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4000" windowHeight="9630" tabRatio="835"/>
  </bookViews>
  <sheets>
    <sheet name="Sheet1" sheetId="83" r:id="rId1"/>
    <sheet name="Cover" sheetId="84" r:id="rId2"/>
    <sheet name="SMIs" sheetId="9" r:id="rId3"/>
    <sheet name="GDP at current price" sheetId="191" r:id="rId4"/>
    <sheet name="GDP at constant price" sheetId="192" r:id="rId5"/>
    <sheet name="GDP by Expenditure Catagory" sheetId="193" r:id="rId6"/>
    <sheet name="GNI GNDI and Savings" sheetId="194" r:id="rId7"/>
    <sheet name="Summary of Macro Eco. Indicator" sheetId="195" r:id="rId8"/>
    <sheet name="CPI_Annuals" sheetId="111" r:id="rId9"/>
    <sheet name="CPI_New" sheetId="112" r:id="rId10"/>
    <sheet name="CPI Y-O-Y" sheetId="113" r:id="rId11"/>
    <sheet name="CPI_NEP &amp; INDIA" sheetId="114" r:id="rId12"/>
    <sheet name="WPI_Annuals" sheetId="115" r:id="rId13"/>
    <sheet name="WPI_New" sheetId="116" r:id="rId14"/>
    <sheet name="WPI Y-O-Y" sheetId="117" r:id="rId15"/>
    <sheet name="SWRI_Annuals" sheetId="118" r:id="rId16"/>
    <sheet name="SWRI_New" sheetId="119" r:id="rId17"/>
    <sheet name="Direction" sheetId="150" r:id="rId18"/>
    <sheet name="Top_X" sheetId="151" r:id="rId19"/>
    <sheet name="X-India" sheetId="152" r:id="rId20"/>
    <sheet name="X-China" sheetId="153" r:id="rId21"/>
    <sheet name="X-Other" sheetId="154" r:id="rId22"/>
    <sheet name="Top_M" sheetId="155" r:id="rId23"/>
    <sheet name="M-India" sheetId="156" r:id="rId24"/>
    <sheet name="M-China" sheetId="157" r:id="rId25"/>
    <sheet name="M-Other" sheetId="158" r:id="rId26"/>
    <sheet name="BEC" sheetId="159" r:id="rId27"/>
    <sheet name="Customswise Trade" sheetId="160" r:id="rId28"/>
    <sheet name="M_India$" sheetId="161" r:id="rId29"/>
    <sheet name="X&amp;MPrice Index &amp;TOT" sheetId="162" r:id="rId30"/>
    <sheet name="Migrant Worker" sheetId="190" r:id="rId31"/>
    <sheet name="Tourist Arrival " sheetId="164" r:id="rId32"/>
    <sheet name="BoP_BPM5" sheetId="165" r:id="rId33"/>
    <sheet name="BoP_BPM6" sheetId="166" r:id="rId34"/>
    <sheet name="BoP$_BMP5" sheetId="167" r:id="rId35"/>
    <sheet name="BoP$_BPM6" sheetId="168" r:id="rId36"/>
    <sheet name="IIP " sheetId="169" r:id="rId37"/>
    <sheet name="ReserveRs" sheetId="170" r:id="rId38"/>
    <sheet name="Reserves $" sheetId="171" r:id="rId39"/>
    <sheet name="Exchange Rate" sheetId="172" r:id="rId40"/>
    <sheet name="GBO_New " sheetId="108" r:id="rId41"/>
    <sheet name="Revenue" sheetId="109" r:id="rId42"/>
    <sheet name="ODD" sheetId="4" r:id="rId43"/>
    <sheet name="NDBoG" sheetId="5" r:id="rId44"/>
    <sheet name="MS" sheetId="123" r:id="rId45"/>
    <sheet name="CBS" sheetId="124" r:id="rId46"/>
    <sheet name="ODCS" sheetId="125" r:id="rId47"/>
    <sheet name="CALCB" sheetId="126" r:id="rId48"/>
    <sheet name="CALDB" sheetId="127" r:id="rId49"/>
    <sheet name="CALFC" sheetId="128" r:id="rId50"/>
    <sheet name="Deposits" sheetId="129" r:id="rId51"/>
    <sheet name="Sect credit" sheetId="130" r:id="rId52"/>
    <sheet name="Secu Credit" sheetId="131" r:id="rId53"/>
    <sheet name="Product credit" sheetId="132" r:id="rId54"/>
    <sheet name="Loan to Gov Ent" sheetId="133" r:id="rId55"/>
    <sheet name="Concessional loan" sheetId="134" r:id="rId56"/>
    <sheet name="MO Summary" sheetId="135" r:id="rId57"/>
    <sheet name="Monetary Operation" sheetId="136" r:id="rId58"/>
    <sheet name="Purchase &amp; Sale of FC" sheetId="137" r:id="rId59"/>
    <sheet name="Int Rate" sheetId="138" r:id="rId60"/>
    <sheet name="Inter bank" sheetId="139" r:id="rId61"/>
    <sheet name="TBs 91_364" sheetId="140" r:id="rId62"/>
    <sheet name="Stock market Indicators" sheetId="141" r:id="rId63"/>
    <sheet name="Issue Approval" sheetId="142" r:id="rId64"/>
    <sheet name="Listed Companies" sheetId="143" r:id="rId65"/>
    <sheet name="Share Market Activities" sheetId="144" r:id="rId66"/>
    <sheet name="Turoover Details" sheetId="145" r:id="rId67"/>
    <sheet name="Securities Listed" sheetId="146" r:id="rId68"/>
    <sheet name="Payment_system" sheetId="179" r:id="rId69"/>
    <sheet name="COVID_TABLE" sheetId="122" r:id="rId70"/>
    <sheet name="COVID_TABLE B" sheetId="178" r:id="rId71"/>
    <sheet name="Content" sheetId="85" r:id="rId72"/>
    <sheet name="GDP-annex" sheetId="188" r:id="rId73"/>
    <sheet name="Price Statistics" sheetId="121" r:id="rId74"/>
    <sheet name="CPI_Monthwise" sheetId="189" r:id="rId75"/>
    <sheet name="CPI_Annual " sheetId="120" r:id="rId76"/>
    <sheet name="Foreign_Trade" sheetId="176" r:id="rId77"/>
    <sheet name="Trade_Annex_Annual" sheetId="175" r:id="rId78"/>
    <sheet name="BOP- Annex" sheetId="174" r:id="rId79"/>
    <sheet name="BoP-annex-annual" sheetId="173" r:id="rId80"/>
    <sheet name="Forex_Reserves_Annex" sheetId="177" r:id="rId81"/>
    <sheet name="Gov Finance_Monthly" sheetId="105" r:id="rId82"/>
    <sheet name="Gov Finance" sheetId="95" r:id="rId83"/>
    <sheet name="Gov.Fin(Growth Rate)" sheetId="96" r:id="rId84"/>
    <sheet name="Gov.Fin(as percent of GDP)" sheetId="97" r:id="rId85"/>
    <sheet name="Government Debt Position" sheetId="98" r:id="rId86"/>
    <sheet name="FCGO_monthly" sheetId="110" r:id="rId87"/>
    <sheet name="Monetary Statistics (A)" sheetId="147" r:id="rId88"/>
    <sheet name="Monetary Statistics (B)" sheetId="148" r:id="rId89"/>
    <sheet name="Interest Rates- monthly series" sheetId="149" r:id="rId90"/>
    <sheet name="Monetary Indicator" sheetId="180" r:id="rId91"/>
    <sheet name="Monetary Ind. % of GDP" sheetId="181" r:id="rId92"/>
    <sheet name="Explanatory Notes BPM6" sheetId="182" r:id="rId93"/>
  </sheets>
  <externalReferences>
    <externalReference r:id="rId94"/>
    <externalReference r:id="rId95"/>
    <externalReference r:id="rId96"/>
    <externalReference r:id="rId97"/>
    <externalReference r:id="rId98"/>
    <externalReference r:id="rId99"/>
    <externalReference r:id="rId100"/>
    <externalReference r:id="rId101"/>
  </externalReferences>
  <definedNames>
    <definedName name="\" localSheetId="69">#REF!</definedName>
    <definedName name="\" localSheetId="70">#REF!</definedName>
    <definedName name="\" localSheetId="75">#REF!</definedName>
    <definedName name="\" localSheetId="74">#REF!</definedName>
    <definedName name="\" localSheetId="86">#REF!</definedName>
    <definedName name="\" localSheetId="30">#REF!</definedName>
    <definedName name="\" localSheetId="68">#REF!</definedName>
    <definedName name="\">#REF!</definedName>
    <definedName name="_xlnm._FilterDatabase" localSheetId="35" hidden="1">'BoP$_BPM6'!$C$7:$I$77</definedName>
    <definedName name="_xlnm._FilterDatabase" localSheetId="33" hidden="1">BoP_BPM6!$C$7:$I$77</definedName>
    <definedName name="a" localSheetId="26">#REF!</definedName>
    <definedName name="a" localSheetId="34">#REF!</definedName>
    <definedName name="a" localSheetId="35">#REF!</definedName>
    <definedName name="a" localSheetId="33">#REF!</definedName>
    <definedName name="a" localSheetId="55">#REF!</definedName>
    <definedName name="a" localSheetId="71">#REF!</definedName>
    <definedName name="a" localSheetId="1">#REF!</definedName>
    <definedName name="a" localSheetId="70">#REF!</definedName>
    <definedName name="a" localSheetId="75">#REF!</definedName>
    <definedName name="a" localSheetId="27">#REF!</definedName>
    <definedName name="a" localSheetId="39">#REF!</definedName>
    <definedName name="a" localSheetId="86">#REF!</definedName>
    <definedName name="a" localSheetId="72">#REF!</definedName>
    <definedName name="a" localSheetId="85">#REF!</definedName>
    <definedName name="a" localSheetId="36">#REF!</definedName>
    <definedName name="a" localSheetId="59">#REF!</definedName>
    <definedName name="a" localSheetId="60">#REF!</definedName>
    <definedName name="a" localSheetId="89">#REF!</definedName>
    <definedName name="a" localSheetId="24">#REF!</definedName>
    <definedName name="a" localSheetId="30">#REF!</definedName>
    <definedName name="a" localSheetId="23">#REF!</definedName>
    <definedName name="a" localSheetId="56">#REF!</definedName>
    <definedName name="a" localSheetId="57">#REF!</definedName>
    <definedName name="a" localSheetId="87">#REF!</definedName>
    <definedName name="a" localSheetId="88">#REF!</definedName>
    <definedName name="a" localSheetId="25">#REF!</definedName>
    <definedName name="a" localSheetId="42">#REF!</definedName>
    <definedName name="a" localSheetId="68">#REF!</definedName>
    <definedName name="a" localSheetId="58">#REF!</definedName>
    <definedName name="a" localSheetId="37">#REF!</definedName>
    <definedName name="a" localSheetId="38">#REF!</definedName>
    <definedName name="a" localSheetId="41">#REF!</definedName>
    <definedName name="a" localSheetId="0">#REF!</definedName>
    <definedName name="a" localSheetId="2">#REF!</definedName>
    <definedName name="a" localSheetId="61">#REF!</definedName>
    <definedName name="a" localSheetId="22">#REF!</definedName>
    <definedName name="a" localSheetId="18">#REF!</definedName>
    <definedName name="a" localSheetId="29">#REF!</definedName>
    <definedName name="a" localSheetId="20">#REF!</definedName>
    <definedName name="a" localSheetId="19">#REF!</definedName>
    <definedName name="a" localSheetId="21">#REF!</definedName>
    <definedName name="a">#REF!</definedName>
    <definedName name="abcdef" localSheetId="70">#REF!</definedName>
    <definedName name="abcdef" localSheetId="86">#REF!</definedName>
    <definedName name="abcdef" localSheetId="30">#REF!</definedName>
    <definedName name="abcdef" localSheetId="68">#REF!</definedName>
    <definedName name="abcdef">#REF!</definedName>
    <definedName name="Agency_List" localSheetId="32">[1]Control!$H$17:$H$19</definedName>
    <definedName name="Agency_List" localSheetId="70">[2]Control!$H$17:$H$19</definedName>
    <definedName name="Agency_List" localSheetId="92">[3]Control!$H$17:$H$19</definedName>
    <definedName name="Agency_List" localSheetId="30">[2]Control!$H$17:$H$19</definedName>
    <definedName name="Agency_List" localSheetId="31">[2]Control!$H$17:$H$19</definedName>
    <definedName name="Agency_List">[3]Control!$H$17:$H$19</definedName>
    <definedName name="b" localSheetId="26">#REF!</definedName>
    <definedName name="b" localSheetId="34">#REF!</definedName>
    <definedName name="b" localSheetId="35">#REF!</definedName>
    <definedName name="b" localSheetId="33">#REF!</definedName>
    <definedName name="b" localSheetId="55">#REF!</definedName>
    <definedName name="b" localSheetId="71">#REF!</definedName>
    <definedName name="b" localSheetId="1">#REF!</definedName>
    <definedName name="b" localSheetId="70">#REF!</definedName>
    <definedName name="b" localSheetId="75">#REF!</definedName>
    <definedName name="b" localSheetId="27">#REF!</definedName>
    <definedName name="b" localSheetId="86">#REF!</definedName>
    <definedName name="b" localSheetId="72">#REF!</definedName>
    <definedName name="b" localSheetId="85">#REF!</definedName>
    <definedName name="b" localSheetId="36">#REF!</definedName>
    <definedName name="b" localSheetId="59">#REF!</definedName>
    <definedName name="b" localSheetId="60">#REF!</definedName>
    <definedName name="b" localSheetId="89">#REF!</definedName>
    <definedName name="b" localSheetId="24">#REF!</definedName>
    <definedName name="b" localSheetId="30">#REF!</definedName>
    <definedName name="b" localSheetId="23">#REF!</definedName>
    <definedName name="b" localSheetId="56">#REF!</definedName>
    <definedName name="b" localSheetId="57">#REF!</definedName>
    <definedName name="b" localSheetId="87">#REF!</definedName>
    <definedName name="b" localSheetId="88">#REF!</definedName>
    <definedName name="b" localSheetId="25">#REF!</definedName>
    <definedName name="b" localSheetId="42">#REF!</definedName>
    <definedName name="b" localSheetId="68">#REF!</definedName>
    <definedName name="b" localSheetId="58">#REF!</definedName>
    <definedName name="b" localSheetId="41">#REF!</definedName>
    <definedName name="b" localSheetId="0">#REF!</definedName>
    <definedName name="b" localSheetId="2">#REF!</definedName>
    <definedName name="b" localSheetId="61">#REF!</definedName>
    <definedName name="b" localSheetId="22">#REF!</definedName>
    <definedName name="b" localSheetId="18">#REF!</definedName>
    <definedName name="b" localSheetId="29">#REF!</definedName>
    <definedName name="b" localSheetId="20">#REF!</definedName>
    <definedName name="b" localSheetId="19">#REF!</definedName>
    <definedName name="b" localSheetId="21">#REF!</definedName>
    <definedName name="b">#REF!</definedName>
    <definedName name="best" localSheetId="70">#REF!</definedName>
    <definedName name="best" localSheetId="86">#REF!</definedName>
    <definedName name="best" localSheetId="30">#REF!</definedName>
    <definedName name="best" localSheetId="68">#REF!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32">[1]Control!$J$20:$J$21</definedName>
    <definedName name="Coordinator_List" localSheetId="70">[2]Control!$J$20:$J$21</definedName>
    <definedName name="Coordinator_List" localSheetId="92">[3]Control!$J$20:$J$21</definedName>
    <definedName name="Coordinator_List" localSheetId="30">[2]Control!$J$20:$J$21</definedName>
    <definedName name="Coordinator_List" localSheetId="31">[2]Control!$J$20:$J$21</definedName>
    <definedName name="Coordinator_List">[3]Control!$J$20:$J$21</definedName>
    <definedName name="Country">[5]Control!$C$1</definedName>
    <definedName name="ctyList" localSheetId="26">#REF!</definedName>
    <definedName name="ctyList" localSheetId="35">#REF!</definedName>
    <definedName name="ctyList" localSheetId="33">#REF!</definedName>
    <definedName name="ctyList" localSheetId="69">#REF!</definedName>
    <definedName name="ctyList" localSheetId="70">#REF!</definedName>
    <definedName name="ctyList" localSheetId="75">#REF!</definedName>
    <definedName name="ctyList" localSheetId="74">#REF!</definedName>
    <definedName name="ctyList" localSheetId="27">#REF!</definedName>
    <definedName name="ctyList" localSheetId="86">#REF!</definedName>
    <definedName name="ctyList" localSheetId="24">#REF!</definedName>
    <definedName name="ctyList" localSheetId="30">#REF!</definedName>
    <definedName name="ctyList" localSheetId="23">#REF!</definedName>
    <definedName name="ctyList" localSheetId="25">#REF!</definedName>
    <definedName name="ctyList" localSheetId="68">#REF!</definedName>
    <definedName name="ctyList" localSheetId="22">#REF!</definedName>
    <definedName name="ctyList" localSheetId="18">#REF!</definedName>
    <definedName name="ctyList" localSheetId="31">#REF!</definedName>
    <definedName name="ctyList" localSheetId="20">#REF!</definedName>
    <definedName name="ctyList" localSheetId="19">#REF!</definedName>
    <definedName name="ctyList" localSheetId="21">#REF!</definedName>
    <definedName name="ctyList">#REF!</definedName>
    <definedName name="Currency_Def" localSheetId="32">[1]Control!$BA$330:$BA$487</definedName>
    <definedName name="Currency_Def" localSheetId="70">[2]Control!$BA$330:$BA$487</definedName>
    <definedName name="Currency_Def" localSheetId="92">[3]Control!$BA$330:$BA$487</definedName>
    <definedName name="Currency_Def" localSheetId="30">[2]Control!$BA$330:$BA$487</definedName>
    <definedName name="Currency_Def" localSheetId="31">[2]Control!$BA$330:$BA$487</definedName>
    <definedName name="Currency_Def">[3]Control!$BA$330:$BA$487</definedName>
    <definedName name="g" localSheetId="74">[6]Control!$C$8</definedName>
    <definedName name="g" localSheetId="92">[2]Control!$C$8</definedName>
    <definedName name="g" localSheetId="68">[6]Control!$C$8</definedName>
    <definedName name="g">[2]Control!$C$8</definedName>
    <definedName name="III" localSheetId="69">#REF!</definedName>
    <definedName name="III" localSheetId="70">#REF!</definedName>
    <definedName name="III" localSheetId="75">#REF!</definedName>
    <definedName name="III" localSheetId="74">#REF!</definedName>
    <definedName name="III" localSheetId="86">#REF!</definedName>
    <definedName name="III" localSheetId="30">#REF!</definedName>
    <definedName name="III" localSheetId="68">#REF!</definedName>
    <definedName name="III">#REF!</definedName>
    <definedName name="ll" localSheetId="26">#REF!</definedName>
    <definedName name="ll" localSheetId="35">#REF!</definedName>
    <definedName name="ll" localSheetId="33">#REF!</definedName>
    <definedName name="ll" localSheetId="55">#REF!</definedName>
    <definedName name="ll" localSheetId="71">#REF!</definedName>
    <definedName name="ll" localSheetId="1">#REF!</definedName>
    <definedName name="ll" localSheetId="70">#REF!</definedName>
    <definedName name="ll" localSheetId="75">#REF!</definedName>
    <definedName name="ll" localSheetId="27">#REF!</definedName>
    <definedName name="ll" localSheetId="86">#REF!</definedName>
    <definedName name="ll" localSheetId="72">#REF!</definedName>
    <definedName name="ll" localSheetId="85">#REF!</definedName>
    <definedName name="ll" localSheetId="89">#REF!</definedName>
    <definedName name="ll" localSheetId="24">#REF!</definedName>
    <definedName name="ll" localSheetId="30">#REF!</definedName>
    <definedName name="ll" localSheetId="23">#REF!</definedName>
    <definedName name="ll" localSheetId="87">#REF!</definedName>
    <definedName name="ll" localSheetId="88">#REF!</definedName>
    <definedName name="ll" localSheetId="25">#REF!</definedName>
    <definedName name="ll" localSheetId="68">#REF!</definedName>
    <definedName name="ll" localSheetId="0">#REF!</definedName>
    <definedName name="ll" localSheetId="2">#REF!</definedName>
    <definedName name="ll" localSheetId="22">#REF!</definedName>
    <definedName name="ll" localSheetId="18">#REF!</definedName>
    <definedName name="ll" localSheetId="20">#REF!</definedName>
    <definedName name="ll" localSheetId="19">#REF!</definedName>
    <definedName name="ll" localSheetId="21">#REF!</definedName>
    <definedName name="ll">#REF!</definedName>
    <definedName name="m" localSheetId="74">[6]Control!$C$1</definedName>
    <definedName name="m" localSheetId="92">[2]Control!$C$1</definedName>
    <definedName name="m" localSheetId="68">[6]Control!$C$1</definedName>
    <definedName name="m">[2]Control!$C$1</definedName>
    <definedName name="ma" localSheetId="69">#REF!</definedName>
    <definedName name="ma" localSheetId="70">#REF!</definedName>
    <definedName name="ma" localSheetId="75">#REF!</definedName>
    <definedName name="ma" localSheetId="74">#REF!</definedName>
    <definedName name="ma" localSheetId="86">#REF!</definedName>
    <definedName name="ma" localSheetId="30">#REF!</definedName>
    <definedName name="ma" localSheetId="68">#REF!</definedName>
    <definedName name="ma">#REF!</definedName>
    <definedName name="manoj" localSheetId="26">#REF!</definedName>
    <definedName name="manoj" localSheetId="34">#REF!</definedName>
    <definedName name="manoj" localSheetId="35">#REF!</definedName>
    <definedName name="manoj" localSheetId="33">#REF!</definedName>
    <definedName name="manoj" localSheetId="71">#REF!</definedName>
    <definedName name="manoj" localSheetId="1">#REF!</definedName>
    <definedName name="manoj" localSheetId="70">#REF!</definedName>
    <definedName name="manoj" localSheetId="75">#REF!</definedName>
    <definedName name="manoj" localSheetId="27">#REF!</definedName>
    <definedName name="manoj" localSheetId="86">#REF!</definedName>
    <definedName name="manoj" localSheetId="85">#REF!</definedName>
    <definedName name="manoj" localSheetId="36">#REF!</definedName>
    <definedName name="manoj" localSheetId="59">#REF!</definedName>
    <definedName name="manoj" localSheetId="60">#REF!</definedName>
    <definedName name="manoj" localSheetId="24">#REF!</definedName>
    <definedName name="manoj" localSheetId="30">#REF!</definedName>
    <definedName name="manoj" localSheetId="23">#REF!</definedName>
    <definedName name="manoj" localSheetId="56">#REF!</definedName>
    <definedName name="manoj" localSheetId="57">#REF!</definedName>
    <definedName name="manoj" localSheetId="25">#REF!</definedName>
    <definedName name="manoj" localSheetId="68">#REF!</definedName>
    <definedName name="manoj" localSheetId="58">#REF!</definedName>
    <definedName name="manoj" localSheetId="41">#REF!</definedName>
    <definedName name="manoj" localSheetId="0">#REF!</definedName>
    <definedName name="manoj" localSheetId="2">#REF!</definedName>
    <definedName name="manoj" localSheetId="61">#REF!</definedName>
    <definedName name="manoj" localSheetId="22">#REF!</definedName>
    <definedName name="manoj" localSheetId="18">#REF!</definedName>
    <definedName name="manoj" localSheetId="29">#REF!</definedName>
    <definedName name="manoj" localSheetId="20">#REF!</definedName>
    <definedName name="manoj" localSheetId="19">#REF!</definedName>
    <definedName name="manoj" localSheetId="21">#REF!</definedName>
    <definedName name="manoj">#REF!</definedName>
    <definedName name="Pilot2" localSheetId="26">#REF!</definedName>
    <definedName name="Pilot2" localSheetId="35">#REF!</definedName>
    <definedName name="Pilot2" localSheetId="33">#REF!</definedName>
    <definedName name="Pilot2" localSheetId="70">#REF!</definedName>
    <definedName name="Pilot2" localSheetId="27">#REF!</definedName>
    <definedName name="Pilot2" localSheetId="86">#REF!</definedName>
    <definedName name="Pilot2" localSheetId="24">#REF!</definedName>
    <definedName name="Pilot2" localSheetId="30">#REF!</definedName>
    <definedName name="Pilot2" localSheetId="23">#REF!</definedName>
    <definedName name="Pilot2" localSheetId="25">#REF!</definedName>
    <definedName name="Pilot2" localSheetId="68">#REF!</definedName>
    <definedName name="Pilot2" localSheetId="22">#REF!</definedName>
    <definedName name="Pilot2" localSheetId="18">#REF!</definedName>
    <definedName name="Pilot2" localSheetId="20">#REF!</definedName>
    <definedName name="Pilot2" localSheetId="19">#REF!</definedName>
    <definedName name="Pilot2" localSheetId="21">#REF!</definedName>
    <definedName name="Pilot2">#REF!</definedName>
    <definedName name="_xlnm.Print_Area" localSheetId="78">'BOP- Annex'!$A$1:$J$67</definedName>
    <definedName name="_xlnm.Print_Area" localSheetId="34">'BoP$_BMP5'!$C$2:$L$71</definedName>
    <definedName name="_xlnm.Print_Area" localSheetId="35">'BoP$_BPM6'!$C$2:$O$78</definedName>
    <definedName name="_xlnm.Print_Area" localSheetId="32">BoP_BPM5!$C$1:$L$71</definedName>
    <definedName name="_xlnm.Print_Area" localSheetId="33">BoP_BPM6!$C$2:$O$78</definedName>
    <definedName name="_xlnm.Print_Area" localSheetId="79">'BoP-annex-annual'!$B$1:$K$52</definedName>
    <definedName name="_xlnm.Print_Area" localSheetId="47">CALCB!#REF!</definedName>
    <definedName name="_xlnm.Print_Area" localSheetId="48">CALDB!#REF!</definedName>
    <definedName name="_xlnm.Print_Area" localSheetId="49">CALFC!#REF!</definedName>
    <definedName name="_xlnm.Print_Area" localSheetId="45">CBS!#REF!</definedName>
    <definedName name="_xlnm.Print_Area" localSheetId="55">'Concessional loan'!$B$2:$I$20</definedName>
    <definedName name="_xlnm.Print_Area" localSheetId="1">Cover!$F$3:$J$84</definedName>
    <definedName name="_xlnm.Print_Area" localSheetId="69">COVID_TABLE!$A$1:$AC$27</definedName>
    <definedName name="_xlnm.Print_Area" localSheetId="70">'COVID_TABLE B'!$A$1:$AD$16</definedName>
    <definedName name="_xlnm.Print_Area" localSheetId="10">'CPI Y-O-Y'!$A$1:$G$20</definedName>
    <definedName name="_xlnm.Print_Area" localSheetId="75">'CPI_Annual '!$A$1:$H$55</definedName>
    <definedName name="_xlnm.Print_Area" localSheetId="74">CPI_Monthwise!$A$1:$H$253</definedName>
    <definedName name="_xlnm.Print_Area" localSheetId="11">'CPI_NEP &amp; INDIA'!$A$1:$J$22</definedName>
    <definedName name="_xlnm.Print_Area" localSheetId="50">Deposits!$A$1:$H$30</definedName>
    <definedName name="_xlnm.Print_Area" localSheetId="76">Foreign_Trade!$B$1:$H$66</definedName>
    <definedName name="_xlnm.Print_Area" localSheetId="40">'GBO_New '!$A$1:$H$60</definedName>
    <definedName name="_xlnm.Print_Area" localSheetId="4">'GDP at constant price'!$A$1:$L$53</definedName>
    <definedName name="_xlnm.Print_Area" localSheetId="3">'GDP at current price'!$A$1:$L$54</definedName>
    <definedName name="_xlnm.Print_Area" localSheetId="5">'GDP by Expenditure Catagory'!$A$1:$L$34</definedName>
    <definedName name="_xlnm.Print_Area" localSheetId="72">'GDP-annex'!$A$1:$F$55</definedName>
    <definedName name="_xlnm.Print_Area" localSheetId="82">'Gov Finance'!$A$1:$K$58</definedName>
    <definedName name="_xlnm.Print_Area" localSheetId="81">'Gov Finance_Monthly'!$A$1:$E$70</definedName>
    <definedName name="_xlnm.Print_Area" localSheetId="84">'Gov.Fin(as percent of GDP)'!$A$1:$K$58</definedName>
    <definedName name="_xlnm.Print_Area" localSheetId="83">'Gov.Fin(Growth Rate)'!$A$1:$K$56</definedName>
    <definedName name="_xlnm.Print_Area" localSheetId="85">'Government Debt Position'!$A$1:$K$57</definedName>
    <definedName name="_xlnm.Print_Area" localSheetId="36">'IIP '!$B$1:$H$30</definedName>
    <definedName name="_xlnm.Print_Area" localSheetId="59">'Int Rate'!$A$1:$BG$31</definedName>
    <definedName name="_xlnm.Print_Area" localSheetId="60">'Inter bank'!$A$1:$O$21</definedName>
    <definedName name="_xlnm.Print_Area" localSheetId="89">'Interest Rates- monthly series'!$A$1:$G$65</definedName>
    <definedName name="_xlnm.Print_Area" localSheetId="63">'Issue Approval'!$A$1:$C$71</definedName>
    <definedName name="_xlnm.Print_Area" localSheetId="64">'Listed Companies'!$A$1:$L$23</definedName>
    <definedName name="_xlnm.Print_Area" localSheetId="56">'MO Summary'!$B$1:$E$17</definedName>
    <definedName name="_xlnm.Print_Area" localSheetId="91">'Monetary Ind. % of GDP'!$A$1:$G$53</definedName>
    <definedName name="_xlnm.Print_Area" localSheetId="90">'Monetary Indicator'!$A$1:$L$53</definedName>
    <definedName name="_xlnm.Print_Area" localSheetId="57">'Monetary Operation'!$A$1:$I$133</definedName>
    <definedName name="_xlnm.Print_Area" localSheetId="87">'Monetary Statistics (A)'!$A$1:$N$78</definedName>
    <definedName name="_xlnm.Print_Area" localSheetId="88">'Monetary Statistics (B)'!$A$1:$O$78</definedName>
    <definedName name="_xlnm.Print_Area" localSheetId="44">MS!#REF!</definedName>
    <definedName name="_xlnm.Print_Area" localSheetId="46">ODCS!$A$1:$H$48</definedName>
    <definedName name="_xlnm.Print_Area" localSheetId="42">ODD!$B$1:$H$37</definedName>
    <definedName name="_xlnm.Print_Area" localSheetId="68">Payment_system!$E$1:$T$47</definedName>
    <definedName name="_xlnm.Print_Area" localSheetId="53">'Product credit'!$A$1:$H$53</definedName>
    <definedName name="_xlnm.Print_Area" localSheetId="58">'Purchase &amp; Sale of FC'!$A$1:$Q$20</definedName>
    <definedName name="_xlnm.Print_Area" localSheetId="51">'Sect credit'!$A$1:$H$116</definedName>
    <definedName name="_xlnm.Print_Area" localSheetId="67">'Securities Listed'!$A$1:$J$31</definedName>
    <definedName name="_xlnm.Print_Area" localSheetId="65">'Share Market Activities'!$A$1:$J$29</definedName>
    <definedName name="_xlnm.Print_Area" localSheetId="0">Sheet1!$C$6:$K$33</definedName>
    <definedName name="_xlnm.Print_Area" localSheetId="62">'Stock market Indicators'!$A$1:$F$27</definedName>
    <definedName name="_xlnm.Print_Area" localSheetId="7">'Summary of Macro Eco. Indicator'!$A$1:$L$33</definedName>
    <definedName name="_xlnm.Print_Area" localSheetId="61">'TBs 91_364'!$B$1:$N$18</definedName>
    <definedName name="_xlnm.Print_Area" localSheetId="77">Trade_Annex_Annual!$A$1:$O$53</definedName>
    <definedName name="_xlnm.Print_Area" localSheetId="66">'Turoover Details'!$A$1:$J$25</definedName>
    <definedName name="_xlnm.Print_Area" localSheetId="13">WPI_New!$A$1:$K$35</definedName>
    <definedName name="_xlnm.Print_Titles" localSheetId="35">'BoP$_BPM6'!$D:$D,'BoP$_BPM6'!$2:$5</definedName>
    <definedName name="_xlnm.Print_Titles" localSheetId="33">BoP_BPM6!$D:$D,BoP_BPM6!$2:$5</definedName>
    <definedName name="q" localSheetId="26">#REF!</definedName>
    <definedName name="q" localSheetId="34">#REF!</definedName>
    <definedName name="q" localSheetId="35">#REF!</definedName>
    <definedName name="q" localSheetId="32">#REF!</definedName>
    <definedName name="q" localSheetId="33">#REF!</definedName>
    <definedName name="q" localSheetId="55">#REF!</definedName>
    <definedName name="q" localSheetId="71">#REF!</definedName>
    <definedName name="q" localSheetId="1">#REF!</definedName>
    <definedName name="q" localSheetId="70">#REF!</definedName>
    <definedName name="q" localSheetId="75">#REF!</definedName>
    <definedName name="q" localSheetId="27">#REF!</definedName>
    <definedName name="q" localSheetId="39">#REF!</definedName>
    <definedName name="q" localSheetId="86">#REF!</definedName>
    <definedName name="q" localSheetId="72">#REF!</definedName>
    <definedName name="q" localSheetId="85">#REF!</definedName>
    <definedName name="q" localSheetId="36">#REF!</definedName>
    <definedName name="q" localSheetId="59">#REF!</definedName>
    <definedName name="q" localSheetId="60">#REF!</definedName>
    <definedName name="q" localSheetId="24">#REF!</definedName>
    <definedName name="q" localSheetId="30">#REF!</definedName>
    <definedName name="q" localSheetId="23">#REF!</definedName>
    <definedName name="q" localSheetId="56">#REF!</definedName>
    <definedName name="q" localSheetId="57">#REF!</definedName>
    <definedName name="q" localSheetId="25">#REF!</definedName>
    <definedName name="q" localSheetId="42">#REF!</definedName>
    <definedName name="q" localSheetId="68">#REF!</definedName>
    <definedName name="q" localSheetId="58">#REF!</definedName>
    <definedName name="q" localSheetId="37">#REF!</definedName>
    <definedName name="q" localSheetId="38">#REF!</definedName>
    <definedName name="q" localSheetId="41">#REF!</definedName>
    <definedName name="q" localSheetId="0">#REF!</definedName>
    <definedName name="q" localSheetId="2">#REF!</definedName>
    <definedName name="q" localSheetId="61">#REF!</definedName>
    <definedName name="q" localSheetId="22">#REF!</definedName>
    <definedName name="q" localSheetId="18">#REF!</definedName>
    <definedName name="q" localSheetId="29">#REF!</definedName>
    <definedName name="q" localSheetId="20">#REF!</definedName>
    <definedName name="q" localSheetId="19">#REF!</definedName>
    <definedName name="q" localSheetId="21">#REF!</definedName>
    <definedName name="q">#REF!</definedName>
    <definedName name="ran" localSheetId="70">#REF!</definedName>
    <definedName name="ran" localSheetId="86">#REF!</definedName>
    <definedName name="ran" localSheetId="30">#REF!</definedName>
    <definedName name="ran" localSheetId="68">#REF!</definedName>
    <definedName name="ran">#REF!</definedName>
    <definedName name="range" localSheetId="70">#REF!</definedName>
    <definedName name="range" localSheetId="86">#REF!</definedName>
    <definedName name="range" localSheetId="30">#REF!</definedName>
    <definedName name="range" localSheetId="68">#REF!</definedName>
    <definedName name="range">#REF!</definedName>
    <definedName name="Range_DownloadAnnual">[4]Control!$C$4</definedName>
    <definedName name="Range_DownloadMonth">[4]Control!$C$2</definedName>
    <definedName name="Range_DownloadQuarter">[4]Control!$C$3</definedName>
    <definedName name="Range_DSTNotes" localSheetId="26">#REF!</definedName>
    <definedName name="Range_DSTNotes" localSheetId="35">#REF!</definedName>
    <definedName name="Range_DSTNotes" localSheetId="33">#REF!</definedName>
    <definedName name="Range_DSTNotes" localSheetId="69">#REF!</definedName>
    <definedName name="Range_DSTNotes" localSheetId="70">#REF!</definedName>
    <definedName name="Range_DSTNotes" localSheetId="75">#REF!</definedName>
    <definedName name="Range_DSTNotes" localSheetId="74">#REF!</definedName>
    <definedName name="Range_DSTNotes" localSheetId="27">#REF!</definedName>
    <definedName name="Range_DSTNotes" localSheetId="86">#REF!</definedName>
    <definedName name="Range_DSTNotes" localSheetId="24">#REF!</definedName>
    <definedName name="Range_DSTNotes" localSheetId="30">#REF!</definedName>
    <definedName name="Range_DSTNotes" localSheetId="23">#REF!</definedName>
    <definedName name="Range_DSTNotes" localSheetId="25">#REF!</definedName>
    <definedName name="Range_DSTNotes" localSheetId="68">#REF!</definedName>
    <definedName name="Range_DSTNotes" localSheetId="22">#REF!</definedName>
    <definedName name="Range_DSTNotes" localSheetId="18">#REF!</definedName>
    <definedName name="Range_DSTNotes" localSheetId="31">#REF!</definedName>
    <definedName name="Range_DSTNotes" localSheetId="20">#REF!</definedName>
    <definedName name="Range_DSTNotes" localSheetId="19">#REF!</definedName>
    <definedName name="Range_DSTNotes" localSheetId="21">#REF!</definedName>
    <definedName name="Range_DSTNotes">#REF!</definedName>
    <definedName name="Range_InValidResultsStart" localSheetId="26">#REF!</definedName>
    <definedName name="Range_InValidResultsStart" localSheetId="35">#REF!</definedName>
    <definedName name="Range_InValidResultsStart" localSheetId="33">#REF!</definedName>
    <definedName name="Range_InValidResultsStart" localSheetId="70">#REF!</definedName>
    <definedName name="Range_InValidResultsStart" localSheetId="75">#REF!</definedName>
    <definedName name="Range_InValidResultsStart" localSheetId="27">#REF!</definedName>
    <definedName name="Range_InValidResultsStart" localSheetId="86">#REF!</definedName>
    <definedName name="Range_InValidResultsStart" localSheetId="24">#REF!</definedName>
    <definedName name="Range_InValidResultsStart" localSheetId="30">#REF!</definedName>
    <definedName name="Range_InValidResultsStart" localSheetId="23">#REF!</definedName>
    <definedName name="Range_InValidResultsStart" localSheetId="25">#REF!</definedName>
    <definedName name="Range_InValidResultsStart" localSheetId="68">#REF!</definedName>
    <definedName name="Range_InValidResultsStart" localSheetId="22">#REF!</definedName>
    <definedName name="Range_InValidResultsStart" localSheetId="18">#REF!</definedName>
    <definedName name="Range_InValidResultsStart" localSheetId="20">#REF!</definedName>
    <definedName name="Range_InValidResultsStart" localSheetId="19">#REF!</definedName>
    <definedName name="Range_InValidResultsStart" localSheetId="21">#REF!</definedName>
    <definedName name="Range_InValidResultsStart">#REF!</definedName>
    <definedName name="Range_NumberofFailuresStart" localSheetId="26">#REF!</definedName>
    <definedName name="Range_NumberofFailuresStart" localSheetId="35">#REF!</definedName>
    <definedName name="Range_NumberofFailuresStart" localSheetId="33">#REF!</definedName>
    <definedName name="Range_NumberofFailuresStart" localSheetId="70">#REF!</definedName>
    <definedName name="Range_NumberofFailuresStart" localSheetId="75">#REF!</definedName>
    <definedName name="Range_NumberofFailuresStart" localSheetId="27">#REF!</definedName>
    <definedName name="Range_NumberofFailuresStart" localSheetId="86">#REF!</definedName>
    <definedName name="Range_NumberofFailuresStart" localSheetId="24">#REF!</definedName>
    <definedName name="Range_NumberofFailuresStart" localSheetId="30">#REF!</definedName>
    <definedName name="Range_NumberofFailuresStart" localSheetId="23">#REF!</definedName>
    <definedName name="Range_NumberofFailuresStart" localSheetId="25">#REF!</definedName>
    <definedName name="Range_NumberofFailuresStart" localSheetId="68">#REF!</definedName>
    <definedName name="Range_NumberofFailuresStart" localSheetId="22">#REF!</definedName>
    <definedName name="Range_NumberofFailuresStart" localSheetId="18">#REF!</definedName>
    <definedName name="Range_NumberofFailuresStart" localSheetId="20">#REF!</definedName>
    <definedName name="Range_NumberofFailuresStart" localSheetId="19">#REF!</definedName>
    <definedName name="Range_NumberofFailuresStart" localSheetId="21">#REF!</definedName>
    <definedName name="Range_NumberofFailuresStart">#REF!</definedName>
    <definedName name="Range_ValidationResultsStart" localSheetId="26">#REF!</definedName>
    <definedName name="Range_ValidationResultsStart" localSheetId="35">#REF!</definedName>
    <definedName name="Range_ValidationResultsStart" localSheetId="33">#REF!</definedName>
    <definedName name="Range_ValidationResultsStart" localSheetId="70">#REF!</definedName>
    <definedName name="Range_ValidationResultsStart" localSheetId="27">#REF!</definedName>
    <definedName name="Range_ValidationResultsStart" localSheetId="86">#REF!</definedName>
    <definedName name="Range_ValidationResultsStart" localSheetId="24">#REF!</definedName>
    <definedName name="Range_ValidationResultsStart" localSheetId="30">#REF!</definedName>
    <definedName name="Range_ValidationResultsStart" localSheetId="23">#REF!</definedName>
    <definedName name="Range_ValidationResultsStart" localSheetId="25">#REF!</definedName>
    <definedName name="Range_ValidationResultsStart" localSheetId="22">#REF!</definedName>
    <definedName name="Range_ValidationResultsStart" localSheetId="18">#REF!</definedName>
    <definedName name="Range_ValidationResultsStart" localSheetId="20">#REF!</definedName>
    <definedName name="Range_ValidationResultsStart" localSheetId="19">#REF!</definedName>
    <definedName name="Range_ValidationResultsStart" localSheetId="21">#REF!</definedName>
    <definedName name="Range_ValidationResultsStart">#REF!</definedName>
    <definedName name="Range_ValidationRulesStart" localSheetId="26">#REF!</definedName>
    <definedName name="Range_ValidationRulesStart" localSheetId="35">#REF!</definedName>
    <definedName name="Range_ValidationRulesStart" localSheetId="33">#REF!</definedName>
    <definedName name="Range_ValidationRulesStart" localSheetId="70">#REF!</definedName>
    <definedName name="Range_ValidationRulesStart" localSheetId="27">#REF!</definedName>
    <definedName name="Range_ValidationRulesStart" localSheetId="86">#REF!</definedName>
    <definedName name="Range_ValidationRulesStart" localSheetId="24">#REF!</definedName>
    <definedName name="Range_ValidationRulesStart" localSheetId="30">#REF!</definedName>
    <definedName name="Range_ValidationRulesStart" localSheetId="23">#REF!</definedName>
    <definedName name="Range_ValidationRulesStart" localSheetId="25">#REF!</definedName>
    <definedName name="Range_ValidationRulesStart" localSheetId="22">#REF!</definedName>
    <definedName name="Range_ValidationRulesStart" localSheetId="18">#REF!</definedName>
    <definedName name="Range_ValidationRulesStart" localSheetId="20">#REF!</definedName>
    <definedName name="Range_ValidationRulesStart" localSheetId="19">#REF!</definedName>
    <definedName name="Range_ValidationRulesStart" localSheetId="21">#REF!</definedName>
    <definedName name="Range_ValidationRulesStart">#REF!</definedName>
    <definedName name="Reporting_Country" localSheetId="32">[1]Control!$C$1</definedName>
    <definedName name="Reporting_Country" localSheetId="70">[2]Control!$C$1</definedName>
    <definedName name="Reporting_Country" localSheetId="92">[3]Control!$C$1</definedName>
    <definedName name="Reporting_Country" localSheetId="30">[2]Control!$C$1</definedName>
    <definedName name="Reporting_Country" localSheetId="31">[2]Control!$C$1</definedName>
    <definedName name="Reporting_Country">[3]Control!$C$1</definedName>
    <definedName name="Reporting_CountryCode">[4]Control!$B$28</definedName>
    <definedName name="Reporting_Currency" localSheetId="32">[1]Control!$C$5</definedName>
    <definedName name="Reporting_Currency" localSheetId="70">[2]Control!$C$5</definedName>
    <definedName name="Reporting_Currency" localSheetId="92">[3]Control!$C$5</definedName>
    <definedName name="Reporting_Currency" localSheetId="30">[2]Control!$C$5</definedName>
    <definedName name="Reporting_Currency" localSheetId="31">[2]Control!$C$5</definedName>
    <definedName name="Reporting_Currency">[3]Control!$C$5</definedName>
    <definedName name="Reporting_Frequency" localSheetId="32">[1]Control!$C$8</definedName>
    <definedName name="Reporting_Frequency" localSheetId="70">[2]Control!$C$8</definedName>
    <definedName name="Reporting_Frequency" localSheetId="92">[3]Control!$C$8</definedName>
    <definedName name="Reporting_Frequency" localSheetId="30">[2]Control!$C$8</definedName>
    <definedName name="Reporting_Frequency" localSheetId="31">[2]Control!$C$8</definedName>
    <definedName name="Reporting_Frequency">[3]Control!$C$8</definedName>
    <definedName name="rrrrr">[7]Control!$A$19:$A$20</definedName>
    <definedName name="rrrrrrrrrr">[7]Control!$C$4</definedName>
    <definedName name="Scale_Def" localSheetId="32">[1]Control!$V$42:$V$45</definedName>
    <definedName name="Scale_Def" localSheetId="70">[2]Control!$V$42:$V$45</definedName>
    <definedName name="Scale_Def" localSheetId="92">[3]Control!$V$42:$V$45</definedName>
    <definedName name="Scale_Def" localSheetId="30">[2]Control!$V$42:$V$45</definedName>
    <definedName name="Scale_Def" localSheetId="31">[2]Control!$V$42:$V$45</definedName>
    <definedName name="Scale_Def">[3]Control!$V$42:$V$45</definedName>
    <definedName name="t" localSheetId="69">#REF!</definedName>
    <definedName name="t" localSheetId="70">#REF!</definedName>
    <definedName name="t" localSheetId="92">#REF!</definedName>
    <definedName name="t" localSheetId="30">#REF!</definedName>
    <definedName name="t" localSheetId="68">#REF!</definedName>
    <definedName name="t">#REF!</definedName>
    <definedName name="table" localSheetId="26">#REF!</definedName>
    <definedName name="table" localSheetId="35">#REF!</definedName>
    <definedName name="table" localSheetId="33">#REF!</definedName>
    <definedName name="table" localSheetId="55">#REF!</definedName>
    <definedName name="table" localSheetId="71">#REF!</definedName>
    <definedName name="table" localSheetId="1">#REF!</definedName>
    <definedName name="table" localSheetId="70">#REF!</definedName>
    <definedName name="table" localSheetId="75">#REF!</definedName>
    <definedName name="table" localSheetId="74">#REF!</definedName>
    <definedName name="table" localSheetId="27">#REF!</definedName>
    <definedName name="table" localSheetId="86">#REF!</definedName>
    <definedName name="table" localSheetId="72">#REF!</definedName>
    <definedName name="table" localSheetId="85">#REF!</definedName>
    <definedName name="table" localSheetId="89">#REF!</definedName>
    <definedName name="table" localSheetId="24">#REF!</definedName>
    <definedName name="table" localSheetId="30">#REF!</definedName>
    <definedName name="table" localSheetId="23">#REF!</definedName>
    <definedName name="table" localSheetId="87">#REF!</definedName>
    <definedName name="table" localSheetId="88">#REF!</definedName>
    <definedName name="table" localSheetId="25">#REF!</definedName>
    <definedName name="table" localSheetId="68">#REF!</definedName>
    <definedName name="table" localSheetId="0">#REF!</definedName>
    <definedName name="table" localSheetId="2">#REF!</definedName>
    <definedName name="table" localSheetId="22">#REF!</definedName>
    <definedName name="table" localSheetId="18">#REF!</definedName>
    <definedName name="table" localSheetId="20">#REF!</definedName>
    <definedName name="table" localSheetId="19">#REF!</definedName>
    <definedName name="table" localSheetId="21">#REF!</definedName>
    <definedName name="table">#REF!</definedName>
    <definedName name="table123" localSheetId="70">#REF!</definedName>
    <definedName name="table123" localSheetId="75">#REF!</definedName>
    <definedName name="table123" localSheetId="86">#REF!</definedName>
    <definedName name="table123" localSheetId="30">#REF!</definedName>
    <definedName name="table123" localSheetId="68">#REF!</definedName>
    <definedName name="table123">#REF!</definedName>
    <definedName name="Test" localSheetId="26">#REF!</definedName>
    <definedName name="Test" localSheetId="35">#REF!</definedName>
    <definedName name="Test" localSheetId="33">#REF!</definedName>
    <definedName name="Test" localSheetId="70">#REF!</definedName>
    <definedName name="Test" localSheetId="27">#REF!</definedName>
    <definedName name="Test" localSheetId="86">#REF!</definedName>
    <definedName name="Test" localSheetId="24">#REF!</definedName>
    <definedName name="Test" localSheetId="30">#REF!</definedName>
    <definedName name="Test" localSheetId="23">#REF!</definedName>
    <definedName name="Test" localSheetId="25">#REF!</definedName>
    <definedName name="Test" localSheetId="22">#REF!</definedName>
    <definedName name="Test" localSheetId="18">#REF!</definedName>
    <definedName name="Test" localSheetId="20">#REF!</definedName>
    <definedName name="Test" localSheetId="19">#REF!</definedName>
    <definedName name="Test" localSheetId="21">#REF!</definedName>
    <definedName name="Test">#REF!</definedName>
    <definedName name="Test1" localSheetId="26">#REF!</definedName>
    <definedName name="Test1" localSheetId="35">#REF!</definedName>
    <definedName name="Test1" localSheetId="33">#REF!</definedName>
    <definedName name="Test1" localSheetId="70">#REF!</definedName>
    <definedName name="Test1" localSheetId="27">#REF!</definedName>
    <definedName name="Test1" localSheetId="86">#REF!</definedName>
    <definedName name="Test1" localSheetId="24">#REF!</definedName>
    <definedName name="Test1" localSheetId="30">#REF!</definedName>
    <definedName name="Test1" localSheetId="23">#REF!</definedName>
    <definedName name="Test1" localSheetId="25">#REF!</definedName>
    <definedName name="Test1" localSheetId="22">#REF!</definedName>
    <definedName name="Test1" localSheetId="18">#REF!</definedName>
    <definedName name="Test1" localSheetId="20">#REF!</definedName>
    <definedName name="Test1" localSheetId="19">#REF!</definedName>
    <definedName name="Test1" localSheetId="21">#REF!</definedName>
    <definedName name="Test1">#REF!</definedName>
    <definedName name="Uploaded_Currency">[5]Control!$F$17</definedName>
    <definedName name="Uploaded_Scale">[5]Control!$F$18</definedName>
    <definedName name="www">[8]Control!$B$13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40" i="189" l="1"/>
  <c r="D240" i="189"/>
  <c r="E240" i="189"/>
  <c r="F240" i="189"/>
  <c r="G240" i="189"/>
  <c r="H240" i="189"/>
  <c r="N31" i="110" l="1"/>
  <c r="H48" i="180" l="1"/>
  <c r="I48" i="180"/>
  <c r="J48" i="180"/>
  <c r="K48" i="180"/>
  <c r="L48" i="180"/>
  <c r="H49" i="180"/>
  <c r="I49" i="180"/>
  <c r="J49" i="180"/>
  <c r="K49" i="180"/>
  <c r="L49" i="180"/>
  <c r="H6" i="176" l="1"/>
  <c r="H7" i="176"/>
  <c r="H8" i="176"/>
  <c r="H9" i="176"/>
  <c r="H10" i="176"/>
  <c r="H11" i="176"/>
  <c r="H12" i="176"/>
  <c r="H13" i="176"/>
  <c r="H14" i="176"/>
  <c r="H15" i="176"/>
  <c r="H16" i="176"/>
  <c r="H17" i="176"/>
  <c r="E18" i="176"/>
  <c r="G18" i="176"/>
  <c r="H18" i="176"/>
  <c r="E19" i="176"/>
  <c r="G19" i="176"/>
  <c r="H19" i="176"/>
  <c r="E20" i="176"/>
  <c r="G20" i="176"/>
  <c r="H20" i="176"/>
  <c r="E21" i="176"/>
  <c r="G21" i="176"/>
  <c r="H21" i="176"/>
  <c r="E22" i="176"/>
  <c r="G22" i="176"/>
  <c r="H22" i="176"/>
  <c r="E30" i="176"/>
  <c r="G30" i="176"/>
  <c r="E31" i="176"/>
  <c r="G31" i="176"/>
  <c r="E32" i="176"/>
  <c r="G32" i="176"/>
  <c r="E33" i="176"/>
  <c r="G33" i="176"/>
  <c r="E34" i="176"/>
  <c r="G34" i="176"/>
  <c r="E35" i="176"/>
  <c r="G35" i="176"/>
  <c r="E36" i="176"/>
  <c r="G36" i="176"/>
  <c r="E37" i="176"/>
  <c r="G37" i="176"/>
  <c r="E38" i="176"/>
  <c r="G38" i="176"/>
  <c r="E39" i="176"/>
  <c r="G39" i="176"/>
  <c r="E40" i="176"/>
  <c r="G40" i="176"/>
  <c r="J6" i="175"/>
  <c r="J7" i="175"/>
  <c r="J8" i="175"/>
  <c r="J9" i="175"/>
  <c r="J10" i="175"/>
  <c r="J11" i="175"/>
  <c r="J12" i="175"/>
  <c r="J13" i="175"/>
  <c r="J14" i="175"/>
  <c r="J15" i="175"/>
  <c r="J16" i="175"/>
  <c r="J17" i="175"/>
  <c r="J18" i="175"/>
  <c r="J19" i="175"/>
  <c r="J20" i="175"/>
  <c r="J21" i="175"/>
  <c r="J22" i="175"/>
  <c r="J23" i="175"/>
  <c r="J24" i="175"/>
  <c r="J25" i="175"/>
  <c r="J26" i="175"/>
  <c r="J27" i="175"/>
  <c r="J28" i="175"/>
  <c r="J29" i="175"/>
  <c r="J30" i="175"/>
  <c r="J31" i="175"/>
  <c r="J32" i="175"/>
  <c r="J33" i="175"/>
  <c r="J34" i="175"/>
  <c r="J35" i="175"/>
  <c r="J36" i="175"/>
  <c r="J37" i="175"/>
  <c r="J38" i="175"/>
  <c r="J39" i="175"/>
  <c r="J40" i="175"/>
  <c r="J41" i="175"/>
  <c r="J42" i="175"/>
  <c r="J43" i="175"/>
  <c r="J44" i="175"/>
  <c r="J45" i="175"/>
  <c r="J46" i="175"/>
  <c r="J47" i="175"/>
  <c r="J48" i="175"/>
  <c r="J49" i="175"/>
  <c r="J50" i="175"/>
  <c r="J51" i="175"/>
  <c r="G6" i="169"/>
  <c r="H6" i="169"/>
  <c r="G9" i="169"/>
  <c r="H9" i="169"/>
  <c r="G10" i="169"/>
  <c r="H10" i="169"/>
  <c r="G11" i="169"/>
  <c r="H11" i="169"/>
  <c r="G12" i="169"/>
  <c r="H12" i="169"/>
  <c r="G13" i="169"/>
  <c r="H13" i="169"/>
  <c r="G14" i="169"/>
  <c r="H14" i="169"/>
  <c r="G15" i="169"/>
  <c r="H15" i="169"/>
  <c r="G16" i="169"/>
  <c r="H16" i="169"/>
  <c r="G17" i="169"/>
  <c r="H17" i="169"/>
  <c r="G19" i="169"/>
  <c r="H19" i="169"/>
  <c r="G21" i="169"/>
  <c r="H21" i="169"/>
  <c r="G22" i="169"/>
  <c r="H22" i="169"/>
  <c r="G23" i="169"/>
  <c r="H23" i="169"/>
  <c r="G24" i="169"/>
  <c r="H24" i="169"/>
  <c r="G25" i="169"/>
  <c r="H25" i="169"/>
  <c r="G26" i="169"/>
  <c r="H26" i="169"/>
  <c r="R17" i="164"/>
  <c r="S17" i="164"/>
  <c r="Q18" i="161"/>
  <c r="F7" i="160"/>
  <c r="I7" i="160"/>
  <c r="F8" i="160"/>
  <c r="I8" i="160"/>
  <c r="F9" i="160"/>
  <c r="I9" i="160"/>
  <c r="F10" i="160"/>
  <c r="I10" i="160"/>
  <c r="F11" i="160"/>
  <c r="I11" i="160"/>
  <c r="F12" i="160"/>
  <c r="I12" i="160"/>
  <c r="F13" i="160"/>
  <c r="I13" i="160"/>
  <c r="F14" i="160"/>
  <c r="I14" i="160"/>
  <c r="F15" i="160"/>
  <c r="I15" i="160"/>
  <c r="I16" i="160"/>
  <c r="F17" i="160"/>
  <c r="I17" i="160"/>
  <c r="F18" i="160"/>
  <c r="I18" i="160"/>
  <c r="F19" i="160"/>
  <c r="I19" i="160"/>
  <c r="F20" i="160"/>
  <c r="I20" i="160"/>
  <c r="D21" i="160"/>
  <c r="E21" i="160"/>
  <c r="F21" i="160" s="1"/>
  <c r="G21" i="160"/>
  <c r="H21" i="160"/>
  <c r="G7" i="155"/>
  <c r="H7" i="155"/>
  <c r="G8" i="155"/>
  <c r="H8" i="155"/>
  <c r="G9" i="155"/>
  <c r="H9" i="155"/>
  <c r="G10" i="155"/>
  <c r="H10" i="155"/>
  <c r="G11" i="155"/>
  <c r="H11" i="155"/>
  <c r="G12" i="155"/>
  <c r="H12" i="155"/>
  <c r="G13" i="155"/>
  <c r="H13" i="155"/>
  <c r="G14" i="155"/>
  <c r="H14" i="155"/>
  <c r="G15" i="155"/>
  <c r="H15" i="155"/>
  <c r="G16" i="155"/>
  <c r="H16" i="155"/>
  <c r="G17" i="155"/>
  <c r="H17" i="155"/>
  <c r="G18" i="155"/>
  <c r="H18" i="155"/>
  <c r="G19" i="155"/>
  <c r="H19" i="155"/>
  <c r="G20" i="155"/>
  <c r="H20" i="155"/>
  <c r="G21" i="155"/>
  <c r="H21" i="155"/>
  <c r="G22" i="155"/>
  <c r="H22" i="155"/>
  <c r="G23" i="155"/>
  <c r="H23" i="155"/>
  <c r="G24" i="155"/>
  <c r="H24" i="155"/>
  <c r="G25" i="155"/>
  <c r="H25" i="155"/>
  <c r="G26" i="155"/>
  <c r="H26" i="155"/>
  <c r="D27" i="155"/>
  <c r="E27" i="155"/>
  <c r="F27" i="155"/>
  <c r="G27" i="155" s="1"/>
  <c r="G28" i="155"/>
  <c r="H28" i="155"/>
  <c r="G29" i="155"/>
  <c r="H29" i="155"/>
  <c r="G6" i="151"/>
  <c r="H6" i="151"/>
  <c r="G7" i="151"/>
  <c r="H7" i="151"/>
  <c r="G8" i="151"/>
  <c r="H8" i="151"/>
  <c r="G9" i="151"/>
  <c r="H9" i="151"/>
  <c r="G10" i="151"/>
  <c r="H10" i="151"/>
  <c r="G11" i="151"/>
  <c r="H11" i="151"/>
  <c r="G12" i="151"/>
  <c r="H12" i="151"/>
  <c r="G13" i="151"/>
  <c r="H13" i="151"/>
  <c r="G14" i="151"/>
  <c r="H14" i="151"/>
  <c r="G15" i="151"/>
  <c r="H15" i="151"/>
  <c r="G16" i="151"/>
  <c r="H16" i="151"/>
  <c r="G17" i="151"/>
  <c r="H17" i="151"/>
  <c r="G18" i="151"/>
  <c r="H18" i="151"/>
  <c r="G19" i="151"/>
  <c r="H19" i="151"/>
  <c r="G20" i="151"/>
  <c r="H20" i="151"/>
  <c r="G21" i="151"/>
  <c r="H21" i="151"/>
  <c r="G22" i="151"/>
  <c r="H22" i="151"/>
  <c r="G23" i="151"/>
  <c r="H23" i="151"/>
  <c r="G24" i="151"/>
  <c r="H24" i="151"/>
  <c r="G25" i="151"/>
  <c r="H25" i="151"/>
  <c r="G26" i="151"/>
  <c r="H26" i="151"/>
  <c r="G27" i="151"/>
  <c r="H27" i="151"/>
  <c r="G28" i="151"/>
  <c r="H28" i="151"/>
  <c r="I21" i="160" l="1"/>
  <c r="H27" i="155"/>
  <c r="D18" i="148" l="1"/>
  <c r="F18" i="148"/>
  <c r="H18" i="148"/>
  <c r="J18" i="148"/>
  <c r="L18" i="148"/>
  <c r="N18" i="148"/>
  <c r="D19" i="148"/>
  <c r="F19" i="148"/>
  <c r="H19" i="148"/>
  <c r="J19" i="148"/>
  <c r="L19" i="148"/>
  <c r="N19" i="148"/>
  <c r="D20" i="148"/>
  <c r="F20" i="148"/>
  <c r="H20" i="148"/>
  <c r="J20" i="148"/>
  <c r="L20" i="148"/>
  <c r="N20" i="148"/>
  <c r="D21" i="148"/>
  <c r="F21" i="148"/>
  <c r="H21" i="148"/>
  <c r="J21" i="148"/>
  <c r="L21" i="148"/>
  <c r="N21" i="148"/>
  <c r="D22" i="148"/>
  <c r="F22" i="148"/>
  <c r="H22" i="148"/>
  <c r="J22" i="148"/>
  <c r="L22" i="148"/>
  <c r="N22" i="148"/>
  <c r="D23" i="148"/>
  <c r="F23" i="148"/>
  <c r="H23" i="148"/>
  <c r="J23" i="148"/>
  <c r="L23" i="148"/>
  <c r="N23" i="148"/>
  <c r="D24" i="148"/>
  <c r="F24" i="148"/>
  <c r="H24" i="148"/>
  <c r="J24" i="148"/>
  <c r="L24" i="148"/>
  <c r="N24" i="148"/>
  <c r="D25" i="148"/>
  <c r="F25" i="148"/>
  <c r="H25" i="148"/>
  <c r="J25" i="148"/>
  <c r="L25" i="148"/>
  <c r="N25" i="148"/>
  <c r="D26" i="148"/>
  <c r="F26" i="148"/>
  <c r="H26" i="148"/>
  <c r="J26" i="148"/>
  <c r="L26" i="148"/>
  <c r="N26" i="148"/>
  <c r="D27" i="148"/>
  <c r="F27" i="148"/>
  <c r="H27" i="148"/>
  <c r="J27" i="148"/>
  <c r="L27" i="148"/>
  <c r="N27" i="148"/>
  <c r="D28" i="148"/>
  <c r="F28" i="148"/>
  <c r="H28" i="148"/>
  <c r="J28" i="148"/>
  <c r="L28" i="148"/>
  <c r="N28" i="148"/>
  <c r="D29" i="148"/>
  <c r="F29" i="148"/>
  <c r="H29" i="148"/>
  <c r="J29" i="148"/>
  <c r="L29" i="148"/>
  <c r="N29" i="148"/>
  <c r="D30" i="148"/>
  <c r="F30" i="148"/>
  <c r="H30" i="148"/>
  <c r="J30" i="148"/>
  <c r="L30" i="148"/>
  <c r="N30" i="148"/>
  <c r="D31" i="148"/>
  <c r="F31" i="148"/>
  <c r="H31" i="148"/>
  <c r="J31" i="148"/>
  <c r="L31" i="148"/>
  <c r="N31" i="148"/>
  <c r="D32" i="148"/>
  <c r="F32" i="148"/>
  <c r="H32" i="148"/>
  <c r="J32" i="148"/>
  <c r="L32" i="148"/>
  <c r="N32" i="148"/>
  <c r="D33" i="148"/>
  <c r="F33" i="148"/>
  <c r="H33" i="148"/>
  <c r="J33" i="148"/>
  <c r="L33" i="148"/>
  <c r="N33" i="148"/>
  <c r="D34" i="148"/>
  <c r="F34" i="148"/>
  <c r="H34" i="148"/>
  <c r="J34" i="148"/>
  <c r="L34" i="148"/>
  <c r="N34" i="148"/>
  <c r="D35" i="148"/>
  <c r="F35" i="148"/>
  <c r="H35" i="148"/>
  <c r="J35" i="148"/>
  <c r="L35" i="148"/>
  <c r="N35" i="148"/>
  <c r="D36" i="148"/>
  <c r="F36" i="148"/>
  <c r="H36" i="148"/>
  <c r="J36" i="148"/>
  <c r="L36" i="148"/>
  <c r="N36" i="148"/>
  <c r="D37" i="148"/>
  <c r="F37" i="148"/>
  <c r="H37" i="148"/>
  <c r="J37" i="148"/>
  <c r="L37" i="148"/>
  <c r="N37" i="148"/>
  <c r="D38" i="148"/>
  <c r="F38" i="148"/>
  <c r="H38" i="148"/>
  <c r="J38" i="148"/>
  <c r="L38" i="148"/>
  <c r="N38" i="148"/>
  <c r="D39" i="148"/>
  <c r="F39" i="148"/>
  <c r="H39" i="148"/>
  <c r="J39" i="148"/>
  <c r="L39" i="148"/>
  <c r="N39" i="148"/>
  <c r="D40" i="148"/>
  <c r="F40" i="148"/>
  <c r="H40" i="148"/>
  <c r="J40" i="148"/>
  <c r="L40" i="148"/>
  <c r="N40" i="148"/>
  <c r="D41" i="148"/>
  <c r="F41" i="148"/>
  <c r="H41" i="148"/>
  <c r="J41" i="148"/>
  <c r="L41" i="148"/>
  <c r="N41" i="148"/>
  <c r="D42" i="148"/>
  <c r="F42" i="148"/>
  <c r="H42" i="148"/>
  <c r="J42" i="148"/>
  <c r="L42" i="148"/>
  <c r="N42" i="148"/>
  <c r="D43" i="148"/>
  <c r="F43" i="148"/>
  <c r="H43" i="148"/>
  <c r="J43" i="148"/>
  <c r="L43" i="148"/>
  <c r="N43" i="148"/>
  <c r="D44" i="148"/>
  <c r="F44" i="148"/>
  <c r="H44" i="148"/>
  <c r="J44" i="148"/>
  <c r="L44" i="148"/>
  <c r="N44" i="148"/>
  <c r="D45" i="148"/>
  <c r="F45" i="148"/>
  <c r="H45" i="148"/>
  <c r="J45" i="148"/>
  <c r="L45" i="148"/>
  <c r="N45" i="148"/>
  <c r="D46" i="148"/>
  <c r="F46" i="148"/>
  <c r="H46" i="148"/>
  <c r="J46" i="148"/>
  <c r="L46" i="148"/>
  <c r="N46" i="148"/>
  <c r="D47" i="148"/>
  <c r="F47" i="148"/>
  <c r="H47" i="148"/>
  <c r="J47" i="148"/>
  <c r="L47" i="148"/>
  <c r="N47" i="148"/>
  <c r="D48" i="148"/>
  <c r="F48" i="148"/>
  <c r="H48" i="148"/>
  <c r="J48" i="148"/>
  <c r="L48" i="148"/>
  <c r="N48" i="148"/>
  <c r="D49" i="148"/>
  <c r="F49" i="148"/>
  <c r="H49" i="148"/>
  <c r="J49" i="148"/>
  <c r="L49" i="148"/>
  <c r="N49" i="148"/>
  <c r="D50" i="148"/>
  <c r="F50" i="148"/>
  <c r="H50" i="148"/>
  <c r="J50" i="148"/>
  <c r="L50" i="148"/>
  <c r="N50" i="148"/>
  <c r="D51" i="148"/>
  <c r="F51" i="148"/>
  <c r="H51" i="148"/>
  <c r="J51" i="148"/>
  <c r="L51" i="148"/>
  <c r="N51" i="148"/>
  <c r="D52" i="148"/>
  <c r="F52" i="148"/>
  <c r="H52" i="148"/>
  <c r="J52" i="148"/>
  <c r="L52" i="148"/>
  <c r="N52" i="148"/>
  <c r="D53" i="148"/>
  <c r="F53" i="148"/>
  <c r="H53" i="148"/>
  <c r="J53" i="148"/>
  <c r="L53" i="148"/>
  <c r="N53" i="148"/>
  <c r="D54" i="148"/>
  <c r="F54" i="148"/>
  <c r="H54" i="148"/>
  <c r="J54" i="148"/>
  <c r="L54" i="148"/>
  <c r="N54" i="148"/>
  <c r="D55" i="148"/>
  <c r="F55" i="148"/>
  <c r="H55" i="148"/>
  <c r="J55" i="148"/>
  <c r="L55" i="148"/>
  <c r="N55" i="148"/>
  <c r="D56" i="148"/>
  <c r="F56" i="148"/>
  <c r="H56" i="148"/>
  <c r="J56" i="148"/>
  <c r="L56" i="148"/>
  <c r="N56" i="148"/>
  <c r="D57" i="148"/>
  <c r="F57" i="148"/>
  <c r="H57" i="148"/>
  <c r="J57" i="148"/>
  <c r="L57" i="148"/>
  <c r="N57" i="148"/>
  <c r="D58" i="148"/>
  <c r="F58" i="148"/>
  <c r="H58" i="148"/>
  <c r="J58" i="148"/>
  <c r="L58" i="148"/>
  <c r="N58" i="148"/>
  <c r="D18" i="147"/>
  <c r="F18" i="147"/>
  <c r="H18" i="147"/>
  <c r="J18" i="147"/>
  <c r="L18" i="147"/>
  <c r="N18" i="147"/>
  <c r="D19" i="147"/>
  <c r="F19" i="147"/>
  <c r="H19" i="147"/>
  <c r="J19" i="147"/>
  <c r="L19" i="147"/>
  <c r="N19" i="147"/>
  <c r="D20" i="147"/>
  <c r="F20" i="147"/>
  <c r="H20" i="147"/>
  <c r="J20" i="147"/>
  <c r="L20" i="147"/>
  <c r="N20" i="147"/>
  <c r="D21" i="147"/>
  <c r="F21" i="147"/>
  <c r="H21" i="147"/>
  <c r="J21" i="147"/>
  <c r="L21" i="147"/>
  <c r="N21" i="147"/>
  <c r="D22" i="147"/>
  <c r="F22" i="147"/>
  <c r="H22" i="147"/>
  <c r="J22" i="147"/>
  <c r="L22" i="147"/>
  <c r="N22" i="147"/>
  <c r="D23" i="147"/>
  <c r="F23" i="147"/>
  <c r="H23" i="147"/>
  <c r="J23" i="147"/>
  <c r="L23" i="147"/>
  <c r="N23" i="147"/>
  <c r="D24" i="147"/>
  <c r="F24" i="147"/>
  <c r="H24" i="147"/>
  <c r="J24" i="147"/>
  <c r="L24" i="147"/>
  <c r="N24" i="147"/>
  <c r="D25" i="147"/>
  <c r="F25" i="147"/>
  <c r="H25" i="147"/>
  <c r="J25" i="147"/>
  <c r="L25" i="147"/>
  <c r="N25" i="147"/>
  <c r="D26" i="147"/>
  <c r="F26" i="147"/>
  <c r="H26" i="147"/>
  <c r="J26" i="147"/>
  <c r="L26" i="147"/>
  <c r="N26" i="147"/>
  <c r="D27" i="147"/>
  <c r="F27" i="147"/>
  <c r="H27" i="147"/>
  <c r="J27" i="147"/>
  <c r="L27" i="147"/>
  <c r="N27" i="147"/>
  <c r="D28" i="147"/>
  <c r="F28" i="147"/>
  <c r="H28" i="147"/>
  <c r="J28" i="147"/>
  <c r="L28" i="147"/>
  <c r="N28" i="147"/>
  <c r="D29" i="147"/>
  <c r="F29" i="147"/>
  <c r="H29" i="147"/>
  <c r="J29" i="147"/>
  <c r="L29" i="147"/>
  <c r="N29" i="147"/>
  <c r="D30" i="147"/>
  <c r="F30" i="147"/>
  <c r="H30" i="147"/>
  <c r="J30" i="147"/>
  <c r="L30" i="147"/>
  <c r="N30" i="147"/>
  <c r="D31" i="147"/>
  <c r="F31" i="147"/>
  <c r="H31" i="147"/>
  <c r="J31" i="147"/>
  <c r="L31" i="147"/>
  <c r="N31" i="147"/>
  <c r="D32" i="147"/>
  <c r="F32" i="147"/>
  <c r="H32" i="147"/>
  <c r="J32" i="147"/>
  <c r="L32" i="147"/>
  <c r="N32" i="147"/>
  <c r="D33" i="147"/>
  <c r="F33" i="147"/>
  <c r="H33" i="147"/>
  <c r="J33" i="147"/>
  <c r="L33" i="147"/>
  <c r="N33" i="147"/>
  <c r="D34" i="147"/>
  <c r="F34" i="147"/>
  <c r="H34" i="147"/>
  <c r="J34" i="147"/>
  <c r="L34" i="147"/>
  <c r="N34" i="147"/>
  <c r="D35" i="147"/>
  <c r="F35" i="147"/>
  <c r="H35" i="147"/>
  <c r="J35" i="147"/>
  <c r="L35" i="147"/>
  <c r="N35" i="147"/>
  <c r="D36" i="147"/>
  <c r="F36" i="147"/>
  <c r="H36" i="147"/>
  <c r="J36" i="147"/>
  <c r="L36" i="147"/>
  <c r="N36" i="147"/>
  <c r="D37" i="147"/>
  <c r="F37" i="147"/>
  <c r="H37" i="147"/>
  <c r="J37" i="147"/>
  <c r="L37" i="147"/>
  <c r="N37" i="147"/>
  <c r="D38" i="147"/>
  <c r="F38" i="147"/>
  <c r="H38" i="147"/>
  <c r="J38" i="147"/>
  <c r="L38" i="147"/>
  <c r="N38" i="147"/>
  <c r="D39" i="147"/>
  <c r="F39" i="147"/>
  <c r="H39" i="147"/>
  <c r="J39" i="147"/>
  <c r="L39" i="147"/>
  <c r="N39" i="147"/>
  <c r="D40" i="147"/>
  <c r="F40" i="147"/>
  <c r="H40" i="147"/>
  <c r="J40" i="147"/>
  <c r="L40" i="147"/>
  <c r="N40" i="147"/>
  <c r="D41" i="147"/>
  <c r="F41" i="147"/>
  <c r="H41" i="147"/>
  <c r="J41" i="147"/>
  <c r="L41" i="147"/>
  <c r="N41" i="147"/>
  <c r="D42" i="147"/>
  <c r="F42" i="147"/>
  <c r="H42" i="147"/>
  <c r="J42" i="147"/>
  <c r="L42" i="147"/>
  <c r="N42" i="147"/>
  <c r="D43" i="147"/>
  <c r="F43" i="147"/>
  <c r="H43" i="147"/>
  <c r="J43" i="147"/>
  <c r="L43" i="147"/>
  <c r="N43" i="147"/>
  <c r="D44" i="147"/>
  <c r="F44" i="147"/>
  <c r="H44" i="147"/>
  <c r="J44" i="147"/>
  <c r="L44" i="147"/>
  <c r="N44" i="147"/>
  <c r="D45" i="147"/>
  <c r="F45" i="147"/>
  <c r="H45" i="147"/>
  <c r="J45" i="147"/>
  <c r="L45" i="147"/>
  <c r="N45" i="147"/>
  <c r="D46" i="147"/>
  <c r="F46" i="147"/>
  <c r="H46" i="147"/>
  <c r="J46" i="147"/>
  <c r="L46" i="147"/>
  <c r="N46" i="147"/>
  <c r="D47" i="147"/>
  <c r="F47" i="147"/>
  <c r="H47" i="147"/>
  <c r="J47" i="147"/>
  <c r="L47" i="147"/>
  <c r="N47" i="147"/>
  <c r="D48" i="147"/>
  <c r="F48" i="147"/>
  <c r="H48" i="147"/>
  <c r="J48" i="147"/>
  <c r="L48" i="147"/>
  <c r="N48" i="147"/>
  <c r="D49" i="147"/>
  <c r="F49" i="147"/>
  <c r="H49" i="147"/>
  <c r="J49" i="147"/>
  <c r="L49" i="147"/>
  <c r="N49" i="147"/>
  <c r="D50" i="147"/>
  <c r="F50" i="147"/>
  <c r="H50" i="147"/>
  <c r="J50" i="147"/>
  <c r="L50" i="147"/>
  <c r="N50" i="147"/>
  <c r="D51" i="147"/>
  <c r="F51" i="147"/>
  <c r="H51" i="147"/>
  <c r="J51" i="147"/>
  <c r="L51" i="147"/>
  <c r="N51" i="147"/>
  <c r="D52" i="147"/>
  <c r="F52" i="147"/>
  <c r="H52" i="147"/>
  <c r="J52" i="147"/>
  <c r="L52" i="147"/>
  <c r="N52" i="147"/>
  <c r="D53" i="147"/>
  <c r="F53" i="147"/>
  <c r="H53" i="147"/>
  <c r="J53" i="147"/>
  <c r="L53" i="147"/>
  <c r="N53" i="147"/>
  <c r="D54" i="147"/>
  <c r="F54" i="147"/>
  <c r="H54" i="147"/>
  <c r="J54" i="147"/>
  <c r="L54" i="147"/>
  <c r="N54" i="147"/>
  <c r="D55" i="147"/>
  <c r="F55" i="147"/>
  <c r="H55" i="147"/>
  <c r="J55" i="147"/>
  <c r="L55" i="147"/>
  <c r="N55" i="147"/>
  <c r="D56" i="147"/>
  <c r="F56" i="147"/>
  <c r="H56" i="147"/>
  <c r="J56" i="147"/>
  <c r="L56" i="147"/>
  <c r="N56" i="147"/>
  <c r="D57" i="147"/>
  <c r="F57" i="147"/>
  <c r="H57" i="147"/>
  <c r="J57" i="147"/>
  <c r="L57" i="147"/>
  <c r="N57" i="147"/>
  <c r="D58" i="147"/>
  <c r="F58" i="147"/>
  <c r="H58" i="147"/>
  <c r="J58" i="147"/>
  <c r="L58" i="147"/>
  <c r="N58" i="147"/>
  <c r="B19" i="139"/>
  <c r="D19" i="139"/>
  <c r="F19" i="139"/>
  <c r="H19" i="139"/>
  <c r="J19" i="139"/>
  <c r="L19" i="139"/>
  <c r="N19" i="139"/>
  <c r="F8" i="137"/>
  <c r="F20" i="137" s="1"/>
  <c r="G8" i="137"/>
  <c r="L8" i="137"/>
  <c r="M8" i="137"/>
  <c r="F9" i="137"/>
  <c r="G9" i="137"/>
  <c r="L9" i="137"/>
  <c r="M9" i="137"/>
  <c r="F10" i="137"/>
  <c r="G10" i="137"/>
  <c r="L10" i="137"/>
  <c r="M10" i="137"/>
  <c r="F11" i="137"/>
  <c r="G11" i="137"/>
  <c r="L11" i="137"/>
  <c r="M11" i="137"/>
  <c r="F12" i="137"/>
  <c r="G12" i="137"/>
  <c r="L12" i="137"/>
  <c r="M12" i="137"/>
  <c r="F13" i="137"/>
  <c r="G13" i="137"/>
  <c r="L13" i="137"/>
  <c r="M13" i="137"/>
  <c r="F14" i="137"/>
  <c r="G14" i="137"/>
  <c r="L14" i="137"/>
  <c r="M14" i="137"/>
  <c r="F15" i="137"/>
  <c r="G15" i="137"/>
  <c r="L15" i="137"/>
  <c r="M15" i="137"/>
  <c r="F16" i="137"/>
  <c r="G16" i="137"/>
  <c r="L16" i="137"/>
  <c r="M16" i="137"/>
  <c r="F17" i="137"/>
  <c r="G17" i="137"/>
  <c r="L17" i="137"/>
  <c r="M17" i="137"/>
  <c r="F18" i="137"/>
  <c r="G18" i="137"/>
  <c r="L18" i="137"/>
  <c r="M18" i="137"/>
  <c r="F19" i="137"/>
  <c r="G19" i="137"/>
  <c r="L19" i="137"/>
  <c r="M19" i="137"/>
  <c r="P19" i="137"/>
  <c r="P20" i="137" s="1"/>
  <c r="B20" i="137"/>
  <c r="C20" i="137"/>
  <c r="D20" i="137"/>
  <c r="E20" i="137"/>
  <c r="G20" i="137"/>
  <c r="H20" i="137"/>
  <c r="I20" i="137"/>
  <c r="J20" i="137"/>
  <c r="K20" i="137"/>
  <c r="M20" i="137"/>
  <c r="N20" i="137"/>
  <c r="O20" i="137"/>
  <c r="Q20" i="137"/>
  <c r="L27" i="137"/>
  <c r="W27" i="137"/>
  <c r="L28" i="137"/>
  <c r="W28" i="137"/>
  <c r="L29" i="137"/>
  <c r="W29" i="137"/>
  <c r="L30" i="137"/>
  <c r="W30" i="137"/>
  <c r="L31" i="137"/>
  <c r="W31" i="137"/>
  <c r="L32" i="137"/>
  <c r="W32" i="137"/>
  <c r="L33" i="137"/>
  <c r="W33" i="137"/>
  <c r="L34" i="137"/>
  <c r="W34" i="137"/>
  <c r="L35" i="137"/>
  <c r="W35" i="137"/>
  <c r="L36" i="137"/>
  <c r="W36" i="137"/>
  <c r="L37" i="137"/>
  <c r="W37" i="137"/>
  <c r="L38" i="137"/>
  <c r="W38" i="137"/>
  <c r="B39" i="137"/>
  <c r="C39" i="137"/>
  <c r="D39" i="137"/>
  <c r="E39" i="137"/>
  <c r="F39" i="137"/>
  <c r="G39" i="137"/>
  <c r="H39" i="137"/>
  <c r="I39" i="137"/>
  <c r="J39" i="137"/>
  <c r="K39" i="137"/>
  <c r="M39" i="137"/>
  <c r="N39" i="137"/>
  <c r="O39" i="137"/>
  <c r="P39" i="137"/>
  <c r="Q39" i="137"/>
  <c r="R39" i="137"/>
  <c r="S39" i="137"/>
  <c r="T39" i="137"/>
  <c r="U39" i="137"/>
  <c r="V39" i="137"/>
  <c r="W39" i="137"/>
  <c r="B19" i="136"/>
  <c r="D19" i="136"/>
  <c r="F19" i="136"/>
  <c r="H19" i="136"/>
  <c r="B35" i="136"/>
  <c r="D35" i="136"/>
  <c r="F35" i="136"/>
  <c r="H35" i="136"/>
  <c r="B51" i="136"/>
  <c r="D51" i="136"/>
  <c r="F51" i="136"/>
  <c r="H51" i="136"/>
  <c r="B67" i="136"/>
  <c r="D67" i="136"/>
  <c r="B83" i="136"/>
  <c r="D83" i="136"/>
  <c r="F83" i="136"/>
  <c r="H83" i="136"/>
  <c r="B99" i="136"/>
  <c r="D99" i="136"/>
  <c r="F99" i="136"/>
  <c r="H99" i="136"/>
  <c r="B115" i="136"/>
  <c r="D115" i="136"/>
  <c r="F115" i="136"/>
  <c r="H115" i="136"/>
  <c r="B132" i="136"/>
  <c r="D132" i="136"/>
  <c r="F132" i="136"/>
  <c r="H132" i="136"/>
  <c r="D6" i="133"/>
  <c r="E6" i="133"/>
  <c r="G6" i="133"/>
  <c r="E5" i="132"/>
  <c r="E5" i="133" s="1"/>
  <c r="B6" i="132"/>
  <c r="B6" i="133" s="1"/>
  <c r="C6" i="132"/>
  <c r="C6" i="133" s="1"/>
  <c r="D6" i="132"/>
  <c r="E6" i="132"/>
  <c r="G6" i="132"/>
  <c r="A3" i="125"/>
  <c r="A3" i="126" s="1"/>
  <c r="A3" i="127" s="1"/>
  <c r="A3" i="128" s="1"/>
  <c r="A3" i="129" s="1"/>
  <c r="A3" i="131" s="1"/>
  <c r="A3" i="132" s="1"/>
  <c r="A3" i="133" s="1"/>
  <c r="E6" i="125"/>
  <c r="E6" i="126" s="1"/>
  <c r="E6" i="127" s="1"/>
  <c r="E6" i="128" s="1"/>
  <c r="E6" i="129" s="1"/>
  <c r="E5" i="124"/>
  <c r="E5" i="125" s="1"/>
  <c r="E5" i="126" s="1"/>
  <c r="E5" i="127" s="1"/>
  <c r="E5" i="128" s="1"/>
  <c r="E5" i="129" s="1"/>
  <c r="B6" i="124"/>
  <c r="B6" i="125" s="1"/>
  <c r="B6" i="126" s="1"/>
  <c r="B6" i="127" s="1"/>
  <c r="B6" i="128" s="1"/>
  <c r="B6" i="129" s="1"/>
  <c r="C6" i="124"/>
  <c r="C6" i="125" s="1"/>
  <c r="D6" i="124"/>
  <c r="D6" i="125" s="1"/>
  <c r="D6" i="126" s="1"/>
  <c r="D6" i="127" s="1"/>
  <c r="D6" i="128" s="1"/>
  <c r="D6" i="129" s="1"/>
  <c r="E6" i="124"/>
  <c r="H6" i="124"/>
  <c r="G6" i="125" s="1"/>
  <c r="G6" i="126" s="1"/>
  <c r="G6" i="127" s="1"/>
  <c r="G6" i="128" s="1"/>
  <c r="G6" i="129" s="1"/>
  <c r="L39" i="137" l="1"/>
  <c r="L20" i="137"/>
  <c r="C6" i="127"/>
  <c r="C6" i="128" s="1"/>
  <c r="C6" i="129" s="1"/>
  <c r="C6" i="126"/>
  <c r="I7" i="118"/>
  <c r="J7" i="118"/>
  <c r="I8" i="118"/>
  <c r="J8" i="118"/>
  <c r="I9" i="118"/>
  <c r="J9" i="118"/>
  <c r="I10" i="118"/>
  <c r="J10" i="118"/>
  <c r="I11" i="118"/>
  <c r="J11" i="118"/>
  <c r="I12" i="118"/>
  <c r="J12" i="118"/>
  <c r="I13" i="118"/>
  <c r="J13" i="118"/>
  <c r="I14" i="118"/>
  <c r="J14" i="118"/>
  <c r="I15" i="118"/>
  <c r="J15" i="118"/>
  <c r="I16" i="118"/>
  <c r="J16" i="118"/>
  <c r="I17" i="118"/>
  <c r="J17" i="118"/>
  <c r="I18" i="118"/>
  <c r="J18" i="118"/>
  <c r="I19" i="118"/>
  <c r="J19" i="118"/>
  <c r="I20" i="118"/>
  <c r="J20" i="118"/>
  <c r="I21" i="118"/>
  <c r="J21" i="118"/>
  <c r="I22" i="118"/>
  <c r="J22" i="118"/>
  <c r="I23" i="118"/>
  <c r="J23" i="118"/>
  <c r="I24" i="118"/>
  <c r="J24" i="118"/>
  <c r="I25" i="118"/>
  <c r="J25" i="118"/>
  <c r="I26" i="118"/>
  <c r="J26" i="118"/>
  <c r="I27" i="118"/>
  <c r="J27" i="118"/>
  <c r="I28" i="118"/>
  <c r="J28" i="118"/>
  <c r="I29" i="118"/>
  <c r="J29" i="118"/>
  <c r="I30" i="118"/>
  <c r="J30" i="118"/>
  <c r="I31" i="118"/>
  <c r="J31" i="118"/>
  <c r="I32" i="118"/>
  <c r="J32" i="118"/>
  <c r="I33" i="118"/>
  <c r="J33" i="118"/>
  <c r="I34" i="118"/>
  <c r="J34" i="118"/>
  <c r="I35" i="118"/>
  <c r="J35" i="118"/>
  <c r="I36" i="118"/>
  <c r="J36" i="118"/>
  <c r="I37" i="118"/>
  <c r="J37" i="118"/>
  <c r="I38" i="118"/>
  <c r="J38" i="118"/>
  <c r="I39" i="118"/>
  <c r="J39" i="118"/>
  <c r="I40" i="118"/>
  <c r="J40" i="118"/>
  <c r="I41" i="118"/>
  <c r="J41" i="118"/>
  <c r="I42" i="118"/>
  <c r="J42" i="118"/>
  <c r="I43" i="118"/>
  <c r="J43" i="118"/>
  <c r="I44" i="118"/>
  <c r="J44" i="118"/>
  <c r="I45" i="118"/>
  <c r="J45" i="118"/>
  <c r="I46" i="118"/>
  <c r="J46" i="118"/>
  <c r="I47" i="118"/>
  <c r="J47" i="118"/>
  <c r="F20" i="117"/>
  <c r="G20" i="117"/>
  <c r="J7" i="114"/>
  <c r="J8" i="114"/>
  <c r="J9" i="114"/>
  <c r="J10" i="114"/>
  <c r="J11" i="114"/>
  <c r="J12" i="114"/>
  <c r="J13" i="114"/>
  <c r="J14" i="114"/>
  <c r="J15" i="114"/>
  <c r="J16" i="114"/>
  <c r="J17" i="114"/>
  <c r="J18" i="114"/>
  <c r="H19" i="114"/>
  <c r="I19" i="114"/>
  <c r="F20" i="113"/>
  <c r="G20" i="113"/>
  <c r="J19" i="114" l="1"/>
  <c r="C19" i="110"/>
  <c r="M31" i="110" s="1"/>
  <c r="E28" i="4" l="1"/>
  <c r="F28" i="4"/>
  <c r="E29" i="4"/>
  <c r="F29" i="4"/>
  <c r="E30" i="4"/>
  <c r="F30" i="4"/>
  <c r="E31" i="4"/>
  <c r="F31" i="4"/>
  <c r="E32" i="4"/>
  <c r="F32" i="4"/>
  <c r="D31" i="4"/>
  <c r="D30" i="4"/>
  <c r="D29" i="4"/>
  <c r="D32" i="4"/>
  <c r="D28" i="4"/>
  <c r="J20" i="110" l="1"/>
  <c r="J21" i="110"/>
  <c r="J22" i="110"/>
  <c r="J23" i="110"/>
  <c r="J24" i="110"/>
  <c r="J25" i="110"/>
  <c r="N26" i="110"/>
  <c r="M27" i="110"/>
  <c r="N27" i="110"/>
  <c r="M28" i="110"/>
  <c r="N28" i="110"/>
  <c r="M29" i="110"/>
  <c r="N29" i="110"/>
  <c r="M30" i="110"/>
  <c r="N30" i="110"/>
  <c r="F52" i="98" l="1"/>
  <c r="G52" i="98"/>
  <c r="I52" i="98"/>
  <c r="J52" i="98"/>
  <c r="E52" i="98"/>
  <c r="H52" i="98" s="1"/>
  <c r="C52" i="97"/>
  <c r="C51" i="97"/>
  <c r="D52" i="97"/>
  <c r="E52" i="97"/>
  <c r="G52" i="97"/>
  <c r="H52" i="97"/>
  <c r="I52" i="97"/>
  <c r="K52" i="97"/>
  <c r="G51" i="96" l="1"/>
  <c r="H51" i="96"/>
  <c r="I51" i="96"/>
  <c r="K51" i="96"/>
  <c r="E51" i="96"/>
  <c r="D51" i="96"/>
  <c r="C51" i="96"/>
  <c r="J52" i="95"/>
  <c r="J52" i="97" s="1"/>
  <c r="F52" i="95"/>
  <c r="F52" i="97" s="1"/>
  <c r="F28" i="5" l="1"/>
  <c r="E28" i="5"/>
  <c r="H28" i="5" s="1"/>
  <c r="D28" i="5"/>
  <c r="I7" i="5"/>
  <c r="I8" i="5"/>
  <c r="I9" i="5"/>
  <c r="I10" i="5"/>
  <c r="I11" i="5"/>
  <c r="I12" i="5"/>
  <c r="I13" i="5"/>
  <c r="I14" i="5"/>
  <c r="I15" i="5"/>
  <c r="I16" i="5"/>
  <c r="I17" i="5"/>
  <c r="I18" i="5"/>
  <c r="I19" i="5"/>
  <c r="I20" i="5"/>
  <c r="I21" i="5"/>
  <c r="I22" i="5"/>
  <c r="I23" i="5"/>
  <c r="I24" i="5"/>
  <c r="I25" i="5"/>
  <c r="I26" i="5"/>
  <c r="I27" i="5"/>
  <c r="I28" i="5"/>
  <c r="I29" i="5"/>
  <c r="I6" i="5"/>
  <c r="G20" i="5"/>
  <c r="G21" i="5"/>
  <c r="G22" i="5"/>
  <c r="G23" i="5"/>
  <c r="G24" i="5"/>
  <c r="G25" i="5"/>
  <c r="G26" i="5"/>
  <c r="G27" i="5"/>
  <c r="G28" i="5"/>
  <c r="G29" i="5"/>
  <c r="G7" i="5"/>
  <c r="G8" i="5"/>
  <c r="G9" i="5"/>
  <c r="G10" i="5"/>
  <c r="G11" i="5"/>
  <c r="G12" i="5"/>
  <c r="G13" i="5"/>
  <c r="G14" i="5"/>
  <c r="G15" i="5"/>
  <c r="G16" i="5"/>
  <c r="G17" i="5"/>
  <c r="G18" i="5"/>
  <c r="G19" i="5"/>
  <c r="G6" i="5"/>
  <c r="H13" i="5"/>
  <c r="H14" i="5"/>
  <c r="H15" i="5"/>
  <c r="H16" i="5"/>
  <c r="H17" i="5"/>
  <c r="H18" i="5"/>
  <c r="H19" i="5"/>
  <c r="H20" i="5"/>
  <c r="H21" i="5"/>
  <c r="H22" i="5"/>
  <c r="H23" i="5"/>
  <c r="H24" i="5"/>
  <c r="H25" i="5"/>
  <c r="H26" i="5"/>
  <c r="H27" i="5"/>
  <c r="H29" i="5"/>
  <c r="H7" i="5"/>
  <c r="H8" i="5"/>
  <c r="H9" i="5"/>
  <c r="H10" i="5"/>
  <c r="H11" i="5"/>
  <c r="H12" i="5"/>
  <c r="H6" i="5"/>
  <c r="D27" i="4" l="1"/>
  <c r="D37" i="4" s="1"/>
  <c r="E27" i="4"/>
  <c r="E37" i="4" s="1"/>
  <c r="F27" i="4"/>
  <c r="F37" i="4" s="1"/>
  <c r="J7" i="109"/>
  <c r="K7" i="109"/>
  <c r="J8" i="109"/>
  <c r="K8" i="109"/>
  <c r="J9" i="109"/>
  <c r="K9" i="109"/>
  <c r="J10" i="109"/>
  <c r="K10" i="109"/>
  <c r="J11" i="109"/>
  <c r="K11" i="109"/>
  <c r="J12" i="109"/>
  <c r="K12" i="109"/>
  <c r="J13" i="109"/>
  <c r="K13" i="109"/>
  <c r="G14" i="109"/>
  <c r="G16" i="109" s="1"/>
  <c r="H14" i="109"/>
  <c r="H16" i="109" s="1"/>
  <c r="I14" i="109"/>
  <c r="I16" i="109" s="1"/>
  <c r="L12" i="109" l="1"/>
  <c r="L13" i="109"/>
  <c r="L16" i="109"/>
  <c r="L8" i="109"/>
  <c r="L15" i="109"/>
  <c r="L7" i="109"/>
  <c r="L9" i="109"/>
  <c r="L10" i="109"/>
  <c r="L11" i="109"/>
  <c r="L14" i="109"/>
  <c r="M14" i="109"/>
  <c r="M7" i="109"/>
  <c r="M12" i="109"/>
  <c r="M13" i="109"/>
  <c r="M16" i="109"/>
  <c r="M15" i="109"/>
  <c r="M8" i="109"/>
  <c r="M9" i="109"/>
  <c r="M10" i="109"/>
  <c r="M11" i="109"/>
  <c r="K14" i="109"/>
  <c r="K16" i="109" s="1"/>
  <c r="J14" i="109"/>
  <c r="J16" i="109" s="1"/>
  <c r="K50" i="96" l="1"/>
  <c r="L39" i="105" l="1"/>
  <c r="K39" i="105"/>
  <c r="J39" i="105"/>
  <c r="L38" i="105"/>
  <c r="K38" i="105"/>
  <c r="J38" i="105"/>
  <c r="J51" i="98" l="1"/>
  <c r="I51" i="98"/>
  <c r="G51" i="98"/>
  <c r="F51" i="98"/>
  <c r="E51" i="98"/>
  <c r="J50" i="98"/>
  <c r="I50" i="98"/>
  <c r="G50" i="98"/>
  <c r="F50" i="98"/>
  <c r="E50" i="98"/>
  <c r="H50" i="98" s="1"/>
  <c r="J49" i="98"/>
  <c r="I49" i="98"/>
  <c r="G49" i="98"/>
  <c r="F49" i="98"/>
  <c r="E49" i="98"/>
  <c r="H49" i="98" s="1"/>
  <c r="J48" i="98"/>
  <c r="I48" i="98"/>
  <c r="G48" i="98"/>
  <c r="F48" i="98"/>
  <c r="E48" i="98"/>
  <c r="H48" i="98" s="1"/>
  <c r="J47" i="98"/>
  <c r="I47" i="98"/>
  <c r="G47" i="98"/>
  <c r="F47" i="98"/>
  <c r="E47" i="98"/>
  <c r="J46" i="98"/>
  <c r="I46" i="98"/>
  <c r="G46" i="98"/>
  <c r="F46" i="98"/>
  <c r="E46" i="98"/>
  <c r="H46" i="98" s="1"/>
  <c r="J45" i="98"/>
  <c r="I45" i="98"/>
  <c r="G45" i="98"/>
  <c r="F45" i="98"/>
  <c r="E45" i="98"/>
  <c r="J44" i="98"/>
  <c r="I44" i="98"/>
  <c r="G44" i="98"/>
  <c r="F44" i="98"/>
  <c r="E44" i="98"/>
  <c r="H44" i="98" s="1"/>
  <c r="J43" i="98"/>
  <c r="I43" i="98"/>
  <c r="G43" i="98"/>
  <c r="F43" i="98"/>
  <c r="E43" i="98"/>
  <c r="H43" i="98" s="1"/>
  <c r="J42" i="98"/>
  <c r="I42" i="98"/>
  <c r="G42" i="98"/>
  <c r="F42" i="98"/>
  <c r="E42" i="98"/>
  <c r="H42" i="98" s="1"/>
  <c r="J41" i="98"/>
  <c r="I41" i="98"/>
  <c r="G41" i="98"/>
  <c r="F41" i="98"/>
  <c r="E41" i="98"/>
  <c r="H41" i="98" s="1"/>
  <c r="J40" i="98"/>
  <c r="I40" i="98"/>
  <c r="G40" i="98"/>
  <c r="F40" i="98"/>
  <c r="E40" i="98"/>
  <c r="J39" i="98"/>
  <c r="I39" i="98"/>
  <c r="G39" i="98"/>
  <c r="F39" i="98"/>
  <c r="E39" i="98"/>
  <c r="H39" i="98" s="1"/>
  <c r="J38" i="98"/>
  <c r="I38" i="98"/>
  <c r="G38" i="98"/>
  <c r="F38" i="98"/>
  <c r="E38" i="98"/>
  <c r="H38" i="98" s="1"/>
  <c r="J37" i="98"/>
  <c r="I37" i="98"/>
  <c r="G37" i="98"/>
  <c r="F37" i="98"/>
  <c r="E37" i="98"/>
  <c r="H37" i="98" s="1"/>
  <c r="J36" i="98"/>
  <c r="I36" i="98"/>
  <c r="G36" i="98"/>
  <c r="F36" i="98"/>
  <c r="E36" i="98"/>
  <c r="J35" i="98"/>
  <c r="I35" i="98"/>
  <c r="G35" i="98"/>
  <c r="F35" i="98"/>
  <c r="E35" i="98"/>
  <c r="H35" i="98" s="1"/>
  <c r="J34" i="98"/>
  <c r="I34" i="98"/>
  <c r="G34" i="98"/>
  <c r="F34" i="98"/>
  <c r="E34" i="98"/>
  <c r="H34" i="98" s="1"/>
  <c r="J33" i="98"/>
  <c r="I33" i="98"/>
  <c r="G33" i="98"/>
  <c r="F33" i="98"/>
  <c r="E33" i="98"/>
  <c r="H33" i="98" s="1"/>
  <c r="J32" i="98"/>
  <c r="I32" i="98"/>
  <c r="G32" i="98"/>
  <c r="F32" i="98"/>
  <c r="E32" i="98"/>
  <c r="H32" i="98" s="1"/>
  <c r="J31" i="98"/>
  <c r="I31" i="98"/>
  <c r="G31" i="98"/>
  <c r="F31" i="98"/>
  <c r="E31" i="98"/>
  <c r="J30" i="98"/>
  <c r="I30" i="98"/>
  <c r="G30" i="98"/>
  <c r="F30" i="98"/>
  <c r="E30" i="98"/>
  <c r="H30" i="98" s="1"/>
  <c r="J29" i="98"/>
  <c r="I29" i="98"/>
  <c r="G29" i="98"/>
  <c r="F29" i="98"/>
  <c r="E29" i="98"/>
  <c r="H29" i="98" s="1"/>
  <c r="J28" i="98"/>
  <c r="I28" i="98"/>
  <c r="G28" i="98"/>
  <c r="F28" i="98"/>
  <c r="E28" i="98"/>
  <c r="H28" i="98" s="1"/>
  <c r="J27" i="98"/>
  <c r="I27" i="98"/>
  <c r="G27" i="98"/>
  <c r="F27" i="98"/>
  <c r="E27" i="98"/>
  <c r="H27" i="98" s="1"/>
  <c r="J26" i="98"/>
  <c r="I26" i="98"/>
  <c r="G26" i="98"/>
  <c r="F26" i="98"/>
  <c r="E26" i="98"/>
  <c r="H26" i="98" s="1"/>
  <c r="J25" i="98"/>
  <c r="I25" i="98"/>
  <c r="G25" i="98"/>
  <c r="F25" i="98"/>
  <c r="E25" i="98"/>
  <c r="H25" i="98" s="1"/>
  <c r="J24" i="98"/>
  <c r="I24" i="98"/>
  <c r="G24" i="98"/>
  <c r="F24" i="98"/>
  <c r="E24" i="98"/>
  <c r="H24" i="98" s="1"/>
  <c r="J23" i="98"/>
  <c r="I23" i="98"/>
  <c r="G23" i="98"/>
  <c r="F23" i="98"/>
  <c r="E23" i="98"/>
  <c r="H23" i="98" s="1"/>
  <c r="J22" i="98"/>
  <c r="I22" i="98"/>
  <c r="G22" i="98"/>
  <c r="F22" i="98"/>
  <c r="E22" i="98"/>
  <c r="H22" i="98" s="1"/>
  <c r="J21" i="98"/>
  <c r="I21" i="98"/>
  <c r="G21" i="98"/>
  <c r="F21" i="98"/>
  <c r="E21" i="98"/>
  <c r="H21" i="98" s="1"/>
  <c r="J20" i="98"/>
  <c r="I20" i="98"/>
  <c r="G20" i="98"/>
  <c r="F20" i="98"/>
  <c r="E20" i="98"/>
  <c r="J19" i="98"/>
  <c r="I19" i="98"/>
  <c r="G19" i="98"/>
  <c r="F19" i="98"/>
  <c r="E19" i="98"/>
  <c r="H19" i="98" s="1"/>
  <c r="J18" i="98"/>
  <c r="I18" i="98"/>
  <c r="G18" i="98"/>
  <c r="F18" i="98"/>
  <c r="E18" i="98"/>
  <c r="H18" i="98" s="1"/>
  <c r="J17" i="98"/>
  <c r="I17" i="98"/>
  <c r="G17" i="98"/>
  <c r="F17" i="98"/>
  <c r="E17" i="98"/>
  <c r="H17" i="98" s="1"/>
  <c r="J16" i="98"/>
  <c r="I16" i="98"/>
  <c r="G16" i="98"/>
  <c r="F16" i="98"/>
  <c r="E16" i="98"/>
  <c r="H16" i="98" s="1"/>
  <c r="J15" i="98"/>
  <c r="I15" i="98"/>
  <c r="G15" i="98"/>
  <c r="F15" i="98"/>
  <c r="E15" i="98"/>
  <c r="J14" i="98"/>
  <c r="I14" i="98"/>
  <c r="G14" i="98"/>
  <c r="F14" i="98"/>
  <c r="E14" i="98"/>
  <c r="H14" i="98" s="1"/>
  <c r="J13" i="98"/>
  <c r="I13" i="98"/>
  <c r="G13" i="98"/>
  <c r="F13" i="98"/>
  <c r="E13" i="98"/>
  <c r="H13" i="98" s="1"/>
  <c r="J12" i="98"/>
  <c r="I12" i="98"/>
  <c r="G12" i="98"/>
  <c r="F12" i="98"/>
  <c r="E12" i="98"/>
  <c r="H12" i="98" s="1"/>
  <c r="J11" i="98"/>
  <c r="I11" i="98"/>
  <c r="G11" i="98"/>
  <c r="F11" i="98"/>
  <c r="E11" i="98"/>
  <c r="H11" i="98" s="1"/>
  <c r="J10" i="98"/>
  <c r="I10" i="98"/>
  <c r="G10" i="98"/>
  <c r="F10" i="98"/>
  <c r="E10" i="98"/>
  <c r="H10" i="98" s="1"/>
  <c r="J9" i="98"/>
  <c r="I9" i="98"/>
  <c r="G9" i="98"/>
  <c r="F9" i="98"/>
  <c r="E9" i="98"/>
  <c r="H9" i="98" s="1"/>
  <c r="J8" i="98"/>
  <c r="I8" i="98"/>
  <c r="G8" i="98"/>
  <c r="F8" i="98"/>
  <c r="E8" i="98"/>
  <c r="H8" i="98" s="1"/>
  <c r="J7" i="98"/>
  <c r="I7" i="98"/>
  <c r="G7" i="98"/>
  <c r="F7" i="98"/>
  <c r="E7" i="98"/>
  <c r="H7" i="98" s="1"/>
  <c r="G6" i="98"/>
  <c r="F6" i="98"/>
  <c r="E6" i="98"/>
  <c r="H6" i="98" s="1"/>
  <c r="K51" i="97"/>
  <c r="I51" i="97"/>
  <c r="H51" i="97"/>
  <c r="E51" i="97"/>
  <c r="D51" i="97"/>
  <c r="K50" i="97"/>
  <c r="I50" i="97"/>
  <c r="H50" i="97"/>
  <c r="G50" i="97"/>
  <c r="E50" i="97"/>
  <c r="D50" i="97"/>
  <c r="C50" i="97"/>
  <c r="K49" i="97"/>
  <c r="I49" i="97"/>
  <c r="H49" i="97"/>
  <c r="G49" i="97"/>
  <c r="E49" i="97"/>
  <c r="D49" i="97"/>
  <c r="C49" i="97"/>
  <c r="K48" i="97"/>
  <c r="I48" i="97"/>
  <c r="H48" i="97"/>
  <c r="G48" i="97"/>
  <c r="E48" i="97"/>
  <c r="D48" i="97"/>
  <c r="C48" i="97"/>
  <c r="K47" i="97"/>
  <c r="I47" i="97"/>
  <c r="H47" i="97"/>
  <c r="G47" i="97"/>
  <c r="E47" i="97"/>
  <c r="D47" i="97"/>
  <c r="C47" i="97"/>
  <c r="K46" i="97"/>
  <c r="I46" i="97"/>
  <c r="H46" i="97"/>
  <c r="G46" i="97"/>
  <c r="E46" i="97"/>
  <c r="D46" i="97"/>
  <c r="C46" i="97"/>
  <c r="K45" i="97"/>
  <c r="I45" i="97"/>
  <c r="H45" i="97"/>
  <c r="G45" i="97"/>
  <c r="E45" i="97"/>
  <c r="D45" i="97"/>
  <c r="C45" i="97"/>
  <c r="K44" i="97"/>
  <c r="I44" i="97"/>
  <c r="H44" i="97"/>
  <c r="G44" i="97"/>
  <c r="E44" i="97"/>
  <c r="D44" i="97"/>
  <c r="C44" i="97"/>
  <c r="K43" i="97"/>
  <c r="I43" i="97"/>
  <c r="H43" i="97"/>
  <c r="G43" i="97"/>
  <c r="E43" i="97"/>
  <c r="D43" i="97"/>
  <c r="C43" i="97"/>
  <c r="K42" i="97"/>
  <c r="I42" i="97"/>
  <c r="H42" i="97"/>
  <c r="G42" i="97"/>
  <c r="E42" i="97"/>
  <c r="D42" i="97"/>
  <c r="C42" i="97"/>
  <c r="K41" i="97"/>
  <c r="I41" i="97"/>
  <c r="H41" i="97"/>
  <c r="G41" i="97"/>
  <c r="E41" i="97"/>
  <c r="D41" i="97"/>
  <c r="C41" i="97"/>
  <c r="K40" i="97"/>
  <c r="I40" i="97"/>
  <c r="H40" i="97"/>
  <c r="G40" i="97"/>
  <c r="E40" i="97"/>
  <c r="D40" i="97"/>
  <c r="C40" i="97"/>
  <c r="K39" i="97"/>
  <c r="I39" i="97"/>
  <c r="H39" i="97"/>
  <c r="G39" i="97"/>
  <c r="E39" i="97"/>
  <c r="D39" i="97"/>
  <c r="C39" i="97"/>
  <c r="K38" i="97"/>
  <c r="I38" i="97"/>
  <c r="H38" i="97"/>
  <c r="G38" i="97"/>
  <c r="E38" i="97"/>
  <c r="D38" i="97"/>
  <c r="C38" i="97"/>
  <c r="K37" i="97"/>
  <c r="I37" i="97"/>
  <c r="H37" i="97"/>
  <c r="G37" i="97"/>
  <c r="E37" i="97"/>
  <c r="D37" i="97"/>
  <c r="C37" i="97"/>
  <c r="K36" i="97"/>
  <c r="I36" i="97"/>
  <c r="H36" i="97"/>
  <c r="G36" i="97"/>
  <c r="E36" i="97"/>
  <c r="D36" i="97"/>
  <c r="C36" i="97"/>
  <c r="K35" i="97"/>
  <c r="I35" i="97"/>
  <c r="H35" i="97"/>
  <c r="G35" i="97"/>
  <c r="E35" i="97"/>
  <c r="D35" i="97"/>
  <c r="C35" i="97"/>
  <c r="K34" i="97"/>
  <c r="I34" i="97"/>
  <c r="H34" i="97"/>
  <c r="G34" i="97"/>
  <c r="E34" i="97"/>
  <c r="D34" i="97"/>
  <c r="C34" i="97"/>
  <c r="K33" i="97"/>
  <c r="I33" i="97"/>
  <c r="H33" i="97"/>
  <c r="G33" i="97"/>
  <c r="E33" i="97"/>
  <c r="D33" i="97"/>
  <c r="C33" i="97"/>
  <c r="K32" i="97"/>
  <c r="I32" i="97"/>
  <c r="H32" i="97"/>
  <c r="G32" i="97"/>
  <c r="E32" i="97"/>
  <c r="D32" i="97"/>
  <c r="C32" i="97"/>
  <c r="K31" i="97"/>
  <c r="I31" i="97"/>
  <c r="H31" i="97"/>
  <c r="G31" i="97"/>
  <c r="E31" i="97"/>
  <c r="D31" i="97"/>
  <c r="C31" i="97"/>
  <c r="K30" i="97"/>
  <c r="I30" i="97"/>
  <c r="H30" i="97"/>
  <c r="G30" i="97"/>
  <c r="E30" i="97"/>
  <c r="D30" i="97"/>
  <c r="C30" i="97"/>
  <c r="K29" i="97"/>
  <c r="I29" i="97"/>
  <c r="H29" i="97"/>
  <c r="G29" i="97"/>
  <c r="E29" i="97"/>
  <c r="D29" i="97"/>
  <c r="K28" i="97"/>
  <c r="I28" i="97"/>
  <c r="H28" i="97"/>
  <c r="G28" i="97"/>
  <c r="E28" i="97"/>
  <c r="D28" i="97"/>
  <c r="K27" i="97"/>
  <c r="I27" i="97"/>
  <c r="H27" i="97"/>
  <c r="G27" i="97"/>
  <c r="E27" i="97"/>
  <c r="D27" i="97"/>
  <c r="K26" i="97"/>
  <c r="I26" i="97"/>
  <c r="H26" i="97"/>
  <c r="G26" i="97"/>
  <c r="E26" i="97"/>
  <c r="D26" i="97"/>
  <c r="K25" i="97"/>
  <c r="I25" i="97"/>
  <c r="H25" i="97"/>
  <c r="G25" i="97"/>
  <c r="E25" i="97"/>
  <c r="D25" i="97"/>
  <c r="K24" i="97"/>
  <c r="I24" i="97"/>
  <c r="H24" i="97"/>
  <c r="G24" i="97"/>
  <c r="E24" i="97"/>
  <c r="D24" i="97"/>
  <c r="K23" i="97"/>
  <c r="I23" i="97"/>
  <c r="H23" i="97"/>
  <c r="G23" i="97"/>
  <c r="E23" i="97"/>
  <c r="D23" i="97"/>
  <c r="K22" i="97"/>
  <c r="I22" i="97"/>
  <c r="H22" i="97"/>
  <c r="G22" i="97"/>
  <c r="E22" i="97"/>
  <c r="D22" i="97"/>
  <c r="K21" i="97"/>
  <c r="I21" i="97"/>
  <c r="H21" i="97"/>
  <c r="G21" i="97"/>
  <c r="E21" i="97"/>
  <c r="D21" i="97"/>
  <c r="K20" i="97"/>
  <c r="I20" i="97"/>
  <c r="H20" i="97"/>
  <c r="G20" i="97"/>
  <c r="E20" i="97"/>
  <c r="D20" i="97"/>
  <c r="K19" i="97"/>
  <c r="I19" i="97"/>
  <c r="H19" i="97"/>
  <c r="G19" i="97"/>
  <c r="E19" i="97"/>
  <c r="D19" i="97"/>
  <c r="K18" i="97"/>
  <c r="I18" i="97"/>
  <c r="H18" i="97"/>
  <c r="G18" i="97"/>
  <c r="E18" i="97"/>
  <c r="D18" i="97"/>
  <c r="K17" i="97"/>
  <c r="I17" i="97"/>
  <c r="H17" i="97"/>
  <c r="G17" i="97"/>
  <c r="E17" i="97"/>
  <c r="D17" i="97"/>
  <c r="K16" i="97"/>
  <c r="I16" i="97"/>
  <c r="H16" i="97"/>
  <c r="G16" i="97"/>
  <c r="E16" i="97"/>
  <c r="D16" i="97"/>
  <c r="K15" i="97"/>
  <c r="I15" i="97"/>
  <c r="H15" i="97"/>
  <c r="G15" i="97"/>
  <c r="E15" i="97"/>
  <c r="D15" i="97"/>
  <c r="K14" i="97"/>
  <c r="I14" i="97"/>
  <c r="H14" i="97"/>
  <c r="G14" i="97"/>
  <c r="E14" i="97"/>
  <c r="D14" i="97"/>
  <c r="K13" i="97"/>
  <c r="I13" i="97"/>
  <c r="H13" i="97"/>
  <c r="G13" i="97"/>
  <c r="E13" i="97"/>
  <c r="D13" i="97"/>
  <c r="K12" i="97"/>
  <c r="I12" i="97"/>
  <c r="H12" i="97"/>
  <c r="G12" i="97"/>
  <c r="E12" i="97"/>
  <c r="D12" i="97"/>
  <c r="K11" i="97"/>
  <c r="I11" i="97"/>
  <c r="H11" i="97"/>
  <c r="G11" i="97"/>
  <c r="E11" i="97"/>
  <c r="D11" i="97"/>
  <c r="K10" i="97"/>
  <c r="I10" i="97"/>
  <c r="H10" i="97"/>
  <c r="G10" i="97"/>
  <c r="E10" i="97"/>
  <c r="D10" i="97"/>
  <c r="K9" i="97"/>
  <c r="I9" i="97"/>
  <c r="H9" i="97"/>
  <c r="G9" i="97"/>
  <c r="E9" i="97"/>
  <c r="D9" i="97"/>
  <c r="K8" i="97"/>
  <c r="I8" i="97"/>
  <c r="H8" i="97"/>
  <c r="G8" i="97"/>
  <c r="E8" i="97"/>
  <c r="D8" i="97"/>
  <c r="K7" i="97"/>
  <c r="I7" i="97"/>
  <c r="H7" i="97"/>
  <c r="G7" i="97"/>
  <c r="E7" i="97"/>
  <c r="D7" i="97"/>
  <c r="K6" i="97"/>
  <c r="I6" i="97"/>
  <c r="H6" i="97"/>
  <c r="G6" i="97"/>
  <c r="E6" i="97"/>
  <c r="D6" i="97"/>
  <c r="I50" i="96"/>
  <c r="H50" i="96"/>
  <c r="E50" i="96"/>
  <c r="D50" i="96"/>
  <c r="C50" i="96"/>
  <c r="K49" i="96"/>
  <c r="I49" i="96"/>
  <c r="H49" i="96"/>
  <c r="G49" i="96"/>
  <c r="E49" i="96"/>
  <c r="D49" i="96"/>
  <c r="C49" i="96"/>
  <c r="K48" i="96"/>
  <c r="I48" i="96"/>
  <c r="H48" i="96"/>
  <c r="G48" i="96"/>
  <c r="E48" i="96"/>
  <c r="D48" i="96"/>
  <c r="C48" i="96"/>
  <c r="K47" i="96"/>
  <c r="I47" i="96"/>
  <c r="H47" i="96"/>
  <c r="G47" i="96"/>
  <c r="E47" i="96"/>
  <c r="D47" i="96"/>
  <c r="C47" i="96"/>
  <c r="K46" i="96"/>
  <c r="I46" i="96"/>
  <c r="H46" i="96"/>
  <c r="G46" i="96"/>
  <c r="E46" i="96"/>
  <c r="D46" i="96"/>
  <c r="C46" i="96"/>
  <c r="K45" i="96"/>
  <c r="I45" i="96"/>
  <c r="H45" i="96"/>
  <c r="G45" i="96"/>
  <c r="E45" i="96"/>
  <c r="D45" i="96"/>
  <c r="C45" i="96"/>
  <c r="K44" i="96"/>
  <c r="I44" i="96"/>
  <c r="H44" i="96"/>
  <c r="G44" i="96"/>
  <c r="E44" i="96"/>
  <c r="D44" i="96"/>
  <c r="C44" i="96"/>
  <c r="K43" i="96"/>
  <c r="I43" i="96"/>
  <c r="H43" i="96"/>
  <c r="G43" i="96"/>
  <c r="E43" i="96"/>
  <c r="D43" i="96"/>
  <c r="C43" i="96"/>
  <c r="K42" i="96"/>
  <c r="I42" i="96"/>
  <c r="H42" i="96"/>
  <c r="G42" i="96"/>
  <c r="E42" i="96"/>
  <c r="D42" i="96"/>
  <c r="C42" i="96"/>
  <c r="K41" i="96"/>
  <c r="I41" i="96"/>
  <c r="H41" i="96"/>
  <c r="G41" i="96"/>
  <c r="E41" i="96"/>
  <c r="D41" i="96"/>
  <c r="C41" i="96"/>
  <c r="K40" i="96"/>
  <c r="I40" i="96"/>
  <c r="H40" i="96"/>
  <c r="G40" i="96"/>
  <c r="E40" i="96"/>
  <c r="D40" i="96"/>
  <c r="C40" i="96"/>
  <c r="K39" i="96"/>
  <c r="I39" i="96"/>
  <c r="H39" i="96"/>
  <c r="G39" i="96"/>
  <c r="E39" i="96"/>
  <c r="D39" i="96"/>
  <c r="C39" i="96"/>
  <c r="K38" i="96"/>
  <c r="I38" i="96"/>
  <c r="H38" i="96"/>
  <c r="G38" i="96"/>
  <c r="E38" i="96"/>
  <c r="D38" i="96"/>
  <c r="C38" i="96"/>
  <c r="K37" i="96"/>
  <c r="I37" i="96"/>
  <c r="H37" i="96"/>
  <c r="G37" i="96"/>
  <c r="E37" i="96"/>
  <c r="D37" i="96"/>
  <c r="C37" i="96"/>
  <c r="K36" i="96"/>
  <c r="I36" i="96"/>
  <c r="H36" i="96"/>
  <c r="G36" i="96"/>
  <c r="E36" i="96"/>
  <c r="D36" i="96"/>
  <c r="C36" i="96"/>
  <c r="K35" i="96"/>
  <c r="I35" i="96"/>
  <c r="H35" i="96"/>
  <c r="G35" i="96"/>
  <c r="E35" i="96"/>
  <c r="D35" i="96"/>
  <c r="C35" i="96"/>
  <c r="K34" i="96"/>
  <c r="I34" i="96"/>
  <c r="H34" i="96"/>
  <c r="G34" i="96"/>
  <c r="E34" i="96"/>
  <c r="D34" i="96"/>
  <c r="C34" i="96"/>
  <c r="K33" i="96"/>
  <c r="I33" i="96"/>
  <c r="H33" i="96"/>
  <c r="G33" i="96"/>
  <c r="E33" i="96"/>
  <c r="D33" i="96"/>
  <c r="C33" i="96"/>
  <c r="K32" i="96"/>
  <c r="I32" i="96"/>
  <c r="H32" i="96"/>
  <c r="G32" i="96"/>
  <c r="E32" i="96"/>
  <c r="D32" i="96"/>
  <c r="C32" i="96"/>
  <c r="K31" i="96"/>
  <c r="I31" i="96"/>
  <c r="H31" i="96"/>
  <c r="G31" i="96"/>
  <c r="E31" i="96"/>
  <c r="D31" i="96"/>
  <c r="C31" i="96"/>
  <c r="K30" i="96"/>
  <c r="I30" i="96"/>
  <c r="H30" i="96"/>
  <c r="G30" i="96"/>
  <c r="E30" i="96"/>
  <c r="D30" i="96"/>
  <c r="C30" i="96"/>
  <c r="K29" i="96"/>
  <c r="I29" i="96"/>
  <c r="H29" i="96"/>
  <c r="G29" i="96"/>
  <c r="E29" i="96"/>
  <c r="D29" i="96"/>
  <c r="K28" i="96"/>
  <c r="I28" i="96"/>
  <c r="H28" i="96"/>
  <c r="G28" i="96"/>
  <c r="E28" i="96"/>
  <c r="D28" i="96"/>
  <c r="K27" i="96"/>
  <c r="I27" i="96"/>
  <c r="H27" i="96"/>
  <c r="G27" i="96"/>
  <c r="E27" i="96"/>
  <c r="D27" i="96"/>
  <c r="K26" i="96"/>
  <c r="I26" i="96"/>
  <c r="H26" i="96"/>
  <c r="G26" i="96"/>
  <c r="E26" i="96"/>
  <c r="D26" i="96"/>
  <c r="K25" i="96"/>
  <c r="I25" i="96"/>
  <c r="H25" i="96"/>
  <c r="G25" i="96"/>
  <c r="E25" i="96"/>
  <c r="D25" i="96"/>
  <c r="K24" i="96"/>
  <c r="I24" i="96"/>
  <c r="H24" i="96"/>
  <c r="G24" i="96"/>
  <c r="E24" i="96"/>
  <c r="D24" i="96"/>
  <c r="K23" i="96"/>
  <c r="I23" i="96"/>
  <c r="H23" i="96"/>
  <c r="G23" i="96"/>
  <c r="E23" i="96"/>
  <c r="D23" i="96"/>
  <c r="K22" i="96"/>
  <c r="I22" i="96"/>
  <c r="H22" i="96"/>
  <c r="G22" i="96"/>
  <c r="E22" i="96"/>
  <c r="D22" i="96"/>
  <c r="K21" i="96"/>
  <c r="I21" i="96"/>
  <c r="H21" i="96"/>
  <c r="G21" i="96"/>
  <c r="E21" i="96"/>
  <c r="D21" i="96"/>
  <c r="K20" i="96"/>
  <c r="I20" i="96"/>
  <c r="H20" i="96"/>
  <c r="G20" i="96"/>
  <c r="E20" i="96"/>
  <c r="D20" i="96"/>
  <c r="K19" i="96"/>
  <c r="I19" i="96"/>
  <c r="H19" i="96"/>
  <c r="G19" i="96"/>
  <c r="E19" i="96"/>
  <c r="D19" i="96"/>
  <c r="K18" i="96"/>
  <c r="I18" i="96"/>
  <c r="H18" i="96"/>
  <c r="G18" i="96"/>
  <c r="E18" i="96"/>
  <c r="D18" i="96"/>
  <c r="K17" i="96"/>
  <c r="I17" i="96"/>
  <c r="H17" i="96"/>
  <c r="G17" i="96"/>
  <c r="E17" i="96"/>
  <c r="D17" i="96"/>
  <c r="K16" i="96"/>
  <c r="I16" i="96"/>
  <c r="H16" i="96"/>
  <c r="G16" i="96"/>
  <c r="E16" i="96"/>
  <c r="D16" i="96"/>
  <c r="K15" i="96"/>
  <c r="I15" i="96"/>
  <c r="H15" i="96"/>
  <c r="G15" i="96"/>
  <c r="E15" i="96"/>
  <c r="D15" i="96"/>
  <c r="K14" i="96"/>
  <c r="I14" i="96"/>
  <c r="H14" i="96"/>
  <c r="G14" i="96"/>
  <c r="E14" i="96"/>
  <c r="D14" i="96"/>
  <c r="K13" i="96"/>
  <c r="I13" i="96"/>
  <c r="H13" i="96"/>
  <c r="G13" i="96"/>
  <c r="E13" i="96"/>
  <c r="D13" i="96"/>
  <c r="K12" i="96"/>
  <c r="I12" i="96"/>
  <c r="H12" i="96"/>
  <c r="G12" i="96"/>
  <c r="E12" i="96"/>
  <c r="D12" i="96"/>
  <c r="K11" i="96"/>
  <c r="I11" i="96"/>
  <c r="H11" i="96"/>
  <c r="G11" i="96"/>
  <c r="E11" i="96"/>
  <c r="D11" i="96"/>
  <c r="K10" i="96"/>
  <c r="I10" i="96"/>
  <c r="H10" i="96"/>
  <c r="G10" i="96"/>
  <c r="E10" i="96"/>
  <c r="D10" i="96"/>
  <c r="K9" i="96"/>
  <c r="I9" i="96"/>
  <c r="H9" i="96"/>
  <c r="G9" i="96"/>
  <c r="E9" i="96"/>
  <c r="D9" i="96"/>
  <c r="K8" i="96"/>
  <c r="I8" i="96"/>
  <c r="H8" i="96"/>
  <c r="G8" i="96"/>
  <c r="E8" i="96"/>
  <c r="D8" i="96"/>
  <c r="K7" i="96"/>
  <c r="I7" i="96"/>
  <c r="H7" i="96"/>
  <c r="G7" i="96"/>
  <c r="E7" i="96"/>
  <c r="D7" i="96"/>
  <c r="K6" i="96"/>
  <c r="I6" i="96"/>
  <c r="H6" i="96"/>
  <c r="G6" i="96"/>
  <c r="E6" i="96"/>
  <c r="D6" i="96"/>
  <c r="J51" i="95"/>
  <c r="G51" i="97"/>
  <c r="F51" i="95"/>
  <c r="F51" i="96" s="1"/>
  <c r="J50" i="95"/>
  <c r="F50" i="95"/>
  <c r="J49" i="95"/>
  <c r="J49" i="97" s="1"/>
  <c r="F49" i="95"/>
  <c r="J48" i="95"/>
  <c r="F48" i="95"/>
  <c r="F48" i="97" s="1"/>
  <c r="J47" i="95"/>
  <c r="J47" i="97" s="1"/>
  <c r="F47" i="95"/>
  <c r="J46" i="95"/>
  <c r="F46" i="95"/>
  <c r="J45" i="95"/>
  <c r="J45" i="97" s="1"/>
  <c r="F45" i="95"/>
  <c r="F45" i="97" s="1"/>
  <c r="J44" i="95"/>
  <c r="F44" i="95"/>
  <c r="F44" i="97" s="1"/>
  <c r="J43" i="95"/>
  <c r="J43" i="97" s="1"/>
  <c r="F43" i="95"/>
  <c r="J42" i="95"/>
  <c r="F42" i="95"/>
  <c r="J41" i="95"/>
  <c r="J41" i="97" s="1"/>
  <c r="F41" i="95"/>
  <c r="F41" i="97" s="1"/>
  <c r="J40" i="95"/>
  <c r="F40" i="95"/>
  <c r="F40" i="97" s="1"/>
  <c r="J39" i="95"/>
  <c r="J39" i="97" s="1"/>
  <c r="F39" i="95"/>
  <c r="J38" i="95"/>
  <c r="F38" i="95"/>
  <c r="J37" i="95"/>
  <c r="J37" i="97" s="1"/>
  <c r="F37" i="95"/>
  <c r="F37" i="97" s="1"/>
  <c r="J36" i="95"/>
  <c r="F36" i="95"/>
  <c r="F36" i="97" s="1"/>
  <c r="J35" i="95"/>
  <c r="J35" i="97" s="1"/>
  <c r="F35" i="95"/>
  <c r="J34" i="95"/>
  <c r="F34" i="95"/>
  <c r="J33" i="95"/>
  <c r="J33" i="97" s="1"/>
  <c r="F33" i="95"/>
  <c r="F33" i="97" s="1"/>
  <c r="J32" i="95"/>
  <c r="F32" i="95"/>
  <c r="F32" i="97" s="1"/>
  <c r="J31" i="95"/>
  <c r="J31" i="97" s="1"/>
  <c r="F31" i="95"/>
  <c r="J30" i="95"/>
  <c r="F30" i="95"/>
  <c r="F30" i="97" s="1"/>
  <c r="J29" i="95"/>
  <c r="J29" i="97" s="1"/>
  <c r="C29" i="95"/>
  <c r="J28" i="95"/>
  <c r="J28" i="97" s="1"/>
  <c r="C28" i="95"/>
  <c r="C28" i="97" s="1"/>
  <c r="J27" i="95"/>
  <c r="C27" i="95"/>
  <c r="C27" i="97" s="1"/>
  <c r="J26" i="95"/>
  <c r="J26" i="97" s="1"/>
  <c r="C26" i="95"/>
  <c r="F26" i="95" s="1"/>
  <c r="J25" i="95"/>
  <c r="J25" i="97" s="1"/>
  <c r="C25" i="95"/>
  <c r="J24" i="95"/>
  <c r="J24" i="97" s="1"/>
  <c r="C24" i="95"/>
  <c r="C24" i="97" s="1"/>
  <c r="J23" i="95"/>
  <c r="C23" i="95"/>
  <c r="C23" i="97" s="1"/>
  <c r="J22" i="95"/>
  <c r="C22" i="95"/>
  <c r="C21" i="96" s="1"/>
  <c r="J21" i="95"/>
  <c r="J21" i="97" s="1"/>
  <c r="C21" i="95"/>
  <c r="J20" i="95"/>
  <c r="J20" i="97" s="1"/>
  <c r="C20" i="95"/>
  <c r="C20" i="97" s="1"/>
  <c r="J19" i="95"/>
  <c r="C19" i="95"/>
  <c r="C19" i="97" s="1"/>
  <c r="J18" i="95"/>
  <c r="J18" i="97" s="1"/>
  <c r="C18" i="95"/>
  <c r="C18" i="97" s="1"/>
  <c r="J17" i="95"/>
  <c r="C17" i="95"/>
  <c r="J16" i="95"/>
  <c r="J16" i="97" s="1"/>
  <c r="C16" i="95"/>
  <c r="C16" i="97" s="1"/>
  <c r="J15" i="95"/>
  <c r="C15" i="95"/>
  <c r="C15" i="97" s="1"/>
  <c r="J14" i="95"/>
  <c r="J14" i="97" s="1"/>
  <c r="C14" i="95"/>
  <c r="F14" i="95" s="1"/>
  <c r="J13" i="95"/>
  <c r="J13" i="97" s="1"/>
  <c r="C13" i="95"/>
  <c r="J12" i="95"/>
  <c r="J12" i="97" s="1"/>
  <c r="C12" i="95"/>
  <c r="C12" i="97" s="1"/>
  <c r="J11" i="95"/>
  <c r="C11" i="95"/>
  <c r="C11" i="97" s="1"/>
  <c r="J10" i="95"/>
  <c r="J10" i="97" s="1"/>
  <c r="C10" i="95"/>
  <c r="C10" i="97" s="1"/>
  <c r="J9" i="95"/>
  <c r="J9" i="97" s="1"/>
  <c r="C9" i="95"/>
  <c r="J8" i="95"/>
  <c r="J8" i="97" s="1"/>
  <c r="C8" i="95"/>
  <c r="C8" i="97" s="1"/>
  <c r="J7" i="95"/>
  <c r="C7" i="95"/>
  <c r="C7" i="97" s="1"/>
  <c r="J6" i="95"/>
  <c r="J6" i="97" s="1"/>
  <c r="C6" i="95"/>
  <c r="C6" i="97" s="1"/>
  <c r="F49" i="97" l="1"/>
  <c r="F48" i="96"/>
  <c r="K45" i="98"/>
  <c r="F22" i="95"/>
  <c r="F22" i="97" s="1"/>
  <c r="F33" i="96"/>
  <c r="F41" i="96"/>
  <c r="F45" i="96"/>
  <c r="J51" i="97"/>
  <c r="J51" i="96"/>
  <c r="K48" i="98"/>
  <c r="K37" i="98"/>
  <c r="K41" i="98"/>
  <c r="H51" i="98"/>
  <c r="K52" i="98"/>
  <c r="J7" i="96"/>
  <c r="C6" i="96"/>
  <c r="J16" i="96"/>
  <c r="C26" i="97"/>
  <c r="K21" i="98"/>
  <c r="H40" i="98"/>
  <c r="C13" i="96"/>
  <c r="J23" i="96"/>
  <c r="C14" i="96"/>
  <c r="C22" i="96"/>
  <c r="F18" i="95"/>
  <c r="G50" i="96"/>
  <c r="H45" i="98"/>
  <c r="F23" i="95"/>
  <c r="F23" i="97" s="1"/>
  <c r="J15" i="96"/>
  <c r="F10" i="95"/>
  <c r="F10" i="97" s="1"/>
  <c r="F15" i="95"/>
  <c r="F15" i="97" s="1"/>
  <c r="F6" i="95"/>
  <c r="F6" i="97" s="1"/>
  <c r="F37" i="96"/>
  <c r="F49" i="96"/>
  <c r="K9" i="98"/>
  <c r="K25" i="98"/>
  <c r="F39" i="96"/>
  <c r="K16" i="98"/>
  <c r="K32" i="98"/>
  <c r="K40" i="98"/>
  <c r="F7" i="95"/>
  <c r="F7" i="97" s="1"/>
  <c r="F46" i="97"/>
  <c r="J28" i="96"/>
  <c r="K36" i="98"/>
  <c r="F11" i="95"/>
  <c r="J13" i="96"/>
  <c r="F19" i="95"/>
  <c r="J21" i="96"/>
  <c r="F27" i="95"/>
  <c r="F30" i="96"/>
  <c r="F34" i="96"/>
  <c r="F38" i="96"/>
  <c r="F42" i="96"/>
  <c r="F46" i="96"/>
  <c r="F50" i="96"/>
  <c r="F43" i="96"/>
  <c r="J22" i="97"/>
  <c r="F42" i="97"/>
  <c r="K8" i="98"/>
  <c r="K13" i="98"/>
  <c r="H20" i="98"/>
  <c r="K24" i="98"/>
  <c r="K29" i="98"/>
  <c r="H36" i="98"/>
  <c r="J12" i="96"/>
  <c r="J20" i="96"/>
  <c r="J17" i="97"/>
  <c r="J11" i="96"/>
  <c r="J19" i="96"/>
  <c r="J27" i="96"/>
  <c r="J8" i="96"/>
  <c r="C10" i="96"/>
  <c r="C18" i="96"/>
  <c r="J24" i="96"/>
  <c r="C26" i="96"/>
  <c r="F31" i="96"/>
  <c r="F47" i="96"/>
  <c r="C14" i="97"/>
  <c r="F38" i="97"/>
  <c r="K7" i="98"/>
  <c r="K12" i="98"/>
  <c r="H15" i="98"/>
  <c r="K17" i="98"/>
  <c r="K28" i="98"/>
  <c r="H31" i="98"/>
  <c r="K33" i="98"/>
  <c r="K44" i="98"/>
  <c r="H47" i="98"/>
  <c r="K49" i="98"/>
  <c r="K20" i="98"/>
  <c r="J9" i="96"/>
  <c r="J17" i="96"/>
  <c r="J25" i="96"/>
  <c r="F35" i="96"/>
  <c r="C22" i="97"/>
  <c r="F34" i="97"/>
  <c r="F50" i="97"/>
  <c r="J36" i="96"/>
  <c r="J36" i="97"/>
  <c r="J44" i="96"/>
  <c r="J44" i="97"/>
  <c r="J47" i="96"/>
  <c r="J48" i="97"/>
  <c r="J48" i="96"/>
  <c r="J35" i="96"/>
  <c r="C9" i="96"/>
  <c r="F13" i="95"/>
  <c r="F13" i="96" s="1"/>
  <c r="C13" i="97"/>
  <c r="C12" i="96"/>
  <c r="C17" i="96"/>
  <c r="F21" i="95"/>
  <c r="C20" i="96"/>
  <c r="C21" i="97"/>
  <c r="C25" i="96"/>
  <c r="C29" i="96"/>
  <c r="C28" i="96"/>
  <c r="F29" i="95"/>
  <c r="F29" i="96" s="1"/>
  <c r="C29" i="97"/>
  <c r="J6" i="96"/>
  <c r="J7" i="97"/>
  <c r="J14" i="96"/>
  <c r="J15" i="97"/>
  <c r="J22" i="96"/>
  <c r="J23" i="97"/>
  <c r="J32" i="97"/>
  <c r="J32" i="96"/>
  <c r="J38" i="96"/>
  <c r="J37" i="96"/>
  <c r="J38" i="97"/>
  <c r="J40" i="96"/>
  <c r="J40" i="97"/>
  <c r="J46" i="96"/>
  <c r="J45" i="96"/>
  <c r="J46" i="97"/>
  <c r="J43" i="96"/>
  <c r="J10" i="96"/>
  <c r="J11" i="97"/>
  <c r="F18" i="97"/>
  <c r="J18" i="96"/>
  <c r="J19" i="97"/>
  <c r="F26" i="97"/>
  <c r="J26" i="96"/>
  <c r="J27" i="97"/>
  <c r="J31" i="96"/>
  <c r="J39" i="96"/>
  <c r="F14" i="97"/>
  <c r="J30" i="96"/>
  <c r="J29" i="96"/>
  <c r="J30" i="97"/>
  <c r="J34" i="96"/>
  <c r="J34" i="97"/>
  <c r="J33" i="96"/>
  <c r="J42" i="96"/>
  <c r="J41" i="96"/>
  <c r="J42" i="97"/>
  <c r="J50" i="97"/>
  <c r="J49" i="96"/>
  <c r="C9" i="97"/>
  <c r="C8" i="96"/>
  <c r="F9" i="95"/>
  <c r="F14" i="96"/>
  <c r="C16" i="96"/>
  <c r="F17" i="95"/>
  <c r="F17" i="96" s="1"/>
  <c r="C17" i="97"/>
  <c r="C24" i="96"/>
  <c r="F25" i="95"/>
  <c r="F25" i="96" s="1"/>
  <c r="C25" i="97"/>
  <c r="J50" i="96"/>
  <c r="C23" i="96"/>
  <c r="F36" i="96"/>
  <c r="F40" i="96"/>
  <c r="F44" i="96"/>
  <c r="F31" i="97"/>
  <c r="F35" i="97"/>
  <c r="F39" i="97"/>
  <c r="F43" i="97"/>
  <c r="F47" i="97"/>
  <c r="F51" i="97"/>
  <c r="K11" i="98"/>
  <c r="K15" i="98"/>
  <c r="K19" i="98"/>
  <c r="K23" i="98"/>
  <c r="K27" i="98"/>
  <c r="K31" i="98"/>
  <c r="K35" i="98"/>
  <c r="K39" i="98"/>
  <c r="K43" i="98"/>
  <c r="K47" i="98"/>
  <c r="K51" i="98"/>
  <c r="F8" i="95"/>
  <c r="F12" i="95"/>
  <c r="F16" i="95"/>
  <c r="F20" i="95"/>
  <c r="F24" i="95"/>
  <c r="F28" i="95"/>
  <c r="K10" i="98"/>
  <c r="K14" i="98"/>
  <c r="K18" i="98"/>
  <c r="K22" i="98"/>
  <c r="K26" i="98"/>
  <c r="K30" i="98"/>
  <c r="K34" i="98"/>
  <c r="K38" i="98"/>
  <c r="K42" i="98"/>
  <c r="K46" i="98"/>
  <c r="K50" i="98"/>
  <c r="C7" i="96"/>
  <c r="C11" i="96"/>
  <c r="C15" i="96"/>
  <c r="C19" i="96"/>
  <c r="C27" i="96"/>
  <c r="F32" i="96"/>
  <c r="F21" i="96" l="1"/>
  <c r="F22" i="96"/>
  <c r="F6" i="96"/>
  <c r="F18" i="96"/>
  <c r="F19" i="97"/>
  <c r="F26" i="96"/>
  <c r="F27" i="97"/>
  <c r="F10" i="96"/>
  <c r="F11" i="97"/>
  <c r="F8" i="97"/>
  <c r="F7" i="96"/>
  <c r="F29" i="97"/>
  <c r="F28" i="96"/>
  <c r="F20" i="97"/>
  <c r="F19" i="96"/>
  <c r="F9" i="97"/>
  <c r="F8" i="96"/>
  <c r="F9" i="96"/>
  <c r="F16" i="97"/>
  <c r="F15" i="96"/>
  <c r="F25" i="97"/>
  <c r="F24" i="96"/>
  <c r="F17" i="97"/>
  <c r="F16" i="96"/>
  <c r="F21" i="97"/>
  <c r="F20" i="96"/>
  <c r="F13" i="97"/>
  <c r="F12" i="96"/>
  <c r="F24" i="97"/>
  <c r="F23" i="96"/>
  <c r="F28" i="97"/>
  <c r="F27" i="96"/>
  <c r="F12" i="97"/>
  <c r="F11" i="96"/>
  <c r="G27" i="4" l="1"/>
  <c r="H33" i="4" l="1"/>
  <c r="H25" i="4"/>
  <c r="H24" i="4"/>
  <c r="H23" i="4"/>
  <c r="H22" i="4"/>
  <c r="H21" i="4"/>
  <c r="H20" i="4"/>
  <c r="H19" i="4"/>
  <c r="H18" i="4"/>
  <c r="H17" i="4"/>
  <c r="H16" i="4"/>
  <c r="H15" i="4"/>
  <c r="H14" i="4"/>
  <c r="H13" i="4"/>
  <c r="H12" i="4"/>
  <c r="H11" i="4"/>
  <c r="H10" i="4"/>
  <c r="H9" i="4"/>
  <c r="H8" i="4"/>
  <c r="H7" i="4"/>
  <c r="H28" i="4" s="1"/>
  <c r="H6" i="4"/>
  <c r="G33" i="4"/>
  <c r="G26" i="4"/>
  <c r="G25" i="4"/>
  <c r="G24" i="4"/>
  <c r="G23" i="4"/>
  <c r="G22" i="4"/>
  <c r="G21" i="4"/>
  <c r="G20" i="4"/>
  <c r="G19" i="4"/>
  <c r="G18" i="4"/>
  <c r="G17" i="4"/>
  <c r="G16" i="4"/>
  <c r="G15" i="4"/>
  <c r="G14" i="4"/>
  <c r="G13" i="4"/>
  <c r="G12" i="4"/>
  <c r="G11" i="4"/>
  <c r="G10" i="4"/>
  <c r="G9" i="4"/>
  <c r="G30" i="4" s="1"/>
  <c r="G8" i="4"/>
  <c r="G7" i="4"/>
  <c r="G6" i="4"/>
  <c r="G31" i="4" l="1"/>
  <c r="H29" i="4"/>
  <c r="G28" i="4"/>
  <c r="H30" i="4"/>
  <c r="G32" i="4"/>
  <c r="G29" i="4"/>
  <c r="H31" i="4"/>
  <c r="H26" i="4"/>
  <c r="H32" i="4" s="1"/>
  <c r="H27" i="4" l="1"/>
</calcChain>
</file>

<file path=xl/sharedStrings.xml><?xml version="1.0" encoding="utf-8"?>
<sst xmlns="http://schemas.openxmlformats.org/spreadsheetml/2006/main" count="6676" uniqueCount="2267">
  <si>
    <t>Government Budgetary Operation+</t>
  </si>
  <si>
    <t>(Based on Banking Transactions)</t>
  </si>
  <si>
    <t>S.N.</t>
  </si>
  <si>
    <t>Heading</t>
  </si>
  <si>
    <t>Annual</t>
  </si>
  <si>
    <t>2017/18</t>
  </si>
  <si>
    <t>Total Expenditure</t>
  </si>
  <si>
    <t xml:space="preserve">      Recurrent</t>
  </si>
  <si>
    <t xml:space="preserve">            a.Domestic Resources </t>
  </si>
  <si>
    <t xml:space="preserve">            b.Foreign Loans</t>
  </si>
  <si>
    <t xml:space="preserve">            c.Foreign Grants</t>
  </si>
  <si>
    <t xml:space="preserve">     Capital</t>
  </si>
  <si>
    <t xml:space="preserve">     Financial</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</si>
  <si>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</si>
  <si>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</si>
  <si>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</si>
  <si>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</si>
  <si>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</si>
  <si>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</si>
  <si>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</si>
  <si>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</si>
  <si>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Others</t>
  </si>
  <si>
    <t xml:space="preserve">     Principal Refund and Share Divestment</t>
  </si>
  <si>
    <t xml:space="preserve">     Foreign Loans</t>
  </si>
  <si>
    <t xml:space="preserve">     V. A. T. Fund Account</t>
  </si>
  <si>
    <t xml:space="preserve">     Customs Fund Account</t>
  </si>
  <si>
    <t>Government Revenue Collection</t>
  </si>
  <si>
    <t>Growth Rate</t>
  </si>
  <si>
    <t>Composition</t>
  </si>
  <si>
    <t>2018/19</t>
  </si>
  <si>
    <t>Value Added Tax</t>
  </si>
  <si>
    <t>Customs</t>
  </si>
  <si>
    <t>Income Tax</t>
  </si>
  <si>
    <t>Excise</t>
  </si>
  <si>
    <t>Educational Service Tax</t>
  </si>
  <si>
    <t>Other Tax*</t>
  </si>
  <si>
    <t>Non-Tax Revenue</t>
  </si>
  <si>
    <t>Total  Revenue</t>
  </si>
  <si>
    <t>P: Provisional</t>
  </si>
  <si>
    <t>Outstanding Domestic Debt of the GoN</t>
  </si>
  <si>
    <t>(Rs. in million)</t>
  </si>
  <si>
    <t>Instruments and Ownership</t>
  </si>
  <si>
    <t>Amount Change</t>
  </si>
  <si>
    <t>Treasury Bills</t>
  </si>
  <si>
    <t xml:space="preserve">    a. Nepal Rastra Bank</t>
  </si>
  <si>
    <t xml:space="preserve">    b. Commercial Banks</t>
  </si>
  <si>
    <t xml:space="preserve">    c. Development Banks</t>
  </si>
  <si>
    <t xml:space="preserve">    d. Finance Companies</t>
  </si>
  <si>
    <t xml:space="preserve">    e. Others</t>
  </si>
  <si>
    <t>Development Bond</t>
  </si>
  <si>
    <t>Citizen Saving Bond</t>
  </si>
  <si>
    <t xml:space="preserve">    a. Nepal Rastra Bank (Secondary Market)</t>
  </si>
  <si>
    <t>Foreign Employment Bond</t>
  </si>
  <si>
    <t>a. Nepal Rastra Bank</t>
  </si>
  <si>
    <t>b. Others</t>
  </si>
  <si>
    <t>Total Domestic Debt</t>
  </si>
  <si>
    <t>Balance at NRB (Overdraft (+)/Surplus(-)</t>
  </si>
  <si>
    <t>Memorandum Item</t>
  </si>
  <si>
    <t>a. IMF Promissory Note</t>
  </si>
  <si>
    <t>b. Foreign Debt</t>
  </si>
  <si>
    <t>c. Total Public Debt (Excluding IMF Promissory Note)</t>
  </si>
  <si>
    <t>Table 38</t>
  </si>
  <si>
    <t>Net Domestic Borrowings of the GoN</t>
  </si>
  <si>
    <t>Headings</t>
  </si>
  <si>
    <t>% of GDP</t>
  </si>
  <si>
    <t>A</t>
  </si>
  <si>
    <t xml:space="preserve">Gross Borrowings </t>
  </si>
  <si>
    <t xml:space="preserve">   Treasury Bills</t>
  </si>
  <si>
    <t xml:space="preserve">   Development Bonds</t>
  </si>
  <si>
    <t xml:space="preserve">   National Saving Certificates</t>
  </si>
  <si>
    <t xml:space="preserve">   Citizen Saving Bonds</t>
  </si>
  <si>
    <t xml:space="preserve">   Foreign Employment Bond</t>
  </si>
  <si>
    <t xml:space="preserve">   Special Bonds</t>
  </si>
  <si>
    <t>B</t>
  </si>
  <si>
    <t>Payments</t>
  </si>
  <si>
    <t>C</t>
  </si>
  <si>
    <t>Net Domestic Borrowings (NDB) (A-B)</t>
  </si>
  <si>
    <t>D</t>
  </si>
  <si>
    <t>Overdraft *</t>
  </si>
  <si>
    <t>E</t>
  </si>
  <si>
    <t>NDB net of Overdraft Borrowings (C+D)</t>
  </si>
  <si>
    <t>F</t>
  </si>
  <si>
    <t>GDP</t>
  </si>
  <si>
    <t>NDB net off Overdraft /GDP (E/F) Excluding LAA in %</t>
  </si>
  <si>
    <t xml:space="preserve"> * Minus (-) indicates surplus.</t>
  </si>
  <si>
    <t>2019/20</t>
  </si>
  <si>
    <t xml:space="preserve">Amount </t>
  </si>
  <si>
    <t>Other Receipts</t>
  </si>
  <si>
    <t>Total Revenue/Receipts</t>
  </si>
  <si>
    <t>R: Revised</t>
  </si>
  <si>
    <t>S.No.</t>
  </si>
  <si>
    <t>Total Resources [2.1+2.2]</t>
  </si>
  <si>
    <t>2.1 Revenue and Grants [i+ii-i.b]</t>
  </si>
  <si>
    <t xml:space="preserve">i. Revenue </t>
  </si>
  <si>
    <t>i.a. Federal Government</t>
  </si>
  <si>
    <t>-</t>
  </si>
  <si>
    <t>i.b.Province and Local Govt.(Transferable)</t>
  </si>
  <si>
    <t>ii. Foreign Grants</t>
  </si>
  <si>
    <t>Deficit(-) / Surplus (+) [2-1]</t>
  </si>
  <si>
    <t xml:space="preserve">          Overdrafts</t>
  </si>
  <si>
    <t>Province Government Expenditure</t>
  </si>
  <si>
    <t>Province Government Resources+++</t>
  </si>
  <si>
    <t>7.1 Grant and Revenue Transfer from Federal Government</t>
  </si>
  <si>
    <t>7.2 Revenue and Recovery</t>
  </si>
  <si>
    <t>Deficit (-)/Surplus (+) of Province Government [7-6]</t>
  </si>
  <si>
    <t>Change in Balance of Local Government</t>
  </si>
  <si>
    <t>Change in Balance of Govt. Office Accounts</t>
  </si>
  <si>
    <t xml:space="preserve">    Reconstruction Fund Account</t>
  </si>
  <si>
    <t xml:space="preserve">    Others</t>
  </si>
  <si>
    <t>Current Balance of General Government [5+8+9+10]</t>
  </si>
  <si>
    <t>A. Last year's Cash Balance in the Treasury</t>
  </si>
  <si>
    <t>B. Adjustment</t>
  </si>
  <si>
    <t>Cash Balance of General Government [11+A+B]</t>
  </si>
  <si>
    <t>++</t>
  </si>
  <si>
    <t>Includes 50% Local Govt. Deposit With NRB which is</t>
  </si>
  <si>
    <t>+++</t>
  </si>
  <si>
    <t>Province Government resources include grants and revenue transfer from Federal Government, and resources collected by province governments</t>
  </si>
  <si>
    <t>+</t>
  </si>
  <si>
    <t>*</t>
  </si>
  <si>
    <t xml:space="preserve">Expenditure includes Federal Government only whereas revenue mobilization includes Federal Government revenue plus the amount transferable to province and local governments. </t>
  </si>
  <si>
    <t xml:space="preserve">Current Macroeconomic and Financial Situation </t>
  </si>
  <si>
    <t>Table No.</t>
  </si>
  <si>
    <t>Selected Macroeconomic Indicators</t>
  </si>
  <si>
    <t>Prices</t>
  </si>
  <si>
    <t xml:space="preserve">National Consumer Price Index </t>
  </si>
  <si>
    <t>National Consumer Price Index (Monthly Series)</t>
  </si>
  <si>
    <t>Consumer Price Inflation in Nepal and India (Monthly Series)</t>
  </si>
  <si>
    <t xml:space="preserve">National Salary and Wage Rate Index </t>
  </si>
  <si>
    <t>External Sector</t>
  </si>
  <si>
    <t>Direction of Foreign Trade</t>
  </si>
  <si>
    <t>Exports of Major Commodities to India</t>
  </si>
  <si>
    <t>Exports of Major Commodities to China</t>
  </si>
  <si>
    <t>Exports of Major Commodities to Other Countries</t>
  </si>
  <si>
    <t>Imports of Major Commodities from India</t>
  </si>
  <si>
    <t>Imports of Major Commodities from China</t>
  </si>
  <si>
    <t>Imports of Major Commodities from Other Countries</t>
  </si>
  <si>
    <t>Imports from India against Payment  in US Dollar</t>
  </si>
  <si>
    <t>Export and Import Unit Value Price Index and Terms of Trade</t>
  </si>
  <si>
    <t>Exchange Rate of US Dollar</t>
  </si>
  <si>
    <t>Price of Oil and Gold in the International Market</t>
  </si>
  <si>
    <t>Government Finance</t>
  </si>
  <si>
    <t>Government Budgetary Operations</t>
  </si>
  <si>
    <t>Monetary and Credit Aggregates</t>
  </si>
  <si>
    <t>Monetary Survey</t>
  </si>
  <si>
    <t>Central Bank Survey</t>
  </si>
  <si>
    <t>Other Depository Corporation Survey</t>
  </si>
  <si>
    <t>Condensed Assets and Liabilities of Commercial Banks</t>
  </si>
  <si>
    <t>Condensed Assets and Liabilities of Development Banks</t>
  </si>
  <si>
    <t>Condensed Assets and Liabilities of Finance Companies</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</si>
  <si>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</si>
  <si>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</si>
  <si>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</si>
  <si>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</si>
  <si>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</si>
  <si>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</si>
  <si>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</si>
  <si>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</si>
  <si>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</si>
  <si>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</si>
  <si>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</si>
  <si>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</si>
  <si>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</si>
  <si>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Public Issue Approval by SEBON</t>
  </si>
  <si>
    <t>Listed Companies and Market Capitalization</t>
  </si>
  <si>
    <t>Structure of Share Price Indices</t>
  </si>
  <si>
    <t xml:space="preserve">Annexes: Time Series Data of Some Macroeconomic Variables </t>
  </si>
  <si>
    <t>Table 1</t>
  </si>
  <si>
    <t>2015/16</t>
  </si>
  <si>
    <t>2016/17</t>
  </si>
  <si>
    <t>Real Sector (growth rate and ratio in percent)</t>
  </si>
  <si>
    <t>Real GDP at basic price</t>
  </si>
  <si>
    <t>Real GDP at producers' price</t>
  </si>
  <si>
    <t>Nominal GDP at producers' price</t>
  </si>
  <si>
    <t>Gross National Income (GNI)</t>
  </si>
  <si>
    <t>Gross National Disposable Income (GNDI)</t>
  </si>
  <si>
    <t xml:space="preserve">Gross Capital Formation / GDP </t>
  </si>
  <si>
    <t>Gross Fixed Capital Formation / GDP</t>
  </si>
  <si>
    <t>Gross Domestic Savings / GDP</t>
  </si>
  <si>
    <t xml:space="preserve">Gross National Savings / GDP </t>
  </si>
  <si>
    <t>Prices Change ( percent)</t>
  </si>
  <si>
    <t>CPI Annual / Period Average</t>
  </si>
  <si>
    <t>National Wholesale Price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</si>
  <si>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</si>
  <si>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</si>
  <si>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</si>
  <si>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</si>
  <si>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</si>
  <si>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</si>
  <si>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</si>
  <si>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</si>
  <si>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</si>
  <si>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</si>
  <si>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Financial Sector (growth and interest rate in percent)</t>
  </si>
  <si>
    <t>Broad Money (M2) (y-o-y)</t>
  </si>
  <si>
    <t>Narrow Money (M1) (y-o-y)</t>
  </si>
  <si>
    <t>Domestic Credit (y-o-y)</t>
  </si>
  <si>
    <t>Claims on Private Sector (y-o-y)</t>
  </si>
  <si>
    <t>Reserve Money (y-o-y)</t>
  </si>
  <si>
    <t>Base Rate</t>
  </si>
  <si>
    <t>Total Deposits (Rs. in billion)</t>
  </si>
  <si>
    <t>BFIs Credit to Private Sector (Rs. in billion)</t>
  </si>
  <si>
    <t>NEPSE Index (Closing)</t>
  </si>
  <si>
    <t>Market Capitalization/GDP</t>
  </si>
  <si>
    <t>Revenue Growth (%)</t>
  </si>
  <si>
    <t>Expenditure Growth (%)</t>
  </si>
  <si>
    <t>Domestic Debt (Rs. in billion)</t>
  </si>
  <si>
    <t>Revenue / GDP</t>
  </si>
  <si>
    <t>Recurrent Expenditure / GDP</t>
  </si>
  <si>
    <t>Capital Expenditure / GDP</t>
  </si>
  <si>
    <t>Domestic Debt / GDP</t>
  </si>
  <si>
    <t>External Debt / GDP</t>
  </si>
  <si>
    <t>*Weighted average of mid Jun-mid Jul</t>
  </si>
  <si>
    <t>2065/66</t>
  </si>
  <si>
    <t>2066/67</t>
  </si>
  <si>
    <t>2067/68</t>
  </si>
  <si>
    <t>2068/69</t>
  </si>
  <si>
    <t>2069/70</t>
  </si>
  <si>
    <t>2070/71</t>
  </si>
  <si>
    <t>2071/72</t>
  </si>
  <si>
    <t>2072/73</t>
  </si>
  <si>
    <t>2073/74</t>
  </si>
  <si>
    <t>2074/75</t>
  </si>
  <si>
    <t>2008/09</t>
  </si>
  <si>
    <t>2009/10</t>
  </si>
  <si>
    <t>2010/11</t>
  </si>
  <si>
    <t>2011/12</t>
  </si>
  <si>
    <t>2012/13</t>
  </si>
  <si>
    <t>2013/14</t>
  </si>
  <si>
    <t>2014/15</t>
  </si>
  <si>
    <t>Gross Domestic Product by  Expenditure Category</t>
  </si>
  <si>
    <t>2057/58</t>
  </si>
  <si>
    <t>2000/01</t>
  </si>
  <si>
    <t>Summary of Macro Economic Indicators</t>
  </si>
  <si>
    <t>Mid-Month</t>
  </si>
  <si>
    <t>Total</t>
  </si>
  <si>
    <t xml:space="preserve">Total </t>
  </si>
  <si>
    <t>2006/07</t>
  </si>
  <si>
    <t>2007/08</t>
  </si>
  <si>
    <t>August</t>
  </si>
  <si>
    <t>September</t>
  </si>
  <si>
    <t>October</t>
  </si>
  <si>
    <t>November</t>
  </si>
  <si>
    <t>December</t>
  </si>
  <si>
    <t>January</t>
  </si>
  <si>
    <t>February</t>
  </si>
  <si>
    <t>March</t>
  </si>
  <si>
    <t>April</t>
  </si>
  <si>
    <t>May</t>
  </si>
  <si>
    <t>June</t>
  </si>
  <si>
    <t>July</t>
  </si>
  <si>
    <t>No. of Tourist Arrival by Month</t>
  </si>
  <si>
    <t>Fiscal Year</t>
  </si>
  <si>
    <t>Rs. in million</t>
  </si>
  <si>
    <t>Gross Domestic Product( Current Price) (Rs in billion)</t>
  </si>
  <si>
    <t>** Preliminary Estimate</t>
  </si>
  <si>
    <t>Table 39</t>
  </si>
  <si>
    <t>Table 40</t>
  </si>
  <si>
    <t>Table 41</t>
  </si>
  <si>
    <t>Amount</t>
  </si>
  <si>
    <t>STATISTICAL TABLES</t>
  </si>
  <si>
    <t>Real Sector</t>
  </si>
  <si>
    <t>Selected Macro Economic Indicators</t>
  </si>
  <si>
    <t>Gross Domestic Product  at Current Prices</t>
  </si>
  <si>
    <t>Gross Domestic Product  at Constant Prices</t>
  </si>
  <si>
    <t>Gross National Disposable Income and Saving</t>
  </si>
  <si>
    <t>National Consumer Price Index (Annual Average)</t>
  </si>
  <si>
    <t>National Wholesale Price Index (Annual Average)</t>
  </si>
  <si>
    <t>National Salary and Wage Rate Index (Annual Average)</t>
  </si>
  <si>
    <t>International Investment Postion (IIP)</t>
  </si>
  <si>
    <t>Government Budgetary Operation</t>
  </si>
  <si>
    <t>Securities Market Turnover</t>
  </si>
  <si>
    <t>Securities Listed in Nepal Stock Exchange Ltd.</t>
  </si>
  <si>
    <t>Annexes</t>
  </si>
  <si>
    <t xml:space="preserve">Time Series Data of Some Macroeconomic Variables </t>
  </si>
  <si>
    <t>Annex</t>
  </si>
  <si>
    <t>GDP at Producers' Prices</t>
  </si>
  <si>
    <t>National Consumer Price Index (Annual Series)</t>
  </si>
  <si>
    <t>Outstanding Debt of Government of Nepal</t>
  </si>
  <si>
    <t>Monetary Indicators</t>
  </si>
  <si>
    <t>Nepali Year</t>
  </si>
  <si>
    <t>1974/75</t>
  </si>
  <si>
    <t>2031/32</t>
  </si>
  <si>
    <t>1975/76</t>
  </si>
  <si>
    <t>2032/33</t>
  </si>
  <si>
    <t>1976/77</t>
  </si>
  <si>
    <t>2033/34</t>
  </si>
  <si>
    <t>1977/78</t>
  </si>
  <si>
    <t>2034/35</t>
  </si>
  <si>
    <t>1978/79</t>
  </si>
  <si>
    <t>2035/36</t>
  </si>
  <si>
    <t>1979/80</t>
  </si>
  <si>
    <t>2036/37</t>
  </si>
  <si>
    <t>1980/81</t>
  </si>
  <si>
    <t>2037/38</t>
  </si>
  <si>
    <t>1981/82</t>
  </si>
  <si>
    <t>2038/39</t>
  </si>
  <si>
    <t>1982/83</t>
  </si>
  <si>
    <t>2039/40</t>
  </si>
  <si>
    <t>1983/84</t>
  </si>
  <si>
    <t>2040/41</t>
  </si>
  <si>
    <t>1984/85</t>
  </si>
  <si>
    <t>2041/42</t>
  </si>
  <si>
    <t>1985/86</t>
  </si>
  <si>
    <t>2042/43</t>
  </si>
  <si>
    <t>1986/87</t>
  </si>
  <si>
    <t>2043/44</t>
  </si>
  <si>
    <t>1987/88</t>
  </si>
  <si>
    <t>2044/45</t>
  </si>
  <si>
    <t>1988/89</t>
  </si>
  <si>
    <t>2045/46</t>
  </si>
  <si>
    <t>1989/90</t>
  </si>
  <si>
    <t>2046/47</t>
  </si>
  <si>
    <t>1990/91</t>
  </si>
  <si>
    <t>2047/48</t>
  </si>
  <si>
    <t>1991/92</t>
  </si>
  <si>
    <t>2048/49</t>
  </si>
  <si>
    <t>1992/93</t>
  </si>
  <si>
    <t>2049/50</t>
  </si>
  <si>
    <t>1993/94</t>
  </si>
  <si>
    <t>2050/51</t>
  </si>
  <si>
    <t>1994/95</t>
  </si>
  <si>
    <t>2051/52</t>
  </si>
  <si>
    <t>1995/96</t>
  </si>
  <si>
    <t>2052/53</t>
  </si>
  <si>
    <t>1996/97</t>
  </si>
  <si>
    <t>2053/54</t>
  </si>
  <si>
    <t>1997/98</t>
  </si>
  <si>
    <t>2054/55</t>
  </si>
  <si>
    <t>1998/99</t>
  </si>
  <si>
    <t>2055/56</t>
  </si>
  <si>
    <t>1999/00</t>
  </si>
  <si>
    <t>2056/57</t>
  </si>
  <si>
    <t>2001/02</t>
  </si>
  <si>
    <t>2058/59</t>
  </si>
  <si>
    <t>2002/03</t>
  </si>
  <si>
    <t>2059/60</t>
  </si>
  <si>
    <t>2003/04</t>
  </si>
  <si>
    <t>2060/61</t>
  </si>
  <si>
    <t>2004/05</t>
  </si>
  <si>
    <t>2061/62</t>
  </si>
  <si>
    <t>2005/06</t>
  </si>
  <si>
    <t>2062/63</t>
  </si>
  <si>
    <t>2063/64</t>
  </si>
  <si>
    <t>2064/65</t>
  </si>
  <si>
    <t>2075/76</t>
  </si>
  <si>
    <t>2076/77</t>
  </si>
  <si>
    <t>Annex 10</t>
  </si>
  <si>
    <t xml:space="preserve"> Government Budgetary Operations</t>
  </si>
  <si>
    <t>Expenditure</t>
  </si>
  <si>
    <t>Revenue</t>
  </si>
  <si>
    <t>Foreign Assistance</t>
  </si>
  <si>
    <t xml:space="preserve">  Domestic Loan</t>
  </si>
  <si>
    <t>Recurrent</t>
  </si>
  <si>
    <t xml:space="preserve">  Capital</t>
  </si>
  <si>
    <t>Financial*</t>
  </si>
  <si>
    <t>Foreign Grants</t>
  </si>
  <si>
    <t>Foreign Loan</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</si>
  <si>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</si>
  <si>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Note: Government budgetary operation has been reported as per the Government Finance Statistics, 2001 from the fiscal year 2009/10 that  may not be consistent with the previous reporting.</t>
  </si>
  <si>
    <t>P= Preliminary Estimate</t>
  </si>
  <si>
    <t>Source: Economic Survey and Budget Speeches</t>
  </si>
  <si>
    <t>Annex 11</t>
  </si>
  <si>
    <t>(Growth rate in Percent)</t>
  </si>
  <si>
    <t xml:space="preserve"> Expenditure</t>
  </si>
  <si>
    <t>Annex 12</t>
  </si>
  <si>
    <t>(As percentage of Nominal GDP at Producers' Prices)</t>
  </si>
  <si>
    <t>Annex 13</t>
  </si>
  <si>
    <t>As Percent of GDP</t>
  </si>
  <si>
    <t>Annual Growth Rate</t>
  </si>
  <si>
    <t>Domestic Debt</t>
  </si>
  <si>
    <t>Foreign Debt</t>
  </si>
  <si>
    <t>Total Debt</t>
  </si>
  <si>
    <t>* Excluding IMF Promissory Note</t>
  </si>
  <si>
    <t>P = Provisional Estimated</t>
  </si>
  <si>
    <t>R= Revised Estimated</t>
  </si>
  <si>
    <t>Annex 14</t>
  </si>
  <si>
    <t>Monetary Statistics (A)</t>
  </si>
  <si>
    <t>Monetary Statistics (B)</t>
  </si>
  <si>
    <t>(Rs. In million)</t>
  </si>
  <si>
    <t>National Wholesale Price Index, y-o-y</t>
  </si>
  <si>
    <t>National Wholesale Price Index Monthly Series)</t>
  </si>
  <si>
    <t>Summary of Monetary Operation</t>
  </si>
  <si>
    <t>Price Statistics</t>
  </si>
  <si>
    <t>Treasury Position</t>
  </si>
  <si>
    <t>Growth rate of</t>
  </si>
  <si>
    <t xml:space="preserve"> 2015/16</t>
  </si>
  <si>
    <t xml:space="preserve"> 2016/17</t>
  </si>
  <si>
    <t xml:space="preserve"> 2017/18</t>
  </si>
  <si>
    <t xml:space="preserve"> 2018/19</t>
  </si>
  <si>
    <t xml:space="preserve"> 2019/20</t>
  </si>
  <si>
    <t>590761.6*</t>
  </si>
  <si>
    <t>606824.1*</t>
  </si>
  <si>
    <t>647795.3*</t>
  </si>
  <si>
    <t>*After excluding Beruju Recovery</t>
  </si>
  <si>
    <t>793784.3*</t>
  </si>
  <si>
    <t>Governement Budgetary Operations</t>
  </si>
  <si>
    <t>Government Budgetary Operations (Monthly Series)</t>
  </si>
  <si>
    <t>R=Revised Estimate from Budget Speech 2019/20 and this might differ from data presented in the table 38 and 40.</t>
  </si>
  <si>
    <t>2020/21</t>
  </si>
  <si>
    <t>(Based on the Annual Data of 2020/21)</t>
  </si>
  <si>
    <r>
      <t>2019/20</t>
    </r>
    <r>
      <rPr>
        <b/>
        <vertAlign val="superscript"/>
        <sz val="12"/>
        <rFont val="Times New Roman"/>
        <family val="1"/>
      </rPr>
      <t>R</t>
    </r>
  </si>
  <si>
    <r>
      <t>2020/21</t>
    </r>
    <r>
      <rPr>
        <b/>
        <vertAlign val="superscript"/>
        <sz val="12"/>
        <rFont val="Times New Roman"/>
        <family val="1"/>
      </rPr>
      <t>P</t>
    </r>
  </si>
  <si>
    <t>2077/78</t>
  </si>
  <si>
    <t>Total resources available to the Federal Government[3+4]</t>
  </si>
  <si>
    <t>2.2 Other Receipts</t>
  </si>
  <si>
    <r>
      <t>2019/20</t>
    </r>
    <r>
      <rPr>
        <vertAlign val="superscript"/>
        <sz val="12"/>
        <rFont val="Times New Roman"/>
        <family val="1"/>
      </rPr>
      <t>R</t>
    </r>
  </si>
  <si>
    <r>
      <t>2020/21</t>
    </r>
    <r>
      <rPr>
        <vertAlign val="superscript"/>
        <sz val="12"/>
        <rFont val="Times New Roman"/>
        <family val="1"/>
      </rPr>
      <t>P</t>
    </r>
  </si>
  <si>
    <t xml:space="preserve">February </t>
  </si>
  <si>
    <t>Financing</t>
  </si>
  <si>
    <t>Capital</t>
  </si>
  <si>
    <t>Total Receipts of GON</t>
  </si>
  <si>
    <t>Grants</t>
  </si>
  <si>
    <t>Total Revenue</t>
  </si>
  <si>
    <t xml:space="preserve"> Total Expenditure</t>
  </si>
  <si>
    <t>Total Resources of GoN</t>
  </si>
  <si>
    <t>(Rs. in Million)</t>
  </si>
  <si>
    <t>(Based on FCGO)</t>
  </si>
  <si>
    <t xml:space="preserve">Public Finance </t>
  </si>
  <si>
    <t>2020/21**</t>
  </si>
  <si>
    <t>58814.8*</t>
  </si>
  <si>
    <t>105367.3*</t>
  </si>
  <si>
    <t>172364*</t>
  </si>
  <si>
    <t>240145.4*</t>
  </si>
  <si>
    <t>301234.9*</t>
  </si>
  <si>
    <t>422235.9*</t>
  </si>
  <si>
    <t>498524.6*</t>
  </si>
  <si>
    <t>571203.4*</t>
  </si>
  <si>
    <t>683870.2*</t>
  </si>
  <si>
    <t>761003.5*</t>
  </si>
  <si>
    <t>812352.9*</t>
  </si>
  <si>
    <t>938322.3*</t>
  </si>
  <si>
    <t>294807.6#</t>
  </si>
  <si>
    <t>344301.5#</t>
  </si>
  <si>
    <t>385643.8#</t>
  </si>
  <si>
    <t>390541.7#</t>
  </si>
  <si>
    <t>317453.9#</t>
  </si>
  <si>
    <t>315479.8#</t>
  </si>
  <si>
    <t># Yet to be finalized</t>
  </si>
  <si>
    <t>External Debt (Rs. in billion)</t>
  </si>
  <si>
    <t>194697.8#</t>
  </si>
  <si>
    <t>Revenue**</t>
  </si>
  <si>
    <t>** Including Other receipts</t>
  </si>
  <si>
    <t xml:space="preserve"> Based on data reported by Banking Departments of NRB, commercial banks conducting government transactions and report released from 81 DTCOs and payment centres. Expenditure excludes and direct payments.</t>
  </si>
  <si>
    <t>* Other tax includes road maintenance and improvement duty, road construction and maintenance duty, firm and agency registration fee and ownership certificate charges .</t>
  </si>
  <si>
    <t>Source: Ministry of Finance (MOF)</t>
  </si>
  <si>
    <r>
      <t xml:space="preserve">R=Revised Estimate from Budget Speech 2019/20 and this might differ from data presented in the table </t>
    </r>
    <r>
      <rPr>
        <sz val="12"/>
        <color rgb="FFFF0000"/>
        <rFont val="Times New Roman"/>
        <family val="1"/>
      </rPr>
      <t>38 and 40</t>
    </r>
    <r>
      <rPr>
        <sz val="12"/>
        <rFont val="Times New Roman"/>
        <family val="1"/>
      </rPr>
      <t>.</t>
    </r>
  </si>
  <si>
    <t>Source: PDMO &amp; NRB</t>
  </si>
  <si>
    <t>Source: Ministry of Finance (MoF), FCGO</t>
  </si>
  <si>
    <t>Non-food and Services</t>
  </si>
  <si>
    <t>Food and Beverage</t>
  </si>
  <si>
    <t>Overall Index</t>
  </si>
  <si>
    <t>CPI : Mountain</t>
  </si>
  <si>
    <t>CPI : Hill</t>
  </si>
  <si>
    <t>CPI : Terai</t>
  </si>
  <si>
    <t>CPI : Kathmandu Valley</t>
  </si>
  <si>
    <t>Miscellaneous goods and services</t>
  </si>
  <si>
    <t>Education</t>
  </si>
  <si>
    <t>Recreation and Culture</t>
  </si>
  <si>
    <t>Communication</t>
  </si>
  <si>
    <t>Transportation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</si>
  <si>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</si>
  <si>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</si>
  <si>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</si>
  <si>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</si>
  <si>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</si>
  <si>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</si>
  <si>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</si>
  <si>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</si>
  <si>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</si>
  <si>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</si>
  <si>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</si>
  <si>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</si>
  <si>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</si>
  <si>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</si>
  <si>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</si>
  <si>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</si>
  <si>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</si>
  <si>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 Change</t>
  </si>
  <si>
    <t>Weight %</t>
  </si>
  <si>
    <t>Groups &amp; Sub-Groups</t>
  </si>
  <si>
    <t>Annual Average</t>
  </si>
  <si>
    <t>2014/15 = 100</t>
  </si>
  <si>
    <t>National Consumer Price Index</t>
  </si>
  <si>
    <t>P=Provisional</t>
  </si>
  <si>
    <t>CPI : Mountain (5 Districts)</t>
  </si>
  <si>
    <t>CPI : Hill (25 Districts)</t>
  </si>
  <si>
    <t>CPI : Terai (19 Districts)</t>
  </si>
  <si>
    <t>CPI : Kathmandu Valley (3 Districts)</t>
  </si>
  <si>
    <t>5 Over 4</t>
  </si>
  <si>
    <t>5 Over 3</t>
  </si>
  <si>
    <t>3 Over 2</t>
  </si>
  <si>
    <t>3 Over 1</t>
  </si>
  <si>
    <t>June/July</t>
  </si>
  <si>
    <t>May/June</t>
  </si>
  <si>
    <t>Percentage Change</t>
  </si>
  <si>
    <r>
      <t>2020/21</t>
    </r>
    <r>
      <rPr>
        <b/>
        <vertAlign val="superscript"/>
        <sz val="11"/>
        <color theme="1"/>
        <rFont val="Times New Roman"/>
        <family val="1"/>
      </rPr>
      <t>P</t>
    </r>
  </si>
  <si>
    <t>(2014/15=100)</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</si>
  <si>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</si>
  <si>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</si>
  <si>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</si>
  <si>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</si>
  <si>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</si>
  <si>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</si>
  <si>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</si>
  <si>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</si>
  <si>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</si>
  <si>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</si>
  <si>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</si>
  <si>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</si>
  <si>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</si>
  <si>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Index</t>
  </si>
  <si>
    <t>(y-o-y)</t>
  </si>
  <si>
    <t>(2014/15 = 100)</t>
  </si>
  <si>
    <t>2) CPI in India (2012 = 100)</t>
  </si>
  <si>
    <t>1) CPI in Nepal (2014/15 = 100)</t>
  </si>
  <si>
    <t xml:space="preserve">Note : </t>
  </si>
  <si>
    <t>Deviation</t>
  </si>
  <si>
    <t>India</t>
  </si>
  <si>
    <t>Nepal</t>
  </si>
  <si>
    <t>3 Construction Material</t>
  </si>
  <si>
    <t>Capital Goods</t>
  </si>
  <si>
    <t>Intermediate Goods</t>
  </si>
  <si>
    <t>Consumption Goods</t>
  </si>
  <si>
    <t>2 Broad Economic Classification</t>
  </si>
  <si>
    <t>Other</t>
  </si>
  <si>
    <t>Manufacture Of Transport, Equipments And Parts</t>
  </si>
  <si>
    <t>Manufacture Of Machinery And Equipment</t>
  </si>
  <si>
    <t>Manufacture Of Elctric And Electronic Products</t>
  </si>
  <si>
    <t>Manufacture of basic metals</t>
  </si>
  <si>
    <t>Manufacture of non-metallic mineral products</t>
  </si>
  <si>
    <t>Manufacture Of Rubber And Plastics Products</t>
  </si>
  <si>
    <t>Manufacture Of Chemicals And Chemical Products</t>
  </si>
  <si>
    <t>Manufacture Of Paper And Paper Products</t>
  </si>
  <si>
    <t>Manufacture Of Wood And Wood Products</t>
  </si>
  <si>
    <t>Manufacture Of Leather And Leather Products</t>
  </si>
  <si>
    <t>Manufacture Of Textiles</t>
  </si>
  <si>
    <t>Manufacture Of Food, Beverage &amp; Tobacco</t>
  </si>
  <si>
    <t>1.3 Manufactured</t>
  </si>
  <si>
    <t>Electricity</t>
  </si>
  <si>
    <t>Fuel and Power</t>
  </si>
  <si>
    <t>1.2 Fuel and Power</t>
  </si>
  <si>
    <t>Nonfood</t>
  </si>
  <si>
    <t>Food</t>
  </si>
  <si>
    <t>1.1 Primary</t>
  </si>
  <si>
    <t>1 Overall</t>
  </si>
  <si>
    <t>Percent Change</t>
  </si>
  <si>
    <t>Groups and Sub-groups</t>
  </si>
  <si>
    <t>(Annual Average)</t>
  </si>
  <si>
    <t>(2017/18 = 100)</t>
  </si>
  <si>
    <t xml:space="preserve"> National Wholesale Price Index </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</si>
  <si>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</si>
  <si>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</si>
  <si>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</si>
  <si>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</si>
  <si>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</si>
  <si>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</si>
  <si>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</si>
  <si>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</si>
  <si>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</si>
  <si>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</si>
  <si>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</si>
  <si>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</si>
  <si>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r>
      <t>2020/21</t>
    </r>
    <r>
      <rPr>
        <b/>
        <vertAlign val="superscript"/>
        <sz val="8"/>
        <rFont val="Times New Roman"/>
        <family val="1"/>
      </rPr>
      <t>P</t>
    </r>
    <r>
      <rPr>
        <b/>
        <sz val="11"/>
        <rFont val="Times New Roman"/>
        <family val="1"/>
      </rPr>
      <t xml:space="preserve"> </t>
    </r>
  </si>
  <si>
    <t>National Wholesale Price Index (y-o-y))</t>
  </si>
  <si>
    <t>Table 7</t>
  </si>
  <si>
    <t>National Wholesale Price Index (Monthly Series)</t>
  </si>
  <si>
    <t>Table 8</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</si>
  <si>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</si>
  <si>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</si>
  <si>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</si>
  <si>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</si>
  <si>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</si>
  <si>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</si>
  <si>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</si>
  <si>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</si>
  <si>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</si>
  <si>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</si>
  <si>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</si>
  <si>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</si>
  <si>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</si>
  <si>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</si>
  <si>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</si>
  <si>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</si>
  <si>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</si>
  <si>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</si>
  <si>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</si>
  <si>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</si>
  <si>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</si>
  <si>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Groups &amp; Sub-groups</t>
  </si>
  <si>
    <t>(2004/05 = 100)</t>
  </si>
  <si>
    <t>National Salary and Wage Rate Index</t>
  </si>
  <si>
    <t>Table 9</t>
  </si>
  <si>
    <t>5 over 4</t>
  </si>
  <si>
    <t>5 over 3</t>
  </si>
  <si>
    <t>3 over 2</t>
  </si>
  <si>
    <t>3 over 1</t>
  </si>
  <si>
    <t>Groups/Sub-groups</t>
  </si>
  <si>
    <t>(2004/05=100)</t>
  </si>
  <si>
    <t>Table 10</t>
  </si>
  <si>
    <t>2030/31</t>
  </si>
  <si>
    <t>1973/74</t>
  </si>
  <si>
    <t>2029/30</t>
  </si>
  <si>
    <t>1972/73</t>
  </si>
  <si>
    <t>Non-Food and Services</t>
  </si>
  <si>
    <t>Food and Beverages</t>
  </si>
  <si>
    <t xml:space="preserve"> Overall</t>
  </si>
  <si>
    <t>(2014/15 =100)</t>
  </si>
  <si>
    <t>* % Change Y on Y.</t>
  </si>
  <si>
    <t>% Change*</t>
  </si>
  <si>
    <t>Wage Index</t>
  </si>
  <si>
    <t>Non-food &amp; Services</t>
  </si>
  <si>
    <t>Food &amp; Beverage</t>
  </si>
  <si>
    <t>SWRI</t>
  </si>
  <si>
    <t>WPI</t>
  </si>
  <si>
    <t>CPI</t>
  </si>
  <si>
    <t xml:space="preserve">Price Statistics </t>
  </si>
  <si>
    <t>Annex 2</t>
  </si>
  <si>
    <t>Salary and Wage Rate Index Annual / Period Average</t>
  </si>
  <si>
    <t>2018/19*</t>
  </si>
  <si>
    <t>Source : Nepal Rastra Bank and FCGO.</t>
  </si>
  <si>
    <t>Base Rate of Commercial Banks</t>
  </si>
  <si>
    <t>Weighted Average Lending Rate</t>
  </si>
  <si>
    <t>Weighted Average Deposit Rate</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</si>
  <si>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</si>
  <si>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</si>
  <si>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</si>
  <si>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</si>
  <si>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</si>
  <si>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</si>
  <si>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</si>
  <si>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</si>
  <si>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</si>
  <si>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</si>
  <si>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t>
  </si>
  <si>
    <r>
      <t xml:space="preserve">Consumer Price Inflation </t>
    </r>
    <r>
      <rPr>
        <sz val="9"/>
        <color rgb="FF000000"/>
        <rFont val="Times New Roman"/>
        <family val="1"/>
      </rPr>
      <t>(Compared to previous month)</t>
    </r>
  </si>
  <si>
    <t>Consumer Price Inflation (y-o-y)</t>
  </si>
  <si>
    <t>May-Jun</t>
  </si>
  <si>
    <t>Apr-May</t>
  </si>
  <si>
    <t>Mar-Apr</t>
  </si>
  <si>
    <t>Feb-Mar</t>
  </si>
  <si>
    <t>Jan-Feb</t>
  </si>
  <si>
    <t>Dec-Jan</t>
  </si>
  <si>
    <t>Nov-Dec</t>
  </si>
  <si>
    <t>Oct-Nov</t>
  </si>
  <si>
    <t>Sep-Oct</t>
  </si>
  <si>
    <t>Aug-Sep</t>
  </si>
  <si>
    <t>Jul-Aug</t>
  </si>
  <si>
    <t>Jun-Jul</t>
  </si>
  <si>
    <t>Particulars</t>
  </si>
  <si>
    <t>( Rs. Billion)</t>
  </si>
  <si>
    <t>Weighted Average Interbank Rate of Commercial Banks*</t>
  </si>
  <si>
    <t xml:space="preserve">Weighted Average Deposit Rate of Commercial Banks* </t>
  </si>
  <si>
    <t xml:space="preserve">Weighted Average Lending Rate of Commercial Banks* </t>
  </si>
  <si>
    <t>Base Rate*</t>
  </si>
  <si>
    <t>Money multiplier (M2)</t>
  </si>
  <si>
    <t>Money multiplier (M1+)</t>
  </si>
  <si>
    <t>Money multiplier (M1)</t>
  </si>
  <si>
    <t>Memorandum Items</t>
  </si>
  <si>
    <t>R = Revised, P = Provisional</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</si>
  <si>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</si>
  <si>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</si>
  <si>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</si>
  <si>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</si>
  <si>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</si>
  <si>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 xml:space="preserve">             Demand Deposits</t>
  </si>
  <si>
    <t xml:space="preserve">             Currency</t>
  </si>
  <si>
    <t xml:space="preserve">      a. Money Supply (M1)</t>
  </si>
  <si>
    <t xml:space="preserve">  3.1 Money Supply (a+b), M1+</t>
  </si>
  <si>
    <t>3. Broad Money (M2)</t>
  </si>
  <si>
    <t>2/</t>
  </si>
  <si>
    <t>1/</t>
  </si>
  <si>
    <t xml:space="preserve">   2.2 Net Non-Monetary Liabilities</t>
  </si>
  <si>
    <t xml:space="preserve">       d. Claims on Private Sector </t>
  </si>
  <si>
    <t xml:space="preserve">              Non-Government</t>
  </si>
  <si>
    <t xml:space="preserve">              Government </t>
  </si>
  <si>
    <t xml:space="preserve">       c. Claims on Financial Institutions</t>
  </si>
  <si>
    <t xml:space="preserve">       b. Claims on Non-Financial Government Enterprises</t>
  </si>
  <si>
    <t xml:space="preserve">              Government Deposits</t>
  </si>
  <si>
    <t xml:space="preserve">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</si>
  <si>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</si>
  <si>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</si>
  <si>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</si>
  <si>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</si>
  <si>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</si>
  <si>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</si>
  <si>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</si>
  <si>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</si>
  <si>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</si>
  <si>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Jul (P)</t>
  </si>
  <si>
    <t>Jul (R)</t>
  </si>
  <si>
    <t xml:space="preserve">Jul </t>
  </si>
  <si>
    <t>Changes during the fiscal year</t>
  </si>
  <si>
    <t>Monetary Aggregates</t>
  </si>
  <si>
    <t xml:space="preserve"> (Rs. in million)</t>
  </si>
  <si>
    <t xml:space="preserve"> </t>
  </si>
  <si>
    <t>(Mid-Month)</t>
  </si>
  <si>
    <t>1/ Adjusting the exchange valuation gain/loss of Rs.</t>
  </si>
  <si>
    <t>Other Items, Net</t>
  </si>
  <si>
    <t>Net Domestic Assets</t>
  </si>
  <si>
    <t>Net Foreign Assets</t>
  </si>
  <si>
    <t>15. Other Liabilities</t>
  </si>
  <si>
    <t>14. Capital and Reserve</t>
  </si>
  <si>
    <t xml:space="preserve">     13.8 CSI </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</si>
  <si>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</si>
  <si>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</si>
  <si>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</si>
  <si>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</si>
  <si>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</si>
  <si>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</si>
  <si>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</si>
  <si>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</si>
  <si>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</si>
  <si>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</si>
  <si>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</si>
  <si>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Govt.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</si>
  <si>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</si>
  <si>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</si>
  <si>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</si>
  <si>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</si>
  <si>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</si>
  <si>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</si>
  <si>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</si>
  <si>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</si>
  <si>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</si>
  <si>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</si>
  <si>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</si>
  <si>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</si>
  <si>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</si>
  <si>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</si>
  <si>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</si>
  <si>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</si>
  <si>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</si>
  <si>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</si>
  <si>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</si>
  <si>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</si>
  <si>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</si>
  <si>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</si>
  <si>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</si>
  <si>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</si>
  <si>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</si>
  <si>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</si>
  <si>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</si>
  <si>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R= Revised, P = Provisional</t>
  </si>
  <si>
    <t>8. Other Assets</t>
  </si>
  <si>
    <t>7. NRB Bond</t>
  </si>
  <si>
    <t xml:space="preserve">    6.5 Foreign Bills Purchased &amp; Discounted</t>
  </si>
  <si>
    <t xml:space="preserve">            b.  Interest Accrued</t>
  </si>
  <si>
    <t xml:space="preserve">            a.  Principal</t>
  </si>
  <si>
    <t xml:space="preserve">    6.4 Claims on Private Sector</t>
  </si>
  <si>
    <t>b.Non-Government</t>
  </si>
  <si>
    <t>a.Government</t>
  </si>
  <si>
    <t xml:space="preserve">    6.3 Claims on Financial Enterprises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</si>
  <si>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</si>
  <si>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</si>
  <si>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</si>
  <si>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</si>
  <si>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</si>
  <si>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</si>
  <si>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</si>
  <si>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</si>
  <si>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</si>
  <si>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</si>
  <si>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</si>
  <si>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</si>
  <si>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</si>
  <si>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</si>
  <si>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</si>
  <si>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</si>
  <si>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</si>
  <si>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</si>
  <si>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</si>
  <si>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</si>
  <si>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</si>
  <si>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</si>
  <si>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</si>
  <si>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</si>
  <si>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</si>
  <si>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 xml:space="preserve">    5.2 Balance with Nepal Rastra Bank</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</si>
  <si>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</si>
  <si>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</si>
  <si>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</si>
  <si>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</si>
  <si>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</si>
  <si>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</si>
  <si>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</si>
  <si>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</si>
  <si>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</si>
  <si>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</si>
  <si>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</si>
  <si>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</si>
  <si>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</si>
  <si>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</si>
  <si>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</si>
  <si>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</si>
  <si>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</si>
  <si>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</si>
  <si>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</si>
  <si>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</si>
  <si>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</si>
  <si>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</si>
  <si>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</si>
  <si>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</si>
  <si>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</si>
  <si>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</si>
  <si>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</si>
  <si>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</si>
  <si>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</si>
  <si>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</si>
  <si>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</si>
  <si>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</si>
  <si>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</si>
  <si>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</si>
  <si>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</si>
  <si>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</si>
  <si>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</si>
  <si>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</si>
  <si>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</si>
  <si>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</si>
  <si>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</si>
  <si>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</si>
  <si>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</si>
  <si>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</si>
  <si>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</si>
  <si>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</si>
  <si>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Development Banks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</si>
  <si>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</si>
  <si>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</si>
  <si>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</si>
  <si>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</si>
  <si>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</si>
  <si>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</si>
  <si>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</si>
  <si>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</si>
  <si>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</si>
  <si>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</si>
  <si>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</si>
  <si>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</si>
  <si>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</si>
  <si>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</si>
  <si>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</si>
  <si>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</si>
  <si>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</si>
  <si>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</si>
  <si>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</si>
  <si>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</si>
  <si>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</si>
  <si>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</si>
  <si>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</si>
  <si>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</si>
  <si>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</si>
  <si>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</si>
  <si>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</si>
  <si>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</si>
  <si>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</si>
  <si>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</si>
  <si>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</si>
  <si>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</si>
  <si>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</si>
  <si>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</si>
  <si>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</si>
  <si>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</si>
  <si>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</si>
  <si>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</si>
  <si>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</si>
  <si>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</si>
  <si>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</si>
  <si>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</si>
  <si>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</si>
  <si>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</si>
  <si>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</si>
  <si>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</si>
  <si>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</si>
  <si>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</si>
  <si>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</si>
  <si>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</si>
  <si>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</si>
  <si>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</si>
  <si>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</si>
  <si>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</si>
  <si>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</si>
  <si>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</si>
  <si>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</si>
  <si>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</si>
  <si>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</si>
  <si>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</si>
  <si>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</si>
  <si>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</si>
  <si>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</si>
  <si>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</si>
  <si>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</si>
  <si>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</si>
  <si>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</si>
  <si>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</si>
  <si>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</si>
  <si>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</si>
  <si>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</si>
  <si>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</si>
  <si>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</si>
  <si>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</si>
  <si>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</si>
  <si>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</si>
  <si>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</si>
  <si>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</si>
  <si>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</si>
  <si>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</si>
  <si>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</si>
  <si>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July (P)</t>
  </si>
  <si>
    <t>Changes during fiscal year</t>
  </si>
  <si>
    <t>Sectorwise Outstanding Credit of Banks and Financial Insitutions</t>
  </si>
  <si>
    <t>10. Others</t>
  </si>
  <si>
    <t>9. Earthquake Victim Loan</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</si>
  <si>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</si>
  <si>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</si>
  <si>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</si>
  <si>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</si>
  <si>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</si>
  <si>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</si>
  <si>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</si>
  <si>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</si>
  <si>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</si>
  <si>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</si>
  <si>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</si>
  <si>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</si>
  <si>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</si>
  <si>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</si>
  <si>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</si>
  <si>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</si>
  <si>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</si>
  <si>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</si>
  <si>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</si>
  <si>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</si>
  <si>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</si>
  <si>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</si>
  <si>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</si>
  <si>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</si>
  <si>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</si>
  <si>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</si>
  <si>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</si>
  <si>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</si>
  <si>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</si>
  <si>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</si>
  <si>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</si>
  <si>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</si>
  <si>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</si>
  <si>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</si>
  <si>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</si>
  <si>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</si>
  <si>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</si>
  <si>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</si>
  <si>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</si>
  <si>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*Prior to October 2017 loan upto Rs. 10 million was included in Residential Personal Home Loan.</t>
  </si>
  <si>
    <t xml:space="preserve"> R = Revised, P = Provisional</t>
  </si>
  <si>
    <t>Total (1 to 11)</t>
  </si>
  <si>
    <t>e Other Loans (including cottage, small &amp; medium industrial loans)</t>
  </si>
  <si>
    <t>b. Education Loan</t>
  </si>
  <si>
    <t>a. Credit Card</t>
  </si>
  <si>
    <t>11. Other Product</t>
  </si>
  <si>
    <t>10. Bills Purchased</t>
  </si>
  <si>
    <t>9. Deprived Sector Loan</t>
  </si>
  <si>
    <t>b. Personal Purpose</t>
  </si>
  <si>
    <t>a. Business Purpose</t>
  </si>
  <si>
    <t>8. Hire Purchase Loan</t>
  </si>
  <si>
    <t>d. Loan below Rs. 25 Lakh</t>
  </si>
  <si>
    <t>c. Loan above Rs. 25 Lakh to 50 Lakh</t>
  </si>
  <si>
    <t>b. Loan above Rs. 50 Lakh to 1 Crore</t>
  </si>
  <si>
    <t>a. Loan above Rs. 1 Crore</t>
  </si>
  <si>
    <t>7.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</si>
  <si>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</si>
  <si>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</si>
  <si>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</si>
  <si>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</si>
  <si>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</si>
  <si>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</si>
  <si>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 to Rs. 15 million</t>
  </si>
  <si>
    <t>6. Real Estate Loan</t>
  </si>
  <si>
    <t>5. Residential Personal Home Loan (Up to Rs. 15 million)*</t>
  </si>
  <si>
    <t>d. Others</t>
  </si>
  <si>
    <t>c. Service Sector Institutions</t>
  </si>
  <si>
    <t>b. Business Institutions</t>
  </si>
  <si>
    <t>a. Industrial Institutions</t>
  </si>
  <si>
    <t>4. Demand &amp; Other Working Capital Loan</t>
  </si>
  <si>
    <t>3. Trust Receipt Loan / Import Loan</t>
  </si>
  <si>
    <t>2. Overdraft</t>
  </si>
  <si>
    <t>1. Term Loan</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</si>
  <si>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</si>
  <si>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</si>
  <si>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</si>
  <si>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</si>
  <si>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</si>
  <si>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</si>
  <si>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</si>
  <si>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</si>
  <si>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</si>
  <si>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</si>
  <si>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</si>
  <si>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</si>
  <si>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42</t>
  </si>
  <si>
    <t>** Without collateral = Rs. 2,190.78 million and with collateral Rs. 104,787.7 million.</t>
  </si>
  <si>
    <t>* Loan extended under "Unified Procedure for Interest Subsidy on Concessional Loan, 2075".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</si>
  <si>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</si>
  <si>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</si>
  <si>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</si>
  <si>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</si>
  <si>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</si>
  <si>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</si>
  <si>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</si>
  <si>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</si>
  <si>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</si>
  <si>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106,978.4**</t>
  </si>
  <si>
    <t>Commercial Agriculture and Livestock Loan</t>
  </si>
  <si>
    <t>Mid-July</t>
  </si>
  <si>
    <t>Mid-Jul</t>
  </si>
  <si>
    <t>Outstanding Loan Amount</t>
  </si>
  <si>
    <t>Number of borrower</t>
  </si>
  <si>
    <t>Types of Loan</t>
  </si>
  <si>
    <t>Table 43</t>
  </si>
  <si>
    <t xml:space="preserve">* Transaction under Interest Rate Corridor </t>
  </si>
  <si>
    <t>C. Net Liquidity Injection (+) / Absorption (-)</t>
  </si>
  <si>
    <t>4. Deposit Collection Auction *</t>
  </si>
  <si>
    <t>3. Deposit Collection Auction</t>
  </si>
  <si>
    <t>2. Outright Sale</t>
  </si>
  <si>
    <t>1. Reverse Repo</t>
  </si>
  <si>
    <t>B. Liquidity Absorption</t>
  </si>
  <si>
    <t>4. Standing Liquidity Facility</t>
  </si>
  <si>
    <t>3. Repo Auction *</t>
  </si>
  <si>
    <t>2. Outright Purchase</t>
  </si>
  <si>
    <t>1. Repo</t>
  </si>
  <si>
    <t>A. Liquidity Injection</t>
  </si>
  <si>
    <t>Details</t>
  </si>
  <si>
    <t>Summary of  Monetary Operation</t>
  </si>
  <si>
    <t>Table 47</t>
  </si>
  <si>
    <t>*Weighted average interest rate.</t>
  </si>
  <si>
    <t>Interest Rate(%)*</t>
  </si>
  <si>
    <t xml:space="preserve"> Interest Rate(%)*</t>
  </si>
  <si>
    <t>2020/21 (Overnight)</t>
  </si>
  <si>
    <t>2019/20 (Overnight)</t>
  </si>
  <si>
    <t>2020/21 (7 days)</t>
  </si>
  <si>
    <t>2019/20 (7 days)</t>
  </si>
  <si>
    <t>Repo Auction</t>
  </si>
  <si>
    <t>Deposit Auction</t>
  </si>
  <si>
    <t>Under Interest Rate Corridor System</t>
  </si>
  <si>
    <t>Mid-month</t>
  </si>
  <si>
    <t>Standing Liquidity Facility (SLF)</t>
  </si>
  <si>
    <t>Deposit Auction (15 days)</t>
  </si>
  <si>
    <t>Deposit Auction (28 days)</t>
  </si>
  <si>
    <t>Deposit Auction (30 days)</t>
  </si>
  <si>
    <t>Deposit Auction (60 days)</t>
  </si>
  <si>
    <t>Deposit Auction (90 days)</t>
  </si>
  <si>
    <t>Interest Rate* (%)</t>
  </si>
  <si>
    <t>Repo Auction (14 days)</t>
  </si>
  <si>
    <t>Repo Auction (7 days)</t>
  </si>
  <si>
    <t>Reverse Repo Auction (7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</si>
  <si>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</si>
  <si>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</si>
  <si>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</si>
  <si>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</si>
  <si>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</si>
  <si>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</si>
  <si>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</si>
  <si>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</si>
  <si>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</si>
  <si>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</si>
  <si>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</si>
  <si>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</si>
  <si>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</si>
  <si>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</si>
  <si>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</si>
  <si>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</si>
  <si>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</si>
  <si>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</si>
  <si>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</si>
  <si>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</si>
  <si>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</si>
  <si>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t>$ Base rate has been compiled since January 2013</t>
  </si>
  <si>
    <t>* Weighted average interest rate.</t>
  </si>
  <si>
    <t>^ The SLF rate is fixed as same as bank rate effective from  August 16, 2012</t>
  </si>
  <si>
    <t>H. Base Rate (Commercial Banks)$</t>
  </si>
  <si>
    <t>G. Weighted Average Lending Rate (Commercial Banks)</t>
  </si>
  <si>
    <t>F. Weighted Average Deposit Rate (Commercial Banks)</t>
  </si>
  <si>
    <t>E. Interbank Rate (Commercial Banks)</t>
  </si>
  <si>
    <t>8.0-9.0</t>
  </si>
  <si>
    <t>6.0-9.0</t>
  </si>
  <si>
    <t>6.0-8.5</t>
  </si>
  <si>
    <t>6.0-9.5</t>
  </si>
  <si>
    <t>6.0-10.0</t>
  </si>
  <si>
    <t>National/Citizen SCs</t>
  </si>
  <si>
    <t>2.65-6.97</t>
  </si>
  <si>
    <t>2.65-6.5</t>
  </si>
  <si>
    <t>2.65-9.0</t>
  </si>
  <si>
    <t>Development Bonds</t>
  </si>
  <si>
    <t xml:space="preserve"> -</t>
  </si>
  <si>
    <t>T-bills (364 days)*</t>
  </si>
  <si>
    <t>T-bills (182 days)*</t>
  </si>
  <si>
    <t>T-bills (91 days)*</t>
  </si>
  <si>
    <t>T-bills (28 days)*</t>
  </si>
  <si>
    <t>D. Government Securities</t>
  </si>
  <si>
    <t>Finance Companies</t>
  </si>
  <si>
    <t>Development Banks</t>
  </si>
  <si>
    <t>Commercial Banks</t>
  </si>
  <si>
    <t>C. CRR</t>
  </si>
  <si>
    <t>LIBOR+0.25</t>
  </si>
  <si>
    <t>Export Credit in Foreign Currency</t>
  </si>
  <si>
    <t>General Refinance</t>
  </si>
  <si>
    <t>Special Refinance</t>
  </si>
  <si>
    <t xml:space="preserve">B. Refinance Rates </t>
  </si>
  <si>
    <t>Bank Rate</t>
  </si>
  <si>
    <t>Standing Liquidity Facility (SLF) Rate^</t>
  </si>
  <si>
    <t>Fixed Deposit Collection Rate (Corridor)</t>
  </si>
  <si>
    <t>Fixed Repo Rate (Corridor)</t>
  </si>
  <si>
    <t>A. Policy Rates</t>
  </si>
  <si>
    <t>2021    July</t>
  </si>
  <si>
    <t>2021    June</t>
  </si>
  <si>
    <t>2021
May</t>
  </si>
  <si>
    <t>2021
April</t>
  </si>
  <si>
    <t>2021
March</t>
  </si>
  <si>
    <t>2021
Feb</t>
  </si>
  <si>
    <t>2021
Jan</t>
  </si>
  <si>
    <t>2020 
Dec</t>
  </si>
  <si>
    <t>2020 
Nov</t>
  </si>
  <si>
    <t>2020 
Oct</t>
  </si>
  <si>
    <t>2020 
Sep</t>
  </si>
  <si>
    <t>2020 
Aug</t>
  </si>
  <si>
    <t>2020 
July</t>
  </si>
  <si>
    <t>2020 
June</t>
  </si>
  <si>
    <t>2020 
May</t>
  </si>
  <si>
    <t>2020 
April</t>
  </si>
  <si>
    <t>2020 
March</t>
  </si>
  <si>
    <t>2020 
Feb</t>
  </si>
  <si>
    <t>2020 
Jan</t>
  </si>
  <si>
    <t>2019 
Dec</t>
  </si>
  <si>
    <t>2019 
Nov</t>
  </si>
  <si>
    <t>2019 
Oct</t>
  </si>
  <si>
    <t>2019 
Sep</t>
  </si>
  <si>
    <t>2019 
Aug</t>
  </si>
  <si>
    <t>2019 
July</t>
  </si>
  <si>
    <t>2019 
June</t>
  </si>
  <si>
    <t>2019 
May</t>
  </si>
  <si>
    <t>2019 
April</t>
  </si>
  <si>
    <t>2019 
March</t>
  </si>
  <si>
    <t>2019 
Feb</t>
  </si>
  <si>
    <t>2019 
Jan</t>
  </si>
  <si>
    <t>2018  
Dec</t>
  </si>
  <si>
    <t>2018  
Nov</t>
  </si>
  <si>
    <t>2018  
Oct</t>
  </si>
  <si>
    <t>2018  
Sept</t>
  </si>
  <si>
    <t>2018 
Aug</t>
  </si>
  <si>
    <t>2018 
July</t>
  </si>
  <si>
    <t>2018 
June</t>
  </si>
  <si>
    <t>2018 
May</t>
  </si>
  <si>
    <t>2018 
Apr</t>
  </si>
  <si>
    <t>2018 
March</t>
  </si>
  <si>
    <t>2018
Feb</t>
  </si>
  <si>
    <t>2018
Jan</t>
  </si>
  <si>
    <t>2017
Dec</t>
  </si>
  <si>
    <t>2017
Nov</t>
  </si>
  <si>
    <t>2017
Oct</t>
  </si>
  <si>
    <t>2017
Sept</t>
  </si>
  <si>
    <t>2017
Aug</t>
  </si>
  <si>
    <t>2017
July</t>
  </si>
  <si>
    <t>2017
June</t>
  </si>
  <si>
    <t>2017
May</t>
  </si>
  <si>
    <t>2017
Apr</t>
  </si>
  <si>
    <t>2017
March</t>
  </si>
  <si>
    <t>2017
Feb</t>
  </si>
  <si>
    <t>2017
Jan</t>
  </si>
  <si>
    <t>2016 
Dec</t>
  </si>
  <si>
    <t>2016 
Nov</t>
  </si>
  <si>
    <t>2016 
Oct</t>
  </si>
  <si>
    <t>Year</t>
  </si>
  <si>
    <t>Table 50</t>
  </si>
  <si>
    <t>* Interbank transaction among A, B &amp; C class banks and financial institutions.</t>
  </si>
  <si>
    <t># Interbank transaction among A &amp; B, A &amp; C, B &amp; B, B &amp; C and C &amp; C class banks and financial institutions.</t>
  </si>
  <si>
    <t>Interest rate</t>
  </si>
  <si>
    <t>Overall*</t>
  </si>
  <si>
    <r>
      <t>Among Others</t>
    </r>
    <r>
      <rPr>
        <b/>
        <vertAlign val="superscript"/>
        <sz val="12"/>
        <rFont val="Times New Roman"/>
        <family val="1"/>
      </rPr>
      <t>#</t>
    </r>
  </si>
  <si>
    <t>Among Commercial Banks</t>
  </si>
  <si>
    <t>Table 51</t>
  </si>
  <si>
    <t>Annual average</t>
  </si>
  <si>
    <t>TRB-364 Days</t>
  </si>
  <si>
    <t>TRB-91 Days</t>
  </si>
  <si>
    <t>(In percent)</t>
  </si>
  <si>
    <t>Table 52</t>
  </si>
  <si>
    <t>†    GDP at current prices</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</si>
  <si>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</si>
  <si>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</si>
  <si>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</si>
  <si>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</si>
  <si>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</si>
  <si>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</si>
  <si>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</si>
  <si>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</si>
  <si>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</si>
  <si>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</si>
  <si>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</si>
  <si>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Securities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</si>
  <si>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</si>
  <si>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</si>
  <si>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</si>
  <si>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</si>
  <si>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</si>
  <si>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</si>
  <si>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</si>
  <si>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2 Over 1</t>
  </si>
  <si>
    <t>Mid July</t>
  </si>
  <si>
    <t>Table 53</t>
  </si>
  <si>
    <t>23. Machhapuchhre Bank Ltd.</t>
  </si>
  <si>
    <t>22. Laxmi Bank Ltd.</t>
  </si>
  <si>
    <t>21. Agricultural Development Bank Ltd.</t>
  </si>
  <si>
    <t>20. Muktinath Development Bank Ltd.</t>
  </si>
  <si>
    <t>27/02/2078</t>
  </si>
  <si>
    <t>19. Jyoti Bikas Bank Ltd.</t>
  </si>
  <si>
    <t>20/02/2078</t>
  </si>
  <si>
    <t>18. NIC Asia Bank Ltd.</t>
  </si>
  <si>
    <t>17. Nabil Bank Ltd.</t>
  </si>
  <si>
    <t>22/01/2078</t>
  </si>
  <si>
    <t>16. Rastriya Banijya Bank Ltd.</t>
  </si>
  <si>
    <t>15. Prabhu Bank Ltd.</t>
  </si>
  <si>
    <t>14. Shangrila Development Bank Ltd.</t>
  </si>
  <si>
    <t>13. NMB Bank Ltd.</t>
  </si>
  <si>
    <t>12.NMB Bank Ltd.</t>
  </si>
  <si>
    <t>13/12/2077</t>
  </si>
  <si>
    <t>11. Nepal Bank Ltd.</t>
  </si>
  <si>
    <t>16/11/2077</t>
  </si>
  <si>
    <t>10.Global IME Bank Ltd.</t>
  </si>
  <si>
    <t>9.NCC Bank Ltd.</t>
  </si>
  <si>
    <t>8.Agricultural Development Bank Ltd.</t>
  </si>
  <si>
    <t>7.Kamana Sewa Bikas Bank Ltd.</t>
  </si>
  <si>
    <t>6. Prime Commercial bank Ltd.</t>
  </si>
  <si>
    <t>5. Manjushree Finance Ltd.</t>
  </si>
  <si>
    <t>4. Nepal Investment Bank Ltd.</t>
  </si>
  <si>
    <t>3. Sanima Bank Ltd.</t>
  </si>
  <si>
    <t>2. Bank of Kathmandu Ltd.</t>
  </si>
  <si>
    <t>1. Siddhartha Bank Ltd.</t>
  </si>
  <si>
    <t>D. Debenture</t>
  </si>
  <si>
    <t>9. RBB Mutual Fund 1</t>
  </si>
  <si>
    <t>8. Siddhartha Systematic Investment Scheme</t>
  </si>
  <si>
    <t>31/01/2078</t>
  </si>
  <si>
    <t>7. NIC Asia Select-30</t>
  </si>
  <si>
    <t>13/01/2078</t>
  </si>
  <si>
    <t>6. Prabhu Select Fund</t>
  </si>
  <si>
    <t>5. NIBL Samriddhi Fund II</t>
  </si>
  <si>
    <t>18/11/2077</t>
  </si>
  <si>
    <t>4. Sunrise Bluechip Fund</t>
  </si>
  <si>
    <t>3.Kumari Equity Fund</t>
  </si>
  <si>
    <t>2. Sanima Large cap Fund</t>
  </si>
  <si>
    <t>1. NIC Asia Dynamic Debt Mutual Fund</t>
  </si>
  <si>
    <t>C. Mutual Funds</t>
  </si>
  <si>
    <t>22. Samling Power Co. Ltd.</t>
  </si>
  <si>
    <t>21. Manushi Laghubitta Bittiya Sanstha Ltd.</t>
  </si>
  <si>
    <t>20. Sanima Life Insurance Ltd.</t>
  </si>
  <si>
    <t>19. Mailung Khola Jal Vidhyut Co. Ltd.</t>
  </si>
  <si>
    <t>18. Union Life Insurance Co. Ltd.</t>
  </si>
  <si>
    <t>17. Tehrathum Power Co. Ltd.</t>
  </si>
  <si>
    <t>16. Manakamana Smart Laghubitta Bittiya Sanstha Ltd.</t>
  </si>
  <si>
    <t>2078/02/30</t>
  </si>
  <si>
    <t>15. Jeevan Bikash Laghubitta Bittiya Sanstha Ltd.</t>
  </si>
  <si>
    <t>14. Madhya Bhotekoshi Jalavidhyut Co. Ltd.</t>
  </si>
  <si>
    <t>13. CEDB Hydropower Development Co. Ltd.</t>
  </si>
  <si>
    <t>12. Jyoti Life Insurance Co. Ltd.</t>
  </si>
  <si>
    <t>11. Ru Ru Jalabididhyut Pariyojana Ltd.</t>
  </si>
  <si>
    <t>10. Mahila Laghubitta Bittiya Sanstha Ltd.</t>
  </si>
  <si>
    <t>9. Greenlife Hydropower Ltd.</t>
  </si>
  <si>
    <t>8. Singati Hydro energy Ltd.</t>
  </si>
  <si>
    <t>7. Nepal Infrastructure Bank Ltd</t>
  </si>
  <si>
    <t>6. Prabhu Life Insurance Limited.</t>
  </si>
  <si>
    <t>5. Chandragiri Hills Ltd.</t>
  </si>
  <si>
    <t>4. Sanima General Insurance Ltd.</t>
  </si>
  <si>
    <t>3. General Insurance Co. Ltd.</t>
  </si>
  <si>
    <t>2. Samaj Laghubitta Bittiya Sanstha Ltd.</t>
  </si>
  <si>
    <t>1. Reliance Life Insurance Co. Ltd.</t>
  </si>
  <si>
    <t>B. Ordinary Share</t>
  </si>
  <si>
    <t>2078/02/29</t>
  </si>
  <si>
    <t>7. Hydroelectricity Investment and Development Co. Ltd.</t>
  </si>
  <si>
    <t>6. Api Power Company Ltd.</t>
  </si>
  <si>
    <t>25/11/2077</t>
  </si>
  <si>
    <t xml:space="preserve">5. Arun Valley Hydropower Company Ltd. </t>
  </si>
  <si>
    <t>4. Narayani Development Bank</t>
  </si>
  <si>
    <t>3. Citizens Investment Trust</t>
  </si>
  <si>
    <t>2. Nepal Finance Ltd.</t>
  </si>
  <si>
    <t>1. Samriddhi Finance Ltd.</t>
  </si>
  <si>
    <t>A. Right Share</t>
  </si>
  <si>
    <t>Approval Date</t>
  </si>
  <si>
    <t>Amount of Public Issue</t>
  </si>
  <si>
    <t>Types of  Securities</t>
  </si>
  <si>
    <t>(Rs. Million)</t>
  </si>
  <si>
    <t>(Mid-July 2020 to Mid-July 2021)</t>
  </si>
  <si>
    <t>Table 54</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</si>
  <si>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</si>
  <si>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</si>
  <si>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</si>
  <si>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</si>
  <si>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</si>
  <si>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</si>
  <si>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</si>
  <si>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</si>
  <si>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</si>
  <si>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</si>
  <si>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</si>
  <si>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</si>
  <si>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</si>
  <si>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</si>
  <si>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</si>
  <si>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</si>
  <si>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</si>
  <si>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</si>
  <si>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</si>
  <si>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</si>
  <si>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</si>
  <si>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</si>
  <si>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</si>
  <si>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</si>
  <si>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</si>
  <si>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</si>
  <si>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</si>
  <si>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</si>
  <si>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</si>
  <si>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</si>
  <si>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Non- Life Insurance Companies</t>
  </si>
  <si>
    <t>Life Insurance Companies</t>
  </si>
  <si>
    <t>7 Over 4</t>
  </si>
  <si>
    <t>4 Over 1</t>
  </si>
  <si>
    <t>Closing</t>
  </si>
  <si>
    <t>Low</t>
  </si>
  <si>
    <t>High</t>
  </si>
  <si>
    <t xml:space="preserve">2020/21 </t>
  </si>
  <si>
    <t>Group</t>
  </si>
  <si>
    <t>(Mid-July to Mid-July)</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</si>
  <si>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</si>
  <si>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</si>
  <si>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</si>
  <si>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</si>
  <si>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</si>
  <si>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</si>
  <si>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</si>
  <si>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</si>
  <si>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</si>
  <si>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</si>
  <si>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</si>
  <si>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</si>
  <si>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</si>
  <si>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others include govt. bond</t>
  </si>
  <si>
    <t xml:space="preserve">    Total</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</si>
  <si>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</si>
  <si>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</si>
  <si>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</si>
  <si>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</si>
  <si>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</si>
  <si>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</si>
  <si>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</si>
  <si>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</si>
  <si>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</si>
  <si>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</si>
  <si>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</si>
  <si>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</si>
  <si>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</si>
  <si>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</si>
  <si>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</si>
  <si>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</si>
  <si>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</si>
  <si>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</si>
  <si>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</si>
  <si>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</si>
  <si>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</si>
  <si>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</si>
  <si>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Securities Listed  in Nepal Stock Exchange Limited</t>
  </si>
  <si>
    <t>Table 58</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</si>
  <si>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</si>
  <si>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</si>
  <si>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</si>
  <si>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</si>
  <si>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</si>
  <si>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</si>
  <si>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</si>
  <si>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</si>
  <si>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</si>
  <si>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</si>
  <si>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Annex 6</t>
  </si>
  <si>
    <t>Claims on
 Private Sector</t>
  </si>
  <si>
    <t>Government Deposits</t>
  </si>
  <si>
    <t>Claims on Government</t>
  </si>
  <si>
    <t>Domestic
 Credit</t>
  </si>
  <si>
    <t>Net Domestic
 Assets</t>
  </si>
  <si>
    <t>Net Foreign
 Assets</t>
  </si>
  <si>
    <t>Fiscal 
Year</t>
  </si>
  <si>
    <t>Annex 7</t>
  </si>
  <si>
    <t>Weighted Average 91 Days TB rate</t>
  </si>
  <si>
    <t>Interbank Rate (Commercial Bank)</t>
  </si>
  <si>
    <t>Annex 8</t>
  </si>
  <si>
    <t>Table 44</t>
  </si>
  <si>
    <t>Table 45</t>
  </si>
  <si>
    <t>Table 46</t>
  </si>
  <si>
    <t>Table 57</t>
  </si>
  <si>
    <t>Table 59</t>
  </si>
  <si>
    <t>Table 60</t>
  </si>
  <si>
    <t>Table 61</t>
  </si>
  <si>
    <t>Table 62</t>
  </si>
  <si>
    <t>Table 63</t>
  </si>
  <si>
    <t xml:space="preserve"> Table 64</t>
  </si>
  <si>
    <t>Table 65</t>
  </si>
  <si>
    <t>Table 67(a) : Monthly Situation of Major Economic Indicators</t>
  </si>
  <si>
    <t>Table 11</t>
  </si>
  <si>
    <t>Table 12</t>
  </si>
  <si>
    <t>Table 13</t>
  </si>
  <si>
    <t>Table 14</t>
  </si>
  <si>
    <t>67(a)</t>
  </si>
  <si>
    <t>67(b)</t>
  </si>
  <si>
    <t>Electronic Payment Transactions</t>
  </si>
  <si>
    <t>Monthly Situation of Major Economic Indicators</t>
  </si>
  <si>
    <t>Trend of Imports</t>
  </si>
  <si>
    <t>R= Revised</t>
  </si>
  <si>
    <t xml:space="preserve">P= Provisional   </t>
  </si>
  <si>
    <t>* Based on customs data</t>
  </si>
  <si>
    <t>Import</t>
  </si>
  <si>
    <t>Export</t>
  </si>
  <si>
    <t>6. Share of  export and import in total trade</t>
  </si>
  <si>
    <t>Other Countries</t>
  </si>
  <si>
    <t>China</t>
  </si>
  <si>
    <t xml:space="preserve">5. Share in  total trade </t>
  </si>
  <si>
    <t>4. Share in trade balance</t>
  </si>
  <si>
    <t>3. Share in  total import</t>
  </si>
  <si>
    <t>2. Share in  total export</t>
  </si>
  <si>
    <t>1. Ratio of export to  import</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</si>
  <si>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</si>
  <si>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</si>
  <si>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</si>
  <si>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</si>
  <si>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</si>
  <si>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</si>
  <si>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</si>
  <si>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</si>
  <si>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</si>
  <si>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</si>
  <si>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</si>
  <si>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</si>
  <si>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</si>
  <si>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(Annual)</t>
  </si>
  <si>
    <t>Direction of Foreign Trade*</t>
  </si>
  <si>
    <t>Table 16</t>
  </si>
  <si>
    <t>R= Revised, P= Provisional</t>
  </si>
  <si>
    <t>** Not included in customs data</t>
  </si>
  <si>
    <t>* Top 20 exports commodities are selected based on Annual data of FY 2020-21</t>
  </si>
  <si>
    <t>Aviation Fuel</t>
  </si>
  <si>
    <t xml:space="preserve">Electricity </t>
  </si>
  <si>
    <t>Other Exports**</t>
  </si>
  <si>
    <t>D.</t>
  </si>
  <si>
    <t>Total Exports (A+B)</t>
  </si>
  <si>
    <t>C.</t>
  </si>
  <si>
    <t xml:space="preserve"> Others </t>
  </si>
  <si>
    <t>B.</t>
  </si>
  <si>
    <t xml:space="preserve"> Top 20 Commodities</t>
  </si>
  <si>
    <t>A.</t>
  </si>
  <si>
    <t>Handicraft Goods and other handicrafts</t>
  </si>
  <si>
    <t>Pulses</t>
  </si>
  <si>
    <t>Zinc Sheet</t>
  </si>
  <si>
    <t>Silverware and Jewelleries</t>
  </si>
  <si>
    <t>Shoes and Sandles</t>
  </si>
  <si>
    <t>Tooth Paste</t>
  </si>
  <si>
    <t>Rosin</t>
  </si>
  <si>
    <t>Noodles</t>
  </si>
  <si>
    <t>Medicine (Ayurvedic)</t>
  </si>
  <si>
    <t>Herbs</t>
  </si>
  <si>
    <t>Oil Cakes</t>
  </si>
  <si>
    <t>Pashmina</t>
  </si>
  <si>
    <t>Readymade garment</t>
  </si>
  <si>
    <t>Juice</t>
  </si>
  <si>
    <t>Jute Goods</t>
  </si>
  <si>
    <t>Cardamom</t>
  </si>
  <si>
    <t>Woolen Carpet</t>
  </si>
  <si>
    <t>Polyster Yarn + Threads</t>
  </si>
  <si>
    <t xml:space="preserve">Soyabean oil </t>
  </si>
  <si>
    <t>Share in Total Exports</t>
  </si>
  <si>
    <t xml:space="preserve"> Exports of Major Commodities*</t>
  </si>
  <si>
    <t>Table 17</t>
  </si>
  <si>
    <t>* includes P.P. fabric</t>
  </si>
  <si>
    <t xml:space="preserve"> Total (A+B)</t>
  </si>
  <si>
    <t xml:space="preserve"> B. Others</t>
  </si>
  <si>
    <t>Palm Oil</t>
  </si>
  <si>
    <t>Wire</t>
  </si>
  <si>
    <t>Thread</t>
  </si>
  <si>
    <t>Textiles*</t>
  </si>
  <si>
    <t>Turpentine</t>
  </si>
  <si>
    <t>Skin</t>
  </si>
  <si>
    <t>Readymade garments</t>
  </si>
  <si>
    <t>Polyster Yarn</t>
  </si>
  <si>
    <t>Plastic Utensils</t>
  </si>
  <si>
    <t>Particle Board</t>
  </si>
  <si>
    <t>Paper</t>
  </si>
  <si>
    <t>Mustard &amp; Linseed</t>
  </si>
  <si>
    <t>Marble Slab</t>
  </si>
  <si>
    <t xml:space="preserve">         (b) Sackings</t>
  </si>
  <si>
    <t xml:space="preserve">         (a) Hessian</t>
  </si>
  <si>
    <t>Handicraft Goods</t>
  </si>
  <si>
    <t>Ginger</t>
  </si>
  <si>
    <t>G.I. pipe</t>
  </si>
  <si>
    <t>Fruits</t>
  </si>
  <si>
    <t>Copper Wire Rod</t>
  </si>
  <si>
    <t>Cinnamon</t>
  </si>
  <si>
    <t>Cattlefeed</t>
  </si>
  <si>
    <t>Brans</t>
  </si>
  <si>
    <t>A. Major Commodities</t>
  </si>
  <si>
    <r>
      <t>2019/20</t>
    </r>
    <r>
      <rPr>
        <b/>
        <vertAlign val="superscript"/>
        <sz val="11"/>
        <color theme="1"/>
        <rFont val="Times New Roman"/>
        <family val="1"/>
      </rPr>
      <t>R</t>
    </r>
  </si>
  <si>
    <t xml:space="preserve"> Exports of Major Commodities to India</t>
  </si>
  <si>
    <t>Table 18</t>
  </si>
  <si>
    <t>Total (A+B)</t>
  </si>
  <si>
    <t xml:space="preserve">B. Other </t>
  </si>
  <si>
    <t xml:space="preserve">Woolen Carpet </t>
  </si>
  <si>
    <t>Wheat Flour</t>
  </si>
  <si>
    <t>Tea</t>
  </si>
  <si>
    <t>Tanned Skin</t>
  </si>
  <si>
    <t>Readymade Leather Goods</t>
  </si>
  <si>
    <t>Readymade Garments</t>
  </si>
  <si>
    <t>Other handicraft goods</t>
  </si>
  <si>
    <t>Handicraft (Metal and Woolen)</t>
  </si>
  <si>
    <t>Agarbatti</t>
  </si>
  <si>
    <t xml:space="preserve">A. Major Commodities </t>
  </si>
  <si>
    <t xml:space="preserve"> Exports of Major Commodities to China</t>
  </si>
  <si>
    <t>Table 19</t>
  </si>
  <si>
    <t xml:space="preserve">    Total  (A+B)</t>
  </si>
  <si>
    <t>Nepalese Paper &amp; Paper Products</t>
  </si>
  <si>
    <t>Handicraft (Metal and Wooden)</t>
  </si>
  <si>
    <t xml:space="preserve"> Exports of Major Commodities to Other Countries</t>
  </si>
  <si>
    <t>Table 20</t>
  </si>
  <si>
    <t>** not included in customs data</t>
  </si>
  <si>
    <t>* Top 20 imports commodities are selected based on Annual data of FY 2020-21</t>
  </si>
  <si>
    <t>Other Imports**</t>
  </si>
  <si>
    <t>Total Imports (A+B)</t>
  </si>
  <si>
    <t>Vegetables</t>
  </si>
  <si>
    <t>Edible Oil</t>
  </si>
  <si>
    <t>M.S. Wires, Rods, Coils, Bars</t>
  </si>
  <si>
    <t>Medical Equip.&amp; Tools</t>
  </si>
  <si>
    <t>Electrical Goods</t>
  </si>
  <si>
    <t>Chemical Fertilizer</t>
  </si>
  <si>
    <t>Hotrolled Sheet in Coil</t>
  </si>
  <si>
    <t>Electrical Equipment</t>
  </si>
  <si>
    <t>Coal</t>
  </si>
  <si>
    <t>Gold</t>
  </si>
  <si>
    <t>Telecommunication Equip. Parts</t>
  </si>
  <si>
    <t>Medicine</t>
  </si>
  <si>
    <t>Rice</t>
  </si>
  <si>
    <t>Crude Soyabean Oil</t>
  </si>
  <si>
    <t>M.S. Billet</t>
  </si>
  <si>
    <t>Other Machinery &amp; Parts</t>
  </si>
  <si>
    <t>Transport Equip.&amp; Parts +vehicle+tyre</t>
  </si>
  <si>
    <t>Petroleum Products</t>
  </si>
  <si>
    <t>Share in Total Imports</t>
  </si>
  <si>
    <t xml:space="preserve"> Imports of Major Commodities*</t>
  </si>
  <si>
    <t>Table 21</t>
  </si>
  <si>
    <t>Wire Products</t>
  </si>
  <si>
    <t>Vehicles &amp; Spare Parts</t>
  </si>
  <si>
    <t>Tyre, Tubes &amp; Flapes</t>
  </si>
  <si>
    <t>Tobacco</t>
  </si>
  <si>
    <t>Steel Sheet</t>
  </si>
  <si>
    <t>Shoes &amp; Sandles</t>
  </si>
  <si>
    <t>Sanitaryware</t>
  </si>
  <si>
    <t>Salt</t>
  </si>
  <si>
    <t>Raw Cotton</t>
  </si>
  <si>
    <t>Radio, TV, Deck &amp; Parts</t>
  </si>
  <si>
    <t>Pipe and Pipe Fittings</t>
  </si>
  <si>
    <t>Other Stationery Goods</t>
  </si>
  <si>
    <t>Molasses Sugar</t>
  </si>
  <si>
    <t>Live Animals</t>
  </si>
  <si>
    <t>Insecticides</t>
  </si>
  <si>
    <t>Incense Sticks</t>
  </si>
  <si>
    <t>Glass Sheet and G.Wares</t>
  </si>
  <si>
    <t>Enamel &amp; Other Paints</t>
  </si>
  <si>
    <t>Dry Cell Battery</t>
  </si>
  <si>
    <t>Cuminseeds and Peppers</t>
  </si>
  <si>
    <t>Cosmetics</t>
  </si>
  <si>
    <t>Cooking Stoves</t>
  </si>
  <si>
    <t>Coldrolled Sheet in Coil</t>
  </si>
  <si>
    <t>Chemicals</t>
  </si>
  <si>
    <t>Cement</t>
  </si>
  <si>
    <t>Books and Magazines</t>
  </si>
  <si>
    <t>Bitumen</t>
  </si>
  <si>
    <t>Baby Food &amp; Milk Products</t>
  </si>
  <si>
    <t>Almunium Bars, Rods, Profiles, Foil etc.</t>
  </si>
  <si>
    <t>Agri. Equip.&amp; Parts</t>
  </si>
  <si>
    <t>Table 22</t>
  </si>
  <si>
    <t>Total (A + B)</t>
  </si>
  <si>
    <t xml:space="preserve">B. Other Commodities </t>
  </si>
  <si>
    <t>Writing &amp; Printing Paper</t>
  </si>
  <si>
    <t>Wheat Products</t>
  </si>
  <si>
    <t>Welding Rods</t>
  </si>
  <si>
    <t>Video Television &amp; Parts</t>
  </si>
  <si>
    <t>Tyre, Tubes and Flapes</t>
  </si>
  <si>
    <t>Transport Equipment &amp; Parts</t>
  </si>
  <si>
    <t>Toys</t>
  </si>
  <si>
    <t>Threads - Polyster</t>
  </si>
  <si>
    <t>Telecommunication Equipments and Parts</t>
  </si>
  <si>
    <t>Storage Battery</t>
  </si>
  <si>
    <t>Steel Rod &amp; Sheet</t>
  </si>
  <si>
    <t>Solar Panel</t>
  </si>
  <si>
    <t>Smart Cards</t>
  </si>
  <si>
    <t>Seasoning Powder &amp; Flavour for Instant Noodles</t>
  </si>
  <si>
    <t>Raw Wool</t>
  </si>
  <si>
    <t>Raw Silk</t>
  </si>
  <si>
    <t>Polyethylene Terephthalate (Plastic pet chips/Pet Resin)</t>
  </si>
  <si>
    <t>Plywood &amp; Particle board</t>
  </si>
  <si>
    <t>Parafin Wax</t>
  </si>
  <si>
    <t>Other Stationaries</t>
  </si>
  <si>
    <t>Other Machinery and Parts</t>
  </si>
  <si>
    <t>Office Equipment &amp; Stationary</t>
  </si>
  <si>
    <t>Metal &amp; Wooden furniture</t>
  </si>
  <si>
    <t>Medical Equipment &amp; Tools</t>
  </si>
  <si>
    <t>Glasswares</t>
  </si>
  <si>
    <t>Garlic</t>
  </si>
  <si>
    <t>Fastener</t>
  </si>
  <si>
    <t>Cosmetic Goods</t>
  </si>
  <si>
    <t>Chemical</t>
  </si>
  <si>
    <t>Camera</t>
  </si>
  <si>
    <t>Bags</t>
  </si>
  <si>
    <t>Aluminium Scrap, Flake, Foil, Bars, &amp; Rods</t>
  </si>
  <si>
    <t>Table 23</t>
  </si>
  <si>
    <t>Zinc Ingot</t>
  </si>
  <si>
    <t>X-Ray Film</t>
  </si>
  <si>
    <t>Watches &amp; Bands</t>
  </si>
  <si>
    <t>Tyre,Tube &amp; Flaps</t>
  </si>
  <si>
    <t>Threads</t>
  </si>
  <si>
    <t>Textile Dyes</t>
  </si>
  <si>
    <t>Tello</t>
  </si>
  <si>
    <t>Telecommunication Equipment &amp; Parts</t>
  </si>
  <si>
    <t>Synthetic Carpet</t>
  </si>
  <si>
    <t>Synthetic &amp; Natural Rubber</t>
  </si>
  <si>
    <t>Small Cardamom</t>
  </si>
  <si>
    <t>Silver</t>
  </si>
  <si>
    <t>Shoes and Sandals</t>
  </si>
  <si>
    <t>Powder Milk</t>
  </si>
  <si>
    <t>Polythene Granules</t>
  </si>
  <si>
    <t>Pipe &amp; Pipe Fittings</t>
  </si>
  <si>
    <t>P.V.C.Compound</t>
  </si>
  <si>
    <t>Other Machinary &amp; Parts</t>
  </si>
  <si>
    <t>Flash Light</t>
  </si>
  <si>
    <t>Drycell Battery</t>
  </si>
  <si>
    <t>Door Locks</t>
  </si>
  <si>
    <t>Crude Palm Oil</t>
  </si>
  <si>
    <t>Copper Wire Rod, Scrapes &amp; Sheets</t>
  </si>
  <si>
    <t>Computer and Parts</t>
  </si>
  <si>
    <t>Coconut Oil</t>
  </si>
  <si>
    <t>Clove</t>
  </si>
  <si>
    <t>Cigarette Paper</t>
  </si>
  <si>
    <t>Betelnut</t>
  </si>
  <si>
    <t>Aircraft Spareparts</t>
  </si>
  <si>
    <t>Table 24</t>
  </si>
  <si>
    <t>* Based on' UN Trade Statsitics' Classification by Broad Economic Categories ( Rev. 4)</t>
  </si>
  <si>
    <t>Goods not elsewhere specified</t>
  </si>
  <si>
    <t>Consumer goods not elsewhere specified</t>
  </si>
  <si>
    <t>Transport equipment, and parts and accessories thereof</t>
  </si>
  <si>
    <t>Capital goods (except transport equipment), and parts and accessories thereof</t>
  </si>
  <si>
    <t>Fuels and lubricants</t>
  </si>
  <si>
    <t>Industrial supplies not elsewhere specified</t>
  </si>
  <si>
    <t>Food and beverages</t>
  </si>
  <si>
    <t>2020-21</t>
  </si>
  <si>
    <t>2019-20</t>
  </si>
  <si>
    <t>Percent Share in Total (Annual)</t>
  </si>
  <si>
    <t>Composition of Export and Import*</t>
  </si>
  <si>
    <t>Table 25</t>
  </si>
  <si>
    <t>Rasuwa Customs Office</t>
  </si>
  <si>
    <t>Kanchanpur Customs Office</t>
  </si>
  <si>
    <t>Tatopani Customs Office</t>
  </si>
  <si>
    <t>Jaleshwar Customs Office</t>
  </si>
  <si>
    <t>Kailali Customs Office</t>
  </si>
  <si>
    <t>Krishnanagar Customs Office</t>
  </si>
  <si>
    <t>Mechi Customs Office</t>
  </si>
  <si>
    <t>Nepalgunj Customs Office</t>
  </si>
  <si>
    <t>Tribhuwan Airport Customs Office</t>
  </si>
  <si>
    <t>Biratnagar Customs Office</t>
  </si>
  <si>
    <t>Bhairahawa Customs Office</t>
  </si>
  <si>
    <t>Dry Port Customs Office</t>
  </si>
  <si>
    <t>Birgunj Customs Office</t>
  </si>
  <si>
    <t xml:space="preserve">% Change </t>
  </si>
  <si>
    <t>Custom Points</t>
  </si>
  <si>
    <t>(Rs. in million )</t>
  </si>
  <si>
    <t>Customswise Foreign Trade*</t>
  </si>
  <si>
    <t>Table 26</t>
  </si>
  <si>
    <t>* The monthly data are updated based on the latest information from custom office and differ from earlier issues.</t>
  </si>
  <si>
    <t xml:space="preserve"> Sepember</t>
  </si>
  <si>
    <t>Imports from India against Payment in US Dollar</t>
  </si>
  <si>
    <t>Table 27</t>
  </si>
  <si>
    <t>Sepember</t>
  </si>
  <si>
    <t>Percent 
Change</t>
  </si>
  <si>
    <t>Terms of Trade</t>
  </si>
  <si>
    <t>Import Unit Value Price Index</t>
  </si>
  <si>
    <t>Export Unit Value Price Index</t>
  </si>
  <si>
    <t>(FY 2018/19 = 100)</t>
  </si>
  <si>
    <t>Table 28</t>
  </si>
  <si>
    <t xml:space="preserve"> Source: Department of Foreign Employment.  </t>
  </si>
  <si>
    <t xml:space="preserve">* Included EPS  </t>
  </si>
  <si>
    <t>Total Renew Entry</t>
  </si>
  <si>
    <t>Lebanon</t>
  </si>
  <si>
    <t>South Korea*</t>
  </si>
  <si>
    <t>Israel</t>
  </si>
  <si>
    <t>Jordan</t>
  </si>
  <si>
    <t>Turkey</t>
  </si>
  <si>
    <t>Romania</t>
  </si>
  <si>
    <t>Malta</t>
  </si>
  <si>
    <t>Poland</t>
  </si>
  <si>
    <t>Cyprus</t>
  </si>
  <si>
    <t>Maldives</t>
  </si>
  <si>
    <t>Kuwait</t>
  </si>
  <si>
    <t>Japan</t>
  </si>
  <si>
    <t>Oman</t>
  </si>
  <si>
    <t>Bahrain</t>
  </si>
  <si>
    <t>Malaysia</t>
  </si>
  <si>
    <t>Saudi Arabia</t>
  </si>
  <si>
    <t>UAE</t>
  </si>
  <si>
    <t>Qatar</t>
  </si>
  <si>
    <t>b) Renew Entry</t>
  </si>
  <si>
    <t>Afghanistan</t>
  </si>
  <si>
    <t>a) Institutional and Individual (New and Legalized )</t>
  </si>
  <si>
    <t>Percent Share</t>
  </si>
  <si>
    <t>Country</t>
  </si>
  <si>
    <t>Number of Nepalese going for Foreign Employment (Countrywise)</t>
  </si>
  <si>
    <t>Table 29</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</si>
  <si>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</si>
  <si>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</si>
  <si>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</si>
  <si>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</si>
  <si>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</si>
  <si>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</si>
  <si>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</si>
  <si>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</si>
  <si>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</si>
  <si>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</si>
  <si>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</si>
  <si>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</si>
  <si>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</si>
  <si>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</si>
  <si>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</si>
  <si>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2021</t>
    </r>
    <r>
      <rPr>
        <b/>
        <vertAlign val="superscript"/>
        <sz val="11"/>
        <color theme="1"/>
        <rFont val="Times New Roman"/>
        <family val="1"/>
      </rPr>
      <t>P</t>
    </r>
  </si>
  <si>
    <r>
      <t>2020</t>
    </r>
    <r>
      <rPr>
        <b/>
        <vertAlign val="superscript"/>
        <sz val="11"/>
        <color theme="1"/>
        <rFont val="Times New Roman"/>
        <family val="1"/>
      </rPr>
      <t>R</t>
    </r>
  </si>
  <si>
    <t>Table 30</t>
  </si>
  <si>
    <t>* Change in reserve net is derived by netting out  reserves and related items (Group E) and currency and deposits (under Group C)  with adjustment of valuation gain/loss.</t>
  </si>
  <si>
    <t>P= Provisional, R= Revised</t>
  </si>
  <si>
    <t>Changes in reserve net (- increase)*</t>
  </si>
  <si>
    <t>Use of Fund Credit and Loans</t>
  </si>
  <si>
    <t>Deposit money banks</t>
  </si>
  <si>
    <t>Nepal Rastra Bank</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</si>
  <si>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</si>
  <si>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</si>
  <si>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</si>
  <si>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</si>
  <si>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</si>
  <si>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</si>
  <si>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</si>
  <si>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</si>
  <si>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</si>
  <si>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</si>
  <si>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</si>
  <si>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</si>
  <si>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</si>
  <si>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</si>
  <si>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</si>
  <si>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</si>
  <si>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</si>
  <si>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</si>
  <si>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</si>
  <si>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</si>
  <si>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</si>
  <si>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</si>
  <si>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</si>
  <si>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</si>
  <si>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</si>
  <si>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</si>
  <si>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</si>
  <si>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</si>
  <si>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</si>
  <si>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</si>
  <si>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</si>
  <si>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</si>
  <si>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</si>
  <si>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</si>
  <si>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</si>
  <si>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</si>
  <si>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</si>
  <si>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</si>
  <si>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</si>
  <si>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</si>
  <si>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</si>
  <si>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</si>
  <si>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</si>
  <si>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</si>
  <si>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 xml:space="preserve">Percent Change </t>
  </si>
  <si>
    <t>(Rs. in Million )</t>
  </si>
  <si>
    <t xml:space="preserve">Summary of Balance of Payments as per BPM5          </t>
  </si>
  <si>
    <t>Table 31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</si>
  <si>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</si>
  <si>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</si>
  <si>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</si>
  <si>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</si>
  <si>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</si>
  <si>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</si>
  <si>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</si>
  <si>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</si>
  <si>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</si>
  <si>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</si>
  <si>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</si>
  <si>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</si>
  <si>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</si>
  <si>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</si>
  <si>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</si>
  <si>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</si>
  <si>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</si>
  <si>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</si>
  <si>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</si>
  <si>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</si>
  <si>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</si>
  <si>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</si>
  <si>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</si>
  <si>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</si>
  <si>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</si>
  <si>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</si>
  <si>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</si>
  <si>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</si>
  <si>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</si>
  <si>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</si>
  <si>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</si>
  <si>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</si>
  <si>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</si>
  <si>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</si>
  <si>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</si>
  <si>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</si>
  <si>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</si>
  <si>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</si>
  <si>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</si>
  <si>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</si>
  <si>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</si>
  <si>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</si>
  <si>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</si>
  <si>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</si>
  <si>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</si>
  <si>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</si>
  <si>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</si>
  <si>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</si>
  <si>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</si>
  <si>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</si>
  <si>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</si>
  <si>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</si>
  <si>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</si>
  <si>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</si>
  <si>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</si>
  <si>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</si>
  <si>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</si>
  <si>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</si>
  <si>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</si>
  <si>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</si>
  <si>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</si>
  <si>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</si>
  <si>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</si>
  <si>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</si>
  <si>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</si>
  <si>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</si>
  <si>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</si>
  <si>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</si>
  <si>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</si>
  <si>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</si>
  <si>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</si>
  <si>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</si>
  <si>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</si>
  <si>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</si>
  <si>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</si>
  <si>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</si>
  <si>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</si>
  <si>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</si>
  <si>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</si>
  <si>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</si>
  <si>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</si>
  <si>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</si>
  <si>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</si>
  <si>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</si>
  <si>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</si>
  <si>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</si>
  <si>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</si>
  <si>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</si>
  <si>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</si>
  <si>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</si>
  <si>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</si>
  <si>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</si>
  <si>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</si>
  <si>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</si>
  <si>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</si>
  <si>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</si>
  <si>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</si>
  <si>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</si>
  <si>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</si>
  <si>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</si>
  <si>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</si>
  <si>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</si>
  <si>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</si>
  <si>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</si>
  <si>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</si>
  <si>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</si>
  <si>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</si>
  <si>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</si>
  <si>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</si>
  <si>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</si>
  <si>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</si>
  <si>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</si>
  <si>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</si>
  <si>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</si>
  <si>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</si>
  <si>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</si>
  <si>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</si>
  <si>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</si>
  <si>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2020/2021</t>
    </r>
    <r>
      <rPr>
        <b/>
        <vertAlign val="superscript"/>
        <sz val="15"/>
        <rFont val="Times New Roman"/>
        <family val="1"/>
      </rPr>
      <t>P</t>
    </r>
  </si>
  <si>
    <r>
      <t>2019/2020</t>
    </r>
    <r>
      <rPr>
        <b/>
        <vertAlign val="superscript"/>
        <sz val="15"/>
        <rFont val="Times New Roman"/>
        <family val="1"/>
      </rPr>
      <t>R</t>
    </r>
  </si>
  <si>
    <r>
      <t>2018/2019</t>
    </r>
    <r>
      <rPr>
        <b/>
        <vertAlign val="superscript"/>
        <sz val="15"/>
        <rFont val="Times New Roman"/>
        <family val="1"/>
      </rPr>
      <t>R</t>
    </r>
  </si>
  <si>
    <t>Summary of Balance of Payments as per BPM6</t>
  </si>
  <si>
    <t>Table 31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</si>
  <si>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</si>
  <si>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</si>
  <si>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</si>
  <si>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</si>
  <si>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</si>
  <si>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</si>
  <si>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</si>
  <si>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r>
      <t xml:space="preserve">2018/19 </t>
    </r>
    <r>
      <rPr>
        <b/>
        <vertAlign val="superscript"/>
        <sz val="12"/>
        <color theme="1"/>
        <rFont val="Times New Roman"/>
        <family val="1"/>
      </rPr>
      <t>R</t>
    </r>
  </si>
  <si>
    <t>( USD in Million )</t>
  </si>
  <si>
    <t>Table 32 (A)</t>
  </si>
  <si>
    <t>(USD in Million)</t>
  </si>
  <si>
    <t>Table 32 (B)</t>
  </si>
  <si>
    <t>** Direct Investment of 2019 and 2020 are based on survey whereas of 2021 is estimated.</t>
  </si>
  <si>
    <t>* Based on resident and non residents</t>
  </si>
  <si>
    <t>Net IIP</t>
  </si>
  <si>
    <t>Special drawing rights ( Net incurrence of liabilities)</t>
  </si>
  <si>
    <t>Other account payable</t>
  </si>
  <si>
    <t>Trade credit and advances</t>
  </si>
  <si>
    <t>Currency and Deposits</t>
  </si>
  <si>
    <t xml:space="preserve">Other equity </t>
  </si>
  <si>
    <t>Other Investments</t>
  </si>
  <si>
    <t xml:space="preserve">Direct Investment ** </t>
  </si>
  <si>
    <t xml:space="preserve">Liabilites </t>
  </si>
  <si>
    <t>Official Reserve Assets</t>
  </si>
  <si>
    <t>Other account receivable</t>
  </si>
  <si>
    <t>Direct Investment</t>
  </si>
  <si>
    <t>Assets</t>
  </si>
  <si>
    <r>
      <t>2021</t>
    </r>
    <r>
      <rPr>
        <b/>
        <vertAlign val="superscript"/>
        <sz val="12"/>
        <rFont val="Times New Roman"/>
        <family val="1"/>
      </rPr>
      <t>P</t>
    </r>
  </si>
  <si>
    <r>
      <t>2020</t>
    </r>
    <r>
      <rPr>
        <b/>
        <vertAlign val="superscript"/>
        <sz val="12"/>
        <rFont val="Times New Roman"/>
        <family val="1"/>
      </rPr>
      <t>R</t>
    </r>
  </si>
  <si>
    <t xml:space="preserve">As of Mid July </t>
  </si>
  <si>
    <t>International Investment Position (IIP)*</t>
  </si>
  <si>
    <t>Table 33</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</si>
  <si>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</si>
  <si>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</si>
  <si>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</si>
  <si>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</si>
  <si>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</si>
  <si>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</si>
  <si>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</si>
  <si>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</si>
  <si>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</si>
  <si>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</si>
  <si>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</si>
  <si>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</si>
  <si>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</si>
  <si>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</si>
  <si>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</si>
  <si>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</si>
  <si>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</si>
  <si>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</si>
  <si>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</si>
  <si>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</si>
  <si>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</si>
  <si>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</si>
  <si>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</si>
  <si>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</si>
  <si>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</si>
  <si>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</si>
  <si>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</si>
  <si>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</si>
  <si>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Gross Foreign Assets of the Banking Sector</t>
  </si>
  <si>
    <t>Table 34</t>
  </si>
  <si>
    <t>B. Bank and Financial Institutions *</t>
  </si>
  <si>
    <t>(USD in million)</t>
  </si>
  <si>
    <t>Table 35</t>
  </si>
  <si>
    <t>http://www.kitco.com/gold.londonfix.html</t>
  </si>
  <si>
    <t xml:space="preserve">Sources: http://www.eia.gov/dnav/pet/hist/LeafHandler.ashx?n=PET&amp;s=RBRTE&amp;f=D </t>
  </si>
  <si>
    <t>`</t>
  </si>
  <si>
    <t>** Refers to p.m. London historical fix.</t>
  </si>
  <si>
    <t>* Crude Oil Brent</t>
  </si>
  <si>
    <t>Gold ($/ounce)**</t>
  </si>
  <si>
    <t>Oil ($/barrel)*</t>
  </si>
  <si>
    <t>Jul-Jul</t>
  </si>
  <si>
    <t>Table 37</t>
  </si>
  <si>
    <t>* As per Nepali Calendar.</t>
  </si>
  <si>
    <t xml:space="preserve">June </t>
  </si>
  <si>
    <t xml:space="preserve">Feburary </t>
  </si>
  <si>
    <t xml:space="preserve">Middle </t>
  </si>
  <si>
    <t>Selling</t>
  </si>
  <si>
    <t>Buying</t>
  </si>
  <si>
    <t>Monthly Average*</t>
  </si>
  <si>
    <t>Month End*</t>
  </si>
  <si>
    <t>Exchange Rate of US Dollar (NRs/USD)</t>
  </si>
  <si>
    <t>Table 36</t>
  </si>
  <si>
    <t>Table 15</t>
  </si>
  <si>
    <t>** Since 2010/11, GDP based on revised estimates published by CBS in April 2021 following SNA 2008.</t>
  </si>
  <si>
    <t xml:space="preserve">*(-Deficits) </t>
  </si>
  <si>
    <r>
      <t>2077/78</t>
    </r>
    <r>
      <rPr>
        <b/>
        <vertAlign val="superscript"/>
        <sz val="12"/>
        <color theme="1"/>
        <rFont val="Times New Roman"/>
        <family val="1"/>
      </rPr>
      <t>P</t>
    </r>
  </si>
  <si>
    <r>
      <t>2020/21</t>
    </r>
    <r>
      <rPr>
        <b/>
        <vertAlign val="superscript"/>
        <sz val="12"/>
        <color theme="1"/>
        <rFont val="Times New Roman"/>
        <family val="1"/>
      </rPr>
      <t>P</t>
    </r>
  </si>
  <si>
    <r>
      <t>2076/77</t>
    </r>
    <r>
      <rPr>
        <b/>
        <vertAlign val="superscript"/>
        <sz val="12"/>
        <color theme="1"/>
        <rFont val="Times New Roman"/>
        <family val="1"/>
      </rPr>
      <t>R</t>
    </r>
  </si>
  <si>
    <r>
      <t>2019/20</t>
    </r>
    <r>
      <rPr>
        <b/>
        <vertAlign val="superscript"/>
        <sz val="12"/>
        <color theme="1"/>
        <rFont val="Times New Roman"/>
        <family val="1"/>
      </rPr>
      <t>R</t>
    </r>
  </si>
  <si>
    <r>
      <t>2075/76</t>
    </r>
    <r>
      <rPr>
        <b/>
        <vertAlign val="superscript"/>
        <sz val="12"/>
        <color theme="1"/>
        <rFont val="Times New Roman"/>
        <family val="1"/>
      </rPr>
      <t>R</t>
    </r>
  </si>
  <si>
    <r>
      <t>2018/19</t>
    </r>
    <r>
      <rPr>
        <b/>
        <vertAlign val="superscript"/>
        <sz val="12"/>
        <color theme="1"/>
        <rFont val="Times New Roman"/>
        <family val="1"/>
      </rPr>
      <t>R</t>
    </r>
  </si>
  <si>
    <t>2010/11**</t>
  </si>
  <si>
    <t xml:space="preserve"> 1988/89</t>
  </si>
  <si>
    <t xml:space="preserve">1980/81 </t>
  </si>
  <si>
    <t>Balance of Payments</t>
  </si>
  <si>
    <t xml:space="preserve">Current Account </t>
  </si>
  <si>
    <t>Net exports of Goods and Services</t>
  </si>
  <si>
    <t>As percentage of GDP</t>
  </si>
  <si>
    <t>Balance of Payments Indicators*(Annual Series)</t>
  </si>
  <si>
    <t>* % Change Y on Y</t>
  </si>
  <si>
    <t>BOP                (-Deficit)</t>
  </si>
  <si>
    <t>Net Direct Investment in Nepal</t>
  </si>
  <si>
    <t>Services
Net</t>
  </si>
  <si>
    <t>Current A/C 
Balance</t>
  </si>
  <si>
    <t>Mid-Month (Cumulative)</t>
  </si>
  <si>
    <t>Balance of Payments Indicators (Monthly Series)</t>
  </si>
  <si>
    <t>Annex 4</t>
  </si>
  <si>
    <r>
      <t>2077/78</t>
    </r>
    <r>
      <rPr>
        <b/>
        <vertAlign val="superscript"/>
        <sz val="12"/>
        <color indexed="8"/>
        <rFont val="Times New Roman"/>
        <family val="1"/>
      </rPr>
      <t>P</t>
    </r>
  </si>
  <si>
    <r>
      <t>2020/21</t>
    </r>
    <r>
      <rPr>
        <b/>
        <vertAlign val="superscript"/>
        <sz val="12"/>
        <color indexed="8"/>
        <rFont val="Times New Roman"/>
        <family val="1"/>
      </rPr>
      <t>P</t>
    </r>
  </si>
  <si>
    <r>
      <t>2075/76</t>
    </r>
    <r>
      <rPr>
        <b/>
        <vertAlign val="superscript"/>
        <sz val="12"/>
        <color indexed="8"/>
        <rFont val="Times New Roman"/>
        <family val="1"/>
      </rPr>
      <t>R</t>
    </r>
  </si>
  <si>
    <r>
      <t>2018/19</t>
    </r>
    <r>
      <rPr>
        <b/>
        <vertAlign val="superscript"/>
        <sz val="12"/>
        <color indexed="8"/>
        <rFont val="Times New Roman"/>
        <family val="1"/>
      </rPr>
      <t>R</t>
    </r>
  </si>
  <si>
    <t>Total Trade</t>
  </si>
  <si>
    <t>Trade Balance</t>
  </si>
  <si>
    <t xml:space="preserve">Exports </t>
  </si>
  <si>
    <t xml:space="preserve">Trade Balance </t>
  </si>
  <si>
    <t>As percent of GDP</t>
  </si>
  <si>
    <t>Ànnual Percent Change</t>
  </si>
  <si>
    <t>Direction of Foreign Trade (Annual Series)</t>
  </si>
  <si>
    <t>Annex 5</t>
  </si>
  <si>
    <t>* % change Y on Y.</t>
  </si>
  <si>
    <t>Total Trade Balance</t>
  </si>
  <si>
    <t>Total Import</t>
  </si>
  <si>
    <t>Total Exports</t>
  </si>
  <si>
    <t>Direction of Foreign Trade (Monthly Series)</t>
  </si>
  <si>
    <t>Period end buying exchage rate is used for conversion to USD.</t>
  </si>
  <si>
    <t>Merchandise &amp; Services</t>
  </si>
  <si>
    <t>Import Capacity in Months</t>
  </si>
  <si>
    <t>Gross Foreign Exchange Reserves (USD In Million)</t>
  </si>
  <si>
    <t>Gross Foreign Exchange Reserves (Rs. In Billion)</t>
  </si>
  <si>
    <t>Annex 9</t>
  </si>
  <si>
    <t>Annex 15</t>
  </si>
  <si>
    <t>Government Budgetary Operations (Monthly Series) (Based on FCGO)</t>
  </si>
  <si>
    <t>Annex 16</t>
  </si>
  <si>
    <t>Annex 17</t>
  </si>
  <si>
    <t>Annex 18</t>
  </si>
  <si>
    <t xml:space="preserve">            * Major commodities based on UN trade statistics' classification by broad economic categories (revision 4)</t>
  </si>
  <si>
    <t xml:space="preserve"> Transport Equipment, Parts and Accessories</t>
  </si>
  <si>
    <t>Capital goods, Parts and Accessories</t>
  </si>
  <si>
    <t xml:space="preserve"> Fuels and Lubricants</t>
  </si>
  <si>
    <t xml:space="preserve"> Industrial Supplies</t>
  </si>
  <si>
    <t xml:space="preserve"> Foods and Beverages</t>
  </si>
  <si>
    <t>Sept-Oct</t>
  </si>
  <si>
    <t>Aug-Sept</t>
  </si>
  <si>
    <t>July-Aug</t>
  </si>
  <si>
    <t>June-July</t>
  </si>
  <si>
    <t>May-June</t>
  </si>
  <si>
    <t>Classification of Goods</t>
  </si>
  <si>
    <t>Table. 67 (b): Trend of Imports*</t>
  </si>
  <si>
    <t xml:space="preserve">Exports of Major Commodities </t>
  </si>
  <si>
    <t xml:space="preserve">Imports of Major Commodities </t>
  </si>
  <si>
    <t xml:space="preserve">Composition of Export and Import (Based on Broad Economic Classification) </t>
  </si>
  <si>
    <t>Customwise Foreign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</si>
  <si>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</si>
  <si>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</si>
  <si>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</si>
  <si>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</si>
  <si>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</si>
  <si>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 in US Dollar</t>
  </si>
  <si>
    <t>***Online payment using cards</t>
  </si>
  <si>
    <t>** Also includes card issued by PSPs</t>
  </si>
  <si>
    <t>* Transaction amount of mid-Jul and mid-Aug 2020 are revised.</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</si>
  <si>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</si>
  <si>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</si>
  <si>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</si>
  <si>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</si>
  <si>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</si>
  <si>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</si>
  <si>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</si>
  <si>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</si>
  <si>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</si>
  <si>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</si>
  <si>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</si>
  <si>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</si>
  <si>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</si>
  <si>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</si>
  <si>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</si>
  <si>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Total Amount (NPR in Million)</t>
  </si>
  <si>
    <t>No. of Transaction</t>
  </si>
  <si>
    <t>Table 66</t>
  </si>
  <si>
    <t>* Including Development Banks and Finance Companies Since 2010/11.</t>
  </si>
  <si>
    <t>2067/68*</t>
  </si>
  <si>
    <t>2010/11*</t>
  </si>
  <si>
    <t>Deposits</t>
  </si>
  <si>
    <t>Domestic Credit</t>
  </si>
  <si>
    <t>M2</t>
  </si>
  <si>
    <t>M1</t>
  </si>
  <si>
    <t>Annual Growth Rate (in percent)</t>
  </si>
  <si>
    <t>Nepalese Year</t>
  </si>
  <si>
    <t>Note: The ratio indicators before 2010/11 are not updated due to unavailability of rebased GDP series.</t>
  </si>
  <si>
    <t xml:space="preserve">* GDP rebasing by CBS 2010/11. </t>
  </si>
  <si>
    <t>(As percentage of Nominal GDP at Producers' Price)</t>
  </si>
  <si>
    <t>Annex 19</t>
  </si>
  <si>
    <t>Annex 20</t>
  </si>
  <si>
    <t>Source: Central Bureau of Statistics</t>
  </si>
  <si>
    <t>R = Revised/P = Preliminary</t>
  </si>
  <si>
    <t>Gross Domestic Product (GDP)</t>
  </si>
  <si>
    <t>Taxes less subsidies on products</t>
  </si>
  <si>
    <t>Gross Domestic Product  (GDP) at basic prices</t>
  </si>
  <si>
    <t>Arts, entertainment and recreation; Other service activities; and Activities of households as employers; undifferentiated goods- and services-producing activities of households for own use</t>
  </si>
  <si>
    <t>Human health and social work activities</t>
  </si>
  <si>
    <t>Public administration and defence; compulsory social security</t>
  </si>
  <si>
    <t>Administrative and support service activities</t>
  </si>
  <si>
    <t>Professional, scientific and technical activities</t>
  </si>
  <si>
    <t>Real estate activities</t>
  </si>
  <si>
    <t>Financial and insurance activities</t>
  </si>
  <si>
    <t>Information and communication</t>
  </si>
  <si>
    <t>Accommodation and food service activities</t>
  </si>
  <si>
    <t>Transportation and storage</t>
  </si>
  <si>
    <t>Wholesale and retail trade; repair of motor vehicles and motorcycles</t>
  </si>
  <si>
    <t>Water supply; sewerage, waste management and remediation activities</t>
  </si>
  <si>
    <t>Electricity, gas, steam and air conditioning supply</t>
  </si>
  <si>
    <t>Manufacturing</t>
  </si>
  <si>
    <t>Mining and quarrying</t>
  </si>
  <si>
    <t>Agriculture, forestry and fishing</t>
  </si>
  <si>
    <t>2020/21P</t>
  </si>
  <si>
    <t>2019/20R</t>
  </si>
  <si>
    <t>2077/78P</t>
  </si>
  <si>
    <t>2076/77R</t>
  </si>
  <si>
    <t>2075/76R</t>
  </si>
  <si>
    <t>Industrial Classification</t>
  </si>
  <si>
    <t>(Percent Change)</t>
  </si>
  <si>
    <t>(Rs. in millions)</t>
  </si>
  <si>
    <t>(at current prices)</t>
  </si>
  <si>
    <t xml:space="preserve">Gross Domestic Product  </t>
  </si>
  <si>
    <t>Table 2</t>
  </si>
  <si>
    <t>2074/75R</t>
  </si>
  <si>
    <t>(at constant 2010/11 prices)</t>
  </si>
  <si>
    <t>Table 3</t>
  </si>
  <si>
    <t>Statistical discrepancy</t>
  </si>
  <si>
    <t>Services</t>
  </si>
  <si>
    <t>Goods</t>
  </si>
  <si>
    <t>Net exports of goods and services</t>
  </si>
  <si>
    <t xml:space="preserve">Change in Stock </t>
  </si>
  <si>
    <t>Private</t>
  </si>
  <si>
    <t>State-owned Enterprises</t>
  </si>
  <si>
    <t>Gross Fixed Capital Formation(GFCF)</t>
  </si>
  <si>
    <t>Gross capital formation</t>
  </si>
  <si>
    <t>Actual Final Consumption Expenditure of Household</t>
  </si>
  <si>
    <t>Nonprofit Institutions Serving Households</t>
  </si>
  <si>
    <t>Non-food</t>
  </si>
  <si>
    <t>Private Consumption</t>
  </si>
  <si>
    <t xml:space="preserve">Individual Consumption </t>
  </si>
  <si>
    <t>Collective Consumption</t>
  </si>
  <si>
    <t>Government Consumption</t>
  </si>
  <si>
    <t>Final Consumption Expenditure</t>
  </si>
  <si>
    <t>Gross Domestic Product  (GDP)</t>
  </si>
  <si>
    <t>2017/18R</t>
  </si>
  <si>
    <t>Table 4</t>
  </si>
  <si>
    <t xml:space="preserve">Source: Central Bureau of Statistics </t>
  </si>
  <si>
    <t>Lending/Borrowing (Resource gap) (+/-)</t>
  </si>
  <si>
    <t>Gross Capital Formation</t>
  </si>
  <si>
    <t>Gross National Saving</t>
  </si>
  <si>
    <t>Gross Domestic Saving</t>
  </si>
  <si>
    <t>Current transfers Payable</t>
  </si>
  <si>
    <t xml:space="preserve">Current transfers Receivable </t>
  </si>
  <si>
    <t>Primary Income Payable</t>
  </si>
  <si>
    <t>Primary Income Receivable</t>
  </si>
  <si>
    <t>Operating Surplus/Mixed Income, Gross</t>
  </si>
  <si>
    <t xml:space="preserve">Taxes less subsidies on production </t>
  </si>
  <si>
    <t>Taxes less subsidies on production and imports</t>
  </si>
  <si>
    <t>Compensation of Employees</t>
  </si>
  <si>
    <t xml:space="preserve"> Gross National Disposable Income and Saving</t>
  </si>
  <si>
    <t>Table 5</t>
  </si>
  <si>
    <t>Population (millions)</t>
  </si>
  <si>
    <t>Exchange rate (US$: NRs)</t>
  </si>
  <si>
    <t>Total Tax as a percentage of GDP</t>
  </si>
  <si>
    <t xml:space="preserve">Product Tax as a percentage of GDP </t>
  </si>
  <si>
    <t>Resource Gap as percentage of GDP( +/-)</t>
  </si>
  <si>
    <t>Gross Fixed Capital Formation as percentage of GDP</t>
  </si>
  <si>
    <t>Imports  of goods and services as percentage of GDP</t>
  </si>
  <si>
    <t>Exports of goods and services as percentage of GDP</t>
  </si>
  <si>
    <t>Gross National Saving as percentage of GDP</t>
  </si>
  <si>
    <t>Gross Domestic Saving as percentage of GDP</t>
  </si>
  <si>
    <t>Final Consumption Expenditure as percentage of GDP</t>
  </si>
  <si>
    <t>Nominal Percapita GNDI (US$)</t>
  </si>
  <si>
    <t>Nominal Percapita GNI (US$)</t>
  </si>
  <si>
    <t xml:space="preserve">Nominal Percapita GDP (US$) </t>
  </si>
  <si>
    <t>Percapita incomes in US$</t>
  </si>
  <si>
    <t>Annual Change in real percapita  GNDI (%)</t>
  </si>
  <si>
    <t>Percapita GNDI at constant price (NRs.)</t>
  </si>
  <si>
    <t>Annual Change in real percapita  GNI (%)</t>
  </si>
  <si>
    <t>Percapita GNI at constant price (NRs.)</t>
  </si>
  <si>
    <t>Annual Change in real percapita  GDP (%)</t>
  </si>
  <si>
    <t>Percapita GDP at constant price (NRs.)</t>
  </si>
  <si>
    <t>Annual Change in nominal percapita  GNDI (%)</t>
  </si>
  <si>
    <t>Percapita GNDI  (NRs.)</t>
  </si>
  <si>
    <t>Annual Change in nominal percapita  GNI (%)</t>
  </si>
  <si>
    <t>Percapita GNI  (NRs.)</t>
  </si>
  <si>
    <t>Annual Change in nominal percapita  GDP (%)</t>
  </si>
  <si>
    <t>Percapita GDP  (NRs.)</t>
  </si>
  <si>
    <t>Table 6</t>
  </si>
  <si>
    <t>R=Revised/P= Preliminary</t>
  </si>
  <si>
    <t>**Real GDP expressed at 2010/11 price</t>
  </si>
  <si>
    <t>Note: *Real GDP expressed at 2000/01 prices</t>
  </si>
  <si>
    <t>Real GDP</t>
  </si>
  <si>
    <t>Nominal GDP</t>
  </si>
  <si>
    <t>Real GDP*</t>
  </si>
  <si>
    <t>Growth Rate (in Percent)</t>
  </si>
  <si>
    <t>Annex 1</t>
  </si>
  <si>
    <t>Interest Subsidized Concessional Loan*</t>
  </si>
  <si>
    <t>Interest Subsidized Concessional Loan</t>
  </si>
  <si>
    <t>Monthly Tourist Arrival</t>
  </si>
  <si>
    <t>Net Domestic Borrowings of  the GoN</t>
  </si>
  <si>
    <t>Foreign Exchange Reserves (Monthly Series)</t>
  </si>
  <si>
    <t>Interest Rates (Monthly Series)</t>
  </si>
  <si>
    <t>Balance of Payments Indicators (Annual Series)</t>
  </si>
  <si>
    <t>Monetary Indicators (Annual Series)</t>
  </si>
  <si>
    <t>Government Budgetary Operations (Growth rate )</t>
  </si>
  <si>
    <t>Government Budgetary Operations (As percentage of GDP)</t>
  </si>
  <si>
    <t>Monetary Indicators (As percentage of GDP)</t>
  </si>
  <si>
    <t>91-day T-bills Rate*</t>
  </si>
  <si>
    <t>364-day T-bills Rate*</t>
  </si>
  <si>
    <t>Jun/July</t>
  </si>
  <si>
    <t>May/Jun</t>
  </si>
  <si>
    <t>Apr/May</t>
  </si>
  <si>
    <t>Mar/Apr</t>
  </si>
  <si>
    <t>Feb/Mar</t>
  </si>
  <si>
    <t>Jan/Feb</t>
  </si>
  <si>
    <t>Dec/Jan</t>
  </si>
  <si>
    <t>Nov/Dec</t>
  </si>
  <si>
    <t>Oct/Nov</t>
  </si>
  <si>
    <t>Sep/Oct</t>
  </si>
  <si>
    <t>Aug/Sep</t>
  </si>
  <si>
    <t>Jul/Aug</t>
  </si>
  <si>
    <t>2020/21 (2077/78)</t>
  </si>
  <si>
    <t>2019/20 (2076/77)</t>
  </si>
  <si>
    <t>2018/19 (2075/76)</t>
  </si>
  <si>
    <t>2017/18 (2074/75)</t>
  </si>
  <si>
    <t>2016/17 (2073/74)</t>
  </si>
  <si>
    <t>2015/16 (2072/73)</t>
  </si>
  <si>
    <t>2014/15 (2071/72)</t>
  </si>
  <si>
    <t>2013/14 (2070/71)</t>
  </si>
  <si>
    <t>2012/13 (2069/70)</t>
  </si>
  <si>
    <t>2011/12 (2068/69)</t>
  </si>
  <si>
    <t>2010/11 (2067/68)</t>
  </si>
  <si>
    <t>2009/10 (2066/67)</t>
  </si>
  <si>
    <t>2008/09 (2065/66)</t>
  </si>
  <si>
    <t>2007/08 (2064/65)</t>
  </si>
  <si>
    <t>Jun/Jul</t>
  </si>
  <si>
    <t>2006/07 (2063/64)</t>
  </si>
  <si>
    <t>2005/06 (2062/63)</t>
  </si>
  <si>
    <t>2004/05 (2061/62)</t>
  </si>
  <si>
    <t>2003/04 (2060/61)</t>
  </si>
  <si>
    <t>2002/03 (2059/60)</t>
  </si>
  <si>
    <t>Overall</t>
  </si>
  <si>
    <t>Fiscal Year/Month</t>
  </si>
  <si>
    <t>Annex 3</t>
  </si>
  <si>
    <t>National Consumer Price Index  (Monthly Series)</t>
  </si>
  <si>
    <t>CPI (y-o-y)</t>
  </si>
  <si>
    <t>Food CPI (y-o-y)</t>
  </si>
  <si>
    <t>Non-food CPI (y-o-y)</t>
  </si>
  <si>
    <t>National Wholesale Price Index (y-o-y)</t>
  </si>
  <si>
    <t>Salary and Wage Rate Index (y-o-y)</t>
  </si>
  <si>
    <t>y-o-y : mid-July to mid-July</t>
  </si>
  <si>
    <t>Percent change</t>
  </si>
  <si>
    <t>Note: Import and Export figures presented in this table may not equal to figures in BoP section.</t>
  </si>
  <si>
    <t>Workers' Remittances as percentage of GDP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</si>
</sst>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5">
    <numFmt numFmtId="43" formatCode="_(* #,##0.00_);_(* \(#,##0.00\);_(* &quot;-&quot;??_);_(@_)"/>
    <numFmt numFmtId="164" formatCode="0.0"/>
    <numFmt numFmtId="165" formatCode="0.0\+\+"/>
    <numFmt numFmtId="166" formatCode="0.0_)"/>
    <numFmt numFmtId="167" formatCode="0.00_)"/>
    <numFmt numFmtId="168" formatCode="\-"/>
    <numFmt numFmtId="169" formatCode="General_)"/>
    <numFmt numFmtId="170" formatCode="0.0%"/>
    <numFmt numFmtId="171" formatCode="#,##0.0"/>
    <numFmt numFmtId="172" formatCode="_(* #,##0_);_(* \(#,##0\);_(* &quot;-&quot;??_);_(@_)"/>
    <numFmt numFmtId="173" formatCode="_(* #,##0.0_);_(* \(#,##0.0\);_(* &quot;-&quot;??_);_(@_)"/>
    <numFmt numFmtId="174" formatCode="[$-F800]dddd\,\ mmmm\ dd\,\ yyyy"/>
    <numFmt numFmtId="175" formatCode="0_)"/>
    <numFmt numFmtId="176" formatCode="0.000_)"/>
    <numFmt numFmtId="177" formatCode="_-* #,##0.0_-;\-* #,##0.0_-;_-* &quot;-&quot;??_-;_-@_-"/>
    <numFmt numFmtId="178" formatCode="_-* #,##0.00_-;\-* #,##0.00_-;_-* &quot;-&quot;??_-;_-@_-"/>
    <numFmt numFmtId="179" formatCode="_(* #,##0.0_);_(* \(#,##0.0\);_(* &quot;-&quot;?_);_(@_)"/>
    <numFmt numFmtId="180" formatCode="_(* #,##0.0000_);_(* \(#,##0.0000\);_(* &quot;-&quot;??_);_(@_)"/>
    <numFmt numFmtId="181" formatCode="_(* #,##0.000000_);_(* \(#,##0.000000\);_(* &quot;-&quot;??_);_(@_)"/>
    <numFmt numFmtId="182" formatCode="_(* #,##0.0000000_);_(* \(#,##0.0000000\);_(* &quot;-&quot;??_);_(@_)"/>
    <numFmt numFmtId="183" formatCode="0.0000"/>
    <numFmt numFmtId="184" formatCode="0.000000"/>
    <numFmt numFmtId="185" formatCode="0.00000_)"/>
    <numFmt numFmtId="186" formatCode="0.000000_)"/>
    <numFmt numFmtId="187" formatCode="0.0000_)"/>
    <numFmt numFmtId="188" formatCode="0.00000000"/>
    <numFmt numFmtId="189" formatCode="0.00000"/>
    <numFmt numFmtId="190" formatCode="0.0000000_)"/>
    <numFmt numFmtId="191" formatCode="0.000000000"/>
    <numFmt numFmtId="192" formatCode="0.0000000"/>
    <numFmt numFmtId="193" formatCode="0.000"/>
    <numFmt numFmtId="194" formatCode="_(* #,##0.0000_);_(* \(#,##0.0000\);_(* &quot;-&quot;?_);_(@_)"/>
    <numFmt numFmtId="195" formatCode="_ * #,##0.0_ ;_ * \-#,##0.0_ ;_ * &quot;-&quot;??_ ;_ @_ "/>
    <numFmt numFmtId="196" formatCode="_ * #,##0.00_ ;_ * \-#,##0.00_ ;_ * &quot;-&quot;??_ ;_ @_ "/>
    <numFmt numFmtId="197" formatCode="[$-409]mmmm\ d\,\ yyyy;@"/>
  </numFmts>
  <fonts count="111">
    <font>
      <sz val="11"/>
      <color theme="1"/>
      <name val="Calibri"/>
      <family val="2"/>
      <scheme val="minor"/>
    </font>
    <font>
      <b/>
      <sz val="12"/>
      <name val="Times New Roman"/>
      <family val="1"/>
    </font>
    <font>
      <sz val="14"/>
      <name val="Times New Roman"/>
      <family val="1"/>
    </font>
    <font>
      <sz val="12"/>
      <name val="Times New Roman"/>
      <family val="1"/>
    </font>
    <font>
      <sz val="10"/>
      <name val="Courier"/>
      <family val="3"/>
    </font>
    <font>
      <sz val="10"/>
      <name val="Times New Roman"/>
      <family val="1"/>
    </font>
    <font>
      <sz val="10"/>
      <name val="Arial"/>
      <family val="2"/>
    </font>
    <font>
      <b/>
      <sz val="10"/>
      <name val="Times New Roman"/>
      <family val="1"/>
    </font>
    <font>
      <b/>
      <sz val="10"/>
      <name val="Arial"/>
      <family val="2"/>
    </font>
    <font>
      <i/>
      <sz val="12"/>
      <name val="Times New Roman"/>
      <family val="1"/>
    </font>
    <font>
      <b/>
      <i/>
      <sz val="12"/>
      <name val="Times New Roman"/>
      <family val="1"/>
    </font>
    <font>
      <sz val="12"/>
      <name val="Helv"/>
    </font>
    <font>
      <i/>
      <sz val="10"/>
      <name val="Times New Roman"/>
      <family val="1"/>
    </font>
    <font>
      <b/>
      <sz val="9"/>
      <name val="Times New Roman"/>
      <family val="1"/>
    </font>
    <font>
      <sz val="11"/>
      <color theme="1"/>
      <name val="Calibri"/>
      <family val="2"/>
      <scheme val="minor"/>
    </font>
    <font>
      <sz val="12"/>
      <name val="Arial"/>
      <family val="2"/>
    </font>
    <font>
      <b/>
      <sz val="12"/>
      <name val="Arial"/>
      <family val="2"/>
    </font>
    <font>
      <b/>
      <vertAlign val="superscript"/>
      <sz val="12"/>
      <name val="Times New Roman"/>
      <family val="1"/>
    </font>
    <font>
      <b/>
      <sz val="14"/>
      <color theme="1"/>
      <name val="Times New Roman"/>
      <family val="1"/>
    </font>
    <font>
      <sz val="14"/>
      <color theme="1"/>
      <name val="Times New Roman"/>
      <family val="1"/>
    </font>
    <font>
      <b/>
      <sz val="12"/>
      <color theme="1"/>
      <name val="Times New Roman"/>
      <family val="1"/>
    </font>
    <font>
      <sz val="12"/>
      <color theme="1"/>
      <name val="Times New Roman"/>
      <family val="1"/>
    </font>
    <font>
      <sz val="14"/>
      <color rgb="FFFF0000"/>
      <name val="Times New Roman"/>
      <family val="1"/>
    </font>
    <font>
      <sz val="11"/>
      <name val="Times New Roman"/>
      <family val="1"/>
    </font>
    <font>
      <sz val="12"/>
      <color rgb="FFFF0000"/>
      <name val="Times New Roman"/>
      <family val="1"/>
    </font>
    <font>
      <b/>
      <sz val="11"/>
      <color theme="1"/>
      <name val="Calibri"/>
      <family val="2"/>
      <scheme val="minor"/>
    </font>
    <font>
      <b/>
      <sz val="14"/>
      <name val="Times New Roman"/>
      <family val="1"/>
    </font>
    <font>
      <sz val="11"/>
      <color theme="1"/>
      <name val="Times New Roman"/>
      <family val="1"/>
    </font>
    <font>
      <sz val="12"/>
      <color theme="1"/>
      <name val="Calibri"/>
      <family val="2"/>
      <scheme val="minor"/>
    </font>
    <font>
      <sz val="11"/>
      <color theme="1"/>
      <name val="Arial"/>
      <family val="2"/>
    </font>
    <font>
      <sz val="11"/>
      <color theme="1"/>
      <name val="Arial"/>
      <family val="2"/>
    </font>
    <font>
      <i/>
      <sz val="12"/>
      <color theme="1"/>
      <name val="Times New Roman"/>
      <family val="1"/>
    </font>
    <font>
      <sz val="11"/>
      <color indexed="8"/>
      <name val="Calibri"/>
      <family val="2"/>
    </font>
    <font>
      <vertAlign val="superscript"/>
      <sz val="12"/>
      <name val="Times New Roman"/>
      <family val="1"/>
    </font>
    <font>
      <b/>
      <sz val="40"/>
      <color theme="1"/>
      <name val="Times New Roman"/>
      <family val="1"/>
    </font>
    <font>
      <b/>
      <sz val="24"/>
      <color theme="1"/>
      <name val="Calibri"/>
      <family val="2"/>
      <scheme val="minor"/>
    </font>
    <font>
      <b/>
      <sz val="18"/>
      <color indexed="8"/>
      <name val="Times New Roman"/>
      <family val="1"/>
    </font>
    <font>
      <b/>
      <i/>
      <sz val="14"/>
      <name val="Times New Roman"/>
      <family val="1"/>
    </font>
    <font>
      <b/>
      <sz val="16"/>
      <name val="Times New Roman"/>
      <family val="1"/>
    </font>
    <font>
      <b/>
      <sz val="16"/>
      <name val="Helvetica"/>
      <family val="2"/>
    </font>
    <font>
      <sz val="10"/>
      <name val="Helvetica"/>
      <family val="2"/>
    </font>
    <font>
      <b/>
      <sz val="10"/>
      <name val="Helvetica"/>
      <family val="2"/>
    </font>
    <font>
      <sz val="16"/>
      <name val="Times New Roman"/>
      <family val="1"/>
    </font>
    <font>
      <sz val="10"/>
      <name val="Arial"/>
      <family val="2"/>
    </font>
    <font>
      <sz val="10"/>
      <name val="Arial"/>
      <family val="2"/>
    </font>
    <font>
      <sz val="11"/>
      <color rgb="FF212529"/>
      <name val="Arial"/>
      <family val="2"/>
    </font>
    <font>
      <b/>
      <sz val="11"/>
      <color theme="1"/>
      <name val="Times New Roman"/>
      <family val="1"/>
    </font>
    <font>
      <i/>
      <sz val="10"/>
      <color theme="1"/>
      <name val="Times New Roman"/>
      <family val="1"/>
    </font>
    <font>
      <b/>
      <sz val="13"/>
      <name val="Times New Roman"/>
      <family val="1"/>
    </font>
    <font>
      <b/>
      <sz val="9"/>
      <color theme="1"/>
      <name val="Times New Roman"/>
      <family val="1"/>
    </font>
    <font>
      <b/>
      <vertAlign val="superscript"/>
      <sz val="11"/>
      <color theme="1"/>
      <name val="Times New Roman"/>
      <family val="1"/>
    </font>
    <font>
      <sz val="10"/>
      <color theme="1"/>
      <name val="Times New Roman"/>
      <family val="1"/>
    </font>
    <font>
      <b/>
      <sz val="10"/>
      <color theme="1"/>
      <name val="Times New Roman"/>
      <family val="1"/>
    </font>
    <font>
      <b/>
      <sz val="11"/>
      <name val="Times New Roman"/>
      <family val="1"/>
    </font>
    <font>
      <b/>
      <vertAlign val="superscript"/>
      <sz val="8"/>
      <name val="Times New Roman"/>
      <family val="1"/>
    </font>
    <font>
      <b/>
      <sz val="11"/>
      <color indexed="8"/>
      <name val="Times New Roman"/>
      <family val="1"/>
    </font>
    <font>
      <sz val="18"/>
      <name val="Times New Roman"/>
      <family val="1"/>
    </font>
    <font>
      <sz val="10"/>
      <color rgb="FF000000"/>
      <name val="Times New Roman"/>
      <family val="1"/>
    </font>
    <font>
      <sz val="11"/>
      <color rgb="FF000000"/>
      <name val="Times New Roman"/>
      <family val="1"/>
    </font>
    <font>
      <sz val="9"/>
      <color rgb="FF000000"/>
      <name val="Times New Roman"/>
      <family val="1"/>
    </font>
    <font>
      <b/>
      <sz val="9"/>
      <color rgb="FF000000"/>
      <name val="Times New Roman"/>
      <family val="1"/>
    </font>
    <font>
      <b/>
      <sz val="11"/>
      <color rgb="FF000000"/>
      <name val="Times New Roman"/>
      <family val="1"/>
    </font>
    <font>
      <b/>
      <sz val="12"/>
      <color rgb="FF000000"/>
      <name val="Times New Roman"/>
      <family val="1"/>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sz val="9"/>
      <name val="Times New Roman"/>
      <family val="1"/>
    </font>
    <font>
      <b/>
      <sz val="12"/>
      <color indexed="8"/>
      <name val="Times New Roman"/>
      <family val="1"/>
    </font>
    <font>
      <sz val="11"/>
      <name val="Calibri"/>
      <family val="2"/>
      <scheme val="minor"/>
    </font>
    <font>
      <sz val="9"/>
      <color theme="1"/>
      <name val="Times New Roman"/>
      <family val="1"/>
    </font>
    <font>
      <sz val="12"/>
      <color rgb="FF000000"/>
      <name val="Times New Roman"/>
      <family val="1"/>
    </font>
    <font>
      <i/>
      <sz val="11"/>
      <name val="Times New Roman"/>
      <family val="1"/>
    </font>
    <font>
      <sz val="8"/>
      <name val="Tahoma"/>
      <family val="2"/>
    </font>
    <font>
      <b/>
      <sz val="8"/>
      <name val="Times New Roman"/>
      <family val="1"/>
    </font>
    <font>
      <b/>
      <sz val="13"/>
      <color theme="1"/>
      <name val="Times New Roman"/>
      <family val="1"/>
    </font>
    <font>
      <sz val="11"/>
      <color rgb="FF000000"/>
      <name val="Arial"/>
      <family val="2"/>
    </font>
    <font>
      <sz val="11"/>
      <name val="Arial"/>
      <family val="2"/>
    </font>
    <font>
      <i/>
      <sz val="12"/>
      <color rgb="FF000000"/>
      <name val="Times New Roman"/>
      <family val="1"/>
    </font>
    <font>
      <sz val="11"/>
      <color rgb="FF00B050"/>
      <name val="Calibri"/>
      <family val="2"/>
      <scheme val="minor"/>
    </font>
    <font>
      <sz val="12"/>
      <color rgb="FF00B050"/>
      <name val="Times New Roman"/>
      <family val="1"/>
    </font>
    <font>
      <i/>
      <sz val="10"/>
      <color theme="1"/>
      <name val="Arial"/>
      <family val="2"/>
    </font>
    <font>
      <b/>
      <sz val="12"/>
      <name val="Times"/>
      <family val="1"/>
    </font>
    <font>
      <sz val="12"/>
      <color theme="1"/>
      <name val="Times"/>
      <family val="1"/>
    </font>
    <font>
      <sz val="12"/>
      <name val="Times"/>
      <family val="1"/>
    </font>
    <font>
      <b/>
      <sz val="12"/>
      <color theme="1"/>
      <name val="Times"/>
      <family val="1"/>
    </font>
    <font>
      <b/>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b/>
      <vertAlign val="superscript"/>
      <sz val="12"/>
      <color theme="1"/>
      <name val="Times New Roman"/>
      <family val="1"/>
    </font>
    <font>
      <i/>
      <sz val="16"/>
      <color theme="1"/>
      <name val="Times New Roman"/>
      <family val="1"/>
    </font>
    <font>
      <u/>
      <sz val="11"/>
      <color theme="10"/>
      <name val="Arial"/>
      <family val="2"/>
    </font>
    <font>
      <sz val="12"/>
      <color theme="1"/>
      <name val="Calibri"/>
      <family val="2"/>
    </font>
    <font>
      <b/>
      <vertAlign val="superscript"/>
      <sz val="12"/>
      <color indexed="8"/>
      <name val="Times New Roman"/>
      <family val="1"/>
    </font>
    <font>
      <sz val="12"/>
      <color theme="1"/>
      <name val="Arial"/>
      <family val="2"/>
    </font>
    <font>
      <sz val="11"/>
      <color rgb="FFFF0000"/>
      <name val="Times New Roman"/>
      <family val="1"/>
    </font>
    <font>
      <b/>
      <sz val="10"/>
      <color rgb="FF000000"/>
      <name val="Times New Roman"/>
      <family val="1"/>
    </font>
    <font>
      <sz val="10"/>
      <name val="Arial"/>
    </font>
    <font>
      <sz val="9"/>
      <name val="Arial"/>
      <family val="2"/>
    </font>
    <font>
      <b/>
      <i/>
      <sz val="10"/>
      <name val="Times New Roman"/>
      <family val="1"/>
    </font>
    <font>
      <b/>
      <i/>
      <sz val="9"/>
      <name val="Times New Roman"/>
      <family val="1"/>
    </font>
    <font>
      <i/>
      <sz val="11"/>
      <color theme="1"/>
      <name val="Calibri"/>
      <family val="2"/>
      <scheme val="minor"/>
    </font>
    <font>
      <b/>
      <sz val="20"/>
      <name val="Times New Roman"/>
      <family val="1"/>
    </font>
  </fonts>
  <fills count="23">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indexed="22"/>
        <bgColor indexed="64"/>
      </patternFill>
    </fill>
    <fill>
      <patternFill patternType="solid">
        <fgColor theme="2"/>
        <bgColor indexed="64"/>
      </patternFill>
    </fill>
    <fill>
      <patternFill patternType="solid">
        <fgColor rgb="FFFFFF00"/>
        <bgColor indexed="64"/>
      </patternFill>
    </fill>
    <fill>
      <patternFill patternType="solid">
        <fgColor indexed="9"/>
        <bgColor indexed="64"/>
      </patternFill>
    </fill>
    <fill>
      <patternFill patternType="solid">
        <fgColor theme="2" tint="-9.9978637043366805E-2"/>
        <bgColor indexed="64"/>
      </patternFill>
    </fill>
    <fill>
      <patternFill patternType="solid">
        <fgColor rgb="FFFFFFFF"/>
        <bgColor indexed="64"/>
      </patternFill>
    </fill>
    <fill>
      <patternFill patternType="solid">
        <fgColor rgb="FFD9D9D9"/>
        <bgColor indexed="64"/>
      </patternFill>
    </fill>
    <fill>
      <patternFill patternType="solid">
        <fgColor rgb="FFD8D8D8"/>
        <bgColor indexed="64"/>
      </patternFill>
    </fill>
    <fill>
      <patternFill patternType="solid">
        <fgColor theme="4" tint="0.79998168889431442"/>
        <bgColor theme="4" tint="0.79998168889431442"/>
      </patternFill>
    </fill>
    <fill>
      <patternFill patternType="solid">
        <fgColor theme="5" tint="0.79998168889431442"/>
        <bgColor indexed="64"/>
      </patternFill>
    </fill>
    <fill>
      <patternFill patternType="solid">
        <fgColor rgb="FF00B0F0"/>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rgb="FF92D050"/>
        <bgColor indexed="64"/>
      </patternFill>
    </fill>
  </fills>
  <borders count="237">
    <border>
      <left/>
      <right/>
      <top/>
      <bottom/>
      <diagonal/>
    </border>
    <border>
      <left/>
      <right/>
      <top/>
      <bottom style="double">
        <color indexed="64"/>
      </bottom>
      <diagonal/>
    </border>
    <border>
      <left style="double">
        <color indexed="64"/>
      </left>
      <right style="thin">
        <color indexed="64"/>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double">
        <color indexed="64"/>
      </bottom>
      <diagonal/>
    </border>
    <border>
      <left style="double">
        <color indexed="64"/>
      </left>
      <right/>
      <top/>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style="thin">
        <color indexed="64"/>
      </left>
      <right/>
      <top/>
      <bottom/>
      <diagonal/>
    </border>
    <border>
      <left style="thin">
        <color indexed="64"/>
      </left>
      <right/>
      <top style="thin">
        <color indexed="64"/>
      </top>
      <bottom/>
      <diagonal/>
    </border>
    <border>
      <left/>
      <right style="double">
        <color indexed="64"/>
      </right>
      <top/>
      <bottom/>
      <diagonal/>
    </border>
    <border>
      <left/>
      <right style="double">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medium">
        <color indexed="64"/>
      </left>
      <right style="thin">
        <color indexed="64"/>
      </right>
      <top/>
      <bottom style="double">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bottom style="double">
        <color indexed="64"/>
      </bottom>
      <diagonal/>
    </border>
    <border>
      <left/>
      <right style="thin">
        <color indexed="64"/>
      </right>
      <top/>
      <bottom style="thin">
        <color indexed="64"/>
      </bottom>
      <diagonal/>
    </border>
    <border>
      <left style="thin">
        <color indexed="64"/>
      </left>
      <right/>
      <top/>
      <bottom style="double">
        <color indexed="64"/>
      </bottom>
      <diagonal/>
    </border>
    <border>
      <left/>
      <right/>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diagonal/>
    </border>
    <border>
      <left/>
      <right style="double">
        <color indexed="64"/>
      </right>
      <top/>
      <bottom style="thin">
        <color indexed="64"/>
      </bottom>
      <diagonal/>
    </border>
    <border>
      <left/>
      <right style="double">
        <color indexed="64"/>
      </right>
      <top style="thin">
        <color indexed="64"/>
      </top>
      <bottom/>
      <diagonal/>
    </border>
    <border>
      <left/>
      <right style="double">
        <color indexed="64"/>
      </right>
      <top style="double">
        <color indexed="64"/>
      </top>
      <bottom/>
      <diagonal/>
    </border>
    <border>
      <left/>
      <right style="double">
        <color indexed="64"/>
      </right>
      <top/>
      <bottom style="double">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double">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right/>
      <top/>
      <bottom style="medium">
        <color indexed="64"/>
      </bottom>
      <diagonal/>
    </border>
    <border>
      <left style="thin">
        <color indexed="64"/>
      </left>
      <right style="double">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double">
        <color indexed="64"/>
      </left>
      <right style="thin">
        <color indexed="64"/>
      </right>
      <top style="medium">
        <color indexed="64"/>
      </top>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rgb="FF000000"/>
      </right>
      <top style="thin">
        <color rgb="FF000000"/>
      </top>
      <bottom/>
      <diagonal/>
    </border>
    <border>
      <left style="thin">
        <color rgb="FF000000"/>
      </left>
      <right/>
      <top/>
      <bottom/>
      <diagonal/>
    </border>
    <border>
      <left style="double">
        <color rgb="FF000000"/>
      </left>
      <right/>
      <top/>
      <bottom/>
      <diagonal/>
    </border>
    <border>
      <left/>
      <right style="double">
        <color rgb="FF000000"/>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right style="double">
        <color rgb="FF000000"/>
      </right>
      <top/>
      <bottom style="thin">
        <color rgb="FF000000"/>
      </bottom>
      <diagonal/>
    </border>
    <border>
      <left/>
      <right style="thin">
        <color rgb="FF000000"/>
      </right>
      <top/>
      <bottom style="thin">
        <color rgb="FF000000"/>
      </bottom>
      <diagonal/>
    </border>
    <border>
      <left style="double">
        <color rgb="FF000000"/>
      </left>
      <right style="thin">
        <color rgb="FF000000"/>
      </right>
      <top/>
      <bottom style="thin">
        <color rgb="FF000000"/>
      </bottom>
      <diagonal/>
    </border>
    <border>
      <left/>
      <right style="double">
        <color rgb="FF000000"/>
      </right>
      <top/>
      <bottom/>
      <diagonal/>
    </border>
    <border>
      <left/>
      <right style="thin">
        <color rgb="FF000000"/>
      </right>
      <top/>
      <bottom/>
      <diagonal/>
    </border>
    <border>
      <left style="double">
        <color rgb="FF000000"/>
      </left>
      <right style="thin">
        <color rgb="FF000000"/>
      </right>
      <top/>
      <bottom/>
      <diagonal/>
    </border>
    <border>
      <left/>
      <right style="double">
        <color rgb="FF000000"/>
      </right>
      <top style="thin">
        <color rgb="FF000000"/>
      </top>
      <bottom/>
      <diagonal/>
    </border>
    <border>
      <left/>
      <right style="thin">
        <color rgb="FF000000"/>
      </right>
      <top style="thin">
        <color rgb="FF000000"/>
      </top>
      <bottom/>
      <diagonal/>
    </border>
    <border>
      <left style="double">
        <color rgb="FF000000"/>
      </left>
      <right style="thin">
        <color rgb="FF000000"/>
      </right>
      <top style="thin">
        <color rgb="FF000000"/>
      </top>
      <bottom/>
      <diagonal/>
    </border>
    <border>
      <left style="thin">
        <color rgb="FF000000"/>
      </left>
      <right style="double">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double">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rgb="FF000000"/>
      </right>
      <top style="double">
        <color rgb="FF000000"/>
      </top>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thin">
        <color indexed="64"/>
      </right>
      <top/>
      <bottom style="double">
        <color rgb="FF000000"/>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thin">
        <color indexed="64"/>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thin">
        <color indexed="64"/>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thin">
        <color rgb="FF000000"/>
      </right>
      <top style="thin">
        <color indexed="64"/>
      </top>
      <bottom/>
      <diagonal/>
    </border>
    <border>
      <left style="thin">
        <color rgb="FF000000"/>
      </left>
      <right style="double">
        <color indexed="64"/>
      </right>
      <top style="thin">
        <color rgb="FF000000"/>
      </top>
      <bottom style="thin">
        <color rgb="FF000000"/>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right/>
      <top style="double">
        <color rgb="FF000000"/>
      </top>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top style="thin">
        <color indexed="64"/>
      </top>
      <bottom style="thin">
        <color rgb="FF000000"/>
      </bottom>
      <diagonal/>
    </border>
    <border>
      <left/>
      <right style="thin">
        <color rgb="FF000000"/>
      </right>
      <top style="double">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style="thin">
        <color rgb="FF000000"/>
      </left>
      <right style="double">
        <color indexed="64"/>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double">
        <color indexed="64"/>
      </right>
      <top style="thin">
        <color rgb="FF000000"/>
      </top>
      <bottom/>
      <diagonal/>
    </border>
    <border>
      <left style="thin">
        <color rgb="FF000000"/>
      </left>
      <right style="double">
        <color indexed="64"/>
      </right>
      <top/>
      <bottom/>
      <diagonal/>
    </border>
    <border>
      <left style="thin">
        <color rgb="FF000000"/>
      </left>
      <right/>
      <top style="thin">
        <color rgb="FF000000"/>
      </top>
      <bottom/>
      <diagonal/>
    </border>
    <border>
      <left style="thin">
        <color rgb="FF000000"/>
      </left>
      <right style="thin">
        <color indexed="64"/>
      </right>
      <top style="thin">
        <color rgb="FF000000"/>
      </top>
      <bottom style="double">
        <color rgb="FF000000"/>
      </bottom>
      <diagonal/>
    </border>
    <border>
      <left style="thin">
        <color rgb="FF000000"/>
      </left>
      <right style="thin">
        <color indexed="64"/>
      </right>
      <top style="thin">
        <color rgb="FF000000"/>
      </top>
      <bottom/>
      <diagonal/>
    </border>
    <border>
      <left/>
      <right style="thin">
        <color indexed="64"/>
      </right>
      <top style="double">
        <color rgb="FF000000"/>
      </top>
      <bottom style="thin">
        <color rgb="FF000000"/>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right style="double">
        <color indexed="64"/>
      </right>
      <top style="thin">
        <color rgb="FF000000"/>
      </top>
      <bottom style="thin">
        <color rgb="FF000000"/>
      </bottom>
      <diagonal/>
    </border>
    <border>
      <left/>
      <right style="double">
        <color indexed="64"/>
      </right>
      <top style="double">
        <color rgb="FF000000"/>
      </top>
      <bottom style="thin">
        <color rgb="FF000000"/>
      </bottom>
      <diagonal/>
    </border>
    <border>
      <left/>
      <right style="thin">
        <color rgb="FF000000"/>
      </right>
      <top style="double">
        <color rgb="FF000000"/>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double">
        <color rgb="FF000000"/>
      </right>
      <top style="thin">
        <color rgb="FF000000"/>
      </top>
      <bottom style="double">
        <color rgb="FF000000"/>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right style="thin">
        <color indexed="64"/>
      </right>
      <top style="thin">
        <color rgb="FF000000"/>
      </top>
      <bottom/>
      <diagonal/>
    </border>
    <border>
      <left style="thin">
        <color indexed="64"/>
      </left>
      <right/>
      <top style="thin">
        <color indexed="64"/>
      </top>
      <bottom style="thin">
        <color rgb="FF000000"/>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auto="1"/>
      </left>
      <right style="thin">
        <color auto="1"/>
      </right>
      <top style="thin">
        <color auto="1"/>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style="double">
        <color rgb="FF000000"/>
      </right>
      <top/>
      <bottom style="double">
        <color rgb="FF000000"/>
      </bottom>
      <diagonal/>
    </border>
    <border>
      <left/>
      <right style="thin">
        <color rgb="FF000000"/>
      </right>
      <top/>
      <bottom style="thin">
        <color indexed="64"/>
      </bottom>
      <diagonal/>
    </border>
    <border>
      <left style="thin">
        <color rgb="FF000000"/>
      </left>
      <right/>
      <top/>
      <bottom style="thin">
        <color indexed="64"/>
      </bottom>
      <diagonal/>
    </border>
    <border>
      <left style="double">
        <color rgb="FF000000"/>
      </left>
      <right/>
      <top/>
      <bottom style="thin">
        <color indexed="64"/>
      </bottom>
      <diagonal/>
    </border>
    <border>
      <left style="thin">
        <color rgb="FF000000"/>
      </left>
      <right style="double">
        <color rgb="FF000000"/>
      </right>
      <top style="thin">
        <color rgb="FF000000"/>
      </top>
      <bottom style="double">
        <color indexed="64"/>
      </bottom>
      <diagonal/>
    </border>
    <border>
      <left style="thin">
        <color rgb="FF000000"/>
      </left>
      <right style="thin">
        <color rgb="FF000000"/>
      </right>
      <top style="thin">
        <color rgb="FF000000"/>
      </top>
      <bottom style="double">
        <color indexed="64"/>
      </bottom>
      <diagonal/>
    </border>
    <border>
      <left style="double">
        <color rgb="FF000000"/>
      </left>
      <right style="thin">
        <color rgb="FF000000"/>
      </right>
      <top/>
      <bottom style="double">
        <color indexed="64"/>
      </bottom>
      <diagonal/>
    </border>
    <border>
      <left style="double">
        <color rgb="FF000000"/>
      </left>
      <right/>
      <top style="thin">
        <color indexed="64"/>
      </top>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right style="double">
        <color rgb="FF000000"/>
      </right>
      <top/>
      <bottom style="double">
        <color indexed="64"/>
      </bottom>
      <diagonal/>
    </border>
    <border>
      <left/>
      <right style="double">
        <color rgb="FF000000"/>
      </right>
      <top style="thin">
        <color indexed="64"/>
      </top>
      <bottom style="double">
        <color indexed="64"/>
      </bottom>
      <diagonal/>
    </border>
    <border>
      <left style="double">
        <color rgb="FF000000"/>
      </left>
      <right style="thin">
        <color indexed="64"/>
      </right>
      <top/>
      <bottom style="double">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thin">
        <color rgb="FF000000"/>
      </left>
      <right style="double">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indexed="64"/>
      </top>
      <bottom style="double">
        <color indexed="64"/>
      </bottom>
      <diagonal/>
    </border>
    <border>
      <left style="thin">
        <color rgb="FF000000"/>
      </left>
      <right/>
      <top style="thin">
        <color indexed="64"/>
      </top>
      <bottom style="double">
        <color indexed="64"/>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indexed="64"/>
      </bottom>
      <diagonal/>
    </border>
    <border>
      <left style="double">
        <color indexed="64"/>
      </left>
      <right/>
      <top/>
      <bottom style="double">
        <color indexed="64"/>
      </bottom>
      <diagonal/>
    </border>
  </borders>
  <cellStyleXfs count="93">
    <xf numFmtId="0" fontId="0" fillId="0" borderId="0"/>
    <xf numFmtId="0" fontId="4" fillId="0" borderId="0"/>
    <xf numFmtId="0" fontId="6" fillId="0" borderId="0"/>
    <xf numFmtId="0" fontId="6" fillId="0" borderId="0"/>
    <xf numFmtId="43" fontId="6" fillId="0" borderId="0" applyFont="0" applyFill="0" applyBorder="0" applyAlignment="0" applyProtection="0"/>
    <xf numFmtId="0" fontId="6" fillId="0" borderId="0"/>
    <xf numFmtId="166" fontId="11" fillId="0" borderId="0"/>
    <xf numFmtId="43" fontId="14" fillId="0" borderId="0" applyFont="0" applyFill="0" applyBorder="0" applyAlignment="0" applyProtection="0"/>
    <xf numFmtId="0" fontId="6" fillId="0" borderId="0"/>
    <xf numFmtId="0" fontId="4" fillId="0" borderId="0"/>
    <xf numFmtId="0" fontId="6" fillId="0" borderId="0"/>
    <xf numFmtId="0" fontId="14" fillId="0" borderId="0"/>
    <xf numFmtId="43" fontId="6" fillId="0" borderId="0" applyFont="0" applyFill="0" applyBorder="0" applyAlignment="0" applyProtection="0"/>
    <xf numFmtId="0" fontId="6" fillId="0" borderId="0"/>
    <xf numFmtId="0" fontId="6" fillId="0" borderId="0"/>
    <xf numFmtId="0" fontId="6" fillId="0" borderId="0"/>
    <xf numFmtId="0" fontId="14" fillId="0" borderId="0"/>
    <xf numFmtId="0" fontId="6" fillId="0" borderId="0"/>
    <xf numFmtId="0" fontId="14" fillId="0" borderId="0"/>
    <xf numFmtId="0" fontId="6" fillId="0" borderId="0"/>
    <xf numFmtId="0" fontId="6" fillId="0" borderId="0" applyAlignment="0"/>
    <xf numFmtId="0" fontId="14" fillId="0" borderId="0"/>
    <xf numFmtId="0" fontId="28" fillId="0" borderId="0"/>
    <xf numFmtId="0" fontId="29" fillId="0" borderId="0"/>
    <xf numFmtId="9" fontId="30" fillId="0" borderId="0" applyFont="0" applyFill="0" applyBorder="0" applyAlignment="0" applyProtection="0"/>
    <xf numFmtId="0" fontId="14" fillId="0" borderId="0"/>
    <xf numFmtId="0" fontId="30" fillId="0" borderId="0"/>
    <xf numFmtId="0" fontId="30" fillId="0" borderId="0"/>
    <xf numFmtId="9" fontId="30" fillId="0" borderId="0" applyFont="0" applyFill="0" applyBorder="0" applyAlignment="0" applyProtection="0"/>
    <xf numFmtId="0" fontId="6" fillId="0" borderId="0"/>
    <xf numFmtId="0" fontId="14" fillId="0" borderId="0"/>
    <xf numFmtId="0" fontId="30" fillId="0" borderId="0"/>
    <xf numFmtId="43" fontId="32"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14" fillId="0" borderId="0"/>
    <xf numFmtId="43" fontId="14" fillId="0" borderId="0" applyFont="0" applyFill="0" applyBorder="0" applyAlignment="0" applyProtection="0"/>
    <xf numFmtId="0" fontId="14" fillId="0" borderId="0"/>
    <xf numFmtId="0" fontId="14" fillId="0" borderId="0"/>
    <xf numFmtId="0" fontId="30" fillId="0" borderId="0"/>
    <xf numFmtId="0" fontId="14" fillId="0" borderId="0"/>
    <xf numFmtId="0" fontId="30" fillId="0" borderId="0"/>
    <xf numFmtId="9" fontId="30" fillId="0" borderId="0" applyFont="0" applyFill="0" applyBorder="0" applyAlignment="0" applyProtection="0"/>
    <xf numFmtId="0" fontId="6" fillId="0" borderId="0"/>
    <xf numFmtId="0" fontId="6" fillId="0" borderId="0"/>
    <xf numFmtId="0" fontId="14" fillId="0" borderId="0"/>
    <xf numFmtId="0" fontId="43" fillId="0" borderId="0"/>
    <xf numFmtId="43" fontId="14" fillId="0" borderId="0" applyFont="0" applyFill="0" applyBorder="0" applyAlignment="0" applyProtection="0"/>
    <xf numFmtId="0" fontId="6" fillId="0" borderId="0"/>
    <xf numFmtId="0" fontId="29" fillId="0" borderId="0"/>
    <xf numFmtId="0" fontId="29" fillId="0" borderId="0"/>
    <xf numFmtId="9" fontId="29" fillId="0" borderId="0" applyFont="0" applyFill="0" applyBorder="0" applyAlignment="0" applyProtection="0"/>
    <xf numFmtId="9" fontId="14" fillId="0" borderId="0" applyFont="0" applyFill="0" applyBorder="0" applyAlignment="0" applyProtection="0"/>
    <xf numFmtId="43" fontId="44" fillId="0" borderId="0" applyFont="0" applyFill="0" applyBorder="0" applyAlignment="0" applyProtection="0"/>
    <xf numFmtId="0" fontId="6" fillId="0" borderId="0"/>
    <xf numFmtId="0" fontId="4" fillId="0" borderId="0"/>
    <xf numFmtId="0" fontId="4" fillId="0" borderId="0"/>
    <xf numFmtId="0" fontId="4" fillId="0" borderId="0"/>
    <xf numFmtId="0" fontId="4" fillId="0" borderId="0"/>
    <xf numFmtId="0" fontId="5" fillId="0" borderId="0"/>
    <xf numFmtId="0" fontId="5" fillId="0" borderId="0"/>
    <xf numFmtId="0" fontId="6" fillId="0" borderId="0"/>
    <xf numFmtId="0" fontId="29" fillId="0" borderId="0"/>
    <xf numFmtId="0" fontId="29" fillId="0" borderId="0"/>
    <xf numFmtId="0" fontId="29" fillId="0" borderId="0"/>
    <xf numFmtId="0" fontId="29" fillId="0" borderId="0"/>
    <xf numFmtId="0" fontId="6" fillId="0" borderId="0"/>
    <xf numFmtId="0" fontId="14" fillId="0" borderId="0"/>
    <xf numFmtId="0" fontId="6" fillId="0" borderId="0"/>
    <xf numFmtId="9" fontId="29" fillId="0" borderId="0" applyFont="0" applyFill="0" applyBorder="0" applyAlignment="0" applyProtection="0"/>
    <xf numFmtId="0" fontId="29" fillId="0" borderId="0"/>
    <xf numFmtId="0" fontId="29" fillId="0" borderId="0"/>
    <xf numFmtId="0" fontId="14" fillId="0" borderId="0"/>
    <xf numFmtId="9" fontId="29" fillId="0" borderId="0" applyFont="0" applyFill="0" applyBorder="0" applyAlignment="0" applyProtection="0"/>
    <xf numFmtId="43" fontId="14" fillId="0" borderId="0" applyFont="0" applyFill="0" applyBorder="0" applyAlignment="0" applyProtection="0"/>
    <xf numFmtId="0" fontId="105" fillId="0" borderId="0"/>
    <xf numFmtId="43" fontId="32" fillId="0" borderId="0" applyFont="0" applyFill="0" applyBorder="0" applyAlignment="0" applyProtection="0"/>
  </cellStyleXfs>
  <cellXfs count="3970">
    <xf numFmtId="0" fontId="0" fillId="0" borderId="0" xfId="0"/>
    <xf numFmtId="0" fontId="3" fillId="0" borderId="0" xfId="0" applyFont="1" applyAlignment="1"/>
    <xf numFmtId="0" fontId="6" fillId="0" borderId="0" xfId="3"/>
    <xf numFmtId="164" fontId="6" fillId="0" borderId="0" xfId="3" applyNumberFormat="1"/>
    <xf numFmtId="0" fontId="5" fillId="0" borderId="0" xfId="2" applyFont="1"/>
    <xf numFmtId="0" fontId="3" fillId="0" borderId="0" xfId="2" applyFont="1"/>
    <xf numFmtId="0" fontId="3" fillId="0" borderId="0" xfId="5" applyFont="1"/>
    <xf numFmtId="0" fontId="1" fillId="2" borderId="12" xfId="2" applyFont="1" applyFill="1" applyBorder="1" applyAlignment="1">
      <alignment horizontal="center" vertical="center"/>
    </xf>
    <xf numFmtId="0" fontId="1" fillId="2" borderId="10" xfId="2" applyFont="1" applyFill="1" applyBorder="1" applyAlignment="1">
      <alignment horizontal="center" vertical="center"/>
    </xf>
    <xf numFmtId="1" fontId="1" fillId="0" borderId="25" xfId="5" applyNumberFormat="1" applyFont="1" applyBorder="1" applyAlignment="1" applyProtection="1">
      <alignment horizontal="center"/>
      <protection locked="0"/>
    </xf>
    <xf numFmtId="0" fontId="1" fillId="0" borderId="26" xfId="5" applyFont="1" applyBorder="1" applyAlignment="1" applyProtection="1">
      <alignment horizontal="left"/>
      <protection locked="0"/>
    </xf>
    <xf numFmtId="166" fontId="1" fillId="0" borderId="26" xfId="5" applyNumberFormat="1" applyFont="1" applyBorder="1" applyAlignment="1" applyProtection="1">
      <alignment horizontal="right"/>
      <protection locked="0"/>
    </xf>
    <xf numFmtId="166" fontId="1" fillId="0" borderId="27" xfId="5" applyNumberFormat="1" applyFont="1" applyBorder="1" applyAlignment="1" applyProtection="1">
      <alignment horizontal="right"/>
      <protection locked="0"/>
    </xf>
    <xf numFmtId="1" fontId="9" fillId="0" borderId="7" xfId="5" applyNumberFormat="1" applyFont="1" applyBorder="1" applyAlignment="1" applyProtection="1">
      <alignment horizontal="center"/>
      <protection locked="0"/>
    </xf>
    <xf numFmtId="0" fontId="3" fillId="0" borderId="13" xfId="5" applyFont="1" applyBorder="1" applyAlignment="1" applyProtection="1">
      <alignment horizontal="left"/>
      <protection locked="0"/>
    </xf>
    <xf numFmtId="166" fontId="3" fillId="0" borderId="13" xfId="5" applyNumberFormat="1" applyFont="1" applyBorder="1" applyAlignment="1">
      <alignment horizontal="right"/>
    </xf>
    <xf numFmtId="166" fontId="3" fillId="0" borderId="14" xfId="5" applyNumberFormat="1" applyFont="1" applyBorder="1" applyAlignment="1">
      <alignment horizontal="right"/>
    </xf>
    <xf numFmtId="1" fontId="1" fillId="0" borderId="7" xfId="5" applyNumberFormat="1" applyFont="1" applyBorder="1" applyAlignment="1" applyProtection="1">
      <alignment horizontal="center"/>
      <protection locked="0"/>
    </xf>
    <xf numFmtId="1" fontId="3" fillId="0" borderId="7" xfId="5" applyNumberFormat="1" applyFont="1" applyBorder="1" applyAlignment="1" applyProtection="1">
      <alignment horizontal="center"/>
      <protection locked="0"/>
    </xf>
    <xf numFmtId="1" fontId="10" fillId="0" borderId="7" xfId="5" applyNumberFormat="1" applyFont="1" applyBorder="1" applyAlignment="1" applyProtection="1">
      <alignment horizontal="center"/>
      <protection locked="0"/>
    </xf>
    <xf numFmtId="0" fontId="1" fillId="0" borderId="13" xfId="5" applyFont="1" applyBorder="1" applyAlignment="1" applyProtection="1">
      <alignment horizontal="left"/>
      <protection locked="0"/>
    </xf>
    <xf numFmtId="166" fontId="1" fillId="0" borderId="13" xfId="5" applyNumberFormat="1" applyFont="1" applyBorder="1" applyAlignment="1" applyProtection="1">
      <alignment horizontal="right"/>
      <protection locked="0"/>
    </xf>
    <xf numFmtId="166" fontId="1" fillId="0" borderId="14" xfId="5" applyNumberFormat="1" applyFont="1" applyBorder="1" applyAlignment="1" applyProtection="1">
      <alignment horizontal="right"/>
      <protection locked="0"/>
    </xf>
    <xf numFmtId="166" fontId="3" fillId="0" borderId="13" xfId="5" applyNumberFormat="1" applyFont="1" applyBorder="1" applyAlignment="1" applyProtection="1">
      <alignment horizontal="right"/>
    </xf>
    <xf numFmtId="166" fontId="3" fillId="0" borderId="14" xfId="5" applyNumberFormat="1" applyFont="1" applyBorder="1" applyAlignment="1" applyProtection="1">
      <alignment horizontal="right"/>
    </xf>
    <xf numFmtId="0" fontId="3" fillId="0" borderId="0" xfId="5" applyFont="1" applyFill="1"/>
    <xf numFmtId="0" fontId="1" fillId="0" borderId="13" xfId="5" applyFont="1" applyFill="1" applyBorder="1" applyAlignment="1" applyProtection="1">
      <alignment horizontal="left"/>
      <protection locked="0"/>
    </xf>
    <xf numFmtId="166" fontId="1" fillId="0" borderId="13" xfId="5" applyNumberFormat="1" applyFont="1" applyFill="1" applyBorder="1" applyAlignment="1">
      <alignment horizontal="right"/>
    </xf>
    <xf numFmtId="166" fontId="1" fillId="0" borderId="14" xfId="5" applyNumberFormat="1" applyFont="1" applyFill="1" applyBorder="1" applyAlignment="1">
      <alignment horizontal="right"/>
    </xf>
    <xf numFmtId="0" fontId="3" fillId="0" borderId="13" xfId="5" applyFont="1" applyFill="1" applyBorder="1" applyAlignment="1" applyProtection="1">
      <alignment horizontal="left" indent="1"/>
      <protection locked="0"/>
    </xf>
    <xf numFmtId="167" fontId="3" fillId="0" borderId="13" xfId="5" applyNumberFormat="1" applyFont="1" applyFill="1" applyBorder="1" applyAlignment="1">
      <alignment horizontal="right"/>
    </xf>
    <xf numFmtId="167" fontId="3" fillId="0" borderId="14" xfId="5" applyNumberFormat="1" applyFont="1" applyFill="1" applyBorder="1" applyAlignment="1">
      <alignment horizontal="right"/>
    </xf>
    <xf numFmtId="166" fontId="3" fillId="0" borderId="13" xfId="5" applyNumberFormat="1" applyFont="1" applyFill="1" applyBorder="1" applyAlignment="1">
      <alignment horizontal="right"/>
    </xf>
    <xf numFmtId="166" fontId="3" fillId="0" borderId="14" xfId="5" applyNumberFormat="1" applyFont="1" applyFill="1" applyBorder="1" applyAlignment="1">
      <alignment horizontal="right"/>
    </xf>
    <xf numFmtId="0" fontId="1" fillId="0" borderId="7" xfId="5" applyFont="1" applyBorder="1" applyAlignment="1">
      <alignment horizontal="center"/>
    </xf>
    <xf numFmtId="0" fontId="1" fillId="0" borderId="13" xfId="5" applyFont="1" applyBorder="1"/>
    <xf numFmtId="166" fontId="1" fillId="4" borderId="14" xfId="5" applyNumberFormat="1" applyFont="1" applyFill="1" applyBorder="1" applyAlignment="1" applyProtection="1">
      <alignment horizontal="right"/>
      <protection locked="0"/>
    </xf>
    <xf numFmtId="0" fontId="3" fillId="0" borderId="7" xfId="5" applyFont="1" applyBorder="1" applyAlignment="1">
      <alignment horizontal="center"/>
    </xf>
    <xf numFmtId="0" fontId="3" fillId="0" borderId="13" xfId="5" applyFont="1" applyBorder="1"/>
    <xf numFmtId="166" fontId="3" fillId="0" borderId="13" xfId="5" applyNumberFormat="1" applyFont="1" applyBorder="1" applyAlignment="1" applyProtection="1">
      <protection locked="0"/>
    </xf>
    <xf numFmtId="166" fontId="3" fillId="0" borderId="14" xfId="5" applyNumberFormat="1" applyFont="1" applyBorder="1" applyAlignment="1" applyProtection="1">
      <protection locked="0"/>
    </xf>
    <xf numFmtId="0" fontId="1" fillId="0" borderId="28" xfId="5" applyFont="1" applyBorder="1" applyAlignment="1">
      <alignment horizontal="center"/>
    </xf>
    <xf numFmtId="0" fontId="1" fillId="0" borderId="29" xfId="5" applyFont="1" applyBorder="1"/>
    <xf numFmtId="166" fontId="1" fillId="0" borderId="29" xfId="5" applyNumberFormat="1" applyFont="1" applyBorder="1" applyAlignment="1" applyProtection="1">
      <alignment horizontal="right"/>
      <protection locked="0"/>
    </xf>
    <xf numFmtId="166" fontId="1" fillId="0" borderId="30" xfId="5" applyNumberFormat="1" applyFont="1" applyBorder="1" applyAlignment="1" applyProtection="1">
      <alignment horizontal="right"/>
      <protection locked="0"/>
    </xf>
    <xf numFmtId="166" fontId="9" fillId="0" borderId="0" xfId="5" applyNumberFormat="1" applyFont="1" applyFill="1" applyBorder="1" applyProtection="1"/>
    <xf numFmtId="2" fontId="3" fillId="0" borderId="0" xfId="5" applyNumberFormat="1" applyFont="1"/>
    <xf numFmtId="166" fontId="3" fillId="0" borderId="0" xfId="5" applyNumberFormat="1" applyFont="1"/>
    <xf numFmtId="0" fontId="6" fillId="0" borderId="0" xfId="2" applyFont="1"/>
    <xf numFmtId="0" fontId="8" fillId="0" borderId="0" xfId="2" applyFont="1"/>
    <xf numFmtId="164" fontId="8" fillId="0" borderId="0" xfId="2" applyNumberFormat="1" applyFont="1"/>
    <xf numFmtId="0" fontId="6" fillId="0" borderId="16" xfId="2" applyFont="1" applyBorder="1" applyAlignment="1">
      <alignment horizontal="center"/>
    </xf>
    <xf numFmtId="0" fontId="6" fillId="0" borderId="16" xfId="2" applyFont="1" applyBorder="1"/>
    <xf numFmtId="164" fontId="13" fillId="0" borderId="16" xfId="2" applyNumberFormat="1" applyFont="1" applyFill="1" applyBorder="1"/>
    <xf numFmtId="0" fontId="6" fillId="0" borderId="0" xfId="2" applyFont="1" applyAlignment="1">
      <alignment horizontal="center"/>
    </xf>
    <xf numFmtId="0" fontId="12" fillId="0" borderId="0" xfId="2" applyFont="1" applyFill="1" applyBorder="1" applyAlignment="1">
      <alignment horizontal="left"/>
    </xf>
    <xf numFmtId="0" fontId="6" fillId="0" borderId="0" xfId="2" quotePrefix="1" applyFont="1"/>
    <xf numFmtId="0" fontId="1" fillId="2" borderId="35" xfId="2" applyFont="1" applyFill="1" applyBorder="1" applyAlignment="1">
      <alignment horizontal="center" vertical="center"/>
    </xf>
    <xf numFmtId="166" fontId="1" fillId="0" borderId="36" xfId="5" applyNumberFormat="1" applyFont="1" applyBorder="1" applyAlignment="1" applyProtection="1">
      <alignment horizontal="right"/>
      <protection locked="0"/>
    </xf>
    <xf numFmtId="166" fontId="3" fillId="0" borderId="8" xfId="5" applyNumberFormat="1" applyFont="1" applyBorder="1" applyAlignment="1">
      <alignment horizontal="right"/>
    </xf>
    <xf numFmtId="166" fontId="1" fillId="0" borderId="8" xfId="5" applyNumberFormat="1" applyFont="1" applyBorder="1" applyAlignment="1" applyProtection="1">
      <alignment horizontal="right"/>
      <protection locked="0"/>
    </xf>
    <xf numFmtId="166" fontId="3" fillId="0" borderId="8" xfId="5" applyNumberFormat="1" applyFont="1" applyBorder="1" applyAlignment="1" applyProtection="1">
      <alignment horizontal="right"/>
    </xf>
    <xf numFmtId="166" fontId="1" fillId="0" borderId="8" xfId="5" applyNumberFormat="1" applyFont="1" applyFill="1" applyBorder="1" applyAlignment="1">
      <alignment horizontal="right"/>
    </xf>
    <xf numFmtId="167" fontId="3" fillId="0" borderId="8" xfId="5" applyNumberFormat="1" applyFont="1" applyFill="1" applyBorder="1" applyAlignment="1">
      <alignment horizontal="right"/>
    </xf>
    <xf numFmtId="166" fontId="3" fillId="0" borderId="8" xfId="5" applyNumberFormat="1" applyFont="1" applyFill="1" applyBorder="1" applyAlignment="1">
      <alignment horizontal="right"/>
    </xf>
    <xf numFmtId="166" fontId="1" fillId="0" borderId="37" xfId="5" applyNumberFormat="1" applyFont="1" applyBorder="1" applyAlignment="1" applyProtection="1">
      <alignment horizontal="right"/>
      <protection locked="0"/>
    </xf>
    <xf numFmtId="0" fontId="7" fillId="0" borderId="0" xfId="2" applyFont="1" applyBorder="1" applyAlignment="1"/>
    <xf numFmtId="0" fontId="7" fillId="0" borderId="0" xfId="2" applyFont="1" applyBorder="1" applyAlignment="1">
      <alignment horizontal="center"/>
    </xf>
    <xf numFmtId="0" fontId="15" fillId="0" borderId="0" xfId="3" applyFont="1"/>
    <xf numFmtId="0" fontId="1" fillId="3" borderId="12" xfId="2" applyFont="1" applyFill="1" applyBorder="1" applyAlignment="1">
      <alignment horizontal="center"/>
    </xf>
    <xf numFmtId="0" fontId="1" fillId="3" borderId="12" xfId="2" quotePrefix="1" applyFont="1" applyFill="1" applyBorder="1" applyAlignment="1">
      <alignment horizontal="center"/>
    </xf>
    <xf numFmtId="0" fontId="1" fillId="3" borderId="10" xfId="2" applyFont="1" applyFill="1" applyBorder="1" applyAlignment="1">
      <alignment horizontal="center"/>
    </xf>
    <xf numFmtId="0" fontId="3" fillId="0" borderId="25" xfId="2" applyFont="1" applyBorder="1" applyAlignment="1">
      <alignment vertical="center"/>
    </xf>
    <xf numFmtId="0" fontId="3" fillId="0" borderId="38" xfId="2" applyFont="1" applyBorder="1" applyAlignment="1">
      <alignment vertical="center"/>
    </xf>
    <xf numFmtId="0" fontId="1" fillId="0" borderId="39" xfId="2" applyFont="1" applyBorder="1" applyAlignment="1">
      <alignment vertical="center"/>
    </xf>
    <xf numFmtId="0" fontId="19" fillId="0" borderId="0" xfId="0" applyFont="1"/>
    <xf numFmtId="0" fontId="18" fillId="0" borderId="0" xfId="0" applyFont="1" applyAlignment="1"/>
    <xf numFmtId="0" fontId="19" fillId="0" borderId="0" xfId="0" applyFont="1" applyBorder="1"/>
    <xf numFmtId="0" fontId="20" fillId="0" borderId="11" xfId="0" applyFont="1" applyBorder="1" applyAlignment="1">
      <alignment horizontal="center"/>
    </xf>
    <xf numFmtId="0" fontId="20" fillId="0" borderId="12" xfId="0" applyFont="1" applyBorder="1"/>
    <xf numFmtId="164" fontId="1" fillId="0" borderId="12" xfId="0" applyNumberFormat="1" applyFont="1" applyFill="1" applyBorder="1" applyAlignment="1">
      <alignment horizontal="center"/>
    </xf>
    <xf numFmtId="164" fontId="1" fillId="0" borderId="10" xfId="0" applyNumberFormat="1" applyFont="1" applyFill="1" applyBorder="1" applyAlignment="1">
      <alignment horizontal="center"/>
    </xf>
    <xf numFmtId="164" fontId="19" fillId="0" borderId="0" xfId="0" applyNumberFormat="1" applyFont="1" applyFill="1"/>
    <xf numFmtId="164" fontId="19" fillId="0" borderId="0" xfId="0" applyNumberFormat="1" applyFont="1"/>
    <xf numFmtId="0" fontId="20" fillId="0" borderId="7" xfId="0" applyFont="1" applyBorder="1" applyAlignment="1">
      <alignment horizontal="center"/>
    </xf>
    <xf numFmtId="0" fontId="20" fillId="0" borderId="13" xfId="0" applyFont="1" applyBorder="1"/>
    <xf numFmtId="164" fontId="1" fillId="0" borderId="13" xfId="0" applyNumberFormat="1" applyFont="1" applyFill="1" applyBorder="1" applyAlignment="1">
      <alignment horizontal="center"/>
    </xf>
    <xf numFmtId="0" fontId="21" fillId="0" borderId="7" xfId="0" applyFont="1" applyBorder="1" applyAlignment="1">
      <alignment horizontal="center"/>
    </xf>
    <xf numFmtId="0" fontId="21" fillId="0" borderId="13" xfId="0" applyFont="1" applyBorder="1"/>
    <xf numFmtId="164" fontId="3" fillId="0" borderId="13" xfId="0" applyNumberFormat="1" applyFont="1" applyFill="1" applyBorder="1" applyAlignment="1">
      <alignment horizontal="center"/>
    </xf>
    <xf numFmtId="0" fontId="1" fillId="0" borderId="12" xfId="0" applyFont="1" applyFill="1" applyBorder="1" applyAlignment="1">
      <alignment horizontal="center"/>
    </xf>
    <xf numFmtId="0" fontId="21" fillId="0" borderId="13" xfId="0" applyFont="1" applyBorder="1" applyAlignment="1">
      <alignment horizontal="left" indent="2"/>
    </xf>
    <xf numFmtId="0" fontId="3" fillId="0" borderId="13" xfId="0" applyFont="1" applyFill="1" applyBorder="1" applyAlignment="1">
      <alignment horizontal="center"/>
    </xf>
    <xf numFmtId="0" fontId="3" fillId="0" borderId="14" xfId="0" applyFont="1" applyFill="1" applyBorder="1" applyAlignment="1">
      <alignment horizontal="center"/>
    </xf>
    <xf numFmtId="0" fontId="21" fillId="0" borderId="13" xfId="0" applyFont="1" applyBorder="1" applyAlignment="1">
      <alignment horizontal="left" indent="3"/>
    </xf>
    <xf numFmtId="0" fontId="21" fillId="0" borderId="7" xfId="0" applyFont="1" applyFill="1" applyBorder="1" applyAlignment="1">
      <alignment horizontal="center"/>
    </xf>
    <xf numFmtId="0" fontId="21" fillId="0" borderId="13" xfId="0" applyFont="1" applyFill="1" applyBorder="1" applyAlignment="1">
      <alignment horizontal="left" indent="2"/>
    </xf>
    <xf numFmtId="0" fontId="20" fillId="0" borderId="11" xfId="0" applyFont="1" applyFill="1" applyBorder="1" applyAlignment="1">
      <alignment horizontal="center" vertical="center" wrapText="1"/>
    </xf>
    <xf numFmtId="0" fontId="20" fillId="0" borderId="12" xfId="0" applyFont="1" applyFill="1" applyBorder="1" applyAlignment="1">
      <alignment vertical="center" wrapText="1"/>
    </xf>
    <xf numFmtId="164" fontId="1" fillId="0" borderId="12" xfId="0" applyNumberFormat="1" applyFont="1" applyFill="1" applyBorder="1" applyAlignment="1">
      <alignment horizontal="center" vertical="center"/>
    </xf>
    <xf numFmtId="164" fontId="1" fillId="0" borderId="10" xfId="0" applyNumberFormat="1" applyFont="1" applyFill="1" applyBorder="1" applyAlignment="1">
      <alignment horizontal="center" vertical="center"/>
    </xf>
    <xf numFmtId="0" fontId="18" fillId="0" borderId="0" xfId="0" applyFont="1"/>
    <xf numFmtId="164" fontId="3" fillId="0" borderId="14" xfId="0" applyNumberFormat="1" applyFont="1" applyFill="1" applyBorder="1" applyAlignment="1">
      <alignment horizontal="center"/>
    </xf>
    <xf numFmtId="164" fontId="3" fillId="0" borderId="13" xfId="1" applyNumberFormat="1" applyFont="1" applyFill="1" applyBorder="1" applyAlignment="1" applyProtection="1">
      <alignment horizontal="center"/>
    </xf>
    <xf numFmtId="164" fontId="3" fillId="0" borderId="14" xfId="1" applyNumberFormat="1" applyFont="1" applyFill="1" applyBorder="1" applyAlignment="1" applyProtection="1">
      <alignment horizontal="center"/>
    </xf>
    <xf numFmtId="164" fontId="19" fillId="4" borderId="0" xfId="0" applyNumberFormat="1" applyFont="1" applyFill="1" applyAlignment="1">
      <alignment horizontal="left"/>
    </xf>
    <xf numFmtId="2" fontId="19" fillId="0" borderId="0" xfId="0" applyNumberFormat="1" applyFont="1" applyAlignment="1">
      <alignment horizontal="left"/>
    </xf>
    <xf numFmtId="2" fontId="19" fillId="0" borderId="0" xfId="0" applyNumberFormat="1" applyFont="1"/>
    <xf numFmtId="0" fontId="21" fillId="0" borderId="11" xfId="0" applyFont="1" applyFill="1" applyBorder="1" applyAlignment="1">
      <alignment horizontal="center" wrapText="1"/>
    </xf>
    <xf numFmtId="0" fontId="21" fillId="0" borderId="12" xfId="0" applyFont="1" applyFill="1" applyBorder="1" applyAlignment="1">
      <alignment wrapText="1"/>
    </xf>
    <xf numFmtId="164" fontId="3" fillId="0" borderId="10" xfId="0" applyNumberFormat="1" applyFont="1" applyFill="1" applyBorder="1" applyAlignment="1">
      <alignment horizontal="center"/>
    </xf>
    <xf numFmtId="0" fontId="21" fillId="0" borderId="25" xfId="0" applyFont="1" applyFill="1" applyBorder="1" applyAlignment="1">
      <alignment horizontal="center" wrapText="1"/>
    </xf>
    <xf numFmtId="0" fontId="21" fillId="0" borderId="26" xfId="0" applyFont="1" applyFill="1" applyBorder="1" applyAlignment="1">
      <alignment horizontal="left" wrapText="1" indent="2"/>
    </xf>
    <xf numFmtId="164" fontId="3" fillId="0" borderId="27" xfId="0" applyNumberFormat="1" applyFont="1" applyFill="1" applyBorder="1" applyAlignment="1">
      <alignment horizontal="center"/>
    </xf>
    <xf numFmtId="0" fontId="21" fillId="0" borderId="15" xfId="0" applyFont="1" applyFill="1" applyBorder="1" applyAlignment="1">
      <alignment horizontal="center" wrapText="1"/>
    </xf>
    <xf numFmtId="0" fontId="21" fillId="0" borderId="16" xfId="0" applyFont="1" applyFill="1" applyBorder="1" applyAlignment="1">
      <alignment horizontal="left" wrapText="1" indent="2"/>
    </xf>
    <xf numFmtId="164" fontId="3" fillId="0" borderId="17" xfId="0" applyNumberFormat="1" applyFont="1" applyFill="1" applyBorder="1" applyAlignment="1">
      <alignment horizontal="center"/>
    </xf>
    <xf numFmtId="0" fontId="21" fillId="0" borderId="11" xfId="0" applyFont="1" applyFill="1" applyBorder="1" applyAlignment="1">
      <alignment horizontal="center" vertical="center" wrapText="1"/>
    </xf>
    <xf numFmtId="0" fontId="21" fillId="0" borderId="12" xfId="0" applyFont="1" applyFill="1" applyBorder="1" applyAlignment="1">
      <alignment vertical="center" wrapText="1"/>
    </xf>
    <xf numFmtId="0" fontId="21" fillId="0" borderId="11" xfId="0" applyFont="1" applyBorder="1" applyAlignment="1">
      <alignment horizontal="center"/>
    </xf>
    <xf numFmtId="0" fontId="21" fillId="0" borderId="12" xfId="0" applyFont="1" applyBorder="1"/>
    <xf numFmtId="0" fontId="3" fillId="0" borderId="12" xfId="0" applyFont="1" applyFill="1" applyBorder="1" applyAlignment="1">
      <alignment horizontal="center"/>
    </xf>
    <xf numFmtId="0" fontId="3" fillId="0" borderId="10" xfId="0" applyFont="1" applyFill="1" applyBorder="1" applyAlignment="1">
      <alignment horizontal="center"/>
    </xf>
    <xf numFmtId="0" fontId="20" fillId="0" borderId="11" xfId="0" applyFont="1" applyFill="1" applyBorder="1" applyAlignment="1">
      <alignment horizontal="center"/>
    </xf>
    <xf numFmtId="0" fontId="20" fillId="0" borderId="12" xfId="0" applyFont="1" applyFill="1" applyBorder="1"/>
    <xf numFmtId="0" fontId="20" fillId="6" borderId="18" xfId="0" applyFont="1" applyFill="1" applyBorder="1" applyAlignment="1">
      <alignment horizontal="center"/>
    </xf>
    <xf numFmtId="0" fontId="20" fillId="6" borderId="19" xfId="0" applyFont="1" applyFill="1" applyBorder="1"/>
    <xf numFmtId="164" fontId="1" fillId="6" borderId="19" xfId="0" applyNumberFormat="1" applyFont="1" applyFill="1" applyBorder="1" applyAlignment="1">
      <alignment horizontal="center"/>
    </xf>
    <xf numFmtId="165" fontId="1" fillId="6" borderId="20" xfId="0" applyNumberFormat="1" applyFont="1" applyFill="1" applyBorder="1" applyAlignment="1">
      <alignment horizontal="center"/>
    </xf>
    <xf numFmtId="0" fontId="20" fillId="0" borderId="0" xfId="0" quotePrefix="1" applyFont="1" applyFill="1" applyBorder="1" applyAlignment="1">
      <alignment horizontal="right"/>
    </xf>
    <xf numFmtId="0" fontId="22" fillId="0" borderId="0" xfId="0" applyFont="1" applyFill="1"/>
    <xf numFmtId="0" fontId="22" fillId="7" borderId="0" xfId="0" applyFont="1" applyFill="1"/>
    <xf numFmtId="164" fontId="1" fillId="2" borderId="12" xfId="2" applyNumberFormat="1" applyFont="1" applyFill="1" applyBorder="1" applyAlignment="1">
      <alignment horizontal="center"/>
    </xf>
    <xf numFmtId="164" fontId="3" fillId="0" borderId="26" xfId="2" applyNumberFormat="1" applyFont="1" applyBorder="1" applyAlignment="1">
      <alignment horizontal="center"/>
    </xf>
    <xf numFmtId="164" fontId="3" fillId="0" borderId="13" xfId="2" applyNumberFormat="1" applyFont="1" applyBorder="1" applyAlignment="1">
      <alignment horizontal="center"/>
    </xf>
    <xf numFmtId="164" fontId="3" fillId="0" borderId="16" xfId="2" applyNumberFormat="1" applyFont="1" applyBorder="1" applyAlignment="1">
      <alignment horizontal="center"/>
    </xf>
    <xf numFmtId="164" fontId="1" fillId="2" borderId="16" xfId="2" applyNumberFormat="1" applyFont="1" applyFill="1" applyBorder="1" applyAlignment="1">
      <alignment horizontal="center"/>
    </xf>
    <xf numFmtId="164" fontId="1" fillId="2" borderId="19" xfId="2" applyNumberFormat="1" applyFont="1" applyFill="1" applyBorder="1" applyAlignment="1">
      <alignment horizontal="center"/>
    </xf>
    <xf numFmtId="0" fontId="1" fillId="2" borderId="11" xfId="2" applyFont="1" applyFill="1" applyBorder="1" applyAlignment="1">
      <alignment horizontal="center"/>
    </xf>
    <xf numFmtId="0" fontId="1" fillId="2" borderId="12" xfId="2" applyFont="1" applyFill="1" applyBorder="1"/>
    <xf numFmtId="0" fontId="3" fillId="0" borderId="25" xfId="2" applyFont="1" applyBorder="1" applyAlignment="1">
      <alignment horizontal="center"/>
    </xf>
    <xf numFmtId="0" fontId="3" fillId="0" borderId="26" xfId="2" applyFont="1" applyBorder="1" applyAlignment="1" applyProtection="1">
      <alignment horizontal="left"/>
    </xf>
    <xf numFmtId="0" fontId="3" fillId="0" borderId="7" xfId="2" applyFont="1" applyBorder="1" applyAlignment="1">
      <alignment horizontal="center"/>
    </xf>
    <xf numFmtId="0" fontId="3" fillId="0" borderId="13" xfId="2" applyFont="1" applyBorder="1" applyAlignment="1" applyProtection="1">
      <alignment horizontal="left"/>
    </xf>
    <xf numFmtId="0" fontId="3" fillId="0" borderId="15" xfId="2" applyFont="1" applyBorder="1" applyAlignment="1">
      <alignment horizontal="center"/>
    </xf>
    <xf numFmtId="0" fontId="3" fillId="0" borderId="16" xfId="2" applyFont="1" applyBorder="1" applyAlignment="1" applyProtection="1">
      <alignment horizontal="left"/>
    </xf>
    <xf numFmtId="0" fontId="1" fillId="2" borderId="7" xfId="2" applyFont="1" applyFill="1" applyBorder="1" applyAlignment="1">
      <alignment horizontal="center"/>
    </xf>
    <xf numFmtId="0" fontId="1" fillId="2" borderId="16" xfId="2" applyFont="1" applyFill="1" applyBorder="1"/>
    <xf numFmtId="0" fontId="1" fillId="2" borderId="28" xfId="2" applyFont="1" applyFill="1" applyBorder="1" applyAlignment="1">
      <alignment horizontal="center"/>
    </xf>
    <xf numFmtId="0" fontId="1" fillId="2" borderId="19" xfId="2" applyFont="1" applyFill="1" applyBorder="1"/>
    <xf numFmtId="0" fontId="3" fillId="0" borderId="26" xfId="2" applyFont="1" applyBorder="1" applyAlignment="1">
      <alignment horizontal="center"/>
    </xf>
    <xf numFmtId="0" fontId="3" fillId="0" borderId="13" xfId="2" applyFont="1" applyBorder="1" applyAlignment="1">
      <alignment horizontal="center"/>
    </xf>
    <xf numFmtId="0" fontId="13" fillId="0" borderId="0" xfId="2" applyFont="1" applyBorder="1" applyAlignment="1">
      <alignment horizontal="right"/>
    </xf>
    <xf numFmtId="0" fontId="1" fillId="0" borderId="0" xfId="10" applyFont="1" applyBorder="1"/>
    <xf numFmtId="0" fontId="3" fillId="0" borderId="0" xfId="2" applyFont="1" applyAlignment="1">
      <alignment vertical="center"/>
    </xf>
    <xf numFmtId="0" fontId="9" fillId="0" borderId="0" xfId="2" applyFont="1" applyFill="1" applyBorder="1" applyAlignment="1">
      <alignment vertical="center"/>
    </xf>
    <xf numFmtId="0" fontId="3" fillId="0" borderId="0" xfId="2" applyFont="1" applyFill="1" applyBorder="1" applyAlignment="1">
      <alignment vertical="center"/>
    </xf>
    <xf numFmtId="0" fontId="3" fillId="0" borderId="0" xfId="2" applyFont="1" applyFill="1" applyAlignment="1">
      <alignment vertical="center"/>
    </xf>
    <xf numFmtId="0" fontId="3" fillId="3" borderId="2" xfId="2" applyFont="1" applyFill="1" applyBorder="1" applyAlignment="1">
      <alignment horizontal="center" vertical="center"/>
    </xf>
    <xf numFmtId="0" fontId="3" fillId="3" borderId="15" xfId="2" applyFont="1" applyFill="1" applyBorder="1" applyAlignment="1">
      <alignment horizontal="center" vertical="center"/>
    </xf>
    <xf numFmtId="0" fontId="1" fillId="3" borderId="16" xfId="2" applyFont="1" applyFill="1" applyBorder="1" applyAlignment="1">
      <alignment horizontal="center" vertical="center"/>
    </xf>
    <xf numFmtId="0" fontId="1" fillId="3" borderId="17" xfId="2" applyFont="1" applyFill="1" applyBorder="1" applyAlignment="1">
      <alignment horizontal="center" vertical="center"/>
    </xf>
    <xf numFmtId="0" fontId="1" fillId="3" borderId="11" xfId="2" applyFont="1" applyFill="1" applyBorder="1" applyAlignment="1">
      <alignment vertical="center"/>
    </xf>
    <xf numFmtId="0" fontId="1" fillId="3" borderId="12" xfId="2" applyFont="1" applyFill="1" applyBorder="1" applyAlignment="1">
      <alignment vertical="center"/>
    </xf>
    <xf numFmtId="0" fontId="3" fillId="0" borderId="7" xfId="2" applyFont="1" applyBorder="1" applyAlignment="1">
      <alignment vertical="center"/>
    </xf>
    <xf numFmtId="0" fontId="3" fillId="0" borderId="13" xfId="2" applyFont="1" applyFill="1" applyBorder="1" applyAlignment="1">
      <alignment vertical="center"/>
    </xf>
    <xf numFmtId="164" fontId="3" fillId="0" borderId="13" xfId="2" applyNumberFormat="1" applyFont="1" applyFill="1" applyBorder="1" applyAlignment="1">
      <alignment horizontal="center" vertical="center"/>
    </xf>
    <xf numFmtId="164" fontId="3" fillId="0" borderId="14" xfId="2" applyNumberFormat="1" applyFont="1" applyFill="1" applyBorder="1" applyAlignment="1">
      <alignment horizontal="center" vertical="center"/>
    </xf>
    <xf numFmtId="164" fontId="3" fillId="0" borderId="0" xfId="2" applyNumberFormat="1" applyFont="1" applyBorder="1" applyAlignment="1">
      <alignment vertical="center"/>
    </xf>
    <xf numFmtId="0" fontId="3" fillId="0" borderId="0" xfId="2" applyFont="1" applyBorder="1" applyAlignment="1">
      <alignment vertical="center"/>
    </xf>
    <xf numFmtId="0" fontId="3" fillId="0" borderId="15" xfId="2" applyFont="1" applyBorder="1" applyAlignment="1">
      <alignment vertical="center"/>
    </xf>
    <xf numFmtId="164" fontId="3" fillId="0" borderId="0" xfId="2" applyNumberFormat="1" applyFont="1" applyAlignment="1">
      <alignment vertical="center"/>
    </xf>
    <xf numFmtId="164" fontId="3" fillId="0" borderId="0" xfId="2" applyNumberFormat="1" applyFont="1" applyFill="1" applyBorder="1" applyAlignment="1">
      <alignment horizontal="center" vertical="center"/>
    </xf>
    <xf numFmtId="164" fontId="3" fillId="0" borderId="0" xfId="2" applyNumberFormat="1" applyFont="1" applyBorder="1" applyAlignment="1">
      <alignment horizontal="center" vertical="center"/>
    </xf>
    <xf numFmtId="2" fontId="3" fillId="0" borderId="0" xfId="2" applyNumberFormat="1" applyFont="1" applyBorder="1" applyAlignment="1">
      <alignment horizontal="center" vertical="center"/>
    </xf>
    <xf numFmtId="0" fontId="3" fillId="0" borderId="7" xfId="2" applyFont="1" applyFill="1" applyBorder="1" applyAlignment="1">
      <alignment vertical="center"/>
    </xf>
    <xf numFmtId="164" fontId="3" fillId="0" borderId="0" xfId="2" applyNumberFormat="1" applyFont="1" applyFill="1" applyBorder="1" applyAlignment="1">
      <alignment vertical="center"/>
    </xf>
    <xf numFmtId="0" fontId="1" fillId="3" borderId="12" xfId="2" applyFont="1" applyFill="1" applyBorder="1" applyAlignment="1">
      <alignment vertical="center" wrapText="1"/>
    </xf>
    <xf numFmtId="0" fontId="3" fillId="0" borderId="28" xfId="2" applyFont="1" applyBorder="1" applyAlignment="1">
      <alignment vertical="center"/>
    </xf>
    <xf numFmtId="0" fontId="3" fillId="0" borderId="29" xfId="2" applyFont="1" applyFill="1" applyBorder="1" applyAlignment="1">
      <alignment vertical="center"/>
    </xf>
    <xf numFmtId="164" fontId="3" fillId="0" borderId="0" xfId="2" applyNumberFormat="1" applyFont="1" applyFill="1" applyAlignment="1">
      <alignment vertical="center"/>
    </xf>
    <xf numFmtId="0" fontId="31" fillId="0" borderId="13" xfId="0" applyFont="1" applyBorder="1" applyAlignment="1">
      <alignment horizontal="left" indent="4"/>
    </xf>
    <xf numFmtId="0" fontId="9" fillId="0" borderId="13" xfId="0" applyFont="1" applyFill="1" applyBorder="1" applyAlignment="1">
      <alignment horizontal="center"/>
    </xf>
    <xf numFmtId="164" fontId="3" fillId="0" borderId="0" xfId="0" applyNumberFormat="1" applyFont="1" applyFill="1" applyBorder="1" applyAlignment="1">
      <alignment horizontal="center"/>
    </xf>
    <xf numFmtId="164" fontId="19" fillId="0" borderId="0" xfId="0" applyNumberFormat="1" applyFont="1" applyFill="1" applyBorder="1"/>
    <xf numFmtId="0" fontId="3" fillId="0" borderId="0" xfId="0" applyFont="1" applyFill="1" applyBorder="1" applyAlignment="1">
      <alignment horizontal="center"/>
    </xf>
    <xf numFmtId="164" fontId="1" fillId="0" borderId="0" xfId="0" applyNumberFormat="1" applyFont="1" applyFill="1" applyBorder="1" applyAlignment="1">
      <alignment horizontal="center"/>
    </xf>
    <xf numFmtId="0" fontId="19" fillId="0" borderId="0" xfId="0" quotePrefix="1" applyFont="1" applyAlignment="1">
      <alignment horizontal="right" vertical="top"/>
    </xf>
    <xf numFmtId="0" fontId="18" fillId="0" borderId="0" xfId="0" quotePrefix="1" applyFont="1" applyAlignment="1">
      <alignment horizontal="right"/>
    </xf>
    <xf numFmtId="0" fontId="3" fillId="0" borderId="0" xfId="0" applyFont="1" applyBorder="1" applyAlignment="1">
      <alignment wrapText="1"/>
    </xf>
    <xf numFmtId="166" fontId="1" fillId="0" borderId="0" xfId="5" applyNumberFormat="1" applyFont="1" applyBorder="1" applyAlignment="1" applyProtection="1">
      <alignment horizontal="right"/>
      <protection locked="0"/>
    </xf>
    <xf numFmtId="0" fontId="3" fillId="0" borderId="16" xfId="2" applyFont="1" applyFill="1" applyBorder="1" applyAlignment="1">
      <alignment vertical="center"/>
    </xf>
    <xf numFmtId="171" fontId="3" fillId="0" borderId="16" xfId="2" applyNumberFormat="1" applyFont="1" applyFill="1" applyBorder="1" applyAlignment="1">
      <alignment horizontal="center" vertical="center"/>
    </xf>
    <xf numFmtId="171" fontId="3" fillId="0" borderId="14" xfId="2" applyNumberFormat="1" applyFont="1" applyFill="1" applyBorder="1" applyAlignment="1">
      <alignment horizontal="center" vertical="center"/>
    </xf>
    <xf numFmtId="164" fontId="3" fillId="0" borderId="16" xfId="2" applyNumberFormat="1" applyFont="1" applyFill="1" applyBorder="1" applyAlignment="1">
      <alignment horizontal="center" vertical="center"/>
    </xf>
    <xf numFmtId="164" fontId="3" fillId="0" borderId="27" xfId="2" applyNumberFormat="1" applyFont="1" applyFill="1" applyBorder="1" applyAlignment="1">
      <alignment horizontal="center" vertical="center"/>
    </xf>
    <xf numFmtId="164" fontId="3" fillId="0" borderId="17" xfId="2" applyNumberFormat="1" applyFont="1" applyFill="1" applyBorder="1" applyAlignment="1">
      <alignment horizontal="center" vertical="center"/>
    </xf>
    <xf numFmtId="0" fontId="1" fillId="2" borderId="10" xfId="0" applyFont="1" applyFill="1" applyBorder="1" applyAlignment="1">
      <alignment horizontal="center"/>
    </xf>
    <xf numFmtId="0" fontId="36" fillId="0" borderId="0" xfId="10" applyFont="1" applyBorder="1" applyAlignment="1"/>
    <xf numFmtId="0" fontId="37" fillId="0" borderId="0" xfId="10" applyFont="1" applyBorder="1" applyAlignment="1"/>
    <xf numFmtId="0" fontId="1" fillId="0" borderId="0" xfId="10" applyFont="1"/>
    <xf numFmtId="0" fontId="3" fillId="0" borderId="0" xfId="10" applyFont="1" applyBorder="1"/>
    <xf numFmtId="0" fontId="3" fillId="0" borderId="0" xfId="10" applyFont="1" applyBorder="1" applyAlignment="1">
      <alignment horizontal="center"/>
    </xf>
    <xf numFmtId="0" fontId="0" fillId="0" borderId="0" xfId="0" applyBorder="1"/>
    <xf numFmtId="0" fontId="3" fillId="0" borderId="0" xfId="10" applyFont="1" applyAlignment="1">
      <alignment horizontal="center"/>
    </xf>
    <xf numFmtId="0" fontId="3" fillId="0" borderId="0" xfId="10" applyFont="1"/>
    <xf numFmtId="0" fontId="1" fillId="0" borderId="0" xfId="10" applyFont="1" applyAlignment="1">
      <alignment wrapText="1"/>
    </xf>
    <xf numFmtId="169" fontId="3" fillId="0" borderId="0" xfId="9" applyNumberFormat="1" applyFont="1" applyAlignment="1" applyProtection="1"/>
    <xf numFmtId="0" fontId="3" fillId="0" borderId="0" xfId="10" applyFont="1" applyFill="1" applyBorder="1"/>
    <xf numFmtId="0" fontId="1" fillId="0" borderId="0" xfId="10" applyFont="1" applyBorder="1" applyAlignment="1">
      <alignment horizontal="left"/>
    </xf>
    <xf numFmtId="0" fontId="1" fillId="0" borderId="0" xfId="0" applyFont="1"/>
    <xf numFmtId="0" fontId="3" fillId="0" borderId="0" xfId="0" applyFont="1"/>
    <xf numFmtId="0" fontId="6" fillId="0" borderId="0" xfId="50"/>
    <xf numFmtId="0" fontId="1" fillId="0" borderId="0" xfId="50" applyFont="1" applyBorder="1" applyAlignment="1">
      <alignment horizontal="center" vertical="center"/>
    </xf>
    <xf numFmtId="0" fontId="1" fillId="0" borderId="0" xfId="50" applyFont="1" applyBorder="1" applyAlignment="1">
      <alignment horizontal="left"/>
    </xf>
    <xf numFmtId="0" fontId="6" fillId="0" borderId="0" xfId="50" applyBorder="1"/>
    <xf numFmtId="0" fontId="3" fillId="0" borderId="0" xfId="50" applyFont="1" applyBorder="1" applyAlignment="1">
      <alignment horizontal="center"/>
    </xf>
    <xf numFmtId="0" fontId="3" fillId="0" borderId="0" xfId="50" applyFont="1" applyBorder="1" applyAlignment="1"/>
    <xf numFmtId="0" fontId="15" fillId="0" borderId="0" xfId="50" applyFont="1" applyBorder="1"/>
    <xf numFmtId="0" fontId="15" fillId="0" borderId="0" xfId="50" applyFont="1"/>
    <xf numFmtId="0" fontId="3" fillId="0" borderId="0" xfId="50" applyFont="1" applyBorder="1"/>
    <xf numFmtId="0" fontId="3" fillId="0" borderId="25" xfId="50" applyFont="1" applyBorder="1" applyAlignment="1">
      <alignment horizontal="center"/>
    </xf>
    <xf numFmtId="0" fontId="3" fillId="0" borderId="26" xfId="50" applyFont="1" applyBorder="1" applyAlignment="1">
      <alignment horizontal="center"/>
    </xf>
    <xf numFmtId="0" fontId="3" fillId="0" borderId="7" xfId="50" applyFont="1" applyBorder="1" applyAlignment="1">
      <alignment horizontal="center"/>
    </xf>
    <xf numFmtId="0" fontId="3" fillId="0" borderId="13" xfId="50" applyFont="1" applyBorder="1" applyAlignment="1">
      <alignment horizontal="center"/>
    </xf>
    <xf numFmtId="0" fontId="3" fillId="0" borderId="7" xfId="50" applyFont="1" applyFill="1" applyBorder="1" applyAlignment="1">
      <alignment horizontal="center"/>
    </xf>
    <xf numFmtId="0" fontId="3" fillId="0" borderId="13" xfId="50" applyFont="1" applyFill="1" applyBorder="1" applyAlignment="1">
      <alignment horizontal="center"/>
    </xf>
    <xf numFmtId="0" fontId="3" fillId="0" borderId="0" xfId="50" applyFont="1" applyBorder="1" applyAlignment="1">
      <alignment horizontal="center"/>
    </xf>
    <xf numFmtId="0" fontId="1" fillId="2" borderId="12" xfId="50" applyFont="1" applyFill="1" applyBorder="1" applyAlignment="1">
      <alignment horizontal="center" vertical="center"/>
    </xf>
    <xf numFmtId="0" fontId="1" fillId="2" borderId="12" xfId="50" applyFont="1" applyFill="1" applyBorder="1" applyAlignment="1">
      <alignment horizontal="center" vertical="center" wrapText="1"/>
    </xf>
    <xf numFmtId="171" fontId="3" fillId="0" borderId="26" xfId="50" applyNumberFormat="1" applyFont="1" applyBorder="1"/>
    <xf numFmtId="171" fontId="3" fillId="0" borderId="26" xfId="50" applyNumberFormat="1" applyFont="1" applyFill="1" applyBorder="1"/>
    <xf numFmtId="171" fontId="3" fillId="0" borderId="27" xfId="50" applyNumberFormat="1" applyFont="1" applyFill="1" applyBorder="1"/>
    <xf numFmtId="171" fontId="3" fillId="0" borderId="13" xfId="50" applyNumberFormat="1" applyFont="1" applyBorder="1"/>
    <xf numFmtId="171" fontId="3" fillId="0" borderId="13" xfId="50" applyNumberFormat="1" applyFont="1" applyFill="1" applyBorder="1"/>
    <xf numFmtId="171" fontId="3" fillId="0" borderId="14" xfId="50" applyNumberFormat="1" applyFont="1" applyFill="1" applyBorder="1"/>
    <xf numFmtId="171" fontId="3" fillId="0" borderId="0" xfId="50" applyNumberFormat="1" applyFont="1" applyBorder="1"/>
    <xf numFmtId="164" fontId="3" fillId="0" borderId="13" xfId="50" applyNumberFormat="1" applyFont="1" applyBorder="1"/>
    <xf numFmtId="164" fontId="3" fillId="0" borderId="13" xfId="50" applyNumberFormat="1" applyFont="1" applyFill="1" applyBorder="1"/>
    <xf numFmtId="171" fontId="3" fillId="0" borderId="0" xfId="50" applyNumberFormat="1" applyFont="1" applyFill="1" applyBorder="1"/>
    <xf numFmtId="0" fontId="3" fillId="0" borderId="0" xfId="50" applyFont="1" applyFill="1" applyBorder="1"/>
    <xf numFmtId="0" fontId="3" fillId="0" borderId="28" xfId="50" applyFont="1" applyFill="1" applyBorder="1" applyAlignment="1">
      <alignment horizontal="center"/>
    </xf>
    <xf numFmtId="0" fontId="3" fillId="0" borderId="29" xfId="50" applyFont="1" applyFill="1" applyBorder="1" applyAlignment="1">
      <alignment horizontal="center"/>
    </xf>
    <xf numFmtId="0" fontId="9" fillId="0" borderId="0" xfId="50" applyFont="1" applyBorder="1"/>
    <xf numFmtId="0" fontId="1" fillId="0" borderId="0" xfId="50" applyFont="1" applyBorder="1" applyAlignment="1">
      <alignment horizontal="center"/>
    </xf>
    <xf numFmtId="171" fontId="3" fillId="0" borderId="26" xfId="50" applyNumberFormat="1" applyFont="1" applyBorder="1" applyAlignment="1">
      <alignment horizontal="center"/>
    </xf>
    <xf numFmtId="171" fontId="3" fillId="0" borderId="27" xfId="50" applyNumberFormat="1" applyFont="1" applyBorder="1" applyAlignment="1">
      <alignment horizontal="center"/>
    </xf>
    <xf numFmtId="171" fontId="3" fillId="0" borderId="13" xfId="50" applyNumberFormat="1" applyFont="1" applyBorder="1" applyAlignment="1">
      <alignment horizontal="center"/>
    </xf>
    <xf numFmtId="171" fontId="3" fillId="0" borderId="14" xfId="50" applyNumberFormat="1" applyFont="1" applyBorder="1" applyAlignment="1">
      <alignment horizontal="center"/>
    </xf>
    <xf numFmtId="0" fontId="1" fillId="7" borderId="0" xfId="50" applyFont="1" applyFill="1" applyBorder="1" applyAlignment="1">
      <alignment horizontal="center" vertical="center"/>
    </xf>
    <xf numFmtId="171" fontId="3" fillId="0" borderId="29" xfId="50" applyNumberFormat="1" applyFont="1" applyBorder="1" applyAlignment="1">
      <alignment horizontal="center"/>
    </xf>
    <xf numFmtId="171" fontId="3" fillId="0" borderId="30" xfId="50" applyNumberFormat="1" applyFont="1" applyBorder="1" applyAlignment="1">
      <alignment horizontal="center"/>
    </xf>
    <xf numFmtId="172" fontId="23" fillId="4" borderId="0" xfId="52" applyNumberFormat="1" applyFont="1" applyFill="1" applyBorder="1"/>
    <xf numFmtId="0" fontId="5" fillId="0" borderId="0" xfId="59" applyFont="1" applyBorder="1"/>
    <xf numFmtId="0" fontId="39" fillId="0" borderId="0" xfId="59" applyFont="1" applyBorder="1"/>
    <xf numFmtId="0" fontId="42" fillId="0" borderId="0" xfId="59" applyFont="1" applyBorder="1" applyAlignment="1">
      <alignment vertical="center"/>
    </xf>
    <xf numFmtId="0" fontId="1" fillId="3" borderId="16" xfId="59" applyFont="1" applyFill="1" applyBorder="1" applyAlignment="1">
      <alignment horizontal="center" vertical="center" wrapText="1"/>
    </xf>
    <xf numFmtId="0" fontId="1" fillId="3" borderId="17" xfId="59" applyFont="1" applyFill="1" applyBorder="1" applyAlignment="1">
      <alignment horizontal="center" vertical="center" wrapText="1"/>
    </xf>
    <xf numFmtId="0" fontId="3" fillId="0" borderId="25" xfId="59" applyFont="1" applyBorder="1" applyAlignment="1">
      <alignment vertical="center"/>
    </xf>
    <xf numFmtId="0" fontId="3" fillId="0" borderId="26" xfId="59" applyFont="1" applyBorder="1" applyAlignment="1">
      <alignment vertical="center"/>
    </xf>
    <xf numFmtId="164" fontId="3" fillId="0" borderId="26" xfId="59" applyNumberFormat="1" applyFont="1" applyBorder="1" applyAlignment="1">
      <alignment horizontal="center" vertical="center"/>
    </xf>
    <xf numFmtId="164" fontId="3" fillId="0" borderId="13" xfId="59" applyNumberFormat="1" applyFont="1" applyBorder="1" applyAlignment="1">
      <alignment horizontal="center" vertical="center"/>
    </xf>
    <xf numFmtId="164" fontId="3" fillId="0" borderId="27" xfId="59" applyNumberFormat="1" applyFont="1" applyBorder="1" applyAlignment="1">
      <alignment horizontal="center" vertical="center"/>
    </xf>
    <xf numFmtId="0" fontId="38" fillId="0" borderId="0" xfId="59" applyFont="1" applyBorder="1" applyAlignment="1">
      <alignment vertical="center"/>
    </xf>
    <xf numFmtId="0" fontId="3" fillId="0" borderId="7" xfId="59" applyFont="1" applyBorder="1" applyAlignment="1">
      <alignment vertical="center"/>
    </xf>
    <xf numFmtId="0" fontId="3" fillId="0" borderId="13" xfId="59" applyFont="1" applyBorder="1" applyAlignment="1">
      <alignment vertical="center"/>
    </xf>
    <xf numFmtId="164" fontId="3" fillId="0" borderId="14" xfId="59" applyNumberFormat="1" applyFont="1" applyBorder="1" applyAlignment="1">
      <alignment horizontal="center" vertical="center"/>
    </xf>
    <xf numFmtId="0" fontId="3" fillId="0" borderId="7" xfId="59" applyFont="1" applyFill="1" applyBorder="1" applyAlignment="1">
      <alignment vertical="center"/>
    </xf>
    <xf numFmtId="0" fontId="3" fillId="0" borderId="13" xfId="59" applyFont="1" applyFill="1" applyBorder="1" applyAlignment="1">
      <alignment vertical="center"/>
    </xf>
    <xf numFmtId="164" fontId="3" fillId="0" borderId="13" xfId="59" applyNumberFormat="1" applyFont="1" applyFill="1" applyBorder="1" applyAlignment="1">
      <alignment horizontal="center" vertical="center"/>
    </xf>
    <xf numFmtId="0" fontId="5" fillId="0" borderId="21" xfId="60" applyFont="1" applyFill="1" applyBorder="1" applyAlignment="1">
      <alignment horizontal="left"/>
    </xf>
    <xf numFmtId="164" fontId="3" fillId="0" borderId="21" xfId="59" applyNumberFormat="1" applyFont="1" applyBorder="1" applyAlignment="1">
      <alignment vertical="center"/>
    </xf>
    <xf numFmtId="0" fontId="42" fillId="0" borderId="0" xfId="59" applyFont="1" applyBorder="1"/>
    <xf numFmtId="0" fontId="5" fillId="0" borderId="0" xfId="60" applyFont="1" applyFill="1" applyBorder="1" applyAlignment="1">
      <alignment horizontal="left"/>
    </xf>
    <xf numFmtId="0" fontId="3" fillId="0" borderId="0" xfId="60" applyFont="1" applyFill="1" applyBorder="1" applyAlignment="1">
      <alignment horizontal="left"/>
    </xf>
    <xf numFmtId="0" fontId="3" fillId="0" borderId="0" xfId="59" applyFont="1" applyBorder="1"/>
    <xf numFmtId="0" fontId="5" fillId="0" borderId="0" xfId="60" applyFont="1" applyBorder="1" applyAlignment="1">
      <alignment horizontal="left"/>
    </xf>
    <xf numFmtId="0" fontId="3" fillId="0" borderId="0" xfId="60" applyFont="1" applyBorder="1" applyAlignment="1">
      <alignment horizontal="left"/>
    </xf>
    <xf numFmtId="0" fontId="5" fillId="0" borderId="0" xfId="59" applyFont="1"/>
    <xf numFmtId="0" fontId="3" fillId="0" borderId="0" xfId="50" applyFont="1"/>
    <xf numFmtId="0" fontId="1" fillId="5" borderId="16" xfId="2" applyFont="1" applyFill="1" applyBorder="1" applyAlignment="1">
      <alignment horizontal="center"/>
    </xf>
    <xf numFmtId="0" fontId="1" fillId="5" borderId="17" xfId="2" applyFont="1" applyFill="1" applyBorder="1" applyAlignment="1">
      <alignment horizontal="center"/>
    </xf>
    <xf numFmtId="0" fontId="0" fillId="0" borderId="0" xfId="0" applyAlignment="1"/>
    <xf numFmtId="166" fontId="3" fillId="8" borderId="42" xfId="10" applyNumberFormat="1" applyFont="1" applyFill="1" applyBorder="1" applyAlignment="1" applyProtection="1"/>
    <xf numFmtId="164" fontId="21" fillId="0" borderId="26" xfId="0" applyNumberFormat="1" applyFont="1" applyBorder="1" applyAlignment="1">
      <alignment horizontal="center"/>
    </xf>
    <xf numFmtId="164" fontId="21" fillId="0" borderId="27" xfId="0" applyNumberFormat="1" applyFont="1" applyBorder="1" applyAlignment="1">
      <alignment horizontal="center"/>
    </xf>
    <xf numFmtId="166" fontId="3" fillId="8" borderId="41" xfId="10" applyNumberFormat="1" applyFont="1" applyFill="1" applyBorder="1" applyAlignment="1" applyProtection="1"/>
    <xf numFmtId="164" fontId="21" fillId="0" borderId="13" xfId="0" applyNumberFormat="1" applyFont="1" applyBorder="1" applyAlignment="1">
      <alignment horizontal="center"/>
    </xf>
    <xf numFmtId="164" fontId="21" fillId="0" borderId="14" xfId="0" applyNumberFormat="1" applyFont="1" applyBorder="1" applyAlignment="1">
      <alignment horizontal="center"/>
    </xf>
    <xf numFmtId="166" fontId="1" fillId="3" borderId="45" xfId="10" applyNumberFormat="1" applyFont="1" applyFill="1" applyBorder="1" applyAlignment="1" applyProtection="1"/>
    <xf numFmtId="164" fontId="20" fillId="3" borderId="16" xfId="0" applyNumberFormat="1" applyFont="1" applyFill="1" applyBorder="1" applyAlignment="1">
      <alignment horizontal="center"/>
    </xf>
    <xf numFmtId="164" fontId="20" fillId="3" borderId="17" xfId="0" applyNumberFormat="1" applyFont="1" applyFill="1" applyBorder="1" applyAlignment="1">
      <alignment horizontal="center"/>
    </xf>
    <xf numFmtId="166" fontId="3" fillId="8" borderId="26" xfId="10" applyNumberFormat="1" applyFont="1" applyFill="1" applyBorder="1" applyAlignment="1" applyProtection="1"/>
    <xf numFmtId="164" fontId="21" fillId="0" borderId="27" xfId="0" applyNumberFormat="1" applyFont="1" applyFill="1" applyBorder="1" applyAlignment="1">
      <alignment horizontal="center"/>
    </xf>
    <xf numFmtId="166" fontId="3" fillId="8" borderId="13" xfId="10" applyNumberFormat="1" applyFont="1" applyFill="1" applyBorder="1" applyAlignment="1" applyProtection="1"/>
    <xf numFmtId="164" fontId="21" fillId="0" borderId="14" xfId="0" applyNumberFormat="1" applyFont="1" applyFill="1" applyBorder="1" applyAlignment="1">
      <alignment horizontal="center"/>
    </xf>
    <xf numFmtId="166" fontId="1" fillId="3" borderId="16" xfId="10" applyNumberFormat="1" applyFont="1" applyFill="1" applyBorder="1" applyAlignment="1" applyProtection="1"/>
    <xf numFmtId="0" fontId="25" fillId="0" borderId="0" xfId="0" applyFont="1" applyAlignment="1"/>
    <xf numFmtId="164" fontId="21" fillId="0" borderId="0" xfId="0" applyNumberFormat="1" applyFont="1" applyFill="1" applyBorder="1" applyAlignment="1">
      <alignment horizontal="center"/>
    </xf>
    <xf numFmtId="166" fontId="21" fillId="8" borderId="13" xfId="10" applyNumberFormat="1" applyFont="1" applyFill="1" applyBorder="1" applyAlignment="1" applyProtection="1"/>
    <xf numFmtId="166" fontId="20" fillId="3" borderId="16" xfId="10" applyNumberFormat="1" applyFont="1" applyFill="1" applyBorder="1" applyAlignment="1" applyProtection="1"/>
    <xf numFmtId="0" fontId="0" fillId="0" borderId="0" xfId="0" applyAlignment="1">
      <alignment horizontal="center"/>
    </xf>
    <xf numFmtId="166" fontId="20" fillId="3" borderId="29" xfId="10" applyNumberFormat="1" applyFont="1" applyFill="1" applyBorder="1" applyAlignment="1" applyProtection="1"/>
    <xf numFmtId="0" fontId="3" fillId="0" borderId="0" xfId="50" applyFont="1" applyBorder="1" applyAlignment="1">
      <alignment horizontal="center"/>
    </xf>
    <xf numFmtId="0" fontId="31" fillId="0" borderId="0" xfId="0" applyFont="1" applyAlignment="1"/>
    <xf numFmtId="0" fontId="18" fillId="0" borderId="0" xfId="0" applyFont="1" applyAlignment="1">
      <alignment horizontal="center"/>
    </xf>
    <xf numFmtId="0" fontId="19" fillId="0" borderId="38" xfId="0" applyFont="1" applyBorder="1"/>
    <xf numFmtId="164" fontId="1" fillId="6" borderId="29" xfId="0" applyNumberFormat="1" applyFont="1" applyFill="1" applyBorder="1" applyAlignment="1">
      <alignment horizontal="center"/>
    </xf>
    <xf numFmtId="164" fontId="3" fillId="0" borderId="16" xfId="0" applyNumberFormat="1" applyFont="1" applyFill="1" applyBorder="1" applyAlignment="1">
      <alignment horizontal="center"/>
    </xf>
    <xf numFmtId="164" fontId="3" fillId="0" borderId="26" xfId="0" applyNumberFormat="1" applyFont="1" applyFill="1" applyBorder="1" applyAlignment="1">
      <alignment horizontal="center"/>
    </xf>
    <xf numFmtId="164" fontId="1" fillId="0" borderId="12" xfId="7" applyNumberFormat="1" applyFont="1" applyFill="1" applyBorder="1" applyAlignment="1">
      <alignment horizontal="center" vertical="center"/>
    </xf>
    <xf numFmtId="43" fontId="1" fillId="0" borderId="12" xfId="7" applyFont="1" applyFill="1" applyBorder="1" applyAlignment="1">
      <alignment horizontal="right" vertical="center"/>
    </xf>
    <xf numFmtId="164" fontId="3" fillId="0" borderId="16" xfId="7" applyNumberFormat="1" applyFont="1" applyFill="1" applyBorder="1" applyAlignment="1">
      <alignment horizontal="center"/>
    </xf>
    <xf numFmtId="43" fontId="3" fillId="0" borderId="16" xfId="7" applyFont="1" applyFill="1" applyBorder="1" applyAlignment="1">
      <alignment horizontal="right" vertical="center"/>
    </xf>
    <xf numFmtId="164" fontId="3" fillId="0" borderId="26" xfId="7" applyNumberFormat="1" applyFont="1" applyFill="1" applyBorder="1" applyAlignment="1">
      <alignment horizontal="center"/>
    </xf>
    <xf numFmtId="43" fontId="3" fillId="0" borderId="26" xfId="7" applyFont="1" applyFill="1" applyBorder="1" applyAlignment="1">
      <alignment horizontal="right" vertical="center"/>
    </xf>
    <xf numFmtId="164" fontId="3" fillId="0" borderId="12" xfId="7" applyNumberFormat="1" applyFont="1" applyFill="1" applyBorder="1" applyAlignment="1">
      <alignment horizontal="center"/>
    </xf>
    <xf numFmtId="43" fontId="3" fillId="0" borderId="12" xfId="7" applyFont="1" applyFill="1" applyBorder="1" applyAlignment="1">
      <alignment horizontal="right" vertical="center"/>
    </xf>
    <xf numFmtId="164" fontId="9" fillId="0" borderId="14" xfId="0" applyNumberFormat="1" applyFont="1" applyFill="1" applyBorder="1" applyAlignment="1">
      <alignment horizontal="center"/>
    </xf>
    <xf numFmtId="164" fontId="9" fillId="0" borderId="13" xfId="0" applyNumberFormat="1" applyFont="1" applyFill="1" applyBorder="1" applyAlignment="1">
      <alignment horizontal="center"/>
    </xf>
    <xf numFmtId="170" fontId="19" fillId="0" borderId="0" xfId="68" applyNumberFormat="1" applyFont="1"/>
    <xf numFmtId="170" fontId="19" fillId="0" borderId="0" xfId="68" applyNumberFormat="1" applyFont="1" applyFill="1"/>
    <xf numFmtId="168" fontId="3" fillId="0" borderId="43" xfId="0" applyNumberFormat="1" applyFont="1" applyFill="1" applyBorder="1" applyAlignment="1">
      <alignment horizontal="center"/>
    </xf>
    <xf numFmtId="168" fontId="3" fillId="0" borderId="16" xfId="0" applyNumberFormat="1" applyFont="1" applyFill="1" applyBorder="1" applyAlignment="1">
      <alignment horizontal="center"/>
    </xf>
    <xf numFmtId="168" fontId="3" fillId="0" borderId="13" xfId="0" applyNumberFormat="1" applyFont="1" applyFill="1" applyBorder="1" applyAlignment="1">
      <alignment horizontal="center"/>
    </xf>
    <xf numFmtId="168" fontId="1" fillId="0" borderId="43" xfId="0" applyNumberFormat="1" applyFont="1" applyFill="1" applyBorder="1" applyAlignment="1">
      <alignment horizontal="center"/>
    </xf>
    <xf numFmtId="168" fontId="1" fillId="0" borderId="13" xfId="0" applyNumberFormat="1" applyFont="1" applyFill="1" applyBorder="1" applyAlignment="1">
      <alignment horizontal="center"/>
    </xf>
    <xf numFmtId="168" fontId="1" fillId="0" borderId="26" xfId="0" applyNumberFormat="1" applyFont="1" applyFill="1" applyBorder="1" applyAlignment="1">
      <alignment horizontal="center"/>
    </xf>
    <xf numFmtId="0" fontId="20" fillId="2" borderId="12" xfId="0" applyFont="1" applyFill="1" applyBorder="1" applyAlignment="1">
      <alignment horizontal="center"/>
    </xf>
    <xf numFmtId="0" fontId="18" fillId="0" borderId="0" xfId="0" applyFont="1" applyAlignment="1">
      <alignment vertical="center"/>
    </xf>
    <xf numFmtId="164" fontId="3" fillId="0" borderId="0" xfId="2" applyNumberFormat="1" applyFont="1"/>
    <xf numFmtId="164" fontId="1" fillId="0" borderId="20" xfId="2" applyNumberFormat="1" applyFont="1" applyFill="1" applyBorder="1" applyAlignment="1">
      <alignment horizontal="center" vertical="center"/>
    </xf>
    <xf numFmtId="164" fontId="1" fillId="0" borderId="19" xfId="2" applyNumberFormat="1" applyFont="1" applyFill="1" applyBorder="1" applyAlignment="1">
      <alignment horizontal="center" vertical="center"/>
    </xf>
    <xf numFmtId="0" fontId="1" fillId="0" borderId="40" xfId="2" applyFont="1" applyBorder="1" applyAlignment="1">
      <alignment vertical="center"/>
    </xf>
    <xf numFmtId="43" fontId="3" fillId="0" borderId="13" xfId="69" applyFont="1" applyBorder="1"/>
    <xf numFmtId="164" fontId="3" fillId="0" borderId="13" xfId="69" applyNumberFormat="1" applyFont="1" applyFill="1" applyBorder="1" applyAlignment="1">
      <alignment horizontal="center" vertical="center"/>
    </xf>
    <xf numFmtId="164" fontId="1" fillId="0" borderId="10" xfId="2" applyNumberFormat="1" applyFont="1" applyFill="1" applyBorder="1" applyAlignment="1">
      <alignment horizontal="center" vertical="center"/>
    </xf>
    <xf numFmtId="164" fontId="1" fillId="0" borderId="12" xfId="2" applyNumberFormat="1" applyFont="1" applyFill="1" applyBorder="1" applyAlignment="1">
      <alignment horizontal="center" vertical="center"/>
    </xf>
    <xf numFmtId="164" fontId="3" fillId="0" borderId="8" xfId="2" applyNumberFormat="1" applyFont="1" applyFill="1" applyBorder="1" applyAlignment="1">
      <alignment horizontal="center" vertical="center"/>
    </xf>
    <xf numFmtId="43" fontId="6" fillId="0" borderId="0" xfId="69" applyFont="1"/>
    <xf numFmtId="164" fontId="3" fillId="0" borderId="26" xfId="2" applyNumberFormat="1" applyFont="1" applyFill="1" applyBorder="1" applyAlignment="1">
      <alignment horizontal="center" vertical="center"/>
    </xf>
    <xf numFmtId="0" fontId="2" fillId="0" borderId="0" xfId="0" applyFont="1" applyFill="1"/>
    <xf numFmtId="0" fontId="19" fillId="0" borderId="0" xfId="0" applyFont="1" applyFill="1"/>
    <xf numFmtId="0" fontId="27" fillId="0" borderId="0" xfId="0" applyFont="1"/>
    <xf numFmtId="0" fontId="27" fillId="2" borderId="30" xfId="0" applyFont="1" applyFill="1" applyBorder="1"/>
    <xf numFmtId="0" fontId="27" fillId="2" borderId="29" xfId="0" applyFont="1" applyFill="1" applyBorder="1"/>
    <xf numFmtId="0" fontId="27" fillId="2" borderId="49" xfId="0" applyFont="1" applyFill="1" applyBorder="1"/>
    <xf numFmtId="170" fontId="0" fillId="0" borderId="0" xfId="68" applyNumberFormat="1" applyFont="1"/>
    <xf numFmtId="164" fontId="27" fillId="0" borderId="14" xfId="0" applyNumberFormat="1" applyFont="1" applyBorder="1"/>
    <xf numFmtId="0" fontId="27" fillId="0" borderId="13" xfId="0" applyFont="1" applyBorder="1"/>
    <xf numFmtId="0" fontId="27" fillId="0" borderId="50" xfId="0" applyFont="1" applyBorder="1"/>
    <xf numFmtId="173" fontId="27" fillId="0" borderId="51" xfId="7" applyNumberFormat="1" applyFont="1" applyBorder="1"/>
    <xf numFmtId="164" fontId="27" fillId="0" borderId="13" xfId="0" applyNumberFormat="1" applyFont="1" applyBorder="1"/>
    <xf numFmtId="0" fontId="27" fillId="0" borderId="14" xfId="0" applyFont="1" applyBorder="1"/>
    <xf numFmtId="0" fontId="27" fillId="0" borderId="13" xfId="0" applyFont="1" applyFill="1" applyBorder="1"/>
    <xf numFmtId="0" fontId="27" fillId="3" borderId="16" xfId="0" applyFont="1" applyFill="1" applyBorder="1"/>
    <xf numFmtId="3" fontId="45" fillId="0" borderId="0" xfId="0" applyNumberFormat="1" applyFont="1"/>
    <xf numFmtId="0" fontId="46" fillId="2" borderId="52" xfId="0" applyFont="1" applyFill="1" applyBorder="1" applyAlignment="1">
      <alignment horizontal="center" vertical="center" wrapText="1"/>
    </xf>
    <xf numFmtId="0" fontId="46" fillId="9" borderId="53" xfId="0" applyFont="1" applyFill="1" applyBorder="1" applyAlignment="1">
      <alignment horizontal="center" vertical="center" wrapText="1"/>
    </xf>
    <xf numFmtId="0" fontId="46" fillId="9" borderId="54" xfId="0" applyFont="1" applyFill="1" applyBorder="1" applyAlignment="1">
      <alignment horizontal="center" vertical="center" wrapText="1"/>
    </xf>
    <xf numFmtId="0" fontId="46" fillId="2" borderId="55" xfId="0" applyFont="1" applyFill="1" applyBorder="1" applyAlignment="1">
      <alignment horizontal="center" vertical="center" wrapText="1"/>
    </xf>
    <xf numFmtId="0" fontId="46" fillId="2" borderId="53" xfId="0" applyFont="1" applyFill="1" applyBorder="1" applyAlignment="1">
      <alignment horizontal="center" vertical="center" wrapText="1"/>
    </xf>
    <xf numFmtId="43" fontId="0" fillId="0" borderId="0" xfId="0" applyNumberFormat="1"/>
    <xf numFmtId="0" fontId="46" fillId="0" borderId="0" xfId="0" applyFont="1" applyAlignment="1">
      <alignment horizontal="center"/>
    </xf>
    <xf numFmtId="4" fontId="0" fillId="0" borderId="0" xfId="0" applyNumberFormat="1"/>
    <xf numFmtId="164" fontId="3" fillId="0" borderId="13" xfId="69" applyNumberFormat="1" applyFont="1" applyBorder="1" applyAlignment="1">
      <alignment horizontal="center" vertical="center"/>
    </xf>
    <xf numFmtId="164" fontId="3" fillId="0" borderId="29" xfId="50" applyNumberFormat="1" applyFont="1" applyFill="1" applyBorder="1"/>
    <xf numFmtId="171" fontId="3" fillId="0" borderId="29" xfId="50" applyNumberFormat="1" applyFont="1" applyFill="1" applyBorder="1"/>
    <xf numFmtId="171" fontId="3" fillId="0" borderId="30" xfId="50" applyNumberFormat="1" applyFont="1" applyFill="1" applyBorder="1"/>
    <xf numFmtId="4" fontId="5" fillId="0" borderId="21" xfId="60" applyNumberFormat="1" applyFont="1" applyFill="1" applyBorder="1" applyAlignment="1">
      <alignment horizontal="left"/>
    </xf>
    <xf numFmtId="0" fontId="27" fillId="0" borderId="0" xfId="0" applyFont="1" applyBorder="1"/>
    <xf numFmtId="164" fontId="20" fillId="3" borderId="29" xfId="0" applyNumberFormat="1" applyFont="1" applyFill="1" applyBorder="1" applyAlignment="1">
      <alignment horizontal="center"/>
    </xf>
    <xf numFmtId="164" fontId="20" fillId="3" borderId="30" xfId="0" applyNumberFormat="1" applyFont="1" applyFill="1" applyBorder="1" applyAlignment="1">
      <alignment horizontal="center"/>
    </xf>
    <xf numFmtId="166" fontId="9" fillId="0" borderId="0" xfId="5" applyNumberFormat="1" applyFont="1" applyFill="1" applyBorder="1" applyAlignment="1" applyProtection="1">
      <alignment horizontal="right"/>
    </xf>
    <xf numFmtId="166" fontId="9" fillId="0" borderId="0" xfId="6" applyFont="1" applyFill="1" applyAlignment="1">
      <alignment horizontal="right"/>
    </xf>
    <xf numFmtId="173" fontId="27" fillId="2" borderId="59" xfId="7" applyNumberFormat="1" applyFont="1" applyFill="1" applyBorder="1"/>
    <xf numFmtId="0" fontId="27" fillId="2" borderId="16" xfId="0" applyFont="1" applyFill="1" applyBorder="1"/>
    <xf numFmtId="0" fontId="27" fillId="2" borderId="17" xfId="0" applyFont="1" applyFill="1" applyBorder="1"/>
    <xf numFmtId="164" fontId="1" fillId="2" borderId="10" xfId="2" applyNumberFormat="1" applyFont="1" applyFill="1" applyBorder="1" applyAlignment="1">
      <alignment horizontal="center"/>
    </xf>
    <xf numFmtId="164" fontId="3" fillId="0" borderId="27" xfId="2" applyNumberFormat="1" applyFont="1" applyBorder="1" applyAlignment="1">
      <alignment horizontal="center"/>
    </xf>
    <xf numFmtId="164" fontId="3" fillId="0" borderId="14" xfId="2" applyNumberFormat="1" applyFont="1" applyBorder="1" applyAlignment="1">
      <alignment horizontal="center"/>
    </xf>
    <xf numFmtId="164" fontId="3" fillId="0" borderId="17" xfId="2" applyNumberFormat="1" applyFont="1" applyBorder="1" applyAlignment="1">
      <alignment horizontal="center"/>
    </xf>
    <xf numFmtId="164" fontId="1" fillId="2" borderId="17" xfId="2" applyNumberFormat="1" applyFont="1" applyFill="1" applyBorder="1" applyAlignment="1">
      <alignment horizontal="center"/>
    </xf>
    <xf numFmtId="164" fontId="1" fillId="2" borderId="20" xfId="2" applyNumberFormat="1" applyFont="1" applyFill="1" applyBorder="1" applyAlignment="1">
      <alignment horizontal="center"/>
    </xf>
    <xf numFmtId="2" fontId="27" fillId="0" borderId="30" xfId="0" applyNumberFormat="1" applyFont="1" applyBorder="1" applyAlignment="1">
      <alignment horizontal="center"/>
    </xf>
    <xf numFmtId="2" fontId="27" fillId="0" borderId="29" xfId="0" applyNumberFormat="1" applyFont="1" applyBorder="1" applyAlignment="1">
      <alignment horizontal="center"/>
    </xf>
    <xf numFmtId="0" fontId="27" fillId="0" borderId="28" xfId="0" applyFont="1" applyBorder="1"/>
    <xf numFmtId="2" fontId="27" fillId="0" borderId="14" xfId="0" applyNumberFormat="1" applyFont="1" applyBorder="1" applyAlignment="1">
      <alignment horizontal="center"/>
    </xf>
    <xf numFmtId="2" fontId="27" fillId="0" borderId="13" xfId="0" applyNumberFormat="1" applyFont="1" applyBorder="1" applyAlignment="1">
      <alignment horizontal="center"/>
    </xf>
    <xf numFmtId="0" fontId="27" fillId="0" borderId="7" xfId="0" applyFont="1" applyBorder="1"/>
    <xf numFmtId="2" fontId="27" fillId="0" borderId="10" xfId="0" applyNumberFormat="1" applyFont="1" applyBorder="1" applyAlignment="1">
      <alignment horizontal="center"/>
    </xf>
    <xf numFmtId="2" fontId="27" fillId="0" borderId="12" xfId="0" applyNumberFormat="1" applyFont="1" applyBorder="1" applyAlignment="1">
      <alignment horizontal="center"/>
    </xf>
    <xf numFmtId="0" fontId="27" fillId="0" borderId="11" xfId="0" applyFont="1" applyBorder="1"/>
    <xf numFmtId="2" fontId="27" fillId="0" borderId="43" xfId="0" applyNumberFormat="1" applyFont="1" applyBorder="1" applyAlignment="1">
      <alignment horizontal="center"/>
    </xf>
    <xf numFmtId="2" fontId="27" fillId="0" borderId="0" xfId="0" applyNumberFormat="1" applyFont="1" applyBorder="1" applyAlignment="1">
      <alignment horizontal="center"/>
    </xf>
    <xf numFmtId="0" fontId="46" fillId="0" borderId="38" xfId="0" applyFont="1" applyBorder="1"/>
    <xf numFmtId="0" fontId="27" fillId="0" borderId="38" xfId="0" applyFont="1" applyBorder="1"/>
    <xf numFmtId="2" fontId="27" fillId="0" borderId="17" xfId="0" applyNumberFormat="1" applyFont="1" applyBorder="1" applyAlignment="1">
      <alignment horizontal="center"/>
    </xf>
    <xf numFmtId="2" fontId="27" fillId="0" borderId="16" xfId="0" applyNumberFormat="1" applyFont="1" applyBorder="1" applyAlignment="1">
      <alignment horizontal="center"/>
    </xf>
    <xf numFmtId="0" fontId="27" fillId="0" borderId="15" xfId="0" applyFont="1" applyBorder="1"/>
    <xf numFmtId="2" fontId="46" fillId="0" borderId="10" xfId="0" applyNumberFormat="1" applyFont="1" applyBorder="1" applyAlignment="1">
      <alignment horizontal="center"/>
    </xf>
    <xf numFmtId="2" fontId="46" fillId="0" borderId="12" xfId="0" applyNumberFormat="1" applyFont="1" applyBorder="1" applyAlignment="1">
      <alignment horizontal="center"/>
    </xf>
    <xf numFmtId="0" fontId="46" fillId="0" borderId="11" xfId="0" applyFont="1" applyBorder="1"/>
    <xf numFmtId="2" fontId="27" fillId="0" borderId="27" xfId="0" applyNumberFormat="1" applyFont="1" applyBorder="1" applyAlignment="1">
      <alignment horizontal="center"/>
    </xf>
    <xf numFmtId="2" fontId="27" fillId="0" borderId="26" xfId="0" applyNumberFormat="1" applyFont="1" applyBorder="1" applyAlignment="1">
      <alignment horizontal="center"/>
    </xf>
    <xf numFmtId="0" fontId="27" fillId="0" borderId="25" xfId="0" applyFont="1" applyBorder="1"/>
    <xf numFmtId="1" fontId="46" fillId="0" borderId="12" xfId="0" applyNumberFormat="1" applyFont="1" applyBorder="1" applyAlignment="1">
      <alignment horizontal="center"/>
    </xf>
    <xf numFmtId="0" fontId="46" fillId="2" borderId="10" xfId="0" applyFont="1" applyFill="1" applyBorder="1" applyAlignment="1">
      <alignment horizontal="center" vertical="center" wrapText="1"/>
    </xf>
    <xf numFmtId="0" fontId="46" fillId="2" borderId="16" xfId="0" applyFont="1" applyFill="1" applyBorder="1" applyAlignment="1">
      <alignment horizontal="center" vertical="center" wrapText="1"/>
    </xf>
    <xf numFmtId="2" fontId="27" fillId="10" borderId="30" xfId="0" applyNumberFormat="1" applyFont="1" applyFill="1" applyBorder="1" applyAlignment="1">
      <alignment horizontal="center" wrapText="1"/>
    </xf>
    <xf numFmtId="2" fontId="27" fillId="10" borderId="1" xfId="0" applyNumberFormat="1" applyFont="1" applyFill="1" applyBorder="1" applyAlignment="1">
      <alignment horizontal="center" wrapText="1"/>
    </xf>
    <xf numFmtId="2" fontId="27" fillId="10" borderId="29" xfId="0" applyNumberFormat="1" applyFont="1" applyFill="1" applyBorder="1" applyAlignment="1">
      <alignment horizontal="center" wrapText="1"/>
    </xf>
    <xf numFmtId="2" fontId="27" fillId="10" borderId="61" xfId="0" applyNumberFormat="1" applyFont="1" applyFill="1" applyBorder="1" applyAlignment="1">
      <alignment horizontal="center" wrapText="1"/>
    </xf>
    <xf numFmtId="0" fontId="27" fillId="10" borderId="28" xfId="0" applyFont="1" applyFill="1" applyBorder="1" applyAlignment="1">
      <alignment horizontal="left" vertical="top" wrapText="1"/>
    </xf>
    <xf numFmtId="2" fontId="27" fillId="10" borderId="14" xfId="0" applyNumberFormat="1" applyFont="1" applyFill="1" applyBorder="1" applyAlignment="1">
      <alignment horizontal="center" wrapText="1"/>
    </xf>
    <xf numFmtId="2" fontId="27" fillId="10" borderId="0" xfId="0" applyNumberFormat="1" applyFont="1" applyFill="1" applyBorder="1" applyAlignment="1">
      <alignment horizontal="center" wrapText="1"/>
    </xf>
    <xf numFmtId="2" fontId="27" fillId="10" borderId="13" xfId="0" applyNumberFormat="1" applyFont="1" applyFill="1" applyBorder="1" applyAlignment="1">
      <alignment horizontal="center" wrapText="1"/>
    </xf>
    <xf numFmtId="2" fontId="27" fillId="10" borderId="41" xfId="0" applyNumberFormat="1" applyFont="1" applyFill="1" applyBorder="1" applyAlignment="1">
      <alignment horizontal="center" wrapText="1"/>
    </xf>
    <xf numFmtId="0" fontId="27" fillId="10" borderId="7" xfId="0" applyFont="1" applyFill="1" applyBorder="1" applyAlignment="1">
      <alignment horizontal="left" vertical="top" wrapText="1"/>
    </xf>
    <xf numFmtId="2" fontId="27" fillId="10" borderId="10" xfId="0" applyNumberFormat="1" applyFont="1" applyFill="1" applyBorder="1" applyAlignment="1">
      <alignment horizontal="center" wrapText="1"/>
    </xf>
    <xf numFmtId="2" fontId="27" fillId="10" borderId="46" xfId="0" applyNumberFormat="1" applyFont="1" applyFill="1" applyBorder="1" applyAlignment="1">
      <alignment horizontal="center" wrapText="1"/>
    </xf>
    <xf numFmtId="2" fontId="27" fillId="10" borderId="12" xfId="0" applyNumberFormat="1" applyFont="1" applyFill="1" applyBorder="1" applyAlignment="1">
      <alignment horizontal="center" wrapText="1"/>
    </xf>
    <xf numFmtId="1" fontId="27" fillId="10" borderId="9" xfId="0" applyNumberFormat="1" applyFont="1" applyFill="1" applyBorder="1" applyAlignment="1">
      <alignment horizontal="center" wrapText="1"/>
    </xf>
    <xf numFmtId="0" fontId="27" fillId="10" borderId="11" xfId="0" applyFont="1" applyFill="1" applyBorder="1" applyAlignment="1">
      <alignment horizontal="left" vertical="top" wrapText="1"/>
    </xf>
    <xf numFmtId="0" fontId="27" fillId="10" borderId="43" xfId="0" applyFont="1" applyFill="1" applyBorder="1" applyAlignment="1">
      <alignment horizontal="center" vertical="top" wrapText="1"/>
    </xf>
    <xf numFmtId="0" fontId="27" fillId="10" borderId="0" xfId="0" applyFont="1" applyFill="1" applyBorder="1" applyAlignment="1">
      <alignment horizontal="center" vertical="top" wrapText="1"/>
    </xf>
    <xf numFmtId="0" fontId="46" fillId="10" borderId="38" xfId="0" applyFont="1" applyFill="1" applyBorder="1" applyAlignment="1">
      <alignment horizontal="left" vertical="top" wrapText="1"/>
    </xf>
    <xf numFmtId="0" fontId="27" fillId="10" borderId="43" xfId="0" applyFont="1" applyFill="1" applyBorder="1" applyAlignment="1">
      <alignment vertical="top" wrapText="1" indent="1"/>
    </xf>
    <xf numFmtId="0" fontId="27" fillId="10" borderId="0" xfId="0" applyFont="1" applyFill="1" applyBorder="1" applyAlignment="1">
      <alignment vertical="top" wrapText="1" indent="1"/>
    </xf>
    <xf numFmtId="0" fontId="27" fillId="10" borderId="38" xfId="0" applyFont="1" applyFill="1" applyBorder="1" applyAlignment="1">
      <alignment horizontal="left" vertical="top" wrapText="1" indent="1"/>
    </xf>
    <xf numFmtId="2" fontId="27" fillId="10" borderId="17" xfId="0" applyNumberFormat="1" applyFont="1" applyFill="1" applyBorder="1" applyAlignment="1">
      <alignment horizontal="center" wrapText="1"/>
    </xf>
    <xf numFmtId="2" fontId="27" fillId="10" borderId="62" xfId="0" applyNumberFormat="1" applyFont="1" applyFill="1" applyBorder="1" applyAlignment="1">
      <alignment horizontal="center" wrapText="1"/>
    </xf>
    <xf numFmtId="2" fontId="27" fillId="10" borderId="16" xfId="0" applyNumberFormat="1" applyFont="1" applyFill="1" applyBorder="1" applyAlignment="1">
      <alignment horizontal="center" wrapText="1"/>
    </xf>
    <xf numFmtId="2" fontId="27" fillId="10" borderId="45" xfId="0" applyNumberFormat="1" applyFont="1" applyFill="1" applyBorder="1" applyAlignment="1">
      <alignment horizontal="center" wrapText="1"/>
    </xf>
    <xf numFmtId="0" fontId="27" fillId="10" borderId="15" xfId="0" applyFont="1" applyFill="1" applyBorder="1" applyAlignment="1">
      <alignment horizontal="left" vertical="top" wrapText="1"/>
    </xf>
    <xf numFmtId="0" fontId="46" fillId="10" borderId="0" xfId="0" applyFont="1" applyFill="1" applyBorder="1" applyAlignment="1">
      <alignment vertical="top" wrapText="1"/>
    </xf>
    <xf numFmtId="0" fontId="27" fillId="10" borderId="15" xfId="0" applyFont="1" applyFill="1" applyBorder="1" applyAlignment="1">
      <alignment horizontal="left" vertical="top" wrapText="1" indent="1"/>
    </xf>
    <xf numFmtId="0" fontId="27" fillId="10" borderId="7" xfId="0" applyFont="1" applyFill="1" applyBorder="1" applyAlignment="1">
      <alignment horizontal="left" vertical="top" wrapText="1" indent="1"/>
    </xf>
    <xf numFmtId="0" fontId="27" fillId="10" borderId="7" xfId="0" applyFont="1" applyFill="1" applyBorder="1" applyAlignment="1">
      <alignment horizontal="left" vertical="top" indent="1"/>
    </xf>
    <xf numFmtId="0" fontId="27" fillId="10" borderId="25" xfId="0" applyFont="1" applyFill="1" applyBorder="1" applyAlignment="1">
      <alignment horizontal="left" vertical="top" wrapText="1" indent="1"/>
    </xf>
    <xf numFmtId="2" fontId="46" fillId="10" borderId="10" xfId="0" applyNumberFormat="1" applyFont="1" applyFill="1" applyBorder="1" applyAlignment="1">
      <alignment horizontal="center" wrapText="1"/>
    </xf>
    <xf numFmtId="2" fontId="46" fillId="10" borderId="46" xfId="0" applyNumberFormat="1" applyFont="1" applyFill="1" applyBorder="1" applyAlignment="1">
      <alignment horizontal="center" wrapText="1"/>
    </xf>
    <xf numFmtId="2" fontId="46" fillId="10" borderId="12" xfId="0" applyNumberFormat="1" applyFont="1" applyFill="1" applyBorder="1" applyAlignment="1">
      <alignment horizontal="center" wrapText="1"/>
    </xf>
    <xf numFmtId="2" fontId="46" fillId="10" borderId="9" xfId="0" applyNumberFormat="1" applyFont="1" applyFill="1" applyBorder="1" applyAlignment="1">
      <alignment horizontal="center" wrapText="1"/>
    </xf>
    <xf numFmtId="0" fontId="46" fillId="10" borderId="11" xfId="0" applyFont="1" applyFill="1" applyBorder="1" applyAlignment="1">
      <alignment horizontal="left" vertical="top" wrapText="1"/>
    </xf>
    <xf numFmtId="0" fontId="27" fillId="10" borderId="44" xfId="0" applyFont="1" applyFill="1" applyBorder="1" applyAlignment="1">
      <alignment horizontal="center" wrapText="1"/>
    </xf>
    <xf numFmtId="0" fontId="27" fillId="10" borderId="46" xfId="0" applyFont="1" applyFill="1" applyBorder="1" applyAlignment="1">
      <alignment horizontal="center" wrapText="1"/>
    </xf>
    <xf numFmtId="0" fontId="27" fillId="10" borderId="39" xfId="0" applyFont="1" applyFill="1" applyBorder="1" applyAlignment="1">
      <alignment vertical="top" wrapText="1"/>
    </xf>
    <xf numFmtId="2" fontId="27" fillId="4" borderId="13" xfId="0" applyNumberFormat="1" applyFont="1" applyFill="1" applyBorder="1" applyAlignment="1">
      <alignment horizontal="center" wrapText="1"/>
    </xf>
    <xf numFmtId="0" fontId="46" fillId="2" borderId="26" xfId="0" applyFont="1" applyFill="1" applyBorder="1" applyAlignment="1">
      <alignment horizontal="center" vertical="top" wrapText="1"/>
    </xf>
    <xf numFmtId="0" fontId="49" fillId="2" borderId="12" xfId="0" applyFont="1" applyFill="1" applyBorder="1" applyAlignment="1">
      <alignment horizontal="center" vertical="center" wrapText="1"/>
    </xf>
    <xf numFmtId="0" fontId="46" fillId="2" borderId="31" xfId="0" applyFont="1" applyFill="1" applyBorder="1" applyAlignment="1">
      <alignment horizontal="center" vertical="center" wrapText="1"/>
    </xf>
    <xf numFmtId="2" fontId="1" fillId="0" borderId="20" xfId="71" applyNumberFormat="1" applyFont="1" applyBorder="1" applyAlignment="1">
      <alignment horizontal="center"/>
    </xf>
    <xf numFmtId="2" fontId="1" fillId="0" borderId="19" xfId="71" applyNumberFormat="1" applyFont="1" applyBorder="1" applyAlignment="1">
      <alignment horizontal="center"/>
    </xf>
    <xf numFmtId="2" fontId="1" fillId="0" borderId="63" xfId="71" applyNumberFormat="1" applyFont="1" applyBorder="1" applyAlignment="1">
      <alignment horizontal="center"/>
    </xf>
    <xf numFmtId="169" fontId="1" fillId="0" borderId="18" xfId="71" applyNumberFormat="1" applyFont="1" applyBorder="1" applyAlignment="1" applyProtection="1">
      <alignment horizontal="center" vertical="center"/>
    </xf>
    <xf numFmtId="0" fontId="21" fillId="0" borderId="17" xfId="11" applyFont="1" applyBorder="1" applyAlignment="1">
      <alignment horizontal="center"/>
    </xf>
    <xf numFmtId="0" fontId="21" fillId="0" borderId="16" xfId="11" applyFont="1" applyBorder="1" applyAlignment="1">
      <alignment horizontal="center"/>
    </xf>
    <xf numFmtId="0" fontId="21" fillId="0" borderId="45" xfId="11" applyFont="1" applyBorder="1" applyAlignment="1">
      <alignment horizontal="center"/>
    </xf>
    <xf numFmtId="2" fontId="3" fillId="0" borderId="16" xfId="71" applyNumberFormat="1" applyFont="1" applyBorder="1" applyAlignment="1">
      <alignment horizontal="center"/>
    </xf>
    <xf numFmtId="169" fontId="3" fillId="0" borderId="15" xfId="71" applyNumberFormat="1" applyFont="1" applyBorder="1" applyAlignment="1" applyProtection="1">
      <alignment horizontal="left" vertical="center"/>
    </xf>
    <xf numFmtId="0" fontId="21" fillId="0" borderId="14" xfId="11" applyFont="1" applyBorder="1" applyAlignment="1">
      <alignment horizontal="center"/>
    </xf>
    <xf numFmtId="0" fontId="21" fillId="0" borderId="13" xfId="11" applyFont="1" applyBorder="1" applyAlignment="1">
      <alignment horizontal="center"/>
    </xf>
    <xf numFmtId="0" fontId="21" fillId="0" borderId="41" xfId="11" applyFont="1" applyBorder="1" applyAlignment="1">
      <alignment horizontal="center"/>
    </xf>
    <xf numFmtId="2" fontId="3" fillId="0" borderId="13" xfId="71" applyNumberFormat="1" applyFont="1" applyBorder="1" applyAlignment="1">
      <alignment horizontal="center"/>
    </xf>
    <xf numFmtId="169" fontId="3" fillId="0" borderId="7" xfId="71" applyNumberFormat="1" applyFont="1" applyBorder="1" applyAlignment="1" applyProtection="1">
      <alignment horizontal="left" vertical="center"/>
    </xf>
    <xf numFmtId="2" fontId="21" fillId="0" borderId="14" xfId="11" applyNumberFormat="1" applyFont="1" applyBorder="1" applyAlignment="1">
      <alignment horizontal="center"/>
    </xf>
    <xf numFmtId="2" fontId="3" fillId="4" borderId="13" xfId="71" applyNumberFormat="1" applyFont="1" applyFill="1" applyBorder="1" applyAlignment="1">
      <alignment horizontal="center"/>
    </xf>
    <xf numFmtId="2" fontId="21" fillId="0" borderId="13" xfId="11" applyNumberFormat="1" applyFont="1" applyBorder="1" applyAlignment="1">
      <alignment horizontal="center"/>
    </xf>
    <xf numFmtId="2" fontId="21" fillId="0" borderId="41" xfId="11" applyNumberFormat="1" applyFont="1" applyBorder="1" applyAlignment="1">
      <alignment horizontal="center"/>
    </xf>
    <xf numFmtId="2" fontId="3" fillId="0" borderId="13" xfId="71" applyNumberFormat="1" applyFont="1" applyBorder="1" applyAlignment="1" applyProtection="1">
      <alignment horizontal="center"/>
    </xf>
    <xf numFmtId="0" fontId="21" fillId="4" borderId="13" xfId="11" applyFont="1" applyFill="1" applyBorder="1" applyAlignment="1">
      <alignment horizontal="center"/>
    </xf>
    <xf numFmtId="2" fontId="3" fillId="0" borderId="13" xfId="71" applyNumberFormat="1" applyFont="1" applyFill="1" applyBorder="1" applyAlignment="1" applyProtection="1">
      <alignment horizontal="center"/>
    </xf>
    <xf numFmtId="2" fontId="21" fillId="0" borderId="27" xfId="11" applyNumberFormat="1" applyFont="1" applyBorder="1" applyAlignment="1">
      <alignment horizontal="center"/>
    </xf>
    <xf numFmtId="0" fontId="21" fillId="0" borderId="26" xfId="11" applyFont="1" applyBorder="1" applyAlignment="1">
      <alignment horizontal="center"/>
    </xf>
    <xf numFmtId="2" fontId="21" fillId="0" borderId="42" xfId="11" applyNumberFormat="1" applyFont="1" applyBorder="1" applyAlignment="1">
      <alignment horizontal="center"/>
    </xf>
    <xf numFmtId="2" fontId="3" fillId="0" borderId="26" xfId="71" applyNumberFormat="1" applyFont="1" applyBorder="1" applyAlignment="1" applyProtection="1">
      <alignment horizontal="center"/>
    </xf>
    <xf numFmtId="169" fontId="3" fillId="0" borderId="25" xfId="71" applyNumberFormat="1" applyFont="1" applyBorder="1" applyAlignment="1" applyProtection="1">
      <alignment horizontal="left" vertical="center"/>
    </xf>
    <xf numFmtId="169" fontId="1" fillId="2" borderId="10" xfId="71" applyNumberFormat="1" applyFont="1" applyFill="1" applyBorder="1" applyAlignment="1" applyProtection="1">
      <alignment horizontal="center" vertical="center"/>
    </xf>
    <xf numFmtId="169" fontId="1" fillId="2" borderId="12" xfId="71" applyNumberFormat="1" applyFont="1" applyFill="1" applyBorder="1" applyAlignment="1" applyProtection="1">
      <alignment horizontal="center" vertical="center"/>
    </xf>
    <xf numFmtId="169" fontId="1" fillId="2" borderId="9" xfId="71" applyNumberFormat="1" applyFont="1" applyFill="1" applyBorder="1" applyAlignment="1" applyProtection="1">
      <alignment horizontal="center" vertical="center"/>
    </xf>
    <xf numFmtId="0" fontId="3" fillId="0" borderId="0" xfId="20" applyFont="1"/>
    <xf numFmtId="0" fontId="5" fillId="0" borderId="0" xfId="20" applyFont="1"/>
    <xf numFmtId="0" fontId="51" fillId="0" borderId="0" xfId="21" quotePrefix="1" applyFont="1"/>
    <xf numFmtId="0" fontId="27" fillId="0" borderId="0" xfId="11" applyFont="1"/>
    <xf numFmtId="0" fontId="51" fillId="0" borderId="0" xfId="21" applyFont="1"/>
    <xf numFmtId="0" fontId="52" fillId="0" borderId="0" xfId="21" applyFont="1"/>
    <xf numFmtId="167" fontId="1" fillId="0" borderId="20" xfId="9" applyNumberFormat="1" applyFont="1" applyBorder="1" applyAlignment="1">
      <alignment horizontal="center"/>
    </xf>
    <xf numFmtId="167" fontId="1" fillId="0" borderId="19" xfId="9" applyNumberFormat="1" applyFont="1" applyBorder="1" applyAlignment="1">
      <alignment horizontal="center"/>
    </xf>
    <xf numFmtId="169" fontId="1" fillId="0" borderId="18" xfId="9" applyNumberFormat="1" applyFont="1" applyBorder="1" applyAlignment="1" applyProtection="1">
      <alignment horizontal="center" vertical="center"/>
    </xf>
    <xf numFmtId="167" fontId="3" fillId="0" borderId="14" xfId="20" applyNumberFormat="1" applyFont="1" applyBorder="1" applyAlignment="1">
      <alignment horizontal="center"/>
    </xf>
    <xf numFmtId="167" fontId="3" fillId="0" borderId="13" xfId="20" applyNumberFormat="1" applyFont="1" applyBorder="1" applyAlignment="1">
      <alignment horizontal="center"/>
    </xf>
    <xf numFmtId="167" fontId="3" fillId="0" borderId="13" xfId="9" applyNumberFormat="1" applyFont="1" applyFill="1" applyBorder="1" applyAlignment="1" applyProtection="1">
      <alignment horizontal="center"/>
    </xf>
    <xf numFmtId="167" fontId="21" fillId="0" borderId="13" xfId="21" applyNumberFormat="1" applyFont="1" applyBorder="1" applyAlignment="1">
      <alignment horizontal="center"/>
    </xf>
    <xf numFmtId="167" fontId="3" fillId="0" borderId="13" xfId="9" applyNumberFormat="1" applyFont="1" applyBorder="1" applyAlignment="1" applyProtection="1">
      <alignment horizontal="center"/>
    </xf>
    <xf numFmtId="169" fontId="3" fillId="0" borderId="7" xfId="9" applyNumberFormat="1" applyFont="1" applyBorder="1" applyAlignment="1" applyProtection="1">
      <alignment horizontal="left" vertical="center"/>
    </xf>
    <xf numFmtId="167" fontId="3" fillId="0" borderId="13" xfId="20" applyNumberFormat="1" applyFont="1" applyFill="1" applyBorder="1" applyAlignment="1">
      <alignment horizontal="center"/>
    </xf>
    <xf numFmtId="167" fontId="3" fillId="0" borderId="14" xfId="20" quotePrefix="1" applyNumberFormat="1" applyFont="1" applyFill="1" applyBorder="1" applyAlignment="1">
      <alignment horizontal="center"/>
    </xf>
    <xf numFmtId="167" fontId="3" fillId="0" borderId="13" xfId="20" quotePrefix="1" applyNumberFormat="1" applyFont="1" applyFill="1" applyBorder="1" applyAlignment="1">
      <alignment horizontal="center"/>
    </xf>
    <xf numFmtId="167" fontId="3" fillId="0" borderId="13" xfId="72" applyNumberFormat="1" applyFont="1" applyBorder="1" applyAlignment="1">
      <alignment horizontal="center"/>
    </xf>
    <xf numFmtId="167" fontId="3" fillId="0" borderId="14" xfId="9" applyNumberFormat="1" applyFont="1" applyFill="1" applyBorder="1" applyAlignment="1" applyProtection="1">
      <alignment horizontal="center"/>
    </xf>
    <xf numFmtId="167" fontId="3" fillId="0" borderId="27" xfId="9" applyNumberFormat="1" applyFont="1" applyFill="1" applyBorder="1" applyAlignment="1" applyProtection="1">
      <alignment horizontal="center"/>
    </xf>
    <xf numFmtId="167" fontId="3" fillId="0" borderId="26" xfId="9" applyNumberFormat="1" applyFont="1" applyFill="1" applyBorder="1" applyAlignment="1" applyProtection="1">
      <alignment horizontal="center"/>
    </xf>
    <xf numFmtId="167" fontId="21" fillId="0" borderId="26" xfId="21" applyNumberFormat="1" applyFont="1" applyBorder="1" applyAlignment="1">
      <alignment horizontal="center"/>
    </xf>
    <xf numFmtId="167" fontId="3" fillId="0" borderId="26" xfId="9" applyNumberFormat="1" applyFont="1" applyBorder="1" applyAlignment="1" applyProtection="1">
      <alignment horizontal="center"/>
    </xf>
    <xf numFmtId="169" fontId="3" fillId="0" borderId="25" xfId="9" applyNumberFormat="1" applyFont="1" applyBorder="1" applyAlignment="1" applyProtection="1">
      <alignment horizontal="left" vertical="center"/>
    </xf>
    <xf numFmtId="169" fontId="1" fillId="2" borderId="10" xfId="9" applyNumberFormat="1" applyFont="1" applyFill="1" applyBorder="1" applyAlignment="1" applyProtection="1">
      <alignment horizontal="center" vertical="center"/>
    </xf>
    <xf numFmtId="169" fontId="1" fillId="2" borderId="12" xfId="9" applyNumberFormat="1" applyFont="1" applyFill="1" applyBorder="1" applyAlignment="1" applyProtection="1">
      <alignment horizontal="center" vertical="center"/>
    </xf>
    <xf numFmtId="2" fontId="46" fillId="0" borderId="20" xfId="0" applyNumberFormat="1" applyFont="1" applyBorder="1" applyAlignment="1">
      <alignment horizontal="center"/>
    </xf>
    <xf numFmtId="2" fontId="46" fillId="0" borderId="19" xfId="0" applyNumberFormat="1" applyFont="1" applyBorder="1" applyAlignment="1">
      <alignment horizontal="center"/>
    </xf>
    <xf numFmtId="0" fontId="46" fillId="0" borderId="18" xfId="0" applyFont="1" applyBorder="1"/>
    <xf numFmtId="0" fontId="46" fillId="0" borderId="7" xfId="0" applyFont="1" applyBorder="1"/>
    <xf numFmtId="0" fontId="46" fillId="0" borderId="25" xfId="0" applyFont="1" applyBorder="1"/>
    <xf numFmtId="0" fontId="46" fillId="2" borderId="10" xfId="0" applyFont="1" applyFill="1" applyBorder="1" applyAlignment="1">
      <alignment horizontal="center" vertical="center"/>
    </xf>
    <xf numFmtId="0" fontId="46" fillId="2" borderId="12" xfId="0" applyFont="1" applyFill="1" applyBorder="1" applyAlignment="1">
      <alignment horizontal="center" vertical="center"/>
    </xf>
    <xf numFmtId="0" fontId="7" fillId="0" borderId="0" xfId="19" applyFont="1" applyBorder="1" applyAlignment="1">
      <alignment vertical="center"/>
    </xf>
    <xf numFmtId="0" fontId="5" fillId="0" borderId="0" xfId="19" applyFont="1" applyBorder="1" applyAlignment="1">
      <alignment vertical="center"/>
    </xf>
    <xf numFmtId="0" fontId="1" fillId="0" borderId="0" xfId="19" applyFont="1" applyBorder="1" applyAlignment="1"/>
    <xf numFmtId="0" fontId="1" fillId="0" borderId="0" xfId="19" applyFont="1" applyBorder="1" applyAlignment="1">
      <alignment vertical="center"/>
    </xf>
    <xf numFmtId="0" fontId="21" fillId="0" borderId="0" xfId="22" applyNumberFormat="1" applyFont="1"/>
    <xf numFmtId="0" fontId="21" fillId="0" borderId="0" xfId="22" applyFont="1"/>
    <xf numFmtId="2" fontId="23" fillId="10" borderId="0" xfId="22" applyNumberFormat="1" applyFont="1" applyFill="1" applyBorder="1" applyAlignment="1">
      <alignment vertical="top"/>
    </xf>
    <xf numFmtId="0" fontId="3" fillId="0" borderId="0" xfId="70" applyFont="1"/>
    <xf numFmtId="0" fontId="3" fillId="0" borderId="0" xfId="70" applyFont="1" applyFill="1"/>
    <xf numFmtId="0" fontId="23" fillId="0" borderId="0" xfId="70" applyFont="1" applyFill="1" applyBorder="1"/>
    <xf numFmtId="2" fontId="53" fillId="10" borderId="20" xfId="22" applyNumberFormat="1" applyFont="1" applyFill="1" applyBorder="1" applyAlignment="1">
      <alignment horizontal="center" wrapText="1"/>
    </xf>
    <xf numFmtId="2" fontId="53" fillId="10" borderId="19" xfId="22" applyNumberFormat="1" applyFont="1" applyFill="1" applyBorder="1" applyAlignment="1">
      <alignment horizontal="center" wrapText="1"/>
    </xf>
    <xf numFmtId="2" fontId="53" fillId="10" borderId="18" xfId="22" applyNumberFormat="1" applyFont="1" applyFill="1" applyBorder="1" applyAlignment="1">
      <alignment vertical="top"/>
    </xf>
    <xf numFmtId="2" fontId="23" fillId="10" borderId="14" xfId="22" applyNumberFormat="1" applyFont="1" applyFill="1" applyBorder="1" applyAlignment="1">
      <alignment horizontal="center" wrapText="1"/>
    </xf>
    <xf numFmtId="2" fontId="23" fillId="10" borderId="13" xfId="22" applyNumberFormat="1" applyFont="1" applyFill="1" applyBorder="1" applyAlignment="1">
      <alignment horizontal="center" wrapText="1"/>
    </xf>
    <xf numFmtId="2" fontId="23" fillId="10" borderId="7" xfId="22" applyNumberFormat="1" applyFont="1" applyFill="1" applyBorder="1" applyAlignment="1">
      <alignment vertical="top"/>
    </xf>
    <xf numFmtId="2" fontId="53" fillId="10" borderId="10" xfId="22" applyNumberFormat="1" applyFont="1" applyFill="1" applyBorder="1" applyAlignment="1">
      <alignment horizontal="center" wrapText="1"/>
    </xf>
    <xf numFmtId="2" fontId="53" fillId="10" borderId="12" xfId="22" applyNumberFormat="1" applyFont="1" applyFill="1" applyBorder="1" applyAlignment="1">
      <alignment horizontal="center" wrapText="1"/>
    </xf>
    <xf numFmtId="1" fontId="53" fillId="10" borderId="12" xfId="22" applyNumberFormat="1" applyFont="1" applyFill="1" applyBorder="1" applyAlignment="1">
      <alignment horizontal="center" wrapText="1"/>
    </xf>
    <xf numFmtId="2" fontId="53" fillId="10" borderId="11" xfId="22" applyNumberFormat="1" applyFont="1" applyFill="1" applyBorder="1" applyAlignment="1">
      <alignment horizontal="left" vertical="top"/>
    </xf>
    <xf numFmtId="2" fontId="53" fillId="10" borderId="14" xfId="22" applyNumberFormat="1" applyFont="1" applyFill="1" applyBorder="1" applyAlignment="1">
      <alignment horizontal="center" wrapText="1"/>
    </xf>
    <xf numFmtId="2" fontId="53" fillId="10" borderId="13" xfId="22" applyNumberFormat="1" applyFont="1" applyFill="1" applyBorder="1" applyAlignment="1">
      <alignment horizontal="center" wrapText="1"/>
    </xf>
    <xf numFmtId="2" fontId="53" fillId="10" borderId="7" xfId="22" applyNumberFormat="1" applyFont="1" applyFill="1" applyBorder="1" applyAlignment="1">
      <alignment vertical="top"/>
    </xf>
    <xf numFmtId="2" fontId="53" fillId="10" borderId="11" xfId="22" applyNumberFormat="1" applyFont="1" applyFill="1" applyBorder="1" applyAlignment="1">
      <alignment vertical="top"/>
    </xf>
    <xf numFmtId="0" fontId="53" fillId="2" borderId="12" xfId="22" applyFont="1" applyFill="1" applyBorder="1" applyAlignment="1">
      <alignment horizontal="center" vertical="center" wrapText="1"/>
    </xf>
    <xf numFmtId="0" fontId="53" fillId="2" borderId="64" xfId="22" applyFont="1" applyFill="1" applyBorder="1" applyAlignment="1">
      <alignment horizontal="center" vertical="center" wrapText="1"/>
    </xf>
    <xf numFmtId="0" fontId="27" fillId="0" borderId="0" xfId="0" applyNumberFormat="1" applyFont="1"/>
    <xf numFmtId="2" fontId="53" fillId="0" borderId="20" xfId="74" applyNumberFormat="1" applyFont="1" applyBorder="1" applyAlignment="1">
      <alignment horizontal="center" vertical="center"/>
    </xf>
    <xf numFmtId="2" fontId="53" fillId="0" borderId="19" xfId="74" applyNumberFormat="1" applyFont="1" applyBorder="1" applyAlignment="1">
      <alignment horizontal="center" vertical="center"/>
    </xf>
    <xf numFmtId="169" fontId="53" fillId="0" borderId="18" xfId="74" applyNumberFormat="1" applyFont="1" applyBorder="1" applyAlignment="1" applyProtection="1">
      <alignment horizontal="center" vertical="center"/>
    </xf>
    <xf numFmtId="2" fontId="23" fillId="0" borderId="65" xfId="74" applyNumberFormat="1" applyFont="1" applyBorder="1" applyAlignment="1">
      <alignment horizontal="center"/>
    </xf>
    <xf numFmtId="2" fontId="23" fillId="0" borderId="16" xfId="74" applyNumberFormat="1" applyFont="1" applyBorder="1" applyAlignment="1">
      <alignment horizontal="center"/>
    </xf>
    <xf numFmtId="2" fontId="23" fillId="0" borderId="45" xfId="74" applyNumberFormat="1" applyFont="1" applyBorder="1" applyAlignment="1">
      <alignment horizontal="center" vertical="center"/>
    </xf>
    <xf numFmtId="2" fontId="23" fillId="0" borderId="41" xfId="74" applyNumberFormat="1" applyFont="1" applyBorder="1" applyAlignment="1">
      <alignment horizontal="center" vertical="center"/>
    </xf>
    <xf numFmtId="2" fontId="23" fillId="0" borderId="13" xfId="74" applyNumberFormat="1" applyFont="1" applyBorder="1" applyAlignment="1">
      <alignment horizontal="center" vertical="center"/>
    </xf>
    <xf numFmtId="169" fontId="23" fillId="0" borderId="7" xfId="74" applyNumberFormat="1" applyFont="1" applyBorder="1" applyAlignment="1" applyProtection="1">
      <alignment horizontal="left" vertical="center"/>
    </xf>
    <xf numFmtId="2" fontId="23" fillId="0" borderId="43" xfId="74" applyNumberFormat="1" applyFont="1" applyBorder="1" applyAlignment="1">
      <alignment horizontal="center"/>
    </xf>
    <xf numFmtId="2" fontId="23" fillId="0" borderId="13" xfId="74" applyNumberFormat="1" applyFont="1" applyBorder="1" applyAlignment="1">
      <alignment horizontal="center"/>
    </xf>
    <xf numFmtId="2" fontId="23" fillId="4" borderId="41" xfId="74" applyNumberFormat="1" applyFont="1" applyFill="1" applyBorder="1" applyAlignment="1">
      <alignment horizontal="center" vertical="center"/>
    </xf>
    <xf numFmtId="2" fontId="23" fillId="0" borderId="43" xfId="74" applyNumberFormat="1" applyFont="1" applyFill="1" applyBorder="1" applyAlignment="1">
      <alignment horizontal="center"/>
    </xf>
    <xf numFmtId="2" fontId="23" fillId="0" borderId="13" xfId="74" applyNumberFormat="1" applyFont="1" applyFill="1" applyBorder="1" applyAlignment="1">
      <alignment horizontal="center"/>
    </xf>
    <xf numFmtId="2" fontId="23" fillId="0" borderId="66" xfId="74" applyNumberFormat="1" applyFont="1" applyFill="1" applyBorder="1" applyAlignment="1">
      <alignment horizontal="center"/>
    </xf>
    <xf numFmtId="2" fontId="23" fillId="0" borderId="26" xfId="74" applyNumberFormat="1" applyFont="1" applyFill="1" applyBorder="1" applyAlignment="1">
      <alignment horizontal="center"/>
    </xf>
    <xf numFmtId="2" fontId="23" fillId="0" borderId="42" xfId="74" applyNumberFormat="1" applyFont="1" applyBorder="1" applyAlignment="1">
      <alignment horizontal="center" vertical="center"/>
    </xf>
    <xf numFmtId="2" fontId="23" fillId="0" borderId="26" xfId="74" applyNumberFormat="1" applyFont="1" applyBorder="1" applyAlignment="1">
      <alignment horizontal="center" vertical="center"/>
    </xf>
    <xf numFmtId="169" fontId="23" fillId="0" borderId="25" xfId="74" applyNumberFormat="1" applyFont="1" applyBorder="1" applyAlignment="1" applyProtection="1">
      <alignment horizontal="left" vertical="center"/>
    </xf>
    <xf numFmtId="169" fontId="53" fillId="2" borderId="27" xfId="74" applyNumberFormat="1" applyFont="1" applyFill="1" applyBorder="1" applyAlignment="1" applyProtection="1">
      <alignment horizontal="center" vertical="center"/>
    </xf>
    <xf numFmtId="169" fontId="53" fillId="2" borderId="12" xfId="74" applyNumberFormat="1" applyFont="1" applyFill="1" applyBorder="1" applyAlignment="1" applyProtection="1">
      <alignment horizontal="center" vertical="center"/>
    </xf>
    <xf numFmtId="169" fontId="53" fillId="2" borderId="26" xfId="74" applyNumberFormat="1" applyFont="1" applyFill="1" applyBorder="1" applyAlignment="1" applyProtection="1">
      <alignment horizontal="center" vertical="center"/>
    </xf>
    <xf numFmtId="2" fontId="27" fillId="0" borderId="0" xfId="0" applyNumberFormat="1" applyFont="1"/>
    <xf numFmtId="2" fontId="5" fillId="0" borderId="30" xfId="0" applyNumberFormat="1" applyFont="1" applyBorder="1" applyAlignment="1">
      <alignment horizontal="center"/>
    </xf>
    <xf numFmtId="2" fontId="5" fillId="0" borderId="1" xfId="19" applyNumberFormat="1" applyFont="1" applyFill="1" applyBorder="1" applyAlignment="1">
      <alignment horizontal="center"/>
    </xf>
    <xf numFmtId="2" fontId="5" fillId="0" borderId="29" xfId="19" applyNumberFormat="1" applyFont="1" applyFill="1" applyBorder="1" applyAlignment="1">
      <alignment horizontal="center"/>
    </xf>
    <xf numFmtId="2" fontId="5" fillId="0" borderId="61" xfId="19" applyNumberFormat="1" applyFont="1" applyFill="1" applyBorder="1" applyAlignment="1">
      <alignment horizontal="center"/>
    </xf>
    <xf numFmtId="2" fontId="5" fillId="0" borderId="29" xfId="19" applyNumberFormat="1" applyFont="1" applyBorder="1" applyAlignment="1">
      <alignment horizontal="center"/>
    </xf>
    <xf numFmtId="0" fontId="5" fillId="0" borderId="1" xfId="19" applyFont="1" applyBorder="1"/>
    <xf numFmtId="0" fontId="5" fillId="0" borderId="28" xfId="19" applyFont="1" applyBorder="1"/>
    <xf numFmtId="2" fontId="5" fillId="0" borderId="14" xfId="0" applyNumberFormat="1" applyFont="1" applyBorder="1" applyAlignment="1">
      <alignment horizontal="center"/>
    </xf>
    <xf numFmtId="2" fontId="5" fillId="0" borderId="0" xfId="19" applyNumberFormat="1" applyFont="1" applyBorder="1" applyAlignment="1">
      <alignment horizontal="center"/>
    </xf>
    <xf numFmtId="2" fontId="5" fillId="0" borderId="13" xfId="19" applyNumberFormat="1" applyFont="1" applyBorder="1" applyAlignment="1">
      <alignment horizontal="center"/>
    </xf>
    <xf numFmtId="2" fontId="5" fillId="0" borderId="41" xfId="19" applyNumberFormat="1" applyFont="1" applyBorder="1" applyAlignment="1">
      <alignment horizontal="center"/>
    </xf>
    <xf numFmtId="0" fontId="5" fillId="0" borderId="0" xfId="19" applyFont="1" applyBorder="1"/>
    <xf numFmtId="0" fontId="5" fillId="0" borderId="7" xfId="19" applyFont="1" applyBorder="1" applyAlignment="1">
      <alignment horizontal="center"/>
    </xf>
    <xf numFmtId="2" fontId="7" fillId="0" borderId="14" xfId="0" applyNumberFormat="1" applyFont="1" applyBorder="1" applyAlignment="1">
      <alignment horizontal="center"/>
    </xf>
    <xf numFmtId="2" fontId="7" fillId="0" borderId="0" xfId="19" applyNumberFormat="1" applyFont="1" applyBorder="1" applyAlignment="1">
      <alignment horizontal="center"/>
    </xf>
    <xf numFmtId="2" fontId="7" fillId="0" borderId="13" xfId="19" applyNumberFormat="1" applyFont="1" applyBorder="1" applyAlignment="1">
      <alignment horizontal="center"/>
    </xf>
    <xf numFmtId="2" fontId="7" fillId="0" borderId="41" xfId="19" applyNumberFormat="1" applyFont="1" applyBorder="1" applyAlignment="1">
      <alignment horizontal="center"/>
    </xf>
    <xf numFmtId="2" fontId="7" fillId="0" borderId="13" xfId="75" applyNumberFormat="1" applyFont="1" applyBorder="1" applyAlignment="1">
      <alignment horizontal="center" vertical="center"/>
    </xf>
    <xf numFmtId="0" fontId="7" fillId="0" borderId="0" xfId="19" applyFont="1" applyBorder="1"/>
    <xf numFmtId="0" fontId="7" fillId="0" borderId="41" xfId="19" applyFont="1" applyBorder="1"/>
    <xf numFmtId="0" fontId="7" fillId="0" borderId="7" xfId="19" applyFont="1" applyBorder="1" applyAlignment="1">
      <alignment horizontal="center"/>
    </xf>
    <xf numFmtId="2" fontId="27" fillId="0" borderId="0" xfId="0" applyNumberFormat="1" applyFont="1" applyFill="1"/>
    <xf numFmtId="2" fontId="7" fillId="0" borderId="10" xfId="0" applyNumberFormat="1" applyFont="1" applyBorder="1" applyAlignment="1">
      <alignment horizontal="center"/>
    </xf>
    <xf numFmtId="2" fontId="7" fillId="0" borderId="46" xfId="19" applyNumberFormat="1" applyFont="1" applyBorder="1" applyAlignment="1">
      <alignment horizontal="center"/>
    </xf>
    <xf numFmtId="2" fontId="7" fillId="0" borderId="12" xfId="19" applyNumberFormat="1" applyFont="1" applyBorder="1" applyAlignment="1">
      <alignment horizontal="center"/>
    </xf>
    <xf numFmtId="2" fontId="7" fillId="0" borderId="9" xfId="19" applyNumberFormat="1" applyFont="1" applyBorder="1" applyAlignment="1">
      <alignment horizontal="center"/>
    </xf>
    <xf numFmtId="0" fontId="7" fillId="0" borderId="46" xfId="19" applyFont="1" applyBorder="1"/>
    <xf numFmtId="0" fontId="7" fillId="0" borderId="11" xfId="19" applyFont="1" applyBorder="1" applyAlignment="1">
      <alignment horizontal="center"/>
    </xf>
    <xf numFmtId="2" fontId="5" fillId="0" borderId="0" xfId="19" applyNumberFormat="1" applyFont="1" applyBorder="1" applyAlignment="1">
      <alignment horizontal="center" vertical="center"/>
    </xf>
    <xf numFmtId="2" fontId="5" fillId="0" borderId="13" xfId="19" applyNumberFormat="1" applyFont="1" applyBorder="1" applyAlignment="1">
      <alignment horizontal="center" vertical="center"/>
    </xf>
    <xf numFmtId="2" fontId="5" fillId="0" borderId="8" xfId="19" applyNumberFormat="1" applyFont="1" applyBorder="1" applyAlignment="1">
      <alignment horizontal="center" vertical="center"/>
    </xf>
    <xf numFmtId="2" fontId="5" fillId="0" borderId="13" xfId="75" applyNumberFormat="1" applyFont="1" applyBorder="1" applyAlignment="1">
      <alignment horizontal="center" vertical="center"/>
    </xf>
    <xf numFmtId="0" fontId="5" fillId="0" borderId="7" xfId="19" applyFont="1" applyBorder="1"/>
    <xf numFmtId="0" fontId="7" fillId="2" borderId="44" xfId="19" applyFont="1" applyFill="1" applyBorder="1" applyAlignment="1">
      <alignment horizontal="center" vertical="center"/>
    </xf>
    <xf numFmtId="0" fontId="7" fillId="2" borderId="35" xfId="19" applyFont="1" applyFill="1" applyBorder="1" applyAlignment="1">
      <alignment horizontal="center" vertical="center"/>
    </xf>
    <xf numFmtId="0" fontId="5" fillId="0" borderId="0" xfId="70" applyFont="1"/>
    <xf numFmtId="0" fontId="7" fillId="0" borderId="0" xfId="70" applyFont="1"/>
    <xf numFmtId="0" fontId="5" fillId="0" borderId="0" xfId="70" applyFont="1" applyAlignment="1">
      <alignment horizontal="center"/>
    </xf>
    <xf numFmtId="0" fontId="5" fillId="0" borderId="0" xfId="70" applyFont="1" applyAlignment="1"/>
    <xf numFmtId="0" fontId="6" fillId="0" borderId="0" xfId="70" applyFont="1" applyAlignment="1">
      <alignment horizontal="center"/>
    </xf>
    <xf numFmtId="0" fontId="6" fillId="0" borderId="0" xfId="5"/>
    <xf numFmtId="0" fontId="6" fillId="0" borderId="0" xfId="70" applyFont="1" applyFill="1" applyBorder="1" applyAlignment="1">
      <alignment horizontal="left" vertical="center"/>
    </xf>
    <xf numFmtId="2" fontId="23" fillId="0" borderId="68" xfId="70" applyNumberFormat="1" applyFont="1" applyBorder="1" applyAlignment="1">
      <alignment horizontal="center" vertical="center"/>
    </xf>
    <xf numFmtId="2" fontId="23" fillId="4" borderId="29" xfId="70" applyNumberFormat="1" applyFont="1" applyFill="1" applyBorder="1" applyAlignment="1">
      <alignment horizontal="center" vertical="center"/>
    </xf>
    <xf numFmtId="2" fontId="23" fillId="0" borderId="29" xfId="70" applyNumberFormat="1" applyFont="1" applyBorder="1" applyAlignment="1">
      <alignment horizontal="center" vertical="center"/>
    </xf>
    <xf numFmtId="2" fontId="23" fillId="4" borderId="29" xfId="5" applyNumberFormat="1" applyFont="1" applyFill="1" applyBorder="1" applyAlignment="1">
      <alignment horizontal="center" vertical="center"/>
    </xf>
    <xf numFmtId="2" fontId="23" fillId="4" borderId="1" xfId="5" applyNumberFormat="1" applyFont="1" applyFill="1" applyBorder="1" applyAlignment="1">
      <alignment horizontal="center" vertical="center"/>
    </xf>
    <xf numFmtId="0" fontId="23" fillId="0" borderId="61" xfId="70" applyFont="1" applyBorder="1" applyAlignment="1">
      <alignment horizontal="left" vertical="center"/>
    </xf>
    <xf numFmtId="0" fontId="7" fillId="0" borderId="28" xfId="70" applyFont="1" applyBorder="1" applyAlignment="1">
      <alignment vertical="center"/>
    </xf>
    <xf numFmtId="2" fontId="23" fillId="0" borderId="43" xfId="70" applyNumberFormat="1" applyFont="1" applyBorder="1" applyAlignment="1">
      <alignment horizontal="center" vertical="center"/>
    </xf>
    <xf numFmtId="2" fontId="23" fillId="4" borderId="13" xfId="70" applyNumberFormat="1" applyFont="1" applyFill="1" applyBorder="1" applyAlignment="1">
      <alignment horizontal="center" vertical="center"/>
    </xf>
    <xf numFmtId="2" fontId="23" fillId="0" borderId="13" xfId="70" applyNumberFormat="1" applyFont="1" applyBorder="1" applyAlignment="1">
      <alignment horizontal="center" vertical="center"/>
    </xf>
    <xf numFmtId="2" fontId="23" fillId="4" borderId="13" xfId="5" applyNumberFormat="1" applyFont="1" applyFill="1" applyBorder="1" applyAlignment="1">
      <alignment horizontal="center" vertical="center"/>
    </xf>
    <xf numFmtId="2" fontId="23" fillId="4" borderId="0" xfId="5" applyNumberFormat="1" applyFont="1" applyFill="1" applyBorder="1" applyAlignment="1">
      <alignment horizontal="center" vertical="center"/>
    </xf>
    <xf numFmtId="0" fontId="23" fillId="0" borderId="0" xfId="70" applyFont="1" applyBorder="1" applyAlignment="1">
      <alignment horizontal="left" vertical="center"/>
    </xf>
    <xf numFmtId="0" fontId="7" fillId="0" borderId="7" xfId="70" applyFont="1" applyBorder="1" applyAlignment="1">
      <alignment horizontal="center" vertical="center"/>
    </xf>
    <xf numFmtId="2" fontId="53" fillId="0" borderId="43" xfId="70" applyNumberFormat="1" applyFont="1" applyBorder="1" applyAlignment="1">
      <alignment horizontal="center" vertical="center"/>
    </xf>
    <xf numFmtId="2" fontId="53" fillId="4" borderId="13" xfId="70" applyNumberFormat="1" applyFont="1" applyFill="1" applyBorder="1" applyAlignment="1">
      <alignment horizontal="center" vertical="center"/>
    </xf>
    <xf numFmtId="2" fontId="53" fillId="0" borderId="13" xfId="70" applyNumberFormat="1" applyFont="1" applyBorder="1" applyAlignment="1">
      <alignment horizontal="center" vertical="center"/>
    </xf>
    <xf numFmtId="2" fontId="53" fillId="4" borderId="13" xfId="5" applyNumberFormat="1" applyFont="1" applyFill="1" applyBorder="1" applyAlignment="1">
      <alignment horizontal="center" vertical="center"/>
    </xf>
    <xf numFmtId="2" fontId="53" fillId="0" borderId="13" xfId="76" applyNumberFormat="1" applyFont="1" applyBorder="1" applyAlignment="1">
      <alignment horizontal="center" vertical="center"/>
    </xf>
    <xf numFmtId="0" fontId="53" fillId="0" borderId="0" xfId="70" applyFont="1" applyBorder="1" applyAlignment="1">
      <alignment horizontal="left" vertical="center"/>
    </xf>
    <xf numFmtId="2" fontId="55" fillId="0" borderId="43" xfId="70" applyNumberFormat="1" applyFont="1" applyBorder="1" applyAlignment="1">
      <alignment horizontal="center" vertical="center"/>
    </xf>
    <xf numFmtId="2" fontId="53" fillId="4" borderId="0" xfId="5" applyNumberFormat="1" applyFont="1" applyFill="1" applyBorder="1" applyAlignment="1">
      <alignment horizontal="center" vertical="center"/>
    </xf>
    <xf numFmtId="0" fontId="7" fillId="0" borderId="0" xfId="70" applyFont="1" applyFill="1"/>
    <xf numFmtId="2" fontId="53" fillId="0" borderId="44" xfId="70" applyNumberFormat="1" applyFont="1" applyFill="1" applyBorder="1" applyAlignment="1">
      <alignment horizontal="center" vertical="center"/>
    </xf>
    <xf numFmtId="2" fontId="53" fillId="4" borderId="12" xfId="70" applyNumberFormat="1" applyFont="1" applyFill="1" applyBorder="1" applyAlignment="1">
      <alignment horizontal="center" vertical="center"/>
    </xf>
    <xf numFmtId="2" fontId="53" fillId="0" borderId="12" xfId="70" applyNumberFormat="1" applyFont="1" applyFill="1" applyBorder="1" applyAlignment="1">
      <alignment horizontal="center" vertical="center"/>
    </xf>
    <xf numFmtId="2" fontId="53" fillId="4" borderId="12" xfId="5" applyNumberFormat="1" applyFont="1" applyFill="1" applyBorder="1" applyAlignment="1">
      <alignment horizontal="center" vertical="center"/>
    </xf>
    <xf numFmtId="2" fontId="53" fillId="4" borderId="46" xfId="5" applyNumberFormat="1" applyFont="1" applyFill="1" applyBorder="1" applyAlignment="1">
      <alignment horizontal="center" vertical="center"/>
    </xf>
    <xf numFmtId="2" fontId="53" fillId="0" borderId="12" xfId="76" applyNumberFormat="1" applyFont="1" applyFill="1" applyBorder="1" applyAlignment="1">
      <alignment horizontal="center" vertical="center"/>
    </xf>
    <xf numFmtId="0" fontId="53" fillId="0" borderId="46" xfId="70" applyFont="1" applyFill="1" applyBorder="1" applyAlignment="1">
      <alignment horizontal="left" vertical="center"/>
    </xf>
    <xf numFmtId="0" fontId="7" fillId="0" borderId="11" xfId="70" applyFont="1" applyFill="1" applyBorder="1" applyAlignment="1">
      <alignment horizontal="center" vertical="center"/>
    </xf>
    <xf numFmtId="2" fontId="23" fillId="0" borderId="65" xfId="70" applyNumberFormat="1" applyFont="1" applyBorder="1" applyAlignment="1">
      <alignment horizontal="center" vertical="center"/>
    </xf>
    <xf numFmtId="2" fontId="23" fillId="4" borderId="16" xfId="70" applyNumberFormat="1" applyFont="1" applyFill="1" applyBorder="1" applyAlignment="1">
      <alignment horizontal="center" vertical="center"/>
    </xf>
    <xf numFmtId="2" fontId="23" fillId="0" borderId="16" xfId="70" applyNumberFormat="1" applyFont="1" applyBorder="1" applyAlignment="1">
      <alignment horizontal="center" vertical="center"/>
    </xf>
    <xf numFmtId="2" fontId="23" fillId="4" borderId="16" xfId="5" applyNumberFormat="1" applyFont="1" applyFill="1" applyBorder="1" applyAlignment="1">
      <alignment horizontal="center" vertical="center"/>
    </xf>
    <xf numFmtId="2" fontId="23" fillId="0" borderId="16" xfId="76" applyNumberFormat="1" applyFont="1" applyBorder="1" applyAlignment="1">
      <alignment horizontal="center" vertical="center"/>
    </xf>
    <xf numFmtId="0" fontId="23" fillId="0" borderId="62" xfId="70" applyFont="1" applyBorder="1" applyAlignment="1">
      <alignment horizontal="left" vertical="center"/>
    </xf>
    <xf numFmtId="0" fontId="7" fillId="0" borderId="15" xfId="70" applyFont="1" applyBorder="1" applyAlignment="1">
      <alignment horizontal="center" vertical="center"/>
    </xf>
    <xf numFmtId="2" fontId="23" fillId="0" borderId="13" xfId="76" applyNumberFormat="1" applyFont="1" applyBorder="1" applyAlignment="1">
      <alignment horizontal="center" vertical="center"/>
    </xf>
    <xf numFmtId="0" fontId="7" fillId="0" borderId="7" xfId="70" applyFont="1" applyBorder="1" applyAlignment="1">
      <alignment vertical="center"/>
    </xf>
    <xf numFmtId="2" fontId="53" fillId="0" borderId="44" xfId="70" applyNumberFormat="1" applyFont="1" applyBorder="1" applyAlignment="1">
      <alignment horizontal="center" vertical="center"/>
    </xf>
    <xf numFmtId="2" fontId="53" fillId="0" borderId="12" xfId="70" applyNumberFormat="1" applyFont="1" applyBorder="1" applyAlignment="1">
      <alignment horizontal="center" vertical="center"/>
    </xf>
    <xf numFmtId="0" fontId="53" fillId="0" borderId="46" xfId="70" applyFont="1" applyBorder="1" applyAlignment="1">
      <alignment horizontal="left" vertical="center"/>
    </xf>
    <xf numFmtId="0" fontId="7" fillId="0" borderId="11" xfId="70" applyFont="1" applyBorder="1" applyAlignment="1">
      <alignment horizontal="center" vertical="center"/>
    </xf>
    <xf numFmtId="2" fontId="53" fillId="0" borderId="65" xfId="70" applyNumberFormat="1" applyFont="1" applyBorder="1" applyAlignment="1">
      <alignment horizontal="center" vertical="center"/>
    </xf>
    <xf numFmtId="2" fontId="53" fillId="4" borderId="16" xfId="5" applyNumberFormat="1" applyFont="1" applyFill="1" applyBorder="1" applyAlignment="1">
      <alignment horizontal="center" vertical="center"/>
    </xf>
    <xf numFmtId="2" fontId="53" fillId="0" borderId="16" xfId="70" applyNumberFormat="1" applyFont="1" applyBorder="1" applyAlignment="1">
      <alignment horizontal="center" vertical="center"/>
    </xf>
    <xf numFmtId="0" fontId="3" fillId="2" borderId="12" xfId="70" applyFont="1" applyFill="1" applyBorder="1" applyAlignment="1">
      <alignment horizontal="center" vertical="center"/>
    </xf>
    <xf numFmtId="0" fontId="1" fillId="2" borderId="12" xfId="5" applyFont="1" applyFill="1" applyBorder="1" applyAlignment="1">
      <alignment horizontal="center" vertical="center"/>
    </xf>
    <xf numFmtId="0" fontId="1" fillId="2" borderId="23" xfId="5" applyFont="1" applyFill="1" applyBorder="1" applyAlignment="1" applyProtection="1">
      <alignment horizontal="center" vertical="center"/>
    </xf>
    <xf numFmtId="0" fontId="56" fillId="0" borderId="0" xfId="70" applyFont="1"/>
    <xf numFmtId="0" fontId="3" fillId="0" borderId="0" xfId="64" applyFont="1" applyFill="1"/>
    <xf numFmtId="49" fontId="3" fillId="0" borderId="0" xfId="64" applyNumberFormat="1" applyFont="1" applyFill="1"/>
    <xf numFmtId="0" fontId="3" fillId="0" borderId="0" xfId="64" applyFont="1" applyFill="1" applyBorder="1"/>
    <xf numFmtId="0" fontId="1" fillId="0" borderId="0" xfId="50" applyFont="1" applyFill="1" applyBorder="1" applyAlignment="1">
      <alignment horizontal="center"/>
    </xf>
    <xf numFmtId="2" fontId="3" fillId="0" borderId="30" xfId="64" applyNumberFormat="1" applyFont="1" applyFill="1" applyBorder="1" applyAlignment="1">
      <alignment horizontal="center"/>
    </xf>
    <xf numFmtId="2" fontId="3" fillId="0" borderId="29" xfId="64" applyNumberFormat="1" applyFont="1" applyFill="1" applyBorder="1" applyAlignment="1">
      <alignment horizontal="center"/>
    </xf>
    <xf numFmtId="2" fontId="3" fillId="0" borderId="29" xfId="50" applyNumberFormat="1" applyFont="1" applyFill="1" applyBorder="1" applyAlignment="1">
      <alignment horizontal="center"/>
    </xf>
    <xf numFmtId="0" fontId="3" fillId="0" borderId="29" xfId="50" applyNumberFormat="1" applyFont="1" applyFill="1" applyBorder="1" applyAlignment="1">
      <alignment horizontal="center"/>
    </xf>
    <xf numFmtId="0" fontId="3" fillId="0" borderId="28" xfId="64" applyNumberFormat="1" applyFont="1" applyFill="1" applyBorder="1" applyAlignment="1">
      <alignment horizontal="center"/>
    </xf>
    <xf numFmtId="2" fontId="3" fillId="0" borderId="14" xfId="64" applyNumberFormat="1" applyFont="1" applyFill="1" applyBorder="1" applyAlignment="1">
      <alignment horizontal="center"/>
    </xf>
    <xf numFmtId="2" fontId="3" fillId="0" borderId="13" xfId="64" applyNumberFormat="1" applyFont="1" applyFill="1" applyBorder="1" applyAlignment="1">
      <alignment horizontal="center"/>
    </xf>
    <xf numFmtId="2" fontId="3" fillId="0" borderId="13" xfId="50" applyNumberFormat="1" applyFont="1" applyFill="1" applyBorder="1" applyAlignment="1">
      <alignment horizontal="center"/>
    </xf>
    <xf numFmtId="0" fontId="3" fillId="0" borderId="13" xfId="50" applyNumberFormat="1" applyFont="1" applyFill="1" applyBorder="1" applyAlignment="1">
      <alignment horizontal="center"/>
    </xf>
    <xf numFmtId="0" fontId="3" fillId="0" borderId="7" xfId="64" applyNumberFormat="1" applyFont="1" applyFill="1" applyBorder="1" applyAlignment="1">
      <alignment horizontal="center"/>
    </xf>
    <xf numFmtId="2" fontId="3" fillId="0" borderId="14" xfId="50" applyNumberFormat="1" applyFont="1" applyFill="1" applyBorder="1" applyAlignment="1">
      <alignment horizontal="center"/>
    </xf>
    <xf numFmtId="2" fontId="3" fillId="0" borderId="27" xfId="50" applyNumberFormat="1" applyFont="1" applyFill="1" applyBorder="1" applyAlignment="1">
      <alignment horizontal="center"/>
    </xf>
    <xf numFmtId="2" fontId="3" fillId="0" borderId="26" xfId="50" applyNumberFormat="1" applyFont="1" applyFill="1" applyBorder="1" applyAlignment="1">
      <alignment horizontal="center"/>
    </xf>
    <xf numFmtId="0" fontId="3" fillId="0" borderId="0" xfId="64" applyFont="1" applyFill="1" applyBorder="1" applyAlignment="1">
      <alignment vertical="center" wrapText="1"/>
    </xf>
    <xf numFmtId="0" fontId="1" fillId="2" borderId="10" xfId="77" applyFont="1" applyFill="1" applyBorder="1" applyAlignment="1" applyProtection="1">
      <alignment horizontal="center" vertical="center" wrapText="1"/>
    </xf>
    <xf numFmtId="0" fontId="1" fillId="2" borderId="12" xfId="77" applyFont="1" applyFill="1" applyBorder="1" applyAlignment="1" applyProtection="1">
      <alignment horizontal="center" vertical="center" wrapText="1"/>
    </xf>
    <xf numFmtId="0" fontId="46" fillId="0" borderId="21" xfId="0" applyFont="1" applyBorder="1" applyAlignment="1"/>
    <xf numFmtId="43" fontId="27" fillId="2" borderId="10" xfId="0" applyNumberFormat="1" applyFont="1" applyFill="1" applyBorder="1" applyAlignment="1">
      <alignment horizontal="center"/>
    </xf>
    <xf numFmtId="173" fontId="27" fillId="2" borderId="12" xfId="0" applyNumberFormat="1" applyFont="1" applyFill="1" applyBorder="1" applyAlignment="1">
      <alignment horizontal="center"/>
    </xf>
    <xf numFmtId="43" fontId="27" fillId="2" borderId="12" xfId="0" applyNumberFormat="1" applyFont="1" applyFill="1" applyBorder="1" applyAlignment="1">
      <alignment horizontal="center"/>
    </xf>
    <xf numFmtId="43" fontId="27" fillId="2" borderId="69" xfId="0" applyNumberFormat="1" applyFont="1" applyFill="1" applyBorder="1" applyAlignment="1">
      <alignment horizontal="center"/>
    </xf>
    <xf numFmtId="173" fontId="27" fillId="2" borderId="35" xfId="0" applyNumberFormat="1" applyFont="1" applyFill="1" applyBorder="1" applyAlignment="1">
      <alignment horizontal="center"/>
    </xf>
    <xf numFmtId="43" fontId="27" fillId="2" borderId="9" xfId="0" applyNumberFormat="1" applyFont="1" applyFill="1" applyBorder="1" applyAlignment="1">
      <alignment horizontal="center"/>
    </xf>
    <xf numFmtId="174" fontId="27" fillId="2" borderId="69" xfId="0" applyNumberFormat="1" applyFont="1" applyFill="1" applyBorder="1"/>
    <xf numFmtId="43" fontId="27" fillId="0" borderId="14" xfId="0" applyNumberFormat="1" applyFont="1" applyBorder="1" applyAlignment="1">
      <alignment horizontal="center"/>
    </xf>
    <xf numFmtId="173" fontId="27" fillId="0" borderId="13" xfId="0" applyNumberFormat="1" applyFont="1" applyBorder="1" applyAlignment="1">
      <alignment horizontal="center"/>
    </xf>
    <xf numFmtId="43" fontId="27" fillId="0" borderId="13" xfId="0" applyNumberFormat="1" applyFont="1" applyBorder="1" applyAlignment="1">
      <alignment horizontal="center"/>
    </xf>
    <xf numFmtId="173" fontId="27" fillId="0" borderId="50" xfId="0" applyNumberFormat="1" applyFont="1" applyBorder="1" applyAlignment="1">
      <alignment horizontal="center"/>
    </xf>
    <xf numFmtId="43" fontId="27" fillId="0" borderId="41" xfId="0" applyNumberFormat="1" applyFont="1" applyBorder="1" applyAlignment="1">
      <alignment horizontal="center"/>
    </xf>
    <xf numFmtId="173" fontId="27" fillId="0" borderId="8" xfId="0" applyNumberFormat="1" applyFont="1" applyBorder="1" applyAlignment="1">
      <alignment horizontal="center"/>
    </xf>
    <xf numFmtId="43" fontId="27" fillId="0" borderId="51" xfId="0" applyNumberFormat="1" applyFont="1" applyBorder="1" applyAlignment="1">
      <alignment horizontal="center"/>
    </xf>
    <xf numFmtId="174" fontId="27" fillId="0" borderId="0" xfId="0" applyNumberFormat="1" applyFont="1" applyBorder="1"/>
    <xf numFmtId="173" fontId="27" fillId="0" borderId="41" xfId="0" applyNumberFormat="1" applyFont="1" applyBorder="1" applyAlignment="1">
      <alignment horizontal="center"/>
    </xf>
    <xf numFmtId="174" fontId="27" fillId="0" borderId="70" xfId="0" applyNumberFormat="1" applyFont="1" applyBorder="1"/>
    <xf numFmtId="43" fontId="27" fillId="0" borderId="43" xfId="0" applyNumberFormat="1" applyFont="1" applyBorder="1" applyAlignment="1">
      <alignment horizontal="center"/>
    </xf>
    <xf numFmtId="43" fontId="27" fillId="0" borderId="8" xfId="0" applyNumberFormat="1" applyFont="1" applyBorder="1" applyAlignment="1">
      <alignment horizontal="center"/>
    </xf>
    <xf numFmtId="43" fontId="27" fillId="0" borderId="27" xfId="0" applyNumberFormat="1" applyFont="1" applyBorder="1" applyAlignment="1">
      <alignment horizontal="center"/>
    </xf>
    <xf numFmtId="173" fontId="27" fillId="0" borderId="26" xfId="0" applyNumberFormat="1" applyFont="1" applyBorder="1" applyAlignment="1">
      <alignment horizontal="center"/>
    </xf>
    <xf numFmtId="43" fontId="27" fillId="0" borderId="26" xfId="0" applyNumberFormat="1" applyFont="1" applyBorder="1" applyAlignment="1">
      <alignment horizontal="center"/>
    </xf>
    <xf numFmtId="43" fontId="27" fillId="0" borderId="71" xfId="0" applyNumberFormat="1" applyFont="1" applyBorder="1" applyAlignment="1">
      <alignment horizontal="center"/>
    </xf>
    <xf numFmtId="173" fontId="27" fillId="0" borderId="36" xfId="0" applyNumberFormat="1" applyFont="1" applyBorder="1" applyAlignment="1">
      <alignment horizontal="center"/>
    </xf>
    <xf numFmtId="43" fontId="27" fillId="0" borderId="42" xfId="0" applyNumberFormat="1" applyFont="1" applyBorder="1" applyAlignment="1">
      <alignment horizontal="center"/>
    </xf>
    <xf numFmtId="174" fontId="27" fillId="0" borderId="72" xfId="0" applyNumberFormat="1" applyFont="1" applyBorder="1"/>
    <xf numFmtId="174" fontId="27" fillId="0" borderId="51" xfId="0" applyNumberFormat="1" applyFont="1" applyBorder="1"/>
    <xf numFmtId="174" fontId="27" fillId="0" borderId="71" xfId="0" applyNumberFormat="1" applyFont="1" applyBorder="1"/>
    <xf numFmtId="43" fontId="27" fillId="0" borderId="17" xfId="0" applyNumberFormat="1" applyFont="1" applyBorder="1" applyAlignment="1">
      <alignment horizontal="center"/>
    </xf>
    <xf numFmtId="173" fontId="27" fillId="0" borderId="16" xfId="0" applyNumberFormat="1" applyFont="1" applyBorder="1" applyAlignment="1">
      <alignment horizontal="center"/>
    </xf>
    <xf numFmtId="43" fontId="27" fillId="0" borderId="16" xfId="0" applyNumberFormat="1" applyFont="1" applyBorder="1" applyAlignment="1">
      <alignment horizontal="center"/>
    </xf>
    <xf numFmtId="43" fontId="27" fillId="0" borderId="73" xfId="0" applyNumberFormat="1" applyFont="1" applyBorder="1" applyAlignment="1">
      <alignment horizontal="center"/>
    </xf>
    <xf numFmtId="173" fontId="27" fillId="0" borderId="60" xfId="0" applyNumberFormat="1" applyFont="1" applyBorder="1" applyAlignment="1">
      <alignment horizontal="center"/>
    </xf>
    <xf numFmtId="43" fontId="27" fillId="0" borderId="45" xfId="0" applyNumberFormat="1" applyFont="1" applyBorder="1" applyAlignment="1">
      <alignment horizontal="center"/>
    </xf>
    <xf numFmtId="174" fontId="27" fillId="0" borderId="73" xfId="0" applyNumberFormat="1" applyFont="1" applyBorder="1"/>
    <xf numFmtId="43" fontId="27" fillId="3" borderId="10" xfId="0" applyNumberFormat="1" applyFont="1" applyFill="1" applyBorder="1" applyAlignment="1">
      <alignment horizontal="center"/>
    </xf>
    <xf numFmtId="43" fontId="27" fillId="4" borderId="13" xfId="0" applyNumberFormat="1" applyFont="1" applyFill="1" applyBorder="1" applyAlignment="1">
      <alignment horizontal="center"/>
    </xf>
    <xf numFmtId="173" fontId="27" fillId="4" borderId="13" xfId="0" applyNumberFormat="1" applyFont="1" applyFill="1" applyBorder="1" applyAlignment="1">
      <alignment horizontal="center"/>
    </xf>
    <xf numFmtId="43" fontId="27" fillId="0" borderId="13" xfId="0" applyNumberFormat="1" applyFont="1" applyFill="1" applyBorder="1" applyAlignment="1">
      <alignment horizontal="center"/>
    </xf>
    <xf numFmtId="0" fontId="46" fillId="2" borderId="54" xfId="0" applyFont="1" applyFill="1" applyBorder="1" applyAlignment="1">
      <alignment horizontal="center" vertical="center" wrapText="1"/>
    </xf>
    <xf numFmtId="0" fontId="46" fillId="2" borderId="75" xfId="0" applyFont="1" applyFill="1" applyBorder="1" applyAlignment="1">
      <alignment horizontal="center" vertical="center" wrapText="1"/>
    </xf>
    <xf numFmtId="0" fontId="46" fillId="2" borderId="76" xfId="0" applyFont="1" applyFill="1" applyBorder="1" applyAlignment="1">
      <alignment horizontal="center" vertical="center" wrapText="1"/>
    </xf>
    <xf numFmtId="0" fontId="46" fillId="2" borderId="77" xfId="0" applyFont="1" applyFill="1" applyBorder="1" applyAlignment="1">
      <alignment horizontal="center" vertical="center" wrapText="1"/>
    </xf>
    <xf numFmtId="2" fontId="3" fillId="0" borderId="0" xfId="2" applyNumberFormat="1" applyFont="1" applyFill="1" applyBorder="1" applyAlignment="1">
      <alignment horizontal="center" vertical="center"/>
    </xf>
    <xf numFmtId="0" fontId="1" fillId="3" borderId="16" xfId="2" applyFont="1" applyFill="1" applyBorder="1" applyAlignment="1">
      <alignment vertical="center"/>
    </xf>
    <xf numFmtId="0" fontId="1" fillId="3" borderId="15" xfId="2" applyFont="1" applyFill="1" applyBorder="1" applyAlignment="1">
      <alignment vertical="center"/>
    </xf>
    <xf numFmtId="164" fontId="0" fillId="0" borderId="0" xfId="0" applyNumberFormat="1"/>
    <xf numFmtId="0" fontId="57" fillId="0" borderId="0" xfId="0" applyFont="1" applyBorder="1" applyAlignment="1">
      <alignment horizontal="left" vertical="center"/>
    </xf>
    <xf numFmtId="2" fontId="51" fillId="0" borderId="20" xfId="0" applyNumberFormat="1" applyFont="1" applyFill="1" applyBorder="1" applyAlignment="1">
      <alignment horizontal="right" vertical="center"/>
    </xf>
    <xf numFmtId="2" fontId="51" fillId="0" borderId="63" xfId="0" applyNumberFormat="1" applyFont="1" applyBorder="1" applyAlignment="1">
      <alignment horizontal="right" vertical="center"/>
    </xf>
    <xf numFmtId="2" fontId="51" fillId="0" borderId="19" xfId="0" applyNumberFormat="1" applyFont="1" applyBorder="1" applyAlignment="1">
      <alignment horizontal="right" vertical="center"/>
    </xf>
    <xf numFmtId="2" fontId="27" fillId="0" borderId="19" xfId="0" applyNumberFormat="1" applyFont="1" applyFill="1" applyBorder="1" applyAlignment="1">
      <alignment horizontal="right" vertical="center"/>
    </xf>
    <xf numFmtId="0" fontId="58" fillId="0" borderId="18" xfId="0" applyFont="1" applyBorder="1" applyAlignment="1">
      <alignment vertical="center"/>
    </xf>
    <xf numFmtId="2" fontId="51" fillId="0" borderId="10" xfId="0" applyNumberFormat="1" applyFont="1" applyFill="1" applyBorder="1" applyAlignment="1">
      <alignment horizontal="right" vertical="center"/>
    </xf>
    <xf numFmtId="2" fontId="51" fillId="0" borderId="9" xfId="0" applyNumberFormat="1" applyFont="1" applyBorder="1" applyAlignment="1">
      <alignment horizontal="right" vertical="center"/>
    </xf>
    <xf numFmtId="2" fontId="51" fillId="0" borderId="12" xfId="0" applyNumberFormat="1" applyFont="1" applyBorder="1" applyAlignment="1">
      <alignment horizontal="right" vertical="center"/>
    </xf>
    <xf numFmtId="2" fontId="27" fillId="0" borderId="12" xfId="0" applyNumberFormat="1" applyFont="1" applyFill="1" applyBorder="1" applyAlignment="1">
      <alignment horizontal="right" vertical="center"/>
    </xf>
    <xf numFmtId="0" fontId="58" fillId="0" borderId="11" xfId="0" applyFont="1" applyBorder="1" applyAlignment="1">
      <alignment vertical="center"/>
    </xf>
    <xf numFmtId="164" fontId="51" fillId="0" borderId="10" xfId="0" applyNumberFormat="1" applyFont="1" applyFill="1" applyBorder="1" applyAlignment="1">
      <alignment horizontal="right" vertical="center"/>
    </xf>
    <xf numFmtId="164" fontId="51" fillId="0" borderId="9" xfId="0" applyNumberFormat="1" applyFont="1" applyBorder="1" applyAlignment="1">
      <alignment horizontal="right" vertical="center"/>
    </xf>
    <xf numFmtId="164" fontId="51" fillId="0" borderId="12" xfId="0" applyNumberFormat="1" applyFont="1" applyBorder="1" applyAlignment="1">
      <alignment horizontal="right" vertical="center"/>
    </xf>
    <xf numFmtId="164" fontId="27" fillId="0" borderId="12" xfId="0" applyNumberFormat="1" applyFont="1" applyFill="1" applyBorder="1" applyAlignment="1">
      <alignment horizontal="right" vertical="center"/>
    </xf>
    <xf numFmtId="0" fontId="0" fillId="0" borderId="0" xfId="0" applyFill="1"/>
    <xf numFmtId="164" fontId="51" fillId="0" borderId="9" xfId="0" applyNumberFormat="1" applyFont="1" applyFill="1" applyBorder="1" applyAlignment="1">
      <alignment horizontal="right" vertical="center"/>
    </xf>
    <xf numFmtId="164" fontId="51" fillId="0" borderId="12" xfId="0" applyNumberFormat="1" applyFont="1" applyFill="1" applyBorder="1" applyAlignment="1">
      <alignment horizontal="right" vertical="center"/>
    </xf>
    <xf numFmtId="0" fontId="58" fillId="0" borderId="11" xfId="0" applyFont="1" applyFill="1" applyBorder="1" applyAlignment="1">
      <alignment vertical="center"/>
    </xf>
    <xf numFmtId="0" fontId="58" fillId="0" borderId="11" xfId="0" applyFont="1" applyFill="1" applyBorder="1" applyAlignment="1">
      <alignment horizontal="left" vertical="center" indent="2"/>
    </xf>
    <xf numFmtId="2" fontId="51" fillId="0" borderId="12" xfId="0" applyNumberFormat="1" applyFont="1" applyFill="1" applyBorder="1" applyAlignment="1">
      <alignment horizontal="right" vertical="center"/>
    </xf>
    <xf numFmtId="0" fontId="58" fillId="0" borderId="11" xfId="0" applyFont="1" applyBorder="1" applyAlignment="1">
      <alignment horizontal="left" vertical="center" indent="2"/>
    </xf>
    <xf numFmtId="0" fontId="58" fillId="0" borderId="11" xfId="0" applyFont="1" applyBorder="1" applyAlignment="1">
      <alignment vertical="center" wrapText="1"/>
    </xf>
    <xf numFmtId="0" fontId="60" fillId="11" borderId="10" xfId="0" applyFont="1" applyFill="1" applyBorder="1" applyAlignment="1">
      <alignment horizontal="center" vertical="center" wrapText="1"/>
    </xf>
    <xf numFmtId="0" fontId="60" fillId="11" borderId="9" xfId="0" applyFont="1" applyFill="1" applyBorder="1" applyAlignment="1">
      <alignment horizontal="center" vertical="center" wrapText="1"/>
    </xf>
    <xf numFmtId="0" fontId="60" fillId="11" borderId="12" xfId="0" applyFont="1" applyFill="1" applyBorder="1" applyAlignment="1">
      <alignment horizontal="center" vertical="center" wrapText="1"/>
    </xf>
    <xf numFmtId="0" fontId="18" fillId="0" borderId="0" xfId="0" applyFont="1" applyBorder="1" applyAlignment="1">
      <alignment horizontal="center"/>
    </xf>
    <xf numFmtId="0" fontId="3" fillId="0" borderId="0" xfId="33" applyFont="1"/>
    <xf numFmtId="0" fontId="3" fillId="0" borderId="0" xfId="33" applyFont="1" applyFill="1"/>
    <xf numFmtId="0" fontId="3" fillId="0" borderId="0" xfId="33" applyFont="1" applyFill="1" applyBorder="1"/>
    <xf numFmtId="167" fontId="9" fillId="0" borderId="0" xfId="33" applyNumberFormat="1" applyFont="1" applyFill="1" applyBorder="1" applyAlignment="1" applyProtection="1">
      <alignment horizontal="left"/>
    </xf>
    <xf numFmtId="166" fontId="9" fillId="0" borderId="0" xfId="33" applyNumberFormat="1" applyFont="1" applyFill="1" applyBorder="1" applyAlignment="1" applyProtection="1">
      <alignment horizontal="right"/>
    </xf>
    <xf numFmtId="175" fontId="9" fillId="0" borderId="0" xfId="33" applyNumberFormat="1" applyFont="1" applyFill="1" applyBorder="1" applyAlignment="1" applyProtection="1">
      <alignment horizontal="right"/>
    </xf>
    <xf numFmtId="176" fontId="9" fillId="0" borderId="0" xfId="33" applyNumberFormat="1" applyFont="1" applyFill="1" applyBorder="1" applyAlignment="1">
      <alignment horizontal="right"/>
    </xf>
    <xf numFmtId="0" fontId="9" fillId="0" borderId="0" xfId="33" applyFont="1" applyFill="1" applyBorder="1"/>
    <xf numFmtId="176" fontId="9" fillId="0" borderId="0" xfId="33" applyNumberFormat="1" applyFont="1" applyFill="1" applyBorder="1" applyAlignment="1" applyProtection="1">
      <alignment horizontal="right"/>
    </xf>
    <xf numFmtId="0" fontId="64" fillId="0" borderId="0" xfId="33" applyFont="1" applyFill="1" applyBorder="1" applyAlignment="1" applyProtection="1">
      <alignment horizontal="right"/>
    </xf>
    <xf numFmtId="166" fontId="65" fillId="0" borderId="0" xfId="33" applyNumberFormat="1" applyFont="1" applyFill="1" applyBorder="1" applyAlignment="1" applyProtection="1">
      <alignment horizontal="right"/>
    </xf>
    <xf numFmtId="0" fontId="65" fillId="0" borderId="0" xfId="33" applyFont="1" applyFill="1" applyBorder="1" applyAlignment="1" applyProtection="1">
      <alignment horizontal="right"/>
    </xf>
    <xf numFmtId="175" fontId="65" fillId="0" borderId="0" xfId="33" applyNumberFormat="1" applyFont="1" applyFill="1" applyBorder="1" applyAlignment="1" applyProtection="1">
      <alignment horizontal="right"/>
    </xf>
    <xf numFmtId="0" fontId="3" fillId="0" borderId="0" xfId="33" applyFont="1" applyFill="1" applyBorder="1" applyAlignment="1">
      <alignment horizontal="right"/>
    </xf>
    <xf numFmtId="167" fontId="10" fillId="0" borderId="0" xfId="33" quotePrefix="1" applyNumberFormat="1" applyFont="1" applyFill="1" applyBorder="1" applyAlignment="1" applyProtection="1">
      <alignment horizontal="left"/>
    </xf>
    <xf numFmtId="167" fontId="3" fillId="0" borderId="0" xfId="33" applyNumberFormat="1" applyFont="1" applyFill="1" applyBorder="1" applyAlignment="1" applyProtection="1">
      <alignment horizontal="left"/>
    </xf>
    <xf numFmtId="166" fontId="3" fillId="0" borderId="0" xfId="33" applyNumberFormat="1" applyFont="1" applyFill="1" applyBorder="1" applyAlignment="1">
      <alignment horizontal="right"/>
    </xf>
    <xf numFmtId="0" fontId="3" fillId="0" borderId="0" xfId="33" quotePrefix="1" applyFont="1" applyFill="1" applyBorder="1" applyAlignment="1">
      <alignment horizontal="left"/>
    </xf>
    <xf numFmtId="164" fontId="3" fillId="0" borderId="0" xfId="33" applyNumberFormat="1" applyFont="1"/>
    <xf numFmtId="166" fontId="3" fillId="0" borderId="68" xfId="33" applyNumberFormat="1" applyFont="1" applyFill="1" applyBorder="1" applyAlignment="1" applyProtection="1">
      <alignment horizontal="right"/>
    </xf>
    <xf numFmtId="166" fontId="3" fillId="0" borderId="37" xfId="33" applyNumberFormat="1" applyFont="1" applyFill="1" applyBorder="1" applyAlignment="1" applyProtection="1">
      <alignment horizontal="right"/>
    </xf>
    <xf numFmtId="166" fontId="3" fillId="0" borderId="1" xfId="33" applyNumberFormat="1" applyFont="1" applyFill="1" applyBorder="1" applyAlignment="1" applyProtection="1">
      <alignment horizontal="right"/>
    </xf>
    <xf numFmtId="166" fontId="3" fillId="0" borderId="61" xfId="33" applyNumberFormat="1" applyFont="1" applyFill="1" applyBorder="1" applyAlignment="1" applyProtection="1">
      <alignment horizontal="right"/>
    </xf>
    <xf numFmtId="166" fontId="3" fillId="0" borderId="29" xfId="33" applyNumberFormat="1" applyFont="1" applyFill="1" applyBorder="1" applyAlignment="1" applyProtection="1">
      <alignment horizontal="right"/>
    </xf>
    <xf numFmtId="167" fontId="3" fillId="0" borderId="28" xfId="33" applyNumberFormat="1" applyFont="1" applyFill="1" applyBorder="1" applyAlignment="1" applyProtection="1">
      <alignment horizontal="left"/>
    </xf>
    <xf numFmtId="166" fontId="3" fillId="0" borderId="65" xfId="33" applyNumberFormat="1" applyFont="1" applyFill="1" applyBorder="1" applyAlignment="1" applyProtection="1">
      <alignment horizontal="right"/>
    </xf>
    <xf numFmtId="166" fontId="3" fillId="0" borderId="60" xfId="33" applyNumberFormat="1" applyFont="1" applyFill="1" applyBorder="1" applyAlignment="1" applyProtection="1">
      <alignment horizontal="right"/>
    </xf>
    <xf numFmtId="166" fontId="3" fillId="0" borderId="62" xfId="33" applyNumberFormat="1" applyFont="1" applyFill="1" applyBorder="1" applyAlignment="1" applyProtection="1">
      <alignment horizontal="right"/>
    </xf>
    <xf numFmtId="166" fontId="3" fillId="0" borderId="45" xfId="33" applyNumberFormat="1" applyFont="1" applyFill="1" applyBorder="1" applyAlignment="1" applyProtection="1">
      <alignment horizontal="right"/>
    </xf>
    <xf numFmtId="166" fontId="3" fillId="0" borderId="16" xfId="33" applyNumberFormat="1" applyFont="1" applyFill="1" applyBorder="1" applyAlignment="1" applyProtection="1">
      <alignment horizontal="right"/>
    </xf>
    <xf numFmtId="167" fontId="3" fillId="0" borderId="15" xfId="33" quotePrefix="1" applyNumberFormat="1" applyFont="1" applyFill="1" applyBorder="1" applyAlignment="1" applyProtection="1">
      <alignment horizontal="left"/>
    </xf>
    <xf numFmtId="166" fontId="3" fillId="0" borderId="43" xfId="33" applyNumberFormat="1" applyFont="1" applyFill="1" applyBorder="1" applyAlignment="1" applyProtection="1">
      <alignment horizontal="right"/>
    </xf>
    <xf numFmtId="166" fontId="3" fillId="0" borderId="8" xfId="33" applyNumberFormat="1" applyFont="1" applyFill="1" applyBorder="1" applyAlignment="1" applyProtection="1">
      <alignment horizontal="right"/>
    </xf>
    <xf numFmtId="166" fontId="3" fillId="0" borderId="0" xfId="33" applyNumberFormat="1" applyFont="1" applyFill="1" applyBorder="1" applyAlignment="1" applyProtection="1">
      <alignment horizontal="right"/>
    </xf>
    <xf numFmtId="175" fontId="3" fillId="0" borderId="8" xfId="33" applyNumberFormat="1" applyFont="1" applyFill="1" applyBorder="1" applyAlignment="1" applyProtection="1">
      <alignment horizontal="right"/>
    </xf>
    <xf numFmtId="166" fontId="3" fillId="0" borderId="41" xfId="33" applyNumberFormat="1" applyFont="1" applyFill="1" applyBorder="1" applyAlignment="1" applyProtection="1">
      <alignment horizontal="right"/>
    </xf>
    <xf numFmtId="166" fontId="3" fillId="0" borderId="13" xfId="33" applyNumberFormat="1" applyFont="1" applyFill="1" applyBorder="1" applyAlignment="1" applyProtection="1">
      <alignment horizontal="right"/>
    </xf>
    <xf numFmtId="167" fontId="3" fillId="0" borderId="7" xfId="33" applyNumberFormat="1" applyFont="1" applyFill="1" applyBorder="1" applyAlignment="1" applyProtection="1">
      <alignment horizontal="left"/>
    </xf>
    <xf numFmtId="164" fontId="3" fillId="0" borderId="43" xfId="33" applyNumberFormat="1" applyFont="1" applyFill="1" applyBorder="1" applyAlignment="1" applyProtection="1">
      <alignment horizontal="right"/>
    </xf>
    <xf numFmtId="167" fontId="3" fillId="0" borderId="7" xfId="33" quotePrefix="1" applyNumberFormat="1" applyFont="1" applyFill="1" applyBorder="1" applyAlignment="1" applyProtection="1">
      <alignment horizontal="left"/>
    </xf>
    <xf numFmtId="166" fontId="3" fillId="0" borderId="10" xfId="33" applyNumberFormat="1" applyFont="1" applyFill="1" applyBorder="1" applyAlignment="1" applyProtection="1">
      <alignment horizontal="right"/>
    </xf>
    <xf numFmtId="166" fontId="3" fillId="0" borderId="35" xfId="33" applyNumberFormat="1" applyFont="1" applyFill="1" applyBorder="1" applyAlignment="1" applyProtection="1">
      <alignment horizontal="right"/>
    </xf>
    <xf numFmtId="166" fontId="3" fillId="0" borderId="46" xfId="33" applyNumberFormat="1" applyFont="1" applyFill="1" applyBorder="1" applyAlignment="1" applyProtection="1">
      <alignment horizontal="right"/>
    </xf>
    <xf numFmtId="175" fontId="3" fillId="0" borderId="35" xfId="33" applyNumberFormat="1" applyFont="1" applyFill="1" applyBorder="1" applyAlignment="1" applyProtection="1">
      <alignment horizontal="right"/>
    </xf>
    <xf numFmtId="166" fontId="3" fillId="0" borderId="9" xfId="33" applyNumberFormat="1" applyFont="1" applyFill="1" applyBorder="1" applyAlignment="1" applyProtection="1">
      <alignment horizontal="right"/>
    </xf>
    <xf numFmtId="166" fontId="3" fillId="0" borderId="12" xfId="33" applyNumberFormat="1" applyFont="1" applyFill="1" applyBorder="1" applyAlignment="1" applyProtection="1">
      <alignment horizontal="right"/>
    </xf>
    <xf numFmtId="167" fontId="3" fillId="0" borderId="11" xfId="33" applyNumberFormat="1" applyFont="1" applyFill="1" applyBorder="1" applyAlignment="1" applyProtection="1">
      <alignment horizontal="left"/>
    </xf>
    <xf numFmtId="175" fontId="17" fillId="0" borderId="8" xfId="33" quotePrefix="1" applyNumberFormat="1" applyFont="1" applyFill="1" applyBorder="1" applyAlignment="1" applyProtection="1">
      <alignment horizontal="right"/>
    </xf>
    <xf numFmtId="175" fontId="17" fillId="0" borderId="8" xfId="33" applyNumberFormat="1" applyFont="1" applyFill="1" applyBorder="1" applyAlignment="1" applyProtection="1">
      <alignment horizontal="right"/>
    </xf>
    <xf numFmtId="175" fontId="33" fillId="0" borderId="8" xfId="33" quotePrefix="1" applyNumberFormat="1" applyFont="1" applyFill="1" applyBorder="1" applyAlignment="1" applyProtection="1">
      <alignment horizontal="right"/>
    </xf>
    <xf numFmtId="0" fontId="3" fillId="0" borderId="8" xfId="33" applyFont="1" applyFill="1" applyBorder="1" applyAlignment="1">
      <alignment horizontal="right"/>
    </xf>
    <xf numFmtId="166" fontId="66" fillId="0" borderId="43" xfId="33" applyNumberFormat="1" applyFont="1" applyFill="1" applyBorder="1" applyAlignment="1" applyProtection="1">
      <alignment horizontal="right"/>
    </xf>
    <xf numFmtId="166" fontId="66" fillId="0" borderId="8" xfId="33" applyNumberFormat="1" applyFont="1" applyFill="1" applyBorder="1" applyAlignment="1" applyProtection="1">
      <alignment horizontal="right"/>
    </xf>
    <xf numFmtId="166" fontId="66" fillId="0" borderId="0" xfId="33" applyNumberFormat="1" applyFont="1" applyFill="1" applyBorder="1" applyAlignment="1" applyProtection="1">
      <alignment horizontal="right"/>
    </xf>
    <xf numFmtId="166" fontId="3" fillId="0" borderId="44" xfId="33" applyNumberFormat="1" applyFont="1" applyFill="1" applyBorder="1" applyAlignment="1" applyProtection="1">
      <alignment horizontal="right"/>
    </xf>
    <xf numFmtId="175" fontId="17" fillId="0" borderId="35" xfId="33" quotePrefix="1" applyNumberFormat="1" applyFont="1" applyFill="1" applyBorder="1" applyAlignment="1" applyProtection="1">
      <alignment horizontal="right"/>
    </xf>
    <xf numFmtId="175" fontId="17" fillId="0" borderId="35" xfId="33" applyNumberFormat="1" applyFont="1" applyFill="1" applyBorder="1" applyAlignment="1" applyProtection="1">
      <alignment horizontal="right"/>
    </xf>
    <xf numFmtId="0" fontId="3" fillId="0" borderId="0" xfId="33" applyFont="1" applyBorder="1"/>
    <xf numFmtId="175" fontId="1" fillId="3" borderId="65" xfId="33" applyNumberFormat="1" applyFont="1" applyFill="1" applyBorder="1" applyAlignment="1" applyProtection="1">
      <alignment horizontal="center" vertical="center"/>
    </xf>
    <xf numFmtId="175" fontId="1" fillId="3" borderId="60" xfId="33" applyNumberFormat="1" applyFont="1" applyFill="1" applyBorder="1" applyAlignment="1" applyProtection="1">
      <alignment horizontal="center" vertical="center"/>
    </xf>
    <xf numFmtId="0" fontId="1" fillId="3" borderId="23" xfId="33" applyFont="1" applyFill="1" applyBorder="1" applyAlignment="1" applyProtection="1">
      <alignment horizontal="center" vertical="center"/>
    </xf>
    <xf numFmtId="0" fontId="1" fillId="0" borderId="0" xfId="33" applyFont="1" applyFill="1" applyBorder="1" applyAlignment="1">
      <alignment horizontal="center"/>
    </xf>
    <xf numFmtId="0" fontId="9" fillId="0" borderId="0" xfId="33" quotePrefix="1" applyFont="1" applyFill="1" applyBorder="1" applyAlignment="1">
      <alignment horizontal="left"/>
    </xf>
    <xf numFmtId="166" fontId="9" fillId="0" borderId="0" xfId="33" applyNumberFormat="1" applyFont="1" applyFill="1" applyBorder="1" applyAlignment="1">
      <alignment horizontal="right"/>
    </xf>
    <xf numFmtId="166" fontId="3" fillId="0" borderId="0" xfId="33" applyNumberFormat="1" applyFont="1"/>
    <xf numFmtId="166" fontId="67" fillId="0" borderId="0" xfId="33" applyNumberFormat="1" applyFont="1" applyFill="1" applyBorder="1" applyAlignment="1" applyProtection="1">
      <alignment horizontal="right"/>
    </xf>
    <xf numFmtId="167" fontId="10" fillId="0" borderId="0" xfId="33" applyNumberFormat="1" applyFont="1" applyFill="1" applyBorder="1" applyAlignment="1" applyProtection="1">
      <alignment horizontal="left"/>
    </xf>
    <xf numFmtId="0" fontId="3" fillId="0" borderId="37" xfId="33" applyFont="1" applyFill="1" applyBorder="1" applyAlignment="1">
      <alignment horizontal="right"/>
    </xf>
    <xf numFmtId="175" fontId="33" fillId="0" borderId="37" xfId="33" applyNumberFormat="1" applyFont="1" applyFill="1" applyBorder="1" applyAlignment="1" applyProtection="1">
      <alignment horizontal="right"/>
    </xf>
    <xf numFmtId="0" fontId="3" fillId="0" borderId="35" xfId="33" applyFont="1" applyFill="1" applyBorder="1" applyAlignment="1">
      <alignment horizontal="right"/>
    </xf>
    <xf numFmtId="175" fontId="33" fillId="0" borderId="35" xfId="33" applyNumberFormat="1" applyFont="1" applyFill="1" applyBorder="1" applyAlignment="1" applyProtection="1">
      <alignment horizontal="right"/>
    </xf>
    <xf numFmtId="175" fontId="33" fillId="0" borderId="8" xfId="33" applyNumberFormat="1" applyFont="1" applyFill="1" applyBorder="1" applyAlignment="1" applyProtection="1">
      <alignment horizontal="right"/>
    </xf>
    <xf numFmtId="166" fontId="1" fillId="0" borderId="43" xfId="33" applyNumberFormat="1" applyFont="1" applyFill="1" applyBorder="1" applyAlignment="1" applyProtection="1">
      <alignment horizontal="right"/>
    </xf>
    <xf numFmtId="166" fontId="1" fillId="0" borderId="8" xfId="33" applyNumberFormat="1" applyFont="1" applyFill="1" applyBorder="1" applyAlignment="1" applyProtection="1">
      <alignment horizontal="right"/>
    </xf>
    <xf numFmtId="166" fontId="1" fillId="0" borderId="0" xfId="33" applyNumberFormat="1" applyFont="1" applyFill="1" applyBorder="1" applyAlignment="1" applyProtection="1">
      <alignment horizontal="right"/>
    </xf>
    <xf numFmtId="166" fontId="1" fillId="0" borderId="41" xfId="33" applyNumberFormat="1" applyFont="1" applyFill="1" applyBorder="1" applyAlignment="1" applyProtection="1">
      <alignment horizontal="right"/>
    </xf>
    <xf numFmtId="166" fontId="1" fillId="0" borderId="13" xfId="33" applyNumberFormat="1" applyFont="1" applyFill="1" applyBorder="1" applyAlignment="1" applyProtection="1">
      <alignment horizontal="right"/>
    </xf>
    <xf numFmtId="167" fontId="1" fillId="0" borderId="7" xfId="33" applyNumberFormat="1" applyFont="1" applyFill="1" applyBorder="1" applyAlignment="1" applyProtection="1">
      <alignment horizontal="left"/>
    </xf>
    <xf numFmtId="167" fontId="3" fillId="0" borderId="11" xfId="33" quotePrefix="1" applyNumberFormat="1" applyFont="1" applyFill="1" applyBorder="1" applyAlignment="1" applyProtection="1">
      <alignment horizontal="left"/>
    </xf>
    <xf numFmtId="175" fontId="33" fillId="0" borderId="35" xfId="33" quotePrefix="1" applyNumberFormat="1" applyFont="1" applyFill="1" applyBorder="1" applyAlignment="1" applyProtection="1">
      <alignment horizontal="right"/>
    </xf>
    <xf numFmtId="175" fontId="1" fillId="3" borderId="43" xfId="33" applyNumberFormat="1" applyFont="1" applyFill="1" applyBorder="1" applyAlignment="1" applyProtection="1">
      <alignment horizontal="center" vertical="center"/>
    </xf>
    <xf numFmtId="175" fontId="1" fillId="3" borderId="36" xfId="33" applyNumberFormat="1" applyFont="1" applyFill="1" applyBorder="1" applyAlignment="1" applyProtection="1">
      <alignment horizontal="right" vertical="center"/>
    </xf>
    <xf numFmtId="0" fontId="1" fillId="3" borderId="0" xfId="33" applyFont="1" applyFill="1" applyBorder="1" applyAlignment="1" applyProtection="1">
      <alignment horizontal="center" vertical="center"/>
    </xf>
    <xf numFmtId="175" fontId="1" fillId="3" borderId="8" xfId="33" applyNumberFormat="1" applyFont="1" applyFill="1" applyBorder="1" applyAlignment="1" applyProtection="1">
      <alignment horizontal="center" vertical="center"/>
    </xf>
    <xf numFmtId="0" fontId="1" fillId="3" borderId="41" xfId="33" applyFont="1" applyFill="1" applyBorder="1" applyAlignment="1" applyProtection="1">
      <alignment horizontal="center" vertical="center"/>
    </xf>
    <xf numFmtId="175" fontId="1" fillId="3" borderId="23" xfId="33" applyNumberFormat="1" applyFont="1" applyFill="1" applyBorder="1" applyAlignment="1" applyProtection="1">
      <alignment horizontal="center" vertical="center"/>
    </xf>
    <xf numFmtId="164" fontId="3" fillId="0" borderId="0" xfId="33" applyNumberFormat="1" applyFont="1" applyFill="1"/>
    <xf numFmtId="166" fontId="3" fillId="0" borderId="0" xfId="33" applyNumberFormat="1" applyFont="1" applyFill="1" applyBorder="1" applyProtection="1"/>
    <xf numFmtId="166" fontId="65" fillId="0" borderId="0" xfId="33" applyNumberFormat="1" applyFont="1" applyFill="1" applyBorder="1" applyProtection="1"/>
    <xf numFmtId="166" fontId="3" fillId="0" borderId="0" xfId="33" applyNumberFormat="1" applyFont="1" applyFill="1" applyBorder="1" applyAlignment="1">
      <alignment horizontal="center"/>
    </xf>
    <xf numFmtId="166" fontId="3" fillId="0" borderId="28" xfId="33" applyNumberFormat="1" applyFont="1" applyFill="1" applyBorder="1" applyAlignment="1" applyProtection="1">
      <alignment horizontal="left"/>
    </xf>
    <xf numFmtId="166" fontId="3" fillId="0" borderId="11" xfId="33" applyNumberFormat="1" applyFont="1" applyFill="1" applyBorder="1" applyAlignment="1" applyProtection="1">
      <alignment horizontal="left"/>
    </xf>
    <xf numFmtId="167" fontId="3" fillId="0" borderId="7" xfId="33" applyNumberFormat="1" applyFont="1" applyFill="1" applyBorder="1" applyAlignment="1" applyProtection="1">
      <alignment horizontal="left" indent="3"/>
    </xf>
    <xf numFmtId="166" fontId="1" fillId="0" borderId="44" xfId="33" applyNumberFormat="1" applyFont="1" applyFill="1" applyBorder="1" applyAlignment="1" applyProtection="1">
      <alignment horizontal="right"/>
    </xf>
    <xf numFmtId="166" fontId="1" fillId="0" borderId="12" xfId="33" applyNumberFormat="1" applyFont="1" applyFill="1" applyBorder="1" applyAlignment="1" applyProtection="1">
      <alignment horizontal="right"/>
    </xf>
    <xf numFmtId="166" fontId="1" fillId="0" borderId="35" xfId="33" applyNumberFormat="1" applyFont="1" applyFill="1" applyBorder="1" applyAlignment="1" applyProtection="1">
      <alignment horizontal="right"/>
    </xf>
    <xf numFmtId="166" fontId="1" fillId="0" borderId="11" xfId="33" quotePrefix="1" applyNumberFormat="1" applyFont="1" applyFill="1" applyBorder="1" applyAlignment="1" applyProtection="1">
      <alignment horizontal="left"/>
    </xf>
    <xf numFmtId="166" fontId="3" fillId="0" borderId="7" xfId="33" applyNumberFormat="1" applyFont="1" applyFill="1" applyBorder="1" applyAlignment="1" applyProtection="1">
      <alignment horizontal="left"/>
    </xf>
    <xf numFmtId="166" fontId="3" fillId="0" borderId="11" xfId="33" quotePrefix="1" applyNumberFormat="1" applyFont="1" applyFill="1" applyBorder="1" applyAlignment="1" applyProtection="1">
      <alignment horizontal="left"/>
    </xf>
    <xf numFmtId="0" fontId="1" fillId="3" borderId="26" xfId="33" applyFont="1" applyFill="1" applyBorder="1" applyAlignment="1" applyProtection="1">
      <alignment horizontal="center" vertical="center"/>
    </xf>
    <xf numFmtId="166" fontId="3" fillId="0" borderId="30" xfId="33" applyNumberFormat="1" applyFont="1" applyFill="1" applyBorder="1" applyAlignment="1" applyProtection="1">
      <alignment horizontal="right"/>
    </xf>
    <xf numFmtId="166" fontId="3" fillId="0" borderId="17" xfId="33" applyNumberFormat="1" applyFont="1" applyFill="1" applyBorder="1" applyAlignment="1" applyProtection="1">
      <alignment horizontal="right"/>
    </xf>
    <xf numFmtId="166" fontId="3" fillId="0" borderId="14" xfId="33" applyNumberFormat="1" applyFont="1" applyFill="1" applyBorder="1" applyAlignment="1" applyProtection="1">
      <alignment horizontal="right"/>
    </xf>
    <xf numFmtId="166" fontId="1" fillId="0" borderId="10" xfId="33" applyNumberFormat="1" applyFont="1" applyFill="1" applyBorder="1" applyAlignment="1" applyProtection="1">
      <alignment horizontal="right"/>
    </xf>
    <xf numFmtId="175" fontId="1" fillId="3" borderId="14" xfId="33" applyNumberFormat="1" applyFont="1" applyFill="1" applyBorder="1" applyAlignment="1" applyProtection="1">
      <alignment horizontal="center" vertical="center"/>
    </xf>
    <xf numFmtId="0" fontId="1" fillId="3" borderId="13" xfId="33" applyFont="1" applyFill="1" applyBorder="1" applyAlignment="1" applyProtection="1">
      <alignment horizontal="center" vertical="center"/>
    </xf>
    <xf numFmtId="175" fontId="1" fillId="3" borderId="13" xfId="33" applyNumberFormat="1" applyFont="1" applyFill="1" applyBorder="1" applyAlignment="1" applyProtection="1">
      <alignment horizontal="center" vertical="center"/>
    </xf>
    <xf numFmtId="175" fontId="1" fillId="3" borderId="23" xfId="33" applyNumberFormat="1" applyFont="1" applyFill="1" applyBorder="1" applyAlignment="1">
      <alignment horizontal="centerContinuous" vertical="center"/>
    </xf>
    <xf numFmtId="2" fontId="3" fillId="0" borderId="0" xfId="33" applyNumberFormat="1" applyFont="1" applyFill="1"/>
    <xf numFmtId="2" fontId="3" fillId="0" borderId="0" xfId="33" applyNumberFormat="1" applyFont="1" applyFill="1" applyBorder="1"/>
    <xf numFmtId="2" fontId="3" fillId="0" borderId="0" xfId="12" applyNumberFormat="1" applyFont="1" applyFill="1" applyBorder="1"/>
    <xf numFmtId="164" fontId="3" fillId="0" borderId="0" xfId="33" applyNumberFormat="1" applyFont="1" applyFill="1" applyBorder="1"/>
    <xf numFmtId="164" fontId="9" fillId="0" borderId="0" xfId="33" applyNumberFormat="1" applyFont="1" applyFill="1"/>
    <xf numFmtId="164" fontId="9" fillId="0" borderId="0" xfId="33" applyNumberFormat="1" applyFont="1" applyFill="1" applyBorder="1"/>
    <xf numFmtId="2" fontId="3" fillId="0" borderId="0" xfId="33" applyNumberFormat="1" applyFont="1" applyFill="1" applyAlignment="1">
      <alignment horizontal="center"/>
    </xf>
    <xf numFmtId="164" fontId="1" fillId="0" borderId="0" xfId="33" applyNumberFormat="1" applyFont="1" applyFill="1"/>
    <xf numFmtId="164" fontId="1" fillId="0" borderId="0" xfId="12" applyNumberFormat="1" applyFont="1" applyFill="1" applyBorder="1"/>
    <xf numFmtId="2" fontId="1" fillId="0" borderId="0" xfId="12" applyNumberFormat="1" applyFont="1" applyFill="1" applyBorder="1" applyAlignment="1">
      <alignment horizontal="center"/>
    </xf>
    <xf numFmtId="164" fontId="1" fillId="0" borderId="0" xfId="33" applyNumberFormat="1" applyFont="1" applyFill="1" applyBorder="1" applyAlignment="1" applyProtection="1">
      <alignment horizontal="left"/>
    </xf>
    <xf numFmtId="164" fontId="3" fillId="0" borderId="0" xfId="33" applyNumberFormat="1" applyFont="1" applyFill="1" applyBorder="1" applyAlignment="1" applyProtection="1">
      <alignment horizontal="left"/>
    </xf>
    <xf numFmtId="164" fontId="3" fillId="0" borderId="0" xfId="33" applyNumberFormat="1" applyFont="1" applyFill="1" applyBorder="1" applyAlignment="1" applyProtection="1">
      <alignment horizontal="left" vertical="center"/>
    </xf>
    <xf numFmtId="164" fontId="1" fillId="0" borderId="20" xfId="12" applyNumberFormat="1" applyFont="1" applyFill="1" applyBorder="1" applyAlignment="1">
      <alignment horizontal="right"/>
    </xf>
    <xf numFmtId="164" fontId="1" fillId="0" borderId="19" xfId="12" applyNumberFormat="1" applyFont="1" applyFill="1" applyBorder="1" applyAlignment="1">
      <alignment horizontal="right"/>
    </xf>
    <xf numFmtId="164" fontId="1" fillId="0" borderId="18" xfId="33" applyNumberFormat="1" applyFont="1" applyFill="1" applyBorder="1" applyAlignment="1" applyProtection="1">
      <alignment horizontal="left"/>
    </xf>
    <xf numFmtId="164" fontId="3" fillId="0" borderId="10" xfId="12" applyNumberFormat="1" applyFont="1" applyFill="1" applyBorder="1" applyAlignment="1">
      <alignment horizontal="right"/>
    </xf>
    <xf numFmtId="164" fontId="3" fillId="0" borderId="12" xfId="12" applyNumberFormat="1" applyFont="1" applyFill="1" applyBorder="1" applyAlignment="1">
      <alignment horizontal="right"/>
    </xf>
    <xf numFmtId="164" fontId="3" fillId="0" borderId="11" xfId="33" applyNumberFormat="1" applyFont="1" applyFill="1" applyBorder="1" applyAlignment="1" applyProtection="1">
      <alignment horizontal="left"/>
    </xf>
    <xf numFmtId="164" fontId="3" fillId="0" borderId="14" xfId="12" applyNumberFormat="1" applyFont="1" applyFill="1" applyBorder="1" applyAlignment="1">
      <alignment horizontal="right"/>
    </xf>
    <xf numFmtId="164" fontId="3" fillId="0" borderId="13" xfId="12" applyNumberFormat="1" applyFont="1" applyFill="1" applyBorder="1" applyAlignment="1">
      <alignment horizontal="right"/>
    </xf>
    <xf numFmtId="164" fontId="3" fillId="0" borderId="7" xfId="33" applyNumberFormat="1" applyFont="1" applyFill="1" applyBorder="1" applyAlignment="1" applyProtection="1">
      <alignment horizontal="left"/>
    </xf>
    <xf numFmtId="164" fontId="3" fillId="0" borderId="17" xfId="12" applyNumberFormat="1" applyFont="1" applyFill="1" applyBorder="1" applyAlignment="1">
      <alignment horizontal="right"/>
    </xf>
    <xf numFmtId="164" fontId="3" fillId="0" borderId="16" xfId="12" applyNumberFormat="1" applyFont="1" applyFill="1" applyBorder="1" applyAlignment="1">
      <alignment horizontal="right"/>
    </xf>
    <xf numFmtId="164" fontId="3" fillId="0" borderId="15" xfId="33" applyNumberFormat="1" applyFont="1" applyFill="1" applyBorder="1" applyAlignment="1" applyProtection="1">
      <alignment horizontal="left"/>
    </xf>
    <xf numFmtId="164" fontId="1" fillId="0" borderId="0" xfId="33" applyNumberFormat="1" applyFont="1" applyFill="1" applyAlignment="1">
      <alignment horizontal="center"/>
    </xf>
    <xf numFmtId="164" fontId="1" fillId="0" borderId="0" xfId="33" applyNumberFormat="1" applyFont="1" applyFill="1" applyBorder="1" applyAlignment="1">
      <alignment horizontal="center"/>
    </xf>
    <xf numFmtId="2" fontId="1" fillId="3" borderId="17" xfId="12" applyNumberFormat="1" applyFont="1" applyFill="1" applyBorder="1" applyAlignment="1">
      <alignment horizontal="center" vertical="center"/>
    </xf>
    <xf numFmtId="164" fontId="1" fillId="3" borderId="16" xfId="12" applyNumberFormat="1" applyFont="1" applyFill="1" applyBorder="1" applyAlignment="1">
      <alignment horizontal="center" vertical="center"/>
    </xf>
    <xf numFmtId="2" fontId="1" fillId="3" borderId="16" xfId="12" applyNumberFormat="1" applyFont="1" applyFill="1" applyBorder="1" applyAlignment="1">
      <alignment horizontal="center" vertical="center"/>
    </xf>
    <xf numFmtId="0" fontId="5" fillId="0" borderId="0" xfId="33" applyFont="1" applyFill="1"/>
    <xf numFmtId="164" fontId="5" fillId="0" borderId="0" xfId="33" applyNumberFormat="1" applyFont="1" applyFill="1"/>
    <xf numFmtId="167" fontId="5" fillId="0" borderId="0" xfId="33" applyNumberFormat="1" applyFont="1" applyFill="1" applyBorder="1" applyAlignment="1" applyProtection="1">
      <alignment horizontal="left"/>
    </xf>
    <xf numFmtId="164" fontId="7" fillId="0" borderId="0" xfId="33" applyNumberFormat="1" applyFont="1" applyFill="1"/>
    <xf numFmtId="164" fontId="7" fillId="0" borderId="83" xfId="36" applyNumberFormat="1" applyFont="1" applyFill="1" applyBorder="1" applyAlignment="1">
      <alignment horizontal="center" vertical="center"/>
    </xf>
    <xf numFmtId="164" fontId="7" fillId="0" borderId="84" xfId="36" applyNumberFormat="1" applyFont="1" applyFill="1" applyBorder="1" applyAlignment="1">
      <alignment horizontal="right" vertical="center"/>
    </xf>
    <xf numFmtId="164" fontId="7" fillId="0" borderId="84" xfId="36" applyNumberFormat="1" applyFont="1" applyFill="1" applyBorder="1" applyAlignment="1">
      <alignment horizontal="center" vertical="center"/>
    </xf>
    <xf numFmtId="0" fontId="7" fillId="0" borderId="85" xfId="33" applyFont="1" applyFill="1" applyBorder="1"/>
    <xf numFmtId="164" fontId="13" fillId="0" borderId="14" xfId="35" applyNumberFormat="1" applyFont="1" applyFill="1" applyBorder="1" applyAlignment="1">
      <alignment horizontal="center" vertical="center"/>
    </xf>
    <xf numFmtId="164" fontId="7" fillId="0" borderId="13" xfId="35" applyNumberFormat="1" applyFont="1" applyFill="1" applyBorder="1" applyAlignment="1">
      <alignment horizontal="right" vertical="center"/>
    </xf>
    <xf numFmtId="164" fontId="7" fillId="0" borderId="13" xfId="35" applyNumberFormat="1" applyFont="1" applyFill="1" applyBorder="1" applyAlignment="1">
      <alignment horizontal="center" vertical="center"/>
    </xf>
    <xf numFmtId="164" fontId="7" fillId="0" borderId="8" xfId="35" applyNumberFormat="1" applyFont="1" applyFill="1" applyBorder="1" applyAlignment="1">
      <alignment horizontal="right" vertical="center"/>
    </xf>
    <xf numFmtId="0" fontId="7" fillId="0" borderId="7" xfId="33" applyFont="1" applyFill="1" applyBorder="1"/>
    <xf numFmtId="164" fontId="13" fillId="0" borderId="86" xfId="35" applyNumberFormat="1" applyFont="1" applyFill="1" applyBorder="1" applyAlignment="1">
      <alignment horizontal="center" vertical="center"/>
    </xf>
    <xf numFmtId="164" fontId="7" fillId="0" borderId="87" xfId="35" applyNumberFormat="1" applyFont="1" applyFill="1" applyBorder="1" applyAlignment="1">
      <alignment horizontal="right" vertical="center"/>
    </xf>
    <xf numFmtId="164" fontId="7" fillId="0" borderId="87" xfId="35" applyNumberFormat="1" applyFont="1" applyFill="1" applyBorder="1" applyAlignment="1">
      <alignment horizontal="center" vertical="center"/>
    </xf>
    <xf numFmtId="164" fontId="7" fillId="0" borderId="88" xfId="35" applyNumberFormat="1" applyFont="1" applyFill="1" applyBorder="1" applyAlignment="1">
      <alignment horizontal="right" vertical="center"/>
    </xf>
    <xf numFmtId="0" fontId="7" fillId="0" borderId="89" xfId="33" applyFont="1" applyFill="1" applyBorder="1"/>
    <xf numFmtId="164" fontId="68" fillId="0" borderId="14" xfId="35" applyNumberFormat="1" applyFont="1" applyFill="1" applyBorder="1" applyAlignment="1">
      <alignment horizontal="center" vertical="center"/>
    </xf>
    <xf numFmtId="164" fontId="5" fillId="0" borderId="13" xfId="35" applyNumberFormat="1" applyFont="1" applyFill="1" applyBorder="1" applyAlignment="1">
      <alignment horizontal="right" vertical="center"/>
    </xf>
    <xf numFmtId="164" fontId="5" fillId="0" borderId="13" xfId="35" applyNumberFormat="1" applyFont="1" applyFill="1" applyBorder="1" applyAlignment="1">
      <alignment horizontal="center" vertical="center"/>
    </xf>
    <xf numFmtId="164" fontId="5" fillId="0" borderId="8" xfId="35" applyNumberFormat="1" applyFont="1" applyFill="1" applyBorder="1" applyAlignment="1">
      <alignment horizontal="right" vertical="center"/>
    </xf>
    <xf numFmtId="0" fontId="5" fillId="0" borderId="7" xfId="33" applyFont="1" applyFill="1" applyBorder="1"/>
    <xf numFmtId="164" fontId="5" fillId="0" borderId="13" xfId="35" quotePrefix="1" applyNumberFormat="1" applyFont="1" applyFill="1" applyBorder="1" applyAlignment="1">
      <alignment horizontal="center" vertical="center"/>
    </xf>
    <xf numFmtId="164" fontId="68" fillId="0" borderId="14" xfId="35" quotePrefix="1" applyNumberFormat="1" applyFont="1" applyFill="1" applyBorder="1" applyAlignment="1">
      <alignment horizontal="center" vertical="center"/>
    </xf>
    <xf numFmtId="164" fontId="5" fillId="0" borderId="13" xfId="35" quotePrefix="1" applyNumberFormat="1" applyFont="1" applyFill="1" applyBorder="1" applyAlignment="1">
      <alignment horizontal="right" vertical="center"/>
    </xf>
    <xf numFmtId="164" fontId="5" fillId="0" borderId="8" xfId="35" quotePrefix="1" applyNumberFormat="1" applyFont="1" applyFill="1" applyBorder="1" applyAlignment="1">
      <alignment horizontal="right" vertical="center"/>
    </xf>
    <xf numFmtId="164" fontId="5" fillId="0" borderId="7" xfId="33" applyNumberFormat="1" applyFont="1" applyFill="1" applyBorder="1"/>
    <xf numFmtId="0" fontId="5" fillId="0" borderId="0" xfId="33" applyFont="1" applyFill="1" applyBorder="1"/>
    <xf numFmtId="164" fontId="68" fillId="0" borderId="30" xfId="34" quotePrefix="1" applyNumberFormat="1" applyFont="1" applyFill="1" applyBorder="1" applyAlignment="1">
      <alignment horizontal="center" vertical="center"/>
    </xf>
    <xf numFmtId="164" fontId="5" fillId="0" borderId="29" xfId="34" applyNumberFormat="1" applyFont="1" applyFill="1" applyBorder="1" applyAlignment="1">
      <alignment horizontal="right" vertical="center"/>
    </xf>
    <xf numFmtId="164" fontId="5" fillId="0" borderId="29" xfId="34" applyNumberFormat="1" applyFont="1" applyFill="1" applyBorder="1" applyAlignment="1">
      <alignment horizontal="center" vertical="center"/>
    </xf>
    <xf numFmtId="0" fontId="5" fillId="0" borderId="28" xfId="33" applyFont="1" applyFill="1" applyBorder="1" applyAlignment="1">
      <alignment horizontal="left" vertical="center"/>
    </xf>
    <xf numFmtId="164" fontId="68" fillId="0" borderId="14" xfId="34" applyNumberFormat="1" applyFont="1" applyFill="1" applyBorder="1" applyAlignment="1">
      <alignment horizontal="center" vertical="center"/>
    </xf>
    <xf numFmtId="164" fontId="5" fillId="0" borderId="13" xfId="34" applyNumberFormat="1" applyFont="1" applyFill="1" applyBorder="1" applyAlignment="1">
      <alignment horizontal="right" vertical="center"/>
    </xf>
    <xf numFmtId="164" fontId="5" fillId="0" borderId="13" xfId="34" applyNumberFormat="1" applyFont="1" applyFill="1" applyBorder="1" applyAlignment="1">
      <alignment horizontal="center" vertical="center"/>
    </xf>
    <xf numFmtId="164" fontId="5" fillId="0" borderId="8" xfId="34" applyNumberFormat="1" applyFont="1" applyFill="1" applyBorder="1" applyAlignment="1">
      <alignment horizontal="right" vertical="center"/>
    </xf>
    <xf numFmtId="0" fontId="5" fillId="0" borderId="7" xfId="33" applyFont="1" applyFill="1" applyBorder="1" applyAlignment="1">
      <alignment horizontal="left" vertical="center"/>
    </xf>
    <xf numFmtId="0" fontId="7" fillId="0" borderId="0" xfId="33" applyFont="1" applyFill="1"/>
    <xf numFmtId="164" fontId="7" fillId="0" borderId="86" xfId="34" applyNumberFormat="1" applyFont="1" applyFill="1" applyBorder="1" applyAlignment="1">
      <alignment horizontal="center" vertical="center"/>
    </xf>
    <xf numFmtId="164" fontId="7" fillId="0" borderId="87" xfId="34" applyNumberFormat="1" applyFont="1" applyFill="1" applyBorder="1" applyAlignment="1">
      <alignment horizontal="right" vertical="center"/>
    </xf>
    <xf numFmtId="164" fontId="7" fillId="0" borderId="87" xfId="34" applyNumberFormat="1" applyFont="1" applyFill="1" applyBorder="1" applyAlignment="1">
      <alignment horizontal="center" vertical="center"/>
    </xf>
    <xf numFmtId="164" fontId="7" fillId="0" borderId="88" xfId="34" applyNumberFormat="1" applyFont="1" applyFill="1" applyBorder="1" applyAlignment="1">
      <alignment horizontal="right" vertical="center"/>
    </xf>
    <xf numFmtId="0" fontId="7" fillId="0" borderId="89" xfId="33" applyFont="1" applyFill="1" applyBorder="1" applyAlignment="1">
      <alignment horizontal="left" vertical="center"/>
    </xf>
    <xf numFmtId="164" fontId="5" fillId="0" borderId="14" xfId="34" quotePrefix="1" applyNumberFormat="1" applyFont="1" applyFill="1" applyBorder="1" applyAlignment="1">
      <alignment horizontal="center" vertical="center"/>
    </xf>
    <xf numFmtId="164" fontId="5" fillId="0" borderId="13" xfId="34" quotePrefix="1" applyNumberFormat="1" applyFont="1" applyFill="1" applyBorder="1" applyAlignment="1">
      <alignment horizontal="right" vertical="center"/>
    </xf>
    <xf numFmtId="164" fontId="5" fillId="0" borderId="13" xfId="34" quotePrefix="1" applyNumberFormat="1" applyFont="1" applyFill="1" applyBorder="1" applyAlignment="1">
      <alignment horizontal="center" vertical="center"/>
    </xf>
    <xf numFmtId="164" fontId="5" fillId="0" borderId="8" xfId="34" quotePrefix="1" applyNumberFormat="1" applyFont="1" applyFill="1" applyBorder="1" applyAlignment="1">
      <alignment horizontal="right" vertical="center"/>
    </xf>
    <xf numFmtId="164" fontId="5" fillId="0" borderId="14" xfId="34" applyNumberFormat="1" applyFont="1" applyFill="1" applyBorder="1" applyAlignment="1">
      <alignment horizontal="center" vertical="center"/>
    </xf>
    <xf numFmtId="164" fontId="5" fillId="0" borderId="0" xfId="33" applyNumberFormat="1" applyFont="1" applyFill="1" applyBorder="1"/>
    <xf numFmtId="2" fontId="7" fillId="3" borderId="14" xfId="12" applyNumberFormat="1" applyFont="1" applyFill="1" applyBorder="1" applyAlignment="1">
      <alignment horizontal="center" vertical="center"/>
    </xf>
    <xf numFmtId="164" fontId="7" fillId="3" borderId="13" xfId="12" applyNumberFormat="1" applyFont="1" applyFill="1" applyBorder="1" applyAlignment="1">
      <alignment horizontal="center" vertical="center"/>
    </xf>
    <xf numFmtId="2" fontId="7" fillId="3" borderId="13" xfId="12" applyNumberFormat="1" applyFont="1" applyFill="1" applyBorder="1" applyAlignment="1">
      <alignment horizontal="center" vertical="center"/>
    </xf>
    <xf numFmtId="0" fontId="7" fillId="3" borderId="23" xfId="33" applyFont="1" applyFill="1" applyBorder="1" applyAlignment="1" applyProtection="1">
      <alignment horizontal="center" vertical="center"/>
    </xf>
    <xf numFmtId="0" fontId="1" fillId="0" borderId="0" xfId="33" applyFont="1" applyFill="1" applyBorder="1" applyAlignment="1"/>
    <xf numFmtId="0" fontId="1" fillId="0" borderId="0" xfId="33" applyFont="1" applyFill="1" applyAlignment="1"/>
    <xf numFmtId="0" fontId="1" fillId="0" borderId="0" xfId="33" applyFont="1" applyFill="1"/>
    <xf numFmtId="164" fontId="1" fillId="0" borderId="30" xfId="37" applyNumberFormat="1" applyFont="1" applyFill="1" applyBorder="1" applyAlignment="1">
      <alignment horizontal="right"/>
    </xf>
    <xf numFmtId="164" fontId="1" fillId="0" borderId="29" xfId="37" applyNumberFormat="1" applyFont="1" applyFill="1" applyBorder="1" applyAlignment="1">
      <alignment horizontal="right"/>
    </xf>
    <xf numFmtId="0" fontId="1" fillId="0" borderId="28" xfId="33" applyFont="1" applyFill="1" applyBorder="1" applyAlignment="1">
      <alignment horizontal="left"/>
    </xf>
    <xf numFmtId="164" fontId="1" fillId="0" borderId="10" xfId="37" applyNumberFormat="1" applyFont="1" applyFill="1" applyBorder="1" applyAlignment="1">
      <alignment horizontal="right"/>
    </xf>
    <xf numFmtId="164" fontId="1" fillId="0" borderId="12" xfId="37" applyNumberFormat="1" applyFont="1" applyFill="1" applyBorder="1" applyAlignment="1">
      <alignment horizontal="right"/>
    </xf>
    <xf numFmtId="0" fontId="1" fillId="0" borderId="11" xfId="33" applyFont="1" applyFill="1" applyBorder="1"/>
    <xf numFmtId="164" fontId="1" fillId="0" borderId="10" xfId="37" quotePrefix="1" applyNumberFormat="1" applyFont="1" applyFill="1" applyBorder="1" applyAlignment="1">
      <alignment horizontal="right"/>
    </xf>
    <xf numFmtId="164" fontId="1" fillId="0" borderId="12" xfId="37" quotePrefix="1" applyNumberFormat="1" applyFont="1" applyFill="1" applyBorder="1" applyAlignment="1">
      <alignment horizontal="right"/>
    </xf>
    <xf numFmtId="164" fontId="3" fillId="0" borderId="14" xfId="37" applyNumberFormat="1" applyFont="1" applyFill="1" applyBorder="1" applyAlignment="1">
      <alignment horizontal="right"/>
    </xf>
    <xf numFmtId="164" fontId="3" fillId="0" borderId="13" xfId="37" applyNumberFormat="1" applyFont="1" applyFill="1" applyBorder="1" applyAlignment="1">
      <alignment horizontal="right"/>
    </xf>
    <xf numFmtId="0" fontId="3" fillId="0" borderId="7" xfId="33" applyFont="1" applyFill="1" applyBorder="1"/>
    <xf numFmtId="164" fontId="1" fillId="0" borderId="10" xfId="37" applyNumberFormat="1" applyFont="1" applyFill="1" applyBorder="1" applyAlignment="1">
      <alignment horizontal="right" vertical="center"/>
    </xf>
    <xf numFmtId="164" fontId="1" fillId="0" borderId="12" xfId="37" applyNumberFormat="1" applyFont="1" applyFill="1" applyBorder="1" applyAlignment="1">
      <alignment horizontal="right" vertical="center"/>
    </xf>
    <xf numFmtId="0" fontId="1" fillId="3" borderId="14" xfId="33" applyFont="1" applyFill="1" applyBorder="1" applyAlignment="1">
      <alignment horizontal="center" vertical="center"/>
    </xf>
    <xf numFmtId="0" fontId="1" fillId="3" borderId="13" xfId="33" applyFont="1" applyFill="1" applyBorder="1" applyAlignment="1">
      <alignment horizontal="center" vertical="center"/>
    </xf>
    <xf numFmtId="164" fontId="65" fillId="0" borderId="0" xfId="33" applyNumberFormat="1" applyFont="1" applyFill="1"/>
    <xf numFmtId="167" fontId="3" fillId="0" borderId="0" xfId="33" quotePrefix="1" applyNumberFormat="1" applyFont="1" applyFill="1" applyAlignment="1" applyProtection="1">
      <alignment horizontal="left" vertical="center"/>
    </xf>
    <xf numFmtId="164" fontId="1" fillId="0" borderId="20" xfId="33" applyNumberFormat="1" applyFont="1" applyFill="1" applyBorder="1" applyAlignment="1">
      <alignment horizontal="right" vertical="center"/>
    </xf>
    <xf numFmtId="164" fontId="1" fillId="0" borderId="19" xfId="33" applyNumberFormat="1" applyFont="1" applyFill="1" applyBorder="1" applyAlignment="1">
      <alignment horizontal="right"/>
    </xf>
    <xf numFmtId="164" fontId="1" fillId="0" borderId="19" xfId="33" applyNumberFormat="1" applyFont="1" applyFill="1" applyBorder="1" applyAlignment="1">
      <alignment horizontal="right" vertical="center"/>
    </xf>
    <xf numFmtId="0" fontId="1" fillId="0" borderId="40" xfId="33" applyFont="1" applyFill="1" applyBorder="1"/>
    <xf numFmtId="164" fontId="3" fillId="0" borderId="14" xfId="33" applyNumberFormat="1" applyFont="1" applyFill="1" applyBorder="1" applyAlignment="1">
      <alignment horizontal="right" vertical="center"/>
    </xf>
    <xf numFmtId="164" fontId="3" fillId="0" borderId="13" xfId="33" applyNumberFormat="1" applyFont="1" applyFill="1" applyBorder="1" applyAlignment="1">
      <alignment horizontal="right"/>
    </xf>
    <xf numFmtId="164" fontId="3" fillId="0" borderId="13" xfId="33" applyNumberFormat="1" applyFont="1" applyFill="1" applyBorder="1" applyAlignment="1">
      <alignment horizontal="right" vertical="center"/>
    </xf>
    <xf numFmtId="0" fontId="3" fillId="0" borderId="38" xfId="8" applyFont="1" applyFill="1" applyBorder="1" applyAlignment="1" applyProtection="1">
      <alignment horizontal="left" vertical="center" indent="2"/>
      <protection locked="0"/>
    </xf>
    <xf numFmtId="0" fontId="3" fillId="0" borderId="38" xfId="8" applyNumberFormat="1" applyFont="1" applyFill="1" applyBorder="1" applyAlignment="1" applyProtection="1">
      <alignment horizontal="left" vertical="center" indent="2"/>
      <protection hidden="1"/>
    </xf>
    <xf numFmtId="0" fontId="66" fillId="0" borderId="74" xfId="8" applyNumberFormat="1" applyFont="1" applyFill="1" applyBorder="1" applyAlignment="1" applyProtection="1">
      <alignment horizontal="left" vertical="center" indent="2"/>
      <protection hidden="1"/>
    </xf>
    <xf numFmtId="164" fontId="1" fillId="0" borderId="10" xfId="33" applyNumberFormat="1" applyFont="1" applyFill="1" applyBorder="1" applyAlignment="1">
      <alignment horizontal="right" vertical="center"/>
    </xf>
    <xf numFmtId="164" fontId="1" fillId="0" borderId="12" xfId="33" applyNumberFormat="1" applyFont="1" applyFill="1" applyBorder="1" applyAlignment="1">
      <alignment horizontal="right"/>
    </xf>
    <xf numFmtId="164" fontId="1" fillId="0" borderId="12" xfId="33" applyNumberFormat="1" applyFont="1" applyFill="1" applyBorder="1" applyAlignment="1">
      <alignment horizontal="right" vertical="center"/>
    </xf>
    <xf numFmtId="0" fontId="1" fillId="0" borderId="74" xfId="8" applyNumberFormat="1" applyFont="1" applyFill="1" applyBorder="1" applyAlignment="1" applyProtection="1">
      <alignment vertical="center"/>
      <protection hidden="1"/>
    </xf>
    <xf numFmtId="0" fontId="1" fillId="0" borderId="74" xfId="8" applyFont="1" applyFill="1" applyBorder="1" applyAlignment="1" applyProtection="1">
      <alignment vertical="center"/>
      <protection hidden="1"/>
    </xf>
    <xf numFmtId="0" fontId="3" fillId="0" borderId="74" xfId="8" applyNumberFormat="1" applyFont="1" applyFill="1" applyBorder="1" applyAlignment="1" applyProtection="1">
      <alignment horizontal="left" vertical="center" indent="2"/>
      <protection hidden="1"/>
    </xf>
    <xf numFmtId="0" fontId="69" fillId="0" borderId="74" xfId="8" applyNumberFormat="1" applyFont="1" applyFill="1" applyBorder="1" applyAlignment="1" applyProtection="1">
      <alignment vertical="center"/>
      <protection hidden="1"/>
    </xf>
    <xf numFmtId="0" fontId="3" fillId="0" borderId="38" xfId="8" applyNumberFormat="1" applyFont="1" applyFill="1" applyBorder="1" applyAlignment="1" applyProtection="1">
      <alignment horizontal="left" vertical="center" wrapText="1" indent="3"/>
      <protection hidden="1"/>
    </xf>
    <xf numFmtId="164" fontId="3" fillId="0" borderId="14" xfId="33" applyNumberFormat="1" applyFont="1" applyFill="1" applyBorder="1" applyAlignment="1">
      <alignment horizontal="right"/>
    </xf>
    <xf numFmtId="0" fontId="3" fillId="0" borderId="38" xfId="8" applyNumberFormat="1" applyFont="1" applyFill="1" applyBorder="1" applyAlignment="1" applyProtection="1">
      <alignment horizontal="left" vertical="center" indent="3"/>
      <protection hidden="1"/>
    </xf>
    <xf numFmtId="0" fontId="3" fillId="0" borderId="38" xfId="8" applyNumberFormat="1" applyFont="1" applyFill="1" applyBorder="1" applyAlignment="1" applyProtection="1">
      <alignment horizontal="left" vertical="center" wrapText="1" indent="2"/>
      <protection hidden="1"/>
    </xf>
    <xf numFmtId="0" fontId="3" fillId="0" borderId="74" xfId="8" applyNumberFormat="1" applyFont="1" applyFill="1" applyBorder="1" applyAlignment="1" applyProtection="1">
      <alignment horizontal="left" vertical="center" wrapText="1" indent="2"/>
      <protection hidden="1"/>
    </xf>
    <xf numFmtId="0" fontId="3" fillId="0" borderId="38" xfId="8" applyFont="1" applyFill="1" applyBorder="1" applyAlignment="1" applyProtection="1">
      <alignment horizontal="left" vertical="center" indent="2"/>
      <protection hidden="1"/>
    </xf>
    <xf numFmtId="0" fontId="3" fillId="0" borderId="74" xfId="8" applyFont="1" applyFill="1" applyBorder="1" applyAlignment="1" applyProtection="1">
      <alignment horizontal="left" vertical="center" indent="2"/>
      <protection hidden="1"/>
    </xf>
    <xf numFmtId="0" fontId="1" fillId="0" borderId="0" xfId="33" applyFont="1" applyFill="1" applyBorder="1"/>
    <xf numFmtId="0" fontId="1" fillId="0" borderId="0" xfId="33" applyFont="1"/>
    <xf numFmtId="0" fontId="69" fillId="0" borderId="39" xfId="8" applyNumberFormat="1" applyFont="1" applyFill="1" applyBorder="1" applyAlignment="1" applyProtection="1">
      <alignment vertical="center"/>
      <protection hidden="1"/>
    </xf>
    <xf numFmtId="0" fontId="1" fillId="3" borderId="66" xfId="33" applyFont="1" applyFill="1" applyBorder="1" applyAlignment="1">
      <alignment horizontal="center" vertical="center"/>
    </xf>
    <xf numFmtId="0" fontId="1" fillId="3" borderId="36" xfId="33" applyFont="1" applyFill="1" applyBorder="1" applyAlignment="1">
      <alignment horizontal="center" vertical="center"/>
    </xf>
    <xf numFmtId="0" fontId="1" fillId="3" borderId="26" xfId="33" applyFont="1" applyFill="1" applyBorder="1" applyAlignment="1">
      <alignment horizontal="center" vertical="center"/>
    </xf>
    <xf numFmtId="1" fontId="1" fillId="3" borderId="23" xfId="33" applyNumberFormat="1" applyFont="1" applyFill="1" applyBorder="1" applyAlignment="1">
      <alignment horizontal="center" vertical="center"/>
    </xf>
    <xf numFmtId="0" fontId="9" fillId="0" borderId="0" xfId="33" applyFont="1" applyFill="1" applyBorder="1" applyAlignment="1"/>
    <xf numFmtId="0" fontId="9" fillId="0" borderId="0" xfId="33" applyFont="1" applyFill="1" applyBorder="1" applyAlignment="1">
      <alignment horizontal="right"/>
    </xf>
    <xf numFmtId="0" fontId="9" fillId="0" borderId="1" xfId="33" applyFont="1" applyFill="1" applyBorder="1" applyAlignment="1"/>
    <xf numFmtId="164" fontId="3" fillId="0" borderId="0" xfId="12" applyNumberFormat="1" applyFont="1" applyFill="1" applyBorder="1"/>
    <xf numFmtId="164" fontId="1" fillId="0" borderId="0" xfId="33" applyNumberFormat="1" applyFont="1" applyFill="1" applyBorder="1"/>
    <xf numFmtId="164" fontId="3" fillId="0" borderId="30" xfId="39" applyNumberFormat="1" applyFont="1" applyFill="1" applyBorder="1" applyAlignment="1">
      <alignment horizontal="right"/>
    </xf>
    <xf numFmtId="164" fontId="3" fillId="0" borderId="29" xfId="39" applyNumberFormat="1" applyFont="1" applyFill="1" applyBorder="1" applyAlignment="1">
      <alignment horizontal="right"/>
    </xf>
    <xf numFmtId="164" fontId="3" fillId="0" borderId="28" xfId="33" applyNumberFormat="1" applyFont="1" applyFill="1" applyBorder="1"/>
    <xf numFmtId="164" fontId="3" fillId="0" borderId="14" xfId="39" applyNumberFormat="1" applyFont="1" applyFill="1" applyBorder="1" applyAlignment="1">
      <alignment horizontal="right"/>
    </xf>
    <xf numFmtId="164" fontId="3" fillId="0" borderId="13" xfId="39" applyNumberFormat="1" applyFont="1" applyFill="1" applyBorder="1" applyAlignment="1">
      <alignment horizontal="right"/>
    </xf>
    <xf numFmtId="164" fontId="3" fillId="0" borderId="7" xfId="33" applyNumberFormat="1" applyFont="1" applyFill="1" applyBorder="1"/>
    <xf numFmtId="164" fontId="1" fillId="0" borderId="10" xfId="39" applyNumberFormat="1" applyFont="1" applyFill="1" applyBorder="1" applyAlignment="1">
      <alignment horizontal="right"/>
    </xf>
    <xf numFmtId="164" fontId="1" fillId="0" borderId="12" xfId="39" applyNumberFormat="1" applyFont="1" applyFill="1" applyBorder="1" applyAlignment="1">
      <alignment horizontal="right"/>
    </xf>
    <xf numFmtId="164" fontId="1" fillId="0" borderId="11" xfId="33" applyNumberFormat="1" applyFont="1" applyFill="1" applyBorder="1"/>
    <xf numFmtId="164" fontId="1" fillId="3" borderId="14" xfId="33" applyNumberFormat="1" applyFont="1" applyFill="1" applyBorder="1" applyAlignment="1">
      <alignment horizontal="center" vertical="center"/>
    </xf>
    <xf numFmtId="164" fontId="1" fillId="3" borderId="13" xfId="33" applyNumberFormat="1" applyFont="1" applyFill="1" applyBorder="1" applyAlignment="1">
      <alignment horizontal="center" vertical="center"/>
    </xf>
    <xf numFmtId="0" fontId="1" fillId="3" borderId="23" xfId="33" applyFont="1" applyFill="1" applyBorder="1" applyAlignment="1" applyProtection="1">
      <alignment horizontal="center"/>
    </xf>
    <xf numFmtId="0" fontId="70" fillId="0" borderId="0" xfId="0" applyFont="1"/>
    <xf numFmtId="0" fontId="63" fillId="0" borderId="0" xfId="0" applyFont="1"/>
    <xf numFmtId="3" fontId="0" fillId="0" borderId="0" xfId="0" applyNumberFormat="1"/>
    <xf numFmtId="173" fontId="1" fillId="0" borderId="20" xfId="7" applyNumberFormat="1" applyFont="1" applyFill="1" applyBorder="1" applyAlignment="1">
      <alignment horizontal="right" vertical="center"/>
    </xf>
    <xf numFmtId="173" fontId="1" fillId="0" borderId="19" xfId="7" applyNumberFormat="1" applyFont="1" applyBorder="1" applyAlignment="1">
      <alignment horizontal="right" vertical="center"/>
    </xf>
    <xf numFmtId="172" fontId="1" fillId="0" borderId="19" xfId="7" applyNumberFormat="1" applyFont="1" applyFill="1" applyBorder="1" applyAlignment="1">
      <alignment horizontal="right" vertical="center"/>
    </xf>
    <xf numFmtId="172" fontId="1" fillId="0" borderId="19" xfId="7" applyNumberFormat="1" applyFont="1" applyBorder="1" applyAlignment="1">
      <alignment horizontal="right" vertical="center"/>
    </xf>
    <xf numFmtId="173" fontId="3" fillId="0" borderId="14" xfId="7" applyNumberFormat="1" applyFont="1" applyFill="1" applyBorder="1" applyAlignment="1">
      <alignment horizontal="right" vertical="center"/>
    </xf>
    <xf numFmtId="173" fontId="3" fillId="0" borderId="13" xfId="7" applyNumberFormat="1" applyFont="1" applyBorder="1" applyAlignment="1">
      <alignment horizontal="right" vertical="center"/>
    </xf>
    <xf numFmtId="172" fontId="3" fillId="0" borderId="13" xfId="7" applyNumberFormat="1" applyFont="1" applyFill="1" applyBorder="1" applyAlignment="1">
      <alignment horizontal="right" vertical="center"/>
    </xf>
    <xf numFmtId="172" fontId="3" fillId="0" borderId="13" xfId="7" applyNumberFormat="1" applyFont="1" applyBorder="1" applyAlignment="1">
      <alignment horizontal="right" vertical="center"/>
    </xf>
    <xf numFmtId="0" fontId="3" fillId="0" borderId="13" xfId="0" applyFont="1" applyBorder="1" applyAlignment="1">
      <alignment horizontal="left" vertical="center"/>
    </xf>
    <xf numFmtId="0" fontId="3" fillId="0" borderId="7" xfId="0" applyFont="1" applyBorder="1" applyAlignment="1">
      <alignment horizontal="center" vertical="center"/>
    </xf>
    <xf numFmtId="171" fontId="3" fillId="0" borderId="0" xfId="0" applyNumberFormat="1" applyFont="1" applyFill="1" applyBorder="1" applyAlignment="1">
      <alignment horizontal="right" vertical="center"/>
    </xf>
    <xf numFmtId="171" fontId="3" fillId="0" borderId="0" xfId="0" applyNumberFormat="1" applyFont="1" applyFill="1" applyBorder="1" applyAlignment="1">
      <alignment horizontal="center"/>
    </xf>
    <xf numFmtId="4" fontId="3" fillId="0" borderId="0" xfId="0" applyNumberFormat="1" applyFont="1" applyFill="1" applyBorder="1" applyAlignment="1">
      <alignment horizontal="center"/>
    </xf>
    <xf numFmtId="171" fontId="0" fillId="0" borderId="0" xfId="0" applyNumberFormat="1"/>
    <xf numFmtId="43" fontId="3" fillId="0" borderId="27" xfId="7" applyFont="1" applyFill="1" applyBorder="1" applyAlignment="1">
      <alignment horizontal="right" vertical="center"/>
    </xf>
    <xf numFmtId="173" fontId="3" fillId="0" borderId="26" xfId="7" applyNumberFormat="1" applyFont="1" applyBorder="1" applyAlignment="1">
      <alignment horizontal="right" vertical="center"/>
    </xf>
    <xf numFmtId="172" fontId="3" fillId="0" borderId="26" xfId="7" applyNumberFormat="1" applyFont="1" applyFill="1" applyBorder="1" applyAlignment="1">
      <alignment horizontal="right" vertical="center"/>
    </xf>
    <xf numFmtId="172" fontId="3" fillId="0" borderId="26" xfId="7" applyNumberFormat="1" applyFont="1" applyBorder="1" applyAlignment="1">
      <alignment horizontal="right" vertical="center"/>
    </xf>
    <xf numFmtId="0" fontId="3" fillId="0" borderId="26" xfId="0" applyFont="1" applyBorder="1" applyAlignment="1">
      <alignment horizontal="left" vertical="center"/>
    </xf>
    <xf numFmtId="0" fontId="3" fillId="0" borderId="25" xfId="0" applyFont="1" applyBorder="1" applyAlignment="1">
      <alignment horizontal="center" vertical="center"/>
    </xf>
    <xf numFmtId="0" fontId="1" fillId="12" borderId="12" xfId="0" applyFont="1" applyFill="1" applyBorder="1" applyAlignment="1">
      <alignment horizontal="center"/>
    </xf>
    <xf numFmtId="0" fontId="1" fillId="2" borderId="12" xfId="0" applyFont="1" applyFill="1" applyBorder="1" applyAlignment="1">
      <alignment horizontal="center"/>
    </xf>
    <xf numFmtId="0" fontId="1" fillId="12" borderId="11" xfId="0" applyFont="1" applyFill="1" applyBorder="1" applyAlignment="1">
      <alignment horizontal="center"/>
    </xf>
    <xf numFmtId="0" fontId="1" fillId="12" borderId="10" xfId="0" applyFont="1" applyFill="1" applyBorder="1" applyAlignment="1">
      <alignment horizontal="center"/>
    </xf>
    <xf numFmtId="43" fontId="27" fillId="0" borderId="0" xfId="0" applyNumberFormat="1" applyFont="1"/>
    <xf numFmtId="43" fontId="20" fillId="0" borderId="20" xfId="7" applyFont="1" applyFill="1" applyBorder="1" applyAlignment="1">
      <alignment horizontal="center" vertical="top"/>
    </xf>
    <xf numFmtId="43" fontId="20" fillId="0" borderId="90" xfId="7" applyFont="1" applyBorder="1" applyAlignment="1">
      <alignment horizontal="right"/>
    </xf>
    <xf numFmtId="0" fontId="20" fillId="0" borderId="18" xfId="0" applyFont="1" applyBorder="1" applyAlignment="1"/>
    <xf numFmtId="43" fontId="21" fillId="0" borderId="17" xfId="7" applyFont="1" applyFill="1" applyBorder="1" applyAlignment="1">
      <alignment horizontal="center" vertical="top"/>
    </xf>
    <xf numFmtId="43" fontId="21" fillId="0" borderId="60" xfId="7" applyFont="1" applyBorder="1" applyAlignment="1"/>
    <xf numFmtId="0" fontId="21" fillId="0" borderId="15" xfId="0" applyFont="1" applyBorder="1" applyAlignment="1">
      <alignment horizontal="left"/>
    </xf>
    <xf numFmtId="43" fontId="21" fillId="0" borderId="14" xfId="7" applyFont="1" applyFill="1" applyBorder="1" applyAlignment="1">
      <alignment horizontal="center" vertical="top"/>
    </xf>
    <xf numFmtId="43" fontId="21" fillId="0" borderId="8" xfId="7" applyFont="1" applyBorder="1" applyAlignment="1">
      <alignment horizontal="right"/>
    </xf>
    <xf numFmtId="0" fontId="21" fillId="0" borderId="7" xfId="0" applyFont="1" applyBorder="1" applyAlignment="1">
      <alignment horizontal="left"/>
    </xf>
    <xf numFmtId="43" fontId="21" fillId="0" borderId="8" xfId="7" applyFont="1" applyBorder="1" applyAlignment="1"/>
    <xf numFmtId="43" fontId="21" fillId="0" borderId="27" xfId="7" applyFont="1" applyFill="1" applyBorder="1" applyAlignment="1">
      <alignment horizontal="center" vertical="top"/>
    </xf>
    <xf numFmtId="43" fontId="21" fillId="0" borderId="36" xfId="7" applyFont="1" applyBorder="1" applyAlignment="1">
      <alignment horizontal="right"/>
    </xf>
    <xf numFmtId="0" fontId="21" fillId="0" borderId="25" xfId="0" applyFont="1" applyBorder="1" applyAlignment="1">
      <alignment horizontal="left"/>
    </xf>
    <xf numFmtId="43" fontId="20" fillId="0" borderId="10" xfId="7" applyFont="1" applyFill="1" applyBorder="1" applyAlignment="1">
      <alignment horizontal="center" vertical="top"/>
    </xf>
    <xf numFmtId="43" fontId="20" fillId="0" borderId="35" xfId="7" applyFont="1" applyBorder="1" applyAlignment="1">
      <alignment horizontal="right"/>
    </xf>
    <xf numFmtId="0" fontId="20" fillId="0" borderId="11" xfId="0" applyFont="1" applyBorder="1" applyAlignment="1"/>
    <xf numFmtId="43" fontId="21" fillId="0" borderId="60" xfId="7" applyFont="1" applyBorder="1" applyAlignment="1">
      <alignment horizontal="right"/>
    </xf>
    <xf numFmtId="177" fontId="1" fillId="0" borderId="0" xfId="43" quotePrefix="1" applyNumberFormat="1" applyFont="1" applyFill="1" applyBorder="1" applyAlignment="1">
      <alignment horizontal="right"/>
    </xf>
    <xf numFmtId="43" fontId="20" fillId="0" borderId="17" xfId="7" applyFont="1" applyBorder="1" applyAlignment="1">
      <alignment horizontal="center" vertical="top"/>
    </xf>
    <xf numFmtId="43" fontId="20" fillId="0" borderId="60" xfId="7" applyFont="1" applyBorder="1" applyAlignment="1">
      <alignment horizontal="right"/>
    </xf>
    <xf numFmtId="0" fontId="20" fillId="0" borderId="15" xfId="0" applyFont="1" applyBorder="1" applyAlignment="1"/>
    <xf numFmtId="0" fontId="3" fillId="0" borderId="0" xfId="0" applyFont="1" applyFill="1"/>
    <xf numFmtId="178" fontId="3" fillId="0" borderId="0" xfId="0" applyNumberFormat="1" applyFont="1" applyFill="1"/>
    <xf numFmtId="2" fontId="3" fillId="0" borderId="0" xfId="0" applyNumberFormat="1" applyFont="1" applyFill="1"/>
    <xf numFmtId="177" fontId="0" fillId="0" borderId="0" xfId="0" applyNumberFormat="1"/>
    <xf numFmtId="43" fontId="1" fillId="10" borderId="0" xfId="7" quotePrefix="1" applyFont="1" applyFill="1" applyBorder="1" applyAlignment="1">
      <alignment horizontal="right"/>
    </xf>
    <xf numFmtId="177" fontId="1" fillId="10" borderId="0" xfId="43" quotePrefix="1" applyNumberFormat="1" applyFont="1" applyFill="1" applyBorder="1" applyAlignment="1">
      <alignment horizontal="right"/>
    </xf>
    <xf numFmtId="177" fontId="1" fillId="10" borderId="0" xfId="43" applyNumberFormat="1" applyFont="1" applyFill="1" applyBorder="1" applyAlignment="1">
      <alignment horizontal="right"/>
    </xf>
    <xf numFmtId="178" fontId="1" fillId="10" borderId="0" xfId="43" quotePrefix="1" applyNumberFormat="1" applyFont="1" applyFill="1" applyBorder="1" applyAlignment="1">
      <alignment horizontal="right"/>
    </xf>
    <xf numFmtId="178" fontId="1" fillId="0" borderId="19" xfId="43" quotePrefix="1" applyNumberFormat="1" applyFont="1" applyFill="1" applyBorder="1" applyAlignment="1">
      <alignment horizontal="right"/>
    </xf>
    <xf numFmtId="177" fontId="1" fillId="0" borderId="19" xfId="43" quotePrefix="1" applyNumberFormat="1" applyFont="1" applyFill="1" applyBorder="1" applyAlignment="1">
      <alignment horizontal="right"/>
    </xf>
    <xf numFmtId="177" fontId="1" fillId="0" borderId="12" xfId="43" quotePrefix="1" applyNumberFormat="1" applyFont="1" applyFill="1" applyBorder="1" applyAlignment="1">
      <alignment horizontal="right"/>
    </xf>
    <xf numFmtId="178" fontId="1" fillId="0" borderId="12" xfId="43" quotePrefix="1" applyNumberFormat="1" applyFont="1" applyFill="1" applyBorder="1" applyAlignment="1">
      <alignment horizontal="right"/>
    </xf>
    <xf numFmtId="177" fontId="1" fillId="0" borderId="12" xfId="43" applyNumberFormat="1" applyFont="1" applyFill="1" applyBorder="1" applyAlignment="1">
      <alignment horizontal="right"/>
    </xf>
    <xf numFmtId="177" fontId="1" fillId="0" borderId="11" xfId="43" applyNumberFormat="1" applyFont="1" applyFill="1" applyBorder="1" applyAlignment="1">
      <alignment vertical="center"/>
    </xf>
    <xf numFmtId="178" fontId="3" fillId="0" borderId="43" xfId="43" applyNumberFormat="1" applyFont="1" applyFill="1" applyBorder="1" applyAlignment="1">
      <alignment horizontal="right"/>
    </xf>
    <xf numFmtId="177" fontId="3" fillId="0" borderId="8" xfId="43" quotePrefix="1" applyNumberFormat="1" applyFont="1" applyFill="1" applyBorder="1" applyAlignment="1">
      <alignment horizontal="right"/>
    </xf>
    <xf numFmtId="178" fontId="3" fillId="0" borderId="8" xfId="43" quotePrefix="1" applyNumberFormat="1" applyFont="1" applyFill="1" applyBorder="1" applyAlignment="1">
      <alignment horizontal="right"/>
    </xf>
    <xf numFmtId="177" fontId="3" fillId="0" borderId="16" xfId="43" applyNumberFormat="1" applyFont="1" applyFill="1" applyBorder="1" applyAlignment="1">
      <alignment horizontal="right"/>
    </xf>
    <xf numFmtId="0" fontId="3" fillId="0" borderId="15" xfId="0" applyFont="1" applyFill="1" applyBorder="1"/>
    <xf numFmtId="177" fontId="3" fillId="0" borderId="13" xfId="43" quotePrefix="1" applyNumberFormat="1" applyFont="1" applyFill="1" applyBorder="1" applyAlignment="1">
      <alignment horizontal="right"/>
    </xf>
    <xf numFmtId="0" fontId="3" fillId="0" borderId="7" xfId="0" applyFont="1" applyFill="1" applyBorder="1"/>
    <xf numFmtId="178" fontId="3" fillId="0" borderId="43" xfId="43" quotePrefix="1" applyNumberFormat="1" applyFont="1" applyFill="1" applyBorder="1" applyAlignment="1">
      <alignment horizontal="right"/>
    </xf>
    <xf numFmtId="177" fontId="3" fillId="0" borderId="13" xfId="43" applyNumberFormat="1" applyFont="1" applyFill="1" applyBorder="1" applyAlignment="1">
      <alignment horizontal="right"/>
    </xf>
    <xf numFmtId="177" fontId="3" fillId="0" borderId="8" xfId="43" applyNumberFormat="1" applyFont="1" applyFill="1" applyBorder="1" applyAlignment="1">
      <alignment horizontal="right"/>
    </xf>
    <xf numFmtId="178" fontId="3" fillId="0" borderId="13" xfId="43" quotePrefix="1" applyNumberFormat="1" applyFont="1" applyFill="1" applyBorder="1" applyAlignment="1">
      <alignment horizontal="right"/>
    </xf>
    <xf numFmtId="177" fontId="3" fillId="0" borderId="41" xfId="43" applyNumberFormat="1" applyFont="1" applyFill="1" applyBorder="1" applyAlignment="1">
      <alignment horizontal="right"/>
    </xf>
    <xf numFmtId="177" fontId="3" fillId="0" borderId="27" xfId="43" quotePrefix="1" applyNumberFormat="1" applyFont="1" applyFill="1" applyBorder="1" applyAlignment="1">
      <alignment horizontal="right"/>
    </xf>
    <xf numFmtId="177" fontId="3" fillId="0" borderId="26" xfId="43" quotePrefix="1" applyNumberFormat="1" applyFont="1" applyFill="1" applyBorder="1" applyAlignment="1">
      <alignment horizontal="right"/>
    </xf>
    <xf numFmtId="0" fontId="3" fillId="0" borderId="25" xfId="0" applyFont="1" applyFill="1" applyBorder="1"/>
    <xf numFmtId="0" fontId="1" fillId="3" borderId="44" xfId="29" applyFont="1" applyFill="1" applyBorder="1" applyAlignment="1">
      <alignment horizontal="center" vertical="center" wrapText="1"/>
    </xf>
    <xf numFmtId="0" fontId="1" fillId="3" borderId="35" xfId="29" applyFont="1" applyFill="1" applyBorder="1" applyAlignment="1">
      <alignment horizontal="center" vertical="center"/>
    </xf>
    <xf numFmtId="0" fontId="1" fillId="3" borderId="12" xfId="29" applyFont="1" applyFill="1" applyBorder="1" applyAlignment="1">
      <alignment horizontal="center" vertical="center" wrapText="1"/>
    </xf>
    <xf numFmtId="0" fontId="1" fillId="3" borderId="12" xfId="29" applyFont="1" applyFill="1" applyBorder="1" applyAlignment="1">
      <alignment horizontal="center" vertical="center"/>
    </xf>
    <xf numFmtId="0" fontId="1" fillId="3" borderId="26" xfId="29" applyFont="1" applyFill="1" applyBorder="1" applyAlignment="1">
      <alignment horizontal="center" vertical="center" wrapText="1"/>
    </xf>
    <xf numFmtId="0" fontId="1" fillId="3" borderId="35" xfId="29" applyFont="1" applyFill="1" applyBorder="1" applyAlignment="1">
      <alignment horizontal="center" vertical="center" wrapText="1"/>
    </xf>
    <xf numFmtId="43" fontId="1" fillId="0" borderId="0" xfId="7" quotePrefix="1" applyFont="1" applyFill="1" applyBorder="1" applyAlignment="1">
      <alignment horizontal="right"/>
    </xf>
    <xf numFmtId="43" fontId="1" fillId="0" borderId="0" xfId="7" applyFont="1" applyFill="1" applyBorder="1" applyAlignment="1">
      <alignment horizontal="right"/>
    </xf>
    <xf numFmtId="177" fontId="1" fillId="0" borderId="0" xfId="0" applyNumberFormat="1" applyFont="1" applyFill="1" applyBorder="1" applyAlignment="1">
      <alignment vertical="center"/>
    </xf>
    <xf numFmtId="43" fontId="1" fillId="0" borderId="10" xfId="7" quotePrefix="1" applyFont="1" applyFill="1" applyBorder="1" applyAlignment="1">
      <alignment horizontal="right"/>
    </xf>
    <xf numFmtId="43" fontId="1" fillId="0" borderId="12" xfId="7" applyFont="1" applyFill="1" applyBorder="1" applyAlignment="1">
      <alignment horizontal="right"/>
    </xf>
    <xf numFmtId="177" fontId="1" fillId="0" borderId="12" xfId="0" applyNumberFormat="1" applyFont="1" applyFill="1" applyBorder="1" applyAlignment="1">
      <alignment horizontal="right"/>
    </xf>
    <xf numFmtId="43" fontId="1" fillId="0" borderId="9" xfId="7" quotePrefix="1" applyFont="1" applyFill="1" applyBorder="1" applyAlignment="1">
      <alignment horizontal="right"/>
    </xf>
    <xf numFmtId="43" fontId="3" fillId="0" borderId="14" xfId="7" quotePrefix="1" applyFont="1" applyFill="1" applyBorder="1" applyAlignment="1">
      <alignment horizontal="right"/>
    </xf>
    <xf numFmtId="43" fontId="3" fillId="0" borderId="13" xfId="7" applyFont="1" applyFill="1" applyBorder="1" applyAlignment="1">
      <alignment horizontal="right"/>
    </xf>
    <xf numFmtId="177" fontId="3" fillId="0" borderId="13" xfId="0" applyNumberFormat="1" applyFont="1" applyFill="1" applyBorder="1" applyAlignment="1">
      <alignment horizontal="right"/>
    </xf>
    <xf numFmtId="43" fontId="3" fillId="0" borderId="0" xfId="7" applyFont="1" applyFill="1" applyBorder="1" applyAlignment="1">
      <alignment horizontal="right"/>
    </xf>
    <xf numFmtId="43" fontId="3" fillId="0" borderId="13" xfId="7" quotePrefix="1" applyFont="1" applyFill="1" applyBorder="1" applyAlignment="1">
      <alignment horizontal="right"/>
    </xf>
    <xf numFmtId="178" fontId="3" fillId="0" borderId="16" xfId="43" quotePrefix="1" applyNumberFormat="1" applyFont="1" applyFill="1" applyBorder="1" applyAlignment="1">
      <alignment horizontal="right"/>
    </xf>
    <xf numFmtId="43" fontId="3" fillId="0" borderId="0" xfId="7" quotePrefix="1" applyFont="1" applyFill="1" applyBorder="1" applyAlignment="1">
      <alignment horizontal="right"/>
    </xf>
    <xf numFmtId="43" fontId="3" fillId="0" borderId="42" xfId="7" quotePrefix="1" applyFont="1" applyFill="1" applyBorder="1" applyAlignment="1">
      <alignment horizontal="right"/>
    </xf>
    <xf numFmtId="0" fontId="1" fillId="3" borderId="46" xfId="29" applyFont="1" applyFill="1" applyBorder="1" applyAlignment="1">
      <alignment horizontal="center" vertical="center" wrapText="1"/>
    </xf>
    <xf numFmtId="177" fontId="1" fillId="0" borderId="16" xfId="43" quotePrefix="1" applyNumberFormat="1" applyFont="1" applyFill="1" applyBorder="1" applyAlignment="1">
      <alignment horizontal="right"/>
    </xf>
    <xf numFmtId="43" fontId="3" fillId="0" borderId="43" xfId="7" applyFont="1" applyFill="1" applyBorder="1" applyAlignment="1">
      <alignment horizontal="right"/>
    </xf>
    <xf numFmtId="178" fontId="3" fillId="0" borderId="8" xfId="43" applyNumberFormat="1" applyFont="1" applyFill="1" applyBorder="1" applyAlignment="1">
      <alignment horizontal="right"/>
    </xf>
    <xf numFmtId="177" fontId="3" fillId="0" borderId="16" xfId="43" quotePrefix="1" applyNumberFormat="1" applyFont="1" applyFill="1" applyBorder="1" applyAlignment="1">
      <alignment horizontal="right"/>
    </xf>
    <xf numFmtId="43" fontId="3" fillId="0" borderId="43" xfId="7" quotePrefix="1" applyFont="1" applyFill="1" applyBorder="1" applyAlignment="1">
      <alignment horizontal="right"/>
    </xf>
    <xf numFmtId="43" fontId="3" fillId="0" borderId="27" xfId="7" quotePrefix="1" applyFont="1" applyFill="1" applyBorder="1" applyAlignment="1">
      <alignment horizontal="right"/>
    </xf>
    <xf numFmtId="43" fontId="3" fillId="0" borderId="0" xfId="0" applyNumberFormat="1" applyFont="1" applyFill="1"/>
    <xf numFmtId="43" fontId="1" fillId="0" borderId="10" xfId="7" applyFont="1" applyFill="1" applyBorder="1" applyAlignment="1">
      <alignment horizontal="right"/>
    </xf>
    <xf numFmtId="173" fontId="1" fillId="0" borderId="12" xfId="7" applyNumberFormat="1" applyFont="1" applyFill="1" applyBorder="1" applyAlignment="1">
      <alignment horizontal="right"/>
    </xf>
    <xf numFmtId="178" fontId="3" fillId="0" borderId="17" xfId="43" quotePrefix="1" applyNumberFormat="1" applyFont="1" applyFill="1" applyBorder="1" applyAlignment="1">
      <alignment horizontal="right"/>
    </xf>
    <xf numFmtId="178" fontId="3" fillId="0" borderId="14" xfId="43" quotePrefix="1" applyNumberFormat="1" applyFont="1" applyFill="1" applyBorder="1" applyAlignment="1">
      <alignment horizontal="right"/>
    </xf>
    <xf numFmtId="178" fontId="3" fillId="0" borderId="27" xfId="43" quotePrefix="1" applyNumberFormat="1" applyFont="1" applyFill="1" applyBorder="1" applyAlignment="1">
      <alignment horizontal="right"/>
    </xf>
    <xf numFmtId="173" fontId="3" fillId="0" borderId="26" xfId="7" quotePrefix="1" applyNumberFormat="1" applyFont="1" applyFill="1" applyBorder="1" applyAlignment="1">
      <alignment horizontal="right"/>
    </xf>
    <xf numFmtId="178" fontId="3" fillId="0" borderId="26" xfId="43" quotePrefix="1" applyNumberFormat="1" applyFont="1" applyFill="1" applyBorder="1" applyAlignment="1">
      <alignment horizontal="right"/>
    </xf>
    <xf numFmtId="43" fontId="3" fillId="0" borderId="41" xfId="7" applyFont="1" applyFill="1" applyBorder="1" applyAlignment="1">
      <alignment horizontal="right"/>
    </xf>
    <xf numFmtId="177" fontId="1" fillId="0" borderId="0" xfId="0" applyNumberFormat="1" applyFont="1" applyFill="1" applyBorder="1" applyAlignment="1">
      <alignment horizontal="right"/>
    </xf>
    <xf numFmtId="177" fontId="1" fillId="0" borderId="0" xfId="42" applyNumberFormat="1" applyFont="1" applyFill="1" applyBorder="1" applyAlignment="1">
      <alignment horizontal="right"/>
    </xf>
    <xf numFmtId="0" fontId="1" fillId="0" borderId="11" xfId="0" applyFont="1" applyFill="1" applyBorder="1" applyAlignment="1">
      <alignment horizontal="center" vertical="center"/>
    </xf>
    <xf numFmtId="178" fontId="3" fillId="0" borderId="0" xfId="42" applyNumberFormat="1" applyFont="1" applyFill="1" applyBorder="1" applyAlignment="1">
      <alignment horizontal="right"/>
    </xf>
    <xf numFmtId="177" fontId="3" fillId="0" borderId="0" xfId="42" applyNumberFormat="1" applyFont="1" applyFill="1" applyBorder="1" applyAlignment="1">
      <alignment horizontal="right"/>
    </xf>
    <xf numFmtId="177" fontId="3" fillId="0" borderId="0" xfId="41" applyNumberFormat="1" applyFont="1" applyFill="1" applyBorder="1" applyAlignment="1">
      <alignment horizontal="right"/>
    </xf>
    <xf numFmtId="178" fontId="3" fillId="0" borderId="0" xfId="41" applyNumberFormat="1" applyFont="1" applyFill="1" applyBorder="1" applyAlignment="1">
      <alignment horizontal="right"/>
    </xf>
    <xf numFmtId="0" fontId="1" fillId="4" borderId="0" xfId="29" applyFont="1" applyFill="1" applyBorder="1" applyAlignment="1">
      <alignment horizontal="center" vertical="center" wrapText="1"/>
    </xf>
    <xf numFmtId="0" fontId="1" fillId="3" borderId="7" xfId="0" applyFont="1" applyFill="1" applyBorder="1" applyAlignment="1">
      <alignment horizontal="center" vertical="center"/>
    </xf>
    <xf numFmtId="177" fontId="1" fillId="0" borderId="12" xfId="42" applyNumberFormat="1" applyFont="1" applyFill="1" applyBorder="1" applyAlignment="1">
      <alignment horizontal="right"/>
    </xf>
    <xf numFmtId="43" fontId="1" fillId="0" borderId="35" xfId="7" applyFont="1" applyFill="1" applyBorder="1" applyAlignment="1">
      <alignment horizontal="right"/>
    </xf>
    <xf numFmtId="178" fontId="3" fillId="0" borderId="43" xfId="42" applyNumberFormat="1" applyFont="1" applyFill="1" applyBorder="1" applyAlignment="1">
      <alignment horizontal="right"/>
    </xf>
    <xf numFmtId="177" fontId="3" fillId="0" borderId="13" xfId="42" applyNumberFormat="1" applyFont="1" applyFill="1" applyBorder="1" applyAlignment="1">
      <alignment horizontal="right"/>
    </xf>
    <xf numFmtId="178" fontId="3" fillId="0" borderId="8" xfId="42" applyNumberFormat="1" applyFont="1" applyFill="1" applyBorder="1" applyAlignment="1">
      <alignment horizontal="right"/>
    </xf>
    <xf numFmtId="177" fontId="3" fillId="0" borderId="8" xfId="42" applyNumberFormat="1" applyFont="1" applyFill="1" applyBorder="1" applyAlignment="1">
      <alignment horizontal="right"/>
    </xf>
    <xf numFmtId="178" fontId="3" fillId="0" borderId="13" xfId="42" applyNumberFormat="1" applyFont="1" applyFill="1" applyBorder="1" applyAlignment="1">
      <alignment horizontal="right"/>
    </xf>
    <xf numFmtId="177" fontId="3" fillId="0" borderId="43" xfId="41" applyNumberFormat="1" applyFont="1" applyFill="1" applyBorder="1" applyAlignment="1">
      <alignment horizontal="right"/>
    </xf>
    <xf numFmtId="177" fontId="3" fillId="0" borderId="13" xfId="41" applyNumberFormat="1" applyFont="1" applyFill="1" applyBorder="1" applyAlignment="1">
      <alignment horizontal="right"/>
    </xf>
    <xf numFmtId="178" fontId="3" fillId="0" borderId="13" xfId="41" applyNumberFormat="1" applyFont="1" applyFill="1" applyBorder="1" applyAlignment="1">
      <alignment horizontal="right"/>
    </xf>
    <xf numFmtId="178" fontId="3" fillId="0" borderId="43" xfId="41" applyNumberFormat="1" applyFont="1" applyFill="1" applyBorder="1" applyAlignment="1">
      <alignment horizontal="right"/>
    </xf>
    <xf numFmtId="178" fontId="3" fillId="0" borderId="36" xfId="42" applyNumberFormat="1" applyFont="1" applyFill="1" applyBorder="1" applyAlignment="1">
      <alignment horizontal="right"/>
    </xf>
    <xf numFmtId="177" fontId="3" fillId="0" borderId="26" xfId="42" applyNumberFormat="1" applyFont="1" applyFill="1" applyBorder="1" applyAlignment="1">
      <alignment horizontal="right"/>
    </xf>
    <xf numFmtId="178" fontId="3" fillId="0" borderId="26" xfId="42" applyNumberFormat="1" applyFont="1" applyFill="1" applyBorder="1" applyAlignment="1">
      <alignment horizontal="right"/>
    </xf>
    <xf numFmtId="179" fontId="0" fillId="0" borderId="0" xfId="0" applyNumberFormat="1"/>
    <xf numFmtId="178" fontId="1" fillId="0" borderId="10" xfId="40" applyNumberFormat="1" applyFont="1" applyFill="1" applyBorder="1" applyAlignment="1">
      <alignment horizontal="right"/>
    </xf>
    <xf numFmtId="177" fontId="1" fillId="0" borderId="35" xfId="41" applyNumberFormat="1" applyFont="1" applyFill="1" applyBorder="1" applyAlignment="1">
      <alignment horizontal="right"/>
    </xf>
    <xf numFmtId="178" fontId="1" fillId="0" borderId="35" xfId="41" applyNumberFormat="1" applyFont="1" applyFill="1" applyBorder="1" applyAlignment="1">
      <alignment horizontal="right"/>
    </xf>
    <xf numFmtId="178" fontId="1" fillId="0" borderId="12" xfId="40" applyNumberFormat="1" applyFont="1" applyFill="1" applyBorder="1" applyAlignment="1">
      <alignment horizontal="right"/>
    </xf>
    <xf numFmtId="177" fontId="1" fillId="0" borderId="12" xfId="40" applyNumberFormat="1" applyFont="1" applyFill="1" applyBorder="1" applyAlignment="1">
      <alignment horizontal="right"/>
    </xf>
    <xf numFmtId="178" fontId="3" fillId="0" borderId="12" xfId="40" quotePrefix="1" applyNumberFormat="1" applyFont="1" applyFill="1" applyBorder="1" applyAlignment="1">
      <alignment horizontal="right"/>
    </xf>
    <xf numFmtId="173" fontId="0" fillId="0" borderId="0" xfId="0" applyNumberFormat="1"/>
    <xf numFmtId="178" fontId="3" fillId="0" borderId="43" xfId="40" quotePrefix="1" applyNumberFormat="1" applyFont="1" applyFill="1" applyBorder="1" applyAlignment="1">
      <alignment horizontal="right"/>
    </xf>
    <xf numFmtId="178" fontId="3" fillId="0" borderId="13" xfId="40" quotePrefix="1" applyNumberFormat="1" applyFont="1" applyFill="1" applyBorder="1" applyAlignment="1">
      <alignment horizontal="right"/>
    </xf>
    <xf numFmtId="177" fontId="3" fillId="0" borderId="8" xfId="41" applyNumberFormat="1" applyFont="1" applyFill="1" applyBorder="1" applyAlignment="1">
      <alignment horizontal="right"/>
    </xf>
    <xf numFmtId="178" fontId="3" fillId="0" borderId="8" xfId="40" quotePrefix="1" applyNumberFormat="1" applyFont="1" applyFill="1" applyBorder="1" applyAlignment="1">
      <alignment horizontal="right"/>
    </xf>
    <xf numFmtId="177" fontId="3" fillId="0" borderId="16" xfId="40" quotePrefix="1" applyNumberFormat="1" applyFont="1" applyFill="1" applyBorder="1" applyAlignment="1">
      <alignment horizontal="right"/>
    </xf>
    <xf numFmtId="173" fontId="3" fillId="0" borderId="41" xfId="7" applyNumberFormat="1" applyFont="1" applyFill="1" applyBorder="1" applyAlignment="1">
      <alignment horizontal="right"/>
    </xf>
    <xf numFmtId="178" fontId="0" fillId="0" borderId="0" xfId="0" applyNumberFormat="1"/>
    <xf numFmtId="177" fontId="3" fillId="0" borderId="13" xfId="40" quotePrefix="1" applyNumberFormat="1" applyFont="1" applyFill="1" applyBorder="1" applyAlignment="1">
      <alignment horizontal="right"/>
    </xf>
    <xf numFmtId="178" fontId="3" fillId="0" borderId="41" xfId="40" applyNumberFormat="1" applyFont="1" applyFill="1" applyBorder="1" applyAlignment="1">
      <alignment horizontal="right"/>
    </xf>
    <xf numFmtId="178" fontId="3" fillId="0" borderId="8" xfId="41" applyNumberFormat="1" applyFont="1" applyFill="1" applyBorder="1" applyAlignment="1">
      <alignment horizontal="right"/>
    </xf>
    <xf numFmtId="177" fontId="3" fillId="0" borderId="13" xfId="40" applyNumberFormat="1" applyFont="1" applyFill="1" applyBorder="1" applyAlignment="1">
      <alignment horizontal="right"/>
    </xf>
    <xf numFmtId="178" fontId="3" fillId="0" borderId="13" xfId="40" applyNumberFormat="1" applyFont="1" applyFill="1" applyBorder="1" applyAlignment="1">
      <alignment horizontal="right"/>
    </xf>
    <xf numFmtId="177" fontId="3" fillId="0" borderId="26" xfId="40" applyNumberFormat="1" applyFont="1" applyFill="1" applyBorder="1" applyAlignment="1">
      <alignment horizontal="right"/>
    </xf>
    <xf numFmtId="178" fontId="3" fillId="0" borderId="36" xfId="40" quotePrefix="1" applyNumberFormat="1" applyFont="1" applyFill="1" applyBorder="1" applyAlignment="1">
      <alignment horizontal="right"/>
    </xf>
    <xf numFmtId="178" fontId="3" fillId="0" borderId="26" xfId="40" applyNumberFormat="1" applyFont="1" applyFill="1" applyBorder="1" applyAlignment="1">
      <alignment horizontal="right"/>
    </xf>
    <xf numFmtId="178" fontId="3" fillId="0" borderId="42" xfId="40" applyNumberFormat="1" applyFont="1" applyFill="1" applyBorder="1" applyAlignment="1">
      <alignment horizontal="right"/>
    </xf>
    <xf numFmtId="0" fontId="1" fillId="3" borderId="10" xfId="29" applyFont="1" applyFill="1" applyBorder="1" applyAlignment="1">
      <alignment horizontal="center" vertical="center" wrapText="1"/>
    </xf>
    <xf numFmtId="0" fontId="1" fillId="3" borderId="2" xfId="29" applyFont="1" applyFill="1" applyBorder="1" applyAlignment="1">
      <alignment vertical="center"/>
    </xf>
    <xf numFmtId="180" fontId="71" fillId="13" borderId="0" xfId="0" applyNumberFormat="1" applyFont="1" applyFill="1" applyBorder="1"/>
    <xf numFmtId="179" fontId="3" fillId="0" borderId="0" xfId="0" applyNumberFormat="1" applyFont="1" applyFill="1"/>
    <xf numFmtId="173" fontId="3" fillId="0" borderId="0" xfId="7" applyNumberFormat="1" applyFont="1" applyFill="1"/>
    <xf numFmtId="177" fontId="3" fillId="0" borderId="0" xfId="0" applyNumberFormat="1" applyFont="1" applyFill="1"/>
    <xf numFmtId="173" fontId="1" fillId="0" borderId="20" xfId="45" applyNumberFormat="1" applyFont="1" applyFill="1" applyBorder="1" applyAlignment="1">
      <alignment horizontal="right" vertical="center"/>
    </xf>
    <xf numFmtId="173" fontId="1" fillId="0" borderId="19" xfId="45" applyNumberFormat="1" applyFont="1" applyFill="1" applyBorder="1" applyAlignment="1">
      <alignment horizontal="right" vertical="center"/>
    </xf>
    <xf numFmtId="43" fontId="1" fillId="0" borderId="19" xfId="45" applyNumberFormat="1" applyFont="1" applyFill="1" applyBorder="1" applyAlignment="1">
      <alignment horizontal="right" vertical="center"/>
    </xf>
    <xf numFmtId="0" fontId="1" fillId="0" borderId="18" xfId="0" applyFont="1" applyFill="1" applyBorder="1" applyAlignment="1">
      <alignment horizontal="center" vertical="center"/>
    </xf>
    <xf numFmtId="173" fontId="3" fillId="0" borderId="14" xfId="45" applyNumberFormat="1" applyFont="1" applyFill="1" applyBorder="1" applyAlignment="1">
      <alignment horizontal="right" vertical="center"/>
    </xf>
    <xf numFmtId="173" fontId="3" fillId="0" borderId="13" xfId="45" applyNumberFormat="1" applyFont="1" applyFill="1" applyBorder="1" applyAlignment="1">
      <alignment horizontal="center" vertical="center"/>
    </xf>
    <xf numFmtId="173" fontId="3" fillId="0" borderId="13" xfId="45" applyNumberFormat="1" applyFont="1" applyFill="1" applyBorder="1" applyAlignment="1">
      <alignment horizontal="right" vertical="center"/>
    </xf>
    <xf numFmtId="173" fontId="3" fillId="0" borderId="8" xfId="45" applyNumberFormat="1" applyFont="1" applyFill="1" applyBorder="1" applyAlignment="1">
      <alignment horizontal="right" vertical="center"/>
    </xf>
    <xf numFmtId="173" fontId="3" fillId="0" borderId="13" xfId="44" applyNumberFormat="1" applyFont="1" applyFill="1" applyBorder="1" applyAlignment="1">
      <alignment horizontal="center" vertical="center"/>
    </xf>
    <xf numFmtId="0" fontId="1" fillId="3" borderId="65" xfId="0" applyFont="1" applyFill="1" applyBorder="1" applyAlignment="1">
      <alignment horizontal="center" vertical="center" wrapText="1"/>
    </xf>
    <xf numFmtId="0" fontId="1" fillId="3" borderId="12" xfId="0" applyFont="1" applyFill="1" applyBorder="1" applyAlignment="1">
      <alignment horizontal="center" vertical="center" wrapText="1"/>
    </xf>
    <xf numFmtId="164" fontId="3" fillId="0" borderId="0" xfId="0" applyNumberFormat="1" applyFont="1" applyFill="1"/>
    <xf numFmtId="173" fontId="1" fillId="0" borderId="0" xfId="45" applyNumberFormat="1" applyFont="1" applyFill="1" applyBorder="1" applyAlignment="1">
      <alignment horizontal="right" vertical="center"/>
    </xf>
    <xf numFmtId="177" fontId="1" fillId="0" borderId="0" xfId="44" applyNumberFormat="1" applyFont="1" applyFill="1" applyBorder="1" applyAlignment="1">
      <alignment vertical="center"/>
    </xf>
    <xf numFmtId="0" fontId="1" fillId="0" borderId="0" xfId="0" applyFont="1" applyFill="1" applyBorder="1" applyAlignment="1">
      <alignment horizontal="center" vertical="center"/>
    </xf>
    <xf numFmtId="43" fontId="3" fillId="0" borderId="0" xfId="7" applyFont="1" applyFill="1" applyBorder="1"/>
    <xf numFmtId="173" fontId="1" fillId="0" borderId="12" xfId="45" applyNumberFormat="1" applyFont="1" applyFill="1" applyBorder="1" applyAlignment="1">
      <alignment horizontal="right" vertical="center"/>
    </xf>
    <xf numFmtId="173" fontId="1" fillId="0" borderId="90" xfId="45" applyNumberFormat="1" applyFont="1" applyFill="1" applyBorder="1" applyAlignment="1">
      <alignment horizontal="right" vertical="center"/>
    </xf>
    <xf numFmtId="177" fontId="1" fillId="0" borderId="90" xfId="44" applyNumberFormat="1" applyFont="1" applyFill="1" applyBorder="1" applyAlignment="1">
      <alignment vertical="center"/>
    </xf>
    <xf numFmtId="177" fontId="1" fillId="0" borderId="19" xfId="44" applyNumberFormat="1" applyFont="1" applyFill="1" applyBorder="1" applyAlignment="1">
      <alignment vertical="center"/>
    </xf>
    <xf numFmtId="0" fontId="1" fillId="0" borderId="28" xfId="0" applyFont="1" applyFill="1" applyBorder="1" applyAlignment="1">
      <alignment horizontal="center" vertical="center"/>
    </xf>
    <xf numFmtId="173" fontId="3" fillId="0" borderId="16" xfId="45" applyNumberFormat="1" applyFont="1" applyFill="1" applyBorder="1" applyAlignment="1">
      <alignment horizontal="right" vertical="center"/>
    </xf>
    <xf numFmtId="173" fontId="3" fillId="0" borderId="60" xfId="45" applyNumberFormat="1" applyFont="1" applyFill="1" applyBorder="1" applyAlignment="1">
      <alignment horizontal="right" vertical="center"/>
    </xf>
    <xf numFmtId="177" fontId="3" fillId="0" borderId="8" xfId="44" applyNumberFormat="1" applyFont="1" applyFill="1" applyBorder="1"/>
    <xf numFmtId="177" fontId="3" fillId="0" borderId="16" xfId="44" applyNumberFormat="1" applyFont="1" applyFill="1" applyBorder="1"/>
    <xf numFmtId="177" fontId="3" fillId="0" borderId="8" xfId="46" applyNumberFormat="1" applyFont="1" applyFill="1" applyBorder="1"/>
    <xf numFmtId="177" fontId="3" fillId="0" borderId="13" xfId="44" applyNumberFormat="1" applyFont="1" applyFill="1" applyBorder="1"/>
    <xf numFmtId="177" fontId="3" fillId="0" borderId="13" xfId="46" applyNumberFormat="1" applyFont="1" applyFill="1" applyBorder="1"/>
    <xf numFmtId="177" fontId="3" fillId="0" borderId="0" xfId="44" applyNumberFormat="1" applyFont="1" applyFill="1" applyBorder="1"/>
    <xf numFmtId="177" fontId="3" fillId="0" borderId="41" xfId="44" applyNumberFormat="1" applyFont="1" applyFill="1" applyBorder="1"/>
    <xf numFmtId="177" fontId="3" fillId="0" borderId="13" xfId="12" applyNumberFormat="1" applyFont="1" applyFill="1" applyBorder="1"/>
    <xf numFmtId="177" fontId="3" fillId="0" borderId="8" xfId="12" applyNumberFormat="1" applyFont="1" applyFill="1" applyBorder="1"/>
    <xf numFmtId="173" fontId="3" fillId="0" borderId="26" xfId="45" applyNumberFormat="1" applyFont="1" applyFill="1" applyBorder="1" applyAlignment="1">
      <alignment horizontal="right" vertical="center"/>
    </xf>
    <xf numFmtId="43" fontId="3" fillId="0" borderId="26" xfId="7" applyFont="1" applyFill="1" applyBorder="1"/>
    <xf numFmtId="177" fontId="3" fillId="0" borderId="26" xfId="44" applyNumberFormat="1" applyFont="1" applyFill="1" applyBorder="1"/>
    <xf numFmtId="0" fontId="3" fillId="3" borderId="0"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35" xfId="0" applyFont="1" applyFill="1" applyBorder="1" applyAlignment="1">
      <alignment horizontal="center" vertical="center"/>
    </xf>
    <xf numFmtId="39" fontId="1" fillId="3" borderId="12" xfId="0" applyNumberFormat="1" applyFont="1" applyFill="1" applyBorder="1" applyAlignment="1" applyProtection="1">
      <alignment horizontal="center" vertical="center" wrapText="1"/>
    </xf>
    <xf numFmtId="39" fontId="1" fillId="3" borderId="12" xfId="0" applyNumberFormat="1" applyFont="1" applyFill="1" applyBorder="1" applyAlignment="1" applyProtection="1">
      <alignment horizontal="center" vertical="center"/>
    </xf>
    <xf numFmtId="39" fontId="1" fillId="3" borderId="35" xfId="0" applyNumberFormat="1" applyFont="1" applyFill="1" applyBorder="1" applyAlignment="1" applyProtection="1">
      <alignment horizontal="center" vertical="center"/>
    </xf>
    <xf numFmtId="0" fontId="3" fillId="0" borderId="0" xfId="47" applyFont="1" applyFill="1"/>
    <xf numFmtId="0" fontId="3" fillId="0" borderId="0" xfId="47" applyFont="1" applyFill="1" applyBorder="1"/>
    <xf numFmtId="0" fontId="3" fillId="0" borderId="0" xfId="47" applyFont="1" applyFill="1" applyBorder="1" applyAlignment="1"/>
    <xf numFmtId="2" fontId="3" fillId="0" borderId="0" xfId="47" applyNumberFormat="1" applyFont="1" applyFill="1" applyBorder="1"/>
    <xf numFmtId="2" fontId="3" fillId="0" borderId="20" xfId="2" applyNumberFormat="1" applyFont="1" applyFill="1" applyBorder="1" applyAlignment="1">
      <alignment horizontal="center"/>
    </xf>
    <xf numFmtId="2" fontId="3" fillId="0" borderId="19" xfId="2" applyNumberFormat="1" applyFont="1" applyFill="1" applyBorder="1" applyAlignment="1">
      <alignment horizontal="center"/>
    </xf>
    <xf numFmtId="2" fontId="3" fillId="4" borderId="19" xfId="2" applyNumberFormat="1" applyFont="1" applyFill="1" applyBorder="1" applyAlignment="1">
      <alignment horizontal="center"/>
    </xf>
    <xf numFmtId="2" fontId="3" fillId="4" borderId="91" xfId="2" applyNumberFormat="1" applyFont="1" applyFill="1" applyBorder="1" applyAlignment="1">
      <alignment horizontal="center"/>
    </xf>
    <xf numFmtId="0" fontId="1" fillId="0" borderId="18" xfId="47" applyFont="1" applyFill="1" applyBorder="1" applyAlignment="1">
      <alignment horizontal="left"/>
    </xf>
    <xf numFmtId="2" fontId="3" fillId="0" borderId="10" xfId="2" applyNumberFormat="1" applyFont="1" applyFill="1" applyBorder="1" applyAlignment="1">
      <alignment horizontal="center"/>
    </xf>
    <xf numFmtId="2" fontId="3" fillId="0" borderId="12" xfId="2" applyNumberFormat="1" applyFont="1" applyFill="1" applyBorder="1" applyAlignment="1">
      <alignment horizontal="center"/>
    </xf>
    <xf numFmtId="2" fontId="3" fillId="4" borderId="12" xfId="2" applyNumberFormat="1" applyFont="1" applyFill="1" applyBorder="1" applyAlignment="1">
      <alignment horizontal="center"/>
    </xf>
    <xf numFmtId="2" fontId="3" fillId="4" borderId="46" xfId="2" applyNumberFormat="1" applyFont="1" applyFill="1" applyBorder="1" applyAlignment="1">
      <alignment horizontal="center"/>
    </xf>
    <xf numFmtId="164" fontId="3" fillId="0" borderId="12" xfId="2" applyNumberFormat="1" applyFont="1" applyFill="1" applyBorder="1" applyAlignment="1">
      <alignment horizontal="center"/>
    </xf>
    <xf numFmtId="0" fontId="1" fillId="0" borderId="11" xfId="47" applyFont="1" applyFill="1" applyBorder="1" applyAlignment="1">
      <alignment horizontal="left"/>
    </xf>
    <xf numFmtId="0" fontId="3" fillId="0" borderId="0" xfId="47" applyFont="1" applyFill="1" applyAlignment="1">
      <alignment vertical="center"/>
    </xf>
    <xf numFmtId="2" fontId="3" fillId="0" borderId="46" xfId="2" applyNumberFormat="1" applyFont="1" applyFill="1" applyBorder="1" applyAlignment="1">
      <alignment horizontal="center"/>
    </xf>
    <xf numFmtId="0" fontId="1" fillId="0" borderId="11" xfId="47" applyFont="1" applyFill="1" applyBorder="1" applyAlignment="1">
      <alignment horizontal="left" vertical="center"/>
    </xf>
    <xf numFmtId="0" fontId="3" fillId="0" borderId="11" xfId="47" applyFont="1" applyFill="1" applyBorder="1" applyAlignment="1">
      <alignment horizontal="left" indent="1"/>
    </xf>
    <xf numFmtId="1" fontId="3" fillId="0" borderId="10" xfId="2" applyNumberFormat="1" applyFont="1" applyFill="1" applyBorder="1" applyAlignment="1">
      <alignment horizontal="center"/>
    </xf>
    <xf numFmtId="1" fontId="3" fillId="0" borderId="12" xfId="2" applyNumberFormat="1" applyFont="1" applyFill="1" applyBorder="1" applyAlignment="1">
      <alignment horizontal="center"/>
    </xf>
    <xf numFmtId="0" fontId="3" fillId="0" borderId="11" xfId="47" quotePrefix="1" applyFont="1" applyFill="1" applyBorder="1" applyAlignment="1">
      <alignment horizontal="left" indent="1"/>
    </xf>
    <xf numFmtId="0" fontId="3" fillId="3" borderId="10" xfId="47" applyFont="1" applyFill="1" applyBorder="1"/>
    <xf numFmtId="0" fontId="3" fillId="3" borderId="12" xfId="47" applyFont="1" applyFill="1" applyBorder="1"/>
    <xf numFmtId="0" fontId="3" fillId="3" borderId="46" xfId="47" applyFont="1" applyFill="1" applyBorder="1"/>
    <xf numFmtId="0" fontId="1" fillId="3" borderId="12" xfId="47" applyFont="1" applyFill="1" applyBorder="1" applyAlignment="1">
      <alignment horizontal="left"/>
    </xf>
    <xf numFmtId="0" fontId="1" fillId="3" borderId="11" xfId="47" applyFont="1" applyFill="1" applyBorder="1" applyAlignment="1">
      <alignment horizontal="left"/>
    </xf>
    <xf numFmtId="164" fontId="3" fillId="0" borderId="10" xfId="47" applyNumberFormat="1" applyFont="1" applyFill="1" applyBorder="1" applyAlignment="1">
      <alignment horizontal="center"/>
    </xf>
    <xf numFmtId="164" fontId="3" fillId="0" borderId="12" xfId="47" applyNumberFormat="1" applyFont="1" applyFill="1" applyBorder="1" applyAlignment="1">
      <alignment horizontal="center"/>
    </xf>
    <xf numFmtId="164" fontId="3" fillId="0" borderId="46" xfId="47" applyNumberFormat="1" applyFont="1" applyFill="1" applyBorder="1" applyAlignment="1">
      <alignment horizontal="center"/>
    </xf>
    <xf numFmtId="164" fontId="3" fillId="3" borderId="10" xfId="47" applyNumberFormat="1" applyFont="1" applyFill="1" applyBorder="1" applyAlignment="1">
      <alignment horizontal="center"/>
    </xf>
    <xf numFmtId="164" fontId="3" fillId="3" borderId="12" xfId="47" applyNumberFormat="1" applyFont="1" applyFill="1" applyBorder="1" applyAlignment="1">
      <alignment horizontal="center"/>
    </xf>
    <xf numFmtId="164" fontId="3" fillId="3" borderId="46" xfId="47" applyNumberFormat="1" applyFont="1" applyFill="1" applyBorder="1" applyAlignment="1">
      <alignment horizontal="center"/>
    </xf>
    <xf numFmtId="164" fontId="5" fillId="0" borderId="10" xfId="47" applyNumberFormat="1" applyFont="1" applyFill="1" applyBorder="1" applyAlignment="1">
      <alignment horizontal="center"/>
    </xf>
    <xf numFmtId="164" fontId="5" fillId="0" borderId="12" xfId="47" applyNumberFormat="1" applyFont="1" applyFill="1" applyBorder="1" applyAlignment="1">
      <alignment horizontal="center"/>
    </xf>
    <xf numFmtId="164" fontId="5" fillId="0" borderId="46" xfId="47" applyNumberFormat="1" applyFont="1" applyFill="1" applyBorder="1" applyAlignment="1">
      <alignment horizontal="center"/>
    </xf>
    <xf numFmtId="2" fontId="5" fillId="0" borderId="12" xfId="2" applyNumberFormat="1" applyFont="1" applyFill="1" applyBorder="1" applyAlignment="1">
      <alignment horizontal="center"/>
    </xf>
    <xf numFmtId="0" fontId="5" fillId="0" borderId="12" xfId="2" applyFont="1" applyFill="1" applyBorder="1" applyAlignment="1">
      <alignment horizontal="center"/>
    </xf>
    <xf numFmtId="164" fontId="3" fillId="0" borderId="9" xfId="47" applyNumberFormat="1" applyFont="1" applyFill="1" applyBorder="1" applyAlignment="1">
      <alignment horizontal="center"/>
    </xf>
    <xf numFmtId="0" fontId="3" fillId="0" borderId="12" xfId="47" applyFont="1" applyFill="1" applyBorder="1"/>
    <xf numFmtId="164" fontId="3" fillId="0" borderId="92" xfId="47" applyNumberFormat="1" applyFont="1" applyFill="1" applyBorder="1" applyAlignment="1">
      <alignment horizontal="center"/>
    </xf>
    <xf numFmtId="164" fontId="3" fillId="0" borderId="93" xfId="47" applyNumberFormat="1" applyFont="1" applyFill="1" applyBorder="1" applyAlignment="1">
      <alignment horizontal="center"/>
    </xf>
    <xf numFmtId="164" fontId="3" fillId="0" borderId="94" xfId="47" applyNumberFormat="1" applyFont="1" applyFill="1" applyBorder="1" applyAlignment="1">
      <alignment horizontal="center"/>
    </xf>
    <xf numFmtId="0" fontId="3" fillId="0" borderId="93" xfId="47" applyFont="1" applyFill="1" applyBorder="1"/>
    <xf numFmtId="0" fontId="3" fillId="0" borderId="95" xfId="47" applyFont="1" applyFill="1" applyBorder="1" applyAlignment="1">
      <alignment horizontal="left" indent="1"/>
    </xf>
    <xf numFmtId="0" fontId="3" fillId="3" borderId="96" xfId="47" applyFont="1" applyFill="1" applyBorder="1"/>
    <xf numFmtId="0" fontId="3" fillId="3" borderId="76" xfId="47" applyFont="1" applyFill="1" applyBorder="1"/>
    <xf numFmtId="0" fontId="3" fillId="3" borderId="97" xfId="47" applyFont="1" applyFill="1" applyBorder="1"/>
    <xf numFmtId="0" fontId="1" fillId="3" borderId="76" xfId="47" applyFont="1" applyFill="1" applyBorder="1" applyAlignment="1">
      <alignment horizontal="left"/>
    </xf>
    <xf numFmtId="0" fontId="1" fillId="3" borderId="98" xfId="47" applyFont="1" applyFill="1" applyBorder="1" applyAlignment="1">
      <alignment horizontal="left"/>
    </xf>
    <xf numFmtId="0" fontId="1" fillId="3" borderId="24" xfId="47" applyFont="1" applyFill="1" applyBorder="1" applyAlignment="1">
      <alignment horizontal="center" vertical="center" wrapText="1"/>
    </xf>
    <xf numFmtId="0" fontId="1" fillId="3" borderId="23" xfId="47" applyFont="1" applyFill="1" applyBorder="1" applyAlignment="1">
      <alignment horizontal="center" vertical="center" wrapText="1"/>
    </xf>
    <xf numFmtId="0" fontId="1" fillId="3" borderId="5" xfId="47" applyFont="1" applyFill="1" applyBorder="1" applyAlignment="1">
      <alignment horizontal="center" vertical="center" wrapText="1"/>
    </xf>
    <xf numFmtId="0" fontId="1" fillId="3" borderId="4" xfId="47" applyFont="1" applyFill="1" applyBorder="1" applyAlignment="1">
      <alignment horizontal="center" vertical="center" wrapText="1"/>
    </xf>
    <xf numFmtId="0" fontId="1" fillId="3" borderId="33" xfId="47" applyFont="1" applyFill="1" applyBorder="1" applyAlignment="1">
      <alignment horizontal="center" vertical="center"/>
    </xf>
    <xf numFmtId="0" fontId="3" fillId="0" borderId="0" xfId="2" applyFont="1" applyFill="1"/>
    <xf numFmtId="177" fontId="3" fillId="0" borderId="0" xfId="2" applyNumberFormat="1" applyFont="1" applyFill="1"/>
    <xf numFmtId="181" fontId="3" fillId="0" borderId="0" xfId="2" applyNumberFormat="1" applyFont="1" applyFill="1"/>
    <xf numFmtId="182" fontId="3" fillId="0" borderId="0" xfId="2" applyNumberFormat="1" applyFont="1" applyFill="1"/>
    <xf numFmtId="0" fontId="3" fillId="0" borderId="0" xfId="2" applyFont="1" applyFill="1" applyBorder="1"/>
    <xf numFmtId="183" fontId="53" fillId="14" borderId="0" xfId="0" applyNumberFormat="1" applyFont="1" applyFill="1" applyBorder="1" applyAlignment="1">
      <alignment horizontal="center" vertical="center"/>
    </xf>
    <xf numFmtId="2" fontId="53" fillId="14" borderId="0" xfId="0" applyNumberFormat="1" applyFont="1" applyFill="1" applyBorder="1" applyAlignment="1">
      <alignment horizontal="center" vertical="center"/>
    </xf>
    <xf numFmtId="2" fontId="53" fillId="14" borderId="0" xfId="0" applyNumberFormat="1" applyFont="1" applyFill="1" applyBorder="1" applyAlignment="1">
      <alignment vertical="center"/>
    </xf>
    <xf numFmtId="43" fontId="3" fillId="0" borderId="0" xfId="2" applyNumberFormat="1" applyFont="1" applyFill="1"/>
    <xf numFmtId="179" fontId="3" fillId="0" borderId="0" xfId="2" applyNumberFormat="1" applyFont="1" applyFill="1"/>
    <xf numFmtId="43" fontId="1" fillId="0" borderId="83" xfId="7" applyNumberFormat="1" applyFont="1" applyFill="1" applyBorder="1"/>
    <xf numFmtId="173" fontId="1" fillId="0" borderId="99" xfId="7" applyNumberFormat="1" applyFont="1" applyFill="1" applyBorder="1"/>
    <xf numFmtId="43" fontId="1" fillId="0" borderId="61" xfId="12" quotePrefix="1" applyFont="1" applyFill="1" applyBorder="1" applyAlignment="1">
      <alignment horizontal="center"/>
    </xf>
    <xf numFmtId="173" fontId="1" fillId="0" borderId="37" xfId="12" applyNumberFormat="1" applyFont="1" applyFill="1" applyBorder="1"/>
    <xf numFmtId="43" fontId="1" fillId="0" borderId="29" xfId="12" quotePrefix="1" applyFont="1" applyFill="1" applyBorder="1" applyAlignment="1">
      <alignment horizontal="center"/>
    </xf>
    <xf numFmtId="173" fontId="1" fillId="0" borderId="29" xfId="12" applyNumberFormat="1" applyFont="1" applyFill="1" applyBorder="1"/>
    <xf numFmtId="2" fontId="1" fillId="0" borderId="1" xfId="48" applyNumberFormat="1" applyFont="1" applyFill="1" applyBorder="1"/>
    <xf numFmtId="177" fontId="1" fillId="0" borderId="37" xfId="48" applyNumberFormat="1" applyFont="1" applyFill="1" applyBorder="1"/>
    <xf numFmtId="178" fontId="1" fillId="0" borderId="37" xfId="48" applyNumberFormat="1" applyFont="1" applyFill="1" applyBorder="1"/>
    <xf numFmtId="177" fontId="1" fillId="0" borderId="29" xfId="48" applyNumberFormat="1" applyFont="1" applyFill="1" applyBorder="1"/>
    <xf numFmtId="0" fontId="1" fillId="0" borderId="28" xfId="2" applyFont="1" applyFill="1" applyBorder="1" applyAlignment="1" applyProtection="1">
      <alignment horizontal="left" vertical="center"/>
    </xf>
    <xf numFmtId="43" fontId="3" fillId="0" borderId="52" xfId="7" applyNumberFormat="1" applyFont="1" applyFill="1" applyBorder="1"/>
    <xf numFmtId="173" fontId="3" fillId="0" borderId="77" xfId="7" applyNumberFormat="1" applyFont="1" applyFill="1" applyBorder="1"/>
    <xf numFmtId="178" fontId="3" fillId="0" borderId="77" xfId="2" applyNumberFormat="1" applyFont="1" applyFill="1" applyBorder="1"/>
    <xf numFmtId="177" fontId="3" fillId="0" borderId="75" xfId="2" applyNumberFormat="1" applyFont="1" applyFill="1" applyBorder="1"/>
    <xf numFmtId="178" fontId="3" fillId="0" borderId="53" xfId="2" applyNumberFormat="1" applyFont="1" applyFill="1" applyBorder="1"/>
    <xf numFmtId="177" fontId="3" fillId="0" borderId="53" xfId="2" applyNumberFormat="1" applyFont="1" applyFill="1" applyBorder="1"/>
    <xf numFmtId="178" fontId="3" fillId="0" borderId="100" xfId="48" applyNumberFormat="1" applyFont="1" applyFill="1" applyBorder="1"/>
    <xf numFmtId="177" fontId="3" fillId="0" borderId="75" xfId="48" applyNumberFormat="1" applyFont="1" applyFill="1" applyBorder="1"/>
    <xf numFmtId="178" fontId="3" fillId="0" borderId="53" xfId="48" applyNumberFormat="1" applyFont="1" applyFill="1" applyBorder="1"/>
    <xf numFmtId="177" fontId="3" fillId="0" borderId="53" xfId="48" applyNumberFormat="1" applyFont="1" applyFill="1" applyBorder="1"/>
    <xf numFmtId="0" fontId="3" fillId="0" borderId="56" xfId="2" applyFont="1" applyFill="1" applyBorder="1"/>
    <xf numFmtId="43" fontId="3" fillId="0" borderId="14" xfId="7" applyNumberFormat="1" applyFont="1" applyFill="1" applyBorder="1"/>
    <xf numFmtId="173" fontId="3" fillId="0" borderId="41" xfId="7" applyNumberFormat="1" applyFont="1" applyFill="1" applyBorder="1"/>
    <xf numFmtId="178" fontId="3" fillId="0" borderId="41" xfId="2" applyNumberFormat="1" applyFont="1" applyFill="1" applyBorder="1"/>
    <xf numFmtId="177" fontId="3" fillId="0" borderId="8" xfId="2" applyNumberFormat="1" applyFont="1" applyFill="1" applyBorder="1"/>
    <xf numFmtId="178" fontId="3" fillId="0" borderId="13" xfId="2" applyNumberFormat="1" applyFont="1" applyFill="1" applyBorder="1"/>
    <xf numFmtId="177" fontId="3" fillId="0" borderId="13" xfId="2" applyNumberFormat="1" applyFont="1" applyFill="1" applyBorder="1"/>
    <xf numFmtId="178" fontId="3" fillId="0" borderId="0" xfId="48" applyNumberFormat="1" applyFont="1" applyFill="1" applyBorder="1"/>
    <xf numFmtId="177" fontId="3" fillId="0" borderId="8" xfId="48" applyNumberFormat="1" applyFont="1" applyFill="1" applyBorder="1"/>
    <xf numFmtId="178" fontId="3" fillId="0" borderId="13" xfId="48" applyNumberFormat="1" applyFont="1" applyFill="1" applyBorder="1"/>
    <xf numFmtId="177" fontId="3" fillId="0" borderId="13" xfId="48" applyNumberFormat="1" applyFont="1" applyFill="1" applyBorder="1"/>
    <xf numFmtId="0" fontId="3" fillId="0" borderId="7" xfId="2" applyFont="1" applyFill="1" applyBorder="1"/>
    <xf numFmtId="178" fontId="3" fillId="0" borderId="41" xfId="48" applyNumberFormat="1" applyFont="1" applyFill="1" applyBorder="1"/>
    <xf numFmtId="177" fontId="3" fillId="0" borderId="8" xfId="49" applyNumberFormat="1" applyFont="1" applyFill="1" applyBorder="1"/>
    <xf numFmtId="177" fontId="3" fillId="0" borderId="13" xfId="49" applyNumberFormat="1" applyFont="1" applyFill="1" applyBorder="1"/>
    <xf numFmtId="177" fontId="3" fillId="0" borderId="8" xfId="49" applyNumberFormat="1" applyFont="1" applyFill="1" applyBorder="1" applyAlignment="1"/>
    <xf numFmtId="177" fontId="3" fillId="0" borderId="8" xfId="48" applyNumberFormat="1" applyFont="1" applyFill="1" applyBorder="1" applyAlignment="1"/>
    <xf numFmtId="43" fontId="3" fillId="0" borderId="101" xfId="7" applyNumberFormat="1" applyFont="1" applyFill="1" applyBorder="1"/>
    <xf numFmtId="178" fontId="3" fillId="0" borderId="102" xfId="2" applyNumberFormat="1" applyFont="1" applyFill="1" applyBorder="1"/>
    <xf numFmtId="177" fontId="3" fillId="0" borderId="103" xfId="12" applyNumberFormat="1" applyFont="1" applyFill="1" applyBorder="1"/>
    <xf numFmtId="178" fontId="3" fillId="0" borderId="104" xfId="2" applyNumberFormat="1" applyFont="1" applyFill="1" applyBorder="1"/>
    <xf numFmtId="177" fontId="3" fillId="0" borderId="104" xfId="12" applyNumberFormat="1" applyFont="1" applyFill="1" applyBorder="1"/>
    <xf numFmtId="178" fontId="3" fillId="0" borderId="102" xfId="48" applyNumberFormat="1" applyFont="1" applyFill="1" applyBorder="1"/>
    <xf numFmtId="177" fontId="3" fillId="0" borderId="103" xfId="48" applyNumberFormat="1" applyFont="1" applyFill="1" applyBorder="1" applyAlignment="1"/>
    <xf numFmtId="178" fontId="3" fillId="0" borderId="104" xfId="48" applyNumberFormat="1" applyFont="1" applyFill="1" applyBorder="1"/>
    <xf numFmtId="177" fontId="3" fillId="0" borderId="103" xfId="48" applyNumberFormat="1" applyFont="1" applyFill="1" applyBorder="1"/>
    <xf numFmtId="177" fontId="3" fillId="0" borderId="104" xfId="48" applyNumberFormat="1" applyFont="1" applyFill="1" applyBorder="1"/>
    <xf numFmtId="0" fontId="3" fillId="0" borderId="105" xfId="2" applyFont="1" applyFill="1" applyBorder="1"/>
    <xf numFmtId="0" fontId="1" fillId="3" borderId="96" xfId="2" applyFont="1" applyFill="1" applyBorder="1" applyAlignment="1">
      <alignment horizontal="center" vertical="center"/>
    </xf>
    <xf numFmtId="0" fontId="1" fillId="3" borderId="76" xfId="2" applyFont="1" applyFill="1" applyBorder="1" applyAlignment="1">
      <alignment horizontal="center" vertical="center"/>
    </xf>
    <xf numFmtId="0" fontId="1" fillId="3" borderId="0" xfId="2" applyFont="1" applyFill="1" applyBorder="1" applyAlignment="1">
      <alignment horizontal="center" vertical="center"/>
    </xf>
    <xf numFmtId="0" fontId="1" fillId="3" borderId="26" xfId="2" applyFont="1" applyFill="1" applyBorder="1" applyAlignment="1">
      <alignment horizontal="center" vertical="center"/>
    </xf>
    <xf numFmtId="0" fontId="1" fillId="3" borderId="8" xfId="2" applyFont="1" applyFill="1" applyBorder="1" applyAlignment="1">
      <alignment horizontal="center" vertical="center"/>
    </xf>
    <xf numFmtId="0" fontId="1" fillId="3" borderId="36" xfId="2" applyFont="1" applyFill="1" applyBorder="1" applyAlignment="1">
      <alignment horizontal="center" vertical="center"/>
    </xf>
    <xf numFmtId="0" fontId="1" fillId="3" borderId="13" xfId="2" applyFont="1" applyFill="1" applyBorder="1" applyAlignment="1">
      <alignment horizontal="center" vertical="center"/>
    </xf>
    <xf numFmtId="0" fontId="3" fillId="0" borderId="0" xfId="2" applyFont="1" applyAlignment="1">
      <alignment horizontal="center" vertical="center"/>
    </xf>
    <xf numFmtId="0" fontId="1" fillId="0" borderId="0" xfId="2" applyFont="1" applyAlignment="1">
      <alignment horizontal="center" vertical="center"/>
    </xf>
    <xf numFmtId="2" fontId="3" fillId="0" borderId="0" xfId="2" applyNumberFormat="1" applyFont="1" applyAlignment="1">
      <alignment horizontal="center" vertical="center"/>
    </xf>
    <xf numFmtId="2" fontId="3" fillId="0" borderId="0" xfId="2" applyNumberFormat="1" applyFont="1" applyBorder="1"/>
    <xf numFmtId="2" fontId="1" fillId="0" borderId="0" xfId="2" applyNumberFormat="1" applyFont="1" applyBorder="1" applyAlignment="1">
      <alignment horizontal="center" vertical="center"/>
    </xf>
    <xf numFmtId="0" fontId="21" fillId="0" borderId="0" xfId="0" applyFont="1"/>
    <xf numFmtId="0" fontId="72" fillId="0" borderId="0" xfId="0" applyFont="1" applyAlignment="1">
      <alignment wrapText="1"/>
    </xf>
    <xf numFmtId="0" fontId="3" fillId="0" borderId="0" xfId="2" applyFont="1" applyBorder="1" applyAlignment="1" applyProtection="1">
      <alignment horizontal="center" vertical="center"/>
    </xf>
    <xf numFmtId="0" fontId="3" fillId="0" borderId="0" xfId="2" applyFont="1" applyBorder="1"/>
    <xf numFmtId="0" fontId="3" fillId="0" borderId="0" xfId="2" quotePrefix="1" applyFont="1" applyBorder="1" applyAlignment="1" applyProtection="1">
      <alignment horizontal="center" vertical="center"/>
    </xf>
    <xf numFmtId="2" fontId="3" fillId="0" borderId="0" xfId="2" applyNumberFormat="1" applyFont="1" applyFill="1" applyBorder="1"/>
    <xf numFmtId="2" fontId="3" fillId="0" borderId="0" xfId="2" applyNumberFormat="1" applyFont="1" applyBorder="1" applyAlignment="1">
      <alignment horizontal="right" vertical="center"/>
    </xf>
    <xf numFmtId="2" fontId="1" fillId="0" borderId="0" xfId="2" applyNumberFormat="1" applyFont="1" applyFill="1" applyBorder="1"/>
    <xf numFmtId="0" fontId="3" fillId="0" borderId="0" xfId="2" applyFont="1" applyFill="1" applyAlignment="1">
      <alignment horizontal="center" vertical="center"/>
    </xf>
    <xf numFmtId="43" fontId="1" fillId="0" borderId="106" xfId="7" applyFont="1" applyFill="1" applyBorder="1" applyAlignment="1">
      <alignment horizontal="right" vertical="center"/>
    </xf>
    <xf numFmtId="43" fontId="1" fillId="0" borderId="84" xfId="7" applyFont="1" applyFill="1" applyBorder="1" applyAlignment="1">
      <alignment horizontal="right" vertical="center"/>
    </xf>
    <xf numFmtId="43" fontId="1" fillId="0" borderId="107" xfId="7" applyFont="1" applyFill="1" applyBorder="1" applyAlignment="1">
      <alignment horizontal="right" vertical="center"/>
    </xf>
    <xf numFmtId="43" fontId="1" fillId="0" borderId="107" xfId="7" quotePrefix="1" applyFont="1" applyFill="1" applyBorder="1" applyAlignment="1">
      <alignment horizontal="right" vertical="center"/>
    </xf>
    <xf numFmtId="43" fontId="1" fillId="0" borderId="84" xfId="7" quotePrefix="1" applyFont="1" applyFill="1" applyBorder="1" applyAlignment="1">
      <alignment horizontal="right" vertical="center"/>
    </xf>
    <xf numFmtId="43" fontId="1" fillId="0" borderId="108" xfId="7" applyFont="1" applyFill="1" applyBorder="1" applyAlignment="1" applyProtection="1">
      <alignment horizontal="right" vertical="center"/>
    </xf>
    <xf numFmtId="43" fontId="1" fillId="0" borderId="99" xfId="7" applyFont="1" applyFill="1" applyBorder="1" applyAlignment="1">
      <alignment horizontal="right" vertical="center"/>
    </xf>
    <xf numFmtId="0" fontId="1" fillId="0" borderId="85" xfId="2" applyFont="1" applyFill="1" applyBorder="1" applyAlignment="1">
      <alignment horizontal="center" vertical="center"/>
    </xf>
    <xf numFmtId="43" fontId="3" fillId="0" borderId="43" xfId="7" applyFont="1" applyFill="1" applyBorder="1" applyAlignment="1">
      <alignment horizontal="right" vertical="center"/>
    </xf>
    <xf numFmtId="43" fontId="3" fillId="0" borderId="13" xfId="7" applyFont="1" applyFill="1" applyBorder="1" applyAlignment="1">
      <alignment horizontal="right" vertical="center"/>
    </xf>
    <xf numFmtId="43" fontId="3" fillId="0" borderId="8" xfId="7" applyFont="1" applyFill="1" applyBorder="1" applyAlignment="1" applyProtection="1">
      <alignment horizontal="right" vertical="center"/>
    </xf>
    <xf numFmtId="43" fontId="3" fillId="0" borderId="13" xfId="7" applyFont="1" applyFill="1" applyBorder="1" applyAlignment="1" applyProtection="1">
      <alignment horizontal="right" vertical="center"/>
    </xf>
    <xf numFmtId="43" fontId="3" fillId="0" borderId="8" xfId="7" applyFont="1" applyFill="1" applyBorder="1" applyAlignment="1">
      <alignment horizontal="right" vertical="center"/>
    </xf>
    <xf numFmtId="43" fontId="3" fillId="0" borderId="0" xfId="7" applyFont="1" applyFill="1" applyBorder="1" applyAlignment="1" applyProtection="1">
      <alignment horizontal="right" vertical="center"/>
    </xf>
    <xf numFmtId="43" fontId="3" fillId="0" borderId="41" xfId="7" applyFont="1" applyFill="1" applyBorder="1" applyAlignment="1" applyProtection="1">
      <alignment horizontal="right" vertical="center"/>
    </xf>
    <xf numFmtId="0" fontId="3" fillId="0" borderId="7" xfId="2" applyFont="1" applyBorder="1" applyAlignment="1" applyProtection="1">
      <alignment horizontal="left" vertical="center"/>
    </xf>
    <xf numFmtId="43" fontId="3" fillId="0" borderId="0" xfId="7" quotePrefix="1" applyFont="1" applyFill="1" applyBorder="1" applyAlignment="1" applyProtection="1">
      <alignment horizontal="right" vertical="center"/>
    </xf>
    <xf numFmtId="43" fontId="3" fillId="0" borderId="13" xfId="7" quotePrefix="1" applyFont="1" applyFill="1" applyBorder="1" applyAlignment="1" applyProtection="1">
      <alignment horizontal="right" vertical="center"/>
    </xf>
    <xf numFmtId="0" fontId="3" fillId="0" borderId="7" xfId="2" applyFont="1" applyFill="1" applyBorder="1" applyAlignment="1" applyProtection="1">
      <alignment horizontal="left" vertical="center"/>
    </xf>
    <xf numFmtId="0" fontId="1" fillId="0" borderId="0" xfId="2" applyFont="1" applyFill="1" applyAlignment="1">
      <alignment horizontal="center" vertical="center"/>
    </xf>
    <xf numFmtId="43" fontId="3" fillId="0" borderId="8" xfId="7" quotePrefix="1" applyFont="1" applyFill="1" applyBorder="1" applyAlignment="1" applyProtection="1">
      <alignment horizontal="right" vertical="center"/>
    </xf>
    <xf numFmtId="0" fontId="1" fillId="2" borderId="109" xfId="29" applyFont="1" applyFill="1" applyBorder="1" applyAlignment="1">
      <alignment horizontal="center" vertical="center"/>
    </xf>
    <xf numFmtId="0" fontId="1" fillId="2" borderId="76" xfId="29" quotePrefix="1" applyFont="1" applyFill="1" applyBorder="1" applyAlignment="1">
      <alignment horizontal="center" vertical="center"/>
    </xf>
    <xf numFmtId="0" fontId="1" fillId="2" borderId="110" xfId="29" applyFont="1" applyFill="1" applyBorder="1" applyAlignment="1" applyProtection="1">
      <alignment horizontal="center" vertical="center"/>
    </xf>
    <xf numFmtId="0" fontId="1" fillId="2" borderId="76" xfId="29" applyFont="1" applyFill="1" applyBorder="1" applyAlignment="1" applyProtection="1">
      <alignment horizontal="center" vertical="center"/>
    </xf>
    <xf numFmtId="0" fontId="1" fillId="2" borderId="111" xfId="29" applyFont="1" applyFill="1" applyBorder="1" applyAlignment="1" applyProtection="1">
      <alignment horizontal="center" vertical="center"/>
    </xf>
    <xf numFmtId="0" fontId="64" fillId="0" borderId="0" xfId="2" applyFont="1" applyAlignment="1">
      <alignment horizontal="center" vertical="center"/>
    </xf>
    <xf numFmtId="0" fontId="5" fillId="0" borderId="0" xfId="2" applyFont="1" applyBorder="1"/>
    <xf numFmtId="164" fontId="5" fillId="0" borderId="0" xfId="2" quotePrefix="1" applyNumberFormat="1" applyFont="1" applyBorder="1" applyAlignment="1">
      <alignment horizontal="center"/>
    </xf>
    <xf numFmtId="0" fontId="5" fillId="0" borderId="0" xfId="2" applyFont="1" applyBorder="1" applyAlignment="1">
      <alignment horizontal="left" vertical="center" wrapText="1"/>
    </xf>
    <xf numFmtId="0" fontId="5" fillId="0" borderId="0" xfId="2" applyFont="1" applyFill="1"/>
    <xf numFmtId="0" fontId="5" fillId="0" borderId="0" xfId="2" applyFont="1" applyFill="1" applyBorder="1"/>
    <xf numFmtId="0" fontId="68" fillId="0" borderId="0" xfId="2" applyFont="1" applyBorder="1"/>
    <xf numFmtId="43" fontId="5" fillId="0" borderId="0" xfId="12" applyFont="1" applyBorder="1"/>
    <xf numFmtId="2" fontId="5" fillId="0" borderId="0" xfId="2" quotePrefix="1" applyNumberFormat="1" applyFont="1" applyBorder="1" applyAlignment="1">
      <alignment horizontal="center"/>
    </xf>
    <xf numFmtId="164" fontId="5" fillId="0" borderId="0" xfId="2" applyNumberFormat="1" applyFont="1"/>
    <xf numFmtId="0" fontId="3" fillId="0" borderId="28" xfId="2" applyFont="1" applyFill="1" applyBorder="1" applyAlignment="1">
      <alignment horizontal="left" vertical="center" wrapText="1"/>
    </xf>
    <xf numFmtId="0" fontId="3" fillId="0" borderId="7" xfId="2" applyFont="1" applyFill="1" applyBorder="1" applyAlignment="1">
      <alignment horizontal="left" vertical="center" wrapText="1"/>
    </xf>
    <xf numFmtId="0" fontId="3" fillId="0" borderId="7" xfId="2" applyFont="1" applyBorder="1" applyAlignment="1">
      <alignment horizontal="left" vertical="center" wrapText="1"/>
    </xf>
    <xf numFmtId="164" fontId="3" fillId="0" borderId="8" xfId="2" applyNumberFormat="1" applyFont="1" applyFill="1" applyBorder="1" applyAlignment="1">
      <alignment horizontal="right" vertical="center"/>
    </xf>
    <xf numFmtId="0" fontId="3" fillId="0" borderId="7" xfId="2" applyFont="1" applyBorder="1" applyAlignment="1">
      <alignment horizontal="left" vertical="center"/>
    </xf>
    <xf numFmtId="0" fontId="3" fillId="0" borderId="7" xfId="2" applyFont="1" applyBorder="1" applyAlignment="1">
      <alignment vertical="center" wrapText="1"/>
    </xf>
    <xf numFmtId="0" fontId="3" fillId="4" borderId="7" xfId="2" applyFont="1" applyFill="1" applyBorder="1" applyAlignment="1">
      <alignment vertical="center"/>
    </xf>
    <xf numFmtId="0" fontId="7" fillId="0" borderId="0" xfId="2" applyFont="1" applyFill="1" applyBorder="1" applyAlignment="1">
      <alignment horizontal="center"/>
    </xf>
    <xf numFmtId="0" fontId="15" fillId="0" borderId="0" xfId="2" applyFont="1"/>
    <xf numFmtId="164" fontId="15" fillId="0" borderId="0" xfId="2" applyNumberFormat="1" applyFont="1" applyBorder="1"/>
    <xf numFmtId="0" fontId="15" fillId="0" borderId="0" xfId="2" applyFont="1" applyBorder="1"/>
    <xf numFmtId="0" fontId="3" fillId="0" borderId="0" xfId="2" applyFont="1" applyBorder="1" applyAlignment="1">
      <alignment horizontal="center" vertical="center"/>
    </xf>
    <xf numFmtId="164" fontId="6" fillId="0" borderId="0" xfId="2" applyNumberFormat="1" applyFont="1" applyBorder="1"/>
    <xf numFmtId="14" fontId="5" fillId="0" borderId="0" xfId="2" applyNumberFormat="1" applyFont="1" applyBorder="1" applyAlignment="1">
      <alignment horizontal="right"/>
    </xf>
    <xf numFmtId="0" fontId="68" fillId="0" borderId="0" xfId="2" applyFont="1" applyBorder="1" applyAlignment="1">
      <alignment horizontal="center" vertical="center"/>
    </xf>
    <xf numFmtId="0" fontId="12" fillId="0" borderId="0" xfId="2" applyFont="1" applyBorder="1" applyAlignment="1">
      <alignment horizontal="right" vertical="center"/>
    </xf>
    <xf numFmtId="0" fontId="5" fillId="0" borderId="0" xfId="2" applyFont="1" applyBorder="1" applyAlignment="1">
      <alignment horizontal="center" vertical="center"/>
    </xf>
    <xf numFmtId="2" fontId="5" fillId="0" borderId="0" xfId="2" applyNumberFormat="1" applyFont="1" applyFill="1" applyBorder="1" applyAlignment="1">
      <alignment vertical="center"/>
    </xf>
    <xf numFmtId="164" fontId="5" fillId="0" borderId="0" xfId="2" applyNumberFormat="1" applyFont="1" applyBorder="1"/>
    <xf numFmtId="164" fontId="53" fillId="0" borderId="20" xfId="2" applyNumberFormat="1" applyFont="1" applyFill="1" applyBorder="1" applyAlignment="1">
      <alignment horizontal="center" vertical="center"/>
    </xf>
    <xf numFmtId="164" fontId="53" fillId="0" borderId="19" xfId="2" applyNumberFormat="1" applyFont="1" applyFill="1" applyBorder="1" applyAlignment="1">
      <alignment horizontal="center" vertical="center"/>
    </xf>
    <xf numFmtId="1" fontId="53" fillId="0" borderId="19" xfId="2" applyNumberFormat="1" applyFont="1" applyFill="1" applyBorder="1" applyAlignment="1">
      <alignment horizontal="right" vertical="center"/>
    </xf>
    <xf numFmtId="0" fontId="53" fillId="0" borderId="19" xfId="2" applyFont="1" applyFill="1" applyBorder="1" applyAlignment="1">
      <alignment horizontal="right" vertical="center"/>
    </xf>
    <xf numFmtId="0" fontId="53" fillId="0" borderId="40" xfId="2" applyFont="1" applyBorder="1" applyAlignment="1">
      <alignment vertical="center" wrapText="1"/>
    </xf>
    <xf numFmtId="164" fontId="23" fillId="0" borderId="10" xfId="2" applyNumberFormat="1" applyFont="1" applyFill="1" applyBorder="1" applyAlignment="1">
      <alignment horizontal="center" vertical="center"/>
    </xf>
    <xf numFmtId="164" fontId="23" fillId="0" borderId="12" xfId="2" applyNumberFormat="1" applyFont="1" applyFill="1" applyBorder="1" applyAlignment="1">
      <alignment horizontal="center" vertical="center"/>
    </xf>
    <xf numFmtId="164" fontId="23" fillId="0" borderId="12" xfId="2" applyNumberFormat="1" applyFont="1" applyFill="1" applyBorder="1" applyAlignment="1">
      <alignment vertical="center"/>
    </xf>
    <xf numFmtId="164" fontId="23" fillId="0" borderId="12" xfId="2" applyNumberFormat="1" applyFont="1" applyFill="1" applyBorder="1" applyAlignment="1">
      <alignment horizontal="right" vertical="center"/>
    </xf>
    <xf numFmtId="0" fontId="23" fillId="0" borderId="12" xfId="2" applyFont="1" applyFill="1" applyBorder="1" applyAlignment="1">
      <alignment horizontal="right" vertical="center"/>
    </xf>
    <xf numFmtId="0" fontId="23" fillId="0" borderId="39" xfId="2" applyFont="1" applyBorder="1" applyAlignment="1">
      <alignment vertical="center"/>
    </xf>
    <xf numFmtId="0" fontId="23" fillId="0" borderId="39" xfId="2" applyFont="1" applyFill="1" applyBorder="1" applyAlignment="1">
      <alignment vertical="center"/>
    </xf>
    <xf numFmtId="2" fontId="5" fillId="0" borderId="0" xfId="2" applyNumberFormat="1" applyFont="1"/>
    <xf numFmtId="164" fontId="23" fillId="0" borderId="17" xfId="2" applyNumberFormat="1" applyFont="1" applyFill="1" applyBorder="1" applyAlignment="1">
      <alignment horizontal="center" vertical="center"/>
    </xf>
    <xf numFmtId="164" fontId="23" fillId="0" borderId="16" xfId="2" applyNumberFormat="1" applyFont="1" applyFill="1" applyBorder="1" applyAlignment="1">
      <alignment horizontal="center" vertical="center"/>
    </xf>
    <xf numFmtId="164" fontId="23" fillId="0" borderId="16" xfId="2" applyNumberFormat="1" applyFont="1" applyFill="1" applyBorder="1" applyAlignment="1">
      <alignment vertical="center"/>
    </xf>
    <xf numFmtId="164" fontId="23" fillId="0" borderId="16" xfId="2" applyNumberFormat="1" applyFont="1" applyFill="1" applyBorder="1" applyAlignment="1">
      <alignment horizontal="right" vertical="center"/>
    </xf>
    <xf numFmtId="0" fontId="23" fillId="0" borderId="16" xfId="2" applyFont="1" applyFill="1" applyBorder="1" applyAlignment="1">
      <alignment horizontal="right" vertical="center"/>
    </xf>
    <xf numFmtId="0" fontId="73" fillId="0" borderId="47" xfId="2" applyFont="1" applyBorder="1" applyAlignment="1">
      <alignment horizontal="left" vertical="center"/>
    </xf>
    <xf numFmtId="164" fontId="23" fillId="0" borderId="14" xfId="2" applyNumberFormat="1" applyFont="1" applyFill="1" applyBorder="1" applyAlignment="1">
      <alignment horizontal="center" vertical="center"/>
    </xf>
    <xf numFmtId="164" fontId="23" fillId="0" borderId="13" xfId="2" applyNumberFormat="1" applyFont="1" applyFill="1" applyBorder="1" applyAlignment="1">
      <alignment horizontal="center" vertical="center"/>
    </xf>
    <xf numFmtId="164" fontId="23" fillId="0" borderId="13" xfId="2" applyNumberFormat="1" applyFont="1" applyFill="1" applyBorder="1" applyAlignment="1">
      <alignment vertical="center"/>
    </xf>
    <xf numFmtId="164" fontId="23" fillId="0" borderId="13" xfId="2" applyNumberFormat="1" applyFont="1" applyFill="1" applyBorder="1" applyAlignment="1">
      <alignment horizontal="right" vertical="center"/>
    </xf>
    <xf numFmtId="0" fontId="23" fillId="0" borderId="13" xfId="2" applyFont="1" applyFill="1" applyBorder="1" applyAlignment="1">
      <alignment horizontal="right" vertical="center"/>
    </xf>
    <xf numFmtId="1" fontId="23" fillId="0" borderId="13" xfId="2" applyNumberFormat="1" applyFont="1" applyFill="1" applyBorder="1" applyAlignment="1">
      <alignment horizontal="right" vertical="center"/>
    </xf>
    <xf numFmtId="0" fontId="73" fillId="0" borderId="38" xfId="2" applyFont="1" applyBorder="1" applyAlignment="1">
      <alignment horizontal="left" vertical="center"/>
    </xf>
    <xf numFmtId="164" fontId="23" fillId="0" borderId="27" xfId="2" applyNumberFormat="1" applyFont="1" applyFill="1" applyBorder="1" applyAlignment="1">
      <alignment horizontal="center" vertical="center"/>
    </xf>
    <xf numFmtId="164" fontId="23" fillId="0" borderId="26" xfId="2" applyNumberFormat="1" applyFont="1" applyFill="1" applyBorder="1" applyAlignment="1">
      <alignment horizontal="center" vertical="center"/>
    </xf>
    <xf numFmtId="164" fontId="23" fillId="0" borderId="26" xfId="2" applyNumberFormat="1" applyFont="1" applyFill="1" applyBorder="1" applyAlignment="1">
      <alignment vertical="center"/>
    </xf>
    <xf numFmtId="164" fontId="23" fillId="0" borderId="26" xfId="2" applyNumberFormat="1" applyFont="1" applyFill="1" applyBorder="1" applyAlignment="1">
      <alignment horizontal="right" vertical="center"/>
    </xf>
    <xf numFmtId="0" fontId="23" fillId="0" borderId="26" xfId="2" applyFont="1" applyFill="1" applyBorder="1" applyAlignment="1">
      <alignment horizontal="right" vertical="center"/>
    </xf>
    <xf numFmtId="0" fontId="73" fillId="0" borderId="74" xfId="2" applyFont="1" applyBorder="1" applyAlignment="1">
      <alignment horizontal="left" vertical="center"/>
    </xf>
    <xf numFmtId="0" fontId="23" fillId="0" borderId="39" xfId="2" applyFont="1" applyBorder="1" applyAlignment="1">
      <alignment horizontal="left" vertical="center" wrapText="1"/>
    </xf>
    <xf numFmtId="0" fontId="7" fillId="2" borderId="17" xfId="2" applyFont="1" applyFill="1" applyBorder="1" applyAlignment="1">
      <alignment horizontal="center" vertical="center"/>
    </xf>
    <xf numFmtId="0" fontId="7" fillId="2" borderId="16" xfId="2" applyFont="1" applyFill="1" applyBorder="1" applyAlignment="1">
      <alignment horizontal="center" vertical="center"/>
    </xf>
    <xf numFmtId="0" fontId="7" fillId="2" borderId="12" xfId="2" applyFont="1" applyFill="1" applyBorder="1" applyAlignment="1">
      <alignment horizontal="center"/>
    </xf>
    <xf numFmtId="0" fontId="7" fillId="2" borderId="35" xfId="2" applyFont="1" applyFill="1" applyBorder="1" applyAlignment="1">
      <alignment horizontal="center"/>
    </xf>
    <xf numFmtId="0" fontId="1" fillId="2" borderId="16" xfId="2" applyFont="1" applyFill="1" applyBorder="1" applyAlignment="1">
      <alignment horizontal="center"/>
    </xf>
    <xf numFmtId="0" fontId="1" fillId="2" borderId="16" xfId="2" applyFont="1" applyFill="1" applyBorder="1" applyAlignment="1">
      <alignment horizontal="center" vertical="center"/>
    </xf>
    <xf numFmtId="0" fontId="1" fillId="2" borderId="16" xfId="2" applyFont="1" applyFill="1" applyBorder="1" applyAlignment="1">
      <alignment horizontal="center" vertical="center" wrapText="1"/>
    </xf>
    <xf numFmtId="0" fontId="7" fillId="2" borderId="27" xfId="2" applyFont="1" applyFill="1" applyBorder="1" applyAlignment="1">
      <alignment horizontal="center" vertical="center"/>
    </xf>
    <xf numFmtId="0" fontId="7" fillId="2" borderId="26" xfId="2" applyFont="1" applyFill="1" applyBorder="1" applyAlignment="1">
      <alignment horizontal="center" vertical="center"/>
    </xf>
    <xf numFmtId="0" fontId="53" fillId="2" borderId="12" xfId="2" applyFont="1" applyFill="1" applyBorder="1" applyAlignment="1">
      <alignment horizontal="center" vertical="center"/>
    </xf>
    <xf numFmtId="0" fontId="53" fillId="2" borderId="35" xfId="2" applyFont="1" applyFill="1" applyBorder="1" applyAlignment="1">
      <alignment horizontal="center" vertical="center"/>
    </xf>
    <xf numFmtId="0" fontId="53" fillId="2" borderId="35" xfId="2" applyFont="1" applyFill="1" applyBorder="1" applyAlignment="1">
      <alignment horizontal="center"/>
    </xf>
    <xf numFmtId="0" fontId="53" fillId="2" borderId="12" xfId="2" applyFont="1" applyFill="1" applyBorder="1" applyAlignment="1">
      <alignment horizontal="center"/>
    </xf>
    <xf numFmtId="0" fontId="1" fillId="2" borderId="13" xfId="2" applyFont="1" applyFill="1" applyBorder="1" applyAlignment="1">
      <alignment horizontal="center"/>
    </xf>
    <xf numFmtId="0" fontId="5" fillId="2" borderId="26" xfId="2" applyFont="1" applyFill="1" applyBorder="1"/>
    <xf numFmtId="0" fontId="5" fillId="0" borderId="0" xfId="2" applyFont="1" applyAlignment="1">
      <alignment vertical="center"/>
    </xf>
    <xf numFmtId="164" fontId="5" fillId="0" borderId="0" xfId="2" applyNumberFormat="1" applyFont="1" applyBorder="1" applyAlignment="1">
      <alignment vertical="center"/>
    </xf>
    <xf numFmtId="0" fontId="5" fillId="0" borderId="0" xfId="2" applyFont="1" applyBorder="1" applyAlignment="1">
      <alignment vertical="center"/>
    </xf>
    <xf numFmtId="0" fontId="74" fillId="0" borderId="0" xfId="2" applyNumberFormat="1" applyFont="1" applyFill="1" applyBorder="1" applyAlignment="1" applyProtection="1">
      <alignment vertical="center" wrapText="1" shrinkToFit="1"/>
    </xf>
    <xf numFmtId="0" fontId="5" fillId="8" borderId="0" xfId="2" applyFont="1" applyFill="1" applyBorder="1" applyAlignment="1">
      <alignment horizontal="center" vertical="center" wrapText="1"/>
    </xf>
    <xf numFmtId="0" fontId="5" fillId="8" borderId="0" xfId="2" applyFont="1" applyFill="1" applyBorder="1" applyAlignment="1">
      <alignment horizontal="center" vertical="center"/>
    </xf>
    <xf numFmtId="164" fontId="53" fillId="0" borderId="19" xfId="2" applyNumberFormat="1" applyFont="1" applyFill="1" applyBorder="1" applyAlignment="1">
      <alignment horizontal="right" vertical="center"/>
    </xf>
    <xf numFmtId="164" fontId="53" fillId="0" borderId="19" xfId="2" applyNumberFormat="1" applyFont="1" applyFill="1" applyBorder="1" applyAlignment="1">
      <alignment horizontal="right"/>
    </xf>
    <xf numFmtId="0" fontId="53" fillId="0" borderId="18" xfId="2" applyFont="1" applyBorder="1"/>
    <xf numFmtId="2" fontId="5" fillId="0" borderId="0" xfId="2" applyNumberFormat="1" applyFont="1" applyBorder="1" applyAlignment="1">
      <alignment vertical="center"/>
    </xf>
    <xf numFmtId="164" fontId="53" fillId="0" borderId="27" xfId="2" applyNumberFormat="1" applyFont="1" applyFill="1" applyBorder="1" applyAlignment="1">
      <alignment horizontal="center" vertical="center"/>
    </xf>
    <xf numFmtId="164" fontId="53" fillId="0" borderId="26" xfId="2" applyNumberFormat="1" applyFont="1" applyFill="1" applyBorder="1" applyAlignment="1">
      <alignment horizontal="center" vertical="center"/>
    </xf>
    <xf numFmtId="164" fontId="53" fillId="0" borderId="26" xfId="2" applyNumberFormat="1" applyFont="1" applyFill="1" applyBorder="1" applyAlignment="1" applyProtection="1">
      <alignment horizontal="right" vertical="center" wrapText="1" shrinkToFit="1"/>
    </xf>
    <xf numFmtId="164" fontId="53" fillId="0" borderId="26" xfId="2" applyNumberFormat="1" applyFont="1" applyFill="1" applyBorder="1" applyAlignment="1" applyProtection="1">
      <alignment horizontal="right"/>
    </xf>
    <xf numFmtId="0" fontId="53" fillId="0" borderId="25" xfId="2" applyFont="1" applyBorder="1" applyAlignment="1">
      <alignment horizontal="left" vertical="center"/>
    </xf>
    <xf numFmtId="164" fontId="53" fillId="0" borderId="10" xfId="2" applyNumberFormat="1" applyFont="1" applyFill="1" applyBorder="1" applyAlignment="1">
      <alignment horizontal="center" vertical="center"/>
    </xf>
    <xf numFmtId="164" fontId="53" fillId="0" borderId="12" xfId="2" applyNumberFormat="1" applyFont="1" applyFill="1" applyBorder="1" applyAlignment="1">
      <alignment horizontal="center" vertical="center"/>
    </xf>
    <xf numFmtId="164" fontId="53" fillId="0" borderId="12" xfId="2" applyNumberFormat="1" applyFont="1" applyFill="1" applyBorder="1" applyAlignment="1" applyProtection="1">
      <alignment horizontal="right" vertical="center" wrapText="1" shrinkToFit="1"/>
    </xf>
    <xf numFmtId="164" fontId="53" fillId="0" borderId="12" xfId="2" applyNumberFormat="1" applyFont="1" applyFill="1" applyBorder="1" applyAlignment="1" applyProtection="1">
      <alignment horizontal="right"/>
    </xf>
    <xf numFmtId="0" fontId="53" fillId="0" borderId="11" xfId="2" applyFont="1" applyBorder="1" applyAlignment="1">
      <alignment horizontal="left" vertical="center"/>
    </xf>
    <xf numFmtId="164" fontId="23" fillId="0" borderId="16" xfId="2" applyNumberFormat="1" applyFont="1" applyFill="1" applyBorder="1" applyAlignment="1" applyProtection="1">
      <alignment horizontal="right" vertical="center" wrapText="1" shrinkToFit="1"/>
    </xf>
    <xf numFmtId="164" fontId="23" fillId="0" borderId="16" xfId="2" applyNumberFormat="1" applyFont="1" applyFill="1" applyBorder="1" applyAlignment="1" applyProtection="1">
      <alignment horizontal="right" vertical="center"/>
    </xf>
    <xf numFmtId="0" fontId="23" fillId="0" borderId="15" xfId="2" applyFont="1" applyBorder="1" applyAlignment="1">
      <alignment horizontal="left" vertical="center"/>
    </xf>
    <xf numFmtId="164" fontId="23" fillId="0" borderId="13" xfId="2" applyNumberFormat="1" applyFont="1" applyFill="1" applyBorder="1" applyAlignment="1" applyProtection="1">
      <alignment horizontal="right" vertical="center" wrapText="1" shrinkToFit="1"/>
    </xf>
    <xf numFmtId="164" fontId="23" fillId="0" borderId="13" xfId="2" applyNumberFormat="1" applyFont="1" applyFill="1" applyBorder="1" applyAlignment="1" applyProtection="1">
      <alignment horizontal="center" vertical="center" wrapText="1" shrinkToFit="1"/>
    </xf>
    <xf numFmtId="164" fontId="23" fillId="0" borderId="13" xfId="2" applyNumberFormat="1" applyFont="1" applyFill="1" applyBorder="1" applyAlignment="1" applyProtection="1">
      <alignment horizontal="center" vertical="center"/>
    </xf>
    <xf numFmtId="0" fontId="23" fillId="0" borderId="7" xfId="2" applyFont="1" applyBorder="1" applyAlignment="1">
      <alignment horizontal="left" vertical="center"/>
    </xf>
    <xf numFmtId="164" fontId="23" fillId="0" borderId="13" xfId="2" applyNumberFormat="1" applyFont="1" applyFill="1" applyBorder="1" applyAlignment="1" applyProtection="1">
      <alignment horizontal="right" vertical="center"/>
    </xf>
    <xf numFmtId="0" fontId="5" fillId="0" borderId="0" xfId="2" applyFont="1" applyFill="1" applyAlignment="1">
      <alignment vertical="center"/>
    </xf>
    <xf numFmtId="164" fontId="23" fillId="0" borderId="26" xfId="2" applyNumberFormat="1" applyFont="1" applyFill="1" applyBorder="1" applyAlignment="1" applyProtection="1">
      <alignment horizontal="right" vertical="center" wrapText="1" shrinkToFit="1"/>
    </xf>
    <xf numFmtId="0" fontId="23" fillId="0" borderId="25" xfId="2" applyFont="1" applyBorder="1" applyAlignment="1">
      <alignment horizontal="left" vertical="center"/>
    </xf>
    <xf numFmtId="0" fontId="5" fillId="0" borderId="0" xfId="2" applyFont="1" applyBorder="1" applyAlignment="1">
      <alignment horizontal="center" vertical="center" wrapText="1"/>
    </xf>
    <xf numFmtId="16" fontId="5" fillId="0" borderId="0" xfId="2" applyNumberFormat="1" applyFont="1" applyBorder="1" applyAlignment="1">
      <alignment horizontal="center" vertical="center" wrapText="1"/>
    </xf>
    <xf numFmtId="0" fontId="1" fillId="2" borderId="12" xfId="2" applyFont="1" applyFill="1" applyBorder="1" applyAlignment="1">
      <alignment horizontal="center" vertical="center" wrapText="1"/>
    </xf>
    <xf numFmtId="0" fontId="7" fillId="2" borderId="12" xfId="2" applyFont="1" applyFill="1" applyBorder="1" applyAlignment="1">
      <alignment horizontal="center" vertical="center" wrapText="1"/>
    </xf>
    <xf numFmtId="0" fontId="7" fillId="2" borderId="12" xfId="2" applyFont="1" applyFill="1" applyBorder="1" applyAlignment="1">
      <alignment horizontal="center" vertical="center"/>
    </xf>
    <xf numFmtId="0" fontId="7" fillId="0" borderId="0" xfId="2" applyFont="1" applyBorder="1" applyAlignment="1">
      <alignment horizontal="center" vertical="center"/>
    </xf>
    <xf numFmtId="0" fontId="7" fillId="0" borderId="0" xfId="2" applyFont="1" applyFill="1" applyBorder="1" applyAlignment="1">
      <alignment horizontal="center" vertical="center"/>
    </xf>
    <xf numFmtId="0" fontId="7" fillId="0" borderId="0" xfId="2" applyFont="1" applyAlignment="1">
      <alignment horizontal="center" vertical="center"/>
    </xf>
    <xf numFmtId="164" fontId="6" fillId="0" borderId="0" xfId="2" applyNumberFormat="1" applyFont="1"/>
    <xf numFmtId="2" fontId="5" fillId="0" borderId="0" xfId="2" applyNumberFormat="1" applyFont="1" applyFill="1" applyBorder="1" applyAlignment="1">
      <alignment horizontal="center"/>
    </xf>
    <xf numFmtId="2" fontId="5" fillId="0" borderId="0" xfId="2" applyNumberFormat="1" applyFont="1" applyFill="1" applyBorder="1"/>
    <xf numFmtId="0" fontId="68" fillId="0" borderId="0" xfId="2" applyFont="1"/>
    <xf numFmtId="164" fontId="53" fillId="0" borderId="19" xfId="2" applyNumberFormat="1" applyFont="1" applyFill="1" applyBorder="1" applyAlignment="1">
      <alignment vertical="center"/>
    </xf>
    <xf numFmtId="0" fontId="53" fillId="0" borderId="40" xfId="2" applyFont="1" applyBorder="1"/>
    <xf numFmtId="0" fontId="6" fillId="0" borderId="0" xfId="2" applyFont="1" applyFill="1"/>
    <xf numFmtId="164" fontId="23" fillId="0" borderId="14" xfId="2" applyNumberFormat="1" applyFont="1" applyFill="1" applyBorder="1" applyAlignment="1">
      <alignment horizontal="right" vertical="center"/>
    </xf>
    <xf numFmtId="0" fontId="23" fillId="0" borderId="7" xfId="2" applyFont="1" applyFill="1" applyBorder="1" applyAlignment="1">
      <alignment horizontal="left" vertical="center" indent="1"/>
    </xf>
    <xf numFmtId="0" fontId="23" fillId="0" borderId="7" xfId="2" applyFont="1" applyBorder="1" applyAlignment="1">
      <alignment horizontal="left" vertical="center" indent="1"/>
    </xf>
    <xf numFmtId="164" fontId="23" fillId="0" borderId="27" xfId="2" applyNumberFormat="1" applyFont="1" applyFill="1" applyBorder="1" applyAlignment="1">
      <alignment horizontal="right" vertical="center"/>
    </xf>
    <xf numFmtId="0" fontId="23" fillId="0" borderId="25" xfId="2" applyFont="1" applyBorder="1" applyAlignment="1">
      <alignment horizontal="left" vertical="center" indent="1"/>
    </xf>
    <xf numFmtId="0" fontId="7" fillId="2" borderId="27" xfId="2" applyFont="1" applyFill="1" applyBorder="1" applyAlignment="1">
      <alignment horizontal="center" vertical="center" wrapText="1"/>
    </xf>
    <xf numFmtId="0" fontId="7" fillId="2" borderId="26" xfId="2" applyFont="1" applyFill="1" applyBorder="1" applyAlignment="1">
      <alignment horizontal="center" vertical="center" wrapText="1"/>
    </xf>
    <xf numFmtId="0" fontId="7" fillId="2" borderId="10" xfId="2" applyFont="1" applyFill="1" applyBorder="1" applyAlignment="1">
      <alignment horizontal="center" vertical="center" wrapText="1"/>
    </xf>
    <xf numFmtId="0" fontId="1" fillId="0" borderId="0" xfId="2" applyFont="1" applyBorder="1" applyAlignment="1">
      <alignment vertical="center"/>
    </xf>
    <xf numFmtId="164" fontId="5" fillId="8" borderId="0" xfId="2" applyNumberFormat="1" applyFont="1" applyFill="1" applyBorder="1" applyAlignment="1">
      <alignment horizontal="right" vertical="center"/>
    </xf>
    <xf numFmtId="164" fontId="1" fillId="0" borderId="19" xfId="2" applyNumberFormat="1" applyFont="1" applyFill="1" applyBorder="1" applyAlignment="1">
      <alignment horizontal="right" vertical="center"/>
    </xf>
    <xf numFmtId="0" fontId="1" fillId="0" borderId="18" xfId="2" applyFont="1" applyBorder="1" applyAlignment="1">
      <alignment horizontal="left" vertical="top"/>
    </xf>
    <xf numFmtId="164" fontId="3" fillId="0" borderId="41" xfId="2" applyNumberFormat="1" applyFont="1" applyFill="1" applyBorder="1" applyAlignment="1">
      <alignment horizontal="right" vertical="center"/>
    </xf>
    <xf numFmtId="164" fontId="3" fillId="0" borderId="13" xfId="2" applyNumberFormat="1" applyFont="1" applyFill="1" applyBorder="1" applyAlignment="1">
      <alignment horizontal="right" vertical="center"/>
    </xf>
    <xf numFmtId="0" fontId="3" fillId="0" borderId="15" xfId="2" applyFont="1" applyFill="1" applyBorder="1" applyAlignment="1">
      <alignment horizontal="left" vertical="top"/>
    </xf>
    <xf numFmtId="0" fontId="3" fillId="0" borderId="7" xfId="2" applyFont="1" applyFill="1" applyBorder="1" applyAlignment="1">
      <alignment horizontal="left" vertical="top"/>
    </xf>
    <xf numFmtId="0" fontId="3" fillId="0" borderId="7" xfId="2" applyFont="1" applyBorder="1" applyAlignment="1">
      <alignment horizontal="left" vertical="top"/>
    </xf>
    <xf numFmtId="0" fontId="3" fillId="0" borderId="25" xfId="2" applyFont="1" applyBorder="1" applyAlignment="1">
      <alignment horizontal="left" vertical="top"/>
    </xf>
    <xf numFmtId="0" fontId="75" fillId="2" borderId="10" xfId="2" applyFont="1" applyFill="1" applyBorder="1" applyAlignment="1">
      <alignment vertical="top"/>
    </xf>
    <xf numFmtId="0" fontId="75" fillId="2" borderId="12" xfId="2" applyFont="1" applyFill="1" applyBorder="1" applyAlignment="1">
      <alignment vertical="top"/>
    </xf>
    <xf numFmtId="0" fontId="1" fillId="2" borderId="12" xfId="2" applyFont="1" applyFill="1" applyBorder="1" applyAlignment="1">
      <alignment vertical="top"/>
    </xf>
    <xf numFmtId="0" fontId="1" fillId="2" borderId="11" xfId="2" applyFont="1" applyFill="1" applyBorder="1" applyAlignment="1">
      <alignment vertical="top"/>
    </xf>
    <xf numFmtId="164" fontId="1" fillId="0" borderId="12" xfId="2" applyNumberFormat="1" applyFont="1" applyFill="1" applyBorder="1" applyAlignment="1">
      <alignment horizontal="right" vertical="center"/>
    </xf>
    <xf numFmtId="0" fontId="3" fillId="0" borderId="11" xfId="2" applyFont="1" applyFill="1" applyBorder="1" applyAlignment="1">
      <alignment vertical="top"/>
    </xf>
    <xf numFmtId="164" fontId="3" fillId="0" borderId="16" xfId="2" applyNumberFormat="1" applyFont="1" applyFill="1" applyBorder="1" applyAlignment="1">
      <alignment horizontal="right" vertical="center"/>
    </xf>
    <xf numFmtId="164" fontId="3" fillId="0" borderId="60" xfId="2" applyNumberFormat="1" applyFont="1" applyFill="1" applyBorder="1" applyAlignment="1">
      <alignment horizontal="right" vertical="center"/>
    </xf>
    <xf numFmtId="164" fontId="3" fillId="0" borderId="60" xfId="2" applyNumberFormat="1" applyFont="1" applyFill="1" applyBorder="1" applyAlignment="1">
      <alignment horizontal="center" vertical="center"/>
    </xf>
    <xf numFmtId="164" fontId="3" fillId="0" borderId="45" xfId="2" applyNumberFormat="1" applyFont="1" applyFill="1" applyBorder="1" applyAlignment="1">
      <alignment horizontal="right" vertical="center"/>
    </xf>
    <xf numFmtId="164" fontId="3" fillId="0" borderId="45" xfId="2" applyNumberFormat="1" applyFont="1" applyFill="1" applyBorder="1" applyAlignment="1">
      <alignment horizontal="center" vertical="center"/>
    </xf>
    <xf numFmtId="0" fontId="3" fillId="0" borderId="15" xfId="2" applyFont="1" applyBorder="1" applyAlignment="1">
      <alignment vertical="top"/>
    </xf>
    <xf numFmtId="0" fontId="3" fillId="0" borderId="7" xfId="2" applyFont="1" applyBorder="1" applyAlignment="1">
      <alignment vertical="top"/>
    </xf>
    <xf numFmtId="164" fontId="3" fillId="0" borderId="26" xfId="2" applyNumberFormat="1" applyFont="1" applyFill="1" applyBorder="1" applyAlignment="1">
      <alignment horizontal="right" vertical="center"/>
    </xf>
    <xf numFmtId="0" fontId="3" fillId="0" borderId="25" xfId="2" applyFont="1" applyBorder="1" applyAlignment="1">
      <alignment vertical="top"/>
    </xf>
    <xf numFmtId="0" fontId="1" fillId="2" borderId="39" xfId="2" applyFont="1" applyFill="1" applyBorder="1" applyAlignment="1">
      <alignment vertical="top"/>
    </xf>
    <xf numFmtId="0" fontId="27" fillId="4" borderId="0" xfId="0" applyFont="1" applyFill="1"/>
    <xf numFmtId="164" fontId="27" fillId="3" borderId="20" xfId="0" applyNumberFormat="1" applyFont="1" applyFill="1" applyBorder="1" applyAlignment="1">
      <alignment horizontal="center" vertical="center"/>
    </xf>
    <xf numFmtId="164" fontId="27" fillId="3" borderId="19" xfId="0" applyNumberFormat="1" applyFont="1" applyFill="1" applyBorder="1"/>
    <xf numFmtId="164" fontId="27" fillId="3" borderId="19" xfId="0" applyNumberFormat="1" applyFont="1" applyFill="1" applyBorder="1" applyAlignment="1">
      <alignment horizontal="center" vertical="center"/>
    </xf>
    <xf numFmtId="174" fontId="27" fillId="3" borderId="19" xfId="0" applyNumberFormat="1" applyFont="1" applyFill="1" applyBorder="1"/>
    <xf numFmtId="164" fontId="27" fillId="0" borderId="14" xfId="0" applyNumberFormat="1" applyFont="1" applyBorder="1" applyAlignment="1">
      <alignment horizontal="center" vertical="center"/>
    </xf>
    <xf numFmtId="164" fontId="27" fillId="0" borderId="41" xfId="0" applyNumberFormat="1" applyFont="1" applyBorder="1"/>
    <xf numFmtId="164" fontId="27" fillId="0" borderId="41" xfId="0" applyNumberFormat="1" applyFont="1" applyBorder="1" applyAlignment="1">
      <alignment horizontal="center" vertical="center"/>
    </xf>
    <xf numFmtId="174" fontId="27" fillId="0" borderId="41" xfId="0" applyNumberFormat="1" applyFont="1" applyBorder="1"/>
    <xf numFmtId="164" fontId="27" fillId="3" borderId="10" xfId="0" applyNumberFormat="1" applyFont="1" applyFill="1" applyBorder="1" applyAlignment="1">
      <alignment horizontal="center" vertical="center"/>
    </xf>
    <xf numFmtId="164" fontId="27" fillId="3" borderId="12" xfId="0" applyNumberFormat="1" applyFont="1" applyFill="1" applyBorder="1"/>
    <xf numFmtId="164" fontId="27" fillId="3" borderId="12" xfId="0" applyNumberFormat="1" applyFont="1" applyFill="1" applyBorder="1" applyAlignment="1">
      <alignment horizontal="center" vertical="center"/>
    </xf>
    <xf numFmtId="174" fontId="27" fillId="3" borderId="12" xfId="0" applyNumberFormat="1" applyFont="1" applyFill="1" applyBorder="1"/>
    <xf numFmtId="164" fontId="27" fillId="0" borderId="13" xfId="0" applyNumberFormat="1" applyFont="1" applyBorder="1" applyAlignment="1">
      <alignment horizontal="center" vertical="center"/>
    </xf>
    <xf numFmtId="164" fontId="27" fillId="0" borderId="27" xfId="0" applyNumberFormat="1" applyFont="1" applyBorder="1" applyAlignment="1">
      <alignment horizontal="center" vertical="center"/>
    </xf>
    <xf numFmtId="164" fontId="27" fillId="0" borderId="26" xfId="0" applyNumberFormat="1" applyFont="1" applyBorder="1"/>
    <xf numFmtId="164" fontId="27" fillId="0" borderId="26" xfId="0" applyNumberFormat="1" applyFont="1" applyBorder="1" applyAlignment="1">
      <alignment horizontal="center" vertical="center"/>
    </xf>
    <xf numFmtId="174" fontId="27" fillId="0" borderId="42" xfId="0" applyNumberFormat="1" applyFont="1" applyBorder="1"/>
    <xf numFmtId="164" fontId="27" fillId="0" borderId="17" xfId="0" applyNumberFormat="1" applyFont="1" applyBorder="1" applyAlignment="1">
      <alignment horizontal="center" vertical="center"/>
    </xf>
    <xf numFmtId="164" fontId="27" fillId="0" borderId="16" xfId="0" applyNumberFormat="1" applyFont="1" applyBorder="1"/>
    <xf numFmtId="164" fontId="27" fillId="0" borderId="16" xfId="0" applyNumberFormat="1" applyFont="1" applyBorder="1" applyAlignment="1">
      <alignment horizontal="center" vertical="center"/>
    </xf>
    <xf numFmtId="174" fontId="27" fillId="0" borderId="16" xfId="0" applyNumberFormat="1" applyFont="1" applyBorder="1"/>
    <xf numFmtId="174" fontId="27" fillId="0" borderId="13" xfId="0" applyNumberFormat="1" applyFont="1" applyBorder="1"/>
    <xf numFmtId="164" fontId="27" fillId="0" borderId="14" xfId="0" applyNumberFormat="1" applyFont="1" applyFill="1" applyBorder="1" applyAlignment="1">
      <alignment horizontal="center" vertical="center"/>
    </xf>
    <xf numFmtId="164" fontId="27" fillId="0" borderId="13" xfId="0" applyNumberFormat="1" applyFont="1" applyFill="1" applyBorder="1"/>
    <xf numFmtId="164" fontId="27" fillId="0" borderId="13" xfId="0" applyNumberFormat="1" applyFont="1" applyFill="1" applyBorder="1" applyAlignment="1">
      <alignment horizontal="center" vertical="center"/>
    </xf>
    <xf numFmtId="174" fontId="27" fillId="0" borderId="13" xfId="0" applyNumberFormat="1" applyFont="1" applyFill="1" applyBorder="1"/>
    <xf numFmtId="174" fontId="27" fillId="0" borderId="26" xfId="0" applyNumberFormat="1" applyFont="1" applyBorder="1"/>
    <xf numFmtId="173" fontId="27" fillId="15" borderId="10" xfId="7" applyNumberFormat="1" applyFont="1" applyFill="1" applyBorder="1"/>
    <xf numFmtId="173" fontId="27" fillId="15" borderId="12" xfId="7" applyNumberFormat="1" applyFont="1" applyFill="1" applyBorder="1"/>
    <xf numFmtId="164" fontId="27" fillId="0" borderId="12" xfId="0" applyNumberFormat="1" applyFont="1" applyBorder="1"/>
    <xf numFmtId="174" fontId="27" fillId="15" borderId="12" xfId="0" applyNumberFormat="1" applyFont="1" applyFill="1" applyBorder="1"/>
    <xf numFmtId="0" fontId="27" fillId="15" borderId="11" xfId="0" applyFont="1" applyFill="1" applyBorder="1"/>
    <xf numFmtId="173" fontId="27" fillId="0" borderId="10" xfId="7" applyNumberFormat="1" applyFont="1" applyBorder="1"/>
    <xf numFmtId="173" fontId="27" fillId="0" borderId="12" xfId="7" applyNumberFormat="1" applyFont="1" applyBorder="1"/>
    <xf numFmtId="174" fontId="27" fillId="0" borderId="12" xfId="0" applyNumberFormat="1" applyFont="1" applyBorder="1"/>
    <xf numFmtId="0" fontId="27" fillId="0" borderId="41" xfId="0" applyFont="1" applyBorder="1"/>
    <xf numFmtId="0" fontId="27" fillId="3" borderId="19" xfId="0" applyFont="1" applyFill="1" applyBorder="1"/>
    <xf numFmtId="164" fontId="27" fillId="0" borderId="43" xfId="0" applyNumberFormat="1" applyFont="1" applyBorder="1" applyAlignment="1">
      <alignment horizontal="center" vertical="center"/>
    </xf>
    <xf numFmtId="0" fontId="27" fillId="3" borderId="12" xfId="0" applyFont="1" applyFill="1" applyBorder="1"/>
    <xf numFmtId="0" fontId="27" fillId="0" borderId="0" xfId="0" applyFont="1" applyFill="1"/>
    <xf numFmtId="0" fontId="27" fillId="0" borderId="26" xfId="0" applyFont="1" applyBorder="1"/>
    <xf numFmtId="0" fontId="27" fillId="15" borderId="0" xfId="0" applyFont="1" applyFill="1"/>
    <xf numFmtId="0" fontId="27" fillId="0" borderId="16" xfId="0" applyFont="1" applyBorder="1"/>
    <xf numFmtId="2" fontId="27" fillId="3" borderId="30" xfId="0" applyNumberFormat="1" applyFont="1" applyFill="1" applyBorder="1" applyAlignment="1">
      <alignment horizontal="center"/>
    </xf>
    <xf numFmtId="2" fontId="27" fillId="3" borderId="29" xfId="0" applyNumberFormat="1" applyFont="1" applyFill="1" applyBorder="1" applyAlignment="1">
      <alignment horizontal="center"/>
    </xf>
    <xf numFmtId="174" fontId="27" fillId="3" borderId="29" xfId="0" applyNumberFormat="1" applyFont="1" applyFill="1" applyBorder="1"/>
    <xf numFmtId="2" fontId="27" fillId="3" borderId="14" xfId="0" applyNumberFormat="1" applyFont="1" applyFill="1" applyBorder="1" applyAlignment="1">
      <alignment horizontal="center"/>
    </xf>
    <xf numFmtId="2" fontId="27" fillId="3" borderId="13" xfId="0" applyNumberFormat="1" applyFont="1" applyFill="1" applyBorder="1" applyAlignment="1">
      <alignment horizontal="center"/>
    </xf>
    <xf numFmtId="174" fontId="27" fillId="3" borderId="13" xfId="0" applyNumberFormat="1" applyFont="1" applyFill="1" applyBorder="1"/>
    <xf numFmtId="2" fontId="27" fillId="0" borderId="14" xfId="0" applyNumberFormat="1" applyFont="1" applyFill="1" applyBorder="1" applyAlignment="1">
      <alignment horizontal="center"/>
    </xf>
    <xf numFmtId="2" fontId="27" fillId="0" borderId="13" xfId="0" applyNumberFormat="1" applyFont="1" applyFill="1" applyBorder="1" applyAlignment="1">
      <alignment horizontal="center"/>
    </xf>
    <xf numFmtId="0" fontId="7" fillId="2" borderId="23" xfId="2" applyFont="1" applyFill="1" applyBorder="1" applyAlignment="1">
      <alignment horizontal="center" vertical="center"/>
    </xf>
    <xf numFmtId="164" fontId="7" fillId="0" borderId="26" xfId="0" applyNumberFormat="1" applyFont="1" applyFill="1" applyBorder="1"/>
    <xf numFmtId="164" fontId="5" fillId="0" borderId="13" xfId="0" applyNumberFormat="1" applyFont="1" applyFill="1" applyBorder="1"/>
    <xf numFmtId="164" fontId="5" fillId="0" borderId="16" xfId="0" applyNumberFormat="1" applyFont="1" applyFill="1" applyBorder="1"/>
    <xf numFmtId="164" fontId="7" fillId="0" borderId="26" xfId="0" applyNumberFormat="1" applyFont="1" applyFill="1" applyBorder="1" applyAlignment="1">
      <alignment vertical="center"/>
    </xf>
    <xf numFmtId="164" fontId="5" fillId="0" borderId="13" xfId="0" applyNumberFormat="1" applyFont="1" applyFill="1" applyBorder="1" applyAlignment="1">
      <alignment vertical="center"/>
    </xf>
    <xf numFmtId="164" fontId="5" fillId="4" borderId="13" xfId="0" applyNumberFormat="1" applyFont="1" applyFill="1" applyBorder="1" applyAlignment="1">
      <alignment vertical="center"/>
    </xf>
    <xf numFmtId="164" fontId="5" fillId="0" borderId="16" xfId="0" applyNumberFormat="1" applyFont="1" applyFill="1" applyBorder="1" applyAlignment="1">
      <alignment vertical="center"/>
    </xf>
    <xf numFmtId="0" fontId="7" fillId="2" borderId="2" xfId="0" applyFont="1" applyFill="1" applyBorder="1" applyAlignment="1">
      <alignment horizontal="center" vertical="center"/>
    </xf>
    <xf numFmtId="0" fontId="7" fillId="2" borderId="31" xfId="5" applyFont="1" applyFill="1" applyBorder="1" applyAlignment="1">
      <alignment horizontal="center" vertical="center" wrapText="1"/>
    </xf>
    <xf numFmtId="0" fontId="7" fillId="2" borderId="32" xfId="0" applyFont="1" applyFill="1" applyBorder="1" applyAlignment="1">
      <alignment vertical="center"/>
    </xf>
    <xf numFmtId="0" fontId="7" fillId="0" borderId="25" xfId="0" applyFont="1" applyBorder="1"/>
    <xf numFmtId="14" fontId="5" fillId="0" borderId="27" xfId="0" applyNumberFormat="1" applyFont="1" applyFill="1" applyBorder="1"/>
    <xf numFmtId="0" fontId="5" fillId="0" borderId="7" xfId="0" applyFont="1" applyBorder="1"/>
    <xf numFmtId="14" fontId="5" fillId="0" borderId="14" xfId="0" applyNumberFormat="1" applyFont="1" applyFill="1" applyBorder="1"/>
    <xf numFmtId="14" fontId="5" fillId="0" borderId="14" xfId="0" applyNumberFormat="1" applyFont="1" applyFill="1" applyBorder="1" applyAlignment="1">
      <alignment horizontal="right"/>
    </xf>
    <xf numFmtId="0" fontId="5" fillId="0" borderId="15" xfId="0" applyFont="1" applyBorder="1"/>
    <xf numFmtId="14" fontId="5" fillId="0" borderId="17" xfId="0" applyNumberFormat="1" applyFont="1" applyFill="1" applyBorder="1" applyAlignment="1">
      <alignment horizontal="right"/>
    </xf>
    <xf numFmtId="0" fontId="7" fillId="0" borderId="25" xfId="0" applyFont="1" applyBorder="1" applyAlignment="1">
      <alignment horizontal="left" vertical="center"/>
    </xf>
    <xf numFmtId="0" fontId="5" fillId="0" borderId="7" xfId="0" applyFont="1" applyBorder="1" applyAlignment="1">
      <alignment horizontal="left" vertical="center"/>
    </xf>
    <xf numFmtId="0" fontId="5" fillId="4" borderId="7" xfId="0" applyFont="1" applyFill="1" applyBorder="1" applyAlignment="1">
      <alignment horizontal="left" vertical="center"/>
    </xf>
    <xf numFmtId="14" fontId="5" fillId="4" borderId="14" xfId="0" applyNumberFormat="1" applyFont="1" applyFill="1" applyBorder="1"/>
    <xf numFmtId="0" fontId="5" fillId="0" borderId="15" xfId="0" applyFont="1" applyBorder="1" applyAlignment="1">
      <alignment horizontal="left" vertical="center"/>
    </xf>
    <xf numFmtId="14" fontId="5" fillId="0" borderId="17" xfId="0" applyNumberFormat="1" applyFont="1" applyFill="1" applyBorder="1"/>
    <xf numFmtId="0" fontId="7" fillId="0" borderId="25" xfId="0" applyFont="1" applyBorder="1" applyAlignment="1">
      <alignment horizontal="left"/>
    </xf>
    <xf numFmtId="0" fontId="27" fillId="0" borderId="27" xfId="0" applyFont="1" applyFill="1" applyBorder="1"/>
    <xf numFmtId="0" fontId="7" fillId="0" borderId="25" xfId="0" applyFont="1" applyFill="1" applyBorder="1" applyAlignment="1">
      <alignment horizontal="left"/>
    </xf>
    <xf numFmtId="0" fontId="27" fillId="0" borderId="27" xfId="0" applyFont="1" applyFill="1" applyBorder="1" applyAlignment="1">
      <alignment horizontal="right"/>
    </xf>
    <xf numFmtId="0" fontId="5" fillId="0" borderId="7" xfId="0" applyFont="1" applyFill="1" applyBorder="1" applyAlignment="1">
      <alignment horizontal="left"/>
    </xf>
    <xf numFmtId="14" fontId="27" fillId="0" borderId="14" xfId="0" applyNumberFormat="1" applyFont="1" applyFill="1" applyBorder="1" applyAlignment="1">
      <alignment horizontal="right"/>
    </xf>
    <xf numFmtId="0" fontId="5" fillId="0" borderId="15" xfId="0" applyFont="1" applyFill="1" applyBorder="1" applyAlignment="1">
      <alignment horizontal="left"/>
    </xf>
    <xf numFmtId="0" fontId="7" fillId="0" borderId="18" xfId="0" applyFont="1" applyBorder="1"/>
    <xf numFmtId="164" fontId="7" fillId="0" borderId="19" xfId="0" applyNumberFormat="1" applyFont="1" applyFill="1" applyBorder="1"/>
    <xf numFmtId="0" fontId="27" fillId="0" borderId="20" xfId="0" applyFont="1" applyBorder="1"/>
    <xf numFmtId="0" fontId="75" fillId="2" borderId="12" xfId="2" applyFont="1" applyFill="1" applyBorder="1" applyAlignment="1">
      <alignment horizontal="center" vertical="top" wrapText="1"/>
    </xf>
    <xf numFmtId="0" fontId="75" fillId="2" borderId="10" xfId="2" applyFont="1" applyFill="1" applyBorder="1" applyAlignment="1">
      <alignment horizontal="center" vertical="top" wrapText="1"/>
    </xf>
    <xf numFmtId="164" fontId="23" fillId="0" borderId="36" xfId="2" applyNumberFormat="1" applyFont="1" applyFill="1" applyBorder="1" applyAlignment="1">
      <alignment horizontal="right" vertical="center"/>
    </xf>
    <xf numFmtId="164" fontId="23" fillId="0" borderId="8" xfId="2" applyNumberFormat="1" applyFont="1" applyFill="1" applyBorder="1" applyAlignment="1">
      <alignment horizontal="right" vertical="center"/>
    </xf>
    <xf numFmtId="2" fontId="23" fillId="0" borderId="8" xfId="2" applyNumberFormat="1" applyFont="1" applyFill="1" applyBorder="1" applyAlignment="1">
      <alignment horizontal="right" vertical="center"/>
    </xf>
    <xf numFmtId="2" fontId="23" fillId="0" borderId="8" xfId="2" applyNumberFormat="1" applyFont="1" applyFill="1" applyBorder="1" applyAlignment="1">
      <alignment horizontal="right" vertical="center" wrapText="1"/>
    </xf>
    <xf numFmtId="1" fontId="23" fillId="0" borderId="8" xfId="2" applyNumberFormat="1" applyFont="1" applyFill="1" applyBorder="1" applyAlignment="1">
      <alignment vertical="center"/>
    </xf>
    <xf numFmtId="164" fontId="23" fillId="0" borderId="13" xfId="2" quotePrefix="1" applyNumberFormat="1" applyFont="1" applyFill="1" applyBorder="1" applyAlignment="1">
      <alignment horizontal="center" vertical="center"/>
    </xf>
    <xf numFmtId="164" fontId="23" fillId="0" borderId="8" xfId="2" applyNumberFormat="1" applyFont="1" applyFill="1" applyBorder="1" applyAlignment="1">
      <alignment horizontal="right" vertical="center" wrapText="1"/>
    </xf>
    <xf numFmtId="164" fontId="23" fillId="0" borderId="37" xfId="2" applyNumberFormat="1" applyFont="1" applyFill="1" applyBorder="1" applyAlignment="1">
      <alignment horizontal="right" vertical="center" wrapText="1"/>
    </xf>
    <xf numFmtId="164" fontId="23" fillId="0" borderId="29" xfId="2" applyNumberFormat="1" applyFont="1" applyFill="1" applyBorder="1" applyAlignment="1">
      <alignment horizontal="center" vertical="center"/>
    </xf>
    <xf numFmtId="164" fontId="23" fillId="0" borderId="30" xfId="2" applyNumberFormat="1" applyFont="1" applyFill="1" applyBorder="1" applyAlignment="1">
      <alignment horizontal="center" vertical="center"/>
    </xf>
    <xf numFmtId="0" fontId="3" fillId="0" borderId="0" xfId="50" applyFont="1" applyBorder="1" applyAlignment="1">
      <alignment horizontal="center"/>
    </xf>
    <xf numFmtId="164" fontId="1" fillId="0" borderId="0" xfId="0" applyNumberFormat="1" applyFont="1" applyFill="1" applyBorder="1" applyAlignment="1">
      <alignment horizontal="center" wrapText="1"/>
    </xf>
    <xf numFmtId="0" fontId="3" fillId="0" borderId="0" xfId="0" applyFont="1" applyBorder="1" applyAlignment="1">
      <alignment vertical="top" wrapText="1"/>
    </xf>
    <xf numFmtId="0" fontId="29" fillId="0" borderId="0" xfId="78" applyFont="1" applyAlignment="1"/>
    <xf numFmtId="0" fontId="77" fillId="0" borderId="0" xfId="78" applyFont="1"/>
    <xf numFmtId="0" fontId="72" fillId="0" borderId="0" xfId="78" applyFont="1"/>
    <xf numFmtId="164" fontId="72" fillId="0" borderId="0" xfId="78" applyNumberFormat="1" applyFont="1"/>
    <xf numFmtId="164" fontId="72" fillId="0" borderId="112" xfId="78" applyNumberFormat="1" applyFont="1" applyBorder="1" applyAlignment="1">
      <alignment horizontal="center" vertical="center"/>
    </xf>
    <xf numFmtId="164" fontId="3" fillId="0" borderId="113" xfId="78" applyNumberFormat="1" applyFont="1" applyBorder="1" applyAlignment="1">
      <alignment horizontal="center" vertical="center"/>
    </xf>
    <xf numFmtId="166" fontId="72" fillId="0" borderId="114" xfId="78" applyNumberFormat="1" applyFont="1" applyBorder="1" applyAlignment="1">
      <alignment horizontal="left"/>
    </xf>
    <xf numFmtId="164" fontId="72" fillId="0" borderId="115" xfId="78" applyNumberFormat="1" applyFont="1" applyBorder="1" applyAlignment="1">
      <alignment horizontal="center" vertical="center"/>
    </xf>
    <xf numFmtId="164" fontId="3" fillId="0" borderId="116" xfId="78" applyNumberFormat="1" applyFont="1" applyBorder="1" applyAlignment="1">
      <alignment horizontal="center" vertical="center"/>
    </xf>
    <xf numFmtId="166" fontId="72" fillId="0" borderId="117" xfId="78" applyNumberFormat="1" applyFont="1" applyBorder="1" applyAlignment="1">
      <alignment horizontal="left"/>
    </xf>
    <xf numFmtId="164" fontId="62" fillId="0" borderId="118" xfId="78" applyNumberFormat="1" applyFont="1" applyBorder="1" applyAlignment="1">
      <alignment horizontal="left"/>
    </xf>
    <xf numFmtId="164" fontId="1" fillId="0" borderId="119" xfId="78" applyNumberFormat="1" applyFont="1" applyBorder="1" applyAlignment="1">
      <alignment horizontal="left"/>
    </xf>
    <xf numFmtId="166" fontId="62" fillId="0" borderId="120" xfId="78" quotePrefix="1" applyNumberFormat="1" applyFont="1" applyBorder="1" applyAlignment="1">
      <alignment horizontal="left"/>
    </xf>
    <xf numFmtId="164" fontId="72" fillId="0" borderId="121" xfId="78" applyNumberFormat="1" applyFont="1" applyBorder="1" applyAlignment="1">
      <alignment horizontal="center" vertical="center"/>
    </xf>
    <xf numFmtId="164" fontId="3" fillId="0" borderId="122" xfId="78" applyNumberFormat="1" applyFont="1" applyBorder="1" applyAlignment="1">
      <alignment horizontal="center" vertical="center"/>
    </xf>
    <xf numFmtId="166" fontId="72" fillId="0" borderId="123" xfId="78" applyNumberFormat="1" applyFont="1" applyBorder="1" applyAlignment="1">
      <alignment horizontal="left"/>
    </xf>
    <xf numFmtId="164" fontId="72" fillId="0" borderId="124" xfId="78" applyNumberFormat="1" applyFont="1" applyBorder="1" applyAlignment="1">
      <alignment horizontal="center" vertical="center"/>
    </xf>
    <xf numFmtId="164" fontId="3" fillId="0" borderId="125" xfId="78" applyNumberFormat="1" applyFont="1" applyBorder="1" applyAlignment="1">
      <alignment horizontal="center" vertical="center"/>
    </xf>
    <xf numFmtId="166" fontId="72" fillId="0" borderId="126" xfId="78" applyNumberFormat="1" applyFont="1" applyBorder="1" applyAlignment="1">
      <alignment horizontal="left"/>
    </xf>
    <xf numFmtId="164" fontId="72" fillId="0" borderId="127" xfId="78" applyNumberFormat="1" applyFont="1" applyBorder="1" applyAlignment="1">
      <alignment horizontal="center" vertical="center"/>
    </xf>
    <xf numFmtId="164" fontId="3" fillId="0" borderId="128" xfId="78" applyNumberFormat="1" applyFont="1" applyBorder="1" applyAlignment="1">
      <alignment horizontal="center" vertical="center"/>
    </xf>
    <xf numFmtId="166" fontId="72" fillId="0" borderId="129" xfId="78" quotePrefix="1" applyNumberFormat="1" applyFont="1" applyBorder="1" applyAlignment="1">
      <alignment horizontal="left"/>
    </xf>
    <xf numFmtId="164" fontId="62" fillId="0" borderId="118" xfId="78" applyNumberFormat="1" applyFont="1" applyBorder="1"/>
    <xf numFmtId="164" fontId="1" fillId="0" borderId="119" xfId="78" applyNumberFormat="1" applyFont="1" applyBorder="1"/>
    <xf numFmtId="166" fontId="62" fillId="0" borderId="120" xfId="78" quotePrefix="1" applyNumberFormat="1" applyFont="1" applyBorder="1"/>
    <xf numFmtId="164" fontId="72" fillId="0" borderId="130" xfId="78" applyNumberFormat="1" applyFont="1" applyBorder="1" applyAlignment="1">
      <alignment horizontal="center" vertical="center"/>
    </xf>
    <xf numFmtId="164" fontId="3" fillId="0" borderId="131" xfId="78" applyNumberFormat="1" applyFont="1" applyBorder="1" applyAlignment="1">
      <alignment horizontal="center" vertical="center"/>
    </xf>
    <xf numFmtId="164" fontId="72" fillId="0" borderId="132" xfId="78" applyNumberFormat="1" applyFont="1" applyBorder="1" applyAlignment="1">
      <alignment horizontal="center" vertical="center"/>
    </xf>
    <xf numFmtId="164" fontId="3" fillId="0" borderId="133" xfId="78" applyNumberFormat="1" applyFont="1" applyBorder="1" applyAlignment="1">
      <alignment horizontal="center" vertical="center"/>
    </xf>
    <xf numFmtId="164" fontId="3" fillId="0" borderId="134" xfId="78" applyNumberFormat="1" applyFont="1" applyBorder="1" applyAlignment="1">
      <alignment horizontal="center" vertical="center"/>
    </xf>
    <xf numFmtId="166" fontId="72" fillId="0" borderId="135" xfId="78" applyNumberFormat="1" applyFont="1" applyBorder="1" applyAlignment="1">
      <alignment horizontal="left"/>
    </xf>
    <xf numFmtId="166" fontId="72" fillId="0" borderId="136" xfId="78" quotePrefix="1" applyNumberFormat="1" applyFont="1" applyBorder="1" applyAlignment="1">
      <alignment horizontal="left"/>
    </xf>
    <xf numFmtId="164" fontId="72" fillId="0" borderId="137" xfId="78" applyNumberFormat="1" applyFont="1" applyBorder="1" applyAlignment="1">
      <alignment horizontal="center" vertical="center"/>
    </xf>
    <xf numFmtId="164" fontId="3" fillId="0" borderId="138" xfId="78" applyNumberFormat="1" applyFont="1" applyBorder="1" applyAlignment="1">
      <alignment horizontal="center" vertical="center"/>
    </xf>
    <xf numFmtId="166" fontId="62" fillId="0" borderId="139" xfId="78" quotePrefix="1" applyNumberFormat="1" applyFont="1" applyBorder="1" applyAlignment="1">
      <alignment horizontal="left"/>
    </xf>
    <xf numFmtId="164" fontId="72" fillId="0" borderId="0" xfId="78" applyNumberFormat="1" applyFont="1" applyAlignment="1">
      <alignment horizontal="right"/>
    </xf>
    <xf numFmtId="0" fontId="3" fillId="0" borderId="0" xfId="78" applyFont="1" applyAlignment="1">
      <alignment horizontal="right"/>
    </xf>
    <xf numFmtId="164" fontId="3" fillId="0" borderId="0" xfId="78" applyNumberFormat="1" applyFont="1" applyAlignment="1">
      <alignment horizontal="right"/>
    </xf>
    <xf numFmtId="164" fontId="72" fillId="0" borderId="112" xfId="78" applyNumberFormat="1" applyFont="1" applyBorder="1" applyAlignment="1">
      <alignment horizontal="center"/>
    </xf>
    <xf numFmtId="164" fontId="72" fillId="0" borderId="140" xfId="78" applyNumberFormat="1" applyFont="1" applyBorder="1" applyAlignment="1">
      <alignment horizontal="center"/>
    </xf>
    <xf numFmtId="164" fontId="72" fillId="0" borderId="141" xfId="78" applyNumberFormat="1" applyFont="1" applyBorder="1"/>
    <xf numFmtId="164" fontId="3" fillId="0" borderId="141" xfId="78" applyNumberFormat="1" applyFont="1" applyBorder="1"/>
    <xf numFmtId="0" fontId="72" fillId="0" borderId="142" xfId="78" applyFont="1" applyBorder="1" applyAlignment="1">
      <alignment horizontal="left"/>
    </xf>
    <xf numFmtId="164" fontId="72" fillId="0" borderId="132" xfId="78" applyNumberFormat="1" applyFont="1" applyBorder="1" applyAlignment="1">
      <alignment horizontal="center"/>
    </xf>
    <xf numFmtId="164" fontId="72" fillId="0" borderId="143" xfId="78" applyNumberFormat="1" applyFont="1" applyBorder="1" applyAlignment="1">
      <alignment horizontal="center"/>
    </xf>
    <xf numFmtId="164" fontId="72" fillId="0" borderId="133" xfId="78" applyNumberFormat="1" applyFont="1" applyBorder="1"/>
    <xf numFmtId="164" fontId="3" fillId="0" borderId="133" xfId="78" applyNumberFormat="1" applyFont="1" applyBorder="1"/>
    <xf numFmtId="0" fontId="72" fillId="0" borderId="126" xfId="78" applyFont="1" applyBorder="1" applyAlignment="1">
      <alignment horizontal="left"/>
    </xf>
    <xf numFmtId="164" fontId="62" fillId="0" borderId="144" xfId="78" applyNumberFormat="1" applyFont="1" applyBorder="1" applyAlignment="1">
      <alignment horizontal="center"/>
    </xf>
    <xf numFmtId="164" fontId="62" fillId="0" borderId="145" xfId="78" applyNumberFormat="1" applyFont="1" applyBorder="1" applyAlignment="1">
      <alignment horizontal="center"/>
    </xf>
    <xf numFmtId="164" fontId="62" fillId="0" borderId="146" xfId="78" applyNumberFormat="1" applyFont="1" applyBorder="1"/>
    <xf numFmtId="164" fontId="1" fillId="0" borderId="146" xfId="78" applyNumberFormat="1" applyFont="1" applyBorder="1"/>
    <xf numFmtId="0" fontId="62" fillId="0" borderId="147" xfId="78" applyFont="1" applyBorder="1" applyAlignment="1">
      <alignment horizontal="left"/>
    </xf>
    <xf numFmtId="164" fontId="72" fillId="0" borderId="130" xfId="78" applyNumberFormat="1" applyFont="1" applyBorder="1" applyAlignment="1">
      <alignment horizontal="center"/>
    </xf>
    <xf numFmtId="164" fontId="72" fillId="0" borderId="148" xfId="78" applyNumberFormat="1" applyFont="1" applyBorder="1" applyAlignment="1">
      <alignment horizontal="center"/>
    </xf>
    <xf numFmtId="164" fontId="72" fillId="0" borderId="131" xfId="78" applyNumberFormat="1" applyFont="1" applyBorder="1"/>
    <xf numFmtId="164" fontId="3" fillId="0" borderId="131" xfId="78" applyNumberFormat="1" applyFont="1" applyBorder="1"/>
    <xf numFmtId="0" fontId="72" fillId="0" borderId="123" xfId="78" applyFont="1" applyBorder="1" applyAlignment="1">
      <alignment horizontal="left"/>
    </xf>
    <xf numFmtId="2" fontId="72" fillId="0" borderId="0" xfId="78" applyNumberFormat="1" applyFont="1"/>
    <xf numFmtId="164" fontId="1" fillId="0" borderId="146" xfId="78" applyNumberFormat="1" applyFont="1" applyFill="1" applyBorder="1"/>
    <xf numFmtId="0" fontId="62" fillId="16" borderId="130" xfId="78" quotePrefix="1" applyFont="1" applyFill="1" applyBorder="1" applyAlignment="1">
      <alignment horizontal="center" vertical="center"/>
    </xf>
    <xf numFmtId="0" fontId="62" fillId="16" borderId="131" xfId="78" quotePrefix="1" applyFont="1" applyFill="1" applyBorder="1" applyAlignment="1">
      <alignment horizontal="center" vertical="center"/>
    </xf>
    <xf numFmtId="0" fontId="0" fillId="0" borderId="0" xfId="80" applyFont="1"/>
    <xf numFmtId="0" fontId="70" fillId="0" borderId="0" xfId="80" applyFont="1"/>
    <xf numFmtId="0" fontId="77" fillId="0" borderId="0" xfId="80" applyFont="1"/>
    <xf numFmtId="0" fontId="72" fillId="0" borderId="0" xfId="80" applyFont="1"/>
    <xf numFmtId="0" fontId="72" fillId="0" borderId="0" xfId="80" applyFont="1" applyAlignment="1">
      <alignment horizontal="center"/>
    </xf>
    <xf numFmtId="184" fontId="72" fillId="0" borderId="0" xfId="80" applyNumberFormat="1" applyFont="1"/>
    <xf numFmtId="0" fontId="3" fillId="0" borderId="0" xfId="80" applyFont="1"/>
    <xf numFmtId="0" fontId="78" fillId="0" borderId="0" xfId="80" applyFont="1"/>
    <xf numFmtId="164" fontId="3" fillId="0" borderId="0" xfId="80" applyNumberFormat="1" applyFont="1"/>
    <xf numFmtId="0" fontId="70" fillId="0" borderId="0" xfId="80" applyFont="1" applyFill="1"/>
    <xf numFmtId="0" fontId="5" fillId="0" borderId="0" xfId="80" applyFont="1" applyFill="1" applyAlignment="1">
      <alignment horizontal="left"/>
    </xf>
    <xf numFmtId="164" fontId="1" fillId="0" borderId="0" xfId="80" applyNumberFormat="1" applyFont="1" applyBorder="1" applyAlignment="1">
      <alignment horizontal="center" vertical="center"/>
    </xf>
    <xf numFmtId="164" fontId="3" fillId="0" borderId="0" xfId="80" applyNumberFormat="1" applyFont="1" applyBorder="1" applyAlignment="1">
      <alignment horizontal="center" vertical="center"/>
    </xf>
    <xf numFmtId="164" fontId="1" fillId="0" borderId="153" xfId="80" applyNumberFormat="1" applyFont="1" applyBorder="1" applyAlignment="1">
      <alignment horizontal="center" vertical="center"/>
    </xf>
    <xf numFmtId="164" fontId="3" fillId="0" borderId="154" xfId="80" applyNumberFormat="1" applyFont="1" applyBorder="1" applyAlignment="1">
      <alignment horizontal="center" vertical="center"/>
    </xf>
    <xf numFmtId="164" fontId="3" fillId="0" borderId="155" xfId="80" applyNumberFormat="1" applyFont="1" applyFill="1" applyBorder="1" applyAlignment="1">
      <alignment horizontal="right" vertical="center"/>
    </xf>
    <xf numFmtId="166" fontId="3" fillId="0" borderId="155" xfId="80" applyNumberFormat="1" applyFont="1" applyFill="1" applyBorder="1" applyAlignment="1">
      <alignment horizontal="left"/>
    </xf>
    <xf numFmtId="164" fontId="1" fillId="0" borderId="144" xfId="80" applyNumberFormat="1" applyFont="1" applyBorder="1" applyAlignment="1">
      <alignment horizontal="center" vertical="center"/>
    </xf>
    <xf numFmtId="164" fontId="3" fillId="0" borderId="156" xfId="80" applyNumberFormat="1" applyFont="1" applyBorder="1" applyAlignment="1">
      <alignment horizontal="center" vertical="center"/>
    </xf>
    <xf numFmtId="164" fontId="3" fillId="0" borderId="146" xfId="80" applyNumberFormat="1" applyFont="1" applyFill="1" applyBorder="1" applyAlignment="1">
      <alignment horizontal="right" vertical="center"/>
    </xf>
    <xf numFmtId="166" fontId="3" fillId="0" borderId="157" xfId="80" applyNumberFormat="1" applyFont="1" applyFill="1" applyBorder="1" applyAlignment="1">
      <alignment horizontal="left"/>
    </xf>
    <xf numFmtId="164" fontId="1" fillId="0" borderId="156" xfId="80" applyNumberFormat="1" applyFont="1" applyBorder="1" applyAlignment="1">
      <alignment horizontal="center" vertical="center"/>
    </xf>
    <xf numFmtId="164" fontId="1" fillId="0" borderId="146" xfId="80" applyNumberFormat="1" applyFont="1" applyFill="1" applyBorder="1" applyAlignment="1">
      <alignment horizontal="center" vertical="center"/>
    </xf>
    <xf numFmtId="166" fontId="1" fillId="0" borderId="157" xfId="80" applyNumberFormat="1" applyFont="1" applyFill="1" applyBorder="1" applyAlignment="1">
      <alignment horizontal="left"/>
    </xf>
    <xf numFmtId="164" fontId="62" fillId="0" borderId="144" xfId="80" applyNumberFormat="1" applyFont="1" applyBorder="1" applyAlignment="1">
      <alignment horizontal="center" vertical="center"/>
    </xf>
    <xf numFmtId="166" fontId="1" fillId="0" borderId="158" xfId="80" applyNumberFormat="1" applyFont="1" applyBorder="1" applyAlignment="1">
      <alignment horizontal="center" vertical="center"/>
    </xf>
    <xf numFmtId="166" fontId="1" fillId="0" borderId="158" xfId="80" applyNumberFormat="1" applyFont="1" applyBorder="1" applyAlignment="1">
      <alignment horizontal="right" vertical="center"/>
    </xf>
    <xf numFmtId="166" fontId="1" fillId="0" borderId="157" xfId="80" applyNumberFormat="1" applyFont="1" applyBorder="1" applyAlignment="1">
      <alignment horizontal="left" vertical="center"/>
    </xf>
    <xf numFmtId="0" fontId="1" fillId="0" borderId="147" xfId="80" applyFont="1" applyBorder="1" applyAlignment="1">
      <alignment horizontal="center" vertical="center"/>
    </xf>
    <xf numFmtId="0" fontId="72" fillId="0" borderId="0" xfId="80" applyFont="1" applyAlignment="1">
      <alignment horizontal="right"/>
    </xf>
    <xf numFmtId="164" fontId="62" fillId="0" borderId="159" xfId="80" applyNumberFormat="1" applyFont="1" applyBorder="1" applyAlignment="1">
      <alignment horizontal="center" vertical="center"/>
    </xf>
    <xf numFmtId="164" fontId="62" fillId="0" borderId="115" xfId="80" applyNumberFormat="1" applyFont="1" applyBorder="1" applyAlignment="1">
      <alignment horizontal="center" vertical="center"/>
    </xf>
    <xf numFmtId="166" fontId="1" fillId="0" borderId="160" xfId="80" applyNumberFormat="1" applyFont="1" applyBorder="1" applyAlignment="1">
      <alignment horizontal="center" vertical="center"/>
    </xf>
    <xf numFmtId="166" fontId="1" fillId="0" borderId="160" xfId="80" applyNumberFormat="1" applyFont="1" applyBorder="1" applyAlignment="1">
      <alignment horizontal="right" vertical="center"/>
    </xf>
    <xf numFmtId="175" fontId="1" fillId="0" borderId="128" xfId="80" applyNumberFormat="1" applyFont="1" applyBorder="1" applyAlignment="1">
      <alignment horizontal="left" vertical="center"/>
    </xf>
    <xf numFmtId="0" fontId="1" fillId="0" borderId="129" xfId="80" applyFont="1" applyBorder="1" applyAlignment="1">
      <alignment horizontal="center" vertical="center"/>
    </xf>
    <xf numFmtId="0" fontId="80" fillId="0" borderId="0" xfId="80" applyFont="1"/>
    <xf numFmtId="164" fontId="63" fillId="0" borderId="0" xfId="80" applyNumberFormat="1" applyFont="1"/>
    <xf numFmtId="164" fontId="21" fillId="0" borderId="132" xfId="80" applyNumberFormat="1" applyFont="1" applyBorder="1" applyAlignment="1">
      <alignment horizontal="center" vertical="center"/>
    </xf>
    <xf numFmtId="164" fontId="21" fillId="0" borderId="116" xfId="80" applyNumberFormat="1" applyFont="1" applyBorder="1" applyAlignment="1">
      <alignment horizontal="center" vertical="center"/>
    </xf>
    <xf numFmtId="166" fontId="21" fillId="0" borderId="133" xfId="80" applyNumberFormat="1" applyFont="1" applyFill="1" applyBorder="1" applyAlignment="1">
      <alignment horizontal="right" vertical="center"/>
    </xf>
    <xf numFmtId="164" fontId="21" fillId="0" borderId="133" xfId="80" applyNumberFormat="1" applyFont="1" applyBorder="1" applyAlignment="1">
      <alignment horizontal="right" vertical="center"/>
    </xf>
    <xf numFmtId="166" fontId="21" fillId="0" borderId="0" xfId="80" applyNumberFormat="1" applyFont="1" applyAlignment="1">
      <alignment horizontal="left" vertical="center"/>
    </xf>
    <xf numFmtId="175" fontId="21" fillId="0" borderId="126" xfId="80" applyNumberFormat="1" applyFont="1" applyBorder="1" applyAlignment="1">
      <alignment horizontal="center" vertical="center"/>
    </xf>
    <xf numFmtId="0" fontId="81" fillId="0" borderId="0" xfId="80" applyFont="1"/>
    <xf numFmtId="0" fontId="63" fillId="0" borderId="0" xfId="80" applyFont="1"/>
    <xf numFmtId="0" fontId="24" fillId="0" borderId="0" xfId="80" applyFont="1"/>
    <xf numFmtId="164" fontId="72" fillId="0" borderId="132" xfId="80" applyNumberFormat="1" applyFont="1" applyBorder="1" applyAlignment="1">
      <alignment horizontal="center" vertical="center"/>
    </xf>
    <xf numFmtId="164" fontId="72" fillId="0" borderId="116" xfId="80" applyNumberFormat="1" applyFont="1" applyBorder="1" applyAlignment="1">
      <alignment horizontal="center" vertical="center"/>
    </xf>
    <xf numFmtId="166" fontId="3" fillId="0" borderId="133" xfId="80" applyNumberFormat="1" applyFont="1" applyFill="1" applyBorder="1" applyAlignment="1">
      <alignment horizontal="right" vertical="center"/>
    </xf>
    <xf numFmtId="164" fontId="3" fillId="0" borderId="133" xfId="80" applyNumberFormat="1" applyFont="1" applyBorder="1" applyAlignment="1">
      <alignment horizontal="right" vertical="center"/>
    </xf>
    <xf numFmtId="166" fontId="3" fillId="0" borderId="0" xfId="80" applyNumberFormat="1" applyFont="1" applyAlignment="1">
      <alignment horizontal="left" vertical="center"/>
    </xf>
    <xf numFmtId="175" fontId="3" fillId="0" borderId="126" xfId="80" applyNumberFormat="1" applyFont="1" applyBorder="1" applyAlignment="1">
      <alignment horizontal="center" vertical="center"/>
    </xf>
    <xf numFmtId="164" fontId="72" fillId="0" borderId="115" xfId="80" applyNumberFormat="1" applyFont="1" applyBorder="1" applyAlignment="1">
      <alignment horizontal="center" vertical="center"/>
    </xf>
    <xf numFmtId="164" fontId="3" fillId="0" borderId="133" xfId="80" applyNumberFormat="1" applyFont="1" applyFill="1" applyBorder="1" applyAlignment="1">
      <alignment horizontal="right" vertical="center"/>
    </xf>
    <xf numFmtId="0" fontId="3" fillId="0" borderId="0" xfId="80" applyFont="1" applyAlignment="1">
      <alignment horizontal="left" vertical="center"/>
    </xf>
    <xf numFmtId="175" fontId="3" fillId="0" borderId="129" xfId="80" applyNumberFormat="1" applyFont="1" applyBorder="1" applyAlignment="1">
      <alignment horizontal="center" vertical="center"/>
    </xf>
    <xf numFmtId="166" fontId="62" fillId="16" borderId="161" xfId="80" applyNumberFormat="1" applyFont="1" applyFill="1" applyBorder="1" applyAlignment="1">
      <alignment horizontal="center" vertical="center"/>
    </xf>
    <xf numFmtId="166" fontId="62" fillId="16" borderId="146" xfId="80" applyNumberFormat="1" applyFont="1" applyFill="1" applyBorder="1" applyAlignment="1">
      <alignment horizontal="center" vertical="center" wrapText="1"/>
    </xf>
    <xf numFmtId="166" fontId="62" fillId="16" borderId="146" xfId="80" applyNumberFormat="1" applyFont="1" applyFill="1" applyBorder="1" applyAlignment="1">
      <alignment horizontal="center" vertical="center"/>
    </xf>
    <xf numFmtId="166" fontId="1" fillId="16" borderId="150" xfId="80" applyNumberFormat="1" applyFont="1" applyFill="1" applyBorder="1" applyAlignment="1">
      <alignment horizontal="center"/>
    </xf>
    <xf numFmtId="166" fontId="1" fillId="16" borderId="150" xfId="80" quotePrefix="1" applyNumberFormat="1" applyFont="1" applyFill="1" applyBorder="1" applyAlignment="1">
      <alignment horizontal="center"/>
    </xf>
    <xf numFmtId="185" fontId="72" fillId="0" borderId="0" xfId="80" applyNumberFormat="1" applyFont="1"/>
    <xf numFmtId="166" fontId="72" fillId="0" borderId="0" xfId="80" applyNumberFormat="1" applyFont="1"/>
    <xf numFmtId="186" fontId="72" fillId="0" borderId="0" xfId="80" applyNumberFormat="1" applyFont="1"/>
    <xf numFmtId="187" fontId="72" fillId="0" borderId="0" xfId="80" applyNumberFormat="1" applyFont="1"/>
    <xf numFmtId="164" fontId="72" fillId="0" borderId="0" xfId="80" applyNumberFormat="1" applyFont="1"/>
    <xf numFmtId="166" fontId="20" fillId="0" borderId="153" xfId="80" applyNumberFormat="1" applyFont="1" applyBorder="1" applyAlignment="1">
      <alignment horizontal="center"/>
    </xf>
    <xf numFmtId="166" fontId="20" fillId="0" borderId="155" xfId="80" applyNumberFormat="1" applyFont="1" applyBorder="1" applyAlignment="1">
      <alignment horizontal="center"/>
    </xf>
    <xf numFmtId="166" fontId="20" fillId="0" borderId="166" xfId="80" applyNumberFormat="1" applyFont="1" applyBorder="1"/>
    <xf numFmtId="166" fontId="21" fillId="0" borderId="167" xfId="80" applyNumberFormat="1" applyFont="1" applyBorder="1"/>
    <xf numFmtId="166" fontId="20" fillId="0" borderId="132" xfId="80" applyNumberFormat="1" applyFont="1" applyBorder="1" applyAlignment="1">
      <alignment horizontal="center"/>
    </xf>
    <xf numFmtId="166" fontId="20" fillId="0" borderId="133" xfId="80" applyNumberFormat="1" applyFont="1" applyBorder="1" applyAlignment="1">
      <alignment horizontal="center"/>
    </xf>
    <xf numFmtId="166" fontId="20" fillId="0" borderId="133" xfId="80" applyNumberFormat="1" applyFont="1" applyBorder="1"/>
    <xf numFmtId="175" fontId="20" fillId="0" borderId="126" xfId="80" applyNumberFormat="1" applyFont="1" applyBorder="1" applyAlignment="1">
      <alignment horizontal="left"/>
    </xf>
    <xf numFmtId="166" fontId="21" fillId="0" borderId="132" xfId="79" applyNumberFormat="1" applyFont="1" applyBorder="1" applyAlignment="1">
      <alignment horizontal="center"/>
    </xf>
    <xf numFmtId="166" fontId="21" fillId="0" borderId="133" xfId="80" applyNumberFormat="1" applyFont="1" applyBorder="1" applyAlignment="1">
      <alignment horizontal="center"/>
    </xf>
    <xf numFmtId="166" fontId="21" fillId="0" borderId="133" xfId="80" applyNumberFormat="1" applyFont="1" applyBorder="1" applyAlignment="1">
      <alignment horizontal="right"/>
    </xf>
    <xf numFmtId="166" fontId="21" fillId="0" borderId="133" xfId="80" applyNumberFormat="1" applyFont="1" applyBorder="1"/>
    <xf numFmtId="0" fontId="21" fillId="0" borderId="133" xfId="80" applyFont="1" applyBorder="1"/>
    <xf numFmtId="175" fontId="21" fillId="0" borderId="126" xfId="80" applyNumberFormat="1" applyFont="1" applyBorder="1" applyAlignment="1">
      <alignment horizontal="center"/>
    </xf>
    <xf numFmtId="166" fontId="72" fillId="0" borderId="132" xfId="79" applyNumberFormat="1" applyFont="1" applyBorder="1" applyAlignment="1">
      <alignment horizontal="center"/>
    </xf>
    <xf numFmtId="166" fontId="72" fillId="0" borderId="133" xfId="80" applyNumberFormat="1" applyFont="1" applyBorder="1" applyAlignment="1">
      <alignment horizontal="center"/>
    </xf>
    <xf numFmtId="166" fontId="3" fillId="0" borderId="133" xfId="80" applyNumberFormat="1" applyFont="1" applyBorder="1" applyAlignment="1">
      <alignment horizontal="right"/>
    </xf>
    <xf numFmtId="166" fontId="3" fillId="0" borderId="133" xfId="80" applyNumberFormat="1" applyFont="1" applyBorder="1"/>
    <xf numFmtId="175" fontId="72" fillId="0" borderId="126" xfId="80" applyNumberFormat="1" applyFont="1" applyBorder="1" applyAlignment="1">
      <alignment horizontal="center"/>
    </xf>
    <xf numFmtId="166" fontId="0" fillId="0" borderId="0" xfId="80" applyNumberFormat="1" applyFont="1"/>
    <xf numFmtId="166" fontId="20" fillId="0" borderId="115" xfId="79" applyNumberFormat="1" applyFont="1" applyBorder="1" applyAlignment="1">
      <alignment horizontal="center"/>
    </xf>
    <xf numFmtId="164" fontId="20" fillId="0" borderId="133" xfId="80" applyNumberFormat="1" applyFont="1" applyBorder="1" applyAlignment="1">
      <alignment horizontal="center"/>
    </xf>
    <xf numFmtId="164" fontId="20" fillId="0" borderId="133" xfId="80" applyNumberFormat="1" applyFont="1" applyBorder="1"/>
    <xf numFmtId="166" fontId="21" fillId="0" borderId="126" xfId="80" applyNumberFormat="1" applyFont="1" applyBorder="1" applyAlignment="1">
      <alignment horizontal="center"/>
    </xf>
    <xf numFmtId="49" fontId="20" fillId="16" borderId="144" xfId="80" applyNumberFormat="1" applyFont="1" applyFill="1" applyBorder="1" applyAlignment="1">
      <alignment horizontal="center"/>
    </xf>
    <xf numFmtId="49" fontId="20" fillId="16" borderId="146" xfId="80" applyNumberFormat="1" applyFont="1" applyFill="1" applyBorder="1" applyAlignment="1">
      <alignment horizontal="center"/>
    </xf>
    <xf numFmtId="0" fontId="46" fillId="16" borderId="158" xfId="80" applyFont="1" applyFill="1" applyBorder="1" applyAlignment="1">
      <alignment horizontal="center" vertical="center"/>
    </xf>
    <xf numFmtId="0" fontId="46" fillId="16" borderId="168" xfId="80" applyFont="1" applyFill="1" applyBorder="1" applyAlignment="1">
      <alignment horizontal="center" vertical="center"/>
    </xf>
    <xf numFmtId="49" fontId="46" fillId="16" borderId="168" xfId="80" applyNumberFormat="1" applyFont="1" applyFill="1" applyBorder="1" applyAlignment="1">
      <alignment horizontal="center" vertical="center"/>
    </xf>
    <xf numFmtId="0" fontId="29" fillId="0" borderId="0" xfId="80" applyFont="1" applyAlignment="1"/>
    <xf numFmtId="166" fontId="72" fillId="0" borderId="165" xfId="80" applyNumberFormat="1" applyFont="1" applyBorder="1"/>
    <xf numFmtId="166" fontId="62" fillId="0" borderId="153" xfId="80" applyNumberFormat="1" applyFont="1" applyBorder="1" applyAlignment="1">
      <alignment horizontal="center"/>
    </xf>
    <xf numFmtId="166" fontId="62" fillId="0" borderId="155" xfId="80" applyNumberFormat="1" applyFont="1" applyBorder="1" applyAlignment="1">
      <alignment horizontal="center"/>
    </xf>
    <xf numFmtId="166" fontId="1" fillId="0" borderId="155" xfId="80" applyNumberFormat="1" applyFont="1" applyBorder="1" applyAlignment="1">
      <alignment horizontal="center"/>
    </xf>
    <xf numFmtId="166" fontId="62" fillId="0" borderId="155" xfId="80" applyNumberFormat="1" applyFont="1" applyBorder="1"/>
    <xf numFmtId="175" fontId="62" fillId="0" borderId="167" xfId="80" applyNumberFormat="1" applyFont="1" applyBorder="1" applyAlignment="1">
      <alignment horizontal="center"/>
    </xf>
    <xf numFmtId="166" fontId="62" fillId="0" borderId="132" xfId="80" applyNumberFormat="1" applyFont="1" applyBorder="1" applyAlignment="1">
      <alignment horizontal="center"/>
    </xf>
    <xf numFmtId="166" fontId="62" fillId="0" borderId="133" xfId="80" applyNumberFormat="1" applyFont="1" applyBorder="1" applyAlignment="1">
      <alignment horizontal="center"/>
    </xf>
    <xf numFmtId="166" fontId="1" fillId="0" borderId="133" xfId="80" applyNumberFormat="1" applyFont="1" applyBorder="1" applyAlignment="1">
      <alignment horizontal="center"/>
    </xf>
    <xf numFmtId="166" fontId="62" fillId="0" borderId="133" xfId="80" applyNumberFormat="1" applyFont="1" applyBorder="1"/>
    <xf numFmtId="175" fontId="62" fillId="0" borderId="126" xfId="80" applyNumberFormat="1" applyFont="1" applyBorder="1" applyAlignment="1">
      <alignment horizontal="center"/>
    </xf>
    <xf numFmtId="166" fontId="3" fillId="0" borderId="133" xfId="80" applyNumberFormat="1" applyFont="1" applyBorder="1" applyAlignment="1">
      <alignment horizontal="center"/>
    </xf>
    <xf numFmtId="166" fontId="72" fillId="0" borderId="133" xfId="80" applyNumberFormat="1" applyFont="1" applyBorder="1"/>
    <xf numFmtId="166" fontId="62" fillId="0" borderId="115" xfId="79" applyNumberFormat="1" applyFont="1" applyBorder="1" applyAlignment="1">
      <alignment horizontal="center"/>
    </xf>
    <xf numFmtId="164" fontId="62" fillId="0" borderId="133" xfId="80" applyNumberFormat="1" applyFont="1" applyBorder="1" applyAlignment="1">
      <alignment horizontal="center"/>
    </xf>
    <xf numFmtId="166" fontId="1" fillId="0" borderId="133" xfId="80" applyNumberFormat="1" applyFont="1" applyFill="1" applyBorder="1" applyAlignment="1">
      <alignment horizontal="center"/>
    </xf>
    <xf numFmtId="166" fontId="72" fillId="0" borderId="126" xfId="80" applyNumberFormat="1" applyFont="1" applyBorder="1" applyAlignment="1">
      <alignment horizontal="center"/>
    </xf>
    <xf numFmtId="49" fontId="62" fillId="16" borderId="144" xfId="80" applyNumberFormat="1" applyFont="1" applyFill="1" applyBorder="1" applyAlignment="1">
      <alignment horizontal="center" vertical="center"/>
    </xf>
    <xf numFmtId="49" fontId="62" fillId="16" borderId="146" xfId="80" applyNumberFormat="1" applyFont="1" applyFill="1" applyBorder="1" applyAlignment="1">
      <alignment horizontal="center" vertical="center"/>
    </xf>
    <xf numFmtId="0" fontId="62" fillId="16" borderId="158" xfId="80" applyFont="1" applyFill="1" applyBorder="1" applyAlignment="1">
      <alignment horizontal="center" vertical="center"/>
    </xf>
    <xf numFmtId="0" fontId="62" fillId="16" borderId="168" xfId="80" applyFont="1" applyFill="1" applyBorder="1" applyAlignment="1">
      <alignment horizontal="center" vertical="center"/>
    </xf>
    <xf numFmtId="49" fontId="62" fillId="16" borderId="168" xfId="80" applyNumberFormat="1" applyFont="1" applyFill="1" applyBorder="1" applyAlignment="1">
      <alignment horizontal="center" vertical="center"/>
    </xf>
    <xf numFmtId="176" fontId="72" fillId="0" borderId="0" xfId="80" applyNumberFormat="1" applyFont="1"/>
    <xf numFmtId="2" fontId="0" fillId="0" borderId="0" xfId="80" applyNumberFormat="1" applyFont="1"/>
    <xf numFmtId="164" fontId="0" fillId="0" borderId="0" xfId="80" applyNumberFormat="1" applyFont="1"/>
    <xf numFmtId="166" fontId="1" fillId="0" borderId="155" xfId="80" applyNumberFormat="1" applyFont="1" applyBorder="1"/>
    <xf numFmtId="166" fontId="20" fillId="0" borderId="155" xfId="80" applyNumberFormat="1" applyFont="1" applyBorder="1"/>
    <xf numFmtId="166" fontId="3" fillId="0" borderId="167" xfId="80" applyNumberFormat="1" applyFont="1" applyBorder="1"/>
    <xf numFmtId="166" fontId="1" fillId="0" borderId="133" xfId="80" applyNumberFormat="1" applyFont="1" applyBorder="1" applyAlignment="1">
      <alignment horizontal="right"/>
    </xf>
    <xf numFmtId="166" fontId="20" fillId="0" borderId="133" xfId="80" applyNumberFormat="1" applyFont="1" applyBorder="1" applyAlignment="1">
      <alignment horizontal="right"/>
    </xf>
    <xf numFmtId="166" fontId="1" fillId="0" borderId="133" xfId="80" applyNumberFormat="1" applyFont="1" applyBorder="1"/>
    <xf numFmtId="166" fontId="3" fillId="0" borderId="126" xfId="80" applyNumberFormat="1" applyFont="1" applyBorder="1"/>
    <xf numFmtId="175" fontId="3" fillId="0" borderId="126" xfId="80" applyNumberFormat="1" applyFont="1" applyBorder="1" applyAlignment="1">
      <alignment horizontal="center"/>
    </xf>
    <xf numFmtId="0" fontId="14" fillId="0" borderId="0" xfId="80" applyFont="1"/>
    <xf numFmtId="2" fontId="14" fillId="0" borderId="0" xfId="80" applyNumberFormat="1" applyFont="1"/>
    <xf numFmtId="164" fontId="14" fillId="0" borderId="0" xfId="80" applyNumberFormat="1" applyFont="1"/>
    <xf numFmtId="0" fontId="21" fillId="0" borderId="0" xfId="80" applyFont="1"/>
    <xf numFmtId="166" fontId="20" fillId="0" borderId="133" xfId="80" applyNumberFormat="1" applyFont="1" applyFill="1" applyBorder="1"/>
    <xf numFmtId="49" fontId="1" fillId="16" borderId="144" xfId="80" applyNumberFormat="1" applyFont="1" applyFill="1" applyBorder="1" applyAlignment="1">
      <alignment horizontal="center" vertical="center"/>
    </xf>
    <xf numFmtId="49" fontId="1" fillId="16" borderId="146" xfId="80" applyNumberFormat="1" applyFont="1" applyFill="1" applyBorder="1" applyAlignment="1">
      <alignment horizontal="center" vertical="center"/>
    </xf>
    <xf numFmtId="0" fontId="1" fillId="16" borderId="158" xfId="80" applyFont="1" applyFill="1" applyBorder="1" applyAlignment="1">
      <alignment horizontal="center" vertical="center"/>
    </xf>
    <xf numFmtId="0" fontId="1" fillId="16" borderId="168" xfId="80" applyFont="1" applyFill="1" applyBorder="1" applyAlignment="1">
      <alignment horizontal="center" vertical="center"/>
    </xf>
    <xf numFmtId="49" fontId="1" fillId="16" borderId="168" xfId="80" applyNumberFormat="1" applyFont="1" applyFill="1" applyBorder="1" applyAlignment="1">
      <alignment horizontal="center" vertical="center"/>
    </xf>
    <xf numFmtId="188" fontId="72" fillId="0" borderId="0" xfId="80" applyNumberFormat="1" applyFont="1"/>
    <xf numFmtId="189" fontId="72" fillId="0" borderId="0" xfId="80" applyNumberFormat="1" applyFont="1" applyAlignment="1">
      <alignment horizontal="right"/>
    </xf>
    <xf numFmtId="164" fontId="72" fillId="0" borderId="0" xfId="80" applyNumberFormat="1" applyFont="1" applyAlignment="1">
      <alignment horizontal="right"/>
    </xf>
    <xf numFmtId="183" fontId="78" fillId="0" borderId="0" xfId="80" applyNumberFormat="1" applyFont="1"/>
    <xf numFmtId="0" fontId="5" fillId="0" borderId="0" xfId="80" applyFont="1" applyAlignment="1">
      <alignment horizontal="left"/>
    </xf>
    <xf numFmtId="164" fontId="3" fillId="0" borderId="0" xfId="80" applyNumberFormat="1" applyFont="1" applyFill="1" applyBorder="1" applyAlignment="1">
      <alignment horizontal="center" vertical="center"/>
    </xf>
    <xf numFmtId="164" fontId="3" fillId="0" borderId="0" xfId="80" applyNumberFormat="1" applyFont="1" applyFill="1" applyBorder="1" applyAlignment="1">
      <alignment horizontal="right" vertical="center"/>
    </xf>
    <xf numFmtId="166" fontId="3" fillId="0" borderId="0" xfId="80" applyNumberFormat="1" applyFont="1" applyFill="1" applyBorder="1" applyAlignment="1">
      <alignment horizontal="left"/>
    </xf>
    <xf numFmtId="0" fontId="72" fillId="0" borderId="0" xfId="80" applyFont="1" applyBorder="1"/>
    <xf numFmtId="164" fontId="3" fillId="0" borderId="170" xfId="80" applyNumberFormat="1" applyFont="1" applyBorder="1" applyAlignment="1">
      <alignment horizontal="center" vertical="center"/>
    </xf>
    <xf numFmtId="0" fontId="72" fillId="0" borderId="124" xfId="80" applyFont="1" applyBorder="1"/>
    <xf numFmtId="175" fontId="1" fillId="0" borderId="172" xfId="80" applyNumberFormat="1" applyFont="1" applyBorder="1" applyAlignment="1">
      <alignment horizontal="left" vertical="center"/>
    </xf>
    <xf numFmtId="164" fontId="3" fillId="0" borderId="131" xfId="80" applyNumberFormat="1" applyFont="1" applyBorder="1" applyAlignment="1">
      <alignment horizontal="center" vertical="center"/>
    </xf>
    <xf numFmtId="164" fontId="3" fillId="0" borderId="131" xfId="80" applyNumberFormat="1" applyFont="1" applyBorder="1" applyAlignment="1">
      <alignment horizontal="right" vertical="center"/>
    </xf>
    <xf numFmtId="175" fontId="1" fillId="0" borderId="131" xfId="80" applyNumberFormat="1" applyFont="1" applyBorder="1" applyAlignment="1">
      <alignment horizontal="left" vertical="center"/>
    </xf>
    <xf numFmtId="164" fontId="62" fillId="0" borderId="161" xfId="80" applyNumberFormat="1" applyFont="1" applyBorder="1" applyAlignment="1">
      <alignment horizontal="center" vertical="center"/>
    </xf>
    <xf numFmtId="164" fontId="1" fillId="0" borderId="173" xfId="80" applyNumberFormat="1" applyFont="1" applyBorder="1" applyAlignment="1">
      <alignment horizontal="center" vertical="center"/>
    </xf>
    <xf numFmtId="164" fontId="1" fillId="0" borderId="173" xfId="80" applyNumberFormat="1" applyFont="1" applyBorder="1" applyAlignment="1">
      <alignment horizontal="right" vertical="center"/>
    </xf>
    <xf numFmtId="164" fontId="1" fillId="0" borderId="146" xfId="80" applyNumberFormat="1" applyFont="1" applyBorder="1" applyAlignment="1">
      <alignment horizontal="right" vertical="center"/>
    </xf>
    <xf numFmtId="175" fontId="1" fillId="0" borderId="146" xfId="80" applyNumberFormat="1" applyFont="1" applyBorder="1" applyAlignment="1">
      <alignment horizontal="left" vertical="center"/>
    </xf>
    <xf numFmtId="175" fontId="1" fillId="0" borderId="157" xfId="80" applyNumberFormat="1" applyFont="1" applyBorder="1" applyAlignment="1">
      <alignment horizontal="center" vertical="center"/>
    </xf>
    <xf numFmtId="164" fontId="62" fillId="0" borderId="174" xfId="80" applyNumberFormat="1" applyFont="1" applyBorder="1" applyAlignment="1">
      <alignment horizontal="center" vertical="center"/>
    </xf>
    <xf numFmtId="164" fontId="1" fillId="0" borderId="134" xfId="80" applyNumberFormat="1" applyFont="1" applyBorder="1" applyAlignment="1">
      <alignment horizontal="center" vertical="center"/>
    </xf>
    <xf numFmtId="164" fontId="1" fillId="0" borderId="134" xfId="80" applyNumberFormat="1" applyFont="1" applyBorder="1" applyAlignment="1">
      <alignment horizontal="right" vertical="center"/>
    </xf>
    <xf numFmtId="175" fontId="1" fillId="0" borderId="134" xfId="80" applyNumberFormat="1" applyFont="1" applyBorder="1" applyAlignment="1">
      <alignment horizontal="left" vertical="center"/>
    </xf>
    <xf numFmtId="0" fontId="1" fillId="0" borderId="128" xfId="80" applyFont="1" applyBorder="1" applyAlignment="1">
      <alignment horizontal="center" vertical="center"/>
    </xf>
    <xf numFmtId="0" fontId="1" fillId="0" borderId="157" xfId="80" applyFont="1" applyBorder="1" applyAlignment="1">
      <alignment horizontal="center" vertical="center"/>
    </xf>
    <xf numFmtId="164" fontId="72" fillId="0" borderId="175" xfId="80" applyNumberFormat="1" applyFont="1" applyBorder="1" applyAlignment="1">
      <alignment horizontal="center" vertical="center"/>
    </xf>
    <xf numFmtId="166" fontId="3" fillId="0" borderId="133" xfId="80" applyNumberFormat="1" applyFont="1" applyBorder="1" applyAlignment="1">
      <alignment horizontal="center" vertical="center"/>
    </xf>
    <xf numFmtId="166" fontId="3" fillId="0" borderId="133" xfId="80" applyNumberFormat="1" applyFont="1" applyBorder="1" applyAlignment="1">
      <alignment horizontal="right" vertical="center"/>
    </xf>
    <xf numFmtId="175" fontId="3" fillId="0" borderId="0" xfId="80" applyNumberFormat="1" applyFont="1" applyAlignment="1">
      <alignment vertical="center"/>
    </xf>
    <xf numFmtId="175" fontId="3" fillId="0" borderId="125" xfId="80" applyNumberFormat="1" applyFont="1" applyBorder="1" applyAlignment="1">
      <alignment horizontal="center" vertical="center"/>
    </xf>
    <xf numFmtId="164" fontId="72" fillId="0" borderId="174" xfId="80" applyNumberFormat="1" applyFont="1" applyBorder="1" applyAlignment="1">
      <alignment horizontal="center" vertical="center"/>
    </xf>
    <xf numFmtId="166" fontId="3" fillId="0" borderId="134" xfId="80" applyNumberFormat="1" applyFont="1" applyBorder="1" applyAlignment="1">
      <alignment horizontal="center" vertical="center"/>
    </xf>
    <xf numFmtId="166" fontId="3" fillId="0" borderId="134" xfId="80" applyNumberFormat="1" applyFont="1" applyBorder="1" applyAlignment="1">
      <alignment horizontal="right" vertical="center"/>
    </xf>
    <xf numFmtId="164" fontId="3" fillId="0" borderId="134" xfId="80" applyNumberFormat="1" applyFont="1" applyFill="1" applyBorder="1" applyAlignment="1">
      <alignment horizontal="right" vertical="center"/>
    </xf>
    <xf numFmtId="0" fontId="1" fillId="16" borderId="174" xfId="80" applyFont="1" applyFill="1" applyBorder="1" applyAlignment="1">
      <alignment horizontal="center" vertical="center" wrapText="1"/>
    </xf>
    <xf numFmtId="166" fontId="1" fillId="16" borderId="176" xfId="80" applyNumberFormat="1" applyFont="1" applyFill="1" applyBorder="1" applyAlignment="1">
      <alignment horizontal="center" vertical="center" wrapText="1"/>
    </xf>
    <xf numFmtId="166" fontId="1" fillId="16" borderId="146" xfId="80" applyNumberFormat="1" applyFont="1" applyFill="1" applyBorder="1" applyAlignment="1">
      <alignment horizontal="center" vertical="center" wrapText="1"/>
    </xf>
    <xf numFmtId="166" fontId="1" fillId="16" borderId="150" xfId="80" applyNumberFormat="1" applyFont="1" applyFill="1" applyBorder="1" applyAlignment="1">
      <alignment horizontal="center" vertical="center"/>
    </xf>
    <xf numFmtId="166" fontId="1" fillId="16" borderId="150" xfId="80" quotePrefix="1" applyNumberFormat="1" applyFont="1" applyFill="1" applyBorder="1" applyAlignment="1">
      <alignment horizontal="center" vertical="center"/>
    </xf>
    <xf numFmtId="0" fontId="77" fillId="0" borderId="0" xfId="80" applyFont="1" applyBorder="1"/>
    <xf numFmtId="190" fontId="72" fillId="0" borderId="0" xfId="80" applyNumberFormat="1" applyFont="1"/>
    <xf numFmtId="167" fontId="72" fillId="0" borderId="0" xfId="80" applyNumberFormat="1" applyFont="1"/>
    <xf numFmtId="166" fontId="20" fillId="0" borderId="155" xfId="80" applyNumberFormat="1" applyFont="1" applyBorder="1" applyAlignment="1">
      <alignment horizontal="right"/>
    </xf>
    <xf numFmtId="175" fontId="62" fillId="0" borderId="155" xfId="80" applyNumberFormat="1" applyFont="1" applyBorder="1" applyAlignment="1">
      <alignment horizontal="left"/>
    </xf>
    <xf numFmtId="175" fontId="72" fillId="0" borderId="167" xfId="80" applyNumberFormat="1" applyFont="1" applyBorder="1" applyAlignment="1">
      <alignment horizontal="left"/>
    </xf>
    <xf numFmtId="175" fontId="62" fillId="0" borderId="133" xfId="80" applyNumberFormat="1" applyFont="1" applyBorder="1" applyAlignment="1">
      <alignment horizontal="left"/>
    </xf>
    <xf numFmtId="175" fontId="72" fillId="0" borderId="126" xfId="80" applyNumberFormat="1" applyFont="1" applyBorder="1" applyAlignment="1">
      <alignment horizontal="left"/>
    </xf>
    <xf numFmtId="175" fontId="72" fillId="0" borderId="133" xfId="80" applyNumberFormat="1" applyFont="1" applyBorder="1" applyAlignment="1">
      <alignment horizontal="left"/>
    </xf>
    <xf numFmtId="175" fontId="3" fillId="0" borderId="133" xfId="80" applyNumberFormat="1" applyFont="1" applyBorder="1" applyAlignment="1">
      <alignment horizontal="left"/>
    </xf>
    <xf numFmtId="0" fontId="63" fillId="4" borderId="0" xfId="80" applyFont="1" applyFill="1"/>
    <xf numFmtId="166" fontId="3" fillId="4" borderId="133" xfId="80" applyNumberFormat="1" applyFont="1" applyFill="1" applyBorder="1"/>
    <xf numFmtId="166" fontId="21" fillId="4" borderId="133" xfId="80" applyNumberFormat="1" applyFont="1" applyFill="1" applyBorder="1"/>
    <xf numFmtId="166" fontId="21" fillId="4" borderId="133" xfId="80" applyNumberFormat="1" applyFont="1" applyFill="1" applyBorder="1" applyAlignment="1">
      <alignment horizontal="right"/>
    </xf>
    <xf numFmtId="175" fontId="3" fillId="4" borderId="133" xfId="80" applyNumberFormat="1" applyFont="1" applyFill="1" applyBorder="1" applyAlignment="1">
      <alignment horizontal="left"/>
    </xf>
    <xf numFmtId="0" fontId="24" fillId="4" borderId="0" xfId="80" applyFont="1" applyFill="1"/>
    <xf numFmtId="0" fontId="63" fillId="0" borderId="0" xfId="80" applyFont="1" applyFill="1"/>
    <xf numFmtId="166" fontId="3" fillId="0" borderId="133" xfId="80" applyNumberFormat="1" applyFont="1" applyFill="1" applyBorder="1"/>
    <xf numFmtId="166" fontId="21" fillId="0" borderId="133" xfId="80" applyNumberFormat="1" applyFont="1" applyFill="1" applyBorder="1"/>
    <xf numFmtId="166" fontId="21" fillId="0" borderId="133" xfId="80" applyNumberFormat="1" applyFont="1" applyFill="1" applyBorder="1" applyAlignment="1">
      <alignment horizontal="right"/>
    </xf>
    <xf numFmtId="175" fontId="3" fillId="0" borderId="133" xfId="80" applyNumberFormat="1" applyFont="1" applyFill="1" applyBorder="1" applyAlignment="1">
      <alignment horizontal="left"/>
    </xf>
    <xf numFmtId="0" fontId="24" fillId="0" borderId="0" xfId="80" applyFont="1" applyFill="1"/>
    <xf numFmtId="166" fontId="20" fillId="0" borderId="133" xfId="80" applyNumberFormat="1" applyFont="1" applyFill="1" applyBorder="1" applyAlignment="1">
      <alignment horizontal="right"/>
    </xf>
    <xf numFmtId="166" fontId="72" fillId="0" borderId="126" xfId="80" applyNumberFormat="1" applyFont="1" applyBorder="1" applyAlignment="1">
      <alignment horizontal="left"/>
    </xf>
    <xf numFmtId="49" fontId="62" fillId="16" borderId="144" xfId="80" applyNumberFormat="1" applyFont="1" applyFill="1" applyBorder="1" applyAlignment="1">
      <alignment horizontal="center"/>
    </xf>
    <xf numFmtId="49" fontId="62" fillId="16" borderId="146" xfId="80" applyNumberFormat="1" applyFont="1" applyFill="1" applyBorder="1" applyAlignment="1">
      <alignment horizontal="center"/>
    </xf>
    <xf numFmtId="0" fontId="62" fillId="16" borderId="158" xfId="80" applyFont="1" applyFill="1" applyBorder="1" applyAlignment="1">
      <alignment horizontal="center"/>
    </xf>
    <xf numFmtId="0" fontId="62" fillId="16" borderId="168" xfId="80" applyFont="1" applyFill="1" applyBorder="1" applyAlignment="1">
      <alignment horizontal="center"/>
    </xf>
    <xf numFmtId="49" fontId="62" fillId="16" borderId="168" xfId="80" applyNumberFormat="1" applyFont="1" applyFill="1" applyBorder="1" applyAlignment="1">
      <alignment horizontal="center"/>
    </xf>
    <xf numFmtId="166" fontId="62" fillId="0" borderId="0" xfId="80" applyNumberFormat="1" applyFont="1" applyAlignment="1">
      <alignment horizontal="right"/>
    </xf>
    <xf numFmtId="166" fontId="62" fillId="0" borderId="0" xfId="80" applyNumberFormat="1" applyFont="1"/>
    <xf numFmtId="175" fontId="62" fillId="0" borderId="0" xfId="80" applyNumberFormat="1" applyFont="1" applyAlignment="1">
      <alignment horizontal="left"/>
    </xf>
    <xf numFmtId="175" fontId="72" fillId="0" borderId="0" xfId="80" applyNumberFormat="1" applyFont="1" applyAlignment="1">
      <alignment horizontal="left"/>
    </xf>
    <xf numFmtId="166" fontId="72" fillId="0" borderId="0" xfId="80" applyNumberFormat="1" applyFont="1" applyAlignment="1">
      <alignment horizontal="right"/>
    </xf>
    <xf numFmtId="175" fontId="72" fillId="0" borderId="0" xfId="80" applyNumberFormat="1" applyFont="1" applyAlignment="1">
      <alignment horizontal="center"/>
    </xf>
    <xf numFmtId="185" fontId="72" fillId="0" borderId="0" xfId="80" applyNumberFormat="1" applyFont="1" applyAlignment="1">
      <alignment horizontal="left"/>
    </xf>
    <xf numFmtId="187" fontId="72" fillId="0" borderId="0" xfId="80" applyNumberFormat="1" applyFont="1" applyAlignment="1">
      <alignment horizontal="left"/>
    </xf>
    <xf numFmtId="190" fontId="72" fillId="0" borderId="0" xfId="80" applyNumberFormat="1" applyFont="1" applyAlignment="1">
      <alignment horizontal="left"/>
    </xf>
    <xf numFmtId="166" fontId="62" fillId="0" borderId="155" xfId="80" applyNumberFormat="1" applyFont="1" applyBorder="1" applyAlignment="1">
      <alignment horizontal="right"/>
    </xf>
    <xf numFmtId="175" fontId="72" fillId="0" borderId="167" xfId="80" applyNumberFormat="1" applyFont="1" applyBorder="1" applyAlignment="1">
      <alignment horizontal="center"/>
    </xf>
    <xf numFmtId="166" fontId="62" fillId="0" borderId="133" xfId="80" applyNumberFormat="1" applyFont="1" applyBorder="1" applyAlignment="1">
      <alignment horizontal="right"/>
    </xf>
    <xf numFmtId="166" fontId="72" fillId="0" borderId="133" xfId="80" applyNumberFormat="1" applyFont="1" applyBorder="1" applyAlignment="1">
      <alignment horizontal="right"/>
    </xf>
    <xf numFmtId="166" fontId="24" fillId="0" borderId="0" xfId="80" applyNumberFormat="1" applyFont="1"/>
    <xf numFmtId="166" fontId="62" fillId="0" borderId="133" xfId="80" applyNumberFormat="1" applyFont="1" applyFill="1" applyBorder="1" applyAlignment="1">
      <alignment horizontal="right"/>
    </xf>
    <xf numFmtId="191" fontId="72" fillId="0" borderId="0" xfId="80" applyNumberFormat="1" applyFont="1"/>
    <xf numFmtId="166" fontId="1" fillId="0" borderId="155" xfId="80" applyNumberFormat="1" applyFont="1" applyBorder="1" applyAlignment="1">
      <alignment horizontal="right"/>
    </xf>
    <xf numFmtId="175" fontId="1" fillId="0" borderId="155" xfId="80" applyNumberFormat="1" applyFont="1" applyBorder="1" applyAlignment="1">
      <alignment horizontal="left"/>
    </xf>
    <xf numFmtId="175" fontId="3" fillId="0" borderId="167" xfId="80" applyNumberFormat="1" applyFont="1" applyBorder="1" applyAlignment="1">
      <alignment horizontal="left"/>
    </xf>
    <xf numFmtId="175" fontId="1" fillId="0" borderId="133" xfId="80" applyNumberFormat="1" applyFont="1" applyBorder="1" applyAlignment="1">
      <alignment horizontal="left"/>
    </xf>
    <xf numFmtId="175" fontId="3" fillId="0" borderId="126" xfId="80" applyNumberFormat="1" applyFont="1" applyBorder="1" applyAlignment="1">
      <alignment horizontal="left"/>
    </xf>
    <xf numFmtId="166" fontId="3" fillId="0" borderId="126" xfId="80" applyNumberFormat="1" applyFont="1" applyBorder="1" applyAlignment="1">
      <alignment horizontal="left"/>
    </xf>
    <xf numFmtId="49" fontId="1" fillId="16" borderId="144" xfId="80" applyNumberFormat="1" applyFont="1" applyFill="1" applyBorder="1" applyAlignment="1">
      <alignment horizontal="center"/>
    </xf>
    <xf numFmtId="49" fontId="1" fillId="16" borderId="146" xfId="80" applyNumberFormat="1" applyFont="1" applyFill="1" applyBorder="1" applyAlignment="1">
      <alignment horizontal="center"/>
    </xf>
    <xf numFmtId="0" fontId="57" fillId="0" borderId="0" xfId="80" applyFont="1"/>
    <xf numFmtId="171" fontId="1" fillId="0" borderId="153" xfId="80" applyNumberFormat="1" applyFont="1" applyBorder="1" applyAlignment="1">
      <alignment horizontal="center" vertical="center"/>
    </xf>
    <xf numFmtId="171" fontId="1" fillId="0" borderId="166" xfId="80" applyNumberFormat="1" applyFont="1" applyBorder="1" applyAlignment="1">
      <alignment horizontal="center" vertical="center"/>
    </xf>
    <xf numFmtId="164" fontId="62" fillId="0" borderId="177" xfId="80" applyNumberFormat="1" applyFont="1" applyBorder="1" applyAlignment="1">
      <alignment horizontal="center" vertical="center"/>
    </xf>
    <xf numFmtId="164" fontId="62" fillId="0" borderId="155" xfId="80" applyNumberFormat="1" applyFont="1" applyBorder="1" applyAlignment="1">
      <alignment horizontal="center" vertical="center"/>
    </xf>
    <xf numFmtId="2" fontId="62" fillId="0" borderId="155" xfId="80" applyNumberFormat="1" applyFont="1" applyBorder="1" applyAlignment="1">
      <alignment vertical="center"/>
    </xf>
    <xf numFmtId="166" fontId="62" fillId="0" borderId="167" xfId="80" applyNumberFormat="1" applyFont="1" applyBorder="1" applyAlignment="1">
      <alignment horizontal="center"/>
    </xf>
    <xf numFmtId="171" fontId="3" fillId="0" borderId="132" xfId="80" applyNumberFormat="1" applyFont="1" applyBorder="1" applyAlignment="1">
      <alignment horizontal="center" vertical="center"/>
    </xf>
    <xf numFmtId="171" fontId="3" fillId="0" borderId="125" xfId="80" applyNumberFormat="1" applyFont="1" applyBorder="1" applyAlignment="1">
      <alignment horizontal="center" vertical="center"/>
    </xf>
    <xf numFmtId="164" fontId="72" fillId="0" borderId="143" xfId="80" applyNumberFormat="1" applyFont="1" applyBorder="1" applyAlignment="1">
      <alignment horizontal="center" vertical="center"/>
    </xf>
    <xf numFmtId="164" fontId="72" fillId="0" borderId="133" xfId="80" applyNumberFormat="1" applyFont="1" applyBorder="1" applyAlignment="1">
      <alignment horizontal="center" vertical="center"/>
    </xf>
    <xf numFmtId="2" fontId="72" fillId="0" borderId="133" xfId="80" applyNumberFormat="1" applyFont="1" applyBorder="1" applyAlignment="1">
      <alignment horizontal="left" vertical="center" wrapText="1"/>
    </xf>
    <xf numFmtId="175" fontId="72" fillId="0" borderId="126" xfId="80" applyNumberFormat="1" applyFont="1" applyBorder="1" applyAlignment="1">
      <alignment horizontal="center" vertical="center"/>
    </xf>
    <xf numFmtId="171" fontId="3" fillId="0" borderId="115" xfId="80" applyNumberFormat="1" applyFont="1" applyFill="1" applyBorder="1" applyAlignment="1">
      <alignment horizontal="center" vertical="center"/>
    </xf>
    <xf numFmtId="171" fontId="3" fillId="0" borderId="128" xfId="80" applyNumberFormat="1" applyFont="1" applyFill="1" applyBorder="1" applyAlignment="1">
      <alignment horizontal="center" vertical="center"/>
    </xf>
    <xf numFmtId="164" fontId="72" fillId="0" borderId="178" xfId="80" applyNumberFormat="1" applyFont="1" applyBorder="1" applyAlignment="1">
      <alignment horizontal="center" vertical="center"/>
    </xf>
    <xf numFmtId="164" fontId="72" fillId="0" borderId="134" xfId="80" applyNumberFormat="1" applyFont="1" applyBorder="1" applyAlignment="1">
      <alignment horizontal="center" vertical="center"/>
    </xf>
    <xf numFmtId="2" fontId="72" fillId="0" borderId="134" xfId="80" applyNumberFormat="1" applyFont="1" applyBorder="1" applyAlignment="1">
      <alignment horizontal="left" vertical="center" wrapText="1"/>
    </xf>
    <xf numFmtId="175" fontId="72" fillId="0" borderId="129" xfId="80" applyNumberFormat="1" applyFont="1" applyBorder="1" applyAlignment="1">
      <alignment horizontal="center" vertical="center"/>
    </xf>
    <xf numFmtId="0" fontId="62" fillId="16" borderId="132" xfId="80" quotePrefix="1" applyFont="1" applyFill="1" applyBorder="1" applyAlignment="1">
      <alignment horizontal="center" vertical="center"/>
    </xf>
    <xf numFmtId="166" fontId="62" fillId="16" borderId="125" xfId="80" applyNumberFormat="1" applyFont="1" applyFill="1" applyBorder="1" applyAlignment="1">
      <alignment horizontal="center" vertical="center"/>
    </xf>
    <xf numFmtId="0" fontId="62" fillId="16" borderId="148" xfId="80" quotePrefix="1" applyFont="1" applyFill="1" applyBorder="1" applyAlignment="1">
      <alignment horizontal="center" vertical="center"/>
    </xf>
    <xf numFmtId="166" fontId="62" fillId="16" borderId="131" xfId="80" applyNumberFormat="1" applyFont="1" applyFill="1" applyBorder="1" applyAlignment="1">
      <alignment horizontal="center" vertical="center"/>
    </xf>
    <xf numFmtId="189" fontId="72" fillId="0" borderId="0" xfId="80" applyNumberFormat="1" applyFont="1"/>
    <xf numFmtId="192" fontId="72" fillId="0" borderId="0" xfId="80" applyNumberFormat="1" applyFont="1"/>
    <xf numFmtId="193" fontId="0" fillId="0" borderId="0" xfId="80" applyNumberFormat="1" applyFont="1"/>
    <xf numFmtId="193" fontId="72" fillId="0" borderId="0" xfId="80" applyNumberFormat="1" applyFont="1"/>
    <xf numFmtId="164" fontId="77" fillId="0" borderId="0" xfId="80" applyNumberFormat="1" applyFont="1"/>
    <xf numFmtId="2" fontId="72" fillId="0" borderId="0" xfId="80" applyNumberFormat="1" applyFont="1"/>
    <xf numFmtId="164" fontId="62" fillId="0" borderId="170" xfId="80" applyNumberFormat="1" applyFont="1" applyBorder="1" applyAlignment="1">
      <alignment horizontal="center" vertical="center"/>
    </xf>
    <xf numFmtId="164" fontId="1" fillId="0" borderId="166" xfId="80" applyNumberFormat="1" applyFont="1" applyBorder="1" applyAlignment="1">
      <alignment horizontal="center" vertical="center"/>
    </xf>
    <xf numFmtId="164" fontId="62" fillId="0" borderId="166" xfId="80" applyNumberFormat="1" applyFont="1" applyBorder="1" applyAlignment="1">
      <alignment vertical="center"/>
    </xf>
    <xf numFmtId="0" fontId="62" fillId="0" borderId="167" xfId="80" applyFont="1" applyBorder="1" applyAlignment="1">
      <alignment horizontal="center"/>
    </xf>
    <xf numFmtId="0" fontId="0" fillId="0" borderId="0" xfId="80" applyFont="1" applyFill="1"/>
    <xf numFmtId="0" fontId="77" fillId="0" borderId="0" xfId="80" applyFont="1" applyFill="1"/>
    <xf numFmtId="164" fontId="72" fillId="0" borderId="175" xfId="80" applyNumberFormat="1" applyFont="1" applyFill="1" applyBorder="1" applyAlignment="1">
      <alignment horizontal="center"/>
    </xf>
    <xf numFmtId="164" fontId="72" fillId="0" borderId="116" xfId="80" applyNumberFormat="1" applyFont="1" applyFill="1" applyBorder="1" applyAlignment="1">
      <alignment horizontal="center"/>
    </xf>
    <xf numFmtId="164" fontId="3" fillId="0" borderId="116" xfId="80" applyNumberFormat="1" applyFont="1" applyFill="1" applyBorder="1" applyAlignment="1">
      <alignment horizontal="center"/>
    </xf>
    <xf numFmtId="164" fontId="72" fillId="0" borderId="133" xfId="80" applyNumberFormat="1" applyFont="1" applyFill="1" applyBorder="1"/>
    <xf numFmtId="1" fontId="72" fillId="0" borderId="117" xfId="80" applyNumberFormat="1" applyFont="1" applyFill="1" applyBorder="1" applyAlignment="1">
      <alignment horizontal="center"/>
    </xf>
    <xf numFmtId="0" fontId="72" fillId="0" borderId="0" xfId="80" applyFont="1" applyFill="1"/>
    <xf numFmtId="164" fontId="72" fillId="0" borderId="175" xfId="80" applyNumberFormat="1" applyFont="1" applyBorder="1" applyAlignment="1">
      <alignment horizontal="center"/>
    </xf>
    <xf numFmtId="164" fontId="3" fillId="0" borderId="116" xfId="80" applyNumberFormat="1" applyFont="1" applyBorder="1" applyAlignment="1">
      <alignment horizontal="center"/>
    </xf>
    <xf numFmtId="164" fontId="21" fillId="0" borderId="116" xfId="80" applyNumberFormat="1" applyFont="1" applyFill="1" applyBorder="1" applyAlignment="1">
      <alignment horizontal="center"/>
    </xf>
    <xf numFmtId="164" fontId="72" fillId="0" borderId="133" xfId="80" applyNumberFormat="1" applyFont="1" applyBorder="1"/>
    <xf numFmtId="0" fontId="72" fillId="0" borderId="117" xfId="80" applyFont="1" applyBorder="1" applyAlignment="1">
      <alignment horizontal="center"/>
    </xf>
    <xf numFmtId="1" fontId="72" fillId="0" borderId="117" xfId="80" applyNumberFormat="1" applyFont="1" applyBorder="1" applyAlignment="1">
      <alignment horizontal="center"/>
    </xf>
    <xf numFmtId="164" fontId="3" fillId="0" borderId="133" xfId="80" applyNumberFormat="1" applyFont="1" applyBorder="1" applyAlignment="1">
      <alignment horizontal="center"/>
    </xf>
    <xf numFmtId="164" fontId="3" fillId="0" borderId="133" xfId="80" applyNumberFormat="1" applyFont="1" applyFill="1" applyBorder="1" applyAlignment="1">
      <alignment horizontal="center"/>
    </xf>
    <xf numFmtId="164" fontId="72" fillId="0" borderId="133" xfId="80" applyNumberFormat="1" applyFont="1" applyFill="1" applyBorder="1" applyAlignment="1">
      <alignment horizontal="center"/>
    </xf>
    <xf numFmtId="164" fontId="72" fillId="0" borderId="174" xfId="80" applyNumberFormat="1" applyFont="1" applyBorder="1" applyAlignment="1">
      <alignment horizontal="center"/>
    </xf>
    <xf numFmtId="164" fontId="3" fillId="0" borderId="176" xfId="80" applyNumberFormat="1" applyFont="1" applyBorder="1" applyAlignment="1">
      <alignment horizontal="center"/>
    </xf>
    <xf numFmtId="164" fontId="3" fillId="0" borderId="176" xfId="80" applyNumberFormat="1" applyFont="1" applyFill="1" applyBorder="1" applyAlignment="1">
      <alignment horizontal="center"/>
    </xf>
    <xf numFmtId="164" fontId="72" fillId="0" borderId="176" xfId="80" applyNumberFormat="1" applyFont="1" applyFill="1" applyBorder="1" applyAlignment="1">
      <alignment horizontal="center"/>
    </xf>
    <xf numFmtId="164" fontId="72" fillId="0" borderId="134" xfId="80" applyNumberFormat="1" applyFont="1" applyFill="1" applyBorder="1"/>
    <xf numFmtId="0" fontId="62" fillId="16" borderId="146" xfId="80" quotePrefix="1" applyFont="1" applyFill="1" applyBorder="1" applyAlignment="1">
      <alignment horizontal="center" vertical="center"/>
    </xf>
    <xf numFmtId="0" fontId="62" fillId="16" borderId="156" xfId="80" applyFont="1" applyFill="1" applyBorder="1" applyAlignment="1">
      <alignment horizontal="center" vertical="center"/>
    </xf>
    <xf numFmtId="2" fontId="62" fillId="0" borderId="180" xfId="80" applyNumberFormat="1" applyFont="1" applyBorder="1"/>
    <xf numFmtId="2" fontId="62" fillId="0" borderId="181" xfId="80" applyNumberFormat="1" applyFont="1" applyBorder="1"/>
    <xf numFmtId="2" fontId="62" fillId="0" borderId="182" xfId="80" applyNumberFormat="1" applyFont="1" applyBorder="1"/>
    <xf numFmtId="166" fontId="62" fillId="0" borderId="183" xfId="80" applyNumberFormat="1" applyFont="1" applyBorder="1" applyAlignment="1">
      <alignment horizontal="left"/>
    </xf>
    <xf numFmtId="2" fontId="72" fillId="0" borderId="132" xfId="80" applyNumberFormat="1" applyFont="1" applyBorder="1" applyAlignment="1">
      <alignment horizontal="right"/>
    </xf>
    <xf numFmtId="2" fontId="72" fillId="0" borderId="116" xfId="80" applyNumberFormat="1" applyFont="1" applyBorder="1" applyAlignment="1">
      <alignment horizontal="right"/>
    </xf>
    <xf numFmtId="2" fontId="72" fillId="0" borderId="133" xfId="80" applyNumberFormat="1" applyFont="1" applyBorder="1" applyAlignment="1">
      <alignment horizontal="right"/>
    </xf>
    <xf numFmtId="2" fontId="72" fillId="0" borderId="133" xfId="80" applyNumberFormat="1" applyFont="1" applyBorder="1"/>
    <xf numFmtId="2" fontId="72" fillId="0" borderId="116" xfId="80" applyNumberFormat="1" applyFont="1" applyBorder="1"/>
    <xf numFmtId="2" fontId="72" fillId="0" borderId="132" xfId="80" applyNumberFormat="1" applyFont="1" applyBorder="1"/>
    <xf numFmtId="2" fontId="72" fillId="0" borderId="115" xfId="80" applyNumberFormat="1" applyFont="1" applyBorder="1"/>
    <xf numFmtId="2" fontId="72" fillId="0" borderId="176" xfId="80" applyNumberFormat="1" applyFont="1" applyBorder="1"/>
    <xf numFmtId="2" fontId="72" fillId="0" borderId="134" xfId="80" applyNumberFormat="1" applyFont="1" applyBorder="1"/>
    <xf numFmtId="166" fontId="72" fillId="0" borderId="129" xfId="80" applyNumberFormat="1" applyFont="1" applyBorder="1" applyAlignment="1">
      <alignment horizontal="left"/>
    </xf>
    <xf numFmtId="0" fontId="62" fillId="16" borderId="137" xfId="80" applyFont="1" applyFill="1" applyBorder="1" applyAlignment="1">
      <alignment horizontal="center" vertical="center"/>
    </xf>
    <xf numFmtId="0" fontId="62" fillId="16" borderId="138" xfId="80" quotePrefix="1" applyFont="1" applyFill="1" applyBorder="1" applyAlignment="1">
      <alignment horizontal="center" vertical="center"/>
    </xf>
    <xf numFmtId="166" fontId="62" fillId="16" borderId="164" xfId="80" quotePrefix="1" applyNumberFormat="1" applyFont="1" applyFill="1" applyBorder="1" applyAlignment="1">
      <alignment horizontal="center" vertical="center"/>
    </xf>
    <xf numFmtId="166" fontId="62" fillId="16" borderId="138" xfId="80" quotePrefix="1" applyNumberFormat="1" applyFont="1" applyFill="1" applyBorder="1" applyAlignment="1">
      <alignment horizontal="center" vertical="center"/>
    </xf>
    <xf numFmtId="166" fontId="62" fillId="16" borderId="138" xfId="80" applyNumberFormat="1" applyFont="1" applyFill="1" applyBorder="1" applyAlignment="1">
      <alignment horizontal="center" vertical="center"/>
    </xf>
    <xf numFmtId="166" fontId="62" fillId="16" borderId="184" xfId="80" applyNumberFormat="1" applyFont="1" applyFill="1" applyBorder="1" applyAlignment="1">
      <alignment horizontal="center" vertical="center"/>
    </xf>
    <xf numFmtId="0" fontId="62" fillId="0" borderId="0" xfId="80" applyFont="1" applyAlignment="1">
      <alignment horizontal="center"/>
    </xf>
    <xf numFmtId="169" fontId="62" fillId="0" borderId="0" xfId="80" applyNumberFormat="1" applyFont="1" applyAlignment="1">
      <alignment horizontal="center" vertical="center"/>
    </xf>
    <xf numFmtId="164" fontId="61" fillId="0" borderId="153" xfId="80" applyNumberFormat="1" applyFont="1" applyBorder="1" applyAlignment="1">
      <alignment horizontal="center" wrapText="1"/>
    </xf>
    <xf numFmtId="164" fontId="61" fillId="0" borderId="155" xfId="80" applyNumberFormat="1" applyFont="1" applyBorder="1" applyAlignment="1">
      <alignment horizontal="center" wrapText="1"/>
    </xf>
    <xf numFmtId="169" fontId="61" fillId="0" borderId="167" xfId="80" applyNumberFormat="1" applyFont="1" applyBorder="1" applyAlignment="1">
      <alignment horizontal="left"/>
    </xf>
    <xf numFmtId="164" fontId="58" fillId="0" borderId="132" xfId="80" applyNumberFormat="1" applyFont="1" applyBorder="1" applyAlignment="1">
      <alignment horizontal="center"/>
    </xf>
    <xf numFmtId="164" fontId="58" fillId="0" borderId="133" xfId="80" applyNumberFormat="1" applyFont="1" applyBorder="1" applyAlignment="1">
      <alignment horizontal="center"/>
    </xf>
    <xf numFmtId="169" fontId="58" fillId="0" borderId="123" xfId="80" applyNumberFormat="1" applyFont="1" applyBorder="1" applyAlignment="1">
      <alignment horizontal="left"/>
    </xf>
    <xf numFmtId="169" fontId="58" fillId="0" borderId="126" xfId="80" applyNumberFormat="1" applyFont="1" applyBorder="1" applyAlignment="1">
      <alignment horizontal="left"/>
    </xf>
    <xf numFmtId="164" fontId="58" fillId="0" borderId="115" xfId="80" applyNumberFormat="1" applyFont="1" applyBorder="1" applyAlignment="1">
      <alignment horizontal="center"/>
    </xf>
    <xf numFmtId="164" fontId="58" fillId="0" borderId="134" xfId="80" applyNumberFormat="1" applyFont="1" applyBorder="1" applyAlignment="1">
      <alignment horizontal="center"/>
    </xf>
    <xf numFmtId="169" fontId="58" fillId="0" borderId="129" xfId="80" applyNumberFormat="1" applyFont="1" applyBorder="1" applyAlignment="1">
      <alignment horizontal="left"/>
    </xf>
    <xf numFmtId="164" fontId="58" fillId="0" borderId="130" xfId="80" applyNumberFormat="1" applyFont="1" applyBorder="1" applyAlignment="1">
      <alignment horizontal="center"/>
    </xf>
    <xf numFmtId="164" fontId="58" fillId="0" borderId="131" xfId="80" applyNumberFormat="1" applyFont="1" applyBorder="1" applyAlignment="1">
      <alignment horizontal="center"/>
    </xf>
    <xf numFmtId="170" fontId="72" fillId="0" borderId="0" xfId="80" applyNumberFormat="1" applyFont="1"/>
    <xf numFmtId="0" fontId="61" fillId="16" borderId="161" xfId="80" applyFont="1" applyFill="1" applyBorder="1" applyAlignment="1">
      <alignment horizontal="center" vertical="center" wrapText="1"/>
    </xf>
    <xf numFmtId="0" fontId="61" fillId="16" borderId="146" xfId="80" applyFont="1" applyFill="1" applyBorder="1" applyAlignment="1">
      <alignment horizontal="center" vertical="center" wrapText="1"/>
    </xf>
    <xf numFmtId="169" fontId="61" fillId="16" borderId="146" xfId="80" applyNumberFormat="1" applyFont="1" applyFill="1" applyBorder="1" applyAlignment="1">
      <alignment horizontal="center" vertical="center" wrapText="1"/>
    </xf>
    <xf numFmtId="0" fontId="21" fillId="0" borderId="0" xfId="81" applyFont="1" applyAlignment="1">
      <alignment vertical="center"/>
    </xf>
    <xf numFmtId="183" fontId="21" fillId="0" borderId="0" xfId="81" applyNumberFormat="1" applyFont="1" applyAlignment="1">
      <alignment vertical="center"/>
    </xf>
    <xf numFmtId="0" fontId="47" fillId="0" borderId="0" xfId="81" applyFont="1" applyAlignment="1">
      <alignment vertical="center"/>
    </xf>
    <xf numFmtId="164" fontId="1" fillId="0" borderId="20" xfId="0" applyNumberFormat="1" applyFont="1" applyFill="1" applyBorder="1" applyAlignment="1">
      <alignment horizontal="center" vertical="center"/>
    </xf>
    <xf numFmtId="164" fontId="1" fillId="0" borderId="19" xfId="0" applyNumberFormat="1" applyFont="1" applyFill="1" applyBorder="1" applyAlignment="1">
      <alignment horizontal="center" vertical="center"/>
    </xf>
    <xf numFmtId="164" fontId="1" fillId="0" borderId="63" xfId="0" applyNumberFormat="1" applyFont="1" applyFill="1" applyBorder="1" applyAlignment="1">
      <alignment horizontal="center" vertical="center"/>
    </xf>
    <xf numFmtId="1" fontId="1" fillId="0" borderId="63" xfId="0" applyNumberFormat="1" applyFont="1" applyFill="1" applyBorder="1" applyAlignment="1">
      <alignment horizontal="right" vertical="center"/>
    </xf>
    <xf numFmtId="1" fontId="1" fillId="0" borderId="90" xfId="0" applyNumberFormat="1" applyFont="1" applyFill="1" applyBorder="1" applyAlignment="1">
      <alignment vertical="center"/>
    </xf>
    <xf numFmtId="164" fontId="1" fillId="0" borderId="90" xfId="0" applyNumberFormat="1" applyFont="1" applyFill="1" applyBorder="1" applyAlignment="1">
      <alignment vertical="center"/>
    </xf>
    <xf numFmtId="164" fontId="3" fillId="0" borderId="14" xfId="0" applyNumberFormat="1" applyFont="1" applyFill="1" applyBorder="1" applyAlignment="1">
      <alignment horizontal="center" vertical="center"/>
    </xf>
    <xf numFmtId="164" fontId="3" fillId="0" borderId="41" xfId="0" applyNumberFormat="1" applyFont="1" applyFill="1" applyBorder="1" applyAlignment="1">
      <alignment horizontal="center" vertical="center"/>
    </xf>
    <xf numFmtId="1" fontId="3" fillId="0" borderId="41" xfId="0" applyNumberFormat="1" applyFont="1" applyFill="1" applyBorder="1" applyAlignment="1">
      <alignment horizontal="right" vertical="center"/>
    </xf>
    <xf numFmtId="1" fontId="3" fillId="0" borderId="13" xfId="0" applyNumberFormat="1" applyFont="1" applyFill="1" applyBorder="1" applyAlignment="1">
      <alignment vertical="center"/>
    </xf>
    <xf numFmtId="164" fontId="3" fillId="0" borderId="13" xfId="0" applyNumberFormat="1" applyFont="1" applyFill="1" applyBorder="1" applyAlignment="1">
      <alignment vertical="center"/>
    </xf>
    <xf numFmtId="1" fontId="3" fillId="0" borderId="38" xfId="0" applyNumberFormat="1" applyFont="1" applyFill="1" applyBorder="1" applyAlignment="1">
      <alignment horizontal="center" vertical="center"/>
    </xf>
    <xf numFmtId="164" fontId="21" fillId="0" borderId="118" xfId="81" applyNumberFormat="1" applyFont="1" applyBorder="1" applyAlignment="1">
      <alignment horizontal="center" vertical="center"/>
    </xf>
    <xf numFmtId="164" fontId="21" fillId="0" borderId="119" xfId="81" applyNumberFormat="1" applyFont="1" applyBorder="1" applyAlignment="1">
      <alignment horizontal="center" vertical="center"/>
    </xf>
    <xf numFmtId="164" fontId="20" fillId="0" borderId="119" xfId="81" applyNumberFormat="1" applyFont="1" applyBorder="1" applyAlignment="1">
      <alignment vertical="center"/>
    </xf>
    <xf numFmtId="1" fontId="21" fillId="0" borderId="120" xfId="81" applyNumberFormat="1" applyFont="1" applyBorder="1" applyAlignment="1">
      <alignment horizontal="center" vertical="center"/>
    </xf>
    <xf numFmtId="164" fontId="20" fillId="0" borderId="130" xfId="81" applyNumberFormat="1" applyFont="1" applyBorder="1" applyAlignment="1">
      <alignment horizontal="center" vertical="center"/>
    </xf>
    <xf numFmtId="164" fontId="20" fillId="0" borderId="162" xfId="81" applyNumberFormat="1" applyFont="1" applyBorder="1" applyAlignment="1">
      <alignment horizontal="center" vertical="center"/>
    </xf>
    <xf numFmtId="164" fontId="20" fillId="0" borderId="131" xfId="81" applyNumberFormat="1" applyFont="1" applyBorder="1" applyAlignment="1">
      <alignment horizontal="center" vertical="center"/>
    </xf>
    <xf numFmtId="164" fontId="20" fillId="0" borderId="131" xfId="81" applyNumberFormat="1" applyFont="1" applyBorder="1" applyAlignment="1">
      <alignment vertical="center"/>
    </xf>
    <xf numFmtId="1" fontId="21" fillId="0" borderId="135" xfId="81" applyNumberFormat="1" applyFont="1" applyBorder="1" applyAlignment="1">
      <alignment horizontal="center" vertical="center"/>
    </xf>
    <xf numFmtId="164" fontId="1" fillId="0" borderId="14" xfId="0" applyNumberFormat="1" applyFont="1" applyFill="1" applyBorder="1" applyAlignment="1">
      <alignment horizontal="center" vertical="center"/>
    </xf>
    <xf numFmtId="164" fontId="1" fillId="0" borderId="41" xfId="0" applyNumberFormat="1" applyFont="1" applyFill="1" applyBorder="1" applyAlignment="1">
      <alignment horizontal="center" vertical="center"/>
    </xf>
    <xf numFmtId="1" fontId="1" fillId="0" borderId="41" xfId="0" applyNumberFormat="1" applyFont="1" applyFill="1" applyBorder="1" applyAlignment="1">
      <alignment horizontal="right" vertical="center"/>
    </xf>
    <xf numFmtId="1" fontId="1" fillId="0" borderId="13" xfId="0" applyNumberFormat="1" applyFont="1" applyFill="1" applyBorder="1" applyAlignment="1">
      <alignment vertical="center"/>
    </xf>
    <xf numFmtId="164" fontId="1" fillId="0" borderId="13" xfId="0" applyNumberFormat="1" applyFont="1" applyFill="1" applyBorder="1" applyAlignment="1">
      <alignment vertical="center"/>
    </xf>
    <xf numFmtId="164" fontId="21" fillId="0" borderId="121" xfId="81" applyNumberFormat="1" applyFont="1" applyBorder="1" applyAlignment="1">
      <alignment horizontal="center" vertical="center"/>
    </xf>
    <xf numFmtId="164" fontId="21" fillId="0" borderId="188" xfId="81" applyNumberFormat="1" applyFont="1" applyBorder="1" applyAlignment="1">
      <alignment horizontal="center" vertical="center"/>
    </xf>
    <xf numFmtId="49" fontId="20" fillId="16" borderId="12" xfId="81" applyNumberFormat="1" applyFont="1" applyFill="1" applyBorder="1" applyAlignment="1">
      <alignment horizontal="center" vertical="center"/>
    </xf>
    <xf numFmtId="0" fontId="20" fillId="16" borderId="12" xfId="81" applyFont="1" applyFill="1" applyBorder="1" applyAlignment="1">
      <alignment horizontal="center" vertical="center"/>
    </xf>
    <xf numFmtId="0" fontId="51" fillId="0" borderId="0" xfId="79" applyFont="1"/>
    <xf numFmtId="0" fontId="46" fillId="0" borderId="153" xfId="80" applyFont="1" applyBorder="1" applyAlignment="1">
      <alignment horizontal="center" vertical="center"/>
    </xf>
    <xf numFmtId="0" fontId="46" fillId="0" borderId="155" xfId="80" applyFont="1" applyBorder="1" applyAlignment="1">
      <alignment horizontal="center" vertical="center"/>
    </xf>
    <xf numFmtId="0" fontId="46" fillId="0" borderId="155" xfId="80" applyFont="1" applyBorder="1" applyAlignment="1">
      <alignment vertical="center"/>
    </xf>
    <xf numFmtId="0" fontId="20" fillId="0" borderId="167" xfId="80" applyFont="1" applyBorder="1" applyAlignment="1">
      <alignment horizontal="center" vertical="center"/>
    </xf>
    <xf numFmtId="0" fontId="27" fillId="0" borderId="132" xfId="80" applyFont="1" applyBorder="1" applyAlignment="1">
      <alignment horizontal="center" vertical="center"/>
    </xf>
    <xf numFmtId="0" fontId="27" fillId="0" borderId="131" xfId="80" applyFont="1" applyBorder="1" applyAlignment="1">
      <alignment horizontal="center" vertical="center"/>
    </xf>
    <xf numFmtId="0" fontId="27" fillId="0" borderId="131" xfId="80" applyFont="1" applyBorder="1" applyAlignment="1">
      <alignment vertical="center"/>
    </xf>
    <xf numFmtId="0" fontId="20" fillId="0" borderId="123" xfId="80" applyFont="1" applyBorder="1" applyAlignment="1">
      <alignment horizontal="center" vertical="center"/>
    </xf>
    <xf numFmtId="0" fontId="27" fillId="0" borderId="133" xfId="80" applyFont="1" applyBorder="1" applyAlignment="1">
      <alignment horizontal="center" vertical="center"/>
    </xf>
    <xf numFmtId="0" fontId="27" fillId="0" borderId="133" xfId="80" applyFont="1" applyBorder="1" applyAlignment="1">
      <alignment vertical="center"/>
    </xf>
    <xf numFmtId="0" fontId="20" fillId="0" borderId="126" xfId="80" applyFont="1" applyBorder="1" applyAlignment="1">
      <alignment horizontal="center" vertical="center"/>
    </xf>
    <xf numFmtId="0" fontId="58" fillId="0" borderId="132" xfId="80" applyFont="1" applyBorder="1" applyAlignment="1">
      <alignment horizontal="center" vertical="center"/>
    </xf>
    <xf numFmtId="0" fontId="46" fillId="0" borderId="126" xfId="80" applyFont="1" applyBorder="1" applyAlignment="1">
      <alignment horizontal="center" vertical="center"/>
    </xf>
    <xf numFmtId="0" fontId="27" fillId="0" borderId="115" xfId="80" applyFont="1" applyBorder="1" applyAlignment="1">
      <alignment horizontal="center" vertical="center"/>
    </xf>
    <xf numFmtId="0" fontId="27" fillId="0" borderId="134" xfId="80" applyFont="1" applyBorder="1" applyAlignment="1">
      <alignment horizontal="center" vertical="center"/>
    </xf>
    <xf numFmtId="0" fontId="27" fillId="0" borderId="134" xfId="80" applyFont="1" applyBorder="1" applyAlignment="1">
      <alignment vertical="center"/>
    </xf>
    <xf numFmtId="0" fontId="46" fillId="0" borderId="129" xfId="80" applyFont="1" applyBorder="1" applyAlignment="1">
      <alignment horizontal="center" vertical="center"/>
    </xf>
    <xf numFmtId="0" fontId="21" fillId="0" borderId="0" xfId="80" applyFont="1" applyAlignment="1">
      <alignment horizontal="center"/>
    </xf>
    <xf numFmtId="0" fontId="46" fillId="18" borderId="126" xfId="80" applyFont="1" applyFill="1" applyBorder="1" applyAlignment="1">
      <alignment horizontal="center" vertical="center"/>
    </xf>
    <xf numFmtId="0" fontId="46" fillId="18" borderId="184" xfId="80" applyFont="1" applyFill="1" applyBorder="1" applyAlignment="1">
      <alignment horizontal="center" vertical="center"/>
    </xf>
    <xf numFmtId="0" fontId="27" fillId="0" borderId="0" xfId="80" applyFont="1"/>
    <xf numFmtId="0" fontId="0" fillId="0" borderId="0" xfId="65" applyFont="1" applyAlignment="1"/>
    <xf numFmtId="0" fontId="0" fillId="0" borderId="0" xfId="65" applyFont="1" applyFill="1" applyAlignment="1"/>
    <xf numFmtId="0" fontId="21" fillId="0" borderId="0" xfId="65" applyFont="1"/>
    <xf numFmtId="0" fontId="21" fillId="0" borderId="0" xfId="65" applyFont="1" applyFill="1"/>
    <xf numFmtId="164" fontId="21" fillId="0" borderId="0" xfId="65" applyNumberFormat="1" applyFont="1"/>
    <xf numFmtId="184" fontId="1" fillId="0" borderId="0" xfId="82" applyNumberFormat="1" applyFont="1" applyFill="1" applyBorder="1"/>
    <xf numFmtId="9" fontId="21" fillId="0" borderId="0" xfId="65" applyNumberFormat="1" applyFont="1"/>
    <xf numFmtId="2" fontId="21" fillId="0" borderId="0" xfId="65" applyNumberFormat="1" applyFont="1" applyFill="1"/>
    <xf numFmtId="2" fontId="21" fillId="0" borderId="0" xfId="65" applyNumberFormat="1" applyFont="1"/>
    <xf numFmtId="164" fontId="3" fillId="0" borderId="0" xfId="82" applyNumberFormat="1" applyFont="1" applyFill="1" applyBorder="1"/>
    <xf numFmtId="164" fontId="83" fillId="0" borderId="190" xfId="65" applyNumberFormat="1" applyFont="1" applyBorder="1" applyAlignment="1">
      <alignment horizontal="center"/>
    </xf>
    <xf numFmtId="164" fontId="1" fillId="0" borderId="155" xfId="65" applyNumberFormat="1" applyFont="1" applyFill="1" applyBorder="1" applyAlignment="1">
      <alignment horizontal="center"/>
    </xf>
    <xf numFmtId="164" fontId="1" fillId="0" borderId="155" xfId="65" applyNumberFormat="1" applyFont="1" applyFill="1" applyBorder="1"/>
    <xf numFmtId="164" fontId="20" fillId="0" borderId="155" xfId="65" applyNumberFormat="1" applyFont="1" applyFill="1" applyBorder="1"/>
    <xf numFmtId="0" fontId="20" fillId="0" borderId="191" xfId="65" applyFont="1" applyBorder="1"/>
    <xf numFmtId="0" fontId="21" fillId="0" borderId="191" xfId="65" applyFont="1" applyBorder="1"/>
    <xf numFmtId="0" fontId="20" fillId="0" borderId="192" xfId="65" applyFont="1" applyBorder="1"/>
    <xf numFmtId="164" fontId="84" fillId="0" borderId="124" xfId="65" applyNumberFormat="1" applyFont="1" applyBorder="1" applyAlignment="1">
      <alignment horizontal="center"/>
    </xf>
    <xf numFmtId="164" fontId="3" fillId="0" borderId="133" xfId="65" applyNumberFormat="1" applyFont="1" applyFill="1" applyBorder="1" applyAlignment="1">
      <alignment horizontal="center"/>
    </xf>
    <xf numFmtId="164" fontId="3" fillId="0" borderId="133" xfId="65" applyNumberFormat="1" applyFont="1" applyFill="1" applyBorder="1"/>
    <xf numFmtId="164" fontId="21" fillId="0" borderId="133" xfId="65" applyNumberFormat="1" applyFont="1" applyFill="1" applyBorder="1"/>
    <xf numFmtId="0" fontId="21" fillId="0" borderId="117" xfId="65" applyFont="1" applyBorder="1"/>
    <xf numFmtId="164" fontId="85" fillId="0" borderId="124" xfId="65" applyNumberFormat="1" applyFont="1" applyBorder="1" applyAlignment="1">
      <alignment horizontal="center"/>
    </xf>
    <xf numFmtId="164" fontId="83" fillId="0" borderId="118" xfId="65" applyNumberFormat="1" applyFont="1" applyBorder="1" applyAlignment="1">
      <alignment horizontal="center"/>
    </xf>
    <xf numFmtId="164" fontId="1" fillId="0" borderId="146" xfId="65" applyNumberFormat="1" applyFont="1" applyFill="1" applyBorder="1" applyAlignment="1">
      <alignment horizontal="center"/>
    </xf>
    <xf numFmtId="164" fontId="1" fillId="0" borderId="146" xfId="65" applyNumberFormat="1" applyFont="1" applyFill="1" applyBorder="1"/>
    <xf numFmtId="164" fontId="20" fillId="0" borderId="146" xfId="65" applyNumberFormat="1" applyFont="1" applyFill="1" applyBorder="1"/>
    <xf numFmtId="0" fontId="20" fillId="0" borderId="119" xfId="65" applyFont="1" applyBorder="1"/>
    <xf numFmtId="0" fontId="20" fillId="0" borderId="120" xfId="65" applyFont="1" applyBorder="1"/>
    <xf numFmtId="164" fontId="85" fillId="0" borderId="118" xfId="65" applyNumberFormat="1" applyFont="1" applyBorder="1" applyAlignment="1">
      <alignment horizontal="center"/>
    </xf>
    <xf numFmtId="164" fontId="3" fillId="0" borderId="146" xfId="65" applyNumberFormat="1" applyFont="1" applyFill="1" applyBorder="1" applyAlignment="1">
      <alignment horizontal="center"/>
    </xf>
    <xf numFmtId="164" fontId="3" fillId="0" borderId="146" xfId="65" applyNumberFormat="1" applyFont="1" applyFill="1" applyBorder="1" applyAlignment="1">
      <alignment horizontal="right"/>
    </xf>
    <xf numFmtId="164" fontId="21" fillId="0" borderId="146" xfId="65" applyNumberFormat="1" applyFont="1" applyFill="1" applyBorder="1"/>
    <xf numFmtId="0" fontId="21" fillId="0" borderId="119" xfId="65" applyFont="1" applyBorder="1"/>
    <xf numFmtId="0" fontId="21" fillId="0" borderId="120" xfId="65" applyFont="1" applyBorder="1"/>
    <xf numFmtId="164" fontId="86" fillId="0" borderId="124" xfId="65" applyNumberFormat="1" applyFont="1" applyBorder="1" applyAlignment="1">
      <alignment horizontal="center"/>
    </xf>
    <xf numFmtId="164" fontId="1" fillId="0" borderId="146" xfId="65" applyNumberFormat="1" applyFont="1" applyFill="1" applyBorder="1" applyAlignment="1">
      <alignment horizontal="right"/>
    </xf>
    <xf numFmtId="164" fontId="84" fillId="0" borderId="118" xfId="65" applyNumberFormat="1" applyFont="1" applyBorder="1" applyAlignment="1">
      <alignment horizontal="center"/>
    </xf>
    <xf numFmtId="164" fontId="21" fillId="0" borderId="146" xfId="65" applyNumberFormat="1" applyFont="1" applyFill="1" applyBorder="1" applyAlignment="1">
      <alignment horizontal="center"/>
    </xf>
    <xf numFmtId="164" fontId="21" fillId="0" borderId="146" xfId="65" applyNumberFormat="1" applyFont="1" applyFill="1" applyBorder="1" applyAlignment="1">
      <alignment horizontal="right"/>
    </xf>
    <xf numFmtId="164" fontId="21" fillId="0" borderId="133" xfId="65" applyNumberFormat="1" applyFont="1" applyFill="1" applyBorder="1" applyAlignment="1">
      <alignment horizontal="center"/>
    </xf>
    <xf numFmtId="164" fontId="21" fillId="0" borderId="133" xfId="65" applyNumberFormat="1" applyFont="1" applyFill="1" applyBorder="1" applyAlignment="1">
      <alignment horizontal="right"/>
    </xf>
    <xf numFmtId="164" fontId="86" fillId="0" borderId="118" xfId="65" applyNumberFormat="1" applyFont="1" applyBorder="1" applyAlignment="1">
      <alignment horizontal="center"/>
    </xf>
    <xf numFmtId="164" fontId="20" fillId="0" borderId="146" xfId="65" applyNumberFormat="1" applyFont="1" applyFill="1" applyBorder="1" applyAlignment="1">
      <alignment horizontal="center"/>
    </xf>
    <xf numFmtId="164" fontId="20" fillId="0" borderId="146" xfId="65" applyNumberFormat="1" applyFont="1" applyFill="1" applyBorder="1" applyAlignment="1">
      <alignment horizontal="right"/>
    </xf>
    <xf numFmtId="164" fontId="21" fillId="0" borderId="143" xfId="65" applyNumberFormat="1" applyFont="1" applyFill="1" applyBorder="1" applyAlignment="1">
      <alignment horizontal="center"/>
    </xf>
    <xf numFmtId="0" fontId="21" fillId="0" borderId="125" xfId="65" applyFont="1" applyBorder="1"/>
    <xf numFmtId="164" fontId="21" fillId="0" borderId="8" xfId="65" applyNumberFormat="1" applyFont="1" applyFill="1" applyBorder="1" applyAlignment="1">
      <alignment horizontal="center"/>
    </xf>
    <xf numFmtId="164" fontId="21" fillId="0" borderId="143" xfId="65" applyNumberFormat="1" applyFont="1" applyFill="1" applyBorder="1" applyAlignment="1">
      <alignment horizontal="right"/>
    </xf>
    <xf numFmtId="164" fontId="21" fillId="0" borderId="143" xfId="65" applyNumberFormat="1" applyFont="1" applyFill="1" applyBorder="1"/>
    <xf numFmtId="164" fontId="21" fillId="0" borderId="193" xfId="65" applyNumberFormat="1" applyFont="1" applyFill="1" applyBorder="1" applyAlignment="1">
      <alignment horizontal="center"/>
    </xf>
    <xf numFmtId="164" fontId="21" fillId="0" borderId="178" xfId="65" applyNumberFormat="1" applyFont="1" applyFill="1" applyBorder="1" applyAlignment="1">
      <alignment horizontal="right"/>
    </xf>
    <xf numFmtId="164" fontId="86" fillId="0" borderId="121" xfId="65" applyNumberFormat="1" applyFont="1" applyBorder="1" applyAlignment="1">
      <alignment horizontal="center"/>
    </xf>
    <xf numFmtId="164" fontId="20" fillId="0" borderId="131" xfId="65" applyNumberFormat="1" applyFont="1" applyFill="1" applyBorder="1" applyAlignment="1">
      <alignment horizontal="right"/>
    </xf>
    <xf numFmtId="164" fontId="20" fillId="0" borderId="131" xfId="65" applyNumberFormat="1" applyFont="1" applyFill="1" applyBorder="1"/>
    <xf numFmtId="0" fontId="20" fillId="0" borderId="0" xfId="65" applyFont="1"/>
    <xf numFmtId="0" fontId="20" fillId="17" borderId="159" xfId="65" applyFont="1" applyFill="1" applyBorder="1" applyAlignment="1">
      <alignment horizontal="center" vertical="center"/>
    </xf>
    <xf numFmtId="0" fontId="20" fillId="17" borderId="194" xfId="65" applyFont="1" applyFill="1" applyBorder="1" applyAlignment="1">
      <alignment horizontal="center" vertical="center"/>
    </xf>
    <xf numFmtId="0" fontId="20" fillId="17" borderId="12" xfId="65" applyFont="1" applyFill="1" applyBorder="1" applyAlignment="1">
      <alignment horizontal="center" vertical="center"/>
    </xf>
    <xf numFmtId="0" fontId="20" fillId="16" borderId="12" xfId="65" applyFont="1" applyFill="1" applyBorder="1" applyAlignment="1">
      <alignment horizontal="center" vertical="center"/>
    </xf>
    <xf numFmtId="0" fontId="5" fillId="0" borderId="0" xfId="83" applyFont="1" applyAlignment="1">
      <alignment vertical="center"/>
    </xf>
    <xf numFmtId="0" fontId="5" fillId="0" borderId="0" xfId="83" applyFont="1" applyFill="1" applyAlignment="1">
      <alignment vertical="center"/>
    </xf>
    <xf numFmtId="0" fontId="5" fillId="0" borderId="0" xfId="83" applyFont="1" applyFill="1" applyAlignment="1">
      <alignment horizontal="right" vertical="center"/>
    </xf>
    <xf numFmtId="0" fontId="5" fillId="0" borderId="0" xfId="83" applyFont="1" applyAlignment="1">
      <alignment horizontal="right" vertical="center"/>
    </xf>
    <xf numFmtId="0" fontId="68" fillId="0" borderId="0" xfId="83" applyFont="1" applyAlignment="1">
      <alignment vertical="center"/>
    </xf>
    <xf numFmtId="164" fontId="5" fillId="0" borderId="0" xfId="83" applyNumberFormat="1" applyFont="1" applyFill="1" applyAlignment="1">
      <alignment horizontal="right" vertical="center"/>
    </xf>
    <xf numFmtId="164" fontId="5" fillId="0" borderId="0" xfId="83" applyNumberFormat="1" applyFont="1" applyAlignment="1">
      <alignment horizontal="right" vertical="center"/>
    </xf>
    <xf numFmtId="164" fontId="5" fillId="0" borderId="0" xfId="83" applyNumberFormat="1" applyFont="1" applyFill="1" applyAlignment="1">
      <alignment vertical="center"/>
    </xf>
    <xf numFmtId="0" fontId="7" fillId="0" borderId="0" xfId="83" applyFont="1" applyFill="1" applyAlignment="1">
      <alignment vertical="center"/>
    </xf>
    <xf numFmtId="189" fontId="7" fillId="0" borderId="0" xfId="83" applyNumberFormat="1" applyFont="1" applyFill="1" applyAlignment="1">
      <alignment vertical="center"/>
    </xf>
    <xf numFmtId="164" fontId="87" fillId="0" borderId="110" xfId="83" applyNumberFormat="1" applyFont="1" applyFill="1" applyBorder="1" applyAlignment="1">
      <alignment horizontal="center" vertical="center"/>
    </xf>
    <xf numFmtId="164" fontId="87" fillId="0" borderId="88" xfId="83" applyNumberFormat="1" applyFont="1" applyFill="1" applyBorder="1" applyAlignment="1">
      <alignment horizontal="right" vertical="center"/>
    </xf>
    <xf numFmtId="164" fontId="56" fillId="0" borderId="195" xfId="83" applyNumberFormat="1" applyFont="1" applyFill="1" applyBorder="1" applyAlignment="1">
      <alignment horizontal="right" vertical="center"/>
    </xf>
    <xf numFmtId="0" fontId="88" fillId="0" borderId="87" xfId="83" applyFont="1" applyBorder="1" applyAlignment="1">
      <alignment vertical="center"/>
    </xf>
    <xf numFmtId="0" fontId="89" fillId="0" borderId="196" xfId="83" applyFont="1" applyFill="1" applyBorder="1" applyAlignment="1">
      <alignment horizontal="right" vertical="center"/>
    </xf>
    <xf numFmtId="164" fontId="87" fillId="0" borderId="78" xfId="83" applyNumberFormat="1" applyFont="1" applyBorder="1" applyAlignment="1">
      <alignment horizontal="center" vertical="center"/>
    </xf>
    <xf numFmtId="164" fontId="87" fillId="0" borderId="110" xfId="83" applyNumberFormat="1" applyFont="1" applyFill="1" applyBorder="1" applyAlignment="1">
      <alignment horizontal="right" vertical="center"/>
    </xf>
    <xf numFmtId="164" fontId="87" fillId="0" borderId="97" xfId="83" applyNumberFormat="1" applyFont="1" applyFill="1" applyBorder="1" applyAlignment="1">
      <alignment horizontal="right" vertical="center"/>
    </xf>
    <xf numFmtId="164" fontId="56" fillId="0" borderId="97" xfId="83" applyNumberFormat="1" applyFont="1" applyFill="1" applyBorder="1" applyAlignment="1">
      <alignment horizontal="right" vertical="center"/>
    </xf>
    <xf numFmtId="2" fontId="88" fillId="0" borderId="76" xfId="83" applyNumberFormat="1" applyFont="1" applyFill="1" applyBorder="1" applyAlignment="1">
      <alignment horizontal="left" vertical="center" wrapText="1"/>
    </xf>
    <xf numFmtId="0" fontId="89" fillId="0" borderId="197" xfId="83" applyFont="1" applyFill="1" applyBorder="1" applyAlignment="1">
      <alignment horizontal="right" vertical="center"/>
    </xf>
    <xf numFmtId="164" fontId="56" fillId="0" borderId="69" xfId="83" applyNumberFormat="1" applyFont="1" applyBorder="1" applyAlignment="1">
      <alignment horizontal="center" vertical="center" wrapText="1"/>
    </xf>
    <xf numFmtId="164" fontId="56" fillId="0" borderId="35" xfId="83" applyNumberFormat="1" applyFont="1" applyFill="1" applyBorder="1" applyAlignment="1">
      <alignment horizontal="center" vertical="center" wrapText="1"/>
    </xf>
    <xf numFmtId="164" fontId="56" fillId="0" borderId="35" xfId="83" applyNumberFormat="1" applyFont="1" applyFill="1" applyBorder="1" applyAlignment="1">
      <alignment horizontal="right" vertical="center" wrapText="1"/>
    </xf>
    <xf numFmtId="2" fontId="90" fillId="0" borderId="12" xfId="83" applyNumberFormat="1" applyFont="1" applyFill="1" applyBorder="1" applyAlignment="1">
      <alignment horizontal="left" vertical="center" wrapText="1" indent="4"/>
    </xf>
    <xf numFmtId="0" fontId="91" fillId="0" borderId="198" xfId="83" applyFont="1" applyFill="1" applyBorder="1" applyAlignment="1">
      <alignment horizontal="right" vertical="center"/>
    </xf>
    <xf numFmtId="2" fontId="90" fillId="0" borderId="12" xfId="83" applyNumberFormat="1" applyFont="1" applyFill="1" applyBorder="1" applyAlignment="1">
      <alignment horizontal="left" vertical="center" wrapText="1" indent="2"/>
    </xf>
    <xf numFmtId="2" fontId="90" fillId="0" borderId="12" xfId="83" applyNumberFormat="1" applyFont="1" applyFill="1" applyBorder="1" applyAlignment="1">
      <alignment horizontal="left" vertical="center" wrapText="1" indent="1"/>
    </xf>
    <xf numFmtId="0" fontId="89" fillId="0" borderId="198" xfId="83" applyFont="1" applyFill="1" applyBorder="1" applyAlignment="1">
      <alignment horizontal="right" vertical="center"/>
    </xf>
    <xf numFmtId="164" fontId="87" fillId="0" borderId="69" xfId="83" applyNumberFormat="1" applyFont="1" applyBorder="1" applyAlignment="1">
      <alignment horizontal="center" vertical="center"/>
    </xf>
    <xf numFmtId="164" fontId="87" fillId="0" borderId="35" xfId="83" applyNumberFormat="1" applyFont="1" applyFill="1" applyBorder="1" applyAlignment="1">
      <alignment horizontal="center" vertical="center"/>
    </xf>
    <xf numFmtId="164" fontId="87" fillId="0" borderId="35" xfId="83" applyNumberFormat="1" applyFont="1" applyFill="1" applyBorder="1" applyAlignment="1">
      <alignment horizontal="right" vertical="center"/>
    </xf>
    <xf numFmtId="2" fontId="88" fillId="0" borderId="12" xfId="83" applyNumberFormat="1" applyFont="1" applyFill="1" applyBorder="1" applyAlignment="1">
      <alignment horizontal="left" vertical="center" wrapText="1"/>
    </xf>
    <xf numFmtId="164" fontId="42" fillId="0" borderId="0" xfId="83" applyNumberFormat="1" applyFont="1" applyFill="1" applyAlignment="1">
      <alignment vertical="center"/>
    </xf>
    <xf numFmtId="164" fontId="56" fillId="0" borderId="69" xfId="83" applyNumberFormat="1" applyFont="1" applyBorder="1" applyAlignment="1">
      <alignment horizontal="center" vertical="center"/>
    </xf>
    <xf numFmtId="164" fontId="56" fillId="0" borderId="35" xfId="83" applyNumberFormat="1" applyFont="1" applyFill="1" applyBorder="1" applyAlignment="1">
      <alignment horizontal="center" vertical="center"/>
    </xf>
    <xf numFmtId="164" fontId="56" fillId="0" borderId="35" xfId="83" applyNumberFormat="1" applyFont="1" applyFill="1" applyBorder="1" applyAlignment="1">
      <alignment horizontal="right" vertical="center"/>
    </xf>
    <xf numFmtId="2" fontId="92" fillId="0" borderId="12" xfId="83" applyNumberFormat="1" applyFont="1" applyFill="1" applyBorder="1" applyAlignment="1">
      <alignment horizontal="left" vertical="center" wrapText="1" indent="8"/>
    </xf>
    <xf numFmtId="2" fontId="90" fillId="0" borderId="12" xfId="83" applyNumberFormat="1" applyFont="1" applyFill="1" applyBorder="1" applyAlignment="1">
      <alignment horizontal="left" vertical="center" wrapText="1" indent="6"/>
    </xf>
    <xf numFmtId="2" fontId="88" fillId="0" borderId="12" xfId="83" applyNumberFormat="1" applyFont="1" applyFill="1" applyBorder="1" applyAlignment="1">
      <alignment vertical="center" wrapText="1"/>
    </xf>
    <xf numFmtId="0" fontId="7" fillId="0" borderId="0" xfId="83" applyFont="1" applyFill="1" applyAlignment="1">
      <alignment horizontal="left" vertical="center"/>
    </xf>
    <xf numFmtId="164" fontId="7" fillId="0" borderId="0" xfId="83" applyNumberFormat="1" applyFont="1" applyFill="1" applyAlignment="1">
      <alignment vertical="center"/>
    </xf>
    <xf numFmtId="164" fontId="89" fillId="2" borderId="16" xfId="83" applyNumberFormat="1" applyFont="1" applyFill="1" applyBorder="1" applyAlignment="1">
      <alignment horizontal="center" vertical="center"/>
    </xf>
    <xf numFmtId="164" fontId="89" fillId="2" borderId="60" xfId="83" applyNumberFormat="1" applyFont="1" applyFill="1" applyBorder="1" applyAlignment="1">
      <alignment horizontal="center" vertical="center" wrapText="1"/>
    </xf>
    <xf numFmtId="2" fontId="26" fillId="2" borderId="16" xfId="83" applyNumberFormat="1" applyFont="1" applyFill="1" applyBorder="1" applyAlignment="1">
      <alignment horizontal="left" vertical="center" wrapText="1"/>
    </xf>
    <xf numFmtId="0" fontId="89" fillId="2" borderId="200" xfId="83" applyFont="1" applyFill="1" applyBorder="1" applyAlignment="1">
      <alignment horizontal="right" vertical="center"/>
    </xf>
    <xf numFmtId="164" fontId="56" fillId="0" borderId="35" xfId="83" applyNumberFormat="1" applyFont="1" applyBorder="1" applyAlignment="1">
      <alignment horizontal="center" vertical="center"/>
    </xf>
    <xf numFmtId="164" fontId="87" fillId="0" borderId="46" xfId="83" applyNumberFormat="1" applyFont="1" applyFill="1" applyBorder="1" applyAlignment="1">
      <alignment horizontal="center" vertical="center"/>
    </xf>
    <xf numFmtId="164" fontId="87" fillId="0" borderId="46" xfId="83" applyNumberFormat="1" applyFont="1" applyFill="1" applyBorder="1" applyAlignment="1">
      <alignment horizontal="right" vertical="center"/>
    </xf>
    <xf numFmtId="2" fontId="88" fillId="0" borderId="46" xfId="83" applyNumberFormat="1" applyFont="1" applyFill="1" applyBorder="1" applyAlignment="1">
      <alignment horizontal="left" vertical="center" wrapText="1"/>
    </xf>
    <xf numFmtId="0" fontId="89" fillId="0" borderId="9" xfId="83" applyFont="1" applyFill="1" applyBorder="1" applyAlignment="1">
      <alignment horizontal="right" vertical="center"/>
    </xf>
    <xf numFmtId="164" fontId="56" fillId="0" borderId="71" xfId="83" applyNumberFormat="1" applyFont="1" applyBorder="1" applyAlignment="1">
      <alignment horizontal="center" vertical="center"/>
    </xf>
    <xf numFmtId="164" fontId="87" fillId="0" borderId="36" xfId="83" applyNumberFormat="1" applyFont="1" applyFill="1" applyBorder="1" applyAlignment="1">
      <alignment horizontal="center" vertical="center"/>
    </xf>
    <xf numFmtId="164" fontId="87" fillId="0" borderId="36" xfId="83" applyNumberFormat="1" applyFont="1" applyFill="1" applyBorder="1" applyAlignment="1">
      <alignment horizontal="right" vertical="center"/>
    </xf>
    <xf numFmtId="2" fontId="88" fillId="0" borderId="26" xfId="83" applyNumberFormat="1" applyFont="1" applyFill="1" applyBorder="1" applyAlignment="1">
      <alignment horizontal="left" vertical="center" wrapText="1"/>
    </xf>
    <xf numFmtId="0" fontId="89" fillId="0" borderId="201" xfId="83" applyFont="1" applyFill="1" applyBorder="1" applyAlignment="1">
      <alignment horizontal="right" vertical="center"/>
    </xf>
    <xf numFmtId="183" fontId="7" fillId="0" borderId="0" xfId="83" applyNumberFormat="1" applyFont="1" applyFill="1" applyAlignment="1">
      <alignment vertical="center"/>
    </xf>
    <xf numFmtId="164" fontId="93" fillId="0" borderId="69" xfId="83" applyNumberFormat="1" applyFont="1" applyBorder="1" applyAlignment="1">
      <alignment horizontal="center" vertical="center"/>
    </xf>
    <xf numFmtId="164" fontId="93" fillId="0" borderId="35" xfId="83" applyNumberFormat="1" applyFont="1" applyFill="1" applyBorder="1" applyAlignment="1">
      <alignment horizontal="center" vertical="center"/>
    </xf>
    <xf numFmtId="164" fontId="93" fillId="0" borderId="35" xfId="83" applyNumberFormat="1" applyFont="1" applyFill="1" applyBorder="1" applyAlignment="1">
      <alignment horizontal="right" vertical="center"/>
    </xf>
    <xf numFmtId="2" fontId="92" fillId="0" borderId="12" xfId="83" applyNumberFormat="1" applyFont="1" applyFill="1" applyBorder="1" applyAlignment="1">
      <alignment horizontal="left" vertical="center" wrapText="1" indent="4"/>
    </xf>
    <xf numFmtId="2" fontId="92" fillId="0" borderId="12" xfId="83" applyNumberFormat="1" applyFont="1" applyFill="1" applyBorder="1" applyAlignment="1">
      <alignment horizontal="left" vertical="center" wrapText="1" indent="6"/>
    </xf>
    <xf numFmtId="2" fontId="88" fillId="0" borderId="12" xfId="83" applyNumberFormat="1" applyFont="1" applyFill="1" applyBorder="1" applyAlignment="1">
      <alignment horizontal="left" vertical="center" wrapText="1" indent="1"/>
    </xf>
    <xf numFmtId="164" fontId="87" fillId="0" borderId="35" xfId="83" applyNumberFormat="1" applyFont="1" applyFill="1" applyBorder="1" applyAlignment="1">
      <alignment horizontal="right" vertical="center" wrapText="1"/>
    </xf>
    <xf numFmtId="0" fontId="7" fillId="19" borderId="0" xfId="83" applyFont="1" applyFill="1" applyAlignment="1">
      <alignment horizontal="center" vertical="center"/>
    </xf>
    <xf numFmtId="164" fontId="89" fillId="0" borderId="12" xfId="83" applyNumberFormat="1" applyFont="1" applyFill="1" applyBorder="1" applyAlignment="1">
      <alignment horizontal="center" vertical="center"/>
    </xf>
    <xf numFmtId="164" fontId="89" fillId="0" borderId="12" xfId="83" applyNumberFormat="1" applyFont="1" applyBorder="1" applyAlignment="1">
      <alignment horizontal="center" vertical="center"/>
    </xf>
    <xf numFmtId="0" fontId="88" fillId="8" borderId="16" xfId="83" applyFont="1" applyFill="1" applyBorder="1" applyAlignment="1">
      <alignment vertical="center"/>
    </xf>
    <xf numFmtId="0" fontId="89" fillId="0" borderId="200" xfId="83" applyFont="1" applyFill="1" applyBorder="1" applyAlignment="1">
      <alignment horizontal="center" vertical="center"/>
    </xf>
    <xf numFmtId="0" fontId="7" fillId="19" borderId="0" xfId="83" applyFont="1" applyFill="1" applyAlignment="1">
      <alignment horizontal="left" vertical="center"/>
    </xf>
    <xf numFmtId="49" fontId="89" fillId="2" borderId="202" xfId="83" applyNumberFormat="1" applyFont="1" applyFill="1" applyBorder="1" applyAlignment="1">
      <alignment horizontal="center" vertical="center"/>
    </xf>
    <xf numFmtId="49" fontId="89" fillId="2" borderId="203" xfId="83" applyNumberFormat="1" applyFont="1" applyFill="1" applyBorder="1" applyAlignment="1">
      <alignment horizontal="center" vertical="center"/>
    </xf>
    <xf numFmtId="0" fontId="88" fillId="2" borderId="93" xfId="83" applyFont="1" applyFill="1" applyBorder="1" applyAlignment="1">
      <alignment horizontal="center" vertical="center"/>
    </xf>
    <xf numFmtId="0" fontId="89" fillId="2" borderId="204" xfId="83" applyFont="1" applyFill="1" applyBorder="1" applyAlignment="1">
      <alignment horizontal="left" vertical="center"/>
    </xf>
    <xf numFmtId="0" fontId="5" fillId="19" borderId="0" xfId="83" applyFont="1" applyFill="1" applyAlignment="1">
      <alignment vertical="center"/>
    </xf>
    <xf numFmtId="0" fontId="93" fillId="0" borderId="0" xfId="83" applyFont="1" applyFill="1" applyBorder="1" applyAlignment="1">
      <alignment horizontal="right"/>
    </xf>
    <xf numFmtId="0" fontId="87" fillId="0" borderId="0" xfId="83" applyFont="1" applyFill="1" applyBorder="1" applyAlignment="1">
      <alignment vertical="center"/>
    </xf>
    <xf numFmtId="0" fontId="56" fillId="0" borderId="0" xfId="83" applyFont="1" applyFill="1" applyBorder="1" applyAlignment="1">
      <alignment horizontal="right" vertical="center"/>
    </xf>
    <xf numFmtId="0" fontId="56" fillId="0" borderId="0" xfId="83" applyFont="1" applyFill="1" applyBorder="1" applyAlignment="1">
      <alignment vertical="center"/>
    </xf>
    <xf numFmtId="0" fontId="56" fillId="0" borderId="0" xfId="83" applyFont="1" applyFill="1" applyBorder="1" applyAlignment="1">
      <alignment horizontal="left" vertical="center"/>
    </xf>
    <xf numFmtId="0" fontId="68" fillId="0" borderId="0" xfId="83" applyFont="1" applyFill="1" applyAlignment="1">
      <alignment horizontal="left" vertical="center"/>
    </xf>
    <xf numFmtId="0" fontId="84" fillId="0" borderId="0" xfId="65" applyFont="1"/>
    <xf numFmtId="164" fontId="84" fillId="0" borderId="0" xfId="65" applyNumberFormat="1" applyFont="1"/>
    <xf numFmtId="0" fontId="96" fillId="0" borderId="0" xfId="65" applyFont="1"/>
    <xf numFmtId="183" fontId="84" fillId="0" borderId="0" xfId="65" applyNumberFormat="1" applyFont="1"/>
    <xf numFmtId="164" fontId="86" fillId="0" borderId="155" xfId="65" applyNumberFormat="1" applyFont="1" applyFill="1" applyBorder="1"/>
    <xf numFmtId="0" fontId="86" fillId="0" borderId="191" xfId="65" applyFont="1" applyBorder="1"/>
    <xf numFmtId="0" fontId="86" fillId="0" borderId="192" xfId="65" applyFont="1" applyBorder="1"/>
    <xf numFmtId="164" fontId="84" fillId="0" borderId="133" xfId="65" applyNumberFormat="1" applyFont="1" applyFill="1" applyBorder="1"/>
    <xf numFmtId="0" fontId="84" fillId="0" borderId="117" xfId="65" applyFont="1" applyBorder="1"/>
    <xf numFmtId="164" fontId="86" fillId="0" borderId="146" xfId="65" applyNumberFormat="1" applyFont="1" applyFill="1" applyBorder="1"/>
    <xf numFmtId="0" fontId="86" fillId="0" borderId="119" xfId="65" applyFont="1" applyBorder="1"/>
    <xf numFmtId="0" fontId="86" fillId="0" borderId="120" xfId="65" applyFont="1" applyBorder="1"/>
    <xf numFmtId="0" fontId="86" fillId="0" borderId="0" xfId="65" applyFont="1"/>
    <xf numFmtId="164" fontId="84" fillId="0" borderId="146" xfId="65" applyNumberFormat="1" applyFont="1" applyFill="1" applyBorder="1"/>
    <xf numFmtId="0" fontId="84" fillId="0" borderId="119" xfId="65" applyFont="1" applyBorder="1"/>
    <xf numFmtId="0" fontId="84" fillId="0" borderId="120" xfId="65" applyFont="1" applyBorder="1"/>
    <xf numFmtId="164" fontId="21" fillId="0" borderId="133" xfId="65" applyNumberFormat="1" applyFont="1" applyFill="1" applyBorder="1" applyAlignment="1">
      <alignment horizontal="right" vertical="center"/>
    </xf>
    <xf numFmtId="164" fontId="84" fillId="0" borderId="133" xfId="65" applyNumberFormat="1" applyFont="1" applyFill="1" applyBorder="1" applyAlignment="1">
      <alignment vertical="center"/>
    </xf>
    <xf numFmtId="164" fontId="21" fillId="0" borderId="145" xfId="65" applyNumberFormat="1" applyFont="1" applyFill="1" applyBorder="1" applyAlignment="1">
      <alignment horizontal="right"/>
    </xf>
    <xf numFmtId="0" fontId="84" fillId="0" borderId="125" xfId="65" applyFont="1" applyBorder="1"/>
    <xf numFmtId="164" fontId="86" fillId="0" borderId="131" xfId="65" applyNumberFormat="1" applyFont="1" applyFill="1" applyBorder="1"/>
    <xf numFmtId="0" fontId="86" fillId="0" borderId="188" xfId="65" applyFont="1" applyBorder="1"/>
    <xf numFmtId="0" fontId="86" fillId="0" borderId="135" xfId="65" applyFont="1" applyBorder="1"/>
    <xf numFmtId="0" fontId="20" fillId="17" borderId="144" xfId="65" applyFont="1" applyFill="1" applyBorder="1" applyAlignment="1">
      <alignment horizontal="center" vertical="center"/>
    </xf>
    <xf numFmtId="0" fontId="20" fillId="17" borderId="157" xfId="65" applyFont="1" applyFill="1" applyBorder="1" applyAlignment="1">
      <alignment horizontal="center" vertical="center"/>
    </xf>
    <xf numFmtId="0" fontId="96" fillId="0" borderId="0" xfId="65" applyFont="1" applyAlignment="1">
      <alignment horizontal="right"/>
    </xf>
    <xf numFmtId="0" fontId="84" fillId="0" borderId="0" xfId="65" applyFont="1" applyAlignment="1">
      <alignment horizontal="center"/>
    </xf>
    <xf numFmtId="0" fontId="98" fillId="0" borderId="0" xfId="65" applyFont="1"/>
    <xf numFmtId="164" fontId="87" fillId="0" borderId="205" xfId="83" applyNumberFormat="1" applyFont="1" applyBorder="1" applyAlignment="1">
      <alignment horizontal="center" vertical="center"/>
    </xf>
    <xf numFmtId="2" fontId="88" fillId="2" borderId="16" xfId="83" applyNumberFormat="1" applyFont="1" applyFill="1" applyBorder="1" applyAlignment="1">
      <alignment horizontal="left" vertical="center" wrapText="1"/>
    </xf>
    <xf numFmtId="0" fontId="89" fillId="8" borderId="16" xfId="83" applyFont="1" applyFill="1" applyBorder="1" applyAlignment="1">
      <alignment vertical="center"/>
    </xf>
    <xf numFmtId="0" fontId="89" fillId="2" borderId="93" xfId="83" applyFont="1" applyFill="1" applyBorder="1" applyAlignment="1">
      <alignment horizontal="center" vertical="center"/>
    </xf>
    <xf numFmtId="0" fontId="28" fillId="0" borderId="0" xfId="30" applyFont="1" applyAlignment="1">
      <alignment vertical="center"/>
    </xf>
    <xf numFmtId="0" fontId="5" fillId="0" borderId="0" xfId="84" applyFont="1" applyFill="1" applyAlignment="1">
      <alignment vertical="center"/>
    </xf>
    <xf numFmtId="173" fontId="28" fillId="0" borderId="0" xfId="30" applyNumberFormat="1" applyFont="1" applyAlignment="1">
      <alignment vertical="center"/>
    </xf>
    <xf numFmtId="164" fontId="28" fillId="0" borderId="0" xfId="30" applyNumberFormat="1" applyFont="1" applyAlignment="1">
      <alignment vertical="center"/>
    </xf>
    <xf numFmtId="170" fontId="28" fillId="0" borderId="0" xfId="85" applyNumberFormat="1" applyFont="1" applyBorder="1" applyAlignment="1">
      <alignment vertical="center"/>
    </xf>
    <xf numFmtId="164" fontId="20" fillId="0" borderId="20" xfId="30" applyNumberFormat="1" applyFont="1" applyFill="1" applyBorder="1" applyAlignment="1">
      <alignment horizontal="center" vertical="center"/>
    </xf>
    <xf numFmtId="164" fontId="20" fillId="0" borderId="19" xfId="30" applyNumberFormat="1" applyFont="1" applyFill="1" applyBorder="1" applyAlignment="1">
      <alignment horizontal="center" vertical="center"/>
    </xf>
    <xf numFmtId="173" fontId="20" fillId="0" borderId="19" xfId="30" applyNumberFormat="1" applyFont="1" applyFill="1" applyBorder="1" applyAlignment="1">
      <alignment vertical="center"/>
    </xf>
    <xf numFmtId="164" fontId="21" fillId="0" borderId="14" xfId="30" applyNumberFormat="1" applyFont="1" applyFill="1" applyBorder="1" applyAlignment="1">
      <alignment horizontal="center" vertical="center"/>
    </xf>
    <xf numFmtId="164" fontId="21" fillId="0" borderId="13" xfId="30" applyNumberFormat="1" applyFont="1" applyFill="1" applyBorder="1" applyAlignment="1">
      <alignment horizontal="center" vertical="center"/>
    </xf>
    <xf numFmtId="173" fontId="21" fillId="0" borderId="13" xfId="30" applyNumberFormat="1" applyFont="1" applyFill="1" applyBorder="1" applyAlignment="1">
      <alignment vertical="center"/>
    </xf>
    <xf numFmtId="0" fontId="21" fillId="0" borderId="8" xfId="30" applyFont="1" applyFill="1" applyBorder="1" applyAlignment="1">
      <alignment horizontal="left" vertical="center" wrapText="1"/>
    </xf>
    <xf numFmtId="0" fontId="3" fillId="0" borderId="15" xfId="30" applyFont="1" applyFill="1" applyBorder="1" applyAlignment="1">
      <alignment horizontal="center" vertical="center"/>
    </xf>
    <xf numFmtId="0" fontId="21" fillId="0" borderId="8" xfId="30" applyFont="1" applyFill="1" applyBorder="1" applyAlignment="1">
      <alignment horizontal="left" vertical="center"/>
    </xf>
    <xf numFmtId="0" fontId="3" fillId="0" borderId="7" xfId="30" applyFont="1" applyFill="1" applyBorder="1" applyAlignment="1">
      <alignment horizontal="center" vertical="center"/>
    </xf>
    <xf numFmtId="164" fontId="20" fillId="0" borderId="14" xfId="30" applyNumberFormat="1" applyFont="1" applyFill="1" applyBorder="1" applyAlignment="1">
      <alignment horizontal="center" vertical="center"/>
    </xf>
    <xf numFmtId="164" fontId="20" fillId="0" borderId="13" xfId="30" applyNumberFormat="1" applyFont="1" applyFill="1" applyBorder="1" applyAlignment="1">
      <alignment horizontal="center" vertical="center"/>
    </xf>
    <xf numFmtId="173" fontId="20" fillId="0" borderId="13" xfId="30" applyNumberFormat="1" applyFont="1" applyFill="1" applyBorder="1" applyAlignment="1">
      <alignment horizontal="center" vertical="center"/>
    </xf>
    <xf numFmtId="164" fontId="20" fillId="0" borderId="43" xfId="30" applyNumberFormat="1" applyFont="1" applyFill="1" applyBorder="1" applyAlignment="1">
      <alignment horizontal="center" vertical="center"/>
    </xf>
    <xf numFmtId="164" fontId="20" fillId="0" borderId="8" xfId="30" applyNumberFormat="1" applyFont="1" applyFill="1" applyBorder="1" applyAlignment="1">
      <alignment horizontal="center" vertical="center"/>
    </xf>
    <xf numFmtId="173" fontId="20" fillId="0" borderId="13" xfId="30" applyNumberFormat="1" applyFont="1" applyFill="1" applyBorder="1" applyAlignment="1">
      <alignment vertical="center"/>
    </xf>
    <xf numFmtId="0" fontId="20" fillId="0" borderId="8" xfId="30" applyFont="1" applyFill="1" applyBorder="1" applyAlignment="1">
      <alignment vertical="center"/>
    </xf>
    <xf numFmtId="0" fontId="20" fillId="0" borderId="7" xfId="30" applyFont="1" applyFill="1" applyBorder="1" applyAlignment="1">
      <alignment horizontal="center" vertical="center"/>
    </xf>
    <xf numFmtId="164" fontId="20" fillId="0" borderId="27" xfId="30" applyNumberFormat="1" applyFont="1" applyFill="1" applyBorder="1" applyAlignment="1">
      <alignment horizontal="center" vertical="center"/>
    </xf>
    <xf numFmtId="164" fontId="20" fillId="0" borderId="26" xfId="30" applyNumberFormat="1" applyFont="1" applyFill="1" applyBorder="1" applyAlignment="1">
      <alignment horizontal="center" vertical="center"/>
    </xf>
    <xf numFmtId="173" fontId="20" fillId="0" borderId="26" xfId="30" applyNumberFormat="1" applyFont="1" applyFill="1" applyBorder="1" applyAlignment="1">
      <alignment vertical="center"/>
    </xf>
    <xf numFmtId="0" fontId="20" fillId="0" borderId="36" xfId="30" applyFont="1" applyFill="1" applyBorder="1" applyAlignment="1">
      <alignment vertical="center"/>
    </xf>
    <xf numFmtId="164" fontId="20" fillId="0" borderId="10" xfId="30" applyNumberFormat="1" applyFont="1" applyFill="1" applyBorder="1" applyAlignment="1">
      <alignment horizontal="center" vertical="center"/>
    </xf>
    <xf numFmtId="164" fontId="20" fillId="0" borderId="12" xfId="30" applyNumberFormat="1" applyFont="1" applyFill="1" applyBorder="1" applyAlignment="1">
      <alignment horizontal="center" vertical="center"/>
    </xf>
    <xf numFmtId="173" fontId="20" fillId="0" borderId="12" xfId="30" applyNumberFormat="1" applyFont="1" applyFill="1" applyBorder="1" applyAlignment="1">
      <alignment vertical="center"/>
    </xf>
    <xf numFmtId="0" fontId="20" fillId="0" borderId="46" xfId="30" applyFont="1" applyFill="1" applyBorder="1" applyAlignment="1">
      <alignment horizontal="left" vertical="center"/>
    </xf>
    <xf numFmtId="0" fontId="20" fillId="0" borderId="11" xfId="30" applyFont="1" applyFill="1" applyBorder="1" applyAlignment="1">
      <alignment horizontal="center" vertical="center"/>
    </xf>
    <xf numFmtId="0" fontId="1" fillId="0" borderId="15" xfId="30" applyFont="1" applyFill="1" applyBorder="1" applyAlignment="1">
      <alignment horizontal="center" vertical="center"/>
    </xf>
    <xf numFmtId="173" fontId="20" fillId="0" borderId="8" xfId="30" applyNumberFormat="1" applyFont="1" applyFill="1" applyBorder="1" applyAlignment="1">
      <alignment vertical="center"/>
    </xf>
    <xf numFmtId="0" fontId="1" fillId="0" borderId="7" xfId="30" applyFont="1" applyFill="1" applyBorder="1" applyAlignment="1">
      <alignment horizontal="center" vertical="center"/>
    </xf>
    <xf numFmtId="173" fontId="20" fillId="0" borderId="26" xfId="30" applyNumberFormat="1" applyFont="1" applyFill="1" applyBorder="1" applyAlignment="1">
      <alignment horizontal="center" vertical="center"/>
    </xf>
    <xf numFmtId="0" fontId="20" fillId="3" borderId="10" xfId="30" quotePrefix="1" applyFont="1" applyFill="1" applyBorder="1" applyAlignment="1">
      <alignment horizontal="center" vertical="center"/>
    </xf>
    <xf numFmtId="0" fontId="20" fillId="3" borderId="12" xfId="30" quotePrefix="1" applyFont="1" applyFill="1" applyBorder="1" applyAlignment="1">
      <alignment horizontal="center" vertical="center"/>
    </xf>
    <xf numFmtId="0" fontId="62" fillId="16" borderId="158" xfId="66" applyFont="1" applyFill="1" applyBorder="1" applyAlignment="1">
      <alignment horizontal="center" vertical="center"/>
    </xf>
    <xf numFmtId="0" fontId="20" fillId="17" borderId="168" xfId="65" applyFont="1" applyFill="1" applyBorder="1" applyAlignment="1">
      <alignment horizontal="center" vertical="center"/>
    </xf>
    <xf numFmtId="0" fontId="20" fillId="3" borderId="12" xfId="30" applyFont="1" applyFill="1" applyBorder="1" applyAlignment="1">
      <alignment horizontal="center" vertical="center"/>
    </xf>
    <xf numFmtId="0" fontId="1" fillId="0" borderId="0" xfId="29" applyFont="1" applyFill="1" applyAlignment="1">
      <alignment horizontal="center" vertical="center"/>
    </xf>
    <xf numFmtId="0" fontId="29" fillId="0" borderId="0" xfId="86" applyFont="1" applyAlignment="1"/>
    <xf numFmtId="0" fontId="21" fillId="0" borderId="0" xfId="86" applyFont="1"/>
    <xf numFmtId="164" fontId="21" fillId="0" borderId="0" xfId="86" applyNumberFormat="1" applyFont="1"/>
    <xf numFmtId="166" fontId="21" fillId="0" borderId="0" xfId="86" applyNumberFormat="1" applyFont="1"/>
    <xf numFmtId="167" fontId="21" fillId="0" borderId="0" xfId="86" applyNumberFormat="1" applyFont="1" applyAlignment="1">
      <alignment horizontal="right"/>
    </xf>
    <xf numFmtId="167" fontId="21" fillId="0" borderId="0" xfId="86" applyNumberFormat="1" applyFont="1" applyAlignment="1"/>
    <xf numFmtId="166" fontId="21" fillId="0" borderId="0" xfId="86" applyNumberFormat="1" applyFont="1" applyAlignment="1">
      <alignment horizontal="left"/>
    </xf>
    <xf numFmtId="166" fontId="21" fillId="0" borderId="0" xfId="86" quotePrefix="1" applyNumberFormat="1" applyFont="1"/>
    <xf numFmtId="166" fontId="21" fillId="0" borderId="0" xfId="86" quotePrefix="1" applyNumberFormat="1" applyFont="1" applyAlignment="1">
      <alignment horizontal="left"/>
    </xf>
    <xf numFmtId="166" fontId="20" fillId="0" borderId="0" xfId="86" applyNumberFormat="1" applyFont="1" applyAlignment="1">
      <alignment horizontal="center"/>
    </xf>
    <xf numFmtId="166" fontId="20" fillId="0" borderId="0" xfId="86" applyNumberFormat="1" applyFont="1" applyAlignment="1">
      <alignment horizontal="right"/>
    </xf>
    <xf numFmtId="166" fontId="20" fillId="0" borderId="0" xfId="86" applyNumberFormat="1" applyFont="1" applyAlignment="1">
      <alignment horizontal="left"/>
    </xf>
    <xf numFmtId="166" fontId="20" fillId="0" borderId="206" xfId="86" applyNumberFormat="1" applyFont="1" applyFill="1" applyBorder="1" applyAlignment="1">
      <alignment horizontal="center" vertical="center"/>
    </xf>
    <xf numFmtId="166" fontId="21" fillId="0" borderId="141" xfId="86" applyNumberFormat="1" applyFont="1" applyFill="1" applyBorder="1" applyAlignment="1">
      <alignment horizontal="center" vertical="center"/>
    </xf>
    <xf numFmtId="166" fontId="21" fillId="0" borderId="141" xfId="86" applyNumberFormat="1" applyFont="1" applyFill="1" applyBorder="1" applyAlignment="1">
      <alignment horizontal="right" vertical="center"/>
    </xf>
    <xf numFmtId="166" fontId="21" fillId="0" borderId="141" xfId="66" applyNumberFormat="1" applyFont="1" applyFill="1" applyBorder="1" applyAlignment="1">
      <alignment horizontal="right" vertical="center"/>
    </xf>
    <xf numFmtId="166" fontId="21" fillId="0" borderId="152" xfId="86" applyNumberFormat="1" applyFont="1" applyFill="1" applyBorder="1" applyAlignment="1">
      <alignment vertical="center"/>
    </xf>
    <xf numFmtId="166" fontId="21" fillId="0" borderId="142" xfId="86" applyNumberFormat="1" applyFont="1" applyFill="1" applyBorder="1" applyAlignment="1">
      <alignment vertical="center"/>
    </xf>
    <xf numFmtId="166" fontId="20" fillId="0" borderId="124" xfId="86" applyNumberFormat="1" applyFont="1" applyFill="1" applyBorder="1" applyAlignment="1">
      <alignment horizontal="center" vertical="center"/>
    </xf>
    <xf numFmtId="166" fontId="21" fillId="0" borderId="133" xfId="86" applyNumberFormat="1" applyFont="1" applyFill="1" applyBorder="1" applyAlignment="1">
      <alignment horizontal="center" vertical="center"/>
    </xf>
    <xf numFmtId="166" fontId="21" fillId="0" borderId="133" xfId="86" applyNumberFormat="1" applyFont="1" applyFill="1" applyBorder="1" applyAlignment="1">
      <alignment horizontal="right" vertical="center"/>
    </xf>
    <xf numFmtId="166" fontId="21" fillId="0" borderId="133" xfId="66" applyNumberFormat="1" applyFont="1" applyFill="1" applyBorder="1" applyAlignment="1">
      <alignment horizontal="right" vertical="center"/>
    </xf>
    <xf numFmtId="166" fontId="21" fillId="0" borderId="0" xfId="86" applyNumberFormat="1" applyFont="1" applyFill="1" applyAlignment="1">
      <alignment vertical="center"/>
    </xf>
    <xf numFmtId="166" fontId="21" fillId="0" borderId="126" xfId="86" applyNumberFormat="1" applyFont="1" applyFill="1" applyBorder="1" applyAlignment="1">
      <alignment vertical="center"/>
    </xf>
    <xf numFmtId="166" fontId="20" fillId="0" borderId="189" xfId="86" applyNumberFormat="1" applyFont="1" applyFill="1" applyBorder="1" applyAlignment="1">
      <alignment horizontal="center" vertical="center"/>
    </xf>
    <xf numFmtId="166" fontId="21" fillId="0" borderId="138" xfId="86" applyNumberFormat="1" applyFont="1" applyFill="1" applyBorder="1" applyAlignment="1">
      <alignment horizontal="center" vertical="center"/>
    </xf>
    <xf numFmtId="166" fontId="21" fillId="0" borderId="138" xfId="86" applyNumberFormat="1" applyFont="1" applyFill="1" applyBorder="1" applyAlignment="1">
      <alignment horizontal="right" vertical="center"/>
    </xf>
    <xf numFmtId="166" fontId="21" fillId="0" borderId="138" xfId="66" applyNumberFormat="1" applyFont="1" applyFill="1" applyBorder="1" applyAlignment="1">
      <alignment horizontal="right" vertical="center"/>
    </xf>
    <xf numFmtId="166" fontId="21" fillId="0" borderId="165" xfId="86" applyNumberFormat="1" applyFont="1" applyFill="1" applyBorder="1" applyAlignment="1">
      <alignment vertical="center"/>
    </xf>
    <xf numFmtId="166" fontId="21" fillId="0" borderId="151" xfId="86" applyNumberFormat="1" applyFont="1" applyFill="1" applyBorder="1" applyAlignment="1">
      <alignment vertical="center"/>
    </xf>
    <xf numFmtId="166" fontId="20" fillId="0" borderId="0" xfId="66" applyNumberFormat="1" applyFont="1" applyAlignment="1">
      <alignment horizontal="right"/>
    </xf>
    <xf numFmtId="184" fontId="29" fillId="0" borderId="0" xfId="86" applyNumberFormat="1" applyFont="1" applyAlignment="1"/>
    <xf numFmtId="166" fontId="20" fillId="0" borderId="153" xfId="86" applyNumberFormat="1" applyFont="1" applyBorder="1" applyAlignment="1">
      <alignment horizontal="center"/>
    </xf>
    <xf numFmtId="166" fontId="20" fillId="0" borderId="155" xfId="86" applyNumberFormat="1" applyFont="1" applyBorder="1" applyAlignment="1">
      <alignment horizontal="center"/>
    </xf>
    <xf numFmtId="166" fontId="1" fillId="0" borderId="155" xfId="86" applyNumberFormat="1" applyFont="1" applyBorder="1" applyAlignment="1">
      <alignment horizontal="right"/>
    </xf>
    <xf numFmtId="166" fontId="1" fillId="0" borderId="155" xfId="66" applyNumberFormat="1" applyFont="1" applyBorder="1" applyAlignment="1">
      <alignment horizontal="right"/>
    </xf>
    <xf numFmtId="166" fontId="20" fillId="0" borderId="155" xfId="66" applyNumberFormat="1" applyFont="1" applyBorder="1" applyAlignment="1">
      <alignment horizontal="right"/>
    </xf>
    <xf numFmtId="185" fontId="21" fillId="0" borderId="0" xfId="86" applyNumberFormat="1" applyFont="1"/>
    <xf numFmtId="166" fontId="21" fillId="0" borderId="132" xfId="86" applyNumberFormat="1" applyFont="1" applyBorder="1" applyAlignment="1">
      <alignment horizontal="center"/>
    </xf>
    <xf numFmtId="166" fontId="21" fillId="0" borderId="125" xfId="86" applyNumberFormat="1" applyFont="1" applyBorder="1" applyAlignment="1">
      <alignment horizontal="center"/>
    </xf>
    <xf numFmtId="166" fontId="3" fillId="0" borderId="125" xfId="86" applyNumberFormat="1" applyFont="1" applyBorder="1" applyAlignment="1">
      <alignment horizontal="right"/>
    </xf>
    <xf numFmtId="166" fontId="3" fillId="0" borderId="125" xfId="66" applyNumberFormat="1" applyFont="1" applyBorder="1" applyAlignment="1">
      <alignment horizontal="right"/>
    </xf>
    <xf numFmtId="166" fontId="21" fillId="0" borderId="125" xfId="66" applyNumberFormat="1" applyFont="1" applyBorder="1" applyAlignment="1">
      <alignment horizontal="right"/>
    </xf>
    <xf numFmtId="166" fontId="21" fillId="0" borderId="125" xfId="86" applyNumberFormat="1" applyFont="1" applyBorder="1"/>
    <xf numFmtId="166" fontId="21" fillId="0" borderId="117" xfId="86" quotePrefix="1" applyNumberFormat="1" applyFont="1" applyBorder="1" applyAlignment="1">
      <alignment horizontal="left"/>
    </xf>
    <xf numFmtId="166" fontId="21" fillId="0" borderId="125" xfId="86" applyNumberFormat="1" applyFont="1" applyBorder="1" applyAlignment="1">
      <alignment horizontal="right"/>
    </xf>
    <xf numFmtId="166" fontId="21" fillId="0" borderId="133" xfId="86" applyNumberFormat="1" applyFont="1" applyBorder="1" applyAlignment="1">
      <alignment horizontal="center"/>
    </xf>
    <xf numFmtId="166" fontId="29" fillId="0" borderId="13" xfId="86" applyNumberFormat="1" applyFont="1" applyBorder="1" applyAlignment="1"/>
    <xf numFmtId="166" fontId="21" fillId="0" borderId="8" xfId="86" applyNumberFormat="1" applyFont="1" applyBorder="1"/>
    <xf numFmtId="166" fontId="20" fillId="0" borderId="117" xfId="86" applyNumberFormat="1" applyFont="1" applyBorder="1" applyAlignment="1">
      <alignment horizontal="left"/>
    </xf>
    <xf numFmtId="166" fontId="21" fillId="0" borderId="13" xfId="66" applyNumberFormat="1" applyFont="1" applyBorder="1" applyAlignment="1">
      <alignment horizontal="right"/>
    </xf>
    <xf numFmtId="166" fontId="21" fillId="0" borderId="133" xfId="86" applyNumberFormat="1" applyFont="1" applyFill="1" applyBorder="1" applyAlignment="1">
      <alignment horizontal="right"/>
    </xf>
    <xf numFmtId="166" fontId="21" fillId="0" borderId="133" xfId="66" applyNumberFormat="1" applyFont="1" applyBorder="1" applyAlignment="1">
      <alignment horizontal="right"/>
    </xf>
    <xf numFmtId="166" fontId="20" fillId="0" borderId="132" xfId="86" applyNumberFormat="1" applyFont="1" applyBorder="1" applyAlignment="1">
      <alignment horizontal="center"/>
    </xf>
    <xf numFmtId="166" fontId="20" fillId="0" borderId="133" xfId="86" applyNumberFormat="1" applyFont="1" applyBorder="1" applyAlignment="1">
      <alignment horizontal="center"/>
    </xf>
    <xf numFmtId="166" fontId="20" fillId="0" borderId="133" xfId="86" applyNumberFormat="1" applyFont="1" applyBorder="1" applyAlignment="1">
      <alignment horizontal="right"/>
    </xf>
    <xf numFmtId="166" fontId="20" fillId="0" borderId="133" xfId="66" applyNumberFormat="1" applyFont="1" applyBorder="1" applyAlignment="1">
      <alignment horizontal="right"/>
    </xf>
    <xf numFmtId="166" fontId="21" fillId="0" borderId="133" xfId="86" applyNumberFormat="1" applyFont="1" applyBorder="1" applyAlignment="1">
      <alignment horizontal="right"/>
    </xf>
    <xf numFmtId="166" fontId="21" fillId="0" borderId="117" xfId="86" applyNumberFormat="1" applyFont="1" applyBorder="1"/>
    <xf numFmtId="166" fontId="21" fillId="0" borderId="125" xfId="66" applyNumberFormat="1" applyFont="1" applyBorder="1"/>
    <xf numFmtId="166" fontId="21" fillId="0" borderId="125" xfId="86" applyNumberFormat="1" applyFont="1" applyBorder="1" applyAlignment="1">
      <alignment horizontal="left"/>
    </xf>
    <xf numFmtId="166" fontId="20" fillId="0" borderId="125" xfId="86" applyNumberFormat="1" applyFont="1" applyBorder="1" applyAlignment="1">
      <alignment vertical="center"/>
    </xf>
    <xf numFmtId="166" fontId="20" fillId="0" borderId="117" xfId="86" applyNumberFormat="1" applyFont="1" applyBorder="1" applyAlignment="1">
      <alignment vertical="center"/>
    </xf>
    <xf numFmtId="166" fontId="20" fillId="0" borderId="144" xfId="86" applyNumberFormat="1" applyFont="1" applyBorder="1" applyAlignment="1">
      <alignment horizontal="center"/>
    </xf>
    <xf numFmtId="166" fontId="20" fillId="0" borderId="146" xfId="86" applyNumberFormat="1" applyFont="1" applyBorder="1" applyAlignment="1">
      <alignment horizontal="center"/>
    </xf>
    <xf numFmtId="166" fontId="20" fillId="0" borderId="146" xfId="86" applyNumberFormat="1" applyFont="1" applyBorder="1" applyAlignment="1">
      <alignment horizontal="right"/>
    </xf>
    <xf numFmtId="166" fontId="20" fillId="0" borderId="146" xfId="66" applyNumberFormat="1" applyFont="1" applyBorder="1" applyAlignment="1">
      <alignment horizontal="right"/>
    </xf>
    <xf numFmtId="2" fontId="21" fillId="0" borderId="0" xfId="86" applyNumberFormat="1" applyFont="1"/>
    <xf numFmtId="167" fontId="21" fillId="0" borderId="0" xfId="86" applyNumberFormat="1" applyFont="1"/>
    <xf numFmtId="166" fontId="21" fillId="0" borderId="125" xfId="86" quotePrefix="1" applyNumberFormat="1" applyFont="1" applyBorder="1" applyAlignment="1">
      <alignment horizontal="left"/>
    </xf>
    <xf numFmtId="166" fontId="20" fillId="0" borderId="125" xfId="86" applyNumberFormat="1" applyFont="1" applyBorder="1"/>
    <xf numFmtId="166" fontId="20" fillId="0" borderId="126" xfId="86" applyNumberFormat="1" applyFont="1" applyBorder="1" applyAlignment="1">
      <alignment horizontal="left"/>
    </xf>
    <xf numFmtId="166" fontId="20" fillId="0" borderId="131" xfId="86" applyNumberFormat="1" applyFont="1" applyBorder="1" applyAlignment="1">
      <alignment horizontal="right"/>
    </xf>
    <xf numFmtId="166" fontId="20" fillId="0" borderId="131" xfId="66" applyNumberFormat="1" applyFont="1" applyBorder="1" applyAlignment="1">
      <alignment horizontal="right"/>
    </xf>
    <xf numFmtId="175" fontId="20" fillId="17" borderId="115" xfId="86" quotePrefix="1" applyNumberFormat="1" applyFont="1" applyFill="1" applyBorder="1" applyAlignment="1">
      <alignment horizontal="center"/>
    </xf>
    <xf numFmtId="175" fontId="20" fillId="17" borderId="134" xfId="86" quotePrefix="1" applyNumberFormat="1" applyFont="1" applyFill="1" applyBorder="1" applyAlignment="1">
      <alignment horizontal="center"/>
    </xf>
    <xf numFmtId="175" fontId="20" fillId="17" borderId="131" xfId="66" applyNumberFormat="1" applyFont="1" applyFill="1" applyBorder="1" applyAlignment="1">
      <alignment horizontal="center" vertical="center"/>
    </xf>
    <xf numFmtId="166" fontId="20" fillId="17" borderId="118" xfId="86" quotePrefix="1" applyNumberFormat="1" applyFont="1" applyFill="1" applyBorder="1" applyAlignment="1">
      <alignment horizontal="left"/>
    </xf>
    <xf numFmtId="166" fontId="20" fillId="17" borderId="156" xfId="86" quotePrefix="1" applyNumberFormat="1" applyFont="1" applyFill="1" applyBorder="1" applyAlignment="1">
      <alignment horizontal="right"/>
    </xf>
    <xf numFmtId="185" fontId="29" fillId="0" borderId="0" xfId="86" applyNumberFormat="1" applyFont="1" applyAlignment="1"/>
    <xf numFmtId="166" fontId="1" fillId="0" borderId="146" xfId="86" applyNumberFormat="1" applyFont="1" applyBorder="1" applyAlignment="1">
      <alignment horizontal="right"/>
    </xf>
    <xf numFmtId="166" fontId="1" fillId="0" borderId="146" xfId="66" applyNumberFormat="1" applyFont="1" applyBorder="1" applyAlignment="1">
      <alignment horizontal="right"/>
    </xf>
    <xf numFmtId="166" fontId="20" fillId="0" borderId="146" xfId="86" applyNumberFormat="1" applyFont="1" applyBorder="1" applyAlignment="1">
      <alignment horizontal="left"/>
    </xf>
    <xf numFmtId="166" fontId="20" fillId="0" borderId="120" xfId="86" quotePrefix="1" applyNumberFormat="1" applyFont="1" applyBorder="1" applyAlignment="1">
      <alignment horizontal="left"/>
    </xf>
    <xf numFmtId="166" fontId="20" fillId="20" borderId="125" xfId="86" applyNumberFormat="1" applyFont="1" applyFill="1" applyBorder="1" applyAlignment="1">
      <alignment vertical="center"/>
    </xf>
    <xf numFmtId="166" fontId="20" fillId="20" borderId="117" xfId="86" applyNumberFormat="1" applyFont="1" applyFill="1" applyBorder="1" applyAlignment="1">
      <alignment vertical="center"/>
    </xf>
    <xf numFmtId="166" fontId="21" fillId="0" borderId="115" xfId="86" applyNumberFormat="1" applyFont="1" applyBorder="1" applyAlignment="1">
      <alignment horizontal="center"/>
    </xf>
    <xf numFmtId="166" fontId="21" fillId="0" borderId="134" xfId="86" applyNumberFormat="1" applyFont="1" applyBorder="1" applyAlignment="1">
      <alignment horizontal="center"/>
    </xf>
    <xf numFmtId="166" fontId="20" fillId="20" borderId="128" xfId="86" applyNumberFormat="1" applyFont="1" applyFill="1" applyBorder="1" applyAlignment="1">
      <alignment vertical="center"/>
    </xf>
    <xf numFmtId="166" fontId="20" fillId="20" borderId="136" xfId="86" applyNumberFormat="1" applyFont="1" applyFill="1" applyBorder="1" applyAlignment="1">
      <alignment vertical="center"/>
    </xf>
    <xf numFmtId="0" fontId="29" fillId="0" borderId="0" xfId="79" applyFont="1" applyAlignment="1"/>
    <xf numFmtId="164" fontId="51" fillId="0" borderId="0" xfId="79" applyNumberFormat="1" applyFont="1"/>
    <xf numFmtId="2" fontId="51" fillId="0" borderId="0" xfId="79" applyNumberFormat="1" applyFont="1"/>
    <xf numFmtId="164" fontId="27" fillId="0" borderId="153" xfId="78" applyNumberFormat="1" applyFont="1" applyBorder="1" applyAlignment="1">
      <alignment horizontal="center"/>
    </xf>
    <xf numFmtId="164" fontId="27" fillId="0" borderId="155" xfId="78" applyNumberFormat="1" applyFont="1" applyBorder="1" applyAlignment="1">
      <alignment horizontal="center"/>
    </xf>
    <xf numFmtId="164" fontId="27" fillId="0" borderId="166" xfId="78" applyNumberFormat="1" applyFont="1" applyBorder="1" applyAlignment="1">
      <alignment horizontal="center"/>
    </xf>
    <xf numFmtId="2" fontId="27" fillId="0" borderId="177" xfId="78" applyNumberFormat="1" applyFont="1" applyBorder="1" applyAlignment="1">
      <alignment horizontal="center"/>
    </xf>
    <xf numFmtId="2" fontId="27" fillId="0" borderId="155" xfId="78" applyNumberFormat="1" applyFont="1" applyBorder="1" applyAlignment="1">
      <alignment horizontal="center"/>
    </xf>
    <xf numFmtId="0" fontId="20" fillId="0" borderId="0" xfId="79" applyFont="1" applyAlignment="1">
      <alignment horizontal="center"/>
    </xf>
    <xf numFmtId="164" fontId="27" fillId="0" borderId="144" xfId="78" applyNumberFormat="1" applyFont="1" applyBorder="1" applyAlignment="1">
      <alignment horizontal="center"/>
    </xf>
    <xf numFmtId="164" fontId="27" fillId="0" borderId="146" xfId="78" applyNumberFormat="1" applyFont="1" applyBorder="1" applyAlignment="1">
      <alignment horizontal="center"/>
    </xf>
    <xf numFmtId="164" fontId="27" fillId="0" borderId="157" xfId="78" applyNumberFormat="1" applyFont="1" applyBorder="1" applyAlignment="1">
      <alignment horizontal="center"/>
    </xf>
    <xf numFmtId="2" fontId="27" fillId="0" borderId="145" xfId="78" applyNumberFormat="1" applyFont="1" applyBorder="1" applyAlignment="1">
      <alignment horizontal="center"/>
    </xf>
    <xf numFmtId="2" fontId="27" fillId="0" borderId="146" xfId="78" applyNumberFormat="1" applyFont="1" applyBorder="1" applyAlignment="1">
      <alignment horizontal="center"/>
    </xf>
    <xf numFmtId="1" fontId="52" fillId="17" borderId="118" xfId="78" applyNumberFormat="1" applyFont="1" applyFill="1" applyBorder="1" applyAlignment="1">
      <alignment horizontal="center" vertical="center"/>
    </xf>
    <xf numFmtId="1" fontId="52" fillId="17" borderId="145" xfId="78" applyNumberFormat="1" applyFont="1" applyFill="1" applyBorder="1" applyAlignment="1">
      <alignment horizontal="center" vertical="center"/>
    </xf>
    <xf numFmtId="1" fontId="52" fillId="17" borderId="146" xfId="78" applyNumberFormat="1" applyFont="1" applyFill="1" applyBorder="1" applyAlignment="1">
      <alignment horizontal="center" vertical="center"/>
    </xf>
    <xf numFmtId="0" fontId="100" fillId="0" borderId="0" xfId="79" applyFont="1"/>
    <xf numFmtId="0" fontId="21" fillId="0" borderId="0" xfId="79" applyFont="1"/>
    <xf numFmtId="164" fontId="100" fillId="0" borderId="0" xfId="79" applyNumberFormat="1" applyFont="1" applyAlignment="1"/>
    <xf numFmtId="164" fontId="100" fillId="0" borderId="0" xfId="79" applyNumberFormat="1" applyFont="1"/>
    <xf numFmtId="184" fontId="100" fillId="0" borderId="0" xfId="79" applyNumberFormat="1" applyFont="1"/>
    <xf numFmtId="2" fontId="20" fillId="0" borderId="210" xfId="78" applyNumberFormat="1" applyFont="1" applyBorder="1" applyAlignment="1">
      <alignment horizontal="center"/>
    </xf>
    <xf numFmtId="2" fontId="20" fillId="0" borderId="211" xfId="78" applyNumberFormat="1" applyFont="1" applyBorder="1" applyAlignment="1">
      <alignment horizontal="center"/>
    </xf>
    <xf numFmtId="0" fontId="20" fillId="0" borderId="211" xfId="78" applyFont="1" applyBorder="1" applyAlignment="1">
      <alignment horizontal="left"/>
    </xf>
    <xf numFmtId="2" fontId="21" fillId="0" borderId="132" xfId="78" applyNumberFormat="1" applyFont="1" applyBorder="1" applyAlignment="1">
      <alignment horizontal="center"/>
    </xf>
    <xf numFmtId="2" fontId="21" fillId="0" borderId="133" xfId="78" applyNumberFormat="1" applyFont="1" applyBorder="1" applyAlignment="1">
      <alignment horizontal="center"/>
    </xf>
    <xf numFmtId="166" fontId="21" fillId="21" borderId="133" xfId="78" applyNumberFormat="1" applyFont="1" applyFill="1" applyBorder="1" applyAlignment="1">
      <alignment horizontal="left"/>
    </xf>
    <xf numFmtId="2" fontId="21" fillId="0" borderId="132" xfId="79" applyNumberFormat="1" applyFont="1" applyBorder="1" applyAlignment="1">
      <alignment horizontal="center"/>
    </xf>
    <xf numFmtId="2" fontId="21" fillId="0" borderId="133" xfId="79" applyNumberFormat="1" applyFont="1" applyBorder="1" applyAlignment="1">
      <alignment horizontal="center"/>
    </xf>
    <xf numFmtId="166" fontId="21" fillId="21" borderId="133" xfId="79" applyNumberFormat="1" applyFont="1" applyFill="1" applyBorder="1" applyAlignment="1">
      <alignment horizontal="left"/>
    </xf>
    <xf numFmtId="2" fontId="21" fillId="0" borderId="137" xfId="79" applyNumberFormat="1" applyFont="1" applyBorder="1" applyAlignment="1">
      <alignment horizontal="center"/>
    </xf>
    <xf numFmtId="2" fontId="21" fillId="0" borderId="138" xfId="79" applyNumberFormat="1" applyFont="1" applyBorder="1" applyAlignment="1">
      <alignment horizontal="center"/>
    </xf>
    <xf numFmtId="166" fontId="21" fillId="21" borderId="138" xfId="79" applyNumberFormat="1" applyFont="1" applyFill="1" applyBorder="1" applyAlignment="1">
      <alignment horizontal="left"/>
    </xf>
    <xf numFmtId="2" fontId="20" fillId="0" borderId="115" xfId="78" applyNumberFormat="1" applyFont="1" applyBorder="1" applyAlignment="1">
      <alignment horizontal="center"/>
    </xf>
    <xf numFmtId="2" fontId="20" fillId="0" borderId="134" xfId="78" applyNumberFormat="1" applyFont="1" applyBorder="1" applyAlignment="1">
      <alignment horizontal="center"/>
    </xf>
    <xf numFmtId="0" fontId="20" fillId="0" borderId="134" xfId="78" applyFont="1" applyBorder="1" applyAlignment="1">
      <alignment horizontal="left"/>
    </xf>
    <xf numFmtId="2" fontId="20" fillId="0" borderId="153" xfId="79" applyNumberFormat="1" applyFont="1" applyBorder="1" applyAlignment="1">
      <alignment horizontal="center"/>
    </xf>
    <xf numFmtId="2" fontId="20" fillId="0" borderId="155" xfId="79" applyNumberFormat="1" applyFont="1" applyBorder="1" applyAlignment="1">
      <alignment horizontal="center"/>
    </xf>
    <xf numFmtId="0" fontId="20" fillId="0" borderId="155" xfId="79" applyFont="1" applyBorder="1" applyAlignment="1">
      <alignment horizontal="left"/>
    </xf>
    <xf numFmtId="2" fontId="100" fillId="0" borderId="0" xfId="79" applyNumberFormat="1" applyFont="1"/>
    <xf numFmtId="2" fontId="21" fillId="0" borderId="130" xfId="79" applyNumberFormat="1" applyFont="1" applyBorder="1" applyAlignment="1">
      <alignment horizontal="center"/>
    </xf>
    <xf numFmtId="2" fontId="21" fillId="0" borderId="131" xfId="79" applyNumberFormat="1" applyFont="1" applyBorder="1" applyAlignment="1">
      <alignment horizontal="center"/>
    </xf>
    <xf numFmtId="166" fontId="21" fillId="21" borderId="131" xfId="79" applyNumberFormat="1" applyFont="1" applyFill="1" applyBorder="1" applyAlignment="1">
      <alignment horizontal="left"/>
    </xf>
    <xf numFmtId="2" fontId="29" fillId="0" borderId="0" xfId="79" applyNumberFormat="1" applyFont="1" applyAlignment="1"/>
    <xf numFmtId="2" fontId="21" fillId="0" borderId="134" xfId="79" applyNumberFormat="1" applyFont="1" applyBorder="1" applyAlignment="1">
      <alignment horizontal="center"/>
    </xf>
    <xf numFmtId="166" fontId="21" fillId="21" borderId="134" xfId="79" applyNumberFormat="1" applyFont="1" applyFill="1" applyBorder="1" applyAlignment="1">
      <alignment horizontal="left"/>
    </xf>
    <xf numFmtId="2" fontId="20" fillId="0" borderId="141" xfId="79" applyNumberFormat="1" applyFont="1" applyBorder="1" applyAlignment="1">
      <alignment horizontal="center"/>
    </xf>
    <xf numFmtId="0" fontId="20" fillId="0" borderId="141" xfId="79" applyFont="1" applyBorder="1" applyAlignment="1">
      <alignment horizontal="left"/>
    </xf>
    <xf numFmtId="2" fontId="21" fillId="0" borderId="115" xfId="79" applyNumberFormat="1" applyFont="1" applyBorder="1" applyAlignment="1">
      <alignment horizontal="center"/>
    </xf>
    <xf numFmtId="2" fontId="20" fillId="0" borderId="144" xfId="79" applyNumberFormat="1" applyFont="1" applyBorder="1" applyAlignment="1">
      <alignment horizontal="center"/>
    </xf>
    <xf numFmtId="2" fontId="20" fillId="0" borderId="146" xfId="79" applyNumberFormat="1" applyFont="1" applyBorder="1" applyAlignment="1">
      <alignment horizontal="center"/>
    </xf>
    <xf numFmtId="0" fontId="20" fillId="0" borderId="146" xfId="79" applyFont="1" applyBorder="1"/>
    <xf numFmtId="2" fontId="21" fillId="0" borderId="124" xfId="79" applyNumberFormat="1" applyFont="1" applyBorder="1" applyAlignment="1">
      <alignment horizontal="center"/>
    </xf>
    <xf numFmtId="2" fontId="21" fillId="0" borderId="125" xfId="79" applyNumberFormat="1" applyFont="1" applyBorder="1" applyAlignment="1">
      <alignment horizontal="center"/>
    </xf>
    <xf numFmtId="2" fontId="21" fillId="0" borderId="127" xfId="79" applyNumberFormat="1" applyFont="1" applyBorder="1" applyAlignment="1">
      <alignment horizontal="center"/>
    </xf>
    <xf numFmtId="2" fontId="21" fillId="0" borderId="128" xfId="79" applyNumberFormat="1" applyFont="1" applyBorder="1" applyAlignment="1">
      <alignment horizontal="center"/>
    </xf>
    <xf numFmtId="2" fontId="20" fillId="0" borderId="144" xfId="79" applyNumberFormat="1" applyFont="1" applyBorder="1"/>
    <xf numFmtId="2" fontId="20" fillId="0" borderId="146" xfId="79" applyNumberFormat="1" applyFont="1" applyBorder="1"/>
    <xf numFmtId="2" fontId="21" fillId="0" borderId="132" xfId="79" applyNumberFormat="1" applyFont="1" applyBorder="1"/>
    <xf numFmtId="2" fontId="21" fillId="0" borderId="133" xfId="79" applyNumberFormat="1" applyFont="1" applyBorder="1"/>
    <xf numFmtId="2" fontId="21" fillId="0" borderId="124" xfId="79" applyNumberFormat="1" applyFont="1" applyBorder="1"/>
    <xf numFmtId="2" fontId="21" fillId="0" borderId="125" xfId="79" applyNumberFormat="1" applyFont="1" applyBorder="1"/>
    <xf numFmtId="2" fontId="21" fillId="0" borderId="127" xfId="79" applyNumberFormat="1" applyFont="1" applyBorder="1"/>
    <xf numFmtId="2" fontId="21" fillId="0" borderId="128" xfId="79" applyNumberFormat="1" applyFont="1" applyBorder="1"/>
    <xf numFmtId="2" fontId="20" fillId="0" borderId="115" xfId="79" applyNumberFormat="1" applyFont="1" applyBorder="1"/>
    <xf numFmtId="2" fontId="20" fillId="0" borderId="134" xfId="79" applyNumberFormat="1" applyFont="1" applyBorder="1"/>
    <xf numFmtId="2" fontId="21" fillId="0" borderId="130" xfId="79" applyNumberFormat="1" applyFont="1" applyBorder="1"/>
    <xf numFmtId="2" fontId="21" fillId="0" borderId="131" xfId="79" applyNumberFormat="1" applyFont="1" applyBorder="1"/>
    <xf numFmtId="166" fontId="21" fillId="0" borderId="133" xfId="79" applyNumberFormat="1" applyFont="1" applyBorder="1" applyAlignment="1">
      <alignment horizontal="left"/>
    </xf>
    <xf numFmtId="2" fontId="21" fillId="0" borderId="115" xfId="79" applyNumberFormat="1" applyFont="1" applyBorder="1"/>
    <xf numFmtId="2" fontId="21" fillId="0" borderId="134" xfId="79" applyNumberFormat="1" applyFont="1" applyBorder="1"/>
    <xf numFmtId="2" fontId="20" fillId="0" borderId="157" xfId="79" applyNumberFormat="1" applyFont="1" applyBorder="1"/>
    <xf numFmtId="166" fontId="20" fillId="0" borderId="146" xfId="79" applyNumberFormat="1" applyFont="1" applyBorder="1" applyAlignment="1">
      <alignment horizontal="left"/>
    </xf>
    <xf numFmtId="2" fontId="20" fillId="21" borderId="144" xfId="79" applyNumberFormat="1" applyFont="1" applyFill="1" applyBorder="1"/>
    <xf numFmtId="2" fontId="20" fillId="21" borderId="146" xfId="79" applyNumberFormat="1" applyFont="1" applyFill="1" applyBorder="1"/>
    <xf numFmtId="166" fontId="20" fillId="21" borderId="146" xfId="79" applyNumberFormat="1" applyFont="1" applyFill="1" applyBorder="1" applyAlignment="1">
      <alignment horizontal="left"/>
    </xf>
    <xf numFmtId="2" fontId="21" fillId="21" borderId="130" xfId="79" applyNumberFormat="1" applyFont="1" applyFill="1" applyBorder="1"/>
    <xf numFmtId="2" fontId="21" fillId="21" borderId="131" xfId="79" applyNumberFormat="1" applyFont="1" applyFill="1" applyBorder="1"/>
    <xf numFmtId="2" fontId="21" fillId="21" borderId="132" xfId="79" applyNumberFormat="1" applyFont="1" applyFill="1" applyBorder="1"/>
    <xf numFmtId="2" fontId="21" fillId="21" borderId="0" xfId="79" applyNumberFormat="1" applyFont="1" applyFill="1" applyBorder="1"/>
    <xf numFmtId="2" fontId="21" fillId="21" borderId="133" xfId="79" applyNumberFormat="1" applyFont="1" applyFill="1" applyBorder="1"/>
    <xf numFmtId="0" fontId="20" fillId="17" borderId="217" xfId="79" applyFont="1" applyFill="1" applyBorder="1" applyAlignment="1">
      <alignment horizontal="center" vertical="center"/>
    </xf>
    <xf numFmtId="0" fontId="20" fillId="17" borderId="218" xfId="79" applyFont="1" applyFill="1" applyBorder="1" applyAlignment="1">
      <alignment horizontal="center" vertical="center"/>
    </xf>
    <xf numFmtId="0" fontId="20" fillId="17" borderId="219" xfId="79" applyFont="1" applyFill="1" applyBorder="1" applyAlignment="1">
      <alignment horizontal="center" vertical="center"/>
    </xf>
    <xf numFmtId="0" fontId="21" fillId="0" borderId="0" xfId="56" applyFont="1" applyAlignment="1">
      <alignment vertical="center"/>
    </xf>
    <xf numFmtId="0" fontId="21" fillId="0" borderId="0" xfId="56" applyFont="1" applyAlignment="1">
      <alignment horizontal="center" vertical="center"/>
    </xf>
    <xf numFmtId="164" fontId="21" fillId="0" borderId="0" xfId="56" applyNumberFormat="1" applyFont="1" applyAlignment="1">
      <alignment vertical="center"/>
    </xf>
    <xf numFmtId="0" fontId="9" fillId="0" borderId="0" xfId="59" applyFont="1" applyFill="1"/>
    <xf numFmtId="0" fontId="21" fillId="0" borderId="0" xfId="56" applyFont="1" applyBorder="1" applyAlignment="1">
      <alignment vertical="center"/>
    </xf>
    <xf numFmtId="0" fontId="20" fillId="0" borderId="0" xfId="56" applyFont="1" applyFill="1" applyBorder="1" applyAlignment="1">
      <alignment horizontal="center" vertical="center"/>
    </xf>
    <xf numFmtId="171" fontId="27" fillId="0" borderId="221" xfId="87" applyNumberFormat="1" applyFont="1" applyFill="1" applyBorder="1" applyAlignment="1">
      <alignment horizontal="center"/>
    </xf>
    <xf numFmtId="2" fontId="21" fillId="0" borderId="29" xfId="56" applyNumberFormat="1" applyFont="1" applyFill="1" applyBorder="1" applyAlignment="1">
      <alignment horizontal="center" vertical="center"/>
    </xf>
    <xf numFmtId="164" fontId="21" fillId="0" borderId="29" xfId="56" applyNumberFormat="1" applyFont="1" applyFill="1" applyBorder="1" applyAlignment="1">
      <alignment horizontal="center" vertical="center"/>
    </xf>
    <xf numFmtId="164" fontId="21" fillId="0" borderId="29" xfId="56" applyNumberFormat="1" applyFont="1" applyFill="1" applyBorder="1" applyAlignment="1">
      <alignment horizontal="right" vertical="center"/>
    </xf>
    <xf numFmtId="0" fontId="20" fillId="0" borderId="37" xfId="56" applyFont="1" applyBorder="1" applyAlignment="1">
      <alignment horizontal="center" vertical="center"/>
    </xf>
    <xf numFmtId="0" fontId="20" fillId="0" borderId="28" xfId="56" applyFont="1" applyBorder="1" applyAlignment="1">
      <alignment horizontal="center" vertical="center"/>
    </xf>
    <xf numFmtId="164" fontId="21" fillId="0" borderId="14" xfId="56" applyNumberFormat="1" applyFont="1" applyFill="1" applyBorder="1" applyAlignment="1">
      <alignment horizontal="center" vertical="center"/>
    </xf>
    <xf numFmtId="164" fontId="21" fillId="0" borderId="13" xfId="56" applyNumberFormat="1" applyFont="1" applyFill="1" applyBorder="1" applyAlignment="1">
      <alignment horizontal="center" vertical="center"/>
    </xf>
    <xf numFmtId="164" fontId="21" fillId="0" borderId="13" xfId="56" applyNumberFormat="1" applyFont="1" applyFill="1" applyBorder="1" applyAlignment="1">
      <alignment horizontal="right" vertical="center"/>
    </xf>
    <xf numFmtId="0" fontId="20" fillId="0" borderId="8" xfId="56" applyFont="1" applyBorder="1" applyAlignment="1">
      <alignment horizontal="center" vertical="center"/>
    </xf>
    <xf numFmtId="0" fontId="20" fillId="0" borderId="7" xfId="56" applyFont="1" applyBorder="1" applyAlignment="1">
      <alignment horizontal="center" vertical="center"/>
    </xf>
    <xf numFmtId="164" fontId="3" fillId="0" borderId="13" xfId="56" applyNumberFormat="1" applyFont="1" applyFill="1" applyBorder="1" applyAlignment="1">
      <alignment horizontal="center" vertical="center"/>
    </xf>
    <xf numFmtId="164" fontId="21" fillId="0" borderId="14" xfId="56" applyNumberFormat="1" applyFont="1" applyBorder="1" applyAlignment="1">
      <alignment horizontal="center" vertical="center"/>
    </xf>
    <xf numFmtId="164" fontId="21" fillId="0" borderId="13" xfId="56" applyNumberFormat="1" applyFont="1" applyBorder="1" applyAlignment="1">
      <alignment horizontal="center" vertical="center"/>
    </xf>
    <xf numFmtId="164" fontId="21" fillId="0" borderId="13" xfId="56" applyNumberFormat="1" applyFont="1" applyBorder="1" applyAlignment="1">
      <alignment horizontal="right" vertical="center"/>
    </xf>
    <xf numFmtId="164" fontId="21" fillId="0" borderId="27" xfId="56" applyNumberFormat="1" applyFont="1" applyBorder="1" applyAlignment="1">
      <alignment horizontal="center" vertical="center"/>
    </xf>
    <xf numFmtId="164" fontId="21" fillId="0" borderId="26" xfId="56" applyNumberFormat="1" applyFont="1" applyBorder="1" applyAlignment="1">
      <alignment horizontal="center" vertical="center"/>
    </xf>
    <xf numFmtId="164" fontId="21" fillId="0" borderId="26" xfId="56" applyNumberFormat="1" applyFont="1" applyBorder="1" applyAlignment="1">
      <alignment horizontal="right" vertical="center"/>
    </xf>
    <xf numFmtId="0" fontId="20" fillId="0" borderId="36" xfId="56" applyFont="1" applyBorder="1" applyAlignment="1">
      <alignment horizontal="center" vertical="center"/>
    </xf>
    <xf numFmtId="0" fontId="20" fillId="0" borderId="25" xfId="56" applyFont="1" applyBorder="1" applyAlignment="1">
      <alignment horizontal="center" vertical="center"/>
    </xf>
    <xf numFmtId="0" fontId="20" fillId="0" borderId="0" xfId="56" applyFont="1" applyAlignment="1">
      <alignment vertical="center"/>
    </xf>
    <xf numFmtId="0" fontId="20" fillId="2" borderId="10" xfId="56" applyFont="1" applyFill="1" applyBorder="1" applyAlignment="1">
      <alignment horizontal="center" vertical="center" wrapText="1"/>
    </xf>
    <xf numFmtId="0" fontId="20" fillId="2" borderId="12" xfId="56" applyFont="1" applyFill="1" applyBorder="1" applyAlignment="1">
      <alignment horizontal="center" vertical="center" wrapText="1"/>
    </xf>
    <xf numFmtId="0" fontId="0" fillId="0" borderId="0" xfId="87" applyFont="1"/>
    <xf numFmtId="0" fontId="51" fillId="0" borderId="0" xfId="87" applyFont="1"/>
    <xf numFmtId="164" fontId="0" fillId="0" borderId="0" xfId="87" applyNumberFormat="1" applyFont="1"/>
    <xf numFmtId="2" fontId="0" fillId="0" borderId="0" xfId="89" applyNumberFormat="1" applyFont="1"/>
    <xf numFmtId="179" fontId="0" fillId="0" borderId="0" xfId="87" applyNumberFormat="1" applyFont="1"/>
    <xf numFmtId="171" fontId="27" fillId="3" borderId="222" xfId="87" applyNumberFormat="1" applyFont="1" applyFill="1" applyBorder="1"/>
    <xf numFmtId="171" fontId="27" fillId="3" borderId="19" xfId="87" applyNumberFormat="1" applyFont="1" applyFill="1" applyBorder="1"/>
    <xf numFmtId="171" fontId="27" fillId="3" borderId="90" xfId="87" applyNumberFormat="1" applyFont="1" applyFill="1" applyBorder="1"/>
    <xf numFmtId="174" fontId="27" fillId="3" borderId="63" xfId="87" applyNumberFormat="1" applyFont="1" applyFill="1" applyBorder="1"/>
    <xf numFmtId="171" fontId="27" fillId="0" borderId="124" xfId="87" applyNumberFormat="1" applyFont="1" applyBorder="1"/>
    <xf numFmtId="171" fontId="27" fillId="0" borderId="13" xfId="87" applyNumberFormat="1" applyFont="1" applyBorder="1"/>
    <xf numFmtId="171" fontId="27" fillId="0" borderId="8" xfId="87" applyNumberFormat="1" applyFont="1" applyBorder="1"/>
    <xf numFmtId="174" fontId="27" fillId="0" borderId="0" xfId="87" applyNumberFormat="1" applyFont="1" applyBorder="1"/>
    <xf numFmtId="171" fontId="27" fillId="0" borderId="41" xfId="87" applyNumberFormat="1" applyFont="1" applyBorder="1"/>
    <xf numFmtId="171" fontId="27" fillId="0" borderId="132" xfId="87" applyNumberFormat="1" applyFont="1" applyBorder="1"/>
    <xf numFmtId="171" fontId="27" fillId="17" borderId="226" xfId="87" applyNumberFormat="1" applyFont="1" applyFill="1" applyBorder="1"/>
    <xf numFmtId="171" fontId="27" fillId="17" borderId="173" xfId="87" applyNumberFormat="1" applyFont="1" applyFill="1" applyBorder="1"/>
    <xf numFmtId="171" fontId="27" fillId="17" borderId="227" xfId="87" applyNumberFormat="1" applyFont="1" applyFill="1" applyBorder="1"/>
    <xf numFmtId="174" fontId="27" fillId="17" borderId="173" xfId="87" applyNumberFormat="1" applyFont="1" applyFill="1" applyBorder="1"/>
    <xf numFmtId="171" fontId="27" fillId="0" borderId="132" xfId="87" applyNumberFormat="1" applyFont="1" applyFill="1" applyBorder="1"/>
    <xf numFmtId="171" fontId="27" fillId="0" borderId="133" xfId="87" applyNumberFormat="1" applyFont="1" applyFill="1" applyBorder="1"/>
    <xf numFmtId="174" fontId="27" fillId="0" borderId="133" xfId="87" applyNumberFormat="1" applyFont="1" applyBorder="1"/>
    <xf numFmtId="171" fontId="0" fillId="0" borderId="0" xfId="87" applyNumberFormat="1" applyFont="1"/>
    <xf numFmtId="171" fontId="27" fillId="0" borderId="133" xfId="87" applyNumberFormat="1" applyFont="1" applyBorder="1"/>
    <xf numFmtId="171" fontId="27" fillId="0" borderId="115" xfId="87" applyNumberFormat="1" applyFont="1" applyBorder="1"/>
    <xf numFmtId="171" fontId="27" fillId="0" borderId="134" xfId="87" applyNumberFormat="1" applyFont="1" applyBorder="1"/>
    <xf numFmtId="174" fontId="27" fillId="0" borderId="134" xfId="87" applyNumberFormat="1" applyFont="1" applyBorder="1"/>
    <xf numFmtId="171" fontId="27" fillId="17" borderId="144" xfId="87" applyNumberFormat="1" applyFont="1" applyFill="1" applyBorder="1"/>
    <xf numFmtId="171" fontId="27" fillId="17" borderId="146" xfId="87" applyNumberFormat="1" applyFont="1" applyFill="1" applyBorder="1"/>
    <xf numFmtId="174" fontId="27" fillId="17" borderId="146" xfId="87" applyNumberFormat="1" applyFont="1" applyFill="1" applyBorder="1"/>
    <xf numFmtId="171" fontId="27" fillId="0" borderId="130" xfId="87" applyNumberFormat="1" applyFont="1" applyFill="1" applyBorder="1"/>
    <xf numFmtId="171" fontId="27" fillId="0" borderId="131" xfId="87" applyNumberFormat="1" applyFont="1" applyFill="1" applyBorder="1"/>
    <xf numFmtId="171" fontId="27" fillId="0" borderId="228" xfId="87" applyNumberFormat="1" applyFont="1" applyFill="1" applyBorder="1"/>
    <xf numFmtId="174" fontId="27" fillId="0" borderId="131" xfId="87" applyNumberFormat="1" applyFont="1" applyBorder="1"/>
    <xf numFmtId="171" fontId="27" fillId="17" borderId="131" xfId="87" applyNumberFormat="1" applyFont="1" applyFill="1" applyBorder="1"/>
    <xf numFmtId="171" fontId="27" fillId="0" borderId="130" xfId="87" applyNumberFormat="1" applyFont="1" applyBorder="1"/>
    <xf numFmtId="171" fontId="27" fillId="0" borderId="131" xfId="87" applyNumberFormat="1" applyFont="1" applyBorder="1"/>
    <xf numFmtId="9" fontId="0" fillId="0" borderId="0" xfId="89" applyFont="1"/>
    <xf numFmtId="0" fontId="46" fillId="0" borderId="0" xfId="87" applyFont="1"/>
    <xf numFmtId="0" fontId="46" fillId="17" borderId="146" xfId="87" applyFont="1" applyFill="1" applyBorder="1" applyAlignment="1">
      <alignment horizontal="center" vertical="center" wrapText="1"/>
    </xf>
    <xf numFmtId="184" fontId="21" fillId="0" borderId="0" xfId="56" applyNumberFormat="1" applyFont="1" applyAlignment="1">
      <alignment vertical="center"/>
    </xf>
    <xf numFmtId="183" fontId="21" fillId="0" borderId="0" xfId="56" applyNumberFormat="1" applyFont="1" applyAlignment="1">
      <alignment vertical="center"/>
    </xf>
    <xf numFmtId="189" fontId="21" fillId="0" borderId="0" xfId="56" applyNumberFormat="1" applyFont="1" applyAlignment="1">
      <alignment vertical="center"/>
    </xf>
    <xf numFmtId="0" fontId="20" fillId="0" borderId="0" xfId="56" applyFont="1" applyFill="1" applyBorder="1" applyAlignment="1">
      <alignment horizontal="left" vertical="center"/>
    </xf>
    <xf numFmtId="3" fontId="21" fillId="0" borderId="0" xfId="56" applyNumberFormat="1" applyFont="1" applyAlignment="1">
      <alignment vertical="center"/>
    </xf>
    <xf numFmtId="171" fontId="21" fillId="0" borderId="221" xfId="87" applyNumberFormat="1" applyFont="1" applyFill="1" applyBorder="1" applyAlignment="1">
      <alignment horizontal="center" vertical="center"/>
    </xf>
    <xf numFmtId="171" fontId="21" fillId="0" borderId="29" xfId="56" applyNumberFormat="1" applyFont="1" applyFill="1" applyBorder="1" applyAlignment="1">
      <alignment horizontal="center" vertical="center"/>
    </xf>
    <xf numFmtId="0" fontId="20" fillId="0" borderId="37" xfId="56" applyFont="1" applyFill="1" applyBorder="1" applyAlignment="1">
      <alignment horizontal="center" vertical="center"/>
    </xf>
    <xf numFmtId="0" fontId="20" fillId="0" borderId="28" xfId="56" applyFont="1" applyFill="1" applyBorder="1" applyAlignment="1">
      <alignment horizontal="center" vertical="center"/>
    </xf>
    <xf numFmtId="171" fontId="21" fillId="0" borderId="13" xfId="56" applyNumberFormat="1" applyFont="1" applyFill="1" applyBorder="1" applyAlignment="1">
      <alignment horizontal="center" vertical="center"/>
    </xf>
    <xf numFmtId="0" fontId="20" fillId="0" borderId="8" xfId="56" applyFont="1" applyFill="1" applyBorder="1" applyAlignment="1">
      <alignment horizontal="center" vertical="center"/>
    </xf>
    <xf numFmtId="0" fontId="20" fillId="0" borderId="7" xfId="56" applyFont="1" applyFill="1" applyBorder="1" applyAlignment="1">
      <alignment horizontal="center" vertical="center"/>
    </xf>
    <xf numFmtId="171" fontId="21" fillId="0" borderId="13" xfId="56" applyNumberFormat="1" applyFont="1" applyBorder="1" applyAlignment="1">
      <alignment horizontal="center" vertical="center"/>
    </xf>
    <xf numFmtId="171" fontId="21" fillId="0" borderId="14" xfId="56" applyNumberFormat="1" applyFont="1" applyBorder="1" applyAlignment="1">
      <alignment horizontal="center" vertical="center"/>
    </xf>
    <xf numFmtId="171" fontId="21" fillId="0" borderId="27" xfId="56" applyNumberFormat="1" applyFont="1" applyBorder="1" applyAlignment="1">
      <alignment horizontal="center" vertical="center"/>
    </xf>
    <xf numFmtId="171" fontId="21" fillId="0" borderId="26" xfId="56" applyNumberFormat="1" applyFont="1" applyBorder="1" applyAlignment="1">
      <alignment horizontal="center" vertical="center"/>
    </xf>
    <xf numFmtId="0" fontId="20" fillId="2" borderId="12" xfId="56" applyFont="1" applyFill="1" applyBorder="1" applyAlignment="1">
      <alignment horizontal="center" vertical="center"/>
    </xf>
    <xf numFmtId="0" fontId="29" fillId="0" borderId="0" xfId="87"/>
    <xf numFmtId="0" fontId="27" fillId="20" borderId="0" xfId="87" applyFont="1" applyFill="1"/>
    <xf numFmtId="0" fontId="27" fillId="0" borderId="0" xfId="87" applyFont="1"/>
    <xf numFmtId="189" fontId="27" fillId="0" borderId="0" xfId="87" applyNumberFormat="1" applyFont="1"/>
    <xf numFmtId="194" fontId="27" fillId="0" borderId="0" xfId="87" applyNumberFormat="1" applyFont="1"/>
    <xf numFmtId="195" fontId="27" fillId="0" borderId="0" xfId="87" applyNumberFormat="1" applyFont="1"/>
    <xf numFmtId="196" fontId="27" fillId="0" borderId="0" xfId="87" applyNumberFormat="1" applyFont="1"/>
    <xf numFmtId="179" fontId="27" fillId="20" borderId="0" xfId="87" applyNumberFormat="1" applyFont="1" applyFill="1"/>
    <xf numFmtId="171" fontId="27" fillId="3" borderId="222" xfId="90" applyNumberFormat="1" applyFont="1" applyFill="1" applyBorder="1" applyAlignment="1">
      <alignment horizontal="center"/>
    </xf>
    <xf numFmtId="164" fontId="27" fillId="3" borderId="229" xfId="87" applyNumberFormat="1" applyFont="1" applyFill="1" applyBorder="1" applyAlignment="1">
      <alignment horizontal="center"/>
    </xf>
    <xf numFmtId="179" fontId="27" fillId="3" borderId="230" xfId="87" applyNumberFormat="1" applyFont="1" applyFill="1" applyBorder="1"/>
    <xf numFmtId="179" fontId="27" fillId="3" borderId="229" xfId="87" applyNumberFormat="1" applyFont="1" applyFill="1" applyBorder="1" applyAlignment="1">
      <alignment horizontal="center"/>
    </xf>
    <xf numFmtId="179" fontId="27" fillId="3" borderId="229" xfId="87" applyNumberFormat="1" applyFont="1" applyFill="1" applyBorder="1"/>
    <xf numFmtId="174" fontId="27" fillId="3" borderId="231" xfId="87" applyNumberFormat="1" applyFont="1" applyFill="1" applyBorder="1"/>
    <xf numFmtId="171" fontId="27" fillId="0" borderId="124" xfId="90" applyNumberFormat="1" applyFont="1" applyFill="1" applyBorder="1" applyAlignment="1">
      <alignment horizontal="center"/>
    </xf>
    <xf numFmtId="164" fontId="27" fillId="0" borderId="133" xfId="87" applyNumberFormat="1" applyFont="1" applyFill="1" applyBorder="1" applyAlignment="1">
      <alignment horizontal="center"/>
    </xf>
    <xf numFmtId="179" fontId="27" fillId="0" borderId="125" xfId="87" applyNumberFormat="1" applyFont="1" applyFill="1" applyBorder="1"/>
    <xf numFmtId="179" fontId="27" fillId="0" borderId="133" xfId="87" applyNumberFormat="1" applyFont="1" applyFill="1" applyBorder="1" applyAlignment="1">
      <alignment horizontal="center"/>
    </xf>
    <xf numFmtId="179" fontId="27" fillId="0" borderId="133" xfId="87" applyNumberFormat="1" applyFont="1" applyFill="1" applyBorder="1"/>
    <xf numFmtId="174" fontId="27" fillId="0" borderId="116" xfId="87" applyNumberFormat="1" applyFont="1" applyFill="1" applyBorder="1"/>
    <xf numFmtId="174" fontId="27" fillId="0" borderId="116" xfId="87" applyNumberFormat="1" applyFont="1" applyBorder="1"/>
    <xf numFmtId="171" fontId="27" fillId="0" borderId="127" xfId="90" applyNumberFormat="1" applyFont="1" applyFill="1" applyBorder="1" applyAlignment="1">
      <alignment horizontal="center"/>
    </xf>
    <xf numFmtId="164" fontId="27" fillId="0" borderId="134" xfId="87" applyNumberFormat="1" applyFont="1" applyFill="1" applyBorder="1" applyAlignment="1">
      <alignment horizontal="center"/>
    </xf>
    <xf numFmtId="179" fontId="27" fillId="0" borderId="128" xfId="87" applyNumberFormat="1" applyFont="1" applyFill="1" applyBorder="1"/>
    <xf numFmtId="179" fontId="27" fillId="0" borderId="134" xfId="87" applyNumberFormat="1" applyFont="1" applyFill="1" applyBorder="1" applyAlignment="1">
      <alignment horizontal="center"/>
    </xf>
    <xf numFmtId="179" fontId="27" fillId="0" borderId="134" xfId="87" applyNumberFormat="1" applyFont="1" applyFill="1" applyBorder="1"/>
    <xf numFmtId="174" fontId="27" fillId="0" borderId="176" xfId="87" applyNumberFormat="1" applyFont="1" applyBorder="1"/>
    <xf numFmtId="171" fontId="27" fillId="17" borderId="232" xfId="90" applyNumberFormat="1" applyFont="1" applyFill="1" applyBorder="1" applyAlignment="1">
      <alignment horizontal="center"/>
    </xf>
    <xf numFmtId="164" fontId="27" fillId="17" borderId="131" xfId="87" applyNumberFormat="1" applyFont="1" applyFill="1" applyBorder="1" applyAlignment="1">
      <alignment horizontal="center"/>
    </xf>
    <xf numFmtId="179" fontId="27" fillId="17" borderId="233" xfId="87" applyNumberFormat="1" applyFont="1" applyFill="1" applyBorder="1"/>
    <xf numFmtId="179" fontId="27" fillId="17" borderId="131" xfId="87" applyNumberFormat="1" applyFont="1" applyFill="1" applyBorder="1" applyAlignment="1">
      <alignment horizontal="center"/>
    </xf>
    <xf numFmtId="179" fontId="27" fillId="17" borderId="158" xfId="87" applyNumberFormat="1" applyFont="1" applyFill="1" applyBorder="1"/>
    <xf numFmtId="174" fontId="27" fillId="17" borderId="168" xfId="87" applyNumberFormat="1" applyFont="1" applyFill="1" applyBorder="1"/>
    <xf numFmtId="164" fontId="27" fillId="0" borderId="131" xfId="87" applyNumberFormat="1" applyFont="1" applyBorder="1" applyAlignment="1">
      <alignment horizontal="center"/>
    </xf>
    <xf numFmtId="179" fontId="27" fillId="0" borderId="131" xfId="87" applyNumberFormat="1" applyFont="1" applyBorder="1" applyAlignment="1">
      <alignment horizontal="center"/>
    </xf>
    <xf numFmtId="164" fontId="27" fillId="0" borderId="133" xfId="87" applyNumberFormat="1" applyFont="1" applyBorder="1" applyAlignment="1">
      <alignment horizontal="center"/>
    </xf>
    <xf numFmtId="164" fontId="27" fillId="0" borderId="134" xfId="87" applyNumberFormat="1" applyFont="1" applyBorder="1" applyAlignment="1">
      <alignment horizontal="center"/>
    </xf>
    <xf numFmtId="171" fontId="27" fillId="17" borderId="118" xfId="90" applyNumberFormat="1" applyFont="1" applyFill="1" applyBorder="1" applyAlignment="1">
      <alignment horizontal="center"/>
    </xf>
    <xf numFmtId="179" fontId="27" fillId="17" borderId="157" xfId="87" applyNumberFormat="1" applyFont="1" applyFill="1" applyBorder="1"/>
    <xf numFmtId="179" fontId="27" fillId="17" borderId="146" xfId="87" applyNumberFormat="1" applyFont="1" applyFill="1" applyBorder="1"/>
    <xf numFmtId="174" fontId="27" fillId="17" borderId="156" xfId="87" applyNumberFormat="1" applyFont="1" applyFill="1" applyBorder="1"/>
    <xf numFmtId="171" fontId="27" fillId="0" borderId="121" xfId="90" applyNumberFormat="1" applyFont="1" applyFill="1" applyBorder="1" applyAlignment="1">
      <alignment horizontal="center"/>
    </xf>
    <xf numFmtId="179" fontId="27" fillId="0" borderId="122" xfId="87" applyNumberFormat="1" applyFont="1" applyFill="1" applyBorder="1"/>
    <xf numFmtId="179" fontId="27" fillId="0" borderId="131" xfId="87" applyNumberFormat="1" applyFont="1" applyFill="1" applyBorder="1"/>
    <xf numFmtId="174" fontId="27" fillId="0" borderId="162" xfId="87" applyNumberFormat="1" applyFont="1" applyFill="1" applyBorder="1"/>
    <xf numFmtId="171" fontId="27" fillId="0" borderId="121" xfId="90" applyNumberFormat="1" applyFont="1" applyBorder="1" applyAlignment="1">
      <alignment horizontal="center"/>
    </xf>
    <xf numFmtId="179" fontId="27" fillId="0" borderId="122" xfId="87" applyNumberFormat="1" applyFont="1" applyBorder="1"/>
    <xf numFmtId="179" fontId="27" fillId="0" borderId="131" xfId="87" applyNumberFormat="1" applyFont="1" applyBorder="1"/>
    <xf numFmtId="174" fontId="27" fillId="0" borderId="162" xfId="87" applyNumberFormat="1" applyFont="1" applyBorder="1"/>
    <xf numFmtId="171" fontId="27" fillId="0" borderId="124" xfId="90" applyNumberFormat="1" applyFont="1" applyBorder="1" applyAlignment="1">
      <alignment horizontal="center"/>
    </xf>
    <xf numFmtId="179" fontId="27" fillId="0" borderId="125" xfId="87" applyNumberFormat="1" applyFont="1" applyBorder="1"/>
    <xf numFmtId="179" fontId="27" fillId="0" borderId="133" xfId="87" applyNumberFormat="1" applyFont="1" applyBorder="1" applyAlignment="1">
      <alignment horizontal="center"/>
    </xf>
    <xf numFmtId="179" fontId="27" fillId="0" borderId="133" xfId="87" applyNumberFormat="1" applyFont="1" applyBorder="1"/>
    <xf numFmtId="171" fontId="27" fillId="0" borderId="127" xfId="90" applyNumberFormat="1" applyFont="1" applyBorder="1" applyAlignment="1">
      <alignment horizontal="center"/>
    </xf>
    <xf numFmtId="179" fontId="27" fillId="0" borderId="128" xfId="87" applyNumberFormat="1" applyFont="1" applyBorder="1"/>
    <xf numFmtId="179" fontId="27" fillId="0" borderId="134" xfId="87" applyNumberFormat="1" applyFont="1" applyBorder="1" applyAlignment="1">
      <alignment horizontal="center"/>
    </xf>
    <xf numFmtId="179" fontId="27" fillId="0" borderId="134" xfId="87" applyNumberFormat="1" applyFont="1" applyBorder="1"/>
    <xf numFmtId="171" fontId="27" fillId="17" borderId="144" xfId="90" applyNumberFormat="1" applyFont="1" applyFill="1" applyBorder="1" applyAlignment="1">
      <alignment horizontal="center"/>
    </xf>
    <xf numFmtId="164" fontId="27" fillId="17" borderId="156" xfId="87" applyNumberFormat="1" applyFont="1" applyFill="1" applyBorder="1" applyAlignment="1">
      <alignment horizontal="center"/>
    </xf>
    <xf numFmtId="179" fontId="27" fillId="17" borderId="146" xfId="87" applyNumberFormat="1" applyFont="1" applyFill="1" applyBorder="1" applyAlignment="1">
      <alignment horizontal="center"/>
    </xf>
    <xf numFmtId="171" fontId="27" fillId="0" borderId="130" xfId="90" applyNumberFormat="1" applyFont="1" applyBorder="1" applyAlignment="1">
      <alignment horizontal="center"/>
    </xf>
    <xf numFmtId="164" fontId="27" fillId="0" borderId="162" xfId="87" applyNumberFormat="1" applyFont="1" applyBorder="1" applyAlignment="1">
      <alignment horizontal="center"/>
    </xf>
    <xf numFmtId="171" fontId="27" fillId="0" borderId="132" xfId="90" applyNumberFormat="1" applyFont="1" applyBorder="1" applyAlignment="1">
      <alignment horizontal="center"/>
    </xf>
    <xf numFmtId="164" fontId="27" fillId="0" borderId="116" xfId="87" applyNumberFormat="1" applyFont="1" applyBorder="1" applyAlignment="1">
      <alignment horizontal="center"/>
    </xf>
    <xf numFmtId="171" fontId="27" fillId="0" borderId="115" xfId="90" applyNumberFormat="1" applyFont="1" applyBorder="1" applyAlignment="1">
      <alignment horizontal="center"/>
    </xf>
    <xf numFmtId="164" fontId="27" fillId="0" borderId="176" xfId="87" applyNumberFormat="1" applyFont="1" applyBorder="1" applyAlignment="1">
      <alignment horizontal="center"/>
    </xf>
    <xf numFmtId="0" fontId="46" fillId="20" borderId="0" xfId="87" applyFont="1" applyFill="1"/>
    <xf numFmtId="0" fontId="46" fillId="17" borderId="146" xfId="87" applyFont="1" applyFill="1" applyBorder="1" applyAlignment="1">
      <alignment horizontal="center" vertical="center"/>
    </xf>
    <xf numFmtId="0" fontId="46" fillId="17" borderId="128" xfId="87" applyFont="1" applyFill="1" applyBorder="1" applyAlignment="1">
      <alignment horizontal="center" vertical="center" wrapText="1"/>
    </xf>
    <xf numFmtId="0" fontId="46" fillId="17" borderId="134" xfId="87" applyFont="1" applyFill="1" applyBorder="1" applyAlignment="1">
      <alignment horizontal="center" vertical="center" wrapText="1"/>
    </xf>
    <xf numFmtId="173" fontId="27" fillId="0" borderId="0" xfId="87" applyNumberFormat="1" applyFont="1"/>
    <xf numFmtId="164" fontId="27" fillId="0" borderId="0" xfId="87" applyNumberFormat="1" applyFont="1"/>
    <xf numFmtId="179" fontId="27" fillId="0" borderId="0" xfId="87" applyNumberFormat="1" applyFont="1"/>
    <xf numFmtId="2" fontId="27" fillId="0" borderId="0" xfId="87" applyNumberFormat="1" applyFont="1"/>
    <xf numFmtId="166" fontId="27" fillId="0" borderId="0" xfId="87" applyNumberFormat="1" applyFont="1"/>
    <xf numFmtId="164" fontId="27" fillId="3" borderId="234" xfId="87" applyNumberFormat="1" applyFont="1" applyFill="1" applyBorder="1" applyAlignment="1">
      <alignment horizontal="center"/>
    </xf>
    <xf numFmtId="164" fontId="27" fillId="3" borderId="235" xfId="87" applyNumberFormat="1" applyFont="1" applyFill="1" applyBorder="1" applyAlignment="1">
      <alignment horizontal="center"/>
    </xf>
    <xf numFmtId="171" fontId="27" fillId="3" borderId="235" xfId="87" applyNumberFormat="1" applyFont="1" applyFill="1" applyBorder="1" applyAlignment="1">
      <alignment horizontal="center"/>
    </xf>
    <xf numFmtId="174" fontId="27" fillId="3" borderId="235" xfId="87" applyNumberFormat="1" applyFont="1" applyFill="1" applyBorder="1"/>
    <xf numFmtId="164" fontId="27" fillId="0" borderId="132" xfId="87" applyNumberFormat="1" applyFont="1" applyBorder="1" applyAlignment="1">
      <alignment horizontal="center"/>
    </xf>
    <xf numFmtId="171" fontId="27" fillId="0" borderId="133" xfId="87" applyNumberFormat="1" applyFont="1" applyBorder="1" applyAlignment="1">
      <alignment horizontal="center"/>
    </xf>
    <xf numFmtId="164" fontId="27" fillId="0" borderId="115" xfId="87" applyNumberFormat="1" applyFont="1" applyBorder="1" applyAlignment="1">
      <alignment horizontal="center"/>
    </xf>
    <xf numFmtId="171" fontId="27" fillId="0" borderId="134" xfId="87" applyNumberFormat="1" applyFont="1" applyBorder="1" applyAlignment="1">
      <alignment horizontal="center"/>
    </xf>
    <xf numFmtId="164" fontId="27" fillId="17" borderId="132" xfId="87" applyNumberFormat="1" applyFont="1" applyFill="1" applyBorder="1" applyAlignment="1">
      <alignment horizontal="center"/>
    </xf>
    <xf numFmtId="164" fontId="27" fillId="17" borderId="133" xfId="87" applyNumberFormat="1" applyFont="1" applyFill="1" applyBorder="1" applyAlignment="1">
      <alignment horizontal="center"/>
    </xf>
    <xf numFmtId="171" fontId="27" fillId="17" borderId="133" xfId="87" applyNumberFormat="1" applyFont="1" applyFill="1" applyBorder="1" applyAlignment="1">
      <alignment horizontal="center"/>
    </xf>
    <xf numFmtId="174" fontId="27" fillId="17" borderId="133" xfId="87" applyNumberFormat="1" applyFont="1" applyFill="1" applyBorder="1"/>
    <xf numFmtId="164" fontId="27" fillId="17" borderId="130" xfId="87" applyNumberFormat="1" applyFont="1" applyFill="1" applyBorder="1" applyAlignment="1">
      <alignment horizontal="center"/>
    </xf>
    <xf numFmtId="171" fontId="27" fillId="17" borderId="131" xfId="87" applyNumberFormat="1" applyFont="1" applyFill="1" applyBorder="1" applyAlignment="1">
      <alignment horizontal="center"/>
    </xf>
    <xf numFmtId="174" fontId="27" fillId="17" borderId="131" xfId="87" applyNumberFormat="1" applyFont="1" applyFill="1" applyBorder="1"/>
    <xf numFmtId="164" fontId="27" fillId="0" borderId="130" xfId="87" applyNumberFormat="1" applyFont="1" applyBorder="1" applyAlignment="1">
      <alignment horizontal="center"/>
    </xf>
    <xf numFmtId="171" fontId="27" fillId="0" borderId="131" xfId="87" applyNumberFormat="1" applyFont="1" applyBorder="1" applyAlignment="1">
      <alignment horizontal="center"/>
    </xf>
    <xf numFmtId="2" fontId="103" fillId="0" borderId="0" xfId="87" applyNumberFormat="1" applyFont="1"/>
    <xf numFmtId="173" fontId="46" fillId="0" borderId="0" xfId="87" applyNumberFormat="1" applyFont="1" applyAlignment="1">
      <alignment horizontal="center" vertical="center" wrapText="1"/>
    </xf>
    <xf numFmtId="0" fontId="20" fillId="17" borderId="144" xfId="87" applyFont="1" applyFill="1" applyBorder="1" applyAlignment="1">
      <alignment horizontal="center" vertical="center" wrapText="1"/>
    </xf>
    <xf numFmtId="0" fontId="20" fillId="17" borderId="157" xfId="87" applyFont="1" applyFill="1" applyBorder="1" applyAlignment="1">
      <alignment horizontal="center" vertical="center" wrapText="1"/>
    </xf>
    <xf numFmtId="0" fontId="19" fillId="0" borderId="0" xfId="87" applyFont="1"/>
    <xf numFmtId="173" fontId="19" fillId="0" borderId="0" xfId="87" applyNumberFormat="1" applyFont="1"/>
    <xf numFmtId="171" fontId="1" fillId="0" borderId="0" xfId="80" applyNumberFormat="1" applyFont="1" applyBorder="1" applyAlignment="1">
      <alignment horizontal="center" vertical="center"/>
    </xf>
    <xf numFmtId="164" fontId="62" fillId="0" borderId="0" xfId="80" applyNumberFormat="1" applyFont="1" applyBorder="1" applyAlignment="1">
      <alignment horizontal="center" vertical="center"/>
    </xf>
    <xf numFmtId="171" fontId="3" fillId="0" borderId="0" xfId="80" applyNumberFormat="1" applyFont="1" applyBorder="1" applyAlignment="1">
      <alignment horizontal="center" vertical="center"/>
    </xf>
    <xf numFmtId="164" fontId="72" fillId="0" borderId="0" xfId="80" applyNumberFormat="1" applyFont="1" applyBorder="1" applyAlignment="1">
      <alignment horizontal="center" vertical="center"/>
    </xf>
    <xf numFmtId="2" fontId="0" fillId="0" borderId="0" xfId="0" applyNumberFormat="1"/>
    <xf numFmtId="171" fontId="3" fillId="0" borderId="0" xfId="80" applyNumberFormat="1" applyFont="1" applyFill="1" applyBorder="1" applyAlignment="1">
      <alignment horizontal="center" vertical="center"/>
    </xf>
    <xf numFmtId="0" fontId="47" fillId="0" borderId="0" xfId="0" applyFont="1" applyAlignment="1">
      <alignment vertical="center"/>
    </xf>
    <xf numFmtId="0" fontId="12" fillId="0" borderId="0" xfId="0" applyFont="1" applyAlignment="1">
      <alignment vertical="center"/>
    </xf>
    <xf numFmtId="164" fontId="23" fillId="0" borderId="20" xfId="0" applyNumberFormat="1" applyFont="1" applyBorder="1" applyAlignment="1">
      <alignment horizontal="center" vertical="center"/>
    </xf>
    <xf numFmtId="171" fontId="23" fillId="0" borderId="63" xfId="0" applyNumberFormat="1" applyFont="1" applyBorder="1" applyAlignment="1">
      <alignment horizontal="center" vertical="center"/>
    </xf>
    <xf numFmtId="164" fontId="23" fillId="0" borderId="63" xfId="0" applyNumberFormat="1" applyFont="1" applyBorder="1" applyAlignment="1">
      <alignment horizontal="center" vertical="center"/>
    </xf>
    <xf numFmtId="164" fontId="23" fillId="0" borderId="19" xfId="0" applyNumberFormat="1" applyFont="1" applyBorder="1" applyAlignment="1">
      <alignment horizontal="center" vertical="center"/>
    </xf>
    <xf numFmtId="0" fontId="23" fillId="0" borderId="19" xfId="0" applyFont="1" applyBorder="1" applyAlignment="1">
      <alignment horizontal="center" vertical="center"/>
    </xf>
    <xf numFmtId="164" fontId="23" fillId="0" borderId="19" xfId="0" applyNumberFormat="1" applyFont="1" applyBorder="1" applyAlignment="1">
      <alignment horizontal="center" vertical="center" wrapText="1"/>
    </xf>
    <xf numFmtId="0" fontId="5" fillId="0" borderId="19" xfId="0" applyFont="1" applyBorder="1" applyAlignment="1">
      <alignment vertical="center" wrapText="1"/>
    </xf>
    <xf numFmtId="0" fontId="5" fillId="0" borderId="18" xfId="0" applyFont="1" applyBorder="1" applyAlignment="1">
      <alignment horizontal="center" vertical="center"/>
    </xf>
    <xf numFmtId="164" fontId="23" fillId="0" borderId="10" xfId="0" applyNumberFormat="1" applyFont="1" applyBorder="1" applyAlignment="1">
      <alignment horizontal="center" vertical="center"/>
    </xf>
    <xf numFmtId="171" fontId="23" fillId="0" borderId="9" xfId="0" applyNumberFormat="1" applyFont="1" applyBorder="1" applyAlignment="1">
      <alignment horizontal="center" vertical="center"/>
    </xf>
    <xf numFmtId="164" fontId="23" fillId="0" borderId="9" xfId="0" applyNumberFormat="1" applyFont="1" applyBorder="1" applyAlignment="1">
      <alignment horizontal="center" vertical="center"/>
    </xf>
    <xf numFmtId="164" fontId="23" fillId="0" borderId="12" xfId="0" applyNumberFormat="1" applyFont="1" applyBorder="1" applyAlignment="1">
      <alignment horizontal="center" vertical="center"/>
    </xf>
    <xf numFmtId="0" fontId="23" fillId="0" borderId="12" xfId="0" applyFont="1" applyBorder="1" applyAlignment="1">
      <alignment horizontal="center" vertical="center"/>
    </xf>
    <xf numFmtId="164" fontId="23" fillId="0" borderId="12" xfId="0" applyNumberFormat="1" applyFont="1" applyBorder="1" applyAlignment="1">
      <alignment horizontal="center" vertical="center" wrapText="1"/>
    </xf>
    <xf numFmtId="0" fontId="5" fillId="0" borderId="12" xfId="0" applyFont="1" applyBorder="1" applyAlignment="1">
      <alignment vertical="center" wrapText="1"/>
    </xf>
    <xf numFmtId="0" fontId="5" fillId="0" borderId="11" xfId="0" applyFont="1" applyBorder="1" applyAlignment="1">
      <alignment horizontal="center" vertical="center"/>
    </xf>
    <xf numFmtId="0" fontId="3" fillId="0" borderId="0" xfId="50" applyFont="1" applyFill="1" applyBorder="1" applyAlignment="1">
      <alignment horizontal="left" wrapText="1"/>
    </xf>
    <xf numFmtId="0" fontId="58" fillId="0" borderId="0" xfId="0" applyFont="1" applyFill="1" applyBorder="1" applyAlignment="1">
      <alignment vertical="center"/>
    </xf>
    <xf numFmtId="1" fontId="0" fillId="0" borderId="0" xfId="0" applyNumberFormat="1"/>
    <xf numFmtId="1" fontId="58" fillId="0" borderId="30" xfId="7" applyNumberFormat="1" applyFont="1" applyBorder="1" applyAlignment="1">
      <alignment horizontal="right" vertical="center"/>
    </xf>
    <xf numFmtId="1" fontId="58" fillId="0" borderId="61" xfId="7" applyNumberFormat="1" applyFont="1" applyBorder="1" applyAlignment="1">
      <alignment horizontal="right" vertical="center"/>
    </xf>
    <xf numFmtId="1" fontId="58" fillId="0" borderId="29" xfId="7" applyNumberFormat="1" applyFont="1" applyBorder="1" applyAlignment="1">
      <alignment horizontal="right" vertical="center"/>
    </xf>
    <xf numFmtId="0" fontId="58" fillId="0" borderId="29" xfId="0" applyFont="1" applyBorder="1" applyAlignment="1">
      <alignment horizontal="right" vertical="center"/>
    </xf>
    <xf numFmtId="0" fontId="58" fillId="0" borderId="29" xfId="0" applyFont="1" applyBorder="1" applyAlignment="1">
      <alignment horizontal="center" vertical="center"/>
    </xf>
    <xf numFmtId="0" fontId="58" fillId="0" borderId="28" xfId="0" applyFont="1" applyBorder="1" applyAlignment="1">
      <alignment vertical="center"/>
    </xf>
    <xf numFmtId="1" fontId="58" fillId="0" borderId="14" xfId="7" applyNumberFormat="1" applyFont="1" applyBorder="1" applyAlignment="1">
      <alignment horizontal="right" vertical="center"/>
    </xf>
    <xf numFmtId="1" fontId="58" fillId="0" borderId="41" xfId="7" applyNumberFormat="1" applyFont="1" applyBorder="1" applyAlignment="1">
      <alignment horizontal="right" vertical="center"/>
    </xf>
    <xf numFmtId="1" fontId="58" fillId="0" borderId="13" xfId="7" applyNumberFormat="1" applyFont="1" applyBorder="1" applyAlignment="1">
      <alignment horizontal="right" vertical="center"/>
    </xf>
    <xf numFmtId="0" fontId="58" fillId="0" borderId="13" xfId="0" applyFont="1" applyBorder="1" applyAlignment="1">
      <alignment horizontal="right" vertical="center"/>
    </xf>
    <xf numFmtId="0" fontId="58" fillId="0" borderId="13" xfId="0" applyFont="1" applyBorder="1" applyAlignment="1">
      <alignment horizontal="center" vertical="center"/>
    </xf>
    <xf numFmtId="0" fontId="58" fillId="0" borderId="7" xfId="0" applyFont="1" applyBorder="1" applyAlignment="1">
      <alignment vertical="center"/>
    </xf>
    <xf numFmtId="1" fontId="58" fillId="0" borderId="27" xfId="7" applyNumberFormat="1" applyFont="1" applyBorder="1" applyAlignment="1">
      <alignment horizontal="right" vertical="center"/>
    </xf>
    <xf numFmtId="1" fontId="58" fillId="0" borderId="42" xfId="7" applyNumberFormat="1" applyFont="1" applyBorder="1" applyAlignment="1">
      <alignment horizontal="right" vertical="center"/>
    </xf>
    <xf numFmtId="1" fontId="58" fillId="0" borderId="26" xfId="7" applyNumberFormat="1" applyFont="1" applyBorder="1" applyAlignment="1">
      <alignment horizontal="right" vertical="center"/>
    </xf>
    <xf numFmtId="0" fontId="58" fillId="0" borderId="26" xfId="0" applyFont="1" applyBorder="1" applyAlignment="1">
      <alignment horizontal="right" vertical="center"/>
    </xf>
    <xf numFmtId="0" fontId="58" fillId="0" borderId="25" xfId="0" applyFont="1" applyBorder="1" applyAlignment="1">
      <alignment vertical="center"/>
    </xf>
    <xf numFmtId="0" fontId="58" fillId="0" borderId="0" xfId="0" applyFont="1" applyBorder="1" applyAlignment="1">
      <alignment horizontal="right" vertical="center"/>
    </xf>
    <xf numFmtId="0" fontId="58" fillId="0" borderId="0" xfId="0" applyFont="1" applyBorder="1" applyAlignment="1">
      <alignment horizontal="center" vertical="center"/>
    </xf>
    <xf numFmtId="0" fontId="58" fillId="0" borderId="0" xfId="0" applyFont="1" applyBorder="1" applyAlignment="1">
      <alignment vertical="center"/>
    </xf>
    <xf numFmtId="0" fontId="58" fillId="0" borderId="30" xfId="0" applyFont="1" applyBorder="1" applyAlignment="1">
      <alignment horizontal="right" vertical="center"/>
    </xf>
    <xf numFmtId="0" fontId="58" fillId="0" borderId="61" xfId="0" applyFont="1" applyBorder="1" applyAlignment="1">
      <alignment horizontal="right" vertical="center"/>
    </xf>
    <xf numFmtId="0" fontId="58" fillId="0" borderId="14" xfId="0" applyFont="1" applyBorder="1" applyAlignment="1">
      <alignment horizontal="right" vertical="center"/>
    </xf>
    <xf numFmtId="0" fontId="58" fillId="0" borderId="41" xfId="0" applyFont="1" applyBorder="1" applyAlignment="1">
      <alignment horizontal="right" vertical="center"/>
    </xf>
    <xf numFmtId="0" fontId="58" fillId="0" borderId="27" xfId="0" applyFont="1" applyBorder="1" applyAlignment="1">
      <alignment horizontal="right" vertical="center"/>
    </xf>
    <xf numFmtId="0" fontId="58" fillId="0" borderId="42" xfId="0" applyFont="1" applyBorder="1" applyAlignment="1">
      <alignment horizontal="right" vertical="center"/>
    </xf>
    <xf numFmtId="0" fontId="0" fillId="4" borderId="0" xfId="0" applyFill="1"/>
    <xf numFmtId="0" fontId="6" fillId="4" borderId="0" xfId="2" applyFont="1" applyFill="1"/>
    <xf numFmtId="0" fontId="1" fillId="4" borderId="0" xfId="2" applyFont="1" applyFill="1" applyBorder="1" applyAlignment="1">
      <alignment vertical="top"/>
    </xf>
    <xf numFmtId="0" fontId="73" fillId="0" borderId="0" xfId="59" applyFont="1" applyFill="1"/>
    <xf numFmtId="0" fontId="27" fillId="0" borderId="0" xfId="61" applyFont="1" applyFill="1"/>
    <xf numFmtId="43" fontId="27" fillId="0" borderId="0" xfId="61" applyNumberFormat="1" applyFont="1" applyFill="1"/>
    <xf numFmtId="0" fontId="51" fillId="0" borderId="0" xfId="61" applyFont="1" applyFill="1"/>
    <xf numFmtId="173" fontId="0" fillId="0" borderId="0" xfId="0" applyNumberFormat="1" applyFill="1"/>
    <xf numFmtId="164" fontId="0" fillId="0" borderId="0" xfId="0" applyNumberFormat="1" applyFill="1"/>
    <xf numFmtId="173" fontId="51" fillId="0" borderId="26" xfId="63" applyNumberFormat="1" applyFont="1" applyFill="1" applyBorder="1"/>
    <xf numFmtId="0" fontId="7" fillId="0" borderId="26" xfId="61" applyFont="1" applyFill="1" applyBorder="1" applyAlignment="1">
      <alignment horizontal="center"/>
    </xf>
    <xf numFmtId="0" fontId="7" fillId="0" borderId="25" xfId="61" applyFont="1" applyFill="1" applyBorder="1" applyAlignment="1">
      <alignment horizontal="center"/>
    </xf>
    <xf numFmtId="0" fontId="0" fillId="0" borderId="0" xfId="0" applyFill="1" applyBorder="1"/>
    <xf numFmtId="0" fontId="52" fillId="2" borderId="10" xfId="61" applyFont="1" applyFill="1" applyBorder="1" applyAlignment="1">
      <alignment horizontal="center" vertical="center"/>
    </xf>
    <xf numFmtId="0" fontId="52" fillId="2" borderId="12" xfId="61" applyFont="1" applyFill="1" applyBorder="1" applyAlignment="1">
      <alignment horizontal="center" vertical="center" wrapText="1"/>
    </xf>
    <xf numFmtId="0" fontId="52" fillId="2" borderId="12" xfId="61" applyFont="1" applyFill="1" applyBorder="1" applyAlignment="1">
      <alignment horizontal="center" vertical="center"/>
    </xf>
    <xf numFmtId="0" fontId="27" fillId="0" borderId="0" xfId="61" applyFont="1"/>
    <xf numFmtId="164" fontId="51" fillId="0" borderId="0" xfId="63" applyNumberFormat="1" applyFont="1" applyFill="1" applyBorder="1"/>
    <xf numFmtId="0" fontId="7" fillId="0" borderId="13" xfId="61" applyFont="1" applyFill="1" applyBorder="1" applyAlignment="1">
      <alignment horizontal="center"/>
    </xf>
    <xf numFmtId="173" fontId="51" fillId="0" borderId="13" xfId="63" applyNumberFormat="1" applyFont="1" applyFill="1" applyBorder="1"/>
    <xf numFmtId="173" fontId="51" fillId="0" borderId="13" xfId="63" applyNumberFormat="1" applyFont="1" applyFill="1" applyBorder="1" applyAlignment="1">
      <alignment horizontal="right"/>
    </xf>
    <xf numFmtId="164" fontId="51" fillId="0" borderId="13" xfId="63" applyNumberFormat="1" applyFont="1" applyFill="1" applyBorder="1" applyAlignment="1">
      <alignment horizontal="center" vertical="center"/>
    </xf>
    <xf numFmtId="0" fontId="7" fillId="0" borderId="38" xfId="61" applyFont="1" applyFill="1" applyBorder="1" applyAlignment="1">
      <alignment horizontal="center"/>
    </xf>
    <xf numFmtId="164" fontId="51" fillId="0" borderId="14" xfId="63" applyNumberFormat="1" applyFont="1" applyFill="1" applyBorder="1" applyAlignment="1">
      <alignment horizontal="center" vertical="center"/>
    </xf>
    <xf numFmtId="0" fontId="7" fillId="0" borderId="236" xfId="61" applyFont="1" applyFill="1" applyBorder="1" applyAlignment="1">
      <alignment horizontal="center"/>
    </xf>
    <xf numFmtId="0" fontId="7" fillId="0" borderId="29" xfId="61" applyFont="1" applyFill="1" applyBorder="1" applyAlignment="1">
      <alignment horizontal="center"/>
    </xf>
    <xf numFmtId="173" fontId="51" fillId="0" borderId="29" xfId="63" applyNumberFormat="1" applyFont="1" applyFill="1" applyBorder="1"/>
    <xf numFmtId="164" fontId="51" fillId="0" borderId="29" xfId="63" applyNumberFormat="1" applyFont="1" applyFill="1" applyBorder="1" applyAlignment="1">
      <alignment horizontal="center" vertical="center"/>
    </xf>
    <xf numFmtId="164" fontId="51" fillId="0" borderId="30" xfId="63" applyNumberFormat="1" applyFont="1" applyFill="1" applyBorder="1" applyAlignment="1">
      <alignment horizontal="center" vertical="center"/>
    </xf>
    <xf numFmtId="0" fontId="7" fillId="0" borderId="2" xfId="91" applyFont="1" applyFill="1" applyBorder="1" applyAlignment="1">
      <alignment horizontal="center" vertical="center" wrapText="1"/>
    </xf>
    <xf numFmtId="0" fontId="52" fillId="0" borderId="31" xfId="61" applyFont="1" applyFill="1" applyBorder="1" applyAlignment="1">
      <alignment horizontal="center" vertical="center" wrapText="1"/>
    </xf>
    <xf numFmtId="0" fontId="52" fillId="0" borderId="31" xfId="61" applyFont="1" applyFill="1" applyBorder="1" applyAlignment="1">
      <alignment horizontal="center" vertical="center"/>
    </xf>
    <xf numFmtId="0" fontId="52" fillId="0" borderId="32" xfId="61" applyFont="1" applyFill="1" applyBorder="1" applyAlignment="1">
      <alignment horizontal="center" vertical="center"/>
    </xf>
    <xf numFmtId="0" fontId="7" fillId="0" borderId="13" xfId="61" applyFont="1" applyBorder="1" applyAlignment="1">
      <alignment horizontal="center"/>
    </xf>
    <xf numFmtId="173" fontId="51" fillId="0" borderId="13" xfId="63" applyNumberFormat="1" applyFont="1" applyBorder="1"/>
    <xf numFmtId="0" fontId="7" fillId="0" borderId="7" xfId="61" applyFont="1" applyBorder="1" applyAlignment="1">
      <alignment horizontal="center"/>
    </xf>
    <xf numFmtId="173" fontId="51" fillId="0" borderId="14" xfId="63" applyNumberFormat="1" applyFont="1" applyBorder="1"/>
    <xf numFmtId="0" fontId="7" fillId="0" borderId="7" xfId="61" applyFont="1" applyFill="1" applyBorder="1" applyAlignment="1">
      <alignment horizontal="center"/>
    </xf>
    <xf numFmtId="173" fontId="51" fillId="0" borderId="14" xfId="63" applyNumberFormat="1" applyFont="1" applyFill="1" applyBorder="1"/>
    <xf numFmtId="0" fontId="7" fillId="0" borderId="28" xfId="61" applyFont="1" applyFill="1" applyBorder="1" applyAlignment="1">
      <alignment horizontal="center"/>
    </xf>
    <xf numFmtId="173" fontId="51" fillId="0" borderId="29" xfId="63" applyNumberFormat="1" applyFont="1" applyBorder="1"/>
    <xf numFmtId="173" fontId="51" fillId="0" borderId="30" xfId="63" applyNumberFormat="1" applyFont="1" applyBorder="1"/>
    <xf numFmtId="173" fontId="51" fillId="0" borderId="27" xfId="63" applyNumberFormat="1" applyFont="1" applyFill="1" applyBorder="1"/>
    <xf numFmtId="173" fontId="51" fillId="0" borderId="14" xfId="63" applyNumberFormat="1" applyFont="1" applyFill="1" applyBorder="1" applyAlignment="1">
      <alignment horizontal="right"/>
    </xf>
    <xf numFmtId="0" fontId="3" fillId="0" borderId="14" xfId="0" applyNumberFormat="1" applyFont="1" applyFill="1" applyBorder="1" applyAlignment="1">
      <alignment horizontal="center"/>
    </xf>
    <xf numFmtId="2" fontId="3" fillId="0" borderId="14" xfId="2" applyNumberFormat="1" applyFont="1" applyFill="1" applyBorder="1" applyAlignment="1">
      <alignment horizontal="center" vertical="center"/>
    </xf>
    <xf numFmtId="2" fontId="3" fillId="0" borderId="13" xfId="2" applyNumberFormat="1" applyFont="1" applyFill="1" applyBorder="1" applyAlignment="1">
      <alignment horizontal="center" vertical="center"/>
    </xf>
    <xf numFmtId="2" fontId="3" fillId="0" borderId="62" xfId="2" applyNumberFormat="1" applyFont="1" applyFill="1" applyBorder="1" applyAlignment="1">
      <alignment horizontal="center" vertical="center"/>
    </xf>
    <xf numFmtId="2" fontId="3" fillId="0" borderId="45" xfId="2" applyNumberFormat="1" applyFont="1" applyFill="1" applyBorder="1" applyAlignment="1">
      <alignment horizontal="center" vertical="center"/>
    </xf>
    <xf numFmtId="2" fontId="3" fillId="0" borderId="17" xfId="2" applyNumberFormat="1" applyFont="1" applyFill="1" applyBorder="1" applyAlignment="1">
      <alignment horizontal="center" vertical="center"/>
    </xf>
    <xf numFmtId="164" fontId="3" fillId="0" borderId="41" xfId="2" applyNumberFormat="1" applyFont="1" applyFill="1" applyBorder="1" applyAlignment="1">
      <alignment horizontal="center" vertical="center"/>
    </xf>
    <xf numFmtId="164" fontId="3" fillId="0" borderId="13" xfId="12" applyNumberFormat="1" applyFont="1" applyFill="1" applyBorder="1" applyAlignment="1">
      <alignment horizontal="center" vertical="center"/>
    </xf>
    <xf numFmtId="164" fontId="3" fillId="0" borderId="27" xfId="12" applyNumberFormat="1" applyFont="1" applyFill="1" applyBorder="1" applyAlignment="1">
      <alignment horizontal="center" vertical="center"/>
    </xf>
    <xf numFmtId="164" fontId="3" fillId="0" borderId="14" xfId="12" applyNumberFormat="1" applyFont="1" applyFill="1" applyBorder="1" applyAlignment="1">
      <alignment horizontal="center" vertical="center"/>
    </xf>
    <xf numFmtId="2" fontId="3" fillId="0" borderId="13" xfId="12" applyNumberFormat="1" applyFont="1" applyFill="1" applyBorder="1" applyAlignment="1">
      <alignment horizontal="center" vertical="center"/>
    </xf>
    <xf numFmtId="2" fontId="3" fillId="0" borderId="14" xfId="12" applyNumberFormat="1" applyFont="1" applyFill="1" applyBorder="1" applyAlignment="1">
      <alignment horizontal="center" vertical="center"/>
    </xf>
    <xf numFmtId="164" fontId="3" fillId="0" borderId="17" xfId="12" applyNumberFormat="1" applyFont="1" applyFill="1" applyBorder="1" applyAlignment="1">
      <alignment horizontal="center" vertical="center"/>
    </xf>
    <xf numFmtId="164" fontId="3" fillId="0" borderId="29" xfId="2" applyNumberFormat="1" applyFont="1" applyFill="1" applyBorder="1" applyAlignment="1">
      <alignment horizontal="center" vertical="center"/>
    </xf>
    <xf numFmtId="164" fontId="3" fillId="0" borderId="30" xfId="2" applyNumberFormat="1" applyFont="1" applyFill="1" applyBorder="1" applyAlignment="1">
      <alignment horizontal="center" vertical="center"/>
    </xf>
    <xf numFmtId="0" fontId="6" fillId="0" borderId="0" xfId="14"/>
    <xf numFmtId="0" fontId="3" fillId="0" borderId="0" xfId="13" applyFont="1" applyAlignment="1">
      <alignment wrapText="1"/>
    </xf>
    <xf numFmtId="0" fontId="6" fillId="0" borderId="0" xfId="15"/>
    <xf numFmtId="197" fontId="75" fillId="0" borderId="0" xfId="15" applyNumberFormat="1" applyFont="1" applyBorder="1" applyAlignment="1">
      <alignment horizontal="right"/>
    </xf>
    <xf numFmtId="0" fontId="106" fillId="0" borderId="0" xfId="15" applyFont="1"/>
    <xf numFmtId="1" fontId="13" fillId="0" borderId="0" xfId="15" applyNumberFormat="1" applyFont="1" applyAlignment="1"/>
    <xf numFmtId="1" fontId="13" fillId="0" borderId="0" xfId="15" applyNumberFormat="1" applyFont="1" applyFill="1" applyAlignment="1"/>
    <xf numFmtId="1" fontId="1" fillId="0" borderId="0" xfId="14" applyNumberFormat="1" applyFont="1" applyFill="1" applyBorder="1"/>
    <xf numFmtId="0" fontId="8" fillId="0" borderId="0" xfId="14" applyFont="1"/>
    <xf numFmtId="0" fontId="25" fillId="0" borderId="0" xfId="16" applyFont="1"/>
    <xf numFmtId="2" fontId="14" fillId="0" borderId="0" xfId="16" applyNumberFormat="1"/>
    <xf numFmtId="0" fontId="14" fillId="0" borderId="0" xfId="16"/>
    <xf numFmtId="0" fontId="107" fillId="0" borderId="0" xfId="15" applyFont="1" applyBorder="1" applyAlignment="1">
      <alignment horizontal="right"/>
    </xf>
    <xf numFmtId="0" fontId="9" fillId="0" borderId="0" xfId="15" applyFont="1" applyBorder="1" applyAlignment="1"/>
    <xf numFmtId="0" fontId="15" fillId="0" borderId="0" xfId="15" applyFont="1"/>
    <xf numFmtId="0" fontId="13" fillId="0" borderId="0" xfId="15" applyFont="1" applyBorder="1" applyAlignment="1">
      <alignment horizontal="center"/>
    </xf>
    <xf numFmtId="1" fontId="1" fillId="0" borderId="0" xfId="15" applyNumberFormat="1" applyFont="1" applyAlignment="1"/>
    <xf numFmtId="1" fontId="1" fillId="0" borderId="0" xfId="15" applyNumberFormat="1" applyFont="1" applyFill="1" applyAlignment="1"/>
    <xf numFmtId="0" fontId="6" fillId="0" borderId="0" xfId="14" applyBorder="1"/>
    <xf numFmtId="0" fontId="14" fillId="0" borderId="0" xfId="16" applyBorder="1"/>
    <xf numFmtId="1" fontId="14" fillId="0" borderId="0" xfId="16" applyNumberFormat="1" applyBorder="1"/>
    <xf numFmtId="0" fontId="108" fillId="0" borderId="0" xfId="13" applyFont="1" applyBorder="1" applyAlignment="1">
      <alignment horizontal="right"/>
    </xf>
    <xf numFmtId="0" fontId="68" fillId="0" borderId="0" xfId="13" applyFont="1"/>
    <xf numFmtId="0" fontId="13" fillId="0" borderId="0" xfId="13" applyFont="1" applyBorder="1" applyAlignment="1">
      <alignment horizontal="center" wrapText="1"/>
    </xf>
    <xf numFmtId="0" fontId="53" fillId="0" borderId="0" xfId="15" applyFont="1" applyAlignment="1"/>
    <xf numFmtId="0" fontId="26" fillId="0" borderId="0" xfId="15" applyFont="1" applyAlignment="1"/>
    <xf numFmtId="0" fontId="3" fillId="0" borderId="0" xfId="14" applyFont="1"/>
    <xf numFmtId="0" fontId="3" fillId="0" borderId="0" xfId="13" applyFont="1"/>
    <xf numFmtId="164" fontId="3" fillId="0" borderId="0" xfId="17" applyNumberFormat="1" applyFont="1" applyBorder="1" applyAlignment="1">
      <alignment horizontal="center"/>
    </xf>
    <xf numFmtId="0" fontId="3" fillId="0" borderId="0" xfId="13" applyFont="1" applyAlignment="1">
      <alignment horizontal="left" wrapText="1"/>
    </xf>
    <xf numFmtId="0" fontId="21" fillId="0" borderId="0" xfId="18" applyFont="1"/>
    <xf numFmtId="2" fontId="21" fillId="0" borderId="0" xfId="18" applyNumberFormat="1" applyFont="1"/>
    <xf numFmtId="2" fontId="3" fillId="0" borderId="0" xfId="17" applyNumberFormat="1" applyFont="1"/>
    <xf numFmtId="2" fontId="3" fillId="0" borderId="0" xfId="17" applyNumberFormat="1" applyFont="1" applyBorder="1"/>
    <xf numFmtId="0" fontId="3" fillId="0" borderId="0" xfId="17" applyFont="1"/>
    <xf numFmtId="0" fontId="1" fillId="2" borderId="12" xfId="17" applyFont="1" applyFill="1" applyBorder="1" applyAlignment="1">
      <alignment horizontal="center" vertical="center"/>
    </xf>
    <xf numFmtId="0" fontId="10" fillId="0" borderId="0" xfId="17" applyFont="1" applyBorder="1" applyAlignment="1">
      <alignment horizontal="right"/>
    </xf>
    <xf numFmtId="0" fontId="1" fillId="0" borderId="0" xfId="14" applyFont="1" applyAlignment="1">
      <alignment vertical="center"/>
    </xf>
    <xf numFmtId="2" fontId="1" fillId="0" borderId="0" xfId="14" applyNumberFormat="1" applyFont="1" applyAlignment="1">
      <alignment vertical="center"/>
    </xf>
    <xf numFmtId="2" fontId="20" fillId="0" borderId="0" xfId="18" applyNumberFormat="1" applyFont="1" applyBorder="1" applyAlignment="1">
      <alignment vertical="center"/>
    </xf>
    <xf numFmtId="2" fontId="1" fillId="0" borderId="0" xfId="14" applyNumberFormat="1" applyFont="1" applyBorder="1" applyAlignment="1">
      <alignment vertical="center"/>
    </xf>
    <xf numFmtId="0" fontId="3" fillId="0" borderId="0" xfId="14" applyFont="1" applyAlignment="1">
      <alignment vertical="center"/>
    </xf>
    <xf numFmtId="2" fontId="3" fillId="0" borderId="0" xfId="14" applyNumberFormat="1" applyFont="1" applyAlignment="1">
      <alignment vertical="center"/>
    </xf>
    <xf numFmtId="2" fontId="21" fillId="0" borderId="0" xfId="18" applyNumberFormat="1" applyFont="1" applyBorder="1" applyAlignment="1">
      <alignment vertical="center"/>
    </xf>
    <xf numFmtId="2" fontId="3" fillId="0" borderId="0" xfId="14" applyNumberFormat="1" applyFont="1" applyBorder="1" applyAlignment="1">
      <alignment vertical="center"/>
    </xf>
    <xf numFmtId="2" fontId="10" fillId="0" borderId="0" xfId="0" applyNumberFormat="1" applyFont="1" applyBorder="1" applyAlignment="1">
      <alignment vertical="center"/>
    </xf>
    <xf numFmtId="0" fontId="21" fillId="0" borderId="0" xfId="18" applyFont="1" applyAlignment="1">
      <alignment vertical="center"/>
    </xf>
    <xf numFmtId="0" fontId="1" fillId="0" borderId="0" xfId="13" applyFont="1" applyBorder="1" applyAlignment="1">
      <alignment horizontal="center" wrapText="1"/>
    </xf>
    <xf numFmtId="0" fontId="1" fillId="0" borderId="0" xfId="17" applyFont="1" applyBorder="1" applyAlignment="1"/>
    <xf numFmtId="0" fontId="1" fillId="0" borderId="0" xfId="17" applyFont="1" applyAlignment="1"/>
    <xf numFmtId="0" fontId="109" fillId="0" borderId="0" xfId="0" applyFont="1"/>
    <xf numFmtId="0" fontId="9" fillId="0" borderId="0" xfId="14" applyFont="1"/>
    <xf numFmtId="3" fontId="3" fillId="0" borderId="0" xfId="14" applyNumberFormat="1" applyFont="1"/>
    <xf numFmtId="3" fontId="3" fillId="0" borderId="16" xfId="0" applyNumberFormat="1" applyFont="1" applyFill="1" applyBorder="1" applyAlignment="1">
      <alignment vertical="center"/>
    </xf>
    <xf numFmtId="3" fontId="3" fillId="0" borderId="16" xfId="14" applyNumberFormat="1" applyFont="1" applyBorder="1" applyAlignment="1">
      <alignment vertical="center"/>
    </xf>
    <xf numFmtId="0" fontId="3" fillId="0" borderId="15" xfId="13" applyFont="1" applyFill="1" applyBorder="1" applyAlignment="1">
      <alignment horizontal="left" vertical="center" wrapText="1" indent="3"/>
    </xf>
    <xf numFmtId="3" fontId="3" fillId="0" borderId="13" xfId="0" applyNumberFormat="1" applyFont="1" applyFill="1" applyBorder="1" applyAlignment="1">
      <alignment vertical="center"/>
    </xf>
    <xf numFmtId="3" fontId="3" fillId="0" borderId="13" xfId="14" applyNumberFormat="1" applyFont="1" applyBorder="1" applyAlignment="1">
      <alignment vertical="center"/>
    </xf>
    <xf numFmtId="0" fontId="3" fillId="0" borderId="7" xfId="13" applyFont="1" applyFill="1" applyBorder="1" applyAlignment="1">
      <alignment horizontal="left" vertical="center" wrapText="1" indent="3"/>
    </xf>
    <xf numFmtId="3" fontId="10" fillId="0" borderId="13" xfId="0" applyNumberFormat="1" applyFont="1" applyFill="1" applyBorder="1" applyAlignment="1">
      <alignment vertical="center"/>
    </xf>
    <xf numFmtId="3" fontId="10" fillId="0" borderId="13" xfId="14" applyNumberFormat="1" applyFont="1" applyBorder="1" applyAlignment="1">
      <alignment vertical="center"/>
    </xf>
    <xf numFmtId="0" fontId="10" fillId="0" borderId="7" xfId="13" applyFont="1" applyBorder="1" applyAlignment="1">
      <alignment horizontal="left" vertical="center" wrapText="1" indent="1"/>
    </xf>
    <xf numFmtId="3" fontId="10" fillId="0" borderId="13" xfId="14" applyNumberFormat="1" applyFont="1" applyFill="1" applyBorder="1" applyAlignment="1">
      <alignment vertical="center"/>
    </xf>
    <xf numFmtId="3" fontId="1" fillId="0" borderId="13" xfId="0" applyNumberFormat="1" applyFont="1" applyFill="1" applyBorder="1" applyAlignment="1">
      <alignment vertical="center"/>
    </xf>
    <xf numFmtId="3" fontId="1" fillId="0" borderId="13" xfId="14" applyNumberFormat="1" applyFont="1" applyFill="1" applyBorder="1" applyAlignment="1">
      <alignment vertical="center"/>
    </xf>
    <xf numFmtId="0" fontId="1" fillId="0" borderId="7" xfId="13" applyFont="1" applyFill="1" applyBorder="1" applyAlignment="1">
      <alignment vertical="center" wrapText="1"/>
    </xf>
    <xf numFmtId="3" fontId="3" fillId="0" borderId="13" xfId="14" applyNumberFormat="1" applyFont="1" applyFill="1" applyBorder="1" applyAlignment="1">
      <alignment vertical="center"/>
    </xf>
    <xf numFmtId="3" fontId="3" fillId="0" borderId="13" xfId="0" applyNumberFormat="1" applyFont="1" applyBorder="1" applyAlignment="1">
      <alignment vertical="center"/>
    </xf>
    <xf numFmtId="3" fontId="10" fillId="0" borderId="13" xfId="0" applyNumberFormat="1" applyFont="1" applyBorder="1" applyAlignment="1">
      <alignment vertical="center"/>
    </xf>
    <xf numFmtId="3" fontId="1" fillId="0" borderId="13" xfId="0" applyNumberFormat="1" applyFont="1" applyBorder="1" applyAlignment="1">
      <alignment vertical="center"/>
    </xf>
    <xf numFmtId="3" fontId="1" fillId="0" borderId="13" xfId="14" applyNumberFormat="1" applyFont="1" applyBorder="1" applyAlignment="1">
      <alignment vertical="center"/>
    </xf>
    <xf numFmtId="0" fontId="1" fillId="0" borderId="25" xfId="13" applyFont="1" applyBorder="1" applyAlignment="1">
      <alignment vertical="center" wrapText="1"/>
    </xf>
    <xf numFmtId="3" fontId="1" fillId="4" borderId="12" xfId="14" applyNumberFormat="1" applyFont="1" applyFill="1" applyBorder="1" applyAlignment="1">
      <alignment vertical="center"/>
    </xf>
    <xf numFmtId="0" fontId="1" fillId="0" borderId="11" xfId="13" applyFont="1" applyFill="1" applyBorder="1" applyAlignment="1">
      <alignment vertical="center" wrapText="1"/>
    </xf>
    <xf numFmtId="0" fontId="1" fillId="2" borderId="26" xfId="0" applyFont="1" applyFill="1" applyBorder="1" applyAlignment="1">
      <alignment horizontal="center" vertical="center"/>
    </xf>
    <xf numFmtId="0" fontId="1" fillId="2" borderId="26" xfId="13" quotePrefix="1" applyFont="1" applyFill="1" applyBorder="1" applyAlignment="1">
      <alignment horizontal="center" vertical="center"/>
    </xf>
    <xf numFmtId="0" fontId="1" fillId="2" borderId="12" xfId="0" applyFont="1" applyFill="1" applyBorder="1" applyAlignment="1">
      <alignment horizontal="center" vertical="center"/>
    </xf>
    <xf numFmtId="0" fontId="10" fillId="0" borderId="0" xfId="13" applyFont="1" applyBorder="1" applyAlignment="1"/>
    <xf numFmtId="0" fontId="3" fillId="0" borderId="0" xfId="14" applyFont="1" applyAlignment="1"/>
    <xf numFmtId="4" fontId="3" fillId="0" borderId="0" xfId="14" applyNumberFormat="1" applyFont="1" applyAlignment="1"/>
    <xf numFmtId="1" fontId="3" fillId="0" borderId="0" xfId="14" applyNumberFormat="1" applyFont="1" applyAlignment="1"/>
    <xf numFmtId="0" fontId="3" fillId="0" borderId="0" xfId="13" applyFont="1" applyAlignment="1"/>
    <xf numFmtId="0" fontId="9" fillId="0" borderId="0" xfId="13" applyFont="1" applyAlignment="1"/>
    <xf numFmtId="197" fontId="1" fillId="0" borderId="0" xfId="13" applyNumberFormat="1" applyFont="1" applyBorder="1" applyAlignment="1">
      <alignment horizontal="right"/>
    </xf>
    <xf numFmtId="0" fontId="1" fillId="0" borderId="0" xfId="13" applyFont="1" applyFill="1" applyAlignment="1"/>
    <xf numFmtId="1" fontId="1" fillId="0" borderId="0" xfId="13" applyNumberFormat="1" applyFont="1" applyFill="1" applyBorder="1" applyAlignment="1"/>
    <xf numFmtId="0" fontId="7" fillId="2" borderId="12" xfId="0" applyFont="1" applyFill="1" applyBorder="1" applyAlignment="1">
      <alignment horizontal="center" vertical="center"/>
    </xf>
    <xf numFmtId="0" fontId="7" fillId="2" borderId="12" xfId="13" quotePrefix="1" applyFont="1" applyFill="1" applyBorder="1" applyAlignment="1">
      <alignment horizontal="center" vertical="center"/>
    </xf>
    <xf numFmtId="164" fontId="3" fillId="0" borderId="16" xfId="14" applyNumberFormat="1" applyFont="1" applyBorder="1" applyAlignment="1">
      <alignment vertical="center"/>
    </xf>
    <xf numFmtId="164" fontId="3" fillId="0" borderId="13" xfId="14" applyNumberFormat="1" applyFont="1" applyBorder="1" applyAlignment="1">
      <alignment vertical="center"/>
    </xf>
    <xf numFmtId="164" fontId="3" fillId="0" borderId="16" xfId="0" applyNumberFormat="1" applyFont="1" applyBorder="1" applyAlignment="1">
      <alignment vertical="center"/>
    </xf>
    <xf numFmtId="0" fontId="3" fillId="0" borderId="15" xfId="13" applyFont="1" applyBorder="1" applyAlignment="1">
      <alignment horizontal="left" vertical="center"/>
    </xf>
    <xf numFmtId="0" fontId="3" fillId="0" borderId="7" xfId="13" applyFont="1" applyBorder="1" applyAlignment="1">
      <alignment vertical="center"/>
    </xf>
    <xf numFmtId="164" fontId="1" fillId="0" borderId="13" xfId="14" applyNumberFormat="1" applyFont="1" applyBorder="1" applyAlignment="1">
      <alignment vertical="center"/>
    </xf>
    <xf numFmtId="2" fontId="1" fillId="0" borderId="13" xfId="0" applyNumberFormat="1" applyFont="1" applyBorder="1" applyAlignment="1">
      <alignment vertical="center"/>
    </xf>
    <xf numFmtId="0" fontId="1" fillId="0" borderId="7" xfId="13" applyFont="1" applyBorder="1" applyAlignment="1">
      <alignment vertical="center"/>
    </xf>
    <xf numFmtId="0" fontId="1" fillId="0" borderId="7" xfId="13" applyFont="1" applyFill="1" applyBorder="1" applyAlignment="1">
      <alignment vertical="center"/>
    </xf>
    <xf numFmtId="1" fontId="3" fillId="0" borderId="13" xfId="14" applyNumberFormat="1" applyFont="1" applyBorder="1" applyAlignment="1">
      <alignment vertical="center"/>
    </xf>
    <xf numFmtId="0" fontId="3" fillId="0" borderId="7" xfId="13" applyFont="1" applyBorder="1" applyAlignment="1">
      <alignment horizontal="left" vertical="center"/>
    </xf>
    <xf numFmtId="2" fontId="3" fillId="0" borderId="13" xfId="14" applyNumberFormat="1" applyFont="1" applyBorder="1" applyAlignment="1">
      <alignment vertical="center"/>
    </xf>
    <xf numFmtId="0" fontId="1" fillId="0" borderId="7" xfId="13" applyFont="1" applyBorder="1" applyAlignment="1">
      <alignment horizontal="left" vertical="center"/>
    </xf>
    <xf numFmtId="1" fontId="1" fillId="0" borderId="13" xfId="14" applyNumberFormat="1" applyFont="1" applyBorder="1" applyAlignment="1">
      <alignment vertical="center"/>
    </xf>
    <xf numFmtId="1" fontId="1" fillId="0" borderId="13" xfId="0" applyNumberFormat="1" applyFont="1" applyBorder="1" applyAlignment="1">
      <alignment vertical="center"/>
    </xf>
    <xf numFmtId="1" fontId="1" fillId="0" borderId="26" xfId="14" applyNumberFormat="1" applyFont="1" applyBorder="1" applyAlignment="1">
      <alignment vertical="center"/>
    </xf>
    <xf numFmtId="0" fontId="1" fillId="0" borderId="25" xfId="13" applyFont="1" applyBorder="1" applyAlignment="1">
      <alignment vertical="center"/>
    </xf>
    <xf numFmtId="0" fontId="1" fillId="2" borderId="12" xfId="13" quotePrefix="1" applyFont="1" applyFill="1" applyBorder="1" applyAlignment="1">
      <alignment horizontal="center" vertical="center"/>
    </xf>
    <xf numFmtId="0" fontId="14" fillId="0" borderId="0" xfId="51"/>
    <xf numFmtId="0" fontId="109" fillId="0" borderId="0" xfId="51" applyFont="1"/>
    <xf numFmtId="0" fontId="27" fillId="0" borderId="0" xfId="51" applyFont="1"/>
    <xf numFmtId="2" fontId="21" fillId="0" borderId="16" xfId="51" applyNumberFormat="1" applyFont="1" applyBorder="1" applyAlignment="1">
      <alignment horizontal="center"/>
    </xf>
    <xf numFmtId="1" fontId="27" fillId="0" borderId="16" xfId="51" applyNumberFormat="1" applyFont="1" applyBorder="1" applyAlignment="1">
      <alignment horizontal="center"/>
    </xf>
    <xf numFmtId="0" fontId="3" fillId="0" borderId="16" xfId="51" applyFont="1" applyBorder="1" applyAlignment="1">
      <alignment horizontal="center"/>
    </xf>
    <xf numFmtId="2" fontId="21" fillId="0" borderId="13" xfId="51" applyNumberFormat="1" applyFont="1" applyBorder="1" applyAlignment="1">
      <alignment horizontal="center"/>
    </xf>
    <xf numFmtId="1" fontId="27" fillId="0" borderId="13" xfId="51" applyNumberFormat="1" applyFont="1" applyBorder="1" applyAlignment="1">
      <alignment horizontal="center"/>
    </xf>
    <xf numFmtId="0" fontId="3" fillId="0" borderId="13" xfId="51" applyFont="1" applyBorder="1" applyAlignment="1">
      <alignment horizontal="center"/>
    </xf>
    <xf numFmtId="2" fontId="21" fillId="0" borderId="13" xfId="51" quotePrefix="1" applyNumberFormat="1" applyFont="1" applyBorder="1" applyAlignment="1">
      <alignment horizontal="center"/>
    </xf>
    <xf numFmtId="0" fontId="3" fillId="0" borderId="13" xfId="51" quotePrefix="1" applyFont="1" applyBorder="1" applyAlignment="1">
      <alignment horizontal="center"/>
    </xf>
    <xf numFmtId="1" fontId="27" fillId="0" borderId="0" xfId="51" applyNumberFormat="1" applyFont="1" applyAlignment="1">
      <alignment horizontal="right"/>
    </xf>
    <xf numFmtId="0" fontId="21" fillId="0" borderId="13" xfId="51" applyFont="1" applyBorder="1" applyAlignment="1">
      <alignment horizontal="center"/>
    </xf>
    <xf numFmtId="0" fontId="27" fillId="0" borderId="0" xfId="51" applyFont="1" applyAlignment="1">
      <alignment horizontal="right"/>
    </xf>
    <xf numFmtId="0" fontId="25" fillId="0" borderId="0" xfId="51" applyFont="1"/>
    <xf numFmtId="0" fontId="20" fillId="2" borderId="12" xfId="51" applyFont="1" applyFill="1" applyBorder="1" applyAlignment="1">
      <alignment horizontal="center" vertical="center"/>
    </xf>
    <xf numFmtId="0" fontId="51" fillId="0" borderId="0" xfId="0" applyFont="1"/>
    <xf numFmtId="164" fontId="27" fillId="0" borderId="29" xfId="0" applyNumberFormat="1" applyFont="1" applyBorder="1" applyAlignment="1">
      <alignment horizontal="center"/>
    </xf>
    <xf numFmtId="164" fontId="27" fillId="0" borderId="13" xfId="0" applyNumberFormat="1" applyFont="1" applyBorder="1" applyAlignment="1">
      <alignment horizontal="center"/>
    </xf>
    <xf numFmtId="164" fontId="27" fillId="0" borderId="26" xfId="0" applyNumberFormat="1" applyFont="1" applyBorder="1" applyAlignment="1">
      <alignment horizontal="center"/>
    </xf>
    <xf numFmtId="2" fontId="53" fillId="22" borderId="10" xfId="64" applyNumberFormat="1" applyFont="1" applyFill="1" applyBorder="1" applyAlignment="1">
      <alignment horizontal="center"/>
    </xf>
    <xf numFmtId="2" fontId="53" fillId="22" borderId="12" xfId="64" applyNumberFormat="1" applyFont="1" applyFill="1" applyBorder="1" applyAlignment="1">
      <alignment horizontal="center"/>
    </xf>
    <xf numFmtId="164" fontId="53" fillId="22" borderId="12" xfId="64" applyNumberFormat="1" applyFont="1" applyFill="1" applyBorder="1" applyAlignment="1">
      <alignment horizontal="center"/>
    </xf>
    <xf numFmtId="0" fontId="53" fillId="22" borderId="11" xfId="64" applyFont="1" applyFill="1" applyBorder="1"/>
    <xf numFmtId="2" fontId="27" fillId="0" borderId="14" xfId="92" applyNumberFormat="1" applyFont="1" applyBorder="1" applyAlignment="1">
      <alignment horizontal="center"/>
    </xf>
    <xf numFmtId="2" fontId="27" fillId="0" borderId="13" xfId="92" applyNumberFormat="1" applyFont="1" applyBorder="1" applyAlignment="1">
      <alignment horizontal="center"/>
    </xf>
    <xf numFmtId="164" fontId="27" fillId="0" borderId="13" xfId="92" applyNumberFormat="1" applyFont="1" applyBorder="1" applyAlignment="1">
      <alignment horizontal="center"/>
    </xf>
    <xf numFmtId="0" fontId="27" fillId="0" borderId="7" xfId="11" applyFont="1" applyBorder="1"/>
    <xf numFmtId="0" fontId="51" fillId="0" borderId="0" xfId="11" applyFont="1"/>
    <xf numFmtId="0" fontId="27" fillId="0" borderId="0" xfId="54" applyFont="1"/>
    <xf numFmtId="2" fontId="27" fillId="0" borderId="14" xfId="54" applyNumberFormat="1" applyFont="1" applyBorder="1" applyAlignment="1">
      <alignment horizontal="center"/>
    </xf>
    <xf numFmtId="2" fontId="27" fillId="0" borderId="13" xfId="54" applyNumberFormat="1" applyFont="1" applyBorder="1" applyAlignment="1">
      <alignment horizontal="center"/>
    </xf>
    <xf numFmtId="164" fontId="27" fillId="0" borderId="13" xfId="54" applyNumberFormat="1" applyFont="1" applyBorder="1" applyAlignment="1">
      <alignment horizontal="center"/>
    </xf>
    <xf numFmtId="0" fontId="27" fillId="0" borderId="7" xfId="54" applyFont="1" applyBorder="1"/>
    <xf numFmtId="0" fontId="51" fillId="0" borderId="0" xfId="54" applyFont="1"/>
    <xf numFmtId="2" fontId="27" fillId="0" borderId="27" xfId="54" applyNumberFormat="1" applyFont="1" applyBorder="1" applyAlignment="1">
      <alignment horizontal="center"/>
    </xf>
    <xf numFmtId="2" fontId="27" fillId="0" borderId="26" xfId="54" applyNumberFormat="1" applyFont="1" applyBorder="1" applyAlignment="1">
      <alignment horizontal="center"/>
    </xf>
    <xf numFmtId="164" fontId="27" fillId="0" borderId="26" xfId="54" applyNumberFormat="1" applyFont="1" applyBorder="1" applyAlignment="1">
      <alignment horizontal="center"/>
    </xf>
    <xf numFmtId="0" fontId="27" fillId="0" borderId="25" xfId="54" applyFont="1" applyBorder="1"/>
    <xf numFmtId="2" fontId="23" fillId="0" borderId="14" xfId="64" applyNumberFormat="1" applyFont="1" applyFill="1" applyBorder="1" applyAlignment="1">
      <alignment horizontal="center"/>
    </xf>
    <xf numFmtId="2" fontId="23" fillId="0" borderId="13" xfId="64" applyNumberFormat="1" applyFont="1" applyFill="1" applyBorder="1" applyAlignment="1">
      <alignment horizontal="center"/>
    </xf>
    <xf numFmtId="164" fontId="23" fillId="0" borderId="13" xfId="64" applyNumberFormat="1" applyFont="1" applyFill="1" applyBorder="1" applyAlignment="1">
      <alignment horizontal="center"/>
    </xf>
    <xf numFmtId="0" fontId="23" fillId="0" borderId="7" xfId="64" applyFont="1" applyFill="1" applyBorder="1"/>
    <xf numFmtId="0" fontId="23" fillId="0" borderId="13" xfId="64" applyFont="1" applyFill="1" applyBorder="1" applyAlignment="1">
      <alignment horizontal="center"/>
    </xf>
    <xf numFmtId="2" fontId="23" fillId="0" borderId="27" xfId="64" applyNumberFormat="1" applyFont="1" applyFill="1" applyBorder="1" applyAlignment="1">
      <alignment horizontal="center"/>
    </xf>
    <xf numFmtId="2" fontId="23" fillId="0" borderId="26" xfId="64" applyNumberFormat="1" applyFont="1" applyFill="1" applyBorder="1" applyAlignment="1">
      <alignment horizontal="center"/>
    </xf>
    <xf numFmtId="164" fontId="23" fillId="0" borderId="26" xfId="64" applyNumberFormat="1" applyFont="1" applyFill="1" applyBorder="1" applyAlignment="1">
      <alignment horizontal="center"/>
    </xf>
    <xf numFmtId="0" fontId="23" fillId="0" borderId="25" xfId="64" applyFont="1" applyFill="1" applyBorder="1"/>
    <xf numFmtId="2" fontId="53" fillId="22" borderId="16" xfId="64" applyNumberFormat="1" applyFont="1" applyFill="1" applyBorder="1" applyAlignment="1">
      <alignment horizontal="center"/>
    </xf>
    <xf numFmtId="0" fontId="53" fillId="22" borderId="15" xfId="64" applyFont="1" applyFill="1" applyBorder="1"/>
    <xf numFmtId="2" fontId="23" fillId="0" borderId="17" xfId="64" applyNumberFormat="1" applyFont="1" applyFill="1" applyBorder="1" applyAlignment="1">
      <alignment horizontal="center"/>
    </xf>
    <xf numFmtId="2" fontId="23" fillId="0" borderId="16" xfId="64" applyNumberFormat="1" applyFont="1" applyFill="1" applyBorder="1" applyAlignment="1">
      <alignment horizontal="center"/>
    </xf>
    <xf numFmtId="164" fontId="23" fillId="0" borderId="16" xfId="64" applyNumberFormat="1" applyFont="1" applyFill="1" applyBorder="1" applyAlignment="1">
      <alignment horizontal="center"/>
    </xf>
    <xf numFmtId="0" fontId="23" fillId="0" borderId="15" xfId="64" applyFont="1" applyFill="1" applyBorder="1"/>
    <xf numFmtId="164" fontId="53" fillId="22" borderId="16" xfId="64" applyNumberFormat="1" applyFont="1" applyFill="1" applyBorder="1" applyAlignment="1">
      <alignment horizontal="center"/>
    </xf>
    <xf numFmtId="164" fontId="23" fillId="0" borderId="26" xfId="64" applyNumberFormat="1" applyFont="1" applyBorder="1" applyAlignment="1">
      <alignment horizontal="center"/>
    </xf>
    <xf numFmtId="2" fontId="23" fillId="0" borderId="13" xfId="64" applyNumberFormat="1" applyFont="1" applyBorder="1" applyAlignment="1">
      <alignment horizontal="center"/>
    </xf>
    <xf numFmtId="164" fontId="23" fillId="0" borderId="13" xfId="64" applyNumberFormat="1" applyFont="1" applyBorder="1" applyAlignment="1">
      <alignment horizontal="center"/>
    </xf>
    <xf numFmtId="164" fontId="23" fillId="0" borderId="13" xfId="64" applyNumberFormat="1" applyFont="1" applyBorder="1" applyAlignment="1">
      <alignment horizontal="center" wrapText="1"/>
    </xf>
    <xf numFmtId="0" fontId="46" fillId="0" borderId="0" xfId="54" applyFont="1"/>
    <xf numFmtId="0" fontId="7" fillId="2" borderId="10" xfId="77" applyFont="1" applyFill="1" applyBorder="1" applyAlignment="1" applyProtection="1">
      <alignment horizontal="center" vertical="center" wrapText="1"/>
    </xf>
    <xf numFmtId="0" fontId="7" fillId="2" borderId="12" xfId="77" applyFont="1" applyFill="1" applyBorder="1" applyAlignment="1" applyProtection="1">
      <alignment horizontal="center" vertical="center" wrapText="1"/>
    </xf>
    <xf numFmtId="0" fontId="7" fillId="2" borderId="12" xfId="77" applyFont="1" applyFill="1" applyBorder="1" applyAlignment="1" applyProtection="1">
      <alignment horizontal="center" vertical="center"/>
    </xf>
    <xf numFmtId="0" fontId="52" fillId="0" borderId="0" xfId="54" applyFont="1"/>
    <xf numFmtId="0" fontId="53" fillId="2" borderId="15" xfId="64" applyFont="1" applyFill="1" applyBorder="1"/>
    <xf numFmtId="2" fontId="53" fillId="2" borderId="16" xfId="64" applyNumberFormat="1" applyFont="1" applyFill="1" applyBorder="1" applyAlignment="1">
      <alignment horizontal="center"/>
    </xf>
    <xf numFmtId="2" fontId="53" fillId="2" borderId="17" xfId="64" applyNumberFormat="1" applyFont="1" applyFill="1" applyBorder="1" applyAlignment="1">
      <alignment horizontal="center"/>
    </xf>
    <xf numFmtId="0" fontId="53" fillId="2" borderId="11" xfId="64" applyFont="1" applyFill="1" applyBorder="1"/>
    <xf numFmtId="2" fontId="53" fillId="2" borderId="12" xfId="64" applyNumberFormat="1" applyFont="1" applyFill="1" applyBorder="1" applyAlignment="1">
      <alignment horizontal="center"/>
    </xf>
    <xf numFmtId="2" fontId="53" fillId="2" borderId="10" xfId="64" applyNumberFormat="1" applyFont="1" applyFill="1" applyBorder="1" applyAlignment="1">
      <alignment horizontal="center"/>
    </xf>
    <xf numFmtId="164" fontId="53" fillId="2" borderId="12" xfId="64" applyNumberFormat="1" applyFont="1" applyFill="1" applyBorder="1" applyAlignment="1">
      <alignment horizontal="center"/>
    </xf>
    <xf numFmtId="0" fontId="1" fillId="2" borderId="26" xfId="15" applyFont="1" applyFill="1" applyBorder="1" applyAlignment="1">
      <alignment horizontal="center"/>
    </xf>
    <xf numFmtId="0" fontId="1" fillId="2" borderId="26" xfId="16" applyFont="1" applyFill="1" applyBorder="1"/>
    <xf numFmtId="1" fontId="3" fillId="0" borderId="26" xfId="15" applyNumberFormat="1" applyFont="1" applyBorder="1" applyAlignment="1">
      <alignment horizontal="right"/>
    </xf>
    <xf numFmtId="1" fontId="3" fillId="0" borderId="13" xfId="15" applyNumberFormat="1" applyFont="1" applyBorder="1" applyAlignment="1">
      <alignment horizontal="right"/>
    </xf>
    <xf numFmtId="3" fontId="10" fillId="0" borderId="13" xfId="15" applyNumberFormat="1" applyFont="1" applyBorder="1" applyAlignment="1">
      <alignment horizontal="right"/>
    </xf>
    <xf numFmtId="1" fontId="3" fillId="0" borderId="26" xfId="0" applyNumberFormat="1" applyFont="1" applyBorder="1" applyAlignment="1">
      <alignment horizontal="right" vertical="center"/>
    </xf>
    <xf numFmtId="1" fontId="3" fillId="0" borderId="13" xfId="0" applyNumberFormat="1" applyFont="1" applyBorder="1" applyAlignment="1">
      <alignment horizontal="right" vertical="center"/>
    </xf>
    <xf numFmtId="1" fontId="3" fillId="0" borderId="26" xfId="0" applyNumberFormat="1" applyFont="1" applyFill="1" applyBorder="1" applyAlignment="1">
      <alignment horizontal="right" vertical="center"/>
    </xf>
    <xf numFmtId="0" fontId="1" fillId="2" borderId="23" xfId="15" applyFont="1" applyFill="1" applyBorder="1" applyAlignment="1">
      <alignment horizontal="center"/>
    </xf>
    <xf numFmtId="0" fontId="1" fillId="2" borderId="23" xfId="16" applyFont="1" applyFill="1" applyBorder="1"/>
    <xf numFmtId="0" fontId="1" fillId="2" borderId="24" xfId="16" applyFont="1" applyFill="1" applyBorder="1"/>
    <xf numFmtId="0" fontId="1" fillId="2" borderId="27" xfId="16" applyFont="1" applyFill="1" applyBorder="1"/>
    <xf numFmtId="0" fontId="3" fillId="0" borderId="25" xfId="15" applyFont="1" applyBorder="1" applyAlignment="1">
      <alignment wrapText="1"/>
    </xf>
    <xf numFmtId="1" fontId="3" fillId="0" borderId="27" xfId="15" applyNumberFormat="1" applyFont="1" applyBorder="1" applyAlignment="1">
      <alignment horizontal="right"/>
    </xf>
    <xf numFmtId="0" fontId="3" fillId="0" borderId="7" xfId="15" applyFont="1" applyBorder="1" applyAlignment="1">
      <alignment wrapText="1"/>
    </xf>
    <xf numFmtId="1" fontId="3" fillId="0" borderId="14" xfId="15" applyNumberFormat="1" applyFont="1" applyBorder="1" applyAlignment="1">
      <alignment horizontal="right"/>
    </xf>
    <xf numFmtId="0" fontId="3" fillId="0" borderId="7" xfId="15" applyFont="1" applyBorder="1" applyAlignment="1">
      <alignment horizontal="left" wrapText="1"/>
    </xf>
    <xf numFmtId="0" fontId="10" fillId="0" borderId="7" xfId="15" applyFont="1" applyBorder="1" applyAlignment="1">
      <alignment wrapText="1"/>
    </xf>
    <xf numFmtId="3" fontId="10" fillId="0" borderId="14" xfId="15" applyNumberFormat="1" applyFont="1" applyBorder="1" applyAlignment="1">
      <alignment horizontal="right"/>
    </xf>
    <xf numFmtId="0" fontId="3" fillId="0" borderId="7" xfId="15" applyFont="1" applyFill="1" applyBorder="1" applyAlignment="1">
      <alignment wrapText="1"/>
    </xf>
    <xf numFmtId="1" fontId="3" fillId="0" borderId="14" xfId="0" applyNumberFormat="1" applyFont="1" applyBorder="1" applyAlignment="1">
      <alignment horizontal="right" vertical="center"/>
    </xf>
    <xf numFmtId="0" fontId="10" fillId="0" borderId="28" xfId="15" applyFont="1" applyFill="1" applyBorder="1" applyAlignment="1">
      <alignment wrapText="1"/>
    </xf>
    <xf numFmtId="3" fontId="10" fillId="0" borderId="29" xfId="15" applyNumberFormat="1" applyFont="1" applyBorder="1" applyAlignment="1">
      <alignment horizontal="right"/>
    </xf>
    <xf numFmtId="3" fontId="10" fillId="0" borderId="30" xfId="15" applyNumberFormat="1" applyFont="1" applyBorder="1" applyAlignment="1">
      <alignment horizontal="right"/>
    </xf>
    <xf numFmtId="164" fontId="3" fillId="0" borderId="26" xfId="15" quotePrefix="1" applyNumberFormat="1" applyFont="1" applyBorder="1" applyAlignment="1">
      <alignment horizontal="center"/>
    </xf>
    <xf numFmtId="164" fontId="3" fillId="0" borderId="13" xfId="15" quotePrefix="1" applyNumberFormat="1" applyFont="1" applyBorder="1" applyAlignment="1">
      <alignment horizontal="center"/>
    </xf>
    <xf numFmtId="164" fontId="3" fillId="0" borderId="26" xfId="15" applyNumberFormat="1" applyFont="1" applyBorder="1" applyAlignment="1">
      <alignment horizontal="center"/>
    </xf>
    <xf numFmtId="164" fontId="3" fillId="0" borderId="13" xfId="15" applyNumberFormat="1" applyFont="1" applyBorder="1" applyAlignment="1">
      <alignment horizontal="center"/>
    </xf>
    <xf numFmtId="164" fontId="3" fillId="0" borderId="27" xfId="15" applyNumberFormat="1" applyFont="1" applyBorder="1" applyAlignment="1">
      <alignment horizontal="center"/>
    </xf>
    <xf numFmtId="164" fontId="3" fillId="0" borderId="14" xfId="15" applyNumberFormat="1" applyFont="1" applyBorder="1" applyAlignment="1">
      <alignment horizontal="center"/>
    </xf>
    <xf numFmtId="164" fontId="3" fillId="0" borderId="29" xfId="15" quotePrefix="1" applyNumberFormat="1" applyFont="1" applyBorder="1" applyAlignment="1">
      <alignment horizontal="center"/>
    </xf>
    <xf numFmtId="164" fontId="3" fillId="0" borderId="29" xfId="15" applyNumberFormat="1" applyFont="1" applyBorder="1" applyAlignment="1">
      <alignment horizontal="center"/>
    </xf>
    <xf numFmtId="164" fontId="3" fillId="0" borderId="30" xfId="15" applyNumberFormat="1" applyFont="1" applyBorder="1" applyAlignment="1">
      <alignment horizontal="center"/>
    </xf>
    <xf numFmtId="0" fontId="1" fillId="2" borderId="26" xfId="17" applyFont="1" applyFill="1" applyBorder="1" applyAlignment="1">
      <alignment horizontal="center" vertical="center"/>
    </xf>
    <xf numFmtId="1" fontId="3" fillId="0" borderId="26" xfId="17" applyNumberFormat="1" applyFont="1" applyBorder="1" applyAlignment="1">
      <alignment horizontal="right" vertical="center"/>
    </xf>
    <xf numFmtId="1" fontId="3" fillId="0" borderId="13" xfId="17" applyNumberFormat="1" applyFont="1" applyBorder="1" applyAlignment="1">
      <alignment horizontal="right" vertical="center"/>
    </xf>
    <xf numFmtId="1" fontId="1" fillId="0" borderId="13" xfId="17" applyNumberFormat="1" applyFont="1" applyBorder="1" applyAlignment="1">
      <alignment horizontal="right" vertical="center"/>
    </xf>
    <xf numFmtId="3" fontId="3" fillId="0" borderId="13" xfId="17" applyNumberFormat="1" applyFont="1" applyBorder="1" applyAlignment="1">
      <alignment horizontal="right" vertical="center"/>
    </xf>
    <xf numFmtId="1" fontId="3" fillId="0" borderId="26" xfId="17" applyNumberFormat="1" applyFont="1" applyFill="1" applyBorder="1" applyAlignment="1">
      <alignment horizontal="right" vertical="center"/>
    </xf>
    <xf numFmtId="1" fontId="3" fillId="0" borderId="13" xfId="17" applyNumberFormat="1" applyFont="1" applyFill="1" applyBorder="1" applyAlignment="1">
      <alignment horizontal="right" vertical="center"/>
    </xf>
    <xf numFmtId="1" fontId="3" fillId="0" borderId="13" xfId="0" applyNumberFormat="1" applyFont="1" applyFill="1" applyBorder="1" applyAlignment="1">
      <alignment horizontal="right" vertical="center"/>
    </xf>
    <xf numFmtId="0" fontId="1" fillId="2" borderId="23" xfId="17" applyFont="1" applyFill="1" applyBorder="1" applyAlignment="1">
      <alignment horizontal="center" vertical="center"/>
    </xf>
    <xf numFmtId="0" fontId="1" fillId="2" borderId="24" xfId="17" applyFont="1" applyFill="1" applyBorder="1" applyAlignment="1">
      <alignment horizontal="center" vertical="center"/>
    </xf>
    <xf numFmtId="0" fontId="1" fillId="2" borderId="27" xfId="17" applyFont="1" applyFill="1" applyBorder="1" applyAlignment="1">
      <alignment horizontal="center" vertical="center"/>
    </xf>
    <xf numFmtId="1" fontId="3" fillId="0" borderId="27" xfId="17" applyNumberFormat="1" applyFont="1" applyBorder="1" applyAlignment="1">
      <alignment horizontal="right" vertical="center"/>
    </xf>
    <xf numFmtId="1" fontId="3" fillId="0" borderId="14" xfId="17" applyNumberFormat="1" applyFont="1" applyBorder="1" applyAlignment="1">
      <alignment horizontal="right" vertical="center"/>
    </xf>
    <xf numFmtId="0" fontId="3" fillId="0" borderId="7" xfId="15" applyFont="1" applyBorder="1" applyAlignment="1">
      <alignment horizontal="left"/>
    </xf>
    <xf numFmtId="1" fontId="1" fillId="0" borderId="14" xfId="17" applyNumberFormat="1" applyFont="1" applyBorder="1" applyAlignment="1">
      <alignment horizontal="right" vertical="center"/>
    </xf>
    <xf numFmtId="3" fontId="3" fillId="0" borderId="14" xfId="17" applyNumberFormat="1" applyFont="1" applyBorder="1" applyAlignment="1">
      <alignment horizontal="right" vertical="center"/>
    </xf>
    <xf numFmtId="1" fontId="1" fillId="0" borderId="29" xfId="17" applyNumberFormat="1" applyFont="1" applyBorder="1" applyAlignment="1">
      <alignment horizontal="right" vertical="center"/>
    </xf>
    <xf numFmtId="1" fontId="1" fillId="0" borderId="30" xfId="17" applyNumberFormat="1" applyFont="1" applyBorder="1" applyAlignment="1">
      <alignment horizontal="right" vertical="center"/>
    </xf>
    <xf numFmtId="164" fontId="3" fillId="0" borderId="26" xfId="17" quotePrefix="1" applyNumberFormat="1" applyFont="1" applyBorder="1" applyAlignment="1">
      <alignment horizontal="center"/>
    </xf>
    <xf numFmtId="164" fontId="3" fillId="0" borderId="26" xfId="17" applyNumberFormat="1" applyFont="1" applyBorder="1" applyAlignment="1">
      <alignment horizontal="center"/>
    </xf>
    <xf numFmtId="164" fontId="3" fillId="0" borderId="13" xfId="17" quotePrefix="1" applyNumberFormat="1" applyFont="1" applyBorder="1" applyAlignment="1">
      <alignment horizontal="center"/>
    </xf>
    <xf numFmtId="164" fontId="3" fillId="0" borderId="13" xfId="17" applyNumberFormat="1" applyFont="1" applyBorder="1" applyAlignment="1">
      <alignment horizontal="center"/>
    </xf>
    <xf numFmtId="0" fontId="1" fillId="2" borderId="10" xfId="17" applyFont="1" applyFill="1" applyBorder="1" applyAlignment="1">
      <alignment horizontal="center" vertical="center"/>
    </xf>
    <xf numFmtId="164" fontId="3" fillId="0" borderId="27" xfId="17" applyNumberFormat="1" applyFont="1" applyBorder="1" applyAlignment="1">
      <alignment horizontal="center"/>
    </xf>
    <xf numFmtId="164" fontId="3" fillId="0" borderId="14" xfId="17" applyNumberFormat="1" applyFont="1" applyBorder="1" applyAlignment="1">
      <alignment horizontal="center"/>
    </xf>
    <xf numFmtId="164" fontId="3" fillId="0" borderId="29" xfId="17" quotePrefix="1" applyNumberFormat="1" applyFont="1" applyBorder="1" applyAlignment="1">
      <alignment horizontal="center"/>
    </xf>
    <xf numFmtId="164" fontId="3" fillId="0" borderId="29" xfId="17" applyNumberFormat="1" applyFont="1" applyBorder="1" applyAlignment="1">
      <alignment horizontal="center"/>
    </xf>
    <xf numFmtId="164" fontId="3" fillId="0" borderId="30" xfId="17" applyNumberFormat="1" applyFont="1" applyBorder="1" applyAlignment="1">
      <alignment horizontal="center"/>
    </xf>
    <xf numFmtId="1" fontId="7" fillId="0" borderId="26" xfId="0" applyNumberFormat="1" applyFont="1" applyFill="1" applyBorder="1" applyAlignment="1">
      <alignment horizontal="right"/>
    </xf>
    <xf numFmtId="3" fontId="7" fillId="0" borderId="26" xfId="0" applyNumberFormat="1" applyFont="1" applyFill="1" applyBorder="1" applyAlignment="1">
      <alignment horizontal="right"/>
    </xf>
    <xf numFmtId="1" fontId="7" fillId="0" borderId="13" xfId="0" applyNumberFormat="1" applyFont="1" applyFill="1" applyBorder="1"/>
    <xf numFmtId="3" fontId="7" fillId="0" borderId="13" xfId="0" applyNumberFormat="1" applyFont="1" applyFill="1" applyBorder="1"/>
    <xf numFmtId="1" fontId="5" fillId="0" borderId="13" xfId="0" applyNumberFormat="1" applyFont="1" applyFill="1" applyBorder="1"/>
    <xf numFmtId="3" fontId="5" fillId="0" borderId="13" xfId="0" applyNumberFormat="1" applyFont="1" applyFill="1" applyBorder="1"/>
    <xf numFmtId="164" fontId="5" fillId="0" borderId="13" xfId="82" applyNumberFormat="1" applyFont="1" applyFill="1" applyBorder="1"/>
    <xf numFmtId="164" fontId="5" fillId="0" borderId="13" xfId="82" applyNumberFormat="1" applyFont="1" applyFill="1" applyBorder="1" applyAlignment="1">
      <alignment horizontal="right"/>
    </xf>
    <xf numFmtId="0" fontId="104" fillId="12" borderId="12" xfId="0" applyFont="1" applyFill="1" applyBorder="1" applyAlignment="1">
      <alignment horizontal="center" vertical="center"/>
    </xf>
    <xf numFmtId="0" fontId="0" fillId="0" borderId="0" xfId="81" applyFont="1"/>
    <xf numFmtId="164" fontId="0" fillId="0" borderId="0" xfId="81" applyNumberFormat="1" applyFont="1"/>
    <xf numFmtId="183" fontId="0" fillId="0" borderId="0" xfId="81" applyNumberFormat="1" applyFont="1"/>
    <xf numFmtId="0" fontId="10" fillId="0" borderId="0" xfId="13" applyFont="1" applyBorder="1" applyAlignment="1">
      <alignment horizontal="right"/>
    </xf>
    <xf numFmtId="0" fontId="1" fillId="0" borderId="0" xfId="13" applyFont="1" applyBorder="1" applyAlignment="1">
      <alignment horizontal="center"/>
    </xf>
    <xf numFmtId="1" fontId="1" fillId="0" borderId="0" xfId="13" applyNumberFormat="1" applyFont="1" applyFill="1" applyBorder="1" applyAlignment="1">
      <alignment horizontal="left" wrapText="1"/>
    </xf>
    <xf numFmtId="0" fontId="31" fillId="0" borderId="0" xfId="18" applyFont="1"/>
    <xf numFmtId="164" fontId="9" fillId="0" borderId="0" xfId="17" applyNumberFormat="1" applyFont="1" applyBorder="1" applyAlignment="1">
      <alignment horizontal="center"/>
    </xf>
    <xf numFmtId="183" fontId="9" fillId="0" borderId="0" xfId="17" applyNumberFormat="1" applyFont="1"/>
    <xf numFmtId="1" fontId="9" fillId="0" borderId="0" xfId="14" applyNumberFormat="1" applyFont="1" applyFill="1" applyBorder="1" applyAlignment="1"/>
    <xf numFmtId="1" fontId="1" fillId="0" borderId="0" xfId="17" applyNumberFormat="1" applyFont="1" applyBorder="1" applyAlignment="1">
      <alignment horizontal="right" vertical="center"/>
    </xf>
    <xf numFmtId="0" fontId="10" fillId="0" borderId="0" xfId="15" applyFont="1" applyFill="1" applyBorder="1" applyAlignment="1">
      <alignment wrapText="1"/>
    </xf>
    <xf numFmtId="2" fontId="3" fillId="0" borderId="30" xfId="0" applyNumberFormat="1" applyFont="1" applyBorder="1" applyAlignment="1"/>
    <xf numFmtId="164" fontId="3" fillId="0" borderId="29" xfId="0" applyNumberFormat="1" applyFont="1" applyBorder="1" applyAlignment="1"/>
    <xf numFmtId="164" fontId="3" fillId="0" borderId="29" xfId="0" applyNumberFormat="1" applyFont="1" applyFill="1" applyBorder="1" applyAlignment="1"/>
    <xf numFmtId="0" fontId="1" fillId="0" borderId="18" xfId="13" applyFont="1" applyFill="1" applyBorder="1" applyAlignment="1">
      <alignment vertical="center" wrapText="1"/>
    </xf>
    <xf numFmtId="3" fontId="3" fillId="0" borderId="17" xfId="0" applyNumberFormat="1" applyFont="1" applyFill="1" applyBorder="1" applyAlignment="1">
      <alignment vertical="center"/>
    </xf>
    <xf numFmtId="3" fontId="3" fillId="0" borderId="14" xfId="0" applyNumberFormat="1" applyFont="1" applyFill="1" applyBorder="1" applyAlignment="1">
      <alignment vertical="center"/>
    </xf>
    <xf numFmtId="3" fontId="10" fillId="0" borderId="14" xfId="0" applyNumberFormat="1" applyFont="1" applyFill="1" applyBorder="1" applyAlignment="1">
      <alignment vertical="center"/>
    </xf>
    <xf numFmtId="3" fontId="1" fillId="0" borderId="14" xfId="0" applyNumberFormat="1" applyFont="1" applyFill="1" applyBorder="1" applyAlignment="1">
      <alignment vertical="center"/>
    </xf>
    <xf numFmtId="3" fontId="3" fillId="0" borderId="14" xfId="0" applyNumberFormat="1" applyFont="1" applyBorder="1" applyAlignment="1">
      <alignment vertical="center"/>
    </xf>
    <xf numFmtId="3" fontId="10" fillId="0" borderId="14" xfId="0" applyNumberFormat="1" applyFont="1" applyBorder="1" applyAlignment="1">
      <alignment vertical="center"/>
    </xf>
    <xf numFmtId="3" fontId="1" fillId="0" borderId="14" xfId="0" applyNumberFormat="1" applyFont="1" applyBorder="1" applyAlignment="1">
      <alignment vertical="center"/>
    </xf>
    <xf numFmtId="3" fontId="1" fillId="4" borderId="10" xfId="14" applyNumberFormat="1" applyFont="1" applyFill="1" applyBorder="1" applyAlignment="1">
      <alignment vertical="center"/>
    </xf>
    <xf numFmtId="0" fontId="1" fillId="2" borderId="27"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3" xfId="14" applyFont="1" applyFill="1" applyBorder="1" applyAlignment="1">
      <alignment horizontal="center" vertical="center"/>
    </xf>
    <xf numFmtId="1" fontId="7" fillId="0" borderId="30" xfId="0" applyNumberFormat="1" applyFont="1" applyFill="1" applyBorder="1"/>
    <xf numFmtId="1" fontId="7" fillId="0" borderId="29" xfId="0" applyNumberFormat="1" applyFont="1" applyFill="1" applyBorder="1"/>
    <xf numFmtId="0" fontId="7" fillId="0" borderId="28" xfId="0" applyFont="1" applyFill="1" applyBorder="1" applyAlignment="1">
      <alignment wrapText="1"/>
    </xf>
    <xf numFmtId="1" fontId="5" fillId="0" borderId="14" xfId="0" applyNumberFormat="1" applyFont="1" applyFill="1" applyBorder="1"/>
    <xf numFmtId="0" fontId="5" fillId="0" borderId="7" xfId="0" applyFont="1" applyFill="1" applyBorder="1" applyAlignment="1">
      <alignment horizontal="left" wrapText="1"/>
    </xf>
    <xf numFmtId="1" fontId="7" fillId="0" borderId="14" xfId="0" applyNumberFormat="1" applyFont="1" applyFill="1" applyBorder="1"/>
    <xf numFmtId="0" fontId="7" fillId="0" borderId="7" xfId="0" applyFont="1" applyFill="1" applyBorder="1" applyAlignment="1">
      <alignment wrapText="1"/>
    </xf>
    <xf numFmtId="3" fontId="5" fillId="0" borderId="14" xfId="0" applyNumberFormat="1" applyFont="1" applyFill="1" applyBorder="1"/>
    <xf numFmtId="0" fontId="5" fillId="0" borderId="7" xfId="0" applyFont="1" applyFill="1" applyBorder="1" applyAlignment="1">
      <alignment horizontal="left" wrapText="1" indent="1"/>
    </xf>
    <xf numFmtId="3" fontId="7" fillId="0" borderId="14" xfId="0" applyNumberFormat="1" applyFont="1" applyFill="1" applyBorder="1"/>
    <xf numFmtId="3" fontId="7" fillId="0" borderId="27" xfId="0" applyNumberFormat="1" applyFont="1" applyFill="1" applyBorder="1" applyAlignment="1">
      <alignment horizontal="right"/>
    </xf>
    <xf numFmtId="0" fontId="7" fillId="0" borderId="25" xfId="0" applyFont="1" applyBorder="1" applyAlignment="1">
      <alignment horizontal="left" vertical="center" wrapText="1"/>
    </xf>
    <xf numFmtId="0" fontId="7" fillId="2" borderId="10" xfId="0" applyFont="1" applyFill="1" applyBorder="1" applyAlignment="1">
      <alignment horizontal="center" vertical="center"/>
    </xf>
    <xf numFmtId="0" fontId="7" fillId="2" borderId="24" xfId="0" applyFont="1" applyFill="1" applyBorder="1" applyAlignment="1">
      <alignment horizontal="center" vertical="center"/>
    </xf>
    <xf numFmtId="0" fontId="7" fillId="2" borderId="23" xfId="0" applyFont="1" applyFill="1" applyBorder="1" applyAlignment="1">
      <alignment horizontal="center" vertical="center"/>
    </xf>
    <xf numFmtId="0" fontId="7" fillId="2" borderId="23" xfId="14" applyFont="1" applyFill="1" applyBorder="1" applyAlignment="1">
      <alignment horizontal="center" vertical="center"/>
    </xf>
    <xf numFmtId="164" fontId="3" fillId="0" borderId="30" xfId="14" applyNumberFormat="1" applyFont="1" applyBorder="1" applyAlignment="1">
      <alignment vertical="center"/>
    </xf>
    <xf numFmtId="164" fontId="3" fillId="0" borderId="29" xfId="14" applyNumberFormat="1" applyFont="1" applyBorder="1" applyAlignment="1">
      <alignment vertical="center"/>
    </xf>
    <xf numFmtId="0" fontId="3" fillId="0" borderId="236" xfId="13" applyFont="1" applyBorder="1" applyAlignment="1"/>
    <xf numFmtId="164" fontId="3" fillId="0" borderId="14" xfId="14" applyNumberFormat="1" applyFont="1" applyBorder="1" applyAlignment="1">
      <alignment vertical="center"/>
    </xf>
    <xf numFmtId="1" fontId="3" fillId="0" borderId="38" xfId="13" applyNumberFormat="1" applyFont="1" applyFill="1" applyBorder="1" applyAlignment="1"/>
    <xf numFmtId="164" fontId="3" fillId="0" borderId="17" xfId="14" applyNumberFormat="1" applyFont="1" applyBorder="1" applyAlignment="1">
      <alignment vertical="center"/>
    </xf>
    <xf numFmtId="164" fontId="1" fillId="0" borderId="14" xfId="14" applyNumberFormat="1" applyFont="1" applyBorder="1" applyAlignment="1">
      <alignment vertical="center"/>
    </xf>
    <xf numFmtId="1" fontId="3" fillId="0" borderId="14" xfId="14" applyNumberFormat="1" applyFont="1" applyBorder="1" applyAlignment="1">
      <alignment vertical="center"/>
    </xf>
    <xf numFmtId="2" fontId="3" fillId="0" borderId="14" xfId="14" applyNumberFormat="1" applyFont="1" applyBorder="1" applyAlignment="1">
      <alignment vertical="center"/>
    </xf>
    <xf numFmtId="1" fontId="1" fillId="0" borderId="14" xfId="14" applyNumberFormat="1" applyFont="1" applyBorder="1" applyAlignment="1">
      <alignment vertical="center"/>
    </xf>
    <xf numFmtId="1" fontId="1" fillId="0" borderId="27" xfId="14" applyNumberFormat="1" applyFont="1" applyBorder="1" applyAlignment="1">
      <alignment vertical="center"/>
    </xf>
    <xf numFmtId="0" fontId="1" fillId="2" borderId="10" xfId="0" applyFont="1" applyFill="1" applyBorder="1" applyAlignment="1">
      <alignment horizontal="center" vertical="center"/>
    </xf>
    <xf numFmtId="0" fontId="34" fillId="0" borderId="0" xfId="0" applyFont="1" applyAlignment="1">
      <alignment horizontal="center" wrapText="1"/>
    </xf>
    <xf numFmtId="0" fontId="35" fillId="0" borderId="0" xfId="0" applyFont="1" applyAlignment="1">
      <alignment horizontal="center"/>
    </xf>
    <xf numFmtId="0" fontId="36" fillId="0" borderId="0" xfId="10" applyFont="1" applyBorder="1" applyAlignment="1">
      <alignment horizontal="center"/>
    </xf>
    <xf numFmtId="0" fontId="37" fillId="0" borderId="0" xfId="10" applyFont="1" applyBorder="1" applyAlignment="1">
      <alignment horizontal="center"/>
    </xf>
    <xf numFmtId="0" fontId="23" fillId="0" borderId="0" xfId="2" applyFont="1" applyBorder="1" applyAlignment="1">
      <alignment horizontal="left" vertical="center"/>
    </xf>
    <xf numFmtId="0" fontId="1" fillId="3" borderId="5" xfId="2" applyFont="1" applyFill="1" applyBorder="1" applyAlignment="1">
      <alignment horizontal="center" vertical="center"/>
    </xf>
    <xf numFmtId="0" fontId="1" fillId="3" borderId="6" xfId="2" applyFont="1" applyFill="1" applyBorder="1" applyAlignment="1">
      <alignment horizontal="center" vertical="center"/>
    </xf>
    <xf numFmtId="0" fontId="1" fillId="0" borderId="0" xfId="2" applyFont="1" applyBorder="1" applyAlignment="1">
      <alignment horizontal="center" vertical="center"/>
    </xf>
    <xf numFmtId="0" fontId="1" fillId="0" borderId="0" xfId="11" applyFont="1" applyBorder="1" applyAlignment="1">
      <alignment horizontal="center"/>
    </xf>
    <xf numFmtId="0" fontId="1" fillId="3" borderId="31" xfId="2" applyFont="1" applyFill="1" applyBorder="1" applyAlignment="1">
      <alignment horizontal="center" vertical="center"/>
    </xf>
    <xf numFmtId="0" fontId="1" fillId="3" borderId="16" xfId="2" applyFont="1" applyFill="1" applyBorder="1" applyAlignment="1">
      <alignment horizontal="center" vertical="center"/>
    </xf>
    <xf numFmtId="0" fontId="3" fillId="0" borderId="21" xfId="2" applyFont="1" applyBorder="1" applyAlignment="1">
      <alignment horizontal="left" vertical="center"/>
    </xf>
    <xf numFmtId="0" fontId="3" fillId="3" borderId="9" xfId="2" applyFont="1" applyFill="1" applyBorder="1" applyAlignment="1">
      <alignment horizontal="center" vertical="center"/>
    </xf>
    <xf numFmtId="0" fontId="3" fillId="3" borderId="46" xfId="2" applyFont="1" applyFill="1" applyBorder="1" applyAlignment="1">
      <alignment horizontal="center" vertical="center"/>
    </xf>
    <xf numFmtId="0" fontId="3" fillId="3" borderId="44" xfId="2" applyFont="1" applyFill="1" applyBorder="1" applyAlignment="1">
      <alignment horizontal="center" vertical="center"/>
    </xf>
    <xf numFmtId="0" fontId="24" fillId="3" borderId="9" xfId="2" applyFont="1" applyFill="1" applyBorder="1" applyAlignment="1">
      <alignment horizontal="center" vertical="center"/>
    </xf>
    <xf numFmtId="0" fontId="24" fillId="3" borderId="46" xfId="2" applyFont="1" applyFill="1" applyBorder="1" applyAlignment="1">
      <alignment horizontal="center" vertical="center"/>
    </xf>
    <xf numFmtId="0" fontId="24" fillId="3" borderId="44" xfId="2" applyFont="1" applyFill="1" applyBorder="1" applyAlignment="1">
      <alignment horizontal="center" vertical="center"/>
    </xf>
    <xf numFmtId="0" fontId="24" fillId="3" borderId="45" xfId="2" applyFont="1" applyFill="1" applyBorder="1" applyAlignment="1">
      <alignment horizontal="center" vertical="center"/>
    </xf>
    <xf numFmtId="0" fontId="24" fillId="3" borderId="62" xfId="2" applyFont="1" applyFill="1" applyBorder="1" applyAlignment="1">
      <alignment horizontal="center" vertical="center"/>
    </xf>
    <xf numFmtId="0" fontId="24" fillId="3" borderId="65" xfId="2" applyFont="1" applyFill="1" applyBorder="1" applyAlignment="1">
      <alignment horizontal="center" vertical="center"/>
    </xf>
    <xf numFmtId="0" fontId="1" fillId="2" borderId="33" xfId="15" applyFont="1" applyFill="1" applyBorder="1" applyAlignment="1">
      <alignment horizontal="center" vertical="center" wrapText="1"/>
    </xf>
    <xf numFmtId="0" fontId="1" fillId="2" borderId="25" xfId="15" applyFont="1" applyFill="1" applyBorder="1" applyAlignment="1">
      <alignment horizontal="center" vertical="center" wrapText="1"/>
    </xf>
    <xf numFmtId="0" fontId="110" fillId="0" borderId="0" xfId="13" applyFont="1" applyAlignment="1">
      <alignment horizontal="center" wrapText="1"/>
    </xf>
    <xf numFmtId="0" fontId="38" fillId="0" borderId="0" xfId="13" applyFont="1" applyAlignment="1">
      <alignment horizontal="center" wrapText="1"/>
    </xf>
    <xf numFmtId="0" fontId="10" fillId="0" borderId="0" xfId="13" applyFont="1" applyBorder="1" applyAlignment="1">
      <alignment horizontal="right"/>
    </xf>
    <xf numFmtId="3" fontId="10" fillId="0" borderId="0" xfId="13" applyNumberFormat="1" applyFont="1" applyBorder="1" applyAlignment="1">
      <alignment horizontal="right"/>
    </xf>
    <xf numFmtId="0" fontId="1" fillId="2" borderId="33" xfId="17" applyFont="1" applyFill="1" applyBorder="1" applyAlignment="1">
      <alignment horizontal="center" vertical="center" wrapText="1"/>
    </xf>
    <xf numFmtId="0" fontId="1" fillId="2" borderId="11" xfId="17" applyFont="1" applyFill="1" applyBorder="1" applyAlignment="1">
      <alignment horizontal="center" vertical="center" wrapText="1"/>
    </xf>
    <xf numFmtId="0" fontId="110" fillId="0" borderId="0" xfId="13" applyFont="1" applyAlignment="1">
      <alignment horizontal="center"/>
    </xf>
    <xf numFmtId="0" fontId="26" fillId="0" borderId="0" xfId="13" applyFont="1" applyBorder="1" applyAlignment="1">
      <alignment horizontal="center"/>
    </xf>
    <xf numFmtId="0" fontId="1" fillId="2" borderId="25" xfId="17" applyFont="1" applyFill="1" applyBorder="1" applyAlignment="1">
      <alignment horizontal="center" vertical="center" wrapText="1"/>
    </xf>
    <xf numFmtId="0" fontId="9" fillId="0" borderId="0" xfId="13" applyFont="1" applyAlignment="1">
      <alignment horizontal="left" wrapText="1"/>
    </xf>
    <xf numFmtId="0" fontId="26" fillId="0" borderId="0" xfId="13" applyFont="1" applyAlignment="1">
      <alignment horizontal="center"/>
    </xf>
    <xf numFmtId="0" fontId="1" fillId="2" borderId="33" xfId="13" applyFont="1" applyFill="1" applyBorder="1" applyAlignment="1">
      <alignment horizontal="center" vertical="center" wrapText="1"/>
    </xf>
    <xf numFmtId="0" fontId="1" fillId="2" borderId="11" xfId="13" applyFont="1" applyFill="1" applyBorder="1" applyAlignment="1">
      <alignment horizontal="center" vertical="center" wrapText="1"/>
    </xf>
    <xf numFmtId="1" fontId="1" fillId="0" borderId="0" xfId="13" applyNumberFormat="1" applyFont="1" applyFill="1" applyBorder="1" applyAlignment="1">
      <alignment horizontal="left" wrapText="1"/>
    </xf>
    <xf numFmtId="0" fontId="1" fillId="2" borderId="33" xfId="13" applyFont="1" applyFill="1" applyBorder="1" applyAlignment="1">
      <alignment horizontal="center" vertical="center"/>
    </xf>
    <xf numFmtId="0" fontId="1" fillId="2" borderId="11" xfId="13" applyFont="1" applyFill="1" applyBorder="1" applyAlignment="1">
      <alignment horizontal="center" vertical="center"/>
    </xf>
    <xf numFmtId="0" fontId="26" fillId="0" borderId="0" xfId="13" applyFont="1" applyAlignment="1">
      <alignment horizontal="center" vertical="top"/>
    </xf>
    <xf numFmtId="0" fontId="46" fillId="2" borderId="31" xfId="0" applyFont="1" applyFill="1" applyBorder="1" applyAlignment="1">
      <alignment horizontal="center" vertical="center" wrapText="1"/>
    </xf>
    <xf numFmtId="0" fontId="46" fillId="2" borderId="16" xfId="0" applyFont="1" applyFill="1" applyBorder="1" applyAlignment="1">
      <alignment horizontal="center" vertical="center" wrapText="1"/>
    </xf>
    <xf numFmtId="0" fontId="46" fillId="0" borderId="0" xfId="0" applyFont="1" applyAlignment="1">
      <alignment horizontal="center"/>
    </xf>
    <xf numFmtId="0" fontId="46" fillId="2" borderId="23" xfId="0" applyFont="1" applyFill="1" applyBorder="1" applyAlignment="1">
      <alignment horizontal="center" vertical="center"/>
    </xf>
    <xf numFmtId="0" fontId="46" fillId="2" borderId="24" xfId="0" applyFont="1" applyFill="1" applyBorder="1" applyAlignment="1">
      <alignment horizontal="center" vertical="center"/>
    </xf>
    <xf numFmtId="0" fontId="46" fillId="2" borderId="2" xfId="0" applyFont="1" applyFill="1" applyBorder="1" applyAlignment="1">
      <alignment horizontal="center" vertical="center" wrapText="1"/>
    </xf>
    <xf numFmtId="0" fontId="46" fillId="2" borderId="15" xfId="0" applyFont="1" applyFill="1" applyBorder="1" applyAlignment="1">
      <alignment horizontal="center" vertical="center" wrapText="1"/>
    </xf>
    <xf numFmtId="0" fontId="46" fillId="10" borderId="47" xfId="0" applyFont="1" applyFill="1" applyBorder="1" applyAlignment="1">
      <alignment horizontal="left" vertical="top" wrapText="1"/>
    </xf>
    <xf numFmtId="0" fontId="46" fillId="10" borderId="62" xfId="0" applyFont="1" applyFill="1" applyBorder="1" applyAlignment="1">
      <alignment horizontal="left" vertical="top" wrapText="1"/>
    </xf>
    <xf numFmtId="0" fontId="46" fillId="2" borderId="7" xfId="0" applyFont="1" applyFill="1" applyBorder="1" applyAlignment="1">
      <alignment horizontal="center" vertical="center" wrapText="1"/>
    </xf>
    <xf numFmtId="0" fontId="46" fillId="2" borderId="41" xfId="0" applyFont="1" applyFill="1" applyBorder="1" applyAlignment="1">
      <alignment horizontal="center" vertical="center" wrapText="1"/>
    </xf>
    <xf numFmtId="0" fontId="46" fillId="2" borderId="45" xfId="0" applyFont="1" applyFill="1" applyBorder="1" applyAlignment="1">
      <alignment horizontal="center" vertical="center" wrapText="1"/>
    </xf>
    <xf numFmtId="0" fontId="20" fillId="0" borderId="0" xfId="0" applyFont="1" applyAlignment="1">
      <alignment horizontal="center"/>
    </xf>
    <xf numFmtId="0" fontId="1" fillId="0" borderId="0" xfId="20" applyFont="1" applyBorder="1" applyAlignment="1">
      <alignment horizontal="center" vertical="center"/>
    </xf>
    <xf numFmtId="0" fontId="20" fillId="0" borderId="0" xfId="11" applyFont="1" applyBorder="1" applyAlignment="1">
      <alignment horizontal="center"/>
    </xf>
    <xf numFmtId="0" fontId="1" fillId="0" borderId="0" xfId="70" applyFont="1" applyBorder="1" applyAlignment="1">
      <alignment horizontal="center"/>
    </xf>
    <xf numFmtId="0" fontId="46" fillId="2" borderId="4" xfId="0" applyFont="1" applyFill="1" applyBorder="1" applyAlignment="1">
      <alignment horizontal="center" vertical="center" wrapText="1"/>
    </xf>
    <xf numFmtId="0" fontId="46" fillId="2" borderId="5" xfId="0" applyFont="1" applyFill="1" applyBorder="1" applyAlignment="1">
      <alignment horizontal="center" vertical="center" wrapText="1"/>
    </xf>
    <xf numFmtId="0" fontId="46" fillId="2" borderId="6" xfId="0" applyFont="1" applyFill="1" applyBorder="1" applyAlignment="1">
      <alignment horizontal="center" vertical="center" wrapText="1"/>
    </xf>
    <xf numFmtId="0" fontId="49" fillId="2" borderId="26" xfId="0" applyFont="1" applyFill="1" applyBorder="1" applyAlignment="1">
      <alignment horizontal="center" vertical="center"/>
    </xf>
    <xf numFmtId="0" fontId="49" fillId="2" borderId="13" xfId="0" applyFont="1" applyFill="1" applyBorder="1" applyAlignment="1">
      <alignment horizontal="center" vertical="center"/>
    </xf>
    <xf numFmtId="0" fontId="49" fillId="2" borderId="26" xfId="0" applyFont="1" applyFill="1" applyBorder="1" applyAlignment="1">
      <alignment horizontal="center" vertical="center" wrapText="1"/>
    </xf>
    <xf numFmtId="0" fontId="49" fillId="2" borderId="13" xfId="0" applyFont="1" applyFill="1" applyBorder="1" applyAlignment="1">
      <alignment horizontal="center" vertical="center" wrapText="1"/>
    </xf>
    <xf numFmtId="0" fontId="49" fillId="2" borderId="27" xfId="0" applyFont="1" applyFill="1" applyBorder="1" applyAlignment="1">
      <alignment horizontal="center" vertical="center" wrapText="1"/>
    </xf>
    <xf numFmtId="0" fontId="49" fillId="2" borderId="14" xfId="0" applyFont="1" applyFill="1" applyBorder="1" applyAlignment="1">
      <alignment horizontal="center" vertical="center" wrapText="1"/>
    </xf>
    <xf numFmtId="169" fontId="1" fillId="2" borderId="33" xfId="71" applyNumberFormat="1" applyFont="1" applyFill="1" applyBorder="1" applyAlignment="1" applyProtection="1">
      <alignment horizontal="center" vertical="center"/>
    </xf>
    <xf numFmtId="169" fontId="1" fillId="2" borderId="11" xfId="71" applyNumberFormat="1" applyFont="1" applyFill="1" applyBorder="1" applyAlignment="1">
      <alignment horizontal="center" vertical="center"/>
    </xf>
    <xf numFmtId="169" fontId="1" fillId="2" borderId="23" xfId="71" applyNumberFormat="1" applyFont="1" applyFill="1" applyBorder="1" applyAlignment="1" applyProtection="1">
      <alignment horizontal="center" vertical="center"/>
    </xf>
    <xf numFmtId="169" fontId="1" fillId="2" borderId="4" xfId="71" applyNumberFormat="1" applyFont="1" applyFill="1" applyBorder="1" applyAlignment="1" applyProtection="1">
      <alignment horizontal="center" vertical="center"/>
    </xf>
    <xf numFmtId="169" fontId="1" fillId="2" borderId="24" xfId="71" applyNumberFormat="1" applyFont="1" applyFill="1" applyBorder="1" applyAlignment="1" applyProtection="1">
      <alignment horizontal="center" vertical="center"/>
    </xf>
    <xf numFmtId="169" fontId="1" fillId="0" borderId="0" xfId="71" applyNumberFormat="1" applyFont="1" applyBorder="1" applyAlignment="1">
      <alignment horizontal="center"/>
    </xf>
    <xf numFmtId="169" fontId="1" fillId="0" borderId="0" xfId="71" applyNumberFormat="1" applyFont="1" applyBorder="1" applyAlignment="1" applyProtection="1">
      <alignment horizontal="center"/>
    </xf>
    <xf numFmtId="169" fontId="1" fillId="0" borderId="0" xfId="71" quotePrefix="1" applyNumberFormat="1" applyFont="1" applyBorder="1" applyAlignment="1">
      <alignment horizontal="center"/>
    </xf>
    <xf numFmtId="169" fontId="1" fillId="2" borderId="22" xfId="71" applyNumberFormat="1" applyFont="1" applyFill="1" applyBorder="1" applyAlignment="1" applyProtection="1">
      <alignment horizontal="center" vertical="center"/>
    </xf>
    <xf numFmtId="169" fontId="1" fillId="0" borderId="0" xfId="9" applyNumberFormat="1" applyFont="1" applyBorder="1" applyAlignment="1">
      <alignment horizontal="center"/>
    </xf>
    <xf numFmtId="169" fontId="1" fillId="0" borderId="0" xfId="9" applyNumberFormat="1" applyFont="1" applyBorder="1" applyAlignment="1" applyProtection="1">
      <alignment horizontal="center"/>
    </xf>
    <xf numFmtId="169" fontId="1" fillId="0" borderId="0" xfId="9" quotePrefix="1" applyNumberFormat="1" applyFont="1" applyBorder="1" applyAlignment="1">
      <alignment horizontal="center"/>
    </xf>
    <xf numFmtId="169" fontId="1" fillId="2" borderId="33" xfId="9" applyNumberFormat="1" applyFont="1" applyFill="1" applyBorder="1" applyAlignment="1" applyProtection="1">
      <alignment horizontal="center" vertical="center"/>
    </xf>
    <xf numFmtId="169" fontId="1" fillId="2" borderId="11" xfId="9" applyNumberFormat="1" applyFont="1" applyFill="1" applyBorder="1" applyAlignment="1" applyProtection="1">
      <alignment horizontal="center" vertical="center"/>
    </xf>
    <xf numFmtId="169" fontId="1" fillId="2" borderId="4" xfId="9" applyNumberFormat="1" applyFont="1" applyFill="1" applyBorder="1" applyAlignment="1" applyProtection="1">
      <alignment horizontal="center" vertical="center"/>
    </xf>
    <xf numFmtId="169" fontId="1" fillId="2" borderId="5" xfId="9" quotePrefix="1" applyNumberFormat="1" applyFont="1" applyFill="1" applyBorder="1" applyAlignment="1" applyProtection="1">
      <alignment horizontal="center" vertical="center"/>
    </xf>
    <xf numFmtId="169" fontId="1" fillId="2" borderId="22" xfId="9" quotePrefix="1" applyNumberFormat="1" applyFont="1" applyFill="1" applyBorder="1" applyAlignment="1" applyProtection="1">
      <alignment horizontal="center" vertical="center"/>
    </xf>
    <xf numFmtId="169" fontId="1" fillId="2" borderId="23" xfId="9" applyNumberFormat="1" applyFont="1" applyFill="1" applyBorder="1" applyAlignment="1" applyProtection="1">
      <alignment horizontal="center" vertical="center"/>
    </xf>
    <xf numFmtId="169" fontId="1" fillId="2" borderId="23" xfId="9" quotePrefix="1" applyNumberFormat="1" applyFont="1" applyFill="1" applyBorder="1" applyAlignment="1" applyProtection="1">
      <alignment horizontal="center" vertical="center"/>
    </xf>
    <xf numFmtId="169" fontId="1" fillId="2" borderId="24" xfId="9" quotePrefix="1" applyNumberFormat="1" applyFont="1" applyFill="1" applyBorder="1" applyAlignment="1" applyProtection="1">
      <alignment horizontal="center" vertical="center"/>
    </xf>
    <xf numFmtId="0" fontId="46" fillId="2" borderId="31" xfId="0" applyFont="1" applyFill="1" applyBorder="1" applyAlignment="1">
      <alignment horizontal="center" vertical="center"/>
    </xf>
    <xf numFmtId="0" fontId="46" fillId="2" borderId="16" xfId="0" applyFont="1" applyFill="1" applyBorder="1" applyAlignment="1">
      <alignment horizontal="center" vertical="center"/>
    </xf>
    <xf numFmtId="0" fontId="1" fillId="0" borderId="0" xfId="19" applyFont="1" applyBorder="1" applyAlignment="1">
      <alignment horizontal="center" vertical="center"/>
    </xf>
    <xf numFmtId="0" fontId="1" fillId="0" borderId="0" xfId="19" applyFont="1" applyBorder="1" applyAlignment="1">
      <alignment horizontal="center"/>
    </xf>
    <xf numFmtId="0" fontId="7" fillId="0" borderId="0" xfId="19" applyFont="1" applyBorder="1" applyAlignment="1">
      <alignment horizontal="center" vertical="center"/>
    </xf>
    <xf numFmtId="0" fontId="46" fillId="2" borderId="2" xfId="0" applyFont="1" applyFill="1" applyBorder="1" applyAlignment="1">
      <alignment horizontal="center" vertical="center"/>
    </xf>
    <xf numFmtId="0" fontId="46" fillId="2" borderId="15" xfId="0" applyFont="1" applyFill="1" applyBorder="1" applyAlignment="1">
      <alignment horizontal="center" vertical="center"/>
    </xf>
    <xf numFmtId="0" fontId="46" fillId="2" borderId="4" xfId="0" applyFont="1" applyFill="1" applyBorder="1" applyAlignment="1">
      <alignment horizontal="center" vertical="center"/>
    </xf>
    <xf numFmtId="0" fontId="46" fillId="2" borderId="6" xfId="0" applyFont="1" applyFill="1" applyBorder="1" applyAlignment="1">
      <alignment horizontal="center" vertical="center"/>
    </xf>
    <xf numFmtId="169" fontId="1" fillId="0" borderId="0" xfId="73" applyNumberFormat="1" applyFont="1" applyBorder="1" applyAlignment="1">
      <alignment horizontal="center"/>
    </xf>
    <xf numFmtId="169" fontId="1" fillId="0" borderId="0" xfId="73" applyNumberFormat="1" applyFont="1" applyBorder="1" applyAlignment="1" applyProtection="1">
      <alignment horizontal="center"/>
    </xf>
    <xf numFmtId="0" fontId="53" fillId="2" borderId="2" xfId="22" applyFont="1" applyFill="1" applyBorder="1" applyAlignment="1">
      <alignment horizontal="center" vertical="center"/>
    </xf>
    <xf numFmtId="0" fontId="53" fillId="2" borderId="7" xfId="22" applyFont="1" applyFill="1" applyBorder="1" applyAlignment="1">
      <alignment horizontal="center" vertical="center"/>
    </xf>
    <xf numFmtId="0" fontId="53" fillId="2" borderId="15" xfId="22" applyFont="1" applyFill="1" applyBorder="1" applyAlignment="1">
      <alignment horizontal="center" vertical="center"/>
    </xf>
    <xf numFmtId="0" fontId="53" fillId="2" borderId="31" xfId="22" applyFont="1" applyFill="1" applyBorder="1" applyAlignment="1">
      <alignment horizontal="center" vertical="center" wrapText="1"/>
    </xf>
    <xf numFmtId="0" fontId="53" fillId="2" borderId="41" xfId="22" applyFont="1" applyFill="1" applyBorder="1" applyAlignment="1">
      <alignment horizontal="center" vertical="center" wrapText="1"/>
    </xf>
    <xf numFmtId="0" fontId="53" fillId="2" borderId="16" xfId="22" applyFont="1" applyFill="1" applyBorder="1" applyAlignment="1">
      <alignment horizontal="center" vertical="center" wrapText="1"/>
    </xf>
    <xf numFmtId="0" fontId="53" fillId="2" borderId="4" xfId="22" applyFont="1" applyFill="1" applyBorder="1" applyAlignment="1">
      <alignment horizontal="center" vertical="center" wrapText="1"/>
    </xf>
    <xf numFmtId="0" fontId="53" fillId="2" borderId="22" xfId="22" applyFont="1" applyFill="1" applyBorder="1" applyAlignment="1">
      <alignment horizontal="center" vertical="center" wrapText="1"/>
    </xf>
    <xf numFmtId="0" fontId="53" fillId="2" borderId="5" xfId="22" applyFont="1" applyFill="1" applyBorder="1" applyAlignment="1">
      <alignment horizontal="center" vertical="center" wrapText="1"/>
    </xf>
    <xf numFmtId="0" fontId="53" fillId="2" borderId="6" xfId="22" applyFont="1" applyFill="1" applyBorder="1" applyAlignment="1">
      <alignment horizontal="center" vertical="center" wrapText="1"/>
    </xf>
    <xf numFmtId="0" fontId="53" fillId="2" borderId="12" xfId="22" applyFont="1" applyFill="1" applyBorder="1" applyAlignment="1">
      <alignment horizontal="center" vertical="center" wrapText="1"/>
    </xf>
    <xf numFmtId="0" fontId="46" fillId="0" borderId="0" xfId="22" applyNumberFormat="1" applyFont="1" applyAlignment="1">
      <alignment horizontal="center"/>
    </xf>
    <xf numFmtId="0" fontId="53" fillId="2" borderId="10" xfId="22" applyFont="1" applyFill="1" applyBorder="1" applyAlignment="1">
      <alignment horizontal="center" vertical="center" wrapText="1"/>
    </xf>
    <xf numFmtId="0" fontId="27" fillId="0" borderId="21" xfId="0" applyNumberFormat="1" applyFont="1" applyBorder="1" applyAlignment="1">
      <alignment horizontal="center"/>
    </xf>
    <xf numFmtId="169" fontId="53" fillId="0" borderId="0" xfId="73" applyNumberFormat="1" applyFont="1" applyBorder="1" applyAlignment="1">
      <alignment horizontal="center"/>
    </xf>
    <xf numFmtId="169" fontId="53" fillId="0" borderId="0" xfId="73" applyNumberFormat="1" applyFont="1" applyBorder="1" applyAlignment="1" applyProtection="1">
      <alignment horizontal="center"/>
    </xf>
    <xf numFmtId="169" fontId="53" fillId="2" borderId="33" xfId="74" applyNumberFormat="1" applyFont="1" applyFill="1" applyBorder="1" applyAlignment="1" applyProtection="1">
      <alignment horizontal="center" vertical="center"/>
    </xf>
    <xf numFmtId="169" fontId="53" fillId="2" borderId="11" xfId="74" applyNumberFormat="1" applyFont="1" applyFill="1" applyBorder="1" applyAlignment="1">
      <alignment horizontal="center" vertical="center"/>
    </xf>
    <xf numFmtId="169" fontId="53" fillId="2" borderId="4" xfId="74" applyNumberFormat="1" applyFont="1" applyFill="1" applyBorder="1" applyAlignment="1" applyProtection="1">
      <alignment horizontal="center" vertical="center"/>
    </xf>
    <xf numFmtId="169" fontId="53" fillId="2" borderId="22" xfId="74" quotePrefix="1" applyNumberFormat="1" applyFont="1" applyFill="1" applyBorder="1" applyAlignment="1" applyProtection="1">
      <alignment horizontal="center" vertical="center"/>
    </xf>
    <xf numFmtId="0" fontId="53" fillId="2" borderId="23" xfId="74" applyNumberFormat="1" applyFont="1" applyFill="1" applyBorder="1" applyAlignment="1" applyProtection="1">
      <alignment horizontal="center" vertical="center"/>
    </xf>
    <xf numFmtId="0" fontId="53" fillId="2" borderId="24" xfId="74" applyNumberFormat="1" applyFont="1" applyFill="1" applyBorder="1" applyAlignment="1" applyProtection="1">
      <alignment horizontal="center" vertical="center"/>
    </xf>
    <xf numFmtId="0" fontId="7" fillId="0" borderId="39" xfId="19" applyFont="1" applyBorder="1" applyAlignment="1">
      <alignment horizontal="center"/>
    </xf>
    <xf numFmtId="0" fontId="7" fillId="0" borderId="35" xfId="19" applyFont="1" applyBorder="1" applyAlignment="1">
      <alignment horizontal="center"/>
    </xf>
    <xf numFmtId="0" fontId="7" fillId="2" borderId="31" xfId="19" applyFont="1" applyFill="1" applyBorder="1" applyAlignment="1">
      <alignment horizontal="center" vertical="center"/>
    </xf>
    <xf numFmtId="0" fontId="7" fillId="2" borderId="16" xfId="19" applyFont="1" applyFill="1" applyBorder="1" applyAlignment="1">
      <alignment horizontal="center" vertical="center"/>
    </xf>
    <xf numFmtId="0" fontId="7" fillId="2" borderId="21" xfId="19" applyFont="1" applyFill="1" applyBorder="1" applyAlignment="1" applyProtection="1">
      <alignment horizontal="center" vertical="center"/>
    </xf>
    <xf numFmtId="0" fontId="7" fillId="2" borderId="67" xfId="19" applyFont="1" applyFill="1" applyBorder="1" applyAlignment="1" applyProtection="1">
      <alignment horizontal="center" vertical="center"/>
    </xf>
    <xf numFmtId="0" fontId="1" fillId="0" borderId="0" xfId="19" applyFont="1" applyAlignment="1">
      <alignment horizontal="center" vertical="center"/>
    </xf>
    <xf numFmtId="0" fontId="1" fillId="0" borderId="0" xfId="19" applyFont="1" applyAlignment="1">
      <alignment horizontal="center"/>
    </xf>
    <xf numFmtId="0" fontId="23" fillId="0" borderId="0" xfId="19" applyFont="1" applyAlignment="1">
      <alignment horizontal="center" vertical="center"/>
    </xf>
    <xf numFmtId="0" fontId="53" fillId="0" borderId="0" xfId="19" applyFont="1" applyAlignment="1">
      <alignment horizontal="center" vertical="center"/>
    </xf>
    <xf numFmtId="0" fontId="7" fillId="2" borderId="2" xfId="19" applyFont="1" applyFill="1" applyBorder="1" applyAlignment="1">
      <alignment horizontal="center" vertical="center"/>
    </xf>
    <xf numFmtId="0" fontId="7" fillId="2" borderId="15" xfId="19" applyFont="1" applyFill="1" applyBorder="1" applyAlignment="1">
      <alignment horizontal="center" vertical="center"/>
    </xf>
    <xf numFmtId="0" fontId="7" fillId="2" borderId="31" xfId="19" applyFont="1" applyFill="1" applyBorder="1" applyAlignment="1">
      <alignment horizontal="center" vertical="center" wrapText="1"/>
    </xf>
    <xf numFmtId="0" fontId="7" fillId="2" borderId="16" xfId="19" applyFont="1" applyFill="1" applyBorder="1" applyAlignment="1">
      <alignment horizontal="center" vertical="center" wrapText="1"/>
    </xf>
    <xf numFmtId="164" fontId="1" fillId="2" borderId="12" xfId="70" applyNumberFormat="1" applyFont="1" applyFill="1" applyBorder="1" applyAlignment="1">
      <alignment horizontal="center" vertical="center"/>
    </xf>
    <xf numFmtId="0" fontId="1" fillId="2" borderId="12" xfId="70" applyFont="1" applyFill="1" applyBorder="1" applyAlignment="1">
      <alignment horizontal="center" vertical="center"/>
    </xf>
    <xf numFmtId="164" fontId="1" fillId="2" borderId="10" xfId="70" applyNumberFormat="1" applyFont="1" applyFill="1" applyBorder="1" applyAlignment="1">
      <alignment horizontal="center" vertical="center"/>
    </xf>
    <xf numFmtId="0" fontId="1" fillId="2" borderId="10" xfId="70" applyFont="1" applyFill="1" applyBorder="1" applyAlignment="1">
      <alignment horizontal="center" vertical="center"/>
    </xf>
    <xf numFmtId="0" fontId="1" fillId="2" borderId="23" xfId="70" applyFont="1" applyFill="1" applyBorder="1" applyAlignment="1">
      <alignment horizontal="center" vertical="center"/>
    </xf>
    <xf numFmtId="0" fontId="1" fillId="2" borderId="24" xfId="70" applyFont="1" applyFill="1" applyBorder="1" applyAlignment="1">
      <alignment horizontal="center" vertical="center"/>
    </xf>
    <xf numFmtId="0" fontId="1" fillId="2" borderId="5" xfId="5" applyFont="1" applyFill="1" applyBorder="1" applyAlignment="1" applyProtection="1">
      <alignment horizontal="center" vertical="center"/>
    </xf>
    <xf numFmtId="0" fontId="1" fillId="2" borderId="22" xfId="5" applyFont="1" applyFill="1" applyBorder="1" applyAlignment="1" applyProtection="1">
      <alignment horizontal="center" vertical="center"/>
    </xf>
    <xf numFmtId="0" fontId="53" fillId="0" borderId="39" xfId="70" applyFont="1" applyBorder="1" applyAlignment="1">
      <alignment horizontal="center" vertical="center"/>
    </xf>
    <xf numFmtId="0" fontId="53" fillId="0" borderId="35" xfId="70" applyFont="1" applyBorder="1" applyAlignment="1">
      <alignment horizontal="center" vertical="center"/>
    </xf>
    <xf numFmtId="0" fontId="1" fillId="2" borderId="2" xfId="70" applyFont="1" applyFill="1" applyBorder="1" applyAlignment="1">
      <alignment horizontal="center" vertical="center"/>
    </xf>
    <xf numFmtId="0" fontId="1" fillId="2" borderId="7" xfId="70" applyFont="1" applyFill="1" applyBorder="1" applyAlignment="1">
      <alignment horizontal="center" vertical="center"/>
    </xf>
    <xf numFmtId="0" fontId="1" fillId="2" borderId="15" xfId="70" applyFont="1" applyFill="1" applyBorder="1" applyAlignment="1">
      <alignment horizontal="center" vertical="center"/>
    </xf>
    <xf numFmtId="0" fontId="1" fillId="2" borderId="31" xfId="70" applyFont="1" applyFill="1" applyBorder="1" applyAlignment="1">
      <alignment horizontal="center" vertical="center"/>
    </xf>
    <xf numFmtId="0" fontId="1" fillId="2" borderId="13" xfId="70" applyFont="1" applyFill="1" applyBorder="1" applyAlignment="1">
      <alignment horizontal="center" vertical="center"/>
    </xf>
    <xf numFmtId="0" fontId="1" fillId="2" borderId="16" xfId="70" applyFont="1" applyFill="1" applyBorder="1" applyAlignment="1">
      <alignment horizontal="center" vertical="center"/>
    </xf>
    <xf numFmtId="0" fontId="1" fillId="2" borderId="31" xfId="70" applyFont="1" applyFill="1" applyBorder="1" applyAlignment="1">
      <alignment horizontal="center" vertical="center" wrapText="1"/>
    </xf>
    <xf numFmtId="0" fontId="1" fillId="2" borderId="13" xfId="70" applyFont="1" applyFill="1" applyBorder="1" applyAlignment="1">
      <alignment horizontal="center" vertical="center" wrapText="1"/>
    </xf>
    <xf numFmtId="0" fontId="1" fillId="2" borderId="16" xfId="70" applyFont="1" applyFill="1" applyBorder="1" applyAlignment="1">
      <alignment horizontal="center" vertical="center" wrapText="1"/>
    </xf>
    <xf numFmtId="0" fontId="1" fillId="2" borderId="4" xfId="5" applyFont="1" applyFill="1" applyBorder="1" applyAlignment="1" applyProtection="1">
      <alignment horizontal="center" vertical="center"/>
    </xf>
    <xf numFmtId="0" fontId="62" fillId="0" borderId="0" xfId="78" applyFont="1" applyAlignment="1">
      <alignment horizontal="center"/>
    </xf>
    <xf numFmtId="0" fontId="29" fillId="0" borderId="0" xfId="78" applyFont="1" applyAlignment="1"/>
    <xf numFmtId="4" fontId="62" fillId="0" borderId="0" xfId="79" applyNumberFormat="1" applyFont="1" applyAlignment="1">
      <alignment horizontal="center"/>
    </xf>
    <xf numFmtId="0" fontId="29" fillId="0" borderId="0" xfId="79" applyFont="1" applyAlignment="1"/>
    <xf numFmtId="0" fontId="79" fillId="0" borderId="152" xfId="78" applyFont="1" applyBorder="1" applyAlignment="1">
      <alignment horizontal="right"/>
    </xf>
    <xf numFmtId="0" fontId="78" fillId="0" borderId="152" xfId="78" applyFont="1" applyBorder="1"/>
    <xf numFmtId="0" fontId="62" fillId="16" borderId="151" xfId="78" applyFont="1" applyFill="1" applyBorder="1" applyAlignment="1">
      <alignment horizontal="center" vertical="center"/>
    </xf>
    <xf numFmtId="0" fontId="78" fillId="0" borderId="123" xfId="78" applyFont="1" applyBorder="1"/>
    <xf numFmtId="0" fontId="62" fillId="16" borderId="150" xfId="78" applyFont="1" applyFill="1" applyBorder="1" applyAlignment="1">
      <alignment horizontal="center" vertical="center"/>
    </xf>
    <xf numFmtId="0" fontId="78" fillId="0" borderId="149" xfId="78" applyFont="1" applyBorder="1"/>
    <xf numFmtId="49" fontId="62" fillId="16" borderId="138" xfId="78" applyNumberFormat="1" applyFont="1" applyFill="1" applyBorder="1" applyAlignment="1">
      <alignment horizontal="center" vertical="center" wrapText="1"/>
    </xf>
    <xf numFmtId="49" fontId="62" fillId="16" borderId="131" xfId="78" applyNumberFormat="1" applyFont="1" applyFill="1" applyBorder="1" applyAlignment="1">
      <alignment horizontal="center" vertical="center" wrapText="1"/>
    </xf>
    <xf numFmtId="0" fontId="62" fillId="16" borderId="138" xfId="78" applyFont="1" applyFill="1" applyBorder="1" applyAlignment="1">
      <alignment horizontal="center" vertical="center" wrapText="1"/>
    </xf>
    <xf numFmtId="0" fontId="62" fillId="16" borderId="131" xfId="78" applyFont="1" applyFill="1" applyBorder="1" applyAlignment="1">
      <alignment horizontal="center" vertical="center" wrapText="1"/>
    </xf>
    <xf numFmtId="0" fontId="1" fillId="0" borderId="129" xfId="80" applyFont="1" applyFill="1" applyBorder="1" applyAlignment="1">
      <alignment horizontal="center" vertical="center"/>
    </xf>
    <xf numFmtId="0" fontId="78" fillId="0" borderId="126" xfId="80" applyFont="1" applyFill="1" applyBorder="1" applyAlignment="1">
      <alignment horizontal="center" vertical="center"/>
    </xf>
    <xf numFmtId="0" fontId="78" fillId="0" borderId="142" xfId="80" applyFont="1" applyFill="1" applyBorder="1" applyAlignment="1">
      <alignment horizontal="center" vertical="center"/>
    </xf>
    <xf numFmtId="0" fontId="5" fillId="0" borderId="0" xfId="80" applyFont="1" applyAlignment="1">
      <alignment horizontal="left"/>
    </xf>
    <xf numFmtId="0" fontId="70" fillId="0" borderId="0" xfId="80" applyFont="1"/>
    <xf numFmtId="0" fontId="62" fillId="0" borderId="0" xfId="80" applyFont="1" applyAlignment="1">
      <alignment horizontal="center"/>
    </xf>
    <xf numFmtId="0" fontId="0" fillId="0" borderId="0" xfId="80" applyFont="1"/>
    <xf numFmtId="166" fontId="79" fillId="0" borderId="152" xfId="80" applyNumberFormat="1" applyFont="1" applyBorder="1" applyAlignment="1">
      <alignment horizontal="right"/>
    </xf>
    <xf numFmtId="0" fontId="78" fillId="0" borderId="152" xfId="80" applyFont="1" applyBorder="1"/>
    <xf numFmtId="166" fontId="1" fillId="16" borderId="151" xfId="80" applyNumberFormat="1" applyFont="1" applyFill="1" applyBorder="1" applyAlignment="1">
      <alignment horizontal="center" vertical="center"/>
    </xf>
    <xf numFmtId="0" fontId="78" fillId="0" borderId="123" xfId="80" applyFont="1" applyBorder="1"/>
    <xf numFmtId="166" fontId="1" fillId="16" borderId="164" xfId="80" applyNumberFormat="1" applyFont="1" applyFill="1" applyBorder="1" applyAlignment="1">
      <alignment horizontal="center" vertical="center"/>
    </xf>
    <xf numFmtId="0" fontId="78" fillId="0" borderId="162" xfId="80" applyFont="1" applyBorder="1"/>
    <xf numFmtId="166" fontId="1" fillId="16" borderId="150" xfId="80" applyNumberFormat="1" applyFont="1" applyFill="1" applyBorder="1" applyAlignment="1">
      <alignment horizontal="center"/>
    </xf>
    <xf numFmtId="0" fontId="78" fillId="0" borderId="163" xfId="80" applyFont="1" applyBorder="1" applyAlignment="1"/>
    <xf numFmtId="0" fontId="78" fillId="0" borderId="149" xfId="80" applyFont="1" applyBorder="1" applyAlignment="1"/>
    <xf numFmtId="0" fontId="5" fillId="0" borderId="0" xfId="80" applyFont="1" applyFill="1" applyAlignment="1">
      <alignment horizontal="left"/>
    </xf>
    <xf numFmtId="0" fontId="70" fillId="0" borderId="0" xfId="80" applyFont="1" applyFill="1"/>
    <xf numFmtId="166" fontId="72" fillId="0" borderId="165" xfId="80" applyNumberFormat="1" applyFont="1" applyBorder="1" applyAlignment="1">
      <alignment horizontal="left"/>
    </xf>
    <xf numFmtId="0" fontId="78" fillId="0" borderId="165" xfId="80" applyFont="1" applyBorder="1"/>
    <xf numFmtId="0" fontId="72" fillId="0" borderId="0" xfId="80" applyFont="1" applyAlignment="1">
      <alignment horizontal="left"/>
    </xf>
    <xf numFmtId="166" fontId="62" fillId="0" borderId="0" xfId="80" applyNumberFormat="1" applyFont="1" applyAlignment="1">
      <alignment horizontal="center"/>
    </xf>
    <xf numFmtId="166" fontId="20" fillId="16" borderId="151" xfId="80" applyNumberFormat="1" applyFont="1" applyFill="1" applyBorder="1" applyAlignment="1">
      <alignment horizontal="center" vertical="center"/>
    </xf>
    <xf numFmtId="0" fontId="29" fillId="0" borderId="123" xfId="80" applyFont="1" applyBorder="1"/>
    <xf numFmtId="166" fontId="20" fillId="16" borderId="138" xfId="80" applyNumberFormat="1" applyFont="1" applyFill="1" applyBorder="1" applyAlignment="1">
      <alignment horizontal="center" vertical="center"/>
    </xf>
    <xf numFmtId="0" fontId="29" fillId="0" borderId="131" xfId="80" applyFont="1" applyBorder="1"/>
    <xf numFmtId="166" fontId="20" fillId="16" borderId="150" xfId="80" applyNumberFormat="1" applyFont="1" applyFill="1" applyBorder="1" applyAlignment="1">
      <alignment horizontal="center" vertical="center"/>
    </xf>
    <xf numFmtId="0" fontId="29" fillId="0" borderId="149" xfId="80" applyFont="1" applyBorder="1"/>
    <xf numFmtId="49" fontId="20" fillId="16" borderId="164" xfId="80" applyNumberFormat="1" applyFont="1" applyFill="1" applyBorder="1" applyAlignment="1">
      <alignment horizontal="center" vertical="center"/>
    </xf>
    <xf numFmtId="49" fontId="20" fillId="16" borderId="165" xfId="80" applyNumberFormat="1" applyFont="1" applyFill="1" applyBorder="1" applyAlignment="1">
      <alignment horizontal="center" vertical="center"/>
    </xf>
    <xf numFmtId="49" fontId="20" fillId="16" borderId="169" xfId="80" applyNumberFormat="1" applyFont="1" applyFill="1" applyBorder="1" applyAlignment="1">
      <alignment horizontal="center" vertical="center"/>
    </xf>
    <xf numFmtId="0" fontId="57" fillId="0" borderId="165" xfId="80" applyFont="1" applyBorder="1" applyAlignment="1">
      <alignment horizontal="left"/>
    </xf>
    <xf numFmtId="0" fontId="29" fillId="0" borderId="0" xfId="80" applyFont="1" applyAlignment="1"/>
    <xf numFmtId="166" fontId="62" fillId="16" borderId="151" xfId="80" applyNumberFormat="1" applyFont="1" applyFill="1" applyBorder="1" applyAlignment="1">
      <alignment horizontal="center" vertical="center"/>
    </xf>
    <xf numFmtId="166" fontId="62" fillId="16" borderId="138" xfId="80" applyNumberFormat="1" applyFont="1" applyFill="1" applyBorder="1" applyAlignment="1">
      <alignment horizontal="center" vertical="center"/>
    </xf>
    <xf numFmtId="0" fontId="78" fillId="0" borderId="131" xfId="80" applyFont="1" applyBorder="1"/>
    <xf numFmtId="166" fontId="62" fillId="16" borderId="150" xfId="80" applyNumberFormat="1" applyFont="1" applyFill="1" applyBorder="1" applyAlignment="1">
      <alignment horizontal="center" vertical="center"/>
    </xf>
    <xf numFmtId="0" fontId="78" fillId="0" borderId="149" xfId="80" applyFont="1" applyBorder="1"/>
    <xf numFmtId="49" fontId="62" fillId="16" borderId="164" xfId="80" applyNumberFormat="1" applyFont="1" applyFill="1" applyBorder="1" applyAlignment="1">
      <alignment horizontal="center" vertical="center"/>
    </xf>
    <xf numFmtId="49" fontId="62" fillId="16" borderId="165" xfId="80" applyNumberFormat="1" applyFont="1" applyFill="1" applyBorder="1" applyAlignment="1">
      <alignment horizontal="center" vertical="center"/>
    </xf>
    <xf numFmtId="49" fontId="62" fillId="16" borderId="169" xfId="80" applyNumberFormat="1" applyFont="1" applyFill="1" applyBorder="1" applyAlignment="1">
      <alignment horizontal="center" vertical="center"/>
    </xf>
    <xf numFmtId="0" fontId="5" fillId="0" borderId="165" xfId="80" applyFont="1" applyBorder="1" applyAlignment="1">
      <alignment horizontal="left" vertical="top"/>
    </xf>
    <xf numFmtId="166" fontId="79" fillId="0" borderId="0" xfId="80" applyNumberFormat="1" applyFont="1" applyAlignment="1">
      <alignment horizontal="right"/>
    </xf>
    <xf numFmtId="166" fontId="1" fillId="16" borderId="138" xfId="80" applyNumberFormat="1" applyFont="1" applyFill="1" applyBorder="1" applyAlignment="1">
      <alignment horizontal="center" vertical="center"/>
    </xf>
    <xf numFmtId="166" fontId="1" fillId="16" borderId="150" xfId="80" applyNumberFormat="1" applyFont="1" applyFill="1" applyBorder="1" applyAlignment="1">
      <alignment horizontal="center" vertical="center"/>
    </xf>
    <xf numFmtId="49" fontId="1" fillId="16" borderId="164" xfId="80" applyNumberFormat="1" applyFont="1" applyFill="1" applyBorder="1" applyAlignment="1">
      <alignment horizontal="center" vertical="center"/>
    </xf>
    <xf numFmtId="49" fontId="1" fillId="16" borderId="165" xfId="80" applyNumberFormat="1" applyFont="1" applyFill="1" applyBorder="1" applyAlignment="1">
      <alignment horizontal="center" vertical="center"/>
    </xf>
    <xf numFmtId="49" fontId="1" fillId="16" borderId="169" xfId="80" applyNumberFormat="1" applyFont="1" applyFill="1" applyBorder="1" applyAlignment="1">
      <alignment horizontal="center" vertical="center"/>
    </xf>
    <xf numFmtId="175" fontId="1" fillId="0" borderId="125" xfId="80" applyNumberFormat="1" applyFont="1" applyBorder="1" applyAlignment="1">
      <alignment horizontal="center" vertical="center"/>
    </xf>
    <xf numFmtId="0" fontId="78" fillId="0" borderId="171" xfId="80" applyFont="1" applyBorder="1"/>
    <xf numFmtId="0" fontId="78" fillId="0" borderId="163" xfId="80" applyFont="1" applyBorder="1"/>
    <xf numFmtId="0" fontId="3" fillId="0" borderId="165" xfId="80" applyFont="1" applyBorder="1" applyAlignment="1">
      <alignment horizontal="left"/>
    </xf>
    <xf numFmtId="0" fontId="1" fillId="0" borderId="0" xfId="80" applyFont="1" applyAlignment="1">
      <alignment horizontal="center"/>
    </xf>
    <xf numFmtId="166" fontId="1" fillId="0" borderId="0" xfId="80" applyNumberFormat="1" applyFont="1" applyAlignment="1">
      <alignment horizontal="center"/>
    </xf>
    <xf numFmtId="166" fontId="9" fillId="0" borderId="0" xfId="80" applyNumberFormat="1" applyFont="1" applyAlignment="1">
      <alignment horizontal="right"/>
    </xf>
    <xf numFmtId="0" fontId="61" fillId="0" borderId="0" xfId="80" applyFont="1" applyAlignment="1">
      <alignment horizontal="center"/>
    </xf>
    <xf numFmtId="166" fontId="62" fillId="16" borderId="163" xfId="80" applyNumberFormat="1" applyFont="1" applyFill="1" applyBorder="1" applyAlignment="1">
      <alignment horizontal="center" vertical="center"/>
    </xf>
    <xf numFmtId="0" fontId="78" fillId="0" borderId="179" xfId="80" applyFont="1" applyBorder="1"/>
    <xf numFmtId="0" fontId="62" fillId="16" borderId="139" xfId="80" applyFont="1" applyFill="1" applyBorder="1" applyAlignment="1">
      <alignment horizontal="center" vertical="center" wrapText="1"/>
    </xf>
    <xf numFmtId="0" fontId="78" fillId="0" borderId="135" xfId="80" applyFont="1" applyBorder="1"/>
    <xf numFmtId="0" fontId="62" fillId="16" borderId="138" xfId="80" applyFont="1" applyFill="1" applyBorder="1" applyAlignment="1">
      <alignment horizontal="center" vertical="center" wrapText="1"/>
    </xf>
    <xf numFmtId="0" fontId="62" fillId="16" borderId="150" xfId="80" applyFont="1" applyFill="1" applyBorder="1" applyAlignment="1">
      <alignment horizontal="center" vertical="center"/>
    </xf>
    <xf numFmtId="166" fontId="79" fillId="0" borderId="152" xfId="80" applyNumberFormat="1" applyFont="1" applyBorder="1" applyAlignment="1">
      <alignment horizontal="right" wrapText="1"/>
    </xf>
    <xf numFmtId="166" fontId="72" fillId="0" borderId="0" xfId="80" applyNumberFormat="1" applyFont="1" applyAlignment="1">
      <alignment horizontal="left"/>
    </xf>
    <xf numFmtId="0" fontId="61" fillId="16" borderId="162" xfId="80" applyFont="1" applyFill="1" applyBorder="1" applyAlignment="1">
      <alignment horizontal="center" vertical="center"/>
    </xf>
    <xf numFmtId="0" fontId="78" fillId="0" borderId="122" xfId="80" applyFont="1" applyBorder="1"/>
    <xf numFmtId="169" fontId="61" fillId="16" borderId="151" xfId="80" applyNumberFormat="1" applyFont="1" applyFill="1" applyBorder="1" applyAlignment="1">
      <alignment horizontal="center" vertical="center"/>
    </xf>
    <xf numFmtId="0" fontId="78" fillId="0" borderId="126" xfId="80" applyFont="1" applyBorder="1"/>
    <xf numFmtId="0" fontId="61" fillId="17" borderId="150" xfId="80" applyFont="1" applyFill="1" applyBorder="1" applyAlignment="1">
      <alignment horizontal="center" vertical="center"/>
    </xf>
    <xf numFmtId="0" fontId="78" fillId="0" borderId="187" xfId="80" applyFont="1" applyBorder="1"/>
    <xf numFmtId="0" fontId="78" fillId="0" borderId="186" xfId="80" applyFont="1" applyBorder="1"/>
    <xf numFmtId="0" fontId="61" fillId="16" borderId="156" xfId="80" applyFont="1" applyFill="1" applyBorder="1" applyAlignment="1">
      <alignment horizontal="center" vertical="center"/>
    </xf>
    <xf numFmtId="0" fontId="78" fillId="0" borderId="185" xfId="80" applyFont="1" applyBorder="1"/>
    <xf numFmtId="0" fontId="20" fillId="16" borderId="151" xfId="81" applyFont="1" applyFill="1" applyBorder="1" applyAlignment="1">
      <alignment horizontal="center" vertical="center" wrapText="1"/>
    </xf>
    <xf numFmtId="0" fontId="20" fillId="16" borderId="123" xfId="81" applyFont="1" applyFill="1" applyBorder="1" applyAlignment="1">
      <alignment horizontal="center" vertical="center" wrapText="1"/>
    </xf>
    <xf numFmtId="0" fontId="20" fillId="16" borderId="138" xfId="81" applyFont="1" applyFill="1" applyBorder="1" applyAlignment="1">
      <alignment horizontal="center" vertical="center" wrapText="1"/>
    </xf>
    <xf numFmtId="0" fontId="20" fillId="16" borderId="162" xfId="81" applyFont="1" applyFill="1" applyBorder="1" applyAlignment="1">
      <alignment horizontal="center" vertical="center" wrapText="1"/>
    </xf>
    <xf numFmtId="0" fontId="20" fillId="16" borderId="164" xfId="81" applyFont="1" applyFill="1" applyBorder="1" applyAlignment="1">
      <alignment horizontal="center" vertical="center"/>
    </xf>
    <xf numFmtId="0" fontId="20" fillId="16" borderId="165" xfId="81" applyFont="1" applyFill="1" applyBorder="1" applyAlignment="1">
      <alignment horizontal="center" vertical="center"/>
    </xf>
    <xf numFmtId="0" fontId="20" fillId="16" borderId="169" xfId="81" applyFont="1" applyFill="1" applyBorder="1" applyAlignment="1">
      <alignment horizontal="center" vertical="center"/>
    </xf>
    <xf numFmtId="0" fontId="20" fillId="16" borderId="164" xfId="81" applyFont="1" applyFill="1" applyBorder="1" applyAlignment="1">
      <alignment horizontal="center" vertical="center" wrapText="1"/>
    </xf>
    <xf numFmtId="0" fontId="78" fillId="0" borderId="189" xfId="81" applyFont="1" applyBorder="1"/>
    <xf numFmtId="0" fontId="18" fillId="0" borderId="0" xfId="81" applyFont="1" applyAlignment="1">
      <alignment horizontal="center" vertical="center"/>
    </xf>
    <xf numFmtId="0" fontId="0" fillId="0" borderId="0" xfId="81" applyFont="1"/>
    <xf numFmtId="0" fontId="20" fillId="0" borderId="0" xfId="81" applyFont="1" applyAlignment="1">
      <alignment horizontal="center" vertical="center"/>
    </xf>
    <xf numFmtId="166" fontId="21" fillId="0" borderId="0" xfId="81" applyNumberFormat="1" applyFont="1" applyAlignment="1">
      <alignment horizontal="right" vertical="center"/>
    </xf>
    <xf numFmtId="0" fontId="78" fillId="0" borderId="169" xfId="81" applyFont="1" applyBorder="1"/>
    <xf numFmtId="0" fontId="46" fillId="18" borderId="137" xfId="80" applyFont="1" applyFill="1" applyBorder="1" applyAlignment="1">
      <alignment horizontal="center" vertical="center"/>
    </xf>
    <xf numFmtId="0" fontId="46" fillId="18" borderId="130" xfId="80" applyFont="1" applyFill="1" applyBorder="1" applyAlignment="1">
      <alignment horizontal="center" vertical="center"/>
    </xf>
    <xf numFmtId="0" fontId="20" fillId="0" borderId="0" xfId="80" applyFont="1" applyAlignment="1">
      <alignment horizontal="center" vertical="center"/>
    </xf>
    <xf numFmtId="0" fontId="20" fillId="0" borderId="0" xfId="80" applyFont="1" applyAlignment="1">
      <alignment horizontal="center"/>
    </xf>
    <xf numFmtId="0" fontId="46" fillId="18" borderId="138" xfId="80" applyFont="1" applyFill="1" applyBorder="1" applyAlignment="1">
      <alignment horizontal="center" vertical="center"/>
    </xf>
    <xf numFmtId="0" fontId="47" fillId="0" borderId="0" xfId="80" applyFont="1" applyAlignment="1">
      <alignment horizontal="left"/>
    </xf>
    <xf numFmtId="0" fontId="82" fillId="0" borderId="0" xfId="80" applyFont="1" applyAlignment="1"/>
    <xf numFmtId="0" fontId="21" fillId="0" borderId="165" xfId="65" applyFont="1" applyBorder="1" applyAlignment="1">
      <alignment horizontal="left"/>
    </xf>
    <xf numFmtId="0" fontId="78" fillId="0" borderId="165" xfId="65" applyFont="1" applyBorder="1"/>
    <xf numFmtId="0" fontId="21" fillId="0" borderId="0" xfId="65" applyFont="1" applyAlignment="1">
      <alignment horizontal="left" wrapText="1"/>
    </xf>
    <xf numFmtId="0" fontId="0" fillId="0" borderId="0" xfId="65" applyFont="1" applyAlignment="1"/>
    <xf numFmtId="0" fontId="20" fillId="0" borderId="0" xfId="65" applyFont="1" applyAlignment="1">
      <alignment horizontal="center" vertical="center"/>
    </xf>
    <xf numFmtId="0" fontId="31" fillId="0" borderId="152" xfId="65" applyFont="1" applyBorder="1" applyAlignment="1">
      <alignment horizontal="right"/>
    </xf>
    <xf numFmtId="0" fontId="78" fillId="0" borderId="152" xfId="65" applyFont="1" applyBorder="1"/>
    <xf numFmtId="0" fontId="20" fillId="16" borderId="164" xfId="65" applyFont="1" applyFill="1" applyBorder="1" applyAlignment="1">
      <alignment horizontal="center" vertical="center"/>
    </xf>
    <xf numFmtId="0" fontId="78" fillId="0" borderId="189" xfId="65" applyFont="1" applyBorder="1"/>
    <xf numFmtId="0" fontId="20" fillId="16" borderId="165" xfId="65" applyFont="1" applyFill="1" applyBorder="1" applyAlignment="1">
      <alignment horizontal="center" vertical="center"/>
    </xf>
    <xf numFmtId="0" fontId="20" fillId="16" borderId="169" xfId="65" applyFont="1" applyFill="1" applyBorder="1" applyAlignment="1">
      <alignment horizontal="center" vertical="center"/>
    </xf>
    <xf numFmtId="0" fontId="20" fillId="16" borderId="139" xfId="65" applyFont="1" applyFill="1" applyBorder="1" applyAlignment="1">
      <alignment horizontal="center" vertical="center"/>
    </xf>
    <xf numFmtId="0" fontId="20" fillId="16" borderId="135" xfId="65" applyFont="1" applyFill="1" applyBorder="1" applyAlignment="1">
      <alignment horizontal="center" vertical="center"/>
    </xf>
    <xf numFmtId="0" fontId="20" fillId="16" borderId="188" xfId="65" applyFont="1" applyFill="1" applyBorder="1" applyAlignment="1">
      <alignment horizontal="center" vertical="center"/>
    </xf>
    <xf numFmtId="49" fontId="89" fillId="0" borderId="9" xfId="83" applyNumberFormat="1" applyFont="1" applyBorder="1" applyAlignment="1">
      <alignment horizontal="center" vertical="center"/>
    </xf>
    <xf numFmtId="49" fontId="89" fillId="0" borderId="199" xfId="83" applyNumberFormat="1" applyFont="1" applyBorder="1" applyAlignment="1">
      <alignment horizontal="center" vertical="center"/>
    </xf>
    <xf numFmtId="49" fontId="89" fillId="2" borderId="9" xfId="83" applyNumberFormat="1" applyFont="1" applyFill="1" applyBorder="1" applyAlignment="1">
      <alignment horizontal="center" vertical="center"/>
    </xf>
    <xf numFmtId="49" fontId="89" fillId="2" borderId="199" xfId="83" applyNumberFormat="1" applyFont="1" applyFill="1" applyBorder="1" applyAlignment="1">
      <alignment horizontal="center" vertical="center"/>
    </xf>
    <xf numFmtId="0" fontId="95" fillId="0" borderId="0" xfId="29" applyFont="1" applyFill="1" applyAlignment="1">
      <alignment horizontal="center" vertical="center"/>
    </xf>
    <xf numFmtId="0" fontId="87" fillId="0" borderId="100" xfId="83" applyFont="1" applyFill="1" applyBorder="1" applyAlignment="1">
      <alignment horizontal="center" vertical="center"/>
    </xf>
    <xf numFmtId="0" fontId="89" fillId="2" borderId="93" xfId="83" applyFont="1" applyFill="1" applyBorder="1" applyAlignment="1">
      <alignment horizontal="center" vertical="center"/>
    </xf>
    <xf numFmtId="0" fontId="86" fillId="0" borderId="0" xfId="65" applyFont="1" applyAlignment="1">
      <alignment horizontal="center" vertical="center"/>
    </xf>
    <xf numFmtId="0" fontId="96" fillId="0" borderId="0" xfId="65" applyFont="1" applyAlignment="1">
      <alignment horizontal="left"/>
    </xf>
    <xf numFmtId="0" fontId="20" fillId="17" borderId="139" xfId="65" applyFont="1" applyFill="1" applyBorder="1" applyAlignment="1">
      <alignment horizontal="center" vertical="center"/>
    </xf>
    <xf numFmtId="0" fontId="78" fillId="0" borderId="169" xfId="65" applyFont="1" applyBorder="1"/>
    <xf numFmtId="0" fontId="78" fillId="0" borderId="135" xfId="65" applyFont="1" applyBorder="1"/>
    <xf numFmtId="0" fontId="78" fillId="0" borderId="188" xfId="65" applyFont="1" applyBorder="1"/>
    <xf numFmtId="0" fontId="20" fillId="17" borderId="164" xfId="65" applyFont="1" applyFill="1" applyBorder="1" applyAlignment="1">
      <alignment horizontal="center" vertical="center"/>
    </xf>
    <xf numFmtId="0" fontId="20" fillId="0" borderId="40" xfId="30" applyFont="1" applyFill="1" applyBorder="1" applyAlignment="1">
      <alignment horizontal="center" vertical="center"/>
    </xf>
    <xf numFmtId="0" fontId="20" fillId="0" borderId="91" xfId="30" applyFont="1" applyFill="1" applyBorder="1" applyAlignment="1">
      <alignment horizontal="center" vertical="center"/>
    </xf>
    <xf numFmtId="0" fontId="3" fillId="0" borderId="0" xfId="30" applyFont="1" applyBorder="1" applyAlignment="1">
      <alignment horizontal="left" vertical="center"/>
    </xf>
    <xf numFmtId="0" fontId="3" fillId="0" borderId="0" xfId="30" applyFont="1" applyBorder="1" applyAlignment="1">
      <alignment horizontal="left" vertical="center" wrapText="1"/>
    </xf>
    <xf numFmtId="0" fontId="1" fillId="0" borderId="0" xfId="29" applyFont="1" applyFill="1" applyAlignment="1">
      <alignment horizontal="center" vertical="center"/>
    </xf>
    <xf numFmtId="0" fontId="9" fillId="0" borderId="1" xfId="29" applyFont="1" applyFill="1" applyBorder="1" applyAlignment="1">
      <alignment horizontal="right" vertical="center"/>
    </xf>
    <xf numFmtId="0" fontId="20" fillId="3" borderId="33" xfId="30" applyFont="1" applyFill="1" applyBorder="1" applyAlignment="1">
      <alignment horizontal="center" vertical="center"/>
    </xf>
    <xf numFmtId="0" fontId="20" fillId="3" borderId="11" xfId="30" applyFont="1" applyFill="1" applyBorder="1" applyAlignment="1">
      <alignment horizontal="center" vertical="center"/>
    </xf>
    <xf numFmtId="0" fontId="20" fillId="3" borderId="21" xfId="30" applyFont="1" applyFill="1" applyBorder="1" applyAlignment="1">
      <alignment horizontal="center" vertical="center"/>
    </xf>
    <xf numFmtId="0" fontId="20" fillId="3" borderId="62" xfId="30" applyFont="1" applyFill="1" applyBorder="1" applyAlignment="1">
      <alignment horizontal="center" vertical="center"/>
    </xf>
    <xf numFmtId="0" fontId="20" fillId="3" borderId="4" xfId="30" applyFont="1" applyFill="1" applyBorder="1" applyAlignment="1">
      <alignment horizontal="center" vertical="center"/>
    </xf>
    <xf numFmtId="0" fontId="20" fillId="3" borderId="5" xfId="30" applyFont="1" applyFill="1" applyBorder="1" applyAlignment="1">
      <alignment horizontal="center" vertical="center"/>
    </xf>
    <xf numFmtId="0" fontId="20" fillId="3" borderId="22" xfId="30" applyFont="1" applyFill="1" applyBorder="1" applyAlignment="1">
      <alignment horizontal="center" vertical="center"/>
    </xf>
    <xf numFmtId="0" fontId="20" fillId="3" borderId="23" xfId="30" applyFont="1" applyFill="1" applyBorder="1" applyAlignment="1">
      <alignment horizontal="center" vertical="center"/>
    </xf>
    <xf numFmtId="0" fontId="20" fillId="3" borderId="24" xfId="30" applyFont="1" applyFill="1" applyBorder="1" applyAlignment="1">
      <alignment horizontal="center" vertical="center"/>
    </xf>
    <xf numFmtId="166" fontId="20" fillId="0" borderId="192" xfId="86" applyNumberFormat="1" applyFont="1" applyBorder="1" applyAlignment="1">
      <alignment horizontal="left"/>
    </xf>
    <xf numFmtId="0" fontId="78" fillId="0" borderId="166" xfId="86" applyFont="1" applyBorder="1"/>
    <xf numFmtId="166" fontId="20" fillId="0" borderId="135" xfId="86" applyNumberFormat="1" applyFont="1" applyBorder="1" applyAlignment="1">
      <alignment horizontal="left"/>
    </xf>
    <xf numFmtId="0" fontId="78" fillId="0" borderId="122" xfId="86" applyFont="1" applyBorder="1"/>
    <xf numFmtId="166" fontId="20" fillId="0" borderId="120" xfId="86" applyNumberFormat="1" applyFont="1" applyBorder="1" applyAlignment="1">
      <alignment horizontal="left"/>
    </xf>
    <xf numFmtId="0" fontId="78" fillId="0" borderId="157" xfId="86" applyFont="1" applyBorder="1"/>
    <xf numFmtId="166" fontId="20" fillId="0" borderId="117" xfId="86" applyNumberFormat="1" applyFont="1" applyBorder="1" applyAlignment="1">
      <alignment horizontal="left"/>
    </xf>
    <xf numFmtId="0" fontId="78" fillId="0" borderId="125" xfId="86" applyFont="1" applyBorder="1"/>
    <xf numFmtId="0" fontId="20" fillId="0" borderId="0" xfId="86" applyFont="1" applyAlignment="1">
      <alignment horizontal="center"/>
    </xf>
    <xf numFmtId="0" fontId="29" fillId="0" borderId="0" xfId="86" applyFont="1" applyAlignment="1"/>
    <xf numFmtId="166" fontId="20" fillId="0" borderId="0" xfId="86" applyNumberFormat="1" applyFont="1" applyAlignment="1">
      <alignment horizontal="center"/>
    </xf>
    <xf numFmtId="166" fontId="31" fillId="0" borderId="0" xfId="86" applyNumberFormat="1" applyFont="1" applyAlignment="1">
      <alignment horizontal="right"/>
    </xf>
    <xf numFmtId="166" fontId="20" fillId="17" borderId="139" xfId="86" applyNumberFormat="1" applyFont="1" applyFill="1" applyBorder="1" applyAlignment="1">
      <alignment horizontal="center" vertical="center"/>
    </xf>
    <xf numFmtId="0" fontId="78" fillId="0" borderId="169" xfId="86" applyFont="1" applyBorder="1"/>
    <xf numFmtId="0" fontId="78" fillId="0" borderId="117" xfId="86" applyFont="1" applyBorder="1"/>
    <xf numFmtId="0" fontId="78" fillId="0" borderId="135" xfId="86" applyFont="1" applyBorder="1"/>
    <xf numFmtId="166" fontId="20" fillId="17" borderId="164" xfId="86" quotePrefix="1" applyNumberFormat="1" applyFont="1" applyFill="1" applyBorder="1" applyAlignment="1">
      <alignment horizontal="center"/>
    </xf>
    <xf numFmtId="0" fontId="78" fillId="0" borderId="189" xfId="86" applyFont="1" applyBorder="1"/>
    <xf numFmtId="175" fontId="20" fillId="17" borderId="164" xfId="66" applyNumberFormat="1" applyFont="1" applyFill="1" applyBorder="1" applyAlignment="1">
      <alignment horizontal="center" vertical="center"/>
    </xf>
    <xf numFmtId="175" fontId="20" fillId="17" borderId="165" xfId="66" applyNumberFormat="1" applyFont="1" applyFill="1" applyBorder="1" applyAlignment="1">
      <alignment horizontal="center" vertical="center"/>
    </xf>
    <xf numFmtId="175" fontId="20" fillId="17" borderId="169" xfId="66" applyNumberFormat="1" applyFont="1" applyFill="1" applyBorder="1" applyAlignment="1">
      <alignment horizontal="center" vertical="center"/>
    </xf>
    <xf numFmtId="175" fontId="20" fillId="17" borderId="208" xfId="66" applyNumberFormat="1" applyFont="1" applyFill="1" applyBorder="1" applyAlignment="1">
      <alignment horizontal="center" vertical="center"/>
    </xf>
    <xf numFmtId="175" fontId="20" fillId="17" borderId="62" xfId="66" applyNumberFormat="1" applyFont="1" applyFill="1" applyBorder="1" applyAlignment="1">
      <alignment horizontal="center" vertical="center"/>
    </xf>
    <xf numFmtId="175" fontId="20" fillId="17" borderId="207" xfId="66" applyNumberFormat="1" applyFont="1" applyFill="1" applyBorder="1" applyAlignment="1">
      <alignment horizontal="center" vertical="center"/>
    </xf>
    <xf numFmtId="166" fontId="21" fillId="0" borderId="0" xfId="86" applyNumberFormat="1" applyFont="1" applyAlignment="1">
      <alignment horizontal="left"/>
    </xf>
    <xf numFmtId="166" fontId="21" fillId="0" borderId="165" xfId="86" quotePrefix="1" applyNumberFormat="1" applyFont="1" applyBorder="1" applyAlignment="1">
      <alignment horizontal="left"/>
    </xf>
    <xf numFmtId="0" fontId="78" fillId="0" borderId="165" xfId="86" applyFont="1" applyBorder="1"/>
    <xf numFmtId="166" fontId="21" fillId="0" borderId="0" xfId="86" quotePrefix="1" applyNumberFormat="1" applyFont="1" applyAlignment="1">
      <alignment horizontal="left"/>
    </xf>
    <xf numFmtId="166" fontId="31" fillId="0" borderId="152" xfId="86" applyNumberFormat="1" applyFont="1" applyBorder="1" applyAlignment="1">
      <alignment horizontal="right"/>
    </xf>
    <xf numFmtId="0" fontId="78" fillId="0" borderId="152" xfId="86" applyFont="1" applyBorder="1"/>
    <xf numFmtId="0" fontId="21" fillId="0" borderId="216" xfId="79" applyFont="1" applyBorder="1" applyAlignment="1">
      <alignment horizontal="center" vertical="center"/>
    </xf>
    <xf numFmtId="0" fontId="78" fillId="0" borderId="126" xfId="79" applyFont="1" applyBorder="1"/>
    <xf numFmtId="0" fontId="78" fillId="0" borderId="123" xfId="79" applyFont="1" applyBorder="1"/>
    <xf numFmtId="0" fontId="21" fillId="0" borderId="129" xfId="79" applyFont="1" applyBorder="1" applyAlignment="1">
      <alignment horizontal="center" vertical="center"/>
    </xf>
    <xf numFmtId="0" fontId="20" fillId="0" borderId="0" xfId="79" applyFont="1" applyAlignment="1">
      <alignment horizontal="center"/>
    </xf>
    <xf numFmtId="166" fontId="20" fillId="0" borderId="0" xfId="79" applyNumberFormat="1" applyFont="1" applyAlignment="1">
      <alignment horizontal="center" wrapText="1"/>
    </xf>
    <xf numFmtId="0" fontId="20" fillId="17" borderId="139" xfId="79" applyFont="1" applyFill="1" applyBorder="1" applyAlignment="1">
      <alignment horizontal="center" vertical="center"/>
    </xf>
    <xf numFmtId="0" fontId="78" fillId="0" borderId="220" xfId="79" applyFont="1" applyBorder="1"/>
    <xf numFmtId="0" fontId="20" fillId="17" borderId="138" xfId="79" applyFont="1" applyFill="1" applyBorder="1" applyAlignment="1">
      <alignment horizontal="center" vertical="center"/>
    </xf>
    <xf numFmtId="0" fontId="78" fillId="0" borderId="218" xfId="79" applyFont="1" applyBorder="1"/>
    <xf numFmtId="0" fontId="20" fillId="17" borderId="150" xfId="79" applyFont="1" applyFill="1" applyBorder="1" applyAlignment="1">
      <alignment horizontal="center" vertical="center"/>
    </xf>
    <xf numFmtId="0" fontId="78" fillId="0" borderId="163" xfId="79" applyFont="1" applyBorder="1"/>
    <xf numFmtId="0" fontId="78" fillId="0" borderId="187" xfId="79" applyFont="1" applyBorder="1"/>
    <xf numFmtId="0" fontId="20" fillId="17" borderId="163" xfId="79" applyFont="1" applyFill="1" applyBorder="1" applyAlignment="1">
      <alignment horizontal="center" vertical="center"/>
    </xf>
    <xf numFmtId="0" fontId="78" fillId="0" borderId="149" xfId="79" applyFont="1" applyBorder="1"/>
    <xf numFmtId="0" fontId="21" fillId="0" borderId="215" xfId="79" applyFont="1" applyBorder="1" applyAlignment="1">
      <alignment horizontal="center" vertical="center"/>
    </xf>
    <xf numFmtId="0" fontId="78" fillId="0" borderId="214" xfId="79" applyFont="1" applyBorder="1"/>
    <xf numFmtId="0" fontId="21" fillId="0" borderId="0" xfId="79" applyFont="1" applyAlignment="1">
      <alignment horizontal="left"/>
    </xf>
    <xf numFmtId="0" fontId="71" fillId="0" borderId="0" xfId="79" applyFont="1" applyAlignment="1">
      <alignment horizontal="left"/>
    </xf>
    <xf numFmtId="0" fontId="99" fillId="0" borderId="0" xfId="79" applyFont="1" applyAlignment="1">
      <alignment horizontal="left"/>
    </xf>
    <xf numFmtId="0" fontId="3" fillId="0" borderId="213" xfId="79" applyFont="1" applyBorder="1" applyAlignment="1">
      <alignment horizontal="center" vertical="center"/>
    </xf>
    <xf numFmtId="0" fontId="3" fillId="0" borderId="117" xfId="79" applyFont="1" applyBorder="1" applyAlignment="1">
      <alignment horizontal="center" vertical="center"/>
    </xf>
    <xf numFmtId="0" fontId="21" fillId="0" borderId="212" xfId="0" applyFont="1" applyBorder="1" applyAlignment="1">
      <alignment horizontal="center" vertical="center"/>
    </xf>
    <xf numFmtId="0" fontId="71" fillId="0" borderId="165" xfId="79" applyFont="1" applyBorder="1" applyAlignment="1">
      <alignment horizontal="left"/>
    </xf>
    <xf numFmtId="0" fontId="78" fillId="0" borderId="165" xfId="79" applyFont="1" applyBorder="1"/>
    <xf numFmtId="0" fontId="52" fillId="0" borderId="209" xfId="78" applyFont="1" applyBorder="1" applyAlignment="1">
      <alignment horizontal="center"/>
    </xf>
    <xf numFmtId="0" fontId="52" fillId="0" borderId="207" xfId="78" applyFont="1" applyBorder="1" applyAlignment="1">
      <alignment horizontal="center"/>
    </xf>
    <xf numFmtId="0" fontId="52" fillId="3" borderId="139" xfId="78" applyFont="1" applyFill="1" applyBorder="1" applyAlignment="1">
      <alignment horizontal="center" vertical="center"/>
    </xf>
    <xf numFmtId="0" fontId="52" fillId="3" borderId="169" xfId="78" applyFont="1" applyFill="1" applyBorder="1" applyAlignment="1">
      <alignment horizontal="center" vertical="center"/>
    </xf>
    <xf numFmtId="0" fontId="52" fillId="3" borderId="117" xfId="78" applyFont="1" applyFill="1" applyBorder="1" applyAlignment="1">
      <alignment horizontal="center" vertical="center"/>
    </xf>
    <xf numFmtId="0" fontId="52" fillId="3" borderId="125" xfId="78" applyFont="1" applyFill="1" applyBorder="1" applyAlignment="1">
      <alignment horizontal="center" vertical="center"/>
    </xf>
    <xf numFmtId="0" fontId="52" fillId="3" borderId="209" xfId="78" applyFont="1" applyFill="1" applyBorder="1" applyAlignment="1">
      <alignment horizontal="center" vertical="center"/>
    </xf>
    <xf numFmtId="0" fontId="52" fillId="3" borderId="207" xfId="78" applyFont="1" applyFill="1" applyBorder="1" applyAlignment="1">
      <alignment horizontal="center" vertical="center"/>
    </xf>
    <xf numFmtId="0" fontId="52" fillId="17" borderId="164" xfId="78" applyFont="1" applyFill="1" applyBorder="1" applyAlignment="1">
      <alignment horizontal="center" vertical="center"/>
    </xf>
    <xf numFmtId="0" fontId="52" fillId="17" borderId="165" xfId="78" applyFont="1" applyFill="1" applyBorder="1" applyAlignment="1">
      <alignment horizontal="center" vertical="center"/>
    </xf>
    <xf numFmtId="0" fontId="52" fillId="17" borderId="169" xfId="78" applyFont="1" applyFill="1" applyBorder="1" applyAlignment="1">
      <alignment horizontal="center" vertical="center"/>
    </xf>
    <xf numFmtId="0" fontId="52" fillId="17" borderId="162" xfId="78" applyFont="1" applyFill="1" applyBorder="1" applyAlignment="1">
      <alignment horizontal="center" vertical="center"/>
    </xf>
    <xf numFmtId="0" fontId="52" fillId="17" borderId="188" xfId="78" applyFont="1" applyFill="1" applyBorder="1" applyAlignment="1">
      <alignment horizontal="center" vertical="center"/>
    </xf>
    <xf numFmtId="0" fontId="52" fillId="17" borderId="122" xfId="78" applyFont="1" applyFill="1" applyBorder="1" applyAlignment="1">
      <alignment horizontal="center" vertical="center"/>
    </xf>
    <xf numFmtId="0" fontId="52" fillId="17" borderId="156" xfId="78" applyFont="1" applyFill="1" applyBorder="1" applyAlignment="1">
      <alignment horizontal="center" vertical="center"/>
    </xf>
    <xf numFmtId="0" fontId="52" fillId="17" borderId="119" xfId="78" applyFont="1" applyFill="1" applyBorder="1" applyAlignment="1">
      <alignment horizontal="center" vertical="center"/>
    </xf>
    <xf numFmtId="0" fontId="52" fillId="17" borderId="118" xfId="78" applyFont="1" applyFill="1" applyBorder="1" applyAlignment="1">
      <alignment horizontal="center" vertical="center"/>
    </xf>
    <xf numFmtId="0" fontId="52" fillId="0" borderId="114" xfId="78" applyFont="1" applyBorder="1" applyAlignment="1">
      <alignment horizontal="center"/>
    </xf>
    <xf numFmtId="0" fontId="52" fillId="0" borderId="171" xfId="78" applyFont="1" applyBorder="1" applyAlignment="1">
      <alignment horizontal="center"/>
    </xf>
    <xf numFmtId="0" fontId="52" fillId="17" borderId="150" xfId="78" applyFont="1" applyFill="1" applyBorder="1" applyAlignment="1">
      <alignment horizontal="center" vertical="center"/>
    </xf>
    <xf numFmtId="0" fontId="78" fillId="0" borderId="163" xfId="78" applyFont="1" applyBorder="1"/>
    <xf numFmtId="0" fontId="20" fillId="0" borderId="21" xfId="0" applyFont="1" applyFill="1" applyBorder="1" applyAlignment="1">
      <alignment horizontal="left"/>
    </xf>
    <xf numFmtId="0" fontId="3" fillId="0" borderId="0" xfId="0" applyFont="1" applyAlignment="1">
      <alignment horizontal="left" vertical="center" wrapText="1"/>
    </xf>
    <xf numFmtId="0" fontId="3" fillId="0" borderId="0" xfId="0" applyFont="1" applyBorder="1" applyAlignment="1">
      <alignment horizontal="left" wrapText="1"/>
    </xf>
    <xf numFmtId="0" fontId="3" fillId="0" borderId="0" xfId="0" applyFont="1" applyBorder="1" applyAlignment="1">
      <alignment horizontal="left" vertical="top" wrapText="1"/>
    </xf>
    <xf numFmtId="0" fontId="18" fillId="0" borderId="0" xfId="0" applyFont="1" applyAlignment="1">
      <alignment horizontal="center" vertical="center" wrapText="1"/>
    </xf>
    <xf numFmtId="0" fontId="20" fillId="2" borderId="2" xfId="0" applyFont="1" applyFill="1" applyBorder="1" applyAlignment="1">
      <alignment horizontal="center" vertical="center"/>
    </xf>
    <xf numFmtId="0" fontId="20" fillId="2" borderId="7" xfId="0" applyFont="1" applyFill="1" applyBorder="1" applyAlignment="1">
      <alignment horizontal="center" vertical="center"/>
    </xf>
    <xf numFmtId="0" fontId="20" fillId="2" borderId="31" xfId="0" applyFont="1" applyFill="1" applyBorder="1" applyAlignment="1">
      <alignment horizontal="center" vertical="center"/>
    </xf>
    <xf numFmtId="0" fontId="20" fillId="2" borderId="13" xfId="0" applyFont="1" applyFill="1" applyBorder="1" applyAlignment="1">
      <alignment horizontal="center" vertical="center"/>
    </xf>
    <xf numFmtId="0" fontId="20" fillId="2" borderId="4" xfId="0" applyFont="1" applyFill="1" applyBorder="1" applyAlignment="1">
      <alignment horizontal="center"/>
    </xf>
    <xf numFmtId="0" fontId="20" fillId="2" borderId="5" xfId="0" applyFont="1" applyFill="1" applyBorder="1" applyAlignment="1">
      <alignment horizontal="center"/>
    </xf>
    <xf numFmtId="0" fontId="20" fillId="2" borderId="6" xfId="0" applyFont="1" applyFill="1" applyBorder="1" applyAlignment="1">
      <alignment horizontal="center"/>
    </xf>
    <xf numFmtId="0" fontId="1" fillId="3" borderId="23" xfId="2" applyFont="1" applyFill="1" applyBorder="1" applyAlignment="1">
      <alignment horizontal="center" wrapText="1"/>
    </xf>
    <xf numFmtId="0" fontId="1" fillId="3" borderId="24" xfId="2" applyFont="1" applyFill="1" applyBorder="1" applyAlignment="1">
      <alignment horizontal="center" wrapText="1"/>
    </xf>
    <xf numFmtId="0" fontId="48" fillId="0" borderId="0" xfId="2" applyFont="1" applyAlignment="1">
      <alignment horizontal="center"/>
    </xf>
    <xf numFmtId="0" fontId="1" fillId="0" borderId="0" xfId="2" applyFont="1" applyAlignment="1">
      <alignment horizontal="center"/>
    </xf>
    <xf numFmtId="0" fontId="5" fillId="0" borderId="0" xfId="2" applyFont="1" applyBorder="1" applyAlignment="1">
      <alignment horizontal="justify" wrapText="1"/>
    </xf>
    <xf numFmtId="0" fontId="1" fillId="3" borderId="33" xfId="2" applyFont="1" applyFill="1" applyBorder="1" applyAlignment="1">
      <alignment horizontal="center" vertical="center"/>
    </xf>
    <xf numFmtId="0" fontId="16" fillId="3" borderId="11" xfId="3" applyFont="1" applyFill="1" applyBorder="1" applyAlignment="1">
      <alignment horizontal="center" vertical="center"/>
    </xf>
    <xf numFmtId="0" fontId="1" fillId="3" borderId="5" xfId="2" applyFont="1" applyFill="1" applyBorder="1" applyAlignment="1">
      <alignment horizontal="center"/>
    </xf>
    <xf numFmtId="0" fontId="1" fillId="3" borderId="22" xfId="2" applyFont="1" applyFill="1" applyBorder="1" applyAlignment="1">
      <alignment horizontal="center"/>
    </xf>
    <xf numFmtId="0" fontId="26" fillId="0" borderId="0" xfId="2" applyFont="1" applyBorder="1" applyAlignment="1">
      <alignment horizontal="center"/>
    </xf>
    <xf numFmtId="167" fontId="10" fillId="0" borderId="21" xfId="5" quotePrefix="1" applyNumberFormat="1" applyFont="1" applyBorder="1" applyAlignment="1" applyProtection="1">
      <alignment horizontal="left"/>
    </xf>
    <xf numFmtId="0" fontId="9" fillId="0" borderId="0" xfId="5" applyFont="1" applyAlignment="1">
      <alignment horizontal="left" indent="1"/>
    </xf>
    <xf numFmtId="0" fontId="1" fillId="0" borderId="0" xfId="5" applyFont="1" applyFill="1" applyAlignment="1">
      <alignment horizontal="center"/>
    </xf>
    <xf numFmtId="0" fontId="26" fillId="0" borderId="0" xfId="5" applyFont="1" applyAlignment="1">
      <alignment horizontal="center"/>
    </xf>
    <xf numFmtId="0" fontId="9" fillId="0" borderId="1" xfId="5" applyFont="1" applyBorder="1" applyAlignment="1">
      <alignment horizontal="right"/>
    </xf>
    <xf numFmtId="1" fontId="1" fillId="2" borderId="2" xfId="5" applyNumberFormat="1" applyFont="1" applyFill="1" applyBorder="1" applyAlignment="1" applyProtection="1">
      <alignment horizontal="center" vertical="center" wrapText="1"/>
      <protection locked="0"/>
    </xf>
    <xf numFmtId="1" fontId="1" fillId="2" borderId="15" xfId="5" applyNumberFormat="1" applyFont="1" applyFill="1" applyBorder="1" applyAlignment="1" applyProtection="1">
      <alignment horizontal="center" vertical="center" wrapText="1"/>
      <protection locked="0"/>
    </xf>
    <xf numFmtId="0" fontId="1" fillId="2" borderId="31" xfId="5" applyFont="1" applyFill="1" applyBorder="1" applyAlignment="1" applyProtection="1">
      <alignment horizontal="center" vertical="center" wrapText="1"/>
      <protection locked="0"/>
    </xf>
    <xf numFmtId="0" fontId="1" fillId="2" borderId="16" xfId="5" applyFont="1" applyFill="1" applyBorder="1" applyAlignment="1" applyProtection="1">
      <alignment horizontal="center" vertical="center" wrapText="1"/>
      <protection locked="0"/>
    </xf>
    <xf numFmtId="0" fontId="1" fillId="2" borderId="4" xfId="5" applyFont="1" applyFill="1" applyBorder="1" applyAlignment="1">
      <alignment horizontal="center" vertical="center"/>
    </xf>
    <xf numFmtId="0" fontId="1" fillId="2" borderId="5" xfId="5" applyFont="1" applyFill="1" applyBorder="1" applyAlignment="1">
      <alignment horizontal="center" vertical="center"/>
    </xf>
    <xf numFmtId="0" fontId="1" fillId="2" borderId="22" xfId="5" applyFont="1" applyFill="1" applyBorder="1" applyAlignment="1">
      <alignment horizontal="center" vertical="center"/>
    </xf>
    <xf numFmtId="0" fontId="1" fillId="2" borderId="3" xfId="5" applyFont="1" applyFill="1" applyBorder="1" applyAlignment="1">
      <alignment horizontal="center" vertical="center"/>
    </xf>
    <xf numFmtId="0" fontId="1" fillId="2" borderId="32" xfId="5" applyFont="1" applyFill="1" applyBorder="1" applyAlignment="1">
      <alignment horizontal="center" vertical="center"/>
    </xf>
    <xf numFmtId="0" fontId="26" fillId="0" borderId="0" xfId="2" applyFont="1" applyAlignment="1">
      <alignment horizontal="center"/>
    </xf>
    <xf numFmtId="0" fontId="5" fillId="0" borderId="34" xfId="2" applyFont="1" applyBorder="1" applyAlignment="1">
      <alignment horizontal="left"/>
    </xf>
    <xf numFmtId="0" fontId="1" fillId="5" borderId="23" xfId="2" applyFont="1" applyFill="1" applyBorder="1" applyAlignment="1">
      <alignment horizontal="center"/>
    </xf>
    <xf numFmtId="0" fontId="1" fillId="5" borderId="24" xfId="2" applyFont="1" applyFill="1" applyBorder="1" applyAlignment="1">
      <alignment horizontal="center"/>
    </xf>
    <xf numFmtId="0" fontId="1" fillId="5" borderId="31" xfId="2" applyFont="1" applyFill="1" applyBorder="1" applyAlignment="1">
      <alignment horizontal="center" vertical="center"/>
    </xf>
    <xf numFmtId="0" fontId="1" fillId="5" borderId="16" xfId="2" applyFont="1" applyFill="1" applyBorder="1" applyAlignment="1">
      <alignment horizontal="center" vertical="center"/>
    </xf>
    <xf numFmtId="0" fontId="12" fillId="0" borderId="0" xfId="2" applyFont="1" applyBorder="1" applyAlignment="1">
      <alignment horizontal="right"/>
    </xf>
    <xf numFmtId="0" fontId="1" fillId="5" borderId="48" xfId="2" applyFont="1" applyFill="1" applyBorder="1" applyAlignment="1">
      <alignment horizontal="center" vertical="center"/>
    </xf>
    <xf numFmtId="0" fontId="1" fillId="5" borderId="3" xfId="2" applyFont="1" applyFill="1" applyBorder="1" applyAlignment="1">
      <alignment horizontal="center" vertical="center"/>
    </xf>
    <xf numFmtId="0" fontId="1" fillId="5" borderId="47" xfId="2" applyFont="1" applyFill="1" applyBorder="1" applyAlignment="1">
      <alignment horizontal="center" vertical="center"/>
    </xf>
    <xf numFmtId="0" fontId="1" fillId="5" borderId="60" xfId="2" applyFont="1" applyFill="1" applyBorder="1" applyAlignment="1">
      <alignment horizontal="center" vertical="center"/>
    </xf>
    <xf numFmtId="175" fontId="1" fillId="3" borderId="26" xfId="33" applyNumberFormat="1" applyFont="1" applyFill="1" applyBorder="1" applyAlignment="1">
      <alignment horizontal="center" vertical="center"/>
    </xf>
    <xf numFmtId="175" fontId="1" fillId="3" borderId="16" xfId="33" applyNumberFormat="1" applyFont="1" applyFill="1" applyBorder="1" applyAlignment="1">
      <alignment horizontal="center" vertical="center"/>
    </xf>
    <xf numFmtId="0" fontId="1" fillId="0" borderId="0" xfId="33" applyFont="1" applyFill="1" applyAlignment="1">
      <alignment horizontal="center" vertical="center"/>
    </xf>
    <xf numFmtId="14" fontId="1" fillId="0" borderId="0" xfId="33" applyNumberFormat="1" applyFont="1" applyFill="1" applyBorder="1" applyAlignment="1">
      <alignment horizontal="center"/>
    </xf>
    <xf numFmtId="0" fontId="9" fillId="0" borderId="0" xfId="33" applyFont="1" applyFill="1" applyBorder="1" applyAlignment="1">
      <alignment horizontal="right"/>
    </xf>
    <xf numFmtId="0" fontId="1" fillId="3" borderId="2" xfId="33" quotePrefix="1" applyFont="1" applyFill="1" applyBorder="1" applyAlignment="1">
      <alignment horizontal="center" vertical="center"/>
    </xf>
    <xf numFmtId="0" fontId="1" fillId="3" borderId="7" xfId="33" quotePrefix="1" applyFont="1" applyFill="1" applyBorder="1" applyAlignment="1">
      <alignment horizontal="center" vertical="center"/>
    </xf>
    <xf numFmtId="0" fontId="1" fillId="3" borderId="15" xfId="33" quotePrefix="1" applyFont="1" applyFill="1" applyBorder="1" applyAlignment="1">
      <alignment horizontal="center" vertical="center"/>
    </xf>
    <xf numFmtId="0" fontId="1" fillId="3" borderId="4" xfId="33" applyFont="1" applyFill="1" applyBorder="1" applyAlignment="1" applyProtection="1">
      <alignment horizontal="center" vertical="center"/>
    </xf>
    <xf numFmtId="0" fontId="1" fillId="3" borderId="5" xfId="33" applyFont="1" applyFill="1" applyBorder="1" applyAlignment="1" applyProtection="1">
      <alignment horizontal="center" vertical="center"/>
    </xf>
    <xf numFmtId="0" fontId="1" fillId="3" borderId="6" xfId="33" applyFont="1" applyFill="1" applyBorder="1" applyAlignment="1" applyProtection="1">
      <alignment horizontal="center" vertical="center"/>
    </xf>
    <xf numFmtId="175" fontId="1" fillId="3" borderId="9" xfId="33" quotePrefix="1" applyNumberFormat="1" applyFont="1" applyFill="1" applyBorder="1" applyAlignment="1" applyProtection="1">
      <alignment horizontal="center" vertical="center"/>
    </xf>
    <xf numFmtId="175" fontId="1" fillId="3" borderId="46" xfId="33" quotePrefix="1" applyNumberFormat="1" applyFont="1" applyFill="1" applyBorder="1" applyAlignment="1" applyProtection="1">
      <alignment horizontal="center" vertical="center"/>
    </xf>
    <xf numFmtId="175" fontId="1" fillId="3" borderId="35" xfId="33" quotePrefix="1" applyNumberFormat="1" applyFont="1" applyFill="1" applyBorder="1" applyAlignment="1" applyProtection="1">
      <alignment horizontal="center" vertical="center"/>
    </xf>
    <xf numFmtId="175" fontId="1" fillId="3" borderId="44" xfId="33" quotePrefix="1" applyNumberFormat="1" applyFont="1" applyFill="1" applyBorder="1" applyAlignment="1" applyProtection="1">
      <alignment horizontal="center" vertical="center"/>
    </xf>
    <xf numFmtId="0" fontId="1" fillId="3" borderId="9" xfId="33" applyFont="1" applyFill="1" applyBorder="1" applyAlignment="1" applyProtection="1">
      <alignment horizontal="center" vertical="center"/>
    </xf>
    <xf numFmtId="0" fontId="1" fillId="3" borderId="35" xfId="33" applyFont="1" applyFill="1" applyBorder="1" applyAlignment="1" applyProtection="1">
      <alignment horizontal="center" vertical="center"/>
    </xf>
    <xf numFmtId="175" fontId="1" fillId="3" borderId="26" xfId="33" quotePrefix="1" applyNumberFormat="1" applyFont="1" applyFill="1" applyBorder="1" applyAlignment="1" applyProtection="1">
      <alignment horizontal="center" vertical="center"/>
    </xf>
    <xf numFmtId="175" fontId="1" fillId="3" borderId="16" xfId="33" quotePrefix="1" applyNumberFormat="1" applyFont="1" applyFill="1" applyBorder="1" applyAlignment="1" applyProtection="1">
      <alignment horizontal="center" vertical="center"/>
    </xf>
    <xf numFmtId="167" fontId="1" fillId="0" borderId="0" xfId="33" applyNumberFormat="1" applyFont="1" applyFill="1" applyBorder="1" applyAlignment="1" applyProtection="1">
      <alignment horizontal="center"/>
    </xf>
    <xf numFmtId="0" fontId="1" fillId="3" borderId="2" xfId="33" applyFont="1" applyFill="1" applyBorder="1" applyAlignment="1">
      <alignment horizontal="center" vertical="center"/>
    </xf>
    <xf numFmtId="0" fontId="1" fillId="3" borderId="7" xfId="33" applyFont="1" applyFill="1" applyBorder="1" applyAlignment="1">
      <alignment horizontal="center" vertical="center"/>
    </xf>
    <xf numFmtId="0" fontId="1" fillId="3" borderId="15" xfId="33" applyFont="1" applyFill="1" applyBorder="1" applyAlignment="1">
      <alignment horizontal="center" vertical="center"/>
    </xf>
    <xf numFmtId="0" fontId="1" fillId="3" borderId="23" xfId="33" applyFont="1" applyFill="1" applyBorder="1" applyAlignment="1" applyProtection="1">
      <alignment horizontal="center" vertical="center"/>
    </xf>
    <xf numFmtId="0" fontId="1" fillId="3" borderId="24" xfId="33" applyFont="1" applyFill="1" applyBorder="1" applyAlignment="1" applyProtection="1">
      <alignment horizontal="center" vertical="center"/>
    </xf>
    <xf numFmtId="175" fontId="1" fillId="3" borderId="12" xfId="33" quotePrefix="1" applyNumberFormat="1" applyFont="1" applyFill="1" applyBorder="1" applyAlignment="1" applyProtection="1">
      <alignment horizontal="center" vertical="center"/>
    </xf>
    <xf numFmtId="175" fontId="1" fillId="3" borderId="10" xfId="33" quotePrefix="1" applyNumberFormat="1" applyFont="1" applyFill="1" applyBorder="1" applyAlignment="1" applyProtection="1">
      <alignment horizontal="center" vertical="center"/>
    </xf>
    <xf numFmtId="175" fontId="1" fillId="3" borderId="4" xfId="33" quotePrefix="1" applyNumberFormat="1" applyFont="1" applyFill="1" applyBorder="1" applyAlignment="1" applyProtection="1">
      <alignment horizontal="center" vertical="center"/>
    </xf>
    <xf numFmtId="175" fontId="1" fillId="3" borderId="5" xfId="33" quotePrefix="1" applyNumberFormat="1" applyFont="1" applyFill="1" applyBorder="1" applyAlignment="1" applyProtection="1">
      <alignment horizontal="center" vertical="center"/>
    </xf>
    <xf numFmtId="175" fontId="1" fillId="3" borderId="6" xfId="33" quotePrefix="1" applyNumberFormat="1" applyFont="1" applyFill="1" applyBorder="1" applyAlignment="1" applyProtection="1">
      <alignment horizontal="center" vertical="center"/>
    </xf>
    <xf numFmtId="167" fontId="3" fillId="0" borderId="0" xfId="33" applyNumberFormat="1" applyFont="1" applyFill="1" applyBorder="1" applyAlignment="1" applyProtection="1">
      <alignment horizontal="left"/>
    </xf>
    <xf numFmtId="164" fontId="3" fillId="0" borderId="0" xfId="33" applyNumberFormat="1" applyFont="1" applyFill="1" applyAlignment="1">
      <alignment horizontal="left"/>
    </xf>
    <xf numFmtId="164" fontId="1" fillId="0" borderId="0" xfId="33" applyNumberFormat="1" applyFont="1" applyFill="1" applyAlignment="1">
      <alignment horizontal="center"/>
    </xf>
    <xf numFmtId="164" fontId="9" fillId="0" borderId="0" xfId="33" applyNumberFormat="1" applyFont="1" applyFill="1" applyBorder="1" applyAlignment="1">
      <alignment horizontal="right"/>
    </xf>
    <xf numFmtId="164" fontId="3" fillId="0" borderId="0" xfId="33" applyNumberFormat="1" applyFont="1" applyFill="1" applyBorder="1" applyAlignment="1">
      <alignment horizontal="right"/>
    </xf>
    <xf numFmtId="164" fontId="1" fillId="3" borderId="2" xfId="33" applyNumberFormat="1" applyFont="1" applyFill="1" applyBorder="1" applyAlignment="1" applyProtection="1">
      <alignment horizontal="center" vertical="center"/>
    </xf>
    <xf numFmtId="164" fontId="1" fillId="3" borderId="7" xfId="33" applyNumberFormat="1" applyFont="1" applyFill="1" applyBorder="1" applyAlignment="1" applyProtection="1">
      <alignment horizontal="center" vertical="center"/>
    </xf>
    <xf numFmtId="164" fontId="1" fillId="3" borderId="15" xfId="33" applyNumberFormat="1" applyFont="1" applyFill="1" applyBorder="1" applyAlignment="1" applyProtection="1">
      <alignment horizontal="center" vertical="center"/>
    </xf>
    <xf numFmtId="164" fontId="1" fillId="3" borderId="4" xfId="12" applyNumberFormat="1" applyFont="1" applyFill="1" applyBorder="1" applyAlignment="1">
      <alignment horizontal="center" vertical="center" wrapText="1"/>
    </xf>
    <xf numFmtId="164" fontId="1" fillId="3" borderId="5" xfId="12" applyNumberFormat="1" applyFont="1" applyFill="1" applyBorder="1" applyAlignment="1">
      <alignment horizontal="center" vertical="center" wrapText="1"/>
    </xf>
    <xf numFmtId="164" fontId="1" fillId="3" borderId="6" xfId="12" applyNumberFormat="1" applyFont="1" applyFill="1" applyBorder="1" applyAlignment="1">
      <alignment horizontal="center" vertical="center" wrapText="1"/>
    </xf>
    <xf numFmtId="164" fontId="1" fillId="3" borderId="9" xfId="12" quotePrefix="1" applyNumberFormat="1" applyFont="1" applyFill="1" applyBorder="1" applyAlignment="1">
      <alignment horizontal="center" vertical="center"/>
    </xf>
    <xf numFmtId="164" fontId="1" fillId="3" borderId="35" xfId="12" quotePrefix="1" applyNumberFormat="1" applyFont="1" applyFill="1" applyBorder="1" applyAlignment="1">
      <alignment horizontal="center" vertical="center"/>
    </xf>
    <xf numFmtId="164" fontId="1" fillId="3" borderId="44" xfId="12" quotePrefix="1" applyNumberFormat="1" applyFont="1" applyFill="1" applyBorder="1" applyAlignment="1">
      <alignment horizontal="center" vertical="center"/>
    </xf>
    <xf numFmtId="0" fontId="12" fillId="0" borderId="0" xfId="33" applyFont="1" applyFill="1" applyBorder="1" applyAlignment="1">
      <alignment horizontal="center"/>
    </xf>
    <xf numFmtId="0" fontId="7" fillId="3" borderId="2" xfId="33" applyFont="1" applyFill="1" applyBorder="1" applyAlignment="1">
      <alignment horizontal="center" vertical="center"/>
    </xf>
    <xf numFmtId="0" fontId="7" fillId="3" borderId="7" xfId="33" applyFont="1" applyFill="1" applyBorder="1" applyAlignment="1">
      <alignment horizontal="center" vertical="center"/>
    </xf>
    <xf numFmtId="164" fontId="7" fillId="3" borderId="4" xfId="12" applyNumberFormat="1" applyFont="1" applyFill="1" applyBorder="1" applyAlignment="1">
      <alignment horizontal="center" vertical="center" wrapText="1"/>
    </xf>
    <xf numFmtId="164" fontId="7" fillId="3" borderId="5" xfId="12" applyNumberFormat="1" applyFont="1" applyFill="1" applyBorder="1" applyAlignment="1">
      <alignment horizontal="center" vertical="center" wrapText="1"/>
    </xf>
    <xf numFmtId="164" fontId="7" fillId="3" borderId="6" xfId="12" applyNumberFormat="1" applyFont="1" applyFill="1" applyBorder="1" applyAlignment="1">
      <alignment horizontal="center" vertical="center" wrapText="1"/>
    </xf>
    <xf numFmtId="175" fontId="7" fillId="3" borderId="26" xfId="33" applyNumberFormat="1" applyFont="1" applyFill="1" applyBorder="1" applyAlignment="1">
      <alignment horizontal="center" vertical="center"/>
    </xf>
    <xf numFmtId="175" fontId="7" fillId="3" borderId="53" xfId="33" applyNumberFormat="1" applyFont="1" applyFill="1" applyBorder="1" applyAlignment="1">
      <alignment horizontal="center" vertical="center"/>
    </xf>
    <xf numFmtId="164" fontId="7" fillId="3" borderId="9" xfId="12" quotePrefix="1" applyNumberFormat="1" applyFont="1" applyFill="1" applyBorder="1" applyAlignment="1">
      <alignment horizontal="center" vertical="center"/>
    </xf>
    <xf numFmtId="164" fontId="7" fillId="3" borderId="35" xfId="12" quotePrefix="1" applyNumberFormat="1" applyFont="1" applyFill="1" applyBorder="1" applyAlignment="1">
      <alignment horizontal="center" vertical="center"/>
    </xf>
    <xf numFmtId="164" fontId="7" fillId="3" borderId="44" xfId="12" quotePrefix="1" applyNumberFormat="1" applyFont="1" applyFill="1" applyBorder="1" applyAlignment="1">
      <alignment horizontal="center" vertical="center"/>
    </xf>
    <xf numFmtId="167" fontId="5" fillId="0" borderId="0" xfId="33" applyNumberFormat="1" applyFont="1" applyFill="1" applyBorder="1" applyAlignment="1" applyProtection="1">
      <alignment horizontal="left" wrapText="1"/>
    </xf>
    <xf numFmtId="0" fontId="1" fillId="0" borderId="0" xfId="33" applyFont="1" applyFill="1" applyAlignment="1">
      <alignment horizontal="center"/>
    </xf>
    <xf numFmtId="0" fontId="12" fillId="0" borderId="1" xfId="33" applyFont="1" applyFill="1" applyBorder="1" applyAlignment="1">
      <alignment horizontal="center"/>
    </xf>
    <xf numFmtId="0" fontId="9" fillId="0" borderId="1" xfId="33" applyFont="1" applyFill="1" applyBorder="1" applyAlignment="1">
      <alignment horizontal="center"/>
    </xf>
    <xf numFmtId="2" fontId="1" fillId="3" borderId="9" xfId="12" quotePrefix="1" applyNumberFormat="1" applyFont="1" applyFill="1" applyBorder="1" applyAlignment="1">
      <alignment horizontal="center" vertical="center"/>
    </xf>
    <xf numFmtId="2" fontId="1" fillId="3" borderId="35" xfId="12" quotePrefix="1" applyNumberFormat="1" applyFont="1" applyFill="1" applyBorder="1" applyAlignment="1">
      <alignment horizontal="center" vertical="center"/>
    </xf>
    <xf numFmtId="1" fontId="1" fillId="3" borderId="26" xfId="33" applyNumberFormat="1" applyFont="1" applyFill="1" applyBorder="1" applyAlignment="1">
      <alignment horizontal="center" vertical="center"/>
    </xf>
    <xf numFmtId="1" fontId="1" fillId="3" borderId="16" xfId="33" applyNumberFormat="1" applyFont="1" applyFill="1" applyBorder="1" applyAlignment="1">
      <alignment horizontal="center" vertical="center"/>
    </xf>
    <xf numFmtId="0" fontId="3" fillId="0" borderId="0" xfId="33" applyFont="1" applyFill="1" applyAlignment="1">
      <alignment horizontal="left"/>
    </xf>
    <xf numFmtId="164" fontId="1" fillId="3" borderId="4" xfId="38" quotePrefix="1" applyNumberFormat="1" applyFont="1" applyFill="1" applyBorder="1" applyAlignment="1">
      <alignment horizontal="center" vertical="center" wrapText="1"/>
    </xf>
    <xf numFmtId="164" fontId="1" fillId="3" borderId="5" xfId="38" quotePrefix="1" applyNumberFormat="1" applyFont="1" applyFill="1" applyBorder="1" applyAlignment="1">
      <alignment horizontal="center" vertical="center" wrapText="1"/>
    </xf>
    <xf numFmtId="164" fontId="1" fillId="3" borderId="6" xfId="38" quotePrefix="1" applyNumberFormat="1" applyFont="1" applyFill="1" applyBorder="1" applyAlignment="1">
      <alignment horizontal="center" vertical="center" wrapText="1"/>
    </xf>
    <xf numFmtId="1" fontId="1" fillId="3" borderId="9" xfId="33" quotePrefix="1" applyNumberFormat="1" applyFont="1" applyFill="1" applyBorder="1" applyAlignment="1">
      <alignment horizontal="center" vertical="center"/>
    </xf>
    <xf numFmtId="0" fontId="1" fillId="3" borderId="35" xfId="33" applyFont="1" applyFill="1" applyBorder="1" applyAlignment="1">
      <alignment horizontal="center" vertical="center"/>
    </xf>
    <xf numFmtId="1" fontId="1" fillId="3" borderId="46" xfId="33" quotePrefix="1" applyNumberFormat="1" applyFont="1" applyFill="1" applyBorder="1" applyAlignment="1">
      <alignment horizontal="center" vertical="center"/>
    </xf>
    <xf numFmtId="0" fontId="1" fillId="3" borderId="44" xfId="33" applyFont="1" applyFill="1" applyBorder="1" applyAlignment="1">
      <alignment horizontal="center" vertical="center"/>
    </xf>
    <xf numFmtId="167" fontId="3" fillId="0" borderId="21" xfId="33" applyNumberFormat="1" applyFont="1" applyFill="1" applyBorder="1" applyAlignment="1" applyProtection="1">
      <alignment horizontal="left"/>
    </xf>
    <xf numFmtId="164" fontId="1" fillId="0" borderId="0" xfId="33" applyNumberFormat="1" applyFont="1" applyFill="1" applyBorder="1" applyAlignment="1">
      <alignment horizontal="center"/>
    </xf>
    <xf numFmtId="164" fontId="1" fillId="0" borderId="0" xfId="33" applyNumberFormat="1" applyFont="1" applyFill="1" applyBorder="1" applyAlignment="1" applyProtection="1">
      <alignment horizontal="center"/>
    </xf>
    <xf numFmtId="164" fontId="1" fillId="3" borderId="2" xfId="33" applyNumberFormat="1" applyFont="1" applyFill="1" applyBorder="1" applyAlignment="1">
      <alignment horizontal="center" vertical="center"/>
    </xf>
    <xf numFmtId="164" fontId="1" fillId="3" borderId="7" xfId="33" applyNumberFormat="1" applyFont="1" applyFill="1" applyBorder="1" applyAlignment="1">
      <alignment horizontal="center" vertical="center"/>
    </xf>
    <xf numFmtId="164" fontId="1" fillId="3" borderId="15" xfId="33" applyNumberFormat="1" applyFont="1" applyFill="1" applyBorder="1" applyAlignment="1">
      <alignment horizontal="center" vertical="center"/>
    </xf>
    <xf numFmtId="0" fontId="1" fillId="0" borderId="18" xfId="0" applyFont="1" applyBorder="1" applyAlignment="1">
      <alignment horizontal="center"/>
    </xf>
    <xf numFmtId="0" fontId="1" fillId="0" borderId="19" xfId="0" applyFont="1" applyBorder="1" applyAlignment="1">
      <alignment horizontal="center"/>
    </xf>
    <xf numFmtId="0" fontId="3" fillId="0" borderId="0" xfId="0" applyFont="1" applyAlignment="1">
      <alignment horizontal="left"/>
    </xf>
    <xf numFmtId="0" fontId="3" fillId="0" borderId="0" xfId="0" applyFont="1" applyFill="1" applyAlignment="1">
      <alignment horizontal="left"/>
    </xf>
    <xf numFmtId="0" fontId="1" fillId="0" borderId="0" xfId="0" applyFont="1" applyAlignment="1">
      <alignment horizontal="center"/>
    </xf>
    <xf numFmtId="0" fontId="1" fillId="0" borderId="0" xfId="0" applyFont="1" applyBorder="1" applyAlignment="1">
      <alignment horizontal="center"/>
    </xf>
    <xf numFmtId="0" fontId="7" fillId="0" borderId="1" xfId="0" applyFont="1" applyBorder="1" applyAlignment="1">
      <alignment horizontal="right"/>
    </xf>
    <xf numFmtId="0" fontId="1" fillId="12" borderId="33" xfId="0" applyFont="1" applyFill="1" applyBorder="1" applyAlignment="1">
      <alignment horizontal="center"/>
    </xf>
    <xf numFmtId="0" fontId="1" fillId="12" borderId="11" xfId="0" applyFont="1" applyFill="1" applyBorder="1" applyAlignment="1">
      <alignment horizontal="center"/>
    </xf>
    <xf numFmtId="0" fontId="1" fillId="12" borderId="31" xfId="0" applyFont="1" applyFill="1" applyBorder="1" applyAlignment="1">
      <alignment horizontal="center" vertical="center"/>
    </xf>
    <xf numFmtId="0" fontId="1" fillId="12" borderId="16" xfId="0" applyFont="1" applyFill="1" applyBorder="1" applyAlignment="1">
      <alignment horizontal="center" vertical="center"/>
    </xf>
    <xf numFmtId="0" fontId="1" fillId="12" borderId="23" xfId="0" applyFont="1" applyFill="1" applyBorder="1" applyAlignment="1">
      <alignment horizontal="center"/>
    </xf>
    <xf numFmtId="0" fontId="1" fillId="12" borderId="4" xfId="0" applyFont="1" applyFill="1" applyBorder="1" applyAlignment="1">
      <alignment horizontal="center"/>
    </xf>
    <xf numFmtId="0" fontId="1" fillId="12" borderId="5" xfId="0" applyFont="1" applyFill="1" applyBorder="1" applyAlignment="1">
      <alignment horizontal="center"/>
    </xf>
    <xf numFmtId="0" fontId="1" fillId="12" borderId="6" xfId="0" applyFont="1" applyFill="1" applyBorder="1" applyAlignment="1">
      <alignment horizontal="center"/>
    </xf>
    <xf numFmtId="0" fontId="51" fillId="0" borderId="0" xfId="0" applyFont="1" applyBorder="1" applyAlignment="1"/>
    <xf numFmtId="0" fontId="20" fillId="0" borderId="0" xfId="0" applyFont="1" applyFill="1" applyBorder="1" applyAlignment="1">
      <alignment horizontal="center"/>
    </xf>
    <xf numFmtId="0" fontId="47" fillId="0" borderId="0" xfId="0" applyFont="1" applyFill="1" applyBorder="1" applyAlignment="1">
      <alignment horizontal="right"/>
    </xf>
    <xf numFmtId="0" fontId="20" fillId="11" borderId="2" xfId="0" applyFont="1" applyFill="1" applyBorder="1" applyAlignment="1">
      <alignment horizontal="center" vertical="center"/>
    </xf>
    <xf numFmtId="0" fontId="20" fillId="11" borderId="56" xfId="0" applyFont="1" applyFill="1" applyBorder="1" applyAlignment="1">
      <alignment horizontal="center" vertical="center"/>
    </xf>
    <xf numFmtId="0" fontId="20" fillId="11" borderId="31" xfId="0" applyFont="1" applyFill="1" applyBorder="1" applyAlignment="1">
      <alignment horizontal="center" vertical="center"/>
    </xf>
    <xf numFmtId="0" fontId="20" fillId="11" borderId="53" xfId="0" applyFont="1" applyFill="1" applyBorder="1" applyAlignment="1">
      <alignment horizontal="center" vertical="center"/>
    </xf>
    <xf numFmtId="0" fontId="20" fillId="11" borderId="32" xfId="0" applyFont="1" applyFill="1" applyBorder="1" applyAlignment="1">
      <alignment horizontal="center" vertical="center"/>
    </xf>
    <xf numFmtId="0" fontId="20" fillId="11" borderId="52" xfId="0" applyFont="1" applyFill="1" applyBorder="1" applyAlignment="1">
      <alignment horizontal="center" vertical="center"/>
    </xf>
    <xf numFmtId="0" fontId="1" fillId="0" borderId="0" xfId="0" applyFont="1" applyFill="1" applyAlignment="1">
      <alignment horizontal="center" vertical="center"/>
    </xf>
    <xf numFmtId="14" fontId="1" fillId="0" borderId="0" xfId="0" applyNumberFormat="1" applyFont="1" applyFill="1" applyBorder="1" applyAlignment="1">
      <alignment horizontal="center"/>
    </xf>
    <xf numFmtId="0" fontId="9" fillId="0" borderId="1" xfId="0" applyFont="1" applyFill="1" applyBorder="1" applyAlignment="1">
      <alignment horizontal="right"/>
    </xf>
    <xf numFmtId="0" fontId="1" fillId="3" borderId="4" xfId="29" applyFont="1" applyFill="1" applyBorder="1" applyAlignment="1">
      <alignment horizontal="center" vertical="center"/>
    </xf>
    <xf numFmtId="0" fontId="1" fillId="3" borderId="5" xfId="29" applyFont="1" applyFill="1" applyBorder="1" applyAlignment="1">
      <alignment horizontal="center" vertical="center"/>
    </xf>
    <xf numFmtId="0" fontId="1" fillId="3" borderId="22" xfId="29" applyFont="1" applyFill="1" applyBorder="1" applyAlignment="1">
      <alignment horizontal="center" vertical="center"/>
    </xf>
    <xf numFmtId="0" fontId="1" fillId="3" borderId="6" xfId="29" applyFont="1" applyFill="1" applyBorder="1" applyAlignment="1">
      <alignment horizontal="center" vertical="center"/>
    </xf>
    <xf numFmtId="0" fontId="1" fillId="3" borderId="7" xfId="29" applyFont="1" applyFill="1" applyBorder="1" applyAlignment="1">
      <alignment horizontal="center" vertical="center"/>
    </xf>
    <xf numFmtId="0" fontId="1" fillId="3" borderId="15" xfId="29" applyFont="1" applyFill="1" applyBorder="1" applyAlignment="1">
      <alignment horizontal="center" vertical="center"/>
    </xf>
    <xf numFmtId="0" fontId="1" fillId="3" borderId="9" xfId="29" quotePrefix="1" applyFont="1" applyFill="1" applyBorder="1" applyAlignment="1">
      <alignment horizontal="center"/>
    </xf>
    <xf numFmtId="0" fontId="1" fillId="3" borderId="35" xfId="29" quotePrefix="1" applyFont="1" applyFill="1" applyBorder="1" applyAlignment="1">
      <alignment horizontal="center"/>
    </xf>
    <xf numFmtId="0" fontId="1" fillId="3" borderId="12" xfId="29" quotePrefix="1" applyFont="1" applyFill="1" applyBorder="1" applyAlignment="1">
      <alignment horizontal="center"/>
    </xf>
    <xf numFmtId="0" fontId="1" fillId="3" borderId="12" xfId="29" applyFont="1" applyFill="1" applyBorder="1" applyAlignment="1">
      <alignment horizontal="center"/>
    </xf>
    <xf numFmtId="0" fontId="1" fillId="3" borderId="46" xfId="29" applyNumberFormat="1" applyFont="1" applyFill="1" applyBorder="1" applyAlignment="1">
      <alignment horizontal="center"/>
    </xf>
    <xf numFmtId="0" fontId="1" fillId="3" borderId="35" xfId="29" applyNumberFormat="1" applyFont="1" applyFill="1" applyBorder="1" applyAlignment="1">
      <alignment horizontal="center"/>
    </xf>
    <xf numFmtId="0" fontId="1" fillId="3" borderId="10" xfId="29" applyFont="1" applyFill="1" applyBorder="1" applyAlignment="1">
      <alignment horizontal="center"/>
    </xf>
    <xf numFmtId="177" fontId="1" fillId="3" borderId="9" xfId="40" applyNumberFormat="1" applyFont="1" applyFill="1" applyBorder="1" applyAlignment="1">
      <alignment horizontal="center" vertical="center"/>
    </xf>
    <xf numFmtId="177" fontId="1" fillId="3" borderId="46" xfId="40" applyNumberFormat="1" applyFont="1" applyFill="1" applyBorder="1" applyAlignment="1">
      <alignment horizontal="center" vertical="center"/>
    </xf>
    <xf numFmtId="177" fontId="1" fillId="3" borderId="35" xfId="40" applyNumberFormat="1" applyFont="1" applyFill="1" applyBorder="1" applyAlignment="1">
      <alignment horizontal="center" vertical="center"/>
    </xf>
    <xf numFmtId="177" fontId="1" fillId="3" borderId="62" xfId="40" applyNumberFormat="1" applyFont="1" applyFill="1" applyBorder="1" applyAlignment="1">
      <alignment horizontal="center" vertical="center"/>
    </xf>
    <xf numFmtId="177" fontId="1" fillId="3" borderId="65" xfId="40" applyNumberFormat="1" applyFont="1" applyFill="1" applyBorder="1" applyAlignment="1">
      <alignment horizontal="center" vertical="center"/>
    </xf>
    <xf numFmtId="0" fontId="1" fillId="3" borderId="9" xfId="29" applyNumberFormat="1" applyFont="1" applyFill="1" applyBorder="1" applyAlignment="1">
      <alignment horizontal="center"/>
    </xf>
    <xf numFmtId="177" fontId="1" fillId="4" borderId="0" xfId="40" applyNumberFormat="1" applyFont="1" applyFill="1" applyBorder="1" applyAlignment="1">
      <alignment horizontal="center" vertical="center"/>
    </xf>
    <xf numFmtId="0" fontId="1" fillId="3" borderId="9" xfId="29" applyFont="1" applyFill="1" applyBorder="1" applyAlignment="1">
      <alignment horizontal="center" vertical="center" wrapText="1"/>
    </xf>
    <xf numFmtId="0" fontId="1" fillId="3" borderId="35" xfId="29" applyFont="1" applyFill="1" applyBorder="1" applyAlignment="1">
      <alignment horizontal="center" vertical="center" wrapText="1"/>
    </xf>
    <xf numFmtId="0" fontId="1" fillId="4" borderId="0" xfId="29" quotePrefix="1" applyFont="1" applyFill="1" applyBorder="1" applyAlignment="1">
      <alignment horizontal="center"/>
    </xf>
    <xf numFmtId="0" fontId="1" fillId="4" borderId="0" xfId="29" applyFont="1" applyFill="1" applyBorder="1" applyAlignment="1">
      <alignment horizontal="center"/>
    </xf>
    <xf numFmtId="39" fontId="1" fillId="3" borderId="7" xfId="29" applyNumberFormat="1" applyFont="1" applyFill="1" applyBorder="1" applyAlignment="1">
      <alignment horizontal="center" vertical="center"/>
    </xf>
    <xf numFmtId="39" fontId="1" fillId="3" borderId="7" xfId="29" quotePrefix="1" applyNumberFormat="1" applyFont="1" applyFill="1" applyBorder="1" applyAlignment="1">
      <alignment horizontal="center" vertical="center"/>
    </xf>
    <xf numFmtId="39" fontId="1" fillId="3" borderId="15" xfId="29" quotePrefix="1" applyNumberFormat="1" applyFont="1" applyFill="1" applyBorder="1" applyAlignment="1">
      <alignment horizontal="center" vertical="center"/>
    </xf>
    <xf numFmtId="177" fontId="1" fillId="3" borderId="12" xfId="41" applyNumberFormat="1" applyFont="1" applyFill="1" applyBorder="1" applyAlignment="1">
      <alignment horizontal="center" vertical="center"/>
    </xf>
    <xf numFmtId="177" fontId="1" fillId="3" borderId="10" xfId="41" applyNumberFormat="1" applyFont="1" applyFill="1" applyBorder="1" applyAlignment="1">
      <alignment horizontal="center" vertical="center"/>
    </xf>
    <xf numFmtId="39" fontId="1" fillId="3" borderId="9" xfId="29" quotePrefix="1" applyNumberFormat="1" applyFont="1" applyFill="1" applyBorder="1" applyAlignment="1">
      <alignment horizontal="center"/>
    </xf>
    <xf numFmtId="39" fontId="1" fillId="3" borderId="35" xfId="29" quotePrefix="1" applyNumberFormat="1" applyFont="1" applyFill="1" applyBorder="1" applyAlignment="1">
      <alignment horizontal="center"/>
    </xf>
    <xf numFmtId="39" fontId="1" fillId="3" borderId="46" xfId="29" quotePrefix="1" applyNumberFormat="1" applyFont="1" applyFill="1" applyBorder="1" applyAlignment="1">
      <alignment horizontal="center"/>
    </xf>
    <xf numFmtId="39" fontId="1" fillId="3" borderId="44" xfId="29" quotePrefix="1" applyNumberFormat="1" applyFont="1" applyFill="1" applyBorder="1" applyAlignment="1">
      <alignment horizontal="center"/>
    </xf>
    <xf numFmtId="39" fontId="1" fillId="3" borderId="25" xfId="29" applyNumberFormat="1" applyFont="1" applyFill="1" applyBorder="1" applyAlignment="1">
      <alignment horizontal="center" vertical="center"/>
    </xf>
    <xf numFmtId="177" fontId="1" fillId="3" borderId="9" xfId="41" applyNumberFormat="1" applyFont="1" applyFill="1" applyBorder="1" applyAlignment="1">
      <alignment horizontal="center" vertical="center"/>
    </xf>
    <xf numFmtId="177" fontId="1" fillId="3" borderId="42" xfId="0" applyNumberFormat="1" applyFont="1" applyFill="1" applyBorder="1" applyAlignment="1">
      <alignment horizontal="center" vertical="center"/>
    </xf>
    <xf numFmtId="177" fontId="1" fillId="3" borderId="34" xfId="0" applyNumberFormat="1" applyFont="1" applyFill="1" applyBorder="1" applyAlignment="1">
      <alignment horizontal="center" vertical="center"/>
    </xf>
    <xf numFmtId="177" fontId="1" fillId="3" borderId="66" xfId="0" applyNumberFormat="1" applyFont="1" applyFill="1" applyBorder="1" applyAlignment="1">
      <alignment horizontal="center" vertical="center"/>
    </xf>
    <xf numFmtId="177" fontId="1" fillId="10" borderId="21" xfId="43" applyNumberFormat="1" applyFont="1" applyFill="1" applyBorder="1" applyAlignment="1">
      <alignment horizontal="left" vertical="center"/>
    </xf>
    <xf numFmtId="39" fontId="1" fillId="3" borderId="15" xfId="29" applyNumberFormat="1" applyFont="1" applyFill="1" applyBorder="1" applyAlignment="1">
      <alignment horizontal="center" vertical="center"/>
    </xf>
    <xf numFmtId="177" fontId="1" fillId="3" borderId="45" xfId="41" applyNumberFormat="1" applyFont="1" applyFill="1" applyBorder="1" applyAlignment="1">
      <alignment horizontal="center" vertical="center"/>
    </xf>
    <xf numFmtId="177" fontId="1" fillId="3" borderId="62" xfId="41" applyNumberFormat="1" applyFont="1" applyFill="1" applyBorder="1" applyAlignment="1">
      <alignment horizontal="center" vertical="center"/>
    </xf>
    <xf numFmtId="177" fontId="1" fillId="3" borderId="65" xfId="41" applyNumberFormat="1" applyFont="1" applyFill="1" applyBorder="1" applyAlignment="1">
      <alignment horizontal="center" vertical="center"/>
    </xf>
    <xf numFmtId="0" fontId="1" fillId="3" borderId="44" xfId="29" applyNumberFormat="1" applyFont="1" applyFill="1" applyBorder="1" applyAlignment="1">
      <alignment horizontal="center"/>
    </xf>
    <xf numFmtId="0" fontId="1" fillId="3" borderId="9" xfId="29" applyFont="1" applyFill="1" applyBorder="1" applyAlignment="1">
      <alignment horizontal="center" vertical="center"/>
    </xf>
    <xf numFmtId="0" fontId="1" fillId="3" borderId="35" xfId="29" applyFont="1" applyFill="1" applyBorder="1" applyAlignment="1">
      <alignment horizontal="center" vertical="center"/>
    </xf>
    <xf numFmtId="0" fontId="1" fillId="3" borderId="44" xfId="29" applyFont="1" applyFill="1" applyBorder="1" applyAlignment="1">
      <alignment horizontal="center" vertical="center"/>
    </xf>
    <xf numFmtId="178" fontId="1" fillId="3" borderId="33" xfId="0" applyNumberFormat="1" applyFont="1" applyFill="1" applyBorder="1" applyAlignment="1">
      <alignment horizontal="center" vertical="center"/>
    </xf>
    <xf numFmtId="178" fontId="1" fillId="3" borderId="11" xfId="0" applyNumberFormat="1" applyFont="1" applyFill="1" applyBorder="1" applyAlignment="1">
      <alignment horizontal="center" vertic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22" xfId="0" applyFont="1" applyFill="1" applyBorder="1" applyAlignment="1">
      <alignment horizontal="center" vertical="center"/>
    </xf>
    <xf numFmtId="0" fontId="1" fillId="3" borderId="6" xfId="0" applyFont="1" applyFill="1" applyBorder="1" applyAlignment="1">
      <alignment horizontal="center" vertical="center"/>
    </xf>
    <xf numFmtId="39" fontId="1" fillId="3" borderId="9" xfId="0" quotePrefix="1" applyNumberFormat="1" applyFont="1" applyFill="1" applyBorder="1" applyAlignment="1" applyProtection="1">
      <alignment horizontal="center" vertical="center"/>
    </xf>
    <xf numFmtId="39" fontId="1" fillId="3" borderId="46" xfId="0" quotePrefix="1" applyNumberFormat="1" applyFont="1" applyFill="1" applyBorder="1" applyAlignment="1" applyProtection="1">
      <alignment horizontal="center" vertical="center"/>
    </xf>
    <xf numFmtId="39" fontId="1" fillId="3" borderId="35" xfId="0" quotePrefix="1" applyNumberFormat="1" applyFont="1" applyFill="1" applyBorder="1" applyAlignment="1" applyProtection="1">
      <alignment horizontal="center" vertical="center"/>
    </xf>
    <xf numFmtId="39" fontId="1" fillId="3" borderId="34" xfId="0" quotePrefix="1" applyNumberFormat="1" applyFont="1" applyFill="1" applyBorder="1" applyAlignment="1" applyProtection="1">
      <alignment horizontal="center" vertical="center"/>
    </xf>
    <xf numFmtId="39" fontId="1" fillId="3" borderId="36" xfId="0" quotePrefix="1" applyNumberFormat="1" applyFont="1" applyFill="1" applyBorder="1" applyAlignment="1" applyProtection="1">
      <alignment horizontal="center" vertical="center"/>
    </xf>
    <xf numFmtId="39" fontId="1" fillId="3" borderId="62" xfId="0" quotePrefix="1" applyNumberFormat="1" applyFont="1" applyFill="1" applyBorder="1" applyAlignment="1" applyProtection="1">
      <alignment horizontal="center" vertical="center"/>
    </xf>
    <xf numFmtId="39" fontId="1" fillId="3" borderId="60" xfId="0" quotePrefix="1" applyNumberFormat="1" applyFont="1" applyFill="1" applyBorder="1" applyAlignment="1" applyProtection="1">
      <alignment horizontal="center" vertical="center"/>
    </xf>
    <xf numFmtId="39" fontId="1" fillId="3" borderId="66" xfId="0" quotePrefix="1" applyNumberFormat="1" applyFont="1" applyFill="1" applyBorder="1" applyAlignment="1" applyProtection="1">
      <alignment horizontal="center" vertical="center"/>
    </xf>
    <xf numFmtId="39" fontId="1" fillId="3" borderId="65" xfId="0" quotePrefix="1" applyNumberFormat="1" applyFont="1" applyFill="1" applyBorder="1" applyAlignment="1" applyProtection="1">
      <alignment horizontal="center" vertical="center"/>
    </xf>
    <xf numFmtId="39" fontId="1" fillId="3" borderId="9" xfId="0" applyNumberFormat="1" applyFont="1" applyFill="1" applyBorder="1" applyAlignment="1" applyProtection="1">
      <alignment horizontal="center" vertical="center"/>
    </xf>
    <xf numFmtId="39" fontId="1" fillId="3" borderId="35" xfId="0" applyNumberFormat="1" applyFont="1" applyFill="1" applyBorder="1" applyAlignment="1" applyProtection="1">
      <alignment horizontal="center" vertical="center"/>
    </xf>
    <xf numFmtId="39" fontId="1" fillId="3" borderId="46" xfId="0" applyNumberFormat="1" applyFont="1" applyFill="1" applyBorder="1" applyAlignment="1" applyProtection="1">
      <alignment horizontal="center" vertical="center" wrapText="1"/>
    </xf>
    <xf numFmtId="39" fontId="1" fillId="3" borderId="35" xfId="0" applyNumberFormat="1" applyFont="1" applyFill="1" applyBorder="1" applyAlignment="1" applyProtection="1">
      <alignment horizontal="center" vertical="center" wrapText="1"/>
    </xf>
    <xf numFmtId="39" fontId="1" fillId="3" borderId="46" xfId="0" applyNumberFormat="1" applyFont="1" applyFill="1" applyBorder="1" applyAlignment="1" applyProtection="1">
      <alignment horizontal="center" vertical="center"/>
    </xf>
    <xf numFmtId="0" fontId="3" fillId="0" borderId="1" xfId="0" applyFont="1" applyFill="1" applyBorder="1" applyAlignment="1">
      <alignment horizontal="right"/>
    </xf>
    <xf numFmtId="178" fontId="1" fillId="3" borderId="33" xfId="0" applyNumberFormat="1" applyFont="1" applyFill="1" applyBorder="1" applyAlignment="1">
      <alignment horizontal="center" vertical="center" wrapText="1"/>
    </xf>
    <xf numFmtId="178" fontId="1" fillId="3" borderId="11" xfId="0" applyNumberFormat="1" applyFont="1" applyFill="1" applyBorder="1" applyAlignment="1">
      <alignment horizontal="center" vertical="center" wrapText="1"/>
    </xf>
    <xf numFmtId="0" fontId="1" fillId="3" borderId="64"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67" xfId="0" applyFont="1" applyFill="1" applyBorder="1" applyAlignment="1">
      <alignment horizontal="center" vertical="center" wrapText="1"/>
    </xf>
    <xf numFmtId="39" fontId="1" fillId="3" borderId="42" xfId="0" quotePrefix="1" applyNumberFormat="1" applyFont="1" applyFill="1" applyBorder="1" applyAlignment="1" applyProtection="1">
      <alignment horizontal="center" vertical="center" wrapText="1"/>
    </xf>
    <xf numFmtId="39" fontId="1" fillId="3" borderId="34" xfId="0" quotePrefix="1" applyNumberFormat="1" applyFont="1" applyFill="1" applyBorder="1" applyAlignment="1" applyProtection="1">
      <alignment horizontal="center" vertical="center" wrapText="1"/>
    </xf>
    <xf numFmtId="39" fontId="1" fillId="3" borderId="36" xfId="0" quotePrefix="1" applyNumberFormat="1" applyFont="1" applyFill="1" applyBorder="1" applyAlignment="1" applyProtection="1">
      <alignment horizontal="center" vertical="center" wrapText="1"/>
    </xf>
    <xf numFmtId="39" fontId="1" fillId="3" borderId="45" xfId="0" quotePrefix="1" applyNumberFormat="1" applyFont="1" applyFill="1" applyBorder="1" applyAlignment="1" applyProtection="1">
      <alignment horizontal="center" vertical="center" wrapText="1"/>
    </xf>
    <xf numFmtId="39" fontId="1" fillId="3" borderId="62" xfId="0" quotePrefix="1" applyNumberFormat="1" applyFont="1" applyFill="1" applyBorder="1" applyAlignment="1" applyProtection="1">
      <alignment horizontal="center" vertical="center" wrapText="1"/>
    </xf>
    <xf numFmtId="39" fontId="1" fillId="3" borderId="60" xfId="0" quotePrefix="1" applyNumberFormat="1" applyFont="1" applyFill="1" applyBorder="1" applyAlignment="1" applyProtection="1">
      <alignment horizontal="center" vertical="center" wrapText="1"/>
    </xf>
    <xf numFmtId="14" fontId="1" fillId="3" borderId="42" xfId="0" quotePrefix="1" applyNumberFormat="1" applyFont="1" applyFill="1" applyBorder="1" applyAlignment="1" applyProtection="1">
      <alignment horizontal="center" vertical="center" wrapText="1"/>
    </xf>
    <xf numFmtId="14" fontId="1" fillId="3" borderId="34" xfId="0" quotePrefix="1" applyNumberFormat="1" applyFont="1" applyFill="1" applyBorder="1" applyAlignment="1" applyProtection="1">
      <alignment horizontal="center" vertical="center" wrapText="1"/>
    </xf>
    <xf numFmtId="14" fontId="1" fillId="3" borderId="66" xfId="0" quotePrefix="1" applyNumberFormat="1" applyFont="1" applyFill="1" applyBorder="1" applyAlignment="1" applyProtection="1">
      <alignment horizontal="center" vertical="center" wrapText="1"/>
    </xf>
    <xf numFmtId="14" fontId="1" fillId="3" borderId="45" xfId="0" quotePrefix="1" applyNumberFormat="1" applyFont="1" applyFill="1" applyBorder="1" applyAlignment="1" applyProtection="1">
      <alignment horizontal="center" vertical="center" wrapText="1"/>
    </xf>
    <xf numFmtId="14" fontId="1" fillId="3" borderId="62" xfId="0" quotePrefix="1" applyNumberFormat="1" applyFont="1" applyFill="1" applyBorder="1" applyAlignment="1" applyProtection="1">
      <alignment horizontal="center" vertical="center" wrapText="1"/>
    </xf>
    <xf numFmtId="14" fontId="1" fillId="3" borderId="65" xfId="0" quotePrefix="1" applyNumberFormat="1" applyFont="1" applyFill="1" applyBorder="1" applyAlignment="1" applyProtection="1">
      <alignment horizontal="center" vertical="center" wrapText="1"/>
    </xf>
    <xf numFmtId="0" fontId="1" fillId="0" borderId="0" xfId="47" applyFont="1" applyFill="1" applyAlignment="1">
      <alignment horizontal="center" vertical="center"/>
    </xf>
    <xf numFmtId="0" fontId="1" fillId="0" borderId="0" xfId="47" applyFont="1" applyFill="1" applyAlignment="1">
      <alignment horizontal="center"/>
    </xf>
    <xf numFmtId="0" fontId="3" fillId="0" borderId="21" xfId="2" applyFont="1" applyFill="1" applyBorder="1" applyAlignment="1">
      <alignment horizontal="left"/>
    </xf>
    <xf numFmtId="0" fontId="3" fillId="0" borderId="0" xfId="2" applyFont="1" applyFill="1" applyBorder="1" applyAlignment="1">
      <alignment horizontal="left"/>
    </xf>
    <xf numFmtId="0" fontId="9" fillId="0" borderId="1" xfId="2" applyFont="1" applyFill="1" applyBorder="1" applyAlignment="1">
      <alignment horizontal="right"/>
    </xf>
    <xf numFmtId="0" fontId="1" fillId="3" borderId="2" xfId="29" applyFont="1" applyFill="1" applyBorder="1" applyAlignment="1">
      <alignment horizontal="center" vertical="center"/>
    </xf>
    <xf numFmtId="0" fontId="1" fillId="3" borderId="23" xfId="2" applyFont="1" applyFill="1" applyBorder="1" applyAlignment="1">
      <alignment horizontal="center" vertical="center"/>
    </xf>
    <xf numFmtId="0" fontId="1" fillId="3" borderId="24" xfId="2" applyFont="1" applyFill="1" applyBorder="1" applyAlignment="1">
      <alignment horizontal="center" vertical="center"/>
    </xf>
    <xf numFmtId="0" fontId="1" fillId="3" borderId="9" xfId="29" quotePrefix="1" applyFont="1" applyFill="1" applyBorder="1" applyAlignment="1">
      <alignment horizontal="center" vertical="center"/>
    </xf>
    <xf numFmtId="0" fontId="1" fillId="3" borderId="46" xfId="29" quotePrefix="1" applyFont="1" applyFill="1" applyBorder="1" applyAlignment="1">
      <alignment horizontal="center" vertical="center"/>
    </xf>
    <xf numFmtId="0" fontId="1" fillId="3" borderId="46" xfId="2" quotePrefix="1" applyFont="1" applyFill="1" applyBorder="1" applyAlignment="1">
      <alignment horizontal="center" vertical="center"/>
    </xf>
    <xf numFmtId="0" fontId="1" fillId="3" borderId="46" xfId="2" applyFont="1" applyFill="1" applyBorder="1" applyAlignment="1">
      <alignment horizontal="center" vertical="center"/>
    </xf>
    <xf numFmtId="0" fontId="1" fillId="3" borderId="9" xfId="2" quotePrefix="1" applyFont="1" applyFill="1" applyBorder="1" applyAlignment="1">
      <alignment horizontal="center" vertical="center"/>
    </xf>
    <xf numFmtId="0" fontId="1" fillId="3" borderId="35" xfId="2" applyFont="1" applyFill="1" applyBorder="1" applyAlignment="1">
      <alignment horizontal="center" vertical="center"/>
    </xf>
    <xf numFmtId="0" fontId="1" fillId="3" borderId="12" xfId="2" applyFont="1" applyFill="1" applyBorder="1" applyAlignment="1">
      <alignment horizontal="center" vertical="center"/>
    </xf>
    <xf numFmtId="0" fontId="1" fillId="3" borderId="10" xfId="2" applyFont="1" applyFill="1" applyBorder="1" applyAlignment="1">
      <alignment horizontal="center" vertical="center"/>
    </xf>
    <xf numFmtId="0" fontId="1" fillId="0" borderId="0" xfId="2" applyFont="1" applyAlignment="1">
      <alignment horizontal="center" vertical="center"/>
    </xf>
    <xf numFmtId="0" fontId="9" fillId="0" borderId="1" xfId="2" applyFont="1" applyBorder="1" applyAlignment="1">
      <alignment horizontal="right" vertical="center"/>
    </xf>
    <xf numFmtId="0" fontId="1" fillId="2" borderId="2" xfId="29" applyFont="1" applyFill="1" applyBorder="1" applyAlignment="1" applyProtection="1">
      <alignment horizontal="center" vertical="center"/>
    </xf>
    <xf numFmtId="0" fontId="1" fillId="2" borderId="56" xfId="29" applyFont="1" applyFill="1" applyBorder="1" applyAlignment="1" applyProtection="1">
      <alignment horizontal="center" vertical="center"/>
    </xf>
    <xf numFmtId="0" fontId="1" fillId="2" borderId="4" xfId="29" applyFont="1" applyFill="1" applyBorder="1" applyAlignment="1" applyProtection="1">
      <alignment horizontal="center" vertical="center"/>
    </xf>
    <xf numFmtId="0" fontId="1" fillId="2" borderId="5" xfId="29" applyFont="1" applyFill="1" applyBorder="1" applyAlignment="1" applyProtection="1">
      <alignment horizontal="center" vertical="center"/>
    </xf>
    <xf numFmtId="0" fontId="1" fillId="2" borderId="22" xfId="29" applyFont="1" applyFill="1" applyBorder="1" applyAlignment="1" applyProtection="1">
      <alignment horizontal="center" vertical="center"/>
    </xf>
    <xf numFmtId="0" fontId="1" fillId="2" borderId="6" xfId="29" applyFont="1" applyFill="1" applyBorder="1" applyAlignment="1" applyProtection="1">
      <alignment horizontal="center" vertical="center"/>
    </xf>
    <xf numFmtId="0" fontId="7" fillId="0" borderId="0" xfId="2" applyFont="1" applyFill="1" applyBorder="1" applyAlignment="1">
      <alignment horizontal="center"/>
    </xf>
    <xf numFmtId="0" fontId="1" fillId="0" borderId="0" xfId="2" applyFont="1" applyFill="1" applyBorder="1" applyAlignment="1">
      <alignment horizontal="center"/>
    </xf>
    <xf numFmtId="0" fontId="7" fillId="2" borderId="33" xfId="2" applyFont="1" applyFill="1" applyBorder="1" applyAlignment="1">
      <alignment horizontal="center" vertical="center"/>
    </xf>
    <xf numFmtId="0" fontId="7" fillId="2" borderId="11" xfId="2" applyFont="1" applyFill="1" applyBorder="1" applyAlignment="1">
      <alignment horizontal="center" vertical="center"/>
    </xf>
    <xf numFmtId="0" fontId="7" fillId="2" borderId="4" xfId="2" applyFont="1" applyFill="1" applyBorder="1" applyAlignment="1">
      <alignment horizontal="center" vertical="center"/>
    </xf>
    <xf numFmtId="0" fontId="7" fillId="2" borderId="5" xfId="2" applyFont="1" applyFill="1" applyBorder="1" applyAlignment="1">
      <alignment horizontal="center" vertical="center"/>
    </xf>
    <xf numFmtId="0" fontId="7" fillId="2" borderId="22" xfId="2" applyFont="1" applyFill="1" applyBorder="1" applyAlignment="1">
      <alignment horizontal="center" vertical="center"/>
    </xf>
    <xf numFmtId="0" fontId="7" fillId="2" borderId="23" xfId="2" applyFont="1" applyFill="1" applyBorder="1" applyAlignment="1">
      <alignment horizontal="center" vertical="center"/>
    </xf>
    <xf numFmtId="0" fontId="7" fillId="2" borderId="24" xfId="2" applyFont="1" applyFill="1" applyBorder="1" applyAlignment="1">
      <alignment horizontal="center" vertical="center"/>
    </xf>
    <xf numFmtId="0" fontId="7" fillId="2" borderId="26" xfId="2" applyFont="1" applyFill="1" applyBorder="1" applyAlignment="1">
      <alignment horizontal="center" vertical="center"/>
    </xf>
    <xf numFmtId="0" fontId="7" fillId="2" borderId="16" xfId="2" applyFont="1" applyFill="1" applyBorder="1" applyAlignment="1">
      <alignment horizontal="center" vertical="center"/>
    </xf>
    <xf numFmtId="0" fontId="7" fillId="2" borderId="12" xfId="2" applyFont="1" applyFill="1" applyBorder="1" applyAlignment="1">
      <alignment horizontal="center" vertical="center"/>
    </xf>
    <xf numFmtId="0" fontId="7" fillId="2" borderId="10" xfId="2" applyFont="1" applyFill="1" applyBorder="1" applyAlignment="1">
      <alignment horizontal="center" vertical="center"/>
    </xf>
    <xf numFmtId="0" fontId="7" fillId="0" borderId="0" xfId="2" applyFont="1" applyAlignment="1">
      <alignment horizontal="center"/>
    </xf>
    <xf numFmtId="0" fontId="5" fillId="0" borderId="0" xfId="2" applyFont="1" applyBorder="1" applyAlignment="1">
      <alignment horizontal="center" vertical="center"/>
    </xf>
    <xf numFmtId="0" fontId="7" fillId="2" borderId="9" xfId="2" applyFont="1" applyFill="1" applyBorder="1" applyAlignment="1">
      <alignment horizontal="center" vertical="center"/>
    </xf>
    <xf numFmtId="0" fontId="7" fillId="2" borderId="35" xfId="2" applyFont="1" applyFill="1" applyBorder="1" applyAlignment="1">
      <alignment horizontal="center" vertical="center"/>
    </xf>
    <xf numFmtId="0" fontId="7" fillId="0" borderId="0" xfId="2" applyFont="1" applyFill="1" applyAlignment="1">
      <alignment horizontal="center" vertical="center"/>
    </xf>
    <xf numFmtId="0" fontId="7" fillId="0" borderId="0" xfId="2" applyFont="1" applyBorder="1" applyAlignment="1">
      <alignment horizontal="center" vertical="center"/>
    </xf>
    <xf numFmtId="0" fontId="7" fillId="2" borderId="2" xfId="2" applyFont="1" applyFill="1" applyBorder="1" applyAlignment="1">
      <alignment horizontal="center" vertical="center" wrapText="1"/>
    </xf>
    <xf numFmtId="0" fontId="7" fillId="2" borderId="7" xfId="2" applyFont="1" applyFill="1" applyBorder="1" applyAlignment="1">
      <alignment horizontal="center" vertical="center" wrapText="1"/>
    </xf>
    <xf numFmtId="0" fontId="1" fillId="2" borderId="7" xfId="2" applyFont="1" applyFill="1" applyBorder="1" applyAlignment="1">
      <alignment horizontal="center" vertical="center" wrapText="1"/>
    </xf>
    <xf numFmtId="0" fontId="1" fillId="2" borderId="15" xfId="2" applyFont="1" applyFill="1" applyBorder="1" applyAlignment="1">
      <alignment horizontal="center" vertical="center" wrapText="1"/>
    </xf>
    <xf numFmtId="0" fontId="7" fillId="2" borderId="6" xfId="2" applyFont="1" applyFill="1" applyBorder="1" applyAlignment="1">
      <alignment horizontal="center" vertical="center"/>
    </xf>
    <xf numFmtId="0" fontId="7" fillId="2" borderId="45" xfId="2" applyFont="1" applyFill="1" applyBorder="1" applyAlignment="1">
      <alignment horizontal="center" vertical="center"/>
    </xf>
    <xf numFmtId="0" fontId="7" fillId="2" borderId="62" xfId="2" applyFont="1" applyFill="1" applyBorder="1" applyAlignment="1">
      <alignment horizontal="center" vertical="center"/>
    </xf>
    <xf numFmtId="0" fontId="7" fillId="2" borderId="60" xfId="2" applyFont="1" applyFill="1" applyBorder="1" applyAlignment="1">
      <alignment horizontal="center" vertical="center"/>
    </xf>
    <xf numFmtId="0" fontId="7" fillId="2" borderId="46" xfId="2" applyFont="1" applyFill="1" applyBorder="1" applyAlignment="1">
      <alignment horizontal="center" vertical="center"/>
    </xf>
    <xf numFmtId="0" fontId="7" fillId="2" borderId="44" xfId="2" applyFont="1" applyFill="1" applyBorder="1" applyAlignment="1">
      <alignment horizontal="center" vertical="center"/>
    </xf>
    <xf numFmtId="0" fontId="7" fillId="0" borderId="0" xfId="2" applyFont="1" applyFill="1" applyAlignment="1">
      <alignment horizontal="center"/>
    </xf>
    <xf numFmtId="0" fontId="1" fillId="2" borderId="11" xfId="2" applyFont="1" applyFill="1" applyBorder="1" applyAlignment="1">
      <alignment horizontal="center" vertical="center"/>
    </xf>
    <xf numFmtId="0" fontId="7" fillId="2" borderId="12" xfId="2" applyFont="1" applyFill="1" applyBorder="1" applyAlignment="1">
      <alignment horizontal="center" vertical="center" wrapText="1"/>
    </xf>
    <xf numFmtId="0" fontId="7" fillId="2" borderId="10" xfId="2" applyFont="1" applyFill="1" applyBorder="1" applyAlignment="1">
      <alignment horizontal="center" vertical="center" wrapText="1"/>
    </xf>
    <xf numFmtId="0" fontId="7" fillId="2" borderId="33" xfId="2" applyFont="1" applyFill="1" applyBorder="1" applyAlignment="1">
      <alignment horizontal="center" vertical="center" wrapText="1"/>
    </xf>
    <xf numFmtId="0" fontId="7" fillId="2" borderId="11" xfId="2" applyFont="1" applyFill="1" applyBorder="1" applyAlignment="1">
      <alignment horizontal="center" vertical="center" wrapText="1"/>
    </xf>
    <xf numFmtId="0" fontId="7" fillId="2" borderId="25" xfId="2" applyFont="1" applyFill="1" applyBorder="1" applyAlignment="1">
      <alignment horizontal="center" vertical="center" wrapText="1"/>
    </xf>
    <xf numFmtId="0" fontId="7" fillId="2" borderId="58" xfId="2" applyFont="1" applyFill="1" applyBorder="1" applyAlignment="1">
      <alignment horizontal="center" vertical="center"/>
    </xf>
    <xf numFmtId="0" fontId="53" fillId="0" borderId="0" xfId="2" applyFont="1" applyBorder="1" applyAlignment="1">
      <alignment horizontal="center" vertical="center"/>
    </xf>
    <xf numFmtId="0" fontId="7" fillId="0" borderId="0" xfId="2" applyFont="1" applyFill="1" applyBorder="1" applyAlignment="1">
      <alignment horizontal="center" vertical="top"/>
    </xf>
    <xf numFmtId="0" fontId="7" fillId="0" borderId="0" xfId="2" applyFont="1" applyBorder="1" applyAlignment="1">
      <alignment horizontal="center" vertical="top"/>
    </xf>
    <xf numFmtId="0" fontId="1" fillId="0" borderId="0" xfId="2" applyFont="1" applyBorder="1" applyAlignment="1">
      <alignment horizontal="center" vertical="top"/>
    </xf>
    <xf numFmtId="0" fontId="13" fillId="2" borderId="2" xfId="2" applyFont="1" applyFill="1" applyBorder="1" applyAlignment="1">
      <alignment horizontal="center" vertical="center"/>
    </xf>
    <xf numFmtId="0" fontId="13" fillId="2" borderId="15" xfId="2" applyFont="1" applyFill="1" applyBorder="1" applyAlignment="1">
      <alignment horizontal="center" vertical="center"/>
    </xf>
    <xf numFmtId="0" fontId="75" fillId="2" borderId="23" xfId="2" applyFont="1" applyFill="1" applyBorder="1" applyAlignment="1">
      <alignment horizontal="center" vertical="top"/>
    </xf>
    <xf numFmtId="0" fontId="75" fillId="2" borderId="24" xfId="2" applyFont="1" applyFill="1" applyBorder="1" applyAlignment="1">
      <alignment horizontal="center" vertical="top"/>
    </xf>
    <xf numFmtId="0" fontId="72" fillId="0" borderId="0" xfId="0" applyFont="1" applyBorder="1" applyAlignment="1">
      <alignment vertical="center"/>
    </xf>
    <xf numFmtId="0" fontId="58" fillId="0" borderId="0" xfId="0" applyFont="1" applyAlignment="1">
      <alignment vertical="center"/>
    </xf>
    <xf numFmtId="0" fontId="1" fillId="4" borderId="0" xfId="2" applyFont="1" applyFill="1" applyBorder="1" applyAlignment="1">
      <alignment horizontal="center" vertical="top"/>
    </xf>
    <xf numFmtId="0" fontId="104" fillId="12" borderId="12" xfId="0" applyFont="1" applyFill="1" applyBorder="1" applyAlignment="1">
      <alignment horizontal="center" vertical="center"/>
    </xf>
    <xf numFmtId="0" fontId="104" fillId="12" borderId="10" xfId="0" applyFont="1" applyFill="1" applyBorder="1" applyAlignment="1">
      <alignment horizontal="center" vertical="center"/>
    </xf>
    <xf numFmtId="0" fontId="61" fillId="12" borderId="2" xfId="0" applyFont="1" applyFill="1" applyBorder="1" applyAlignment="1">
      <alignment horizontal="center" vertical="center"/>
    </xf>
    <xf numFmtId="0" fontId="61" fillId="12" borderId="7" xfId="0" applyFont="1" applyFill="1" applyBorder="1" applyAlignment="1">
      <alignment horizontal="center" vertical="center"/>
    </xf>
    <xf numFmtId="0" fontId="61" fillId="12" borderId="15" xfId="0" applyFont="1" applyFill="1" applyBorder="1" applyAlignment="1">
      <alignment horizontal="center" vertical="center"/>
    </xf>
    <xf numFmtId="0" fontId="61" fillId="12" borderId="4" xfId="0" applyFont="1" applyFill="1" applyBorder="1" applyAlignment="1">
      <alignment horizontal="center" vertical="center"/>
    </xf>
    <xf numFmtId="0" fontId="61" fillId="12" borderId="5" xfId="0" applyFont="1" applyFill="1" applyBorder="1" applyAlignment="1">
      <alignment horizontal="center" vertical="center"/>
    </xf>
    <xf numFmtId="0" fontId="61" fillId="12" borderId="6" xfId="0" applyFont="1" applyFill="1" applyBorder="1" applyAlignment="1">
      <alignment horizontal="center" vertical="center"/>
    </xf>
    <xf numFmtId="0" fontId="104" fillId="12" borderId="9" xfId="0" applyFont="1" applyFill="1" applyBorder="1" applyAlignment="1">
      <alignment horizontal="center" vertical="center"/>
    </xf>
    <xf numFmtId="0" fontId="104" fillId="12" borderId="46" xfId="0" applyFont="1" applyFill="1" applyBorder="1" applyAlignment="1">
      <alignment horizontal="center" vertical="center"/>
    </xf>
    <xf numFmtId="0" fontId="104" fillId="12" borderId="44" xfId="0" applyFont="1" applyFill="1" applyBorder="1" applyAlignment="1">
      <alignment horizontal="center" vertical="center"/>
    </xf>
    <xf numFmtId="0" fontId="57" fillId="0" borderId="1" xfId="0" applyFont="1" applyBorder="1" applyAlignment="1">
      <alignment horizontal="right" vertical="center"/>
    </xf>
    <xf numFmtId="0" fontId="57" fillId="0" borderId="0" xfId="0" applyFont="1" applyBorder="1" applyAlignment="1">
      <alignment horizontal="right" vertical="center"/>
    </xf>
    <xf numFmtId="0" fontId="62" fillId="0" borderId="0" xfId="0" applyFont="1" applyAlignment="1">
      <alignment horizontal="center" vertical="center"/>
    </xf>
    <xf numFmtId="0" fontId="57" fillId="0" borderId="21" xfId="0" applyFont="1" applyBorder="1" applyAlignment="1">
      <alignment horizontal="left" vertical="center"/>
    </xf>
    <xf numFmtId="0" fontId="61" fillId="11" borderId="33" xfId="0" applyFont="1" applyFill="1" applyBorder="1" applyAlignment="1">
      <alignment horizontal="center" vertical="center"/>
    </xf>
    <xf numFmtId="0" fontId="61" fillId="11" borderId="11" xfId="0" applyFont="1" applyFill="1" applyBorder="1" applyAlignment="1">
      <alignment horizontal="center" vertical="center"/>
    </xf>
    <xf numFmtId="0" fontId="62" fillId="11" borderId="23" xfId="0" applyFont="1" applyFill="1" applyBorder="1" applyAlignment="1">
      <alignment horizontal="center" vertical="center"/>
    </xf>
    <xf numFmtId="0" fontId="62" fillId="11" borderId="4" xfId="0" applyFont="1" applyFill="1" applyBorder="1" applyAlignment="1">
      <alignment horizontal="center" vertical="center"/>
    </xf>
    <xf numFmtId="0" fontId="62" fillId="11" borderId="5" xfId="0" applyFont="1" applyFill="1" applyBorder="1" applyAlignment="1">
      <alignment horizontal="center" vertical="center"/>
    </xf>
    <xf numFmtId="0" fontId="62" fillId="11" borderId="6" xfId="0" applyFont="1" applyFill="1" applyBorder="1" applyAlignment="1">
      <alignment horizontal="center" vertical="center"/>
    </xf>
    <xf numFmtId="0" fontId="61" fillId="11" borderId="45" xfId="0" applyFont="1" applyFill="1" applyBorder="1" applyAlignment="1">
      <alignment horizontal="center" vertical="center"/>
    </xf>
    <xf numFmtId="0" fontId="61" fillId="11" borderId="62" xfId="0" applyFont="1" applyFill="1" applyBorder="1" applyAlignment="1">
      <alignment horizontal="center" vertical="center"/>
    </xf>
    <xf numFmtId="0" fontId="61" fillId="11" borderId="65" xfId="0" applyFont="1" applyFill="1" applyBorder="1" applyAlignment="1">
      <alignment horizontal="center" vertical="center"/>
    </xf>
    <xf numFmtId="0" fontId="13" fillId="11" borderId="26" xfId="0" applyFont="1" applyFill="1" applyBorder="1" applyAlignment="1">
      <alignment horizontal="center" vertical="center" wrapText="1"/>
    </xf>
    <xf numFmtId="0" fontId="13" fillId="11" borderId="16" xfId="0" applyFont="1" applyFill="1" applyBorder="1" applyAlignment="1">
      <alignment horizontal="center" vertical="center" wrapText="1"/>
    </xf>
    <xf numFmtId="0" fontId="13" fillId="11" borderId="12" xfId="0" applyFont="1" applyFill="1" applyBorder="1" applyAlignment="1">
      <alignment vertical="center"/>
    </xf>
    <xf numFmtId="0" fontId="7" fillId="11" borderId="9" xfId="0" applyFont="1" applyFill="1" applyBorder="1" applyAlignment="1">
      <alignment horizontal="center" vertical="center"/>
    </xf>
    <xf numFmtId="0" fontId="7" fillId="11" borderId="46" xfId="0" applyFont="1" applyFill="1" applyBorder="1" applyAlignment="1">
      <alignment horizontal="center" vertical="center"/>
    </xf>
    <xf numFmtId="0" fontId="7" fillId="11" borderId="44" xfId="0" applyFont="1" applyFill="1" applyBorder="1" applyAlignment="1">
      <alignment horizontal="center" vertical="center"/>
    </xf>
    <xf numFmtId="0" fontId="1" fillId="0" borderId="0" xfId="0" applyFont="1" applyAlignment="1">
      <alignment horizontal="center" vertical="center"/>
    </xf>
    <xf numFmtId="0" fontId="12" fillId="0" borderId="0" xfId="0" applyFont="1" applyBorder="1" applyAlignment="1">
      <alignment horizontal="right" vertical="center"/>
    </xf>
    <xf numFmtId="0" fontId="53" fillId="11" borderId="33" xfId="0" applyFont="1" applyFill="1" applyBorder="1" applyAlignment="1">
      <alignment vertical="center"/>
    </xf>
    <xf numFmtId="0" fontId="53" fillId="11" borderId="11" xfId="0" applyFont="1" applyFill="1" applyBorder="1" applyAlignment="1">
      <alignment vertical="center"/>
    </xf>
    <xf numFmtId="0" fontId="7" fillId="11" borderId="23" xfId="0" applyFont="1" applyFill="1" applyBorder="1" applyAlignment="1">
      <alignment horizontal="center" vertical="center" wrapText="1"/>
    </xf>
    <xf numFmtId="0" fontId="7" fillId="11" borderId="12" xfId="0" applyFont="1" applyFill="1" applyBorder="1" applyAlignment="1">
      <alignment horizontal="center" vertical="center" wrapText="1"/>
    </xf>
    <xf numFmtId="0" fontId="13" fillId="11" borderId="12" xfId="0" applyFont="1" applyFill="1" applyBorder="1" applyAlignment="1">
      <alignment horizontal="center" vertical="center" wrapText="1"/>
    </xf>
    <xf numFmtId="0" fontId="13" fillId="11" borderId="10" xfId="0" applyFont="1" applyFill="1" applyBorder="1" applyAlignment="1">
      <alignment horizontal="center" vertical="center" wrapText="1"/>
    </xf>
    <xf numFmtId="0" fontId="7" fillId="11" borderId="4" xfId="0" applyFont="1" applyFill="1" applyBorder="1" applyAlignment="1">
      <alignment horizontal="center" vertical="center"/>
    </xf>
    <xf numFmtId="0" fontId="7" fillId="11" borderId="5" xfId="0" applyFont="1" applyFill="1" applyBorder="1" applyAlignment="1">
      <alignment horizontal="center" vertical="center"/>
    </xf>
    <xf numFmtId="0" fontId="7" fillId="11" borderId="22" xfId="0" applyFont="1" applyFill="1" applyBorder="1" applyAlignment="1">
      <alignment horizontal="center" vertical="center"/>
    </xf>
    <xf numFmtId="0" fontId="7" fillId="11" borderId="6" xfId="0" applyFont="1" applyFill="1" applyBorder="1" applyAlignment="1">
      <alignment horizontal="center" vertical="center"/>
    </xf>
    <xf numFmtId="0" fontId="38" fillId="0" borderId="0" xfId="50" applyFont="1" applyAlignment="1">
      <alignment horizontal="center"/>
    </xf>
    <xf numFmtId="0" fontId="26" fillId="0" borderId="0" xfId="50" applyFont="1" applyAlignment="1">
      <alignment horizontal="center"/>
    </xf>
    <xf numFmtId="0" fontId="47" fillId="0" borderId="0" xfId="53" applyFont="1" applyAlignment="1">
      <alignment horizontal="left" wrapText="1"/>
    </xf>
    <xf numFmtId="0" fontId="51" fillId="0" borderId="0" xfId="53" applyFont="1" applyAlignment="1">
      <alignment horizontal="left" wrapText="1"/>
    </xf>
    <xf numFmtId="0" fontId="47" fillId="0" borderId="0" xfId="53" applyFont="1" applyAlignment="1">
      <alignment horizontal="left"/>
    </xf>
    <xf numFmtId="0" fontId="20" fillId="0" borderId="0" xfId="51" applyFont="1" applyAlignment="1">
      <alignment horizontal="center"/>
    </xf>
    <xf numFmtId="0" fontId="109" fillId="0" borderId="0" xfId="51" applyFont="1" applyAlignment="1">
      <alignment horizontal="right"/>
    </xf>
    <xf numFmtId="0" fontId="20" fillId="2" borderId="26" xfId="51" applyFont="1" applyFill="1" applyBorder="1" applyAlignment="1">
      <alignment horizontal="center" vertical="center" wrapText="1"/>
    </xf>
    <xf numFmtId="0" fontId="20" fillId="2" borderId="16" xfId="51" applyFont="1" applyFill="1" applyBorder="1" applyAlignment="1">
      <alignment horizontal="center" vertical="center" wrapText="1"/>
    </xf>
    <xf numFmtId="0" fontId="20" fillId="2" borderId="9" xfId="51" applyFont="1" applyFill="1" applyBorder="1" applyAlignment="1">
      <alignment horizontal="center" vertical="center"/>
    </xf>
    <xf numFmtId="0" fontId="20" fillId="2" borderId="35" xfId="51" applyFont="1" applyFill="1" applyBorder="1" applyAlignment="1">
      <alignment horizontal="center" vertical="center"/>
    </xf>
    <xf numFmtId="0" fontId="27" fillId="0" borderId="21" xfId="0" applyFont="1" applyBorder="1" applyAlignment="1">
      <alignment horizontal="left" vertical="center"/>
    </xf>
    <xf numFmtId="0" fontId="27" fillId="0" borderId="38" xfId="0" applyFont="1" applyBorder="1" applyAlignment="1">
      <alignment horizontal="center" vertical="center"/>
    </xf>
    <xf numFmtId="0" fontId="27" fillId="0" borderId="47" xfId="0" applyFont="1" applyBorder="1" applyAlignment="1">
      <alignment horizontal="center" vertical="center"/>
    </xf>
    <xf numFmtId="0" fontId="27" fillId="0" borderId="74" xfId="0" applyFont="1" applyBorder="1" applyAlignment="1">
      <alignment horizontal="center" vertical="center"/>
    </xf>
    <xf numFmtId="0" fontId="27" fillId="0" borderId="25" xfId="0" applyFont="1" applyBorder="1" applyAlignment="1">
      <alignment horizontal="center" vertical="center"/>
    </xf>
    <xf numFmtId="0" fontId="27" fillId="0" borderId="7" xfId="0" applyFont="1" applyBorder="1" applyAlignment="1">
      <alignment horizontal="center" vertical="center"/>
    </xf>
    <xf numFmtId="0" fontId="20" fillId="0" borderId="0" xfId="0" applyFont="1" applyBorder="1" applyAlignment="1">
      <alignment horizontal="center"/>
    </xf>
    <xf numFmtId="0" fontId="21" fillId="0" borderId="0" xfId="0" applyFont="1" applyBorder="1" applyAlignment="1">
      <alignment horizontal="center"/>
    </xf>
    <xf numFmtId="0" fontId="46" fillId="2" borderId="82" xfId="0" applyFont="1" applyFill="1" applyBorder="1" applyAlignment="1">
      <alignment horizontal="center" vertical="center" wrapText="1"/>
    </xf>
    <xf numFmtId="0" fontId="46" fillId="2" borderId="79" xfId="0" applyFont="1" applyFill="1" applyBorder="1" applyAlignment="1">
      <alignment horizontal="center" vertical="center" wrapText="1"/>
    </xf>
    <xf numFmtId="0" fontId="46" fillId="2" borderId="58" xfId="0" applyFont="1" applyFill="1" applyBorder="1" applyAlignment="1">
      <alignment horizontal="center" vertical="center" wrapText="1"/>
    </xf>
    <xf numFmtId="0" fontId="46" fillId="2" borderId="78" xfId="0" applyFont="1" applyFill="1" applyBorder="1" applyAlignment="1">
      <alignment horizontal="center" vertical="center" wrapText="1"/>
    </xf>
    <xf numFmtId="0" fontId="20" fillId="2" borderId="80" xfId="0" applyFont="1" applyFill="1" applyBorder="1" applyAlignment="1">
      <alignment horizontal="center"/>
    </xf>
    <xf numFmtId="0" fontId="20" fillId="2" borderId="81" xfId="0" applyFont="1" applyFill="1" applyBorder="1" applyAlignment="1">
      <alignment horizontal="center"/>
    </xf>
    <xf numFmtId="0" fontId="1" fillId="0" borderId="0" xfId="64" applyFont="1" applyFill="1" applyAlignment="1">
      <alignment horizontal="center"/>
    </xf>
    <xf numFmtId="0" fontId="1" fillId="0" borderId="0" xfId="64" applyFont="1" applyFill="1" applyBorder="1" applyAlignment="1">
      <alignment horizontal="center"/>
    </xf>
    <xf numFmtId="0" fontId="7" fillId="0" borderId="0" xfId="64" applyFont="1" applyFill="1" applyBorder="1" applyAlignment="1">
      <alignment horizontal="center"/>
    </xf>
    <xf numFmtId="0" fontId="7" fillId="2" borderId="2" xfId="77" applyFont="1" applyFill="1" applyBorder="1" applyAlignment="1" applyProtection="1">
      <alignment horizontal="center" vertical="center" wrapText="1"/>
    </xf>
    <xf numFmtId="0" fontId="7" fillId="2" borderId="15" xfId="77" applyFont="1" applyFill="1" applyBorder="1" applyAlignment="1" applyProtection="1">
      <alignment horizontal="center" vertical="center" wrapText="1"/>
    </xf>
    <xf numFmtId="0" fontId="7" fillId="2" borderId="23" xfId="77" applyFont="1" applyFill="1" applyBorder="1" applyAlignment="1" applyProtection="1">
      <alignment horizontal="center" vertical="center"/>
    </xf>
    <xf numFmtId="0" fontId="7" fillId="2" borderId="24" xfId="77" applyFont="1" applyFill="1" applyBorder="1" applyAlignment="1" applyProtection="1">
      <alignment horizontal="center" vertical="center"/>
    </xf>
    <xf numFmtId="0" fontId="1" fillId="0" borderId="0" xfId="50" applyFont="1" applyFill="1" applyBorder="1" applyAlignment="1">
      <alignment horizontal="center"/>
    </xf>
    <xf numFmtId="0" fontId="1" fillId="2" borderId="33" xfId="77" applyFont="1" applyFill="1" applyBorder="1" applyAlignment="1" applyProtection="1">
      <alignment horizontal="center" vertical="center" wrapText="1"/>
    </xf>
    <xf numFmtId="0" fontId="1" fillId="2" borderId="11" xfId="77" applyFont="1" applyFill="1" applyBorder="1" applyAlignment="1" applyProtection="1">
      <alignment horizontal="center" vertical="center" wrapText="1"/>
    </xf>
    <xf numFmtId="0" fontId="1" fillId="2" borderId="23" xfId="77" applyFont="1" applyFill="1" applyBorder="1" applyAlignment="1" applyProtection="1">
      <alignment horizontal="center" vertical="center" wrapText="1"/>
    </xf>
    <xf numFmtId="0" fontId="1" fillId="2" borderId="12" xfId="77" applyFont="1" applyFill="1" applyBorder="1" applyAlignment="1" applyProtection="1">
      <alignment horizontal="center" vertical="center" wrapText="1"/>
    </xf>
    <xf numFmtId="0" fontId="1" fillId="2" borderId="23" xfId="77" applyFont="1" applyFill="1" applyBorder="1" applyAlignment="1" applyProtection="1">
      <alignment horizontal="center" vertical="center"/>
    </xf>
    <xf numFmtId="0" fontId="1" fillId="2" borderId="24" xfId="77" applyFont="1" applyFill="1" applyBorder="1" applyAlignment="1" applyProtection="1">
      <alignment horizontal="center" vertical="center"/>
    </xf>
    <xf numFmtId="0" fontId="46" fillId="0" borderId="0" xfId="87" applyFont="1" applyAlignment="1">
      <alignment horizontal="left"/>
    </xf>
    <xf numFmtId="0" fontId="29" fillId="0" borderId="0" xfId="87"/>
    <xf numFmtId="0" fontId="20" fillId="0" borderId="0" xfId="87" applyFont="1" applyAlignment="1">
      <alignment horizontal="center"/>
    </xf>
    <xf numFmtId="0" fontId="102" fillId="0" borderId="0" xfId="87" applyFont="1"/>
    <xf numFmtId="0" fontId="31" fillId="0" borderId="0" xfId="87" applyFont="1" applyAlignment="1">
      <alignment horizontal="right"/>
    </xf>
    <xf numFmtId="0" fontId="46" fillId="17" borderId="151" xfId="87" applyFont="1" applyFill="1" applyBorder="1" applyAlignment="1">
      <alignment horizontal="center" vertical="center" wrapText="1"/>
    </xf>
    <xf numFmtId="0" fontId="78" fillId="0" borderId="123" xfId="87" applyFont="1" applyBorder="1"/>
    <xf numFmtId="0" fontId="46" fillId="17" borderId="138" xfId="87" applyFont="1" applyFill="1" applyBorder="1" applyAlignment="1">
      <alignment horizontal="center" vertical="center" wrapText="1"/>
    </xf>
    <xf numFmtId="0" fontId="78" fillId="0" borderId="131" xfId="87" applyFont="1" applyBorder="1"/>
    <xf numFmtId="0" fontId="46" fillId="17" borderId="150" xfId="87" applyFont="1" applyFill="1" applyBorder="1" applyAlignment="1">
      <alignment horizontal="center" vertical="center" wrapText="1"/>
    </xf>
    <xf numFmtId="0" fontId="78" fillId="0" borderId="187" xfId="87" applyFont="1" applyBorder="1"/>
    <xf numFmtId="0" fontId="46" fillId="17" borderId="137" xfId="87" applyFont="1" applyFill="1" applyBorder="1" applyAlignment="1">
      <alignment horizontal="center" vertical="center" wrapText="1"/>
    </xf>
    <xf numFmtId="0" fontId="78" fillId="0" borderId="130" xfId="87" applyFont="1" applyBorder="1"/>
    <xf numFmtId="0" fontId="27" fillId="0" borderId="129" xfId="87" applyFont="1" applyBorder="1" applyAlignment="1">
      <alignment horizontal="center" vertical="center"/>
    </xf>
    <xf numFmtId="0" fontId="78" fillId="0" borderId="126" xfId="87" applyFont="1" applyBorder="1"/>
    <xf numFmtId="0" fontId="27" fillId="0" borderId="213" xfId="87" applyFont="1" applyBorder="1" applyAlignment="1">
      <alignment horizontal="center" vertical="center"/>
    </xf>
    <xf numFmtId="0" fontId="27" fillId="0" borderId="117" xfId="87" applyFont="1" applyBorder="1" applyAlignment="1">
      <alignment horizontal="center" vertical="center"/>
    </xf>
    <xf numFmtId="0" fontId="0" fillId="0" borderId="212" xfId="0" applyBorder="1" applyAlignment="1">
      <alignment horizontal="center" vertical="center"/>
    </xf>
    <xf numFmtId="0" fontId="20" fillId="0" borderId="0" xfId="56" applyFont="1" applyAlignment="1">
      <alignment horizontal="center" vertical="center"/>
    </xf>
    <xf numFmtId="0" fontId="20" fillId="0" borderId="1" xfId="56" applyFont="1" applyBorder="1" applyAlignment="1">
      <alignment horizontal="center" vertical="center"/>
    </xf>
    <xf numFmtId="0" fontId="20" fillId="2" borderId="33" xfId="56" applyFont="1" applyFill="1" applyBorder="1" applyAlignment="1">
      <alignment horizontal="center" vertical="center"/>
    </xf>
    <xf numFmtId="0" fontId="20" fillId="2" borderId="11" xfId="56" applyFont="1" applyFill="1" applyBorder="1" applyAlignment="1">
      <alignment horizontal="center" vertical="center"/>
    </xf>
    <xf numFmtId="0" fontId="20" fillId="2" borderId="31" xfId="88" applyFont="1" applyFill="1" applyBorder="1" applyAlignment="1">
      <alignment horizontal="center" vertical="center" wrapText="1"/>
    </xf>
    <xf numFmtId="0" fontId="20" fillId="2" borderId="16" xfId="88" applyFont="1" applyFill="1" applyBorder="1" applyAlignment="1">
      <alignment horizontal="center" vertical="center" wrapText="1"/>
    </xf>
    <xf numFmtId="0" fontId="20" fillId="2" borderId="23" xfId="56" quotePrefix="1" applyFont="1" applyFill="1" applyBorder="1" applyAlignment="1">
      <alignment horizontal="center" vertical="center"/>
    </xf>
    <xf numFmtId="0" fontId="20" fillId="2" borderId="4" xfId="56" applyFont="1" applyFill="1" applyBorder="1" applyAlignment="1">
      <alignment horizontal="center" vertical="center"/>
    </xf>
    <xf numFmtId="0" fontId="20" fillId="2" borderId="5" xfId="56" applyFont="1" applyFill="1" applyBorder="1" applyAlignment="1">
      <alignment horizontal="center" vertical="center"/>
    </xf>
    <xf numFmtId="0" fontId="20" fillId="2" borderId="22" xfId="56" applyFont="1" applyFill="1" applyBorder="1" applyAlignment="1">
      <alignment horizontal="center" vertical="center"/>
    </xf>
    <xf numFmtId="0" fontId="20" fillId="2" borderId="24" xfId="56" quotePrefix="1" applyFont="1" applyFill="1" applyBorder="1" applyAlignment="1">
      <alignment horizontal="center" vertical="center"/>
    </xf>
    <xf numFmtId="0" fontId="28" fillId="0" borderId="0" xfId="87" applyFont="1"/>
    <xf numFmtId="0" fontId="21" fillId="0" borderId="0" xfId="87" applyFont="1" applyAlignment="1">
      <alignment horizontal="right"/>
    </xf>
    <xf numFmtId="0" fontId="0" fillId="0" borderId="0" xfId="87" applyFont="1"/>
    <xf numFmtId="0" fontId="27" fillId="0" borderId="225" xfId="87" applyFont="1" applyBorder="1" applyAlignment="1">
      <alignment horizontal="center" vertical="center"/>
    </xf>
    <xf numFmtId="0" fontId="27" fillId="0" borderId="224" xfId="87" applyFont="1" applyBorder="1" applyAlignment="1">
      <alignment horizontal="center" vertical="center"/>
    </xf>
    <xf numFmtId="0" fontId="0" fillId="0" borderId="223" xfId="0" applyBorder="1" applyAlignment="1">
      <alignment horizontal="center" vertical="center"/>
    </xf>
    <xf numFmtId="0" fontId="27" fillId="0" borderId="0" xfId="87" applyFont="1" applyAlignment="1">
      <alignment horizontal="left"/>
    </xf>
    <xf numFmtId="0" fontId="20" fillId="17" borderId="151" xfId="87" applyFont="1" applyFill="1" applyBorder="1" applyAlignment="1">
      <alignment horizontal="center" vertical="center" wrapText="1"/>
    </xf>
    <xf numFmtId="0" fontId="20" fillId="17" borderId="138" xfId="87" applyFont="1" applyFill="1" applyBorder="1" applyAlignment="1">
      <alignment horizontal="center" vertical="center" wrapText="1"/>
    </xf>
    <xf numFmtId="0" fontId="20" fillId="17" borderId="150" xfId="87" applyFont="1" applyFill="1" applyBorder="1" applyAlignment="1">
      <alignment horizontal="center" vertical="center"/>
    </xf>
    <xf numFmtId="0" fontId="78" fillId="0" borderId="149" xfId="87" applyFont="1" applyBorder="1"/>
    <xf numFmtId="0" fontId="27" fillId="0" borderId="0" xfId="0" applyFont="1" applyBorder="1" applyAlignment="1">
      <alignment horizontal="right"/>
    </xf>
    <xf numFmtId="0" fontId="1" fillId="3" borderId="48" xfId="64" applyFont="1" applyFill="1" applyBorder="1" applyAlignment="1">
      <alignment vertical="center"/>
    </xf>
    <xf numFmtId="0" fontId="1" fillId="3" borderId="47" xfId="64" applyFont="1" applyFill="1" applyBorder="1" applyAlignment="1">
      <alignment vertical="center"/>
    </xf>
    <xf numFmtId="0" fontId="1" fillId="3" borderId="31" xfId="64" applyFont="1" applyFill="1" applyBorder="1" applyAlignment="1">
      <alignment vertical="center"/>
    </xf>
    <xf numFmtId="0" fontId="1" fillId="3" borderId="16" xfId="64" applyFont="1" applyFill="1" applyBorder="1" applyAlignment="1">
      <alignment vertical="center"/>
    </xf>
    <xf numFmtId="0" fontId="1" fillId="3" borderId="31" xfId="64" applyFont="1" applyFill="1" applyBorder="1" applyAlignment="1">
      <alignment horizontal="center" vertical="center"/>
    </xf>
    <xf numFmtId="0" fontId="1" fillId="3" borderId="16" xfId="64" applyFont="1" applyFill="1" applyBorder="1" applyAlignment="1">
      <alignment horizontal="center" vertical="center"/>
    </xf>
    <xf numFmtId="0" fontId="1" fillId="3" borderId="32" xfId="64" applyFont="1" applyFill="1" applyBorder="1" applyAlignment="1">
      <alignment horizontal="center" vertical="center"/>
    </xf>
    <xf numFmtId="0" fontId="1" fillId="3" borderId="17" xfId="64" applyFont="1" applyFill="1" applyBorder="1" applyAlignment="1">
      <alignment horizontal="center" vertical="center"/>
    </xf>
    <xf numFmtId="0" fontId="3" fillId="0" borderId="25" xfId="64" applyFont="1" applyBorder="1" applyAlignment="1">
      <alignment horizontal="center" vertical="center"/>
    </xf>
    <xf numFmtId="0" fontId="3" fillId="0" borderId="7" xfId="64" applyFont="1" applyBorder="1" applyAlignment="1">
      <alignment horizontal="center" vertical="center"/>
    </xf>
    <xf numFmtId="0" fontId="3" fillId="0" borderId="28" xfId="64" applyFont="1" applyBorder="1" applyAlignment="1">
      <alignment horizontal="center" vertical="center"/>
    </xf>
    <xf numFmtId="0" fontId="3" fillId="0" borderId="15" xfId="64" applyFont="1" applyBorder="1" applyAlignment="1">
      <alignment horizontal="center" vertical="center"/>
    </xf>
    <xf numFmtId="0" fontId="1" fillId="0" borderId="0" xfId="50" applyFont="1" applyBorder="1" applyAlignment="1">
      <alignment horizontal="center"/>
    </xf>
    <xf numFmtId="0" fontId="3" fillId="0" borderId="0" xfId="50" applyFont="1" applyBorder="1" applyAlignment="1">
      <alignment horizontal="center"/>
    </xf>
    <xf numFmtId="0" fontId="1" fillId="2" borderId="33" xfId="50" applyFont="1" applyFill="1" applyBorder="1" applyAlignment="1">
      <alignment horizontal="center" vertical="center" wrapText="1"/>
    </xf>
    <xf numFmtId="0" fontId="1" fillId="2" borderId="11" xfId="50" applyFont="1" applyFill="1" applyBorder="1" applyAlignment="1">
      <alignment horizontal="center" vertical="center" wrapText="1"/>
    </xf>
    <xf numFmtId="0" fontId="20" fillId="2" borderId="31" xfId="51" applyFont="1" applyFill="1" applyBorder="1" applyAlignment="1">
      <alignment horizontal="center" vertical="center" wrapText="1"/>
    </xf>
    <xf numFmtId="0" fontId="1" fillId="2" borderId="23" xfId="50" applyFont="1" applyFill="1" applyBorder="1" applyAlignment="1">
      <alignment horizontal="center" vertical="center" wrapText="1"/>
    </xf>
    <xf numFmtId="0" fontId="1" fillId="2" borderId="31" xfId="50" applyFont="1" applyFill="1" applyBorder="1" applyAlignment="1">
      <alignment horizontal="center" vertical="center"/>
    </xf>
    <xf numFmtId="0" fontId="1" fillId="2" borderId="16" xfId="50" applyFont="1" applyFill="1" applyBorder="1" applyAlignment="1">
      <alignment horizontal="center" vertical="center"/>
    </xf>
    <xf numFmtId="0" fontId="1" fillId="2" borderId="24" xfId="50" applyFont="1" applyFill="1" applyBorder="1" applyAlignment="1">
      <alignment horizontal="center" vertical="center" wrapText="1"/>
    </xf>
    <xf numFmtId="0" fontId="1" fillId="2" borderId="10" xfId="50" applyFont="1" applyFill="1" applyBorder="1" applyAlignment="1">
      <alignment horizontal="center" vertical="center" wrapText="1"/>
    </xf>
    <xf numFmtId="0" fontId="3" fillId="0" borderId="0" xfId="50" applyFont="1" applyBorder="1" applyAlignment="1">
      <alignment horizontal="left" wrapText="1"/>
    </xf>
    <xf numFmtId="0" fontId="3" fillId="0" borderId="0" xfId="50" applyFont="1" applyFill="1" applyBorder="1" applyAlignment="1">
      <alignment horizontal="left" wrapText="1"/>
    </xf>
    <xf numFmtId="0" fontId="9" fillId="0" borderId="0" xfId="50" applyFont="1" applyBorder="1" applyAlignment="1">
      <alignment horizontal="left"/>
    </xf>
    <xf numFmtId="0" fontId="3" fillId="0" borderId="21" xfId="50" applyFont="1" applyBorder="1" applyAlignment="1">
      <alignment horizontal="left" vertical="center" wrapText="1"/>
    </xf>
    <xf numFmtId="0" fontId="3" fillId="0" borderId="0" xfId="50" applyFont="1" applyBorder="1" applyAlignment="1">
      <alignment horizontal="left" vertical="center" wrapText="1"/>
    </xf>
    <xf numFmtId="0" fontId="9" fillId="0" borderId="0" xfId="50" applyFont="1" applyBorder="1" applyAlignment="1">
      <alignment horizontal="left" vertical="center"/>
    </xf>
    <xf numFmtId="0" fontId="1" fillId="2" borderId="4" xfId="50" applyFont="1" applyFill="1" applyBorder="1" applyAlignment="1">
      <alignment horizontal="center" vertical="center" wrapText="1"/>
    </xf>
    <xf numFmtId="0" fontId="1" fillId="2" borderId="5" xfId="50" applyFont="1" applyFill="1" applyBorder="1" applyAlignment="1">
      <alignment horizontal="center" vertical="center" wrapText="1"/>
    </xf>
    <xf numFmtId="0" fontId="1" fillId="2" borderId="22" xfId="50" applyFont="1" applyFill="1" applyBorder="1" applyAlignment="1">
      <alignment horizontal="center" vertical="center" wrapText="1"/>
    </xf>
    <xf numFmtId="0" fontId="1" fillId="2" borderId="32" xfId="50" applyFont="1" applyFill="1" applyBorder="1" applyAlignment="1">
      <alignment horizontal="center" vertical="center" wrapText="1"/>
    </xf>
    <xf numFmtId="0" fontId="1" fillId="2" borderId="17" xfId="50" applyFont="1" applyFill="1" applyBorder="1" applyAlignment="1">
      <alignment horizontal="center" vertical="center" wrapText="1"/>
    </xf>
    <xf numFmtId="0" fontId="1" fillId="0" borderId="0" xfId="59" applyFont="1" applyBorder="1" applyAlignment="1">
      <alignment horizontal="center"/>
    </xf>
    <xf numFmtId="0" fontId="40" fillId="0" borderId="1" xfId="59" applyFont="1" applyBorder="1" applyAlignment="1">
      <alignment horizontal="right"/>
    </xf>
    <xf numFmtId="0" fontId="41" fillId="0" borderId="1" xfId="59" applyFont="1" applyBorder="1" applyAlignment="1">
      <alignment horizontal="right"/>
    </xf>
    <xf numFmtId="0" fontId="1" fillId="3" borderId="33" xfId="50" applyFont="1" applyFill="1" applyBorder="1" applyAlignment="1">
      <alignment horizontal="center" vertical="center" wrapText="1"/>
    </xf>
    <xf numFmtId="0" fontId="1" fillId="3" borderId="11" xfId="50" applyFont="1" applyFill="1" applyBorder="1" applyAlignment="1">
      <alignment horizontal="center" vertical="center" wrapText="1"/>
    </xf>
    <xf numFmtId="0" fontId="1" fillId="3" borderId="23" xfId="50" applyFont="1" applyFill="1" applyBorder="1" applyAlignment="1">
      <alignment horizontal="center" vertical="center" wrapText="1"/>
    </xf>
    <xf numFmtId="0" fontId="1" fillId="3" borderId="12" xfId="50" applyFont="1" applyFill="1" applyBorder="1" applyAlignment="1">
      <alignment horizontal="center" vertical="center" wrapText="1"/>
    </xf>
    <xf numFmtId="0" fontId="1" fillId="3" borderId="4" xfId="59" applyFont="1" applyFill="1" applyBorder="1" applyAlignment="1">
      <alignment horizontal="center" vertical="center"/>
    </xf>
    <xf numFmtId="0" fontId="1" fillId="3" borderId="5" xfId="59" applyFont="1" applyFill="1" applyBorder="1" applyAlignment="1">
      <alignment horizontal="center" vertical="center"/>
    </xf>
    <xf numFmtId="0" fontId="1" fillId="3" borderId="22" xfId="59" applyFont="1" applyFill="1" applyBorder="1" applyAlignment="1">
      <alignment horizontal="center" vertical="center"/>
    </xf>
    <xf numFmtId="0" fontId="1" fillId="3" borderId="6" xfId="59" applyFont="1" applyFill="1" applyBorder="1" applyAlignment="1">
      <alignment horizontal="center" vertical="center"/>
    </xf>
    <xf numFmtId="0" fontId="27" fillId="0" borderId="15" xfId="0" applyFont="1" applyBorder="1" applyAlignment="1">
      <alignment horizontal="center" vertical="center"/>
    </xf>
    <xf numFmtId="0" fontId="27" fillId="0" borderId="28" xfId="0" applyFont="1" applyBorder="1" applyAlignment="1">
      <alignment horizontal="center" vertical="center"/>
    </xf>
    <xf numFmtId="0" fontId="47" fillId="0" borderId="1" xfId="0" applyFont="1" applyBorder="1" applyAlignment="1">
      <alignment horizontal="right" vertical="center"/>
    </xf>
    <xf numFmtId="0" fontId="46" fillId="9" borderId="2" xfId="0" applyFont="1" applyFill="1" applyBorder="1" applyAlignment="1">
      <alignment horizontal="center" vertical="center" wrapText="1"/>
    </xf>
    <xf numFmtId="0" fontId="46" fillId="9" borderId="56" xfId="0" applyFont="1" applyFill="1" applyBorder="1" applyAlignment="1">
      <alignment horizontal="center" vertical="center" wrapText="1"/>
    </xf>
    <xf numFmtId="0" fontId="46" fillId="9" borderId="31" xfId="0" applyFont="1" applyFill="1" applyBorder="1" applyAlignment="1">
      <alignment horizontal="center" vertical="center" wrapText="1"/>
    </xf>
    <xf numFmtId="0" fontId="46" fillId="9" borderId="53" xfId="0" applyFont="1" applyFill="1" applyBorder="1" applyAlignment="1">
      <alignment horizontal="center" vertical="center" wrapText="1"/>
    </xf>
    <xf numFmtId="0" fontId="46" fillId="9" borderId="23" xfId="0" applyFont="1" applyFill="1" applyBorder="1" applyAlignment="1">
      <alignment horizontal="center" vertical="center" wrapText="1"/>
    </xf>
    <xf numFmtId="0" fontId="46" fillId="9" borderId="58" xfId="0" applyFont="1" applyFill="1" applyBorder="1" applyAlignment="1">
      <alignment horizontal="center" vertical="center" wrapText="1"/>
    </xf>
    <xf numFmtId="0" fontId="46" fillId="9" borderId="57" xfId="0" applyFont="1" applyFill="1" applyBorder="1" applyAlignment="1">
      <alignment horizontal="center" vertical="center" wrapText="1"/>
    </xf>
    <xf numFmtId="0" fontId="46" fillId="9" borderId="24" xfId="0" applyFont="1" applyFill="1" applyBorder="1" applyAlignment="1">
      <alignment horizontal="center" vertical="center" wrapText="1"/>
    </xf>
    <xf numFmtId="0" fontId="46" fillId="3" borderId="23"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31" fillId="0" borderId="0" xfId="0" applyFont="1" applyBorder="1" applyAlignment="1">
      <alignment horizontal="center" wrapText="1"/>
    </xf>
    <xf numFmtId="0" fontId="46" fillId="3" borderId="33" xfId="0" applyFont="1" applyFill="1" applyBorder="1" applyAlignment="1">
      <alignment horizontal="center" vertical="center" wrapText="1"/>
    </xf>
    <xf numFmtId="0" fontId="46" fillId="3" borderId="11" xfId="0" applyFont="1" applyFill="1" applyBorder="1" applyAlignment="1">
      <alignment horizontal="center" vertical="center" wrapText="1"/>
    </xf>
    <xf numFmtId="0" fontId="46" fillId="3" borderId="24" xfId="0" applyFont="1" applyFill="1" applyBorder="1" applyAlignment="1">
      <alignment horizontal="center" vertical="center" wrapText="1"/>
    </xf>
    <xf numFmtId="0" fontId="46" fillId="3" borderId="10" xfId="0" applyFont="1" applyFill="1" applyBorder="1" applyAlignment="1">
      <alignment horizontal="center" vertical="center" wrapText="1"/>
    </xf>
    <xf numFmtId="0" fontId="46" fillId="3" borderId="31" xfId="0" applyFont="1" applyFill="1" applyBorder="1" applyAlignment="1">
      <alignment horizontal="center" vertical="center" wrapText="1"/>
    </xf>
    <xf numFmtId="0" fontId="46" fillId="3" borderId="16" xfId="0" applyFont="1" applyFill="1" applyBorder="1" applyAlignment="1">
      <alignment horizontal="center" vertical="center" wrapText="1"/>
    </xf>
    <xf numFmtId="0" fontId="31" fillId="0" borderId="0" xfId="0" applyFont="1" applyBorder="1" applyAlignment="1">
      <alignment horizontal="right"/>
    </xf>
    <xf numFmtId="0" fontId="76" fillId="0" borderId="0" xfId="0" applyFont="1" applyBorder="1" applyAlignment="1">
      <alignment horizontal="right"/>
    </xf>
    <xf numFmtId="0" fontId="46" fillId="3" borderId="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46" fillId="3" borderId="32" xfId="0" applyFont="1" applyFill="1" applyBorder="1" applyAlignment="1">
      <alignment horizontal="center" vertical="center" wrapText="1"/>
    </xf>
    <xf numFmtId="0" fontId="46" fillId="3" borderId="17" xfId="0" applyFont="1" applyFill="1" applyBorder="1" applyAlignment="1">
      <alignment horizontal="center" vertical="center" wrapText="1"/>
    </xf>
    <xf numFmtId="0" fontId="52" fillId="2" borderId="31" xfId="61" applyFont="1" applyFill="1" applyBorder="1" applyAlignment="1">
      <alignment horizontal="center" vertical="center"/>
    </xf>
    <xf numFmtId="0" fontId="0" fillId="2" borderId="16" xfId="0" applyFill="1" applyBorder="1"/>
    <xf numFmtId="0" fontId="52" fillId="2" borderId="23" xfId="61" applyFont="1" applyFill="1" applyBorder="1" applyAlignment="1">
      <alignment horizontal="center" vertical="center"/>
    </xf>
    <xf numFmtId="0" fontId="0" fillId="2" borderId="23" xfId="0" applyFill="1" applyBorder="1"/>
    <xf numFmtId="0" fontId="0" fillId="2" borderId="24" xfId="0" applyFill="1" applyBorder="1"/>
    <xf numFmtId="0" fontId="52" fillId="0" borderId="0" xfId="61" applyFont="1" applyFill="1" applyAlignment="1">
      <alignment horizontal="center"/>
    </xf>
    <xf numFmtId="0" fontId="20" fillId="0" borderId="0" xfId="61" applyFont="1" applyFill="1" applyAlignment="1">
      <alignment horizontal="center"/>
    </xf>
    <xf numFmtId="0" fontId="51" fillId="0" borderId="1" xfId="61" applyFont="1" applyFill="1" applyBorder="1" applyAlignment="1">
      <alignment horizontal="center"/>
    </xf>
    <xf numFmtId="0" fontId="7" fillId="2" borderId="2" xfId="91" applyFont="1" applyFill="1" applyBorder="1" applyAlignment="1">
      <alignment horizontal="center" vertical="center" wrapText="1"/>
    </xf>
    <xf numFmtId="0" fontId="0" fillId="2" borderId="15" xfId="0" applyFill="1" applyBorder="1"/>
    <xf numFmtId="0" fontId="52" fillId="2" borderId="31" xfId="61" applyFont="1" applyFill="1" applyBorder="1" applyAlignment="1">
      <alignment horizontal="center" vertical="center" wrapText="1"/>
    </xf>
    <xf numFmtId="0" fontId="46" fillId="0" borderId="0" xfId="61" applyFont="1" applyAlignment="1">
      <alignment horizontal="center"/>
    </xf>
    <xf numFmtId="0" fontId="20" fillId="0" borderId="0" xfId="61" applyFont="1" applyAlignment="1">
      <alignment horizontal="center"/>
    </xf>
    <xf numFmtId="0" fontId="51" fillId="0" borderId="0" xfId="61" applyFont="1" applyBorder="1" applyAlignment="1">
      <alignment horizontal="center"/>
    </xf>
    <xf numFmtId="0" fontId="27" fillId="0" borderId="0" xfId="61" applyFont="1" applyFill="1" applyAlignment="1">
      <alignment horizontal="left" wrapText="1"/>
    </xf>
  </cellXfs>
  <cellStyles count="93">
    <cellStyle name="Comma" xfId="7" builtinId="3"/>
    <cellStyle name="Comma 10" xfId="12"/>
    <cellStyle name="Comma 11" xfId="38"/>
    <cellStyle name="Comma 2" xfId="4"/>
    <cellStyle name="Comma 2 2 2 2" xfId="32"/>
    <cellStyle name="Comma 2 29" xfId="90"/>
    <cellStyle name="Comma 20" xfId="36"/>
    <cellStyle name="Comma 21 2" xfId="63"/>
    <cellStyle name="Comma 22" xfId="52"/>
    <cellStyle name="Comma 25" xfId="92"/>
    <cellStyle name="Comma 27" xfId="49"/>
    <cellStyle name="Comma 29" xfId="46"/>
    <cellStyle name="Comma 3" xfId="69"/>
    <cellStyle name="Comma 30" xfId="45"/>
    <cellStyle name="Normal" xfId="0" builtinId="0"/>
    <cellStyle name="Normal 10" xfId="2"/>
    <cellStyle name="Normal 10 3" xfId="14"/>
    <cellStyle name="Normal 10 3 2" xfId="64"/>
    <cellStyle name="Normal 10 5" xfId="20"/>
    <cellStyle name="Normal 2" xfId="23"/>
    <cellStyle name="Normal 2 10" xfId="11"/>
    <cellStyle name="Normal 2 10 2" xfId="30"/>
    <cellStyle name="Normal 2 14" xfId="5"/>
    <cellStyle name="Normal 2 19" xfId="79"/>
    <cellStyle name="Normal 2 2" xfId="55"/>
    <cellStyle name="Normal 2 2 2" xfId="57"/>
    <cellStyle name="Normal 2 2 2 4" xfId="87"/>
    <cellStyle name="Normal 2 3" xfId="62"/>
    <cellStyle name="Normal 2 4" xfId="82"/>
    <cellStyle name="Normal 2 5" xfId="91"/>
    <cellStyle name="Normal 2 9 2" xfId="17"/>
    <cellStyle name="Normal 20" xfId="34"/>
    <cellStyle name="Normal 21" xfId="35"/>
    <cellStyle name="Normal 22" xfId="37"/>
    <cellStyle name="Normal 23" xfId="39"/>
    <cellStyle name="Normal 24" xfId="40"/>
    <cellStyle name="Normal 25" xfId="42"/>
    <cellStyle name="Normal 26" xfId="41"/>
    <cellStyle name="Normal 28" xfId="48"/>
    <cellStyle name="Normal 29 3 2" xfId="33"/>
    <cellStyle name="Normal 3 16" xfId="26"/>
    <cellStyle name="Normal 3 16 2" xfId="65"/>
    <cellStyle name="Normal 3 2" xfId="8"/>
    <cellStyle name="Normal 3 2 3" xfId="10"/>
    <cellStyle name="Normal 3 6" xfId="21"/>
    <cellStyle name="Normal 30" xfId="44"/>
    <cellStyle name="Normal 31" xfId="43"/>
    <cellStyle name="Normal 32 2 2" xfId="15"/>
    <cellStyle name="Normal 32 3" xfId="16"/>
    <cellStyle name="Normal 33" xfId="19"/>
    <cellStyle name="Normal 33 4" xfId="18"/>
    <cellStyle name="Normal 34" xfId="3"/>
    <cellStyle name="Normal 34 3 2" xfId="13"/>
    <cellStyle name="Normal 4 10" xfId="60"/>
    <cellStyle name="Normal 4 28" xfId="80"/>
    <cellStyle name="Normal 40" xfId="6"/>
    <cellStyle name="Normal 46 2" xfId="25"/>
    <cellStyle name="Normal 5 16" xfId="81"/>
    <cellStyle name="Normal 53" xfId="53"/>
    <cellStyle name="Normal 54" xfId="47"/>
    <cellStyle name="Normal 54 4" xfId="56"/>
    <cellStyle name="Normal 55" xfId="61"/>
    <cellStyle name="Normal 56" xfId="54"/>
    <cellStyle name="Normal 57" xfId="51"/>
    <cellStyle name="Normal 57 2" xfId="88"/>
    <cellStyle name="Normal 59" xfId="50"/>
    <cellStyle name="Normal 6 2 2" xfId="29"/>
    <cellStyle name="Normal 68" xfId="22"/>
    <cellStyle name="Normal 69" xfId="31"/>
    <cellStyle name="Normal 69 2" xfId="78"/>
    <cellStyle name="Normal 7 10" xfId="83"/>
    <cellStyle name="Normal 70" xfId="27"/>
    <cellStyle name="Normal 70 2" xfId="66"/>
    <cellStyle name="Normal 71 2" xfId="86"/>
    <cellStyle name="Normal_064-03-32" xfId="1"/>
    <cellStyle name="Normal_bartaman point 2 2" xfId="9"/>
    <cellStyle name="Normal_bartaman point 3 2 3" xfId="74"/>
    <cellStyle name="Normal_bartaman point 3 3" xfId="71"/>
    <cellStyle name="Normal_bartaman point 3 4" xfId="72"/>
    <cellStyle name="Normal_Bartamane_Book1" xfId="70"/>
    <cellStyle name="Normal_Comm_wt" xfId="76"/>
    <cellStyle name="Normal_Comm_wt_bartamane" xfId="75"/>
    <cellStyle name="Normal_CPI" xfId="73"/>
    <cellStyle name="Normal_Direction of Trade_BartamanFormat 2063-64" xfId="84"/>
    <cellStyle name="Normal_IndexSeries" xfId="77"/>
    <cellStyle name="Normal_MonthlyExchangeRate" xfId="59"/>
    <cellStyle name="Percent" xfId="68" builtinId="5"/>
    <cellStyle name="Percent 2" xfId="24"/>
    <cellStyle name="Percent 2 7" xfId="85"/>
    <cellStyle name="Percent 3" xfId="58"/>
    <cellStyle name="Percent 3 4" xfId="89"/>
    <cellStyle name="Percent 6" xfId="28"/>
    <cellStyle name="Percent 6 2" xfId="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externalLink" Target="externalLinks/externalLink6.xml"/><Relationship Id="rId101"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4.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7.xml"/><Relationship Id="rId105"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externalLink" Target="externalLinks/externalLink5.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7</xdr:row>
          <xdr:rowOff>28575</xdr:rowOff>
        </xdr:from>
        <xdr:to>
          <xdr:col>9</xdr:col>
          <xdr:colOff>190500</xdr:colOff>
          <xdr:row>54</xdr:row>
          <xdr:rowOff>180975</xdr:rowOff>
        </xdr:to>
        <xdr:sp macro="" textlink="">
          <xdr:nvSpPr>
            <xdr:cNvPr id="88065" name="Object 1" hidden="1">
              <a:extLst>
                <a:ext uri="{63B3BB69-23CF-44E3-9099-C40C66FF867C}">
                  <a14:compatExt spid="_x0000_s8806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www.kitco.com/gold.londonfix.html" TargetMode="External"/></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93.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6:K24"/>
  <sheetViews>
    <sheetView showGridLines="0" tabSelected="1" workbookViewId="0">
      <selection activeCell="O19" sqref="O19"/>
    </sheetView>
  </sheetViews>
  <sheetFormatPr defaultRowHeight="15"/>
  <sheetData>
    <row r="16" spans="3:11">
      <c r="C16" s="3076" t="s">
        <v>259</v>
      </c>
      <c r="D16" s="3076"/>
      <c r="E16" s="3076"/>
      <c r="F16" s="3076"/>
      <c r="G16" s="3076"/>
      <c r="H16" s="3076"/>
      <c r="I16" s="3076"/>
      <c r="J16" s="3076"/>
      <c r="K16" s="3076"/>
    </row>
    <row r="17" spans="3:11">
      <c r="C17" s="3076"/>
      <c r="D17" s="3076"/>
      <c r="E17" s="3076"/>
      <c r="F17" s="3076"/>
      <c r="G17" s="3076"/>
      <c r="H17" s="3076"/>
      <c r="I17" s="3076"/>
      <c r="J17" s="3076"/>
      <c r="K17" s="3076"/>
    </row>
    <row r="18" spans="3:11">
      <c r="C18" s="3076"/>
      <c r="D18" s="3076"/>
      <c r="E18" s="3076"/>
      <c r="F18" s="3076"/>
      <c r="G18" s="3076"/>
      <c r="H18" s="3076"/>
      <c r="I18" s="3076"/>
      <c r="J18" s="3076"/>
      <c r="K18" s="3076"/>
    </row>
    <row r="19" spans="3:11">
      <c r="C19" s="3076"/>
      <c r="D19" s="3076"/>
      <c r="E19" s="3076"/>
      <c r="F19" s="3076"/>
      <c r="G19" s="3076"/>
      <c r="H19" s="3076"/>
      <c r="I19" s="3076"/>
      <c r="J19" s="3076"/>
      <c r="K19" s="3076"/>
    </row>
    <row r="20" spans="3:11">
      <c r="C20" s="3076"/>
      <c r="D20" s="3076"/>
      <c r="E20" s="3076"/>
      <c r="F20" s="3076"/>
      <c r="G20" s="3076"/>
      <c r="H20" s="3076"/>
      <c r="I20" s="3076"/>
      <c r="J20" s="3076"/>
      <c r="K20" s="3076"/>
    </row>
    <row r="21" spans="3:11">
      <c r="C21" s="3076"/>
      <c r="D21" s="3076"/>
      <c r="E21" s="3076"/>
      <c r="F21" s="3076"/>
      <c r="G21" s="3076"/>
      <c r="H21" s="3076"/>
      <c r="I21" s="3076"/>
      <c r="J21" s="3076"/>
      <c r="K21" s="3076"/>
    </row>
    <row r="22" spans="3:11">
      <c r="C22" s="3076"/>
      <c r="D22" s="3076"/>
      <c r="E22" s="3076"/>
      <c r="F22" s="3076"/>
      <c r="G22" s="3076"/>
      <c r="H22" s="3076"/>
      <c r="I22" s="3076"/>
      <c r="J22" s="3076"/>
      <c r="K22" s="3076"/>
    </row>
    <row r="24" spans="3:11" ht="31.5">
      <c r="C24" s="3077" t="s">
        <v>398</v>
      </c>
      <c r="D24" s="3077"/>
      <c r="E24" s="3077"/>
      <c r="F24" s="3077"/>
      <c r="G24" s="3077"/>
      <c r="H24" s="3077"/>
      <c r="I24" s="3077"/>
      <c r="J24" s="3077"/>
      <c r="K24" s="3077"/>
    </row>
  </sheetData>
  <mergeCells count="2">
    <mergeCell ref="C16:K22"/>
    <mergeCell ref="C24:K2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showGridLines="0" view="pageBreakPreview" zoomScaleSheetLayoutView="100" workbookViewId="0">
      <pane ySplit="8" topLeftCell="A9" activePane="bottomLeft" state="frozen"/>
      <selection activeCell="L29" sqref="L29"/>
      <selection pane="bottomLeft" activeCell="L29" sqref="L29"/>
    </sheetView>
  </sheetViews>
  <sheetFormatPr defaultRowHeight="15"/>
  <cols>
    <col min="1" max="1" width="33.85546875" style="343" bestFit="1" customWidth="1"/>
    <col min="2" max="2" width="10.42578125" style="343" bestFit="1" customWidth="1"/>
    <col min="3" max="3" width="8.85546875" style="343" bestFit="1" customWidth="1"/>
    <col min="4" max="4" width="8.5703125" style="343" bestFit="1" customWidth="1"/>
    <col min="5" max="5" width="8.85546875" style="343" bestFit="1" customWidth="1"/>
    <col min="6" max="6" width="8.5703125" style="343" customWidth="1"/>
    <col min="7" max="7" width="8.85546875" style="343" bestFit="1" customWidth="1"/>
    <col min="8" max="8" width="7.28515625" style="343" bestFit="1" customWidth="1"/>
    <col min="9" max="9" width="7.28515625" style="343" customWidth="1"/>
    <col min="10" max="11" width="7.28515625" style="343" bestFit="1" customWidth="1"/>
    <col min="12" max="16384" width="9.140625" style="343"/>
  </cols>
  <sheetData>
    <row r="1" spans="1:11" ht="15.75">
      <c r="A1" s="3129" t="s">
        <v>566</v>
      </c>
      <c r="B1" s="3129"/>
      <c r="C1" s="3129"/>
      <c r="D1" s="3129"/>
      <c r="E1" s="3129"/>
      <c r="F1" s="3129"/>
      <c r="G1" s="3129"/>
      <c r="H1" s="3129"/>
      <c r="I1" s="3129"/>
      <c r="J1" s="3129"/>
      <c r="K1" s="3129"/>
    </row>
    <row r="2" spans="1:11" ht="15.75">
      <c r="A2" s="3130" t="s">
        <v>124</v>
      </c>
      <c r="B2" s="3130"/>
      <c r="C2" s="3130"/>
      <c r="D2" s="3130"/>
      <c r="E2" s="3130"/>
      <c r="F2" s="3130"/>
      <c r="G2" s="3130"/>
      <c r="H2" s="3130"/>
      <c r="I2" s="3130"/>
      <c r="J2" s="3130"/>
      <c r="K2" s="3130"/>
    </row>
    <row r="3" spans="1:11" ht="15.75">
      <c r="A3" s="3130" t="s">
        <v>496</v>
      </c>
      <c r="B3" s="3130"/>
      <c r="C3" s="3130"/>
      <c r="D3" s="3130"/>
      <c r="E3" s="3130"/>
      <c r="F3" s="3130"/>
      <c r="G3" s="3130"/>
      <c r="H3" s="3130"/>
      <c r="I3" s="3130"/>
      <c r="J3" s="3130"/>
      <c r="K3" s="3130"/>
    </row>
    <row r="4" spans="1:11" ht="15.75">
      <c r="A4" s="3131" t="s">
        <v>233</v>
      </c>
      <c r="B4" s="3131"/>
      <c r="C4" s="3131"/>
      <c r="D4" s="3131"/>
      <c r="E4" s="3131"/>
      <c r="F4" s="3131"/>
      <c r="G4" s="3131"/>
      <c r="H4" s="3131"/>
      <c r="I4" s="3131"/>
      <c r="J4" s="3131"/>
      <c r="K4" s="3131"/>
    </row>
    <row r="5" spans="1:11" ht="16.5" thickBot="1">
      <c r="A5" s="3128"/>
      <c r="B5" s="3128"/>
      <c r="C5" s="3128"/>
      <c r="D5" s="3128"/>
      <c r="E5" s="3128"/>
      <c r="F5" s="3128"/>
      <c r="G5" s="3128"/>
      <c r="H5" s="3128"/>
      <c r="I5" s="3128"/>
      <c r="J5" s="3128"/>
      <c r="K5" s="3128"/>
    </row>
    <row r="6" spans="1:11" ht="15.75" thickTop="1">
      <c r="A6" s="3121" t="s">
        <v>479</v>
      </c>
      <c r="B6" s="3116" t="s">
        <v>478</v>
      </c>
      <c r="C6" s="451" t="s">
        <v>29</v>
      </c>
      <c r="D6" s="3116" t="s">
        <v>85</v>
      </c>
      <c r="E6" s="3116"/>
      <c r="F6" s="3116" t="s">
        <v>495</v>
      </c>
      <c r="G6" s="3116"/>
      <c r="H6" s="3132" t="s">
        <v>494</v>
      </c>
      <c r="I6" s="3133"/>
      <c r="J6" s="3133"/>
      <c r="K6" s="3134"/>
    </row>
    <row r="7" spans="1:11">
      <c r="A7" s="3125"/>
      <c r="B7" s="3126"/>
      <c r="C7" s="450" t="s">
        <v>492</v>
      </c>
      <c r="D7" s="450" t="s">
        <v>493</v>
      </c>
      <c r="E7" s="450" t="s">
        <v>492</v>
      </c>
      <c r="F7" s="450" t="s">
        <v>493</v>
      </c>
      <c r="G7" s="450" t="s">
        <v>492</v>
      </c>
      <c r="H7" s="3135" t="s">
        <v>491</v>
      </c>
      <c r="I7" s="3137" t="s">
        <v>490</v>
      </c>
      <c r="J7" s="3137" t="s">
        <v>489</v>
      </c>
      <c r="K7" s="3139" t="s">
        <v>488</v>
      </c>
    </row>
    <row r="8" spans="1:11">
      <c r="A8" s="3122"/>
      <c r="B8" s="3127"/>
      <c r="C8" s="449">
        <v>1</v>
      </c>
      <c r="D8" s="449">
        <v>2</v>
      </c>
      <c r="E8" s="449">
        <v>3</v>
      </c>
      <c r="F8" s="449">
        <v>4</v>
      </c>
      <c r="G8" s="449">
        <v>5</v>
      </c>
      <c r="H8" s="3136"/>
      <c r="I8" s="3138"/>
      <c r="J8" s="3138"/>
      <c r="K8" s="3140"/>
    </row>
    <row r="9" spans="1:11">
      <c r="A9" s="444" t="s">
        <v>450</v>
      </c>
      <c r="B9" s="401">
        <v>100</v>
      </c>
      <c r="C9" s="401">
        <v>128.55000000000001</v>
      </c>
      <c r="D9" s="401">
        <v>133.54</v>
      </c>
      <c r="E9" s="401">
        <v>134.69</v>
      </c>
      <c r="F9" s="401">
        <v>139.13999999999999</v>
      </c>
      <c r="G9" s="401">
        <v>140.33000000000001</v>
      </c>
      <c r="H9" s="401">
        <v>4.78</v>
      </c>
      <c r="I9" s="401">
        <v>0.86</v>
      </c>
      <c r="J9" s="401">
        <v>4.1900000000000004</v>
      </c>
      <c r="K9" s="400">
        <v>0.85</v>
      </c>
    </row>
    <row r="10" spans="1:11">
      <c r="A10" s="447"/>
      <c r="B10" s="446"/>
      <c r="C10" s="446"/>
      <c r="D10" s="446"/>
      <c r="E10" s="446"/>
      <c r="F10" s="446"/>
      <c r="G10" s="446"/>
      <c r="H10" s="446"/>
      <c r="I10" s="446"/>
      <c r="J10" s="446"/>
      <c r="K10" s="445"/>
    </row>
    <row r="11" spans="1:11">
      <c r="A11" s="444" t="s">
        <v>449</v>
      </c>
      <c r="B11" s="443">
        <v>43.91</v>
      </c>
      <c r="C11" s="442">
        <v>124.79</v>
      </c>
      <c r="D11" s="442">
        <v>129.72</v>
      </c>
      <c r="E11" s="442">
        <v>131.94</v>
      </c>
      <c r="F11" s="442">
        <v>137.79</v>
      </c>
      <c r="G11" s="442">
        <v>139.6</v>
      </c>
      <c r="H11" s="442">
        <v>5.73</v>
      </c>
      <c r="I11" s="442">
        <v>1.71</v>
      </c>
      <c r="J11" s="442">
        <v>5.81</v>
      </c>
      <c r="K11" s="440">
        <v>1.31</v>
      </c>
    </row>
    <row r="12" spans="1:11">
      <c r="A12" s="439" t="s">
        <v>476</v>
      </c>
      <c r="B12" s="417">
        <v>11.33</v>
      </c>
      <c r="C12" s="416">
        <v>122.43</v>
      </c>
      <c r="D12" s="416">
        <v>126.99</v>
      </c>
      <c r="E12" s="416">
        <v>127.76</v>
      </c>
      <c r="F12" s="416">
        <v>130.33000000000001</v>
      </c>
      <c r="G12" s="416">
        <v>130.62</v>
      </c>
      <c r="H12" s="416">
        <v>4.3600000000000003</v>
      </c>
      <c r="I12" s="416">
        <v>0.61</v>
      </c>
      <c r="J12" s="416">
        <v>2.23</v>
      </c>
      <c r="K12" s="414">
        <v>0.22</v>
      </c>
    </row>
    <row r="13" spans="1:11">
      <c r="A13" s="437" t="s">
        <v>475</v>
      </c>
      <c r="B13" s="417">
        <v>1.84</v>
      </c>
      <c r="C13" s="416">
        <v>92.52</v>
      </c>
      <c r="D13" s="416">
        <v>104.95</v>
      </c>
      <c r="E13" s="416">
        <v>105.37</v>
      </c>
      <c r="F13" s="416">
        <v>113.1</v>
      </c>
      <c r="G13" s="416">
        <v>114.09</v>
      </c>
      <c r="H13" s="416">
        <v>13.89</v>
      </c>
      <c r="I13" s="416">
        <v>0.4</v>
      </c>
      <c r="J13" s="448">
        <v>8.27</v>
      </c>
      <c r="K13" s="414">
        <v>0.87</v>
      </c>
    </row>
    <row r="14" spans="1:11">
      <c r="A14" s="437" t="s">
        <v>474</v>
      </c>
      <c r="B14" s="417">
        <v>5.52</v>
      </c>
      <c r="C14" s="416">
        <v>128.88</v>
      </c>
      <c r="D14" s="416">
        <v>121.24</v>
      </c>
      <c r="E14" s="416">
        <v>125.93</v>
      </c>
      <c r="F14" s="416">
        <v>130.84</v>
      </c>
      <c r="G14" s="416">
        <v>147.54</v>
      </c>
      <c r="H14" s="416">
        <v>-2.29</v>
      </c>
      <c r="I14" s="416">
        <v>3.87</v>
      </c>
      <c r="J14" s="448">
        <v>17.16</v>
      </c>
      <c r="K14" s="414">
        <v>12.77</v>
      </c>
    </row>
    <row r="15" spans="1:11">
      <c r="A15" s="437" t="s">
        <v>473</v>
      </c>
      <c r="B15" s="417">
        <v>6.75</v>
      </c>
      <c r="C15" s="416">
        <v>125.52</v>
      </c>
      <c r="D15" s="416">
        <v>132.55000000000001</v>
      </c>
      <c r="E15" s="416">
        <v>144.35</v>
      </c>
      <c r="F15" s="416">
        <v>143.13</v>
      </c>
      <c r="G15" s="416">
        <v>141.46</v>
      </c>
      <c r="H15" s="416">
        <v>15</v>
      </c>
      <c r="I15" s="416">
        <v>8.9</v>
      </c>
      <c r="J15" s="448">
        <v>-2</v>
      </c>
      <c r="K15" s="414">
        <v>-1.17</v>
      </c>
    </row>
    <row r="16" spans="1:11">
      <c r="A16" s="437" t="s">
        <v>472</v>
      </c>
      <c r="B16" s="417">
        <v>5.24</v>
      </c>
      <c r="C16" s="416">
        <v>125.4</v>
      </c>
      <c r="D16" s="416">
        <v>132.88</v>
      </c>
      <c r="E16" s="416">
        <v>134.75</v>
      </c>
      <c r="F16" s="416">
        <v>135.57</v>
      </c>
      <c r="G16" s="416">
        <v>135.99</v>
      </c>
      <c r="H16" s="416">
        <v>7.45</v>
      </c>
      <c r="I16" s="416">
        <v>1.4</v>
      </c>
      <c r="J16" s="448">
        <v>0.92</v>
      </c>
      <c r="K16" s="414">
        <v>0.31</v>
      </c>
    </row>
    <row r="17" spans="1:11">
      <c r="A17" s="437" t="s">
        <v>471</v>
      </c>
      <c r="B17" s="417">
        <v>2.95</v>
      </c>
      <c r="C17" s="416">
        <v>123.73</v>
      </c>
      <c r="D17" s="416">
        <v>131.52000000000001</v>
      </c>
      <c r="E17" s="416">
        <v>132.04</v>
      </c>
      <c r="F17" s="416">
        <v>172.27</v>
      </c>
      <c r="G17" s="416">
        <v>171.67</v>
      </c>
      <c r="H17" s="416">
        <v>6.71</v>
      </c>
      <c r="I17" s="416">
        <v>0.39</v>
      </c>
      <c r="J17" s="448">
        <v>30.02</v>
      </c>
      <c r="K17" s="414">
        <v>-0.35</v>
      </c>
    </row>
    <row r="18" spans="1:11">
      <c r="A18" s="437" t="s">
        <v>470</v>
      </c>
      <c r="B18" s="417">
        <v>2.08</v>
      </c>
      <c r="C18" s="416">
        <v>144.97</v>
      </c>
      <c r="D18" s="416">
        <v>151.4</v>
      </c>
      <c r="E18" s="416">
        <v>135.41</v>
      </c>
      <c r="F18" s="416">
        <v>158.57</v>
      </c>
      <c r="G18" s="416">
        <v>151.63</v>
      </c>
      <c r="H18" s="416">
        <v>-6.59</v>
      </c>
      <c r="I18" s="416">
        <v>-10.56</v>
      </c>
      <c r="J18" s="448">
        <v>11.98</v>
      </c>
      <c r="K18" s="414">
        <v>-4.38</v>
      </c>
    </row>
    <row r="19" spans="1:11">
      <c r="A19" s="437" t="s">
        <v>469</v>
      </c>
      <c r="B19" s="417">
        <v>1.74</v>
      </c>
      <c r="C19" s="416">
        <v>121.47</v>
      </c>
      <c r="D19" s="416">
        <v>126.91</v>
      </c>
      <c r="E19" s="416">
        <v>128.69999999999999</v>
      </c>
      <c r="F19" s="416">
        <v>133.53</v>
      </c>
      <c r="G19" s="416">
        <v>134.15</v>
      </c>
      <c r="H19" s="416">
        <v>5.95</v>
      </c>
      <c r="I19" s="416">
        <v>1.41</v>
      </c>
      <c r="J19" s="448">
        <v>4.2300000000000004</v>
      </c>
      <c r="K19" s="414">
        <v>0.46</v>
      </c>
    </row>
    <row r="20" spans="1:11">
      <c r="A20" s="437" t="s">
        <v>468</v>
      </c>
      <c r="B20" s="417">
        <v>1.21</v>
      </c>
      <c r="C20" s="416">
        <v>130.37</v>
      </c>
      <c r="D20" s="416">
        <v>141.97999999999999</v>
      </c>
      <c r="E20" s="416">
        <v>138.38</v>
      </c>
      <c r="F20" s="416">
        <v>129.15</v>
      </c>
      <c r="G20" s="416">
        <v>130.47</v>
      </c>
      <c r="H20" s="416">
        <v>6.15</v>
      </c>
      <c r="I20" s="416">
        <v>-2.54</v>
      </c>
      <c r="J20" s="448">
        <v>-5.72</v>
      </c>
      <c r="K20" s="414">
        <v>1.02</v>
      </c>
    </row>
    <row r="21" spans="1:11">
      <c r="A21" s="437" t="s">
        <v>467</v>
      </c>
      <c r="B21" s="417">
        <v>1.24</v>
      </c>
      <c r="C21" s="416">
        <v>117.71</v>
      </c>
      <c r="D21" s="416">
        <v>122.11</v>
      </c>
      <c r="E21" s="416">
        <v>123.09</v>
      </c>
      <c r="F21" s="416">
        <v>134.09</v>
      </c>
      <c r="G21" s="416">
        <v>134.66999999999999</v>
      </c>
      <c r="H21" s="416">
        <v>4.57</v>
      </c>
      <c r="I21" s="416">
        <v>0.81</v>
      </c>
      <c r="J21" s="448">
        <v>9.41</v>
      </c>
      <c r="K21" s="414">
        <v>0.43</v>
      </c>
    </row>
    <row r="22" spans="1:11">
      <c r="A22" s="437" t="s">
        <v>466</v>
      </c>
      <c r="B22" s="417">
        <v>0.68</v>
      </c>
      <c r="C22" s="416">
        <v>152.58000000000001</v>
      </c>
      <c r="D22" s="416">
        <v>168.71</v>
      </c>
      <c r="E22" s="416">
        <v>168.71</v>
      </c>
      <c r="F22" s="416">
        <v>176.71</v>
      </c>
      <c r="G22" s="416">
        <v>176.71</v>
      </c>
      <c r="H22" s="416">
        <v>10.57</v>
      </c>
      <c r="I22" s="416">
        <v>0</v>
      </c>
      <c r="J22" s="448">
        <v>4.74</v>
      </c>
      <c r="K22" s="414">
        <v>0</v>
      </c>
    </row>
    <row r="23" spans="1:11">
      <c r="A23" s="437" t="s">
        <v>465</v>
      </c>
      <c r="B23" s="417">
        <v>0.41</v>
      </c>
      <c r="C23" s="416">
        <v>132.22999999999999</v>
      </c>
      <c r="D23" s="416">
        <v>147.22999999999999</v>
      </c>
      <c r="E23" s="416">
        <v>147.22999999999999</v>
      </c>
      <c r="F23" s="416">
        <v>161.72</v>
      </c>
      <c r="G23" s="416">
        <v>161.72</v>
      </c>
      <c r="H23" s="416">
        <v>11.35</v>
      </c>
      <c r="I23" s="416">
        <v>0</v>
      </c>
      <c r="J23" s="448">
        <v>9.84</v>
      </c>
      <c r="K23" s="414">
        <v>0</v>
      </c>
    </row>
    <row r="24" spans="1:11">
      <c r="A24" s="436" t="s">
        <v>464</v>
      </c>
      <c r="B24" s="433">
        <v>2.92</v>
      </c>
      <c r="C24" s="432">
        <v>131.11000000000001</v>
      </c>
      <c r="D24" s="432">
        <v>136.35</v>
      </c>
      <c r="E24" s="432">
        <v>137.56</v>
      </c>
      <c r="F24" s="432">
        <v>142.21</v>
      </c>
      <c r="G24" s="432">
        <v>142.63</v>
      </c>
      <c r="H24" s="432">
        <v>4.92</v>
      </c>
      <c r="I24" s="432">
        <v>0.89</v>
      </c>
      <c r="J24" s="432">
        <v>3.69</v>
      </c>
      <c r="K24" s="430">
        <v>0.3</v>
      </c>
    </row>
    <row r="25" spans="1:11">
      <c r="A25" s="447"/>
      <c r="B25" s="446"/>
      <c r="C25" s="446"/>
      <c r="D25" s="446"/>
      <c r="E25" s="446"/>
      <c r="F25" s="446"/>
      <c r="G25" s="446"/>
      <c r="H25" s="446"/>
      <c r="I25" s="446"/>
      <c r="J25" s="446"/>
      <c r="K25" s="445"/>
    </row>
    <row r="26" spans="1:11">
      <c r="A26" s="444" t="s">
        <v>448</v>
      </c>
      <c r="B26" s="443">
        <v>56.09</v>
      </c>
      <c r="C26" s="442">
        <v>131.57</v>
      </c>
      <c r="D26" s="441">
        <v>136.61000000000001</v>
      </c>
      <c r="E26" s="442">
        <v>136.88</v>
      </c>
      <c r="F26" s="441">
        <v>140.19999999999999</v>
      </c>
      <c r="G26" s="442">
        <v>140.9</v>
      </c>
      <c r="H26" s="441">
        <v>4.04</v>
      </c>
      <c r="I26" s="442">
        <v>0.2</v>
      </c>
      <c r="J26" s="441">
        <v>2.94</v>
      </c>
      <c r="K26" s="440">
        <v>0.5</v>
      </c>
    </row>
    <row r="27" spans="1:11">
      <c r="A27" s="439" t="s">
        <v>463</v>
      </c>
      <c r="B27" s="417">
        <v>7.19</v>
      </c>
      <c r="C27" s="416">
        <v>143.80000000000001</v>
      </c>
      <c r="D27" s="415">
        <v>150</v>
      </c>
      <c r="E27" s="416">
        <v>150</v>
      </c>
      <c r="F27" s="415">
        <v>154.66999999999999</v>
      </c>
      <c r="G27" s="416">
        <v>154.66999999999999</v>
      </c>
      <c r="H27" s="415">
        <v>4.3099999999999996</v>
      </c>
      <c r="I27" s="416">
        <v>0</v>
      </c>
      <c r="J27" s="415">
        <v>3.11</v>
      </c>
      <c r="K27" s="414">
        <v>0</v>
      </c>
    </row>
    <row r="28" spans="1:11">
      <c r="A28" s="437" t="s">
        <v>462</v>
      </c>
      <c r="B28" s="417">
        <v>20.3</v>
      </c>
      <c r="C28" s="416">
        <v>142.13999999999999</v>
      </c>
      <c r="D28" s="415">
        <v>148.13</v>
      </c>
      <c r="E28" s="416">
        <v>148.13999999999999</v>
      </c>
      <c r="F28" s="415">
        <v>149.47</v>
      </c>
      <c r="G28" s="416">
        <v>149.66</v>
      </c>
      <c r="H28" s="415">
        <v>4.22</v>
      </c>
      <c r="I28" s="416">
        <v>0</v>
      </c>
      <c r="J28" s="415">
        <v>1.03</v>
      </c>
      <c r="K28" s="414">
        <v>0.13</v>
      </c>
    </row>
    <row r="29" spans="1:11">
      <c r="A29" s="438" t="s">
        <v>461</v>
      </c>
      <c r="B29" s="417">
        <v>4.3</v>
      </c>
      <c r="C29" s="416">
        <v>125.76</v>
      </c>
      <c r="D29" s="415">
        <v>130.71</v>
      </c>
      <c r="E29" s="416">
        <v>130.79</v>
      </c>
      <c r="F29" s="415">
        <v>136.61000000000001</v>
      </c>
      <c r="G29" s="416">
        <v>136.99</v>
      </c>
      <c r="H29" s="415">
        <v>4</v>
      </c>
      <c r="I29" s="416">
        <v>0.06</v>
      </c>
      <c r="J29" s="415">
        <v>4.74</v>
      </c>
      <c r="K29" s="414">
        <v>0.28000000000000003</v>
      </c>
    </row>
    <row r="30" spans="1:11">
      <c r="A30" s="437" t="s">
        <v>460</v>
      </c>
      <c r="B30" s="417">
        <v>3.47</v>
      </c>
      <c r="C30" s="416">
        <v>111.48</v>
      </c>
      <c r="D30" s="415">
        <v>116.29</v>
      </c>
      <c r="E30" s="416">
        <v>116.29</v>
      </c>
      <c r="F30" s="415">
        <v>120.98</v>
      </c>
      <c r="G30" s="416">
        <v>120.98</v>
      </c>
      <c r="H30" s="415">
        <v>4.3099999999999996</v>
      </c>
      <c r="I30" s="416">
        <v>0</v>
      </c>
      <c r="J30" s="415">
        <v>4.03</v>
      </c>
      <c r="K30" s="414">
        <v>0</v>
      </c>
    </row>
    <row r="31" spans="1:11">
      <c r="A31" s="437" t="s">
        <v>459</v>
      </c>
      <c r="B31" s="417">
        <v>5.34</v>
      </c>
      <c r="C31" s="416">
        <v>110.18</v>
      </c>
      <c r="D31" s="415">
        <v>109.38</v>
      </c>
      <c r="E31" s="416">
        <v>111.39</v>
      </c>
      <c r="F31" s="415">
        <v>120</v>
      </c>
      <c r="G31" s="416">
        <v>125.28</v>
      </c>
      <c r="H31" s="415">
        <v>1.1000000000000001</v>
      </c>
      <c r="I31" s="416">
        <v>1.84</v>
      </c>
      <c r="J31" s="415">
        <v>12.47</v>
      </c>
      <c r="K31" s="414">
        <v>4.4000000000000004</v>
      </c>
    </row>
    <row r="32" spans="1:11">
      <c r="A32" s="437" t="s">
        <v>458</v>
      </c>
      <c r="B32" s="417">
        <v>2.82</v>
      </c>
      <c r="C32" s="416">
        <v>104.22</v>
      </c>
      <c r="D32" s="415">
        <v>105.89</v>
      </c>
      <c r="E32" s="416">
        <v>105.89</v>
      </c>
      <c r="F32" s="415">
        <v>109.89</v>
      </c>
      <c r="G32" s="416">
        <v>109.89</v>
      </c>
      <c r="H32" s="415">
        <v>1.59</v>
      </c>
      <c r="I32" s="416">
        <v>0</v>
      </c>
      <c r="J32" s="415">
        <v>3.79</v>
      </c>
      <c r="K32" s="414">
        <v>0</v>
      </c>
    </row>
    <row r="33" spans="1:11">
      <c r="A33" s="437" t="s">
        <v>457</v>
      </c>
      <c r="B33" s="417">
        <v>2.46</v>
      </c>
      <c r="C33" s="416">
        <v>118.05</v>
      </c>
      <c r="D33" s="415">
        <v>120.26</v>
      </c>
      <c r="E33" s="416">
        <v>120.26</v>
      </c>
      <c r="F33" s="415">
        <v>125.64</v>
      </c>
      <c r="G33" s="416">
        <v>125.64</v>
      </c>
      <c r="H33" s="415">
        <v>1.87</v>
      </c>
      <c r="I33" s="416">
        <v>0</v>
      </c>
      <c r="J33" s="415">
        <v>4.47</v>
      </c>
      <c r="K33" s="414">
        <v>0</v>
      </c>
    </row>
    <row r="34" spans="1:11">
      <c r="A34" s="437" t="s">
        <v>456</v>
      </c>
      <c r="B34" s="417">
        <v>7.41</v>
      </c>
      <c r="C34" s="416">
        <v>140.75</v>
      </c>
      <c r="D34" s="415">
        <v>144.94</v>
      </c>
      <c r="E34" s="416">
        <v>144.94</v>
      </c>
      <c r="F34" s="415">
        <v>143.54</v>
      </c>
      <c r="G34" s="416">
        <v>143.54</v>
      </c>
      <c r="H34" s="415">
        <v>2.97</v>
      </c>
      <c r="I34" s="416">
        <v>0</v>
      </c>
      <c r="J34" s="415">
        <v>-0.96</v>
      </c>
      <c r="K34" s="414">
        <v>0</v>
      </c>
    </row>
    <row r="35" spans="1:11">
      <c r="A35" s="436" t="s">
        <v>455</v>
      </c>
      <c r="B35" s="433">
        <v>2.81</v>
      </c>
      <c r="C35" s="432">
        <v>128.4</v>
      </c>
      <c r="D35" s="431">
        <v>147.1</v>
      </c>
      <c r="E35" s="432">
        <v>147.80000000000001</v>
      </c>
      <c r="F35" s="431">
        <v>152.16999999999999</v>
      </c>
      <c r="G35" s="432">
        <v>152.71</v>
      </c>
      <c r="H35" s="431">
        <v>15.11</v>
      </c>
      <c r="I35" s="432">
        <v>0.48</v>
      </c>
      <c r="J35" s="431">
        <v>3.32</v>
      </c>
      <c r="K35" s="430">
        <v>0.35</v>
      </c>
    </row>
    <row r="36" spans="1:11">
      <c r="A36" s="429"/>
      <c r="B36" s="428"/>
      <c r="C36" s="428"/>
      <c r="D36" s="428"/>
      <c r="E36" s="428"/>
      <c r="F36" s="428"/>
      <c r="G36" s="428"/>
      <c r="H36" s="428"/>
      <c r="I36" s="428"/>
      <c r="J36" s="428"/>
      <c r="K36" s="427"/>
    </row>
    <row r="37" spans="1:11">
      <c r="A37" s="3123" t="s">
        <v>487</v>
      </c>
      <c r="B37" s="3124"/>
      <c r="C37" s="3124"/>
      <c r="D37" s="435"/>
      <c r="E37" s="435"/>
      <c r="F37" s="425"/>
      <c r="G37" s="425"/>
      <c r="H37" s="425"/>
      <c r="I37" s="425"/>
      <c r="J37" s="425"/>
      <c r="K37" s="424"/>
    </row>
    <row r="38" spans="1:11">
      <c r="A38" s="423" t="s">
        <v>450</v>
      </c>
      <c r="B38" s="422">
        <v>100</v>
      </c>
      <c r="C38" s="421">
        <v>128.31</v>
      </c>
      <c r="D38" s="420">
        <v>133.4</v>
      </c>
      <c r="E38" s="421">
        <v>134.86000000000001</v>
      </c>
      <c r="F38" s="420">
        <v>138.56</v>
      </c>
      <c r="G38" s="421">
        <v>139.75</v>
      </c>
      <c r="H38" s="420">
        <v>5.1100000000000003</v>
      </c>
      <c r="I38" s="421">
        <v>1.1000000000000001</v>
      </c>
      <c r="J38" s="420">
        <v>3.62</v>
      </c>
      <c r="K38" s="419">
        <v>0.86</v>
      </c>
    </row>
    <row r="39" spans="1:11">
      <c r="A39" s="418" t="s">
        <v>449</v>
      </c>
      <c r="B39" s="417">
        <v>39.770000000000003</v>
      </c>
      <c r="C39" s="416">
        <v>128.03</v>
      </c>
      <c r="D39" s="415">
        <v>130.61000000000001</v>
      </c>
      <c r="E39" s="416">
        <v>133.63</v>
      </c>
      <c r="F39" s="415">
        <v>141.43</v>
      </c>
      <c r="G39" s="416">
        <v>142.97</v>
      </c>
      <c r="H39" s="415">
        <v>4.38</v>
      </c>
      <c r="I39" s="416">
        <v>2.31</v>
      </c>
      <c r="J39" s="415">
        <v>6.99</v>
      </c>
      <c r="K39" s="414">
        <v>1.0900000000000001</v>
      </c>
    </row>
    <row r="40" spans="1:11">
      <c r="A40" s="434" t="s">
        <v>448</v>
      </c>
      <c r="B40" s="433">
        <v>60.23</v>
      </c>
      <c r="C40" s="432">
        <v>128.49</v>
      </c>
      <c r="D40" s="431">
        <v>135.28</v>
      </c>
      <c r="E40" s="432">
        <v>135.68</v>
      </c>
      <c r="F40" s="431">
        <v>136.69999999999999</v>
      </c>
      <c r="G40" s="432">
        <v>137.66999999999999</v>
      </c>
      <c r="H40" s="431">
        <v>5.6</v>
      </c>
      <c r="I40" s="432">
        <v>0.3</v>
      </c>
      <c r="J40" s="431">
        <v>1.46</v>
      </c>
      <c r="K40" s="430">
        <v>0.71</v>
      </c>
    </row>
    <row r="41" spans="1:11">
      <c r="A41" s="429"/>
      <c r="B41" s="428"/>
      <c r="C41" s="428"/>
      <c r="D41" s="428"/>
      <c r="E41" s="428"/>
      <c r="F41" s="428"/>
      <c r="G41" s="428"/>
      <c r="H41" s="428"/>
      <c r="I41" s="428"/>
      <c r="J41" s="428"/>
      <c r="K41" s="427"/>
    </row>
    <row r="42" spans="1:11">
      <c r="A42" s="426" t="s">
        <v>486</v>
      </c>
      <c r="B42" s="425"/>
      <c r="C42" s="425"/>
      <c r="D42" s="425"/>
      <c r="E42" s="425"/>
      <c r="F42" s="425"/>
      <c r="G42" s="425"/>
      <c r="H42" s="425"/>
      <c r="I42" s="425"/>
      <c r="J42" s="425"/>
      <c r="K42" s="424"/>
    </row>
    <row r="43" spans="1:11">
      <c r="A43" s="423" t="s">
        <v>450</v>
      </c>
      <c r="B43" s="422">
        <v>100</v>
      </c>
      <c r="C43" s="421">
        <v>126.9</v>
      </c>
      <c r="D43" s="420">
        <v>131.83000000000001</v>
      </c>
      <c r="E43" s="421">
        <v>133.29</v>
      </c>
      <c r="F43" s="420">
        <v>137.72</v>
      </c>
      <c r="G43" s="421">
        <v>138.88999999999999</v>
      </c>
      <c r="H43" s="420">
        <v>5.04</v>
      </c>
      <c r="I43" s="421">
        <v>1.1100000000000001</v>
      </c>
      <c r="J43" s="420">
        <v>4.2</v>
      </c>
      <c r="K43" s="419">
        <v>0.84</v>
      </c>
    </row>
    <row r="44" spans="1:11">
      <c r="A44" s="418" t="s">
        <v>449</v>
      </c>
      <c r="B44" s="417">
        <v>44.14</v>
      </c>
      <c r="C44" s="416">
        <v>122.39</v>
      </c>
      <c r="D44" s="415">
        <v>127.52</v>
      </c>
      <c r="E44" s="416">
        <v>130.43</v>
      </c>
      <c r="F44" s="415">
        <v>135.15</v>
      </c>
      <c r="G44" s="416">
        <v>137.38999999999999</v>
      </c>
      <c r="H44" s="415">
        <v>6.56</v>
      </c>
      <c r="I44" s="416">
        <v>2.2799999999999998</v>
      </c>
      <c r="J44" s="415">
        <v>5.34</v>
      </c>
      <c r="K44" s="414">
        <v>1.66</v>
      </c>
    </row>
    <row r="45" spans="1:11">
      <c r="A45" s="434" t="s">
        <v>448</v>
      </c>
      <c r="B45" s="433">
        <v>55.86</v>
      </c>
      <c r="C45" s="432">
        <v>130.58000000000001</v>
      </c>
      <c r="D45" s="431">
        <v>135.34</v>
      </c>
      <c r="E45" s="432">
        <v>135.6</v>
      </c>
      <c r="F45" s="431">
        <v>139.79</v>
      </c>
      <c r="G45" s="432">
        <v>140.08000000000001</v>
      </c>
      <c r="H45" s="431">
        <v>3.84</v>
      </c>
      <c r="I45" s="432">
        <v>0.19</v>
      </c>
      <c r="J45" s="431">
        <v>3.3</v>
      </c>
      <c r="K45" s="430">
        <v>0.2</v>
      </c>
    </row>
    <row r="46" spans="1:11">
      <c r="A46" s="429"/>
      <c r="B46" s="428"/>
      <c r="C46" s="428"/>
      <c r="D46" s="428"/>
      <c r="E46" s="428"/>
      <c r="F46" s="428"/>
      <c r="G46" s="428"/>
      <c r="H46" s="428"/>
      <c r="I46" s="428"/>
      <c r="J46" s="428"/>
      <c r="K46" s="427"/>
    </row>
    <row r="47" spans="1:11">
      <c r="A47" s="426" t="s">
        <v>485</v>
      </c>
      <c r="B47" s="425"/>
      <c r="C47" s="425"/>
      <c r="D47" s="425"/>
      <c r="E47" s="425"/>
      <c r="F47" s="425"/>
      <c r="G47" s="425"/>
      <c r="H47" s="425"/>
      <c r="I47" s="425"/>
      <c r="J47" s="425"/>
      <c r="K47" s="424"/>
    </row>
    <row r="48" spans="1:11">
      <c r="A48" s="423" t="s">
        <v>450</v>
      </c>
      <c r="B48" s="422">
        <v>100</v>
      </c>
      <c r="C48" s="421">
        <v>131.83000000000001</v>
      </c>
      <c r="D48" s="420">
        <v>136.72999999999999</v>
      </c>
      <c r="E48" s="421">
        <v>137.07</v>
      </c>
      <c r="F48" s="420">
        <v>142.63999999999999</v>
      </c>
      <c r="G48" s="421">
        <v>144</v>
      </c>
      <c r="H48" s="420">
        <v>3.97</v>
      </c>
      <c r="I48" s="421">
        <v>0.24</v>
      </c>
      <c r="J48" s="420">
        <v>5.0599999999999996</v>
      </c>
      <c r="K48" s="419">
        <v>0.96</v>
      </c>
    </row>
    <row r="49" spans="1:11">
      <c r="A49" s="418" t="s">
        <v>449</v>
      </c>
      <c r="B49" s="417">
        <v>46.88</v>
      </c>
      <c r="C49" s="416">
        <v>125.79</v>
      </c>
      <c r="D49" s="415">
        <v>132.51</v>
      </c>
      <c r="E49" s="416">
        <v>133.05000000000001</v>
      </c>
      <c r="F49" s="415">
        <v>139.28</v>
      </c>
      <c r="G49" s="416">
        <v>140.86000000000001</v>
      </c>
      <c r="H49" s="415">
        <v>5.77</v>
      </c>
      <c r="I49" s="416">
        <v>0.41</v>
      </c>
      <c r="J49" s="415">
        <v>5.87</v>
      </c>
      <c r="K49" s="414">
        <v>1.1299999999999999</v>
      </c>
    </row>
    <row r="50" spans="1:11">
      <c r="A50" s="434" t="s">
        <v>448</v>
      </c>
      <c r="B50" s="433">
        <v>53.12</v>
      </c>
      <c r="C50" s="432">
        <v>137.41</v>
      </c>
      <c r="D50" s="431">
        <v>140.58000000000001</v>
      </c>
      <c r="E50" s="432">
        <v>140.71</v>
      </c>
      <c r="F50" s="431">
        <v>145.66999999999999</v>
      </c>
      <c r="G50" s="432">
        <v>146.84</v>
      </c>
      <c r="H50" s="431">
        <v>2.4</v>
      </c>
      <c r="I50" s="432">
        <v>0.1</v>
      </c>
      <c r="J50" s="431">
        <v>4.3499999999999996</v>
      </c>
      <c r="K50" s="430">
        <v>0.8</v>
      </c>
    </row>
    <row r="51" spans="1:11">
      <c r="A51" s="429"/>
      <c r="B51" s="428"/>
      <c r="C51" s="428"/>
      <c r="D51" s="428"/>
      <c r="E51" s="428"/>
      <c r="F51" s="428"/>
      <c r="G51" s="428"/>
      <c r="H51" s="428"/>
      <c r="I51" s="428"/>
      <c r="J51" s="428"/>
      <c r="K51" s="427"/>
    </row>
    <row r="52" spans="1:11">
      <c r="A52" s="426" t="s">
        <v>484</v>
      </c>
      <c r="B52" s="425"/>
      <c r="C52" s="425"/>
      <c r="D52" s="425"/>
      <c r="E52" s="425"/>
      <c r="F52" s="425"/>
      <c r="G52" s="425"/>
      <c r="H52" s="425"/>
      <c r="I52" s="425"/>
      <c r="J52" s="425"/>
      <c r="K52" s="424"/>
    </row>
    <row r="53" spans="1:11">
      <c r="A53" s="423" t="s">
        <v>450</v>
      </c>
      <c r="B53" s="422">
        <v>100</v>
      </c>
      <c r="C53" s="421">
        <v>128.41999999999999</v>
      </c>
      <c r="D53" s="420">
        <v>134.13999999999999</v>
      </c>
      <c r="E53" s="421">
        <v>133.94999999999999</v>
      </c>
      <c r="F53" s="420">
        <v>136.44</v>
      </c>
      <c r="G53" s="421">
        <v>136.28</v>
      </c>
      <c r="H53" s="420">
        <v>4.3</v>
      </c>
      <c r="I53" s="421">
        <v>-0.15</v>
      </c>
      <c r="J53" s="420">
        <v>1.74</v>
      </c>
      <c r="K53" s="419">
        <v>-0.12</v>
      </c>
    </row>
    <row r="54" spans="1:11">
      <c r="A54" s="418" t="s">
        <v>449</v>
      </c>
      <c r="B54" s="417">
        <v>59.53</v>
      </c>
      <c r="C54" s="416">
        <v>123.71</v>
      </c>
      <c r="D54" s="415">
        <v>130.34</v>
      </c>
      <c r="E54" s="416">
        <v>129.9</v>
      </c>
      <c r="F54" s="415">
        <v>132.9</v>
      </c>
      <c r="G54" s="416">
        <v>132.63999999999999</v>
      </c>
      <c r="H54" s="415">
        <v>5</v>
      </c>
      <c r="I54" s="416">
        <v>-0.34</v>
      </c>
      <c r="J54" s="415">
        <v>2.11</v>
      </c>
      <c r="K54" s="414">
        <v>-0.2</v>
      </c>
    </row>
    <row r="55" spans="1:11" ht="15.75" thickBot="1">
      <c r="A55" s="413" t="s">
        <v>448</v>
      </c>
      <c r="B55" s="412">
        <v>40.47</v>
      </c>
      <c r="C55" s="411">
        <v>135.69</v>
      </c>
      <c r="D55" s="410">
        <v>139.93</v>
      </c>
      <c r="E55" s="411">
        <v>140.13</v>
      </c>
      <c r="F55" s="410">
        <v>141.83000000000001</v>
      </c>
      <c r="G55" s="411">
        <v>141.81</v>
      </c>
      <c r="H55" s="410">
        <v>3.27</v>
      </c>
      <c r="I55" s="411">
        <v>0.14000000000000001</v>
      </c>
      <c r="J55" s="410">
        <v>1.2</v>
      </c>
      <c r="K55" s="409">
        <v>-0.01</v>
      </c>
    </row>
    <row r="56" spans="1:11" ht="15.75" thickTop="1">
      <c r="A56" s="343" t="s">
        <v>483</v>
      </c>
    </row>
  </sheetData>
  <mergeCells count="15">
    <mergeCell ref="H6:K6"/>
    <mergeCell ref="H7:H8"/>
    <mergeCell ref="I7:I8"/>
    <mergeCell ref="J7:J8"/>
    <mergeCell ref="K7:K8"/>
    <mergeCell ref="A5:K5"/>
    <mergeCell ref="A1:K1"/>
    <mergeCell ref="A2:K2"/>
    <mergeCell ref="A3:K3"/>
    <mergeCell ref="A4:K4"/>
    <mergeCell ref="A37:C37"/>
    <mergeCell ref="A6:A8"/>
    <mergeCell ref="B6:B8"/>
    <mergeCell ref="D6:E6"/>
    <mergeCell ref="F6:G6"/>
  </mergeCells>
  <printOptions horizontalCentered="1"/>
  <pageMargins left="0.2" right="0.2" top="0.75" bottom="0.75" header="0.3" footer="0.3"/>
  <pageSetup paperSize="9" scale="8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L29" sqref="L29"/>
    </sheetView>
  </sheetViews>
  <sheetFormatPr defaultRowHeight="15"/>
  <cols>
    <col min="1" max="1" width="15" style="343" customWidth="1"/>
    <col min="2" max="2" width="8.42578125" style="343" customWidth="1"/>
    <col min="3" max="3" width="11.140625" style="343" bestFit="1" customWidth="1"/>
    <col min="4" max="4" width="9.140625" style="343" customWidth="1"/>
    <col min="5" max="5" width="11.140625" style="343" bestFit="1" customWidth="1"/>
    <col min="6" max="6" width="9.140625" style="343" customWidth="1"/>
    <col min="7" max="7" width="11.140625" style="343" bestFit="1" customWidth="1"/>
    <col min="8" max="16384" width="9.140625" style="343"/>
  </cols>
  <sheetData>
    <row r="1" spans="1:7" ht="15.75">
      <c r="A1" s="3146" t="s">
        <v>591</v>
      </c>
      <c r="B1" s="3146"/>
      <c r="C1" s="3146"/>
      <c r="D1" s="3146"/>
      <c r="E1" s="3146"/>
      <c r="F1" s="3146"/>
      <c r="G1" s="3146"/>
    </row>
    <row r="2" spans="1:7" ht="15.75">
      <c r="A2" s="3147" t="s">
        <v>125</v>
      </c>
      <c r="B2" s="3147"/>
      <c r="C2" s="3147"/>
      <c r="D2" s="3147"/>
      <c r="E2" s="3147"/>
      <c r="F2" s="3147"/>
      <c r="G2" s="3147"/>
    </row>
    <row r="3" spans="1:7" ht="15.75">
      <c r="A3" s="3147" t="s">
        <v>512</v>
      </c>
      <c r="B3" s="3147"/>
      <c r="C3" s="3147"/>
      <c r="D3" s="3147"/>
      <c r="E3" s="3147"/>
      <c r="F3" s="3147"/>
      <c r="G3" s="3147"/>
    </row>
    <row r="4" spans="1:7" ht="15.75">
      <c r="A4" s="3148" t="s">
        <v>511</v>
      </c>
      <c r="B4" s="3148"/>
      <c r="C4" s="3148"/>
      <c r="D4" s="3148"/>
      <c r="E4" s="3148"/>
      <c r="F4" s="3148"/>
      <c r="G4" s="3148"/>
    </row>
    <row r="5" spans="1:7" ht="16.5" thickBot="1">
      <c r="A5" s="3148"/>
      <c r="B5" s="3148"/>
      <c r="C5" s="3148"/>
      <c r="D5" s="3148"/>
      <c r="E5" s="3148"/>
      <c r="F5" s="3148"/>
      <c r="G5" s="3148"/>
    </row>
    <row r="6" spans="1:7" ht="16.5" thickTop="1">
      <c r="A6" s="3141" t="s">
        <v>233</v>
      </c>
      <c r="B6" s="3144" t="s">
        <v>29</v>
      </c>
      <c r="C6" s="3149"/>
      <c r="D6" s="3143" t="s">
        <v>85</v>
      </c>
      <c r="E6" s="3144"/>
      <c r="F6" s="3143" t="s">
        <v>398</v>
      </c>
      <c r="G6" s="3145"/>
    </row>
    <row r="7" spans="1:7" ht="15.75">
      <c r="A7" s="3142"/>
      <c r="B7" s="479" t="s">
        <v>510</v>
      </c>
      <c r="C7" s="479" t="s">
        <v>477</v>
      </c>
      <c r="D7" s="479" t="s">
        <v>510</v>
      </c>
      <c r="E7" s="480" t="s">
        <v>477</v>
      </c>
      <c r="F7" s="479" t="s">
        <v>510</v>
      </c>
      <c r="G7" s="478" t="s">
        <v>477</v>
      </c>
    </row>
    <row r="8" spans="1:7" ht="15.75">
      <c r="A8" s="477" t="s">
        <v>509</v>
      </c>
      <c r="B8" s="476">
        <v>123.3</v>
      </c>
      <c r="C8" s="476">
        <v>4.1913131654554698</v>
      </c>
      <c r="D8" s="474">
        <v>131.87</v>
      </c>
      <c r="E8" s="475">
        <v>6.95</v>
      </c>
      <c r="F8" s="474">
        <v>136.47999999999999</v>
      </c>
      <c r="G8" s="473">
        <v>3.49</v>
      </c>
    </row>
    <row r="9" spans="1:7" ht="15.75">
      <c r="A9" s="465" t="s">
        <v>508</v>
      </c>
      <c r="B9" s="472">
        <v>124.03</v>
      </c>
      <c r="C9" s="472">
        <v>3.8690226949166657</v>
      </c>
      <c r="D9" s="462">
        <v>131.66999999999999</v>
      </c>
      <c r="E9" s="463">
        <v>6.16</v>
      </c>
      <c r="F9" s="462">
        <v>137.62</v>
      </c>
      <c r="G9" s="461">
        <v>4.5199999999999996</v>
      </c>
    </row>
    <row r="10" spans="1:7" ht="15.75">
      <c r="A10" s="465" t="s">
        <v>507</v>
      </c>
      <c r="B10" s="464">
        <v>124.82</v>
      </c>
      <c r="C10" s="470">
        <v>4.6796377054679539</v>
      </c>
      <c r="D10" s="462">
        <v>132.56</v>
      </c>
      <c r="E10" s="463">
        <v>6.21</v>
      </c>
      <c r="F10" s="462">
        <v>137.58000000000001</v>
      </c>
      <c r="G10" s="461">
        <v>3.79</v>
      </c>
    </row>
    <row r="11" spans="1:7" ht="15.75">
      <c r="A11" s="465" t="s">
        <v>506</v>
      </c>
      <c r="B11" s="464">
        <v>125.59</v>
      </c>
      <c r="C11" s="470">
        <v>4.1459999999999999</v>
      </c>
      <c r="D11" s="471">
        <v>132.82</v>
      </c>
      <c r="E11" s="463">
        <v>5.76</v>
      </c>
      <c r="F11" s="471">
        <v>138.19</v>
      </c>
      <c r="G11" s="461">
        <v>4.05</v>
      </c>
    </row>
    <row r="12" spans="1:7" ht="15.75">
      <c r="A12" s="465" t="s">
        <v>505</v>
      </c>
      <c r="B12" s="464">
        <v>124.37</v>
      </c>
      <c r="C12" s="470">
        <v>3.710807204803217</v>
      </c>
      <c r="D12" s="462">
        <v>132.51</v>
      </c>
      <c r="E12" s="463">
        <v>6.55</v>
      </c>
      <c r="F12" s="462">
        <v>136.38999999999999</v>
      </c>
      <c r="G12" s="461">
        <v>2.93</v>
      </c>
    </row>
    <row r="13" spans="1:7" ht="15.75">
      <c r="A13" s="465" t="s">
        <v>504</v>
      </c>
      <c r="B13" s="464">
        <v>123.92</v>
      </c>
      <c r="C13" s="464">
        <v>4.58</v>
      </c>
      <c r="D13" s="462">
        <v>132.38</v>
      </c>
      <c r="E13" s="463">
        <v>6.82</v>
      </c>
      <c r="F13" s="468">
        <v>137.1</v>
      </c>
      <c r="G13" s="461">
        <v>3.56</v>
      </c>
    </row>
    <row r="14" spans="1:7" ht="15.75">
      <c r="A14" s="465" t="s">
        <v>503</v>
      </c>
      <c r="B14" s="464">
        <v>124.22</v>
      </c>
      <c r="C14" s="464">
        <v>4.3514784946236489</v>
      </c>
      <c r="D14" s="462">
        <v>132.76</v>
      </c>
      <c r="E14" s="463">
        <v>6.87</v>
      </c>
      <c r="F14" s="462">
        <v>136.34</v>
      </c>
      <c r="G14" s="466">
        <v>2.7</v>
      </c>
    </row>
    <row r="15" spans="1:7" ht="15.75">
      <c r="A15" s="465" t="s">
        <v>502</v>
      </c>
      <c r="B15" s="464">
        <v>124.09</v>
      </c>
      <c r="C15" s="464">
        <v>4.1985053321017745</v>
      </c>
      <c r="D15" s="468">
        <v>132.4</v>
      </c>
      <c r="E15" s="469">
        <v>6.7</v>
      </c>
      <c r="F15" s="468">
        <v>136.41</v>
      </c>
      <c r="G15" s="461">
        <v>3.03</v>
      </c>
    </row>
    <row r="16" spans="1:7" ht="15.75">
      <c r="A16" s="465" t="s">
        <v>501</v>
      </c>
      <c r="B16" s="467">
        <v>124.81</v>
      </c>
      <c r="C16" s="467">
        <v>4.4400000000000004</v>
      </c>
      <c r="D16" s="462">
        <v>133.22</v>
      </c>
      <c r="E16" s="463">
        <v>6.74</v>
      </c>
      <c r="F16" s="462">
        <v>137.35</v>
      </c>
      <c r="G16" s="466">
        <v>3.1</v>
      </c>
    </row>
    <row r="17" spans="1:7" ht="15.75">
      <c r="A17" s="465" t="s">
        <v>500</v>
      </c>
      <c r="B17" s="464">
        <v>126.3</v>
      </c>
      <c r="C17" s="464">
        <v>5.29</v>
      </c>
      <c r="D17" s="462">
        <v>133.66999999999999</v>
      </c>
      <c r="E17" s="463">
        <v>5.83</v>
      </c>
      <c r="F17" s="462">
        <v>138.54</v>
      </c>
      <c r="G17" s="461">
        <v>3.65</v>
      </c>
    </row>
    <row r="18" spans="1:7" ht="15.75">
      <c r="A18" s="465" t="s">
        <v>499</v>
      </c>
      <c r="B18" s="464">
        <v>127.74</v>
      </c>
      <c r="C18" s="464">
        <v>6.16</v>
      </c>
      <c r="D18" s="462">
        <v>133.54</v>
      </c>
      <c r="E18" s="463">
        <v>4.54</v>
      </c>
      <c r="F18" s="462">
        <v>139.13999999999999</v>
      </c>
      <c r="G18" s="461">
        <v>4.1900000000000004</v>
      </c>
    </row>
    <row r="19" spans="1:7" ht="15.75">
      <c r="A19" s="460" t="s">
        <v>498</v>
      </c>
      <c r="B19" s="459">
        <v>128.55000000000001</v>
      </c>
      <c r="C19" s="459">
        <v>6.020618556701038</v>
      </c>
      <c r="D19" s="457">
        <v>134.69</v>
      </c>
      <c r="E19" s="458">
        <v>4.78</v>
      </c>
      <c r="F19" s="457">
        <v>140.33000000000001</v>
      </c>
      <c r="G19" s="456">
        <v>4.1900000000000004</v>
      </c>
    </row>
    <row r="20" spans="1:7" ht="16.5" thickBot="1">
      <c r="A20" s="455" t="s">
        <v>497</v>
      </c>
      <c r="B20" s="453">
        <v>125.15</v>
      </c>
      <c r="C20" s="453">
        <v>4.6399999999999997</v>
      </c>
      <c r="D20" s="453">
        <v>132.84</v>
      </c>
      <c r="E20" s="454">
        <v>6.15</v>
      </c>
      <c r="F20" s="453">
        <f>AVERAGE(F8:F19)</f>
        <v>137.62249999999997</v>
      </c>
      <c r="G20" s="452">
        <f>AVERAGE(G8:G19)</f>
        <v>3.5999999999999996</v>
      </c>
    </row>
    <row r="21" spans="1:7" ht="15.75" thickTop="1"/>
  </sheetData>
  <mergeCells count="9">
    <mergeCell ref="A6:A7"/>
    <mergeCell ref="D6:E6"/>
    <mergeCell ref="F6:G6"/>
    <mergeCell ref="A1:G1"/>
    <mergeCell ref="A2:G2"/>
    <mergeCell ref="A3:G3"/>
    <mergeCell ref="A4:G4"/>
    <mergeCell ref="A5:G5"/>
    <mergeCell ref="B6:C6"/>
  </mergeCells>
  <printOptions horizontalCentered="1"/>
  <pageMargins left="0.2" right="0.2"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
  <sheetViews>
    <sheetView showGridLines="0" view="pageBreakPreview" zoomScaleSheetLayoutView="100" workbookViewId="0">
      <selection activeCell="L29" sqref="L29"/>
    </sheetView>
  </sheetViews>
  <sheetFormatPr defaultRowHeight="15.75"/>
  <cols>
    <col min="1" max="1" width="11.7109375" style="481" bestFit="1" customWidth="1"/>
    <col min="2" max="3" width="9.140625" style="481" customWidth="1"/>
    <col min="4" max="4" width="10.28515625" style="481" bestFit="1" customWidth="1"/>
    <col min="5" max="5" width="9.7109375" style="481" customWidth="1"/>
    <col min="6" max="6" width="9.140625" style="481" customWidth="1"/>
    <col min="7" max="7" width="10.28515625" style="481" bestFit="1" customWidth="1"/>
    <col min="8" max="8" width="9.28515625" style="481" bestFit="1" customWidth="1"/>
    <col min="9" max="9" width="10.85546875" style="481" bestFit="1" customWidth="1"/>
    <col min="10" max="10" width="10.28515625" style="481" bestFit="1" customWidth="1"/>
    <col min="11" max="239" width="9.140625" style="481"/>
    <col min="240" max="240" width="11.7109375" style="481" bestFit="1" customWidth="1"/>
    <col min="241" max="243" width="0" style="481" hidden="1" customWidth="1"/>
    <col min="244" max="246" width="9.140625" style="481" customWidth="1"/>
    <col min="247" max="247" width="9.7109375" style="481" customWidth="1"/>
    <col min="248" max="248" width="9.140625" style="481" customWidth="1"/>
    <col min="249" max="250" width="9.28515625" style="481" bestFit="1" customWidth="1"/>
    <col min="251" max="251" width="10.85546875" style="481" bestFit="1" customWidth="1"/>
    <col min="252" max="252" width="9.28515625" style="481" customWidth="1"/>
    <col min="253" max="495" width="9.140625" style="481"/>
    <col min="496" max="496" width="11.7109375" style="481" bestFit="1" customWidth="1"/>
    <col min="497" max="499" width="0" style="481" hidden="1" customWidth="1"/>
    <col min="500" max="502" width="9.140625" style="481" customWidth="1"/>
    <col min="503" max="503" width="9.7109375" style="481" customWidth="1"/>
    <col min="504" max="504" width="9.140625" style="481" customWidth="1"/>
    <col min="505" max="506" width="9.28515625" style="481" bestFit="1" customWidth="1"/>
    <col min="507" max="507" width="10.85546875" style="481" bestFit="1" customWidth="1"/>
    <col min="508" max="508" width="9.28515625" style="481" customWidth="1"/>
    <col min="509" max="751" width="9.140625" style="481"/>
    <col min="752" max="752" width="11.7109375" style="481" bestFit="1" customWidth="1"/>
    <col min="753" max="755" width="0" style="481" hidden="1" customWidth="1"/>
    <col min="756" max="758" width="9.140625" style="481" customWidth="1"/>
    <col min="759" max="759" width="9.7109375" style="481" customWidth="1"/>
    <col min="760" max="760" width="9.140625" style="481" customWidth="1"/>
    <col min="761" max="762" width="9.28515625" style="481" bestFit="1" customWidth="1"/>
    <col min="763" max="763" width="10.85546875" style="481" bestFit="1" customWidth="1"/>
    <col min="764" max="764" width="9.28515625" style="481" customWidth="1"/>
    <col min="765" max="1007" width="9.140625" style="481"/>
    <col min="1008" max="1008" width="11.7109375" style="481" bestFit="1" customWidth="1"/>
    <col min="1009" max="1011" width="0" style="481" hidden="1" customWidth="1"/>
    <col min="1012" max="1014" width="9.140625" style="481" customWidth="1"/>
    <col min="1015" max="1015" width="9.7109375" style="481" customWidth="1"/>
    <col min="1016" max="1016" width="9.140625" style="481" customWidth="1"/>
    <col min="1017" max="1018" width="9.28515625" style="481" bestFit="1" customWidth="1"/>
    <col min="1019" max="1019" width="10.85546875" style="481" bestFit="1" customWidth="1"/>
    <col min="1020" max="1020" width="9.28515625" style="481" customWidth="1"/>
    <col min="1021" max="1263" width="9.140625" style="481"/>
    <col min="1264" max="1264" width="11.7109375" style="481" bestFit="1" customWidth="1"/>
    <col min="1265" max="1267" width="0" style="481" hidden="1" customWidth="1"/>
    <col min="1268" max="1270" width="9.140625" style="481" customWidth="1"/>
    <col min="1271" max="1271" width="9.7109375" style="481" customWidth="1"/>
    <col min="1272" max="1272" width="9.140625" style="481" customWidth="1"/>
    <col min="1273" max="1274" width="9.28515625" style="481" bestFit="1" customWidth="1"/>
    <col min="1275" max="1275" width="10.85546875" style="481" bestFit="1" customWidth="1"/>
    <col min="1276" max="1276" width="9.28515625" style="481" customWidth="1"/>
    <col min="1277" max="1519" width="9.140625" style="481"/>
    <col min="1520" max="1520" width="11.7109375" style="481" bestFit="1" customWidth="1"/>
    <col min="1521" max="1523" width="0" style="481" hidden="1" customWidth="1"/>
    <col min="1524" max="1526" width="9.140625" style="481" customWidth="1"/>
    <col min="1527" max="1527" width="9.7109375" style="481" customWidth="1"/>
    <col min="1528" max="1528" width="9.140625" style="481" customWidth="1"/>
    <col min="1529" max="1530" width="9.28515625" style="481" bestFit="1" customWidth="1"/>
    <col min="1531" max="1531" width="10.85546875" style="481" bestFit="1" customWidth="1"/>
    <col min="1532" max="1532" width="9.28515625" style="481" customWidth="1"/>
    <col min="1533" max="1775" width="9.140625" style="481"/>
    <col min="1776" max="1776" width="11.7109375" style="481" bestFit="1" customWidth="1"/>
    <col min="1777" max="1779" width="0" style="481" hidden="1" customWidth="1"/>
    <col min="1780" max="1782" width="9.140625" style="481" customWidth="1"/>
    <col min="1783" max="1783" width="9.7109375" style="481" customWidth="1"/>
    <col min="1784" max="1784" width="9.140625" style="481" customWidth="1"/>
    <col min="1785" max="1786" width="9.28515625" style="481" bestFit="1" customWidth="1"/>
    <col min="1787" max="1787" width="10.85546875" style="481" bestFit="1" customWidth="1"/>
    <col min="1788" max="1788" width="9.28515625" style="481" customWidth="1"/>
    <col min="1789" max="2031" width="9.140625" style="481"/>
    <col min="2032" max="2032" width="11.7109375" style="481" bestFit="1" customWidth="1"/>
    <col min="2033" max="2035" width="0" style="481" hidden="1" customWidth="1"/>
    <col min="2036" max="2038" width="9.140625" style="481" customWidth="1"/>
    <col min="2039" max="2039" width="9.7109375" style="481" customWidth="1"/>
    <col min="2040" max="2040" width="9.140625" style="481" customWidth="1"/>
    <col min="2041" max="2042" width="9.28515625" style="481" bestFit="1" customWidth="1"/>
    <col min="2043" max="2043" width="10.85546875" style="481" bestFit="1" customWidth="1"/>
    <col min="2044" max="2044" width="9.28515625" style="481" customWidth="1"/>
    <col min="2045" max="2287" width="9.140625" style="481"/>
    <col min="2288" max="2288" width="11.7109375" style="481" bestFit="1" customWidth="1"/>
    <col min="2289" max="2291" width="0" style="481" hidden="1" customWidth="1"/>
    <col min="2292" max="2294" width="9.140625" style="481" customWidth="1"/>
    <col min="2295" max="2295" width="9.7109375" style="481" customWidth="1"/>
    <col min="2296" max="2296" width="9.140625" style="481" customWidth="1"/>
    <col min="2297" max="2298" width="9.28515625" style="481" bestFit="1" customWidth="1"/>
    <col min="2299" max="2299" width="10.85546875" style="481" bestFit="1" customWidth="1"/>
    <col min="2300" max="2300" width="9.28515625" style="481" customWidth="1"/>
    <col min="2301" max="2543" width="9.140625" style="481"/>
    <col min="2544" max="2544" width="11.7109375" style="481" bestFit="1" customWidth="1"/>
    <col min="2545" max="2547" width="0" style="481" hidden="1" customWidth="1"/>
    <col min="2548" max="2550" width="9.140625" style="481" customWidth="1"/>
    <col min="2551" max="2551" width="9.7109375" style="481" customWidth="1"/>
    <col min="2552" max="2552" width="9.140625" style="481" customWidth="1"/>
    <col min="2553" max="2554" width="9.28515625" style="481" bestFit="1" customWidth="1"/>
    <col min="2555" max="2555" width="10.85546875" style="481" bestFit="1" customWidth="1"/>
    <col min="2556" max="2556" width="9.28515625" style="481" customWidth="1"/>
    <col min="2557" max="2799" width="9.140625" style="481"/>
    <col min="2800" max="2800" width="11.7109375" style="481" bestFit="1" customWidth="1"/>
    <col min="2801" max="2803" width="0" style="481" hidden="1" customWidth="1"/>
    <col min="2804" max="2806" width="9.140625" style="481" customWidth="1"/>
    <col min="2807" max="2807" width="9.7109375" style="481" customWidth="1"/>
    <col min="2808" max="2808" width="9.140625" style="481" customWidth="1"/>
    <col min="2809" max="2810" width="9.28515625" style="481" bestFit="1" customWidth="1"/>
    <col min="2811" max="2811" width="10.85546875" style="481" bestFit="1" customWidth="1"/>
    <col min="2812" max="2812" width="9.28515625" style="481" customWidth="1"/>
    <col min="2813" max="3055" width="9.140625" style="481"/>
    <col min="3056" max="3056" width="11.7109375" style="481" bestFit="1" customWidth="1"/>
    <col min="3057" max="3059" width="0" style="481" hidden="1" customWidth="1"/>
    <col min="3060" max="3062" width="9.140625" style="481" customWidth="1"/>
    <col min="3063" max="3063" width="9.7109375" style="481" customWidth="1"/>
    <col min="3064" max="3064" width="9.140625" style="481" customWidth="1"/>
    <col min="3065" max="3066" width="9.28515625" style="481" bestFit="1" customWidth="1"/>
    <col min="3067" max="3067" width="10.85546875" style="481" bestFit="1" customWidth="1"/>
    <col min="3068" max="3068" width="9.28515625" style="481" customWidth="1"/>
    <col min="3069" max="3311" width="9.140625" style="481"/>
    <col min="3312" max="3312" width="11.7109375" style="481" bestFit="1" customWidth="1"/>
    <col min="3313" max="3315" width="0" style="481" hidden="1" customWidth="1"/>
    <col min="3316" max="3318" width="9.140625" style="481" customWidth="1"/>
    <col min="3319" max="3319" width="9.7109375" style="481" customWidth="1"/>
    <col min="3320" max="3320" width="9.140625" style="481" customWidth="1"/>
    <col min="3321" max="3322" width="9.28515625" style="481" bestFit="1" customWidth="1"/>
    <col min="3323" max="3323" width="10.85546875" style="481" bestFit="1" customWidth="1"/>
    <col min="3324" max="3324" width="9.28515625" style="481" customWidth="1"/>
    <col min="3325" max="3567" width="9.140625" style="481"/>
    <col min="3568" max="3568" width="11.7109375" style="481" bestFit="1" customWidth="1"/>
    <col min="3569" max="3571" width="0" style="481" hidden="1" customWidth="1"/>
    <col min="3572" max="3574" width="9.140625" style="481" customWidth="1"/>
    <col min="3575" max="3575" width="9.7109375" style="481" customWidth="1"/>
    <col min="3576" max="3576" width="9.140625" style="481" customWidth="1"/>
    <col min="3577" max="3578" width="9.28515625" style="481" bestFit="1" customWidth="1"/>
    <col min="3579" max="3579" width="10.85546875" style="481" bestFit="1" customWidth="1"/>
    <col min="3580" max="3580" width="9.28515625" style="481" customWidth="1"/>
    <col min="3581" max="3823" width="9.140625" style="481"/>
    <col min="3824" max="3824" width="11.7109375" style="481" bestFit="1" customWidth="1"/>
    <col min="3825" max="3827" width="0" style="481" hidden="1" customWidth="1"/>
    <col min="3828" max="3830" width="9.140625" style="481" customWidth="1"/>
    <col min="3831" max="3831" width="9.7109375" style="481" customWidth="1"/>
    <col min="3832" max="3832" width="9.140625" style="481" customWidth="1"/>
    <col min="3833" max="3834" width="9.28515625" style="481" bestFit="1" customWidth="1"/>
    <col min="3835" max="3835" width="10.85546875" style="481" bestFit="1" customWidth="1"/>
    <col min="3836" max="3836" width="9.28515625" style="481" customWidth="1"/>
    <col min="3837" max="4079" width="9.140625" style="481"/>
    <col min="4080" max="4080" width="11.7109375" style="481" bestFit="1" customWidth="1"/>
    <col min="4081" max="4083" width="0" style="481" hidden="1" customWidth="1"/>
    <col min="4084" max="4086" width="9.140625" style="481" customWidth="1"/>
    <col min="4087" max="4087" width="9.7109375" style="481" customWidth="1"/>
    <col min="4088" max="4088" width="9.140625" style="481" customWidth="1"/>
    <col min="4089" max="4090" width="9.28515625" style="481" bestFit="1" customWidth="1"/>
    <col min="4091" max="4091" width="10.85546875" style="481" bestFit="1" customWidth="1"/>
    <col min="4092" max="4092" width="9.28515625" style="481" customWidth="1"/>
    <col min="4093" max="4335" width="9.140625" style="481"/>
    <col min="4336" max="4336" width="11.7109375" style="481" bestFit="1" customWidth="1"/>
    <col min="4337" max="4339" width="0" style="481" hidden="1" customWidth="1"/>
    <col min="4340" max="4342" width="9.140625" style="481" customWidth="1"/>
    <col min="4343" max="4343" width="9.7109375" style="481" customWidth="1"/>
    <col min="4344" max="4344" width="9.140625" style="481" customWidth="1"/>
    <col min="4345" max="4346" width="9.28515625" style="481" bestFit="1" customWidth="1"/>
    <col min="4347" max="4347" width="10.85546875" style="481" bestFit="1" customWidth="1"/>
    <col min="4348" max="4348" width="9.28515625" style="481" customWidth="1"/>
    <col min="4349" max="4591" width="9.140625" style="481"/>
    <col min="4592" max="4592" width="11.7109375" style="481" bestFit="1" customWidth="1"/>
    <col min="4593" max="4595" width="0" style="481" hidden="1" customWidth="1"/>
    <col min="4596" max="4598" width="9.140625" style="481" customWidth="1"/>
    <col min="4599" max="4599" width="9.7109375" style="481" customWidth="1"/>
    <col min="4600" max="4600" width="9.140625" style="481" customWidth="1"/>
    <col min="4601" max="4602" width="9.28515625" style="481" bestFit="1" customWidth="1"/>
    <col min="4603" max="4603" width="10.85546875" style="481" bestFit="1" customWidth="1"/>
    <col min="4604" max="4604" width="9.28515625" style="481" customWidth="1"/>
    <col min="4605" max="4847" width="9.140625" style="481"/>
    <col min="4848" max="4848" width="11.7109375" style="481" bestFit="1" customWidth="1"/>
    <col min="4849" max="4851" width="0" style="481" hidden="1" customWidth="1"/>
    <col min="4852" max="4854" width="9.140625" style="481" customWidth="1"/>
    <col min="4855" max="4855" width="9.7109375" style="481" customWidth="1"/>
    <col min="4856" max="4856" width="9.140625" style="481" customWidth="1"/>
    <col min="4857" max="4858" width="9.28515625" style="481" bestFit="1" customWidth="1"/>
    <col min="4859" max="4859" width="10.85546875" style="481" bestFit="1" customWidth="1"/>
    <col min="4860" max="4860" width="9.28515625" style="481" customWidth="1"/>
    <col min="4861" max="5103" width="9.140625" style="481"/>
    <col min="5104" max="5104" width="11.7109375" style="481" bestFit="1" customWidth="1"/>
    <col min="5105" max="5107" width="0" style="481" hidden="1" customWidth="1"/>
    <col min="5108" max="5110" width="9.140625" style="481" customWidth="1"/>
    <col min="5111" max="5111" width="9.7109375" style="481" customWidth="1"/>
    <col min="5112" max="5112" width="9.140625" style="481" customWidth="1"/>
    <col min="5113" max="5114" width="9.28515625" style="481" bestFit="1" customWidth="1"/>
    <col min="5115" max="5115" width="10.85546875" style="481" bestFit="1" customWidth="1"/>
    <col min="5116" max="5116" width="9.28515625" style="481" customWidth="1"/>
    <col min="5117" max="5359" width="9.140625" style="481"/>
    <col min="5360" max="5360" width="11.7109375" style="481" bestFit="1" customWidth="1"/>
    <col min="5361" max="5363" width="0" style="481" hidden="1" customWidth="1"/>
    <col min="5364" max="5366" width="9.140625" style="481" customWidth="1"/>
    <col min="5367" max="5367" width="9.7109375" style="481" customWidth="1"/>
    <col min="5368" max="5368" width="9.140625" style="481" customWidth="1"/>
    <col min="5369" max="5370" width="9.28515625" style="481" bestFit="1" customWidth="1"/>
    <col min="5371" max="5371" width="10.85546875" style="481" bestFit="1" customWidth="1"/>
    <col min="5372" max="5372" width="9.28515625" style="481" customWidth="1"/>
    <col min="5373" max="5615" width="9.140625" style="481"/>
    <col min="5616" max="5616" width="11.7109375" style="481" bestFit="1" customWidth="1"/>
    <col min="5617" max="5619" width="0" style="481" hidden="1" customWidth="1"/>
    <col min="5620" max="5622" width="9.140625" style="481" customWidth="1"/>
    <col min="5623" max="5623" width="9.7109375" style="481" customWidth="1"/>
    <col min="5624" max="5624" width="9.140625" style="481" customWidth="1"/>
    <col min="5625" max="5626" width="9.28515625" style="481" bestFit="1" customWidth="1"/>
    <col min="5627" max="5627" width="10.85546875" style="481" bestFit="1" customWidth="1"/>
    <col min="5628" max="5628" width="9.28515625" style="481" customWidth="1"/>
    <col min="5629" max="5871" width="9.140625" style="481"/>
    <col min="5872" max="5872" width="11.7109375" style="481" bestFit="1" customWidth="1"/>
    <col min="5873" max="5875" width="0" style="481" hidden="1" customWidth="1"/>
    <col min="5876" max="5878" width="9.140625" style="481" customWidth="1"/>
    <col min="5879" max="5879" width="9.7109375" style="481" customWidth="1"/>
    <col min="5880" max="5880" width="9.140625" style="481" customWidth="1"/>
    <col min="5881" max="5882" width="9.28515625" style="481" bestFit="1" customWidth="1"/>
    <col min="5883" max="5883" width="10.85546875" style="481" bestFit="1" customWidth="1"/>
    <col min="5884" max="5884" width="9.28515625" style="481" customWidth="1"/>
    <col min="5885" max="6127" width="9.140625" style="481"/>
    <col min="6128" max="6128" width="11.7109375" style="481" bestFit="1" customWidth="1"/>
    <col min="6129" max="6131" width="0" style="481" hidden="1" customWidth="1"/>
    <col min="6132" max="6134" width="9.140625" style="481" customWidth="1"/>
    <col min="6135" max="6135" width="9.7109375" style="481" customWidth="1"/>
    <col min="6136" max="6136" width="9.140625" style="481" customWidth="1"/>
    <col min="6137" max="6138" width="9.28515625" style="481" bestFit="1" customWidth="1"/>
    <col min="6139" max="6139" width="10.85546875" style="481" bestFit="1" customWidth="1"/>
    <col min="6140" max="6140" width="9.28515625" style="481" customWidth="1"/>
    <col min="6141" max="6383" width="9.140625" style="481"/>
    <col min="6384" max="6384" width="11.7109375" style="481" bestFit="1" customWidth="1"/>
    <col min="6385" max="6387" width="0" style="481" hidden="1" customWidth="1"/>
    <col min="6388" max="6390" width="9.140625" style="481" customWidth="1"/>
    <col min="6391" max="6391" width="9.7109375" style="481" customWidth="1"/>
    <col min="6392" max="6392" width="9.140625" style="481" customWidth="1"/>
    <col min="6393" max="6394" width="9.28515625" style="481" bestFit="1" customWidth="1"/>
    <col min="6395" max="6395" width="10.85546875" style="481" bestFit="1" customWidth="1"/>
    <col min="6396" max="6396" width="9.28515625" style="481" customWidth="1"/>
    <col min="6397" max="6639" width="9.140625" style="481"/>
    <col min="6640" max="6640" width="11.7109375" style="481" bestFit="1" customWidth="1"/>
    <col min="6641" max="6643" width="0" style="481" hidden="1" customWidth="1"/>
    <col min="6644" max="6646" width="9.140625" style="481" customWidth="1"/>
    <col min="6647" max="6647" width="9.7109375" style="481" customWidth="1"/>
    <col min="6648" max="6648" width="9.140625" style="481" customWidth="1"/>
    <col min="6649" max="6650" width="9.28515625" style="481" bestFit="1" customWidth="1"/>
    <col min="6651" max="6651" width="10.85546875" style="481" bestFit="1" customWidth="1"/>
    <col min="6652" max="6652" width="9.28515625" style="481" customWidth="1"/>
    <col min="6653" max="6895" width="9.140625" style="481"/>
    <col min="6896" max="6896" width="11.7109375" style="481" bestFit="1" customWidth="1"/>
    <col min="6897" max="6899" width="0" style="481" hidden="1" customWidth="1"/>
    <col min="6900" max="6902" width="9.140625" style="481" customWidth="1"/>
    <col min="6903" max="6903" width="9.7109375" style="481" customWidth="1"/>
    <col min="6904" max="6904" width="9.140625" style="481" customWidth="1"/>
    <col min="6905" max="6906" width="9.28515625" style="481" bestFit="1" customWidth="1"/>
    <col min="6907" max="6907" width="10.85546875" style="481" bestFit="1" customWidth="1"/>
    <col min="6908" max="6908" width="9.28515625" style="481" customWidth="1"/>
    <col min="6909" max="7151" width="9.140625" style="481"/>
    <col min="7152" max="7152" width="11.7109375" style="481" bestFit="1" customWidth="1"/>
    <col min="7153" max="7155" width="0" style="481" hidden="1" customWidth="1"/>
    <col min="7156" max="7158" width="9.140625" style="481" customWidth="1"/>
    <col min="7159" max="7159" width="9.7109375" style="481" customWidth="1"/>
    <col min="7160" max="7160" width="9.140625" style="481" customWidth="1"/>
    <col min="7161" max="7162" width="9.28515625" style="481" bestFit="1" customWidth="1"/>
    <col min="7163" max="7163" width="10.85546875" style="481" bestFit="1" customWidth="1"/>
    <col min="7164" max="7164" width="9.28515625" style="481" customWidth="1"/>
    <col min="7165" max="7407" width="9.140625" style="481"/>
    <col min="7408" max="7408" width="11.7109375" style="481" bestFit="1" customWidth="1"/>
    <col min="7409" max="7411" width="0" style="481" hidden="1" customWidth="1"/>
    <col min="7412" max="7414" width="9.140625" style="481" customWidth="1"/>
    <col min="7415" max="7415" width="9.7109375" style="481" customWidth="1"/>
    <col min="7416" max="7416" width="9.140625" style="481" customWidth="1"/>
    <col min="7417" max="7418" width="9.28515625" style="481" bestFit="1" customWidth="1"/>
    <col min="7419" max="7419" width="10.85546875" style="481" bestFit="1" customWidth="1"/>
    <col min="7420" max="7420" width="9.28515625" style="481" customWidth="1"/>
    <col min="7421" max="7663" width="9.140625" style="481"/>
    <col min="7664" max="7664" width="11.7109375" style="481" bestFit="1" customWidth="1"/>
    <col min="7665" max="7667" width="0" style="481" hidden="1" customWidth="1"/>
    <col min="7668" max="7670" width="9.140625" style="481" customWidth="1"/>
    <col min="7671" max="7671" width="9.7109375" style="481" customWidth="1"/>
    <col min="7672" max="7672" width="9.140625" style="481" customWidth="1"/>
    <col min="7673" max="7674" width="9.28515625" style="481" bestFit="1" customWidth="1"/>
    <col min="7675" max="7675" width="10.85546875" style="481" bestFit="1" customWidth="1"/>
    <col min="7676" max="7676" width="9.28515625" style="481" customWidth="1"/>
    <col min="7677" max="7919" width="9.140625" style="481"/>
    <col min="7920" max="7920" width="11.7109375" style="481" bestFit="1" customWidth="1"/>
    <col min="7921" max="7923" width="0" style="481" hidden="1" customWidth="1"/>
    <col min="7924" max="7926" width="9.140625" style="481" customWidth="1"/>
    <col min="7927" max="7927" width="9.7109375" style="481" customWidth="1"/>
    <col min="7928" max="7928" width="9.140625" style="481" customWidth="1"/>
    <col min="7929" max="7930" width="9.28515625" style="481" bestFit="1" customWidth="1"/>
    <col min="7931" max="7931" width="10.85546875" style="481" bestFit="1" customWidth="1"/>
    <col min="7932" max="7932" width="9.28515625" style="481" customWidth="1"/>
    <col min="7933" max="8175" width="9.140625" style="481"/>
    <col min="8176" max="8176" width="11.7109375" style="481" bestFit="1" customWidth="1"/>
    <col min="8177" max="8179" width="0" style="481" hidden="1" customWidth="1"/>
    <col min="8180" max="8182" width="9.140625" style="481" customWidth="1"/>
    <col min="8183" max="8183" width="9.7109375" style="481" customWidth="1"/>
    <col min="8184" max="8184" width="9.140625" style="481" customWidth="1"/>
    <col min="8185" max="8186" width="9.28515625" style="481" bestFit="1" customWidth="1"/>
    <col min="8187" max="8187" width="10.85546875" style="481" bestFit="1" customWidth="1"/>
    <col min="8188" max="8188" width="9.28515625" style="481" customWidth="1"/>
    <col min="8189" max="8431" width="9.140625" style="481"/>
    <col min="8432" max="8432" width="11.7109375" style="481" bestFit="1" customWidth="1"/>
    <col min="8433" max="8435" width="0" style="481" hidden="1" customWidth="1"/>
    <col min="8436" max="8438" width="9.140625" style="481" customWidth="1"/>
    <col min="8439" max="8439" width="9.7109375" style="481" customWidth="1"/>
    <col min="8440" max="8440" width="9.140625" style="481" customWidth="1"/>
    <col min="8441" max="8442" width="9.28515625" style="481" bestFit="1" customWidth="1"/>
    <col min="8443" max="8443" width="10.85546875" style="481" bestFit="1" customWidth="1"/>
    <col min="8444" max="8444" width="9.28515625" style="481" customWidth="1"/>
    <col min="8445" max="8687" width="9.140625" style="481"/>
    <col min="8688" max="8688" width="11.7109375" style="481" bestFit="1" customWidth="1"/>
    <col min="8689" max="8691" width="0" style="481" hidden="1" customWidth="1"/>
    <col min="8692" max="8694" width="9.140625" style="481" customWidth="1"/>
    <col min="8695" max="8695" width="9.7109375" style="481" customWidth="1"/>
    <col min="8696" max="8696" width="9.140625" style="481" customWidth="1"/>
    <col min="8697" max="8698" width="9.28515625" style="481" bestFit="1" customWidth="1"/>
    <col min="8699" max="8699" width="10.85546875" style="481" bestFit="1" customWidth="1"/>
    <col min="8700" max="8700" width="9.28515625" style="481" customWidth="1"/>
    <col min="8701" max="8943" width="9.140625" style="481"/>
    <col min="8944" max="8944" width="11.7109375" style="481" bestFit="1" customWidth="1"/>
    <col min="8945" max="8947" width="0" style="481" hidden="1" customWidth="1"/>
    <col min="8948" max="8950" width="9.140625" style="481" customWidth="1"/>
    <col min="8951" max="8951" width="9.7109375" style="481" customWidth="1"/>
    <col min="8952" max="8952" width="9.140625" style="481" customWidth="1"/>
    <col min="8953" max="8954" width="9.28515625" style="481" bestFit="1" customWidth="1"/>
    <col min="8955" max="8955" width="10.85546875" style="481" bestFit="1" customWidth="1"/>
    <col min="8956" max="8956" width="9.28515625" style="481" customWidth="1"/>
    <col min="8957" max="9199" width="9.140625" style="481"/>
    <col min="9200" max="9200" width="11.7109375" style="481" bestFit="1" customWidth="1"/>
    <col min="9201" max="9203" width="0" style="481" hidden="1" customWidth="1"/>
    <col min="9204" max="9206" width="9.140625" style="481" customWidth="1"/>
    <col min="9207" max="9207" width="9.7109375" style="481" customWidth="1"/>
    <col min="9208" max="9208" width="9.140625" style="481" customWidth="1"/>
    <col min="9209" max="9210" width="9.28515625" style="481" bestFit="1" customWidth="1"/>
    <col min="9211" max="9211" width="10.85546875" style="481" bestFit="1" customWidth="1"/>
    <col min="9212" max="9212" width="9.28515625" style="481" customWidth="1"/>
    <col min="9213" max="9455" width="9.140625" style="481"/>
    <col min="9456" max="9456" width="11.7109375" style="481" bestFit="1" customWidth="1"/>
    <col min="9457" max="9459" width="0" style="481" hidden="1" customWidth="1"/>
    <col min="9460" max="9462" width="9.140625" style="481" customWidth="1"/>
    <col min="9463" max="9463" width="9.7109375" style="481" customWidth="1"/>
    <col min="9464" max="9464" width="9.140625" style="481" customWidth="1"/>
    <col min="9465" max="9466" width="9.28515625" style="481" bestFit="1" customWidth="1"/>
    <col min="9467" max="9467" width="10.85546875" style="481" bestFit="1" customWidth="1"/>
    <col min="9468" max="9468" width="9.28515625" style="481" customWidth="1"/>
    <col min="9469" max="9711" width="9.140625" style="481"/>
    <col min="9712" max="9712" width="11.7109375" style="481" bestFit="1" customWidth="1"/>
    <col min="9713" max="9715" width="0" style="481" hidden="1" customWidth="1"/>
    <col min="9716" max="9718" width="9.140625" style="481" customWidth="1"/>
    <col min="9719" max="9719" width="9.7109375" style="481" customWidth="1"/>
    <col min="9720" max="9720" width="9.140625" style="481" customWidth="1"/>
    <col min="9721" max="9722" width="9.28515625" style="481" bestFit="1" customWidth="1"/>
    <col min="9723" max="9723" width="10.85546875" style="481" bestFit="1" customWidth="1"/>
    <col min="9724" max="9724" width="9.28515625" style="481" customWidth="1"/>
    <col min="9725" max="9967" width="9.140625" style="481"/>
    <col min="9968" max="9968" width="11.7109375" style="481" bestFit="1" customWidth="1"/>
    <col min="9969" max="9971" width="0" style="481" hidden="1" customWidth="1"/>
    <col min="9972" max="9974" width="9.140625" style="481" customWidth="1"/>
    <col min="9975" max="9975" width="9.7109375" style="481" customWidth="1"/>
    <col min="9976" max="9976" width="9.140625" style="481" customWidth="1"/>
    <col min="9977" max="9978" width="9.28515625" style="481" bestFit="1" customWidth="1"/>
    <col min="9979" max="9979" width="10.85546875" style="481" bestFit="1" customWidth="1"/>
    <col min="9980" max="9980" width="9.28515625" style="481" customWidth="1"/>
    <col min="9981" max="10223" width="9.140625" style="481"/>
    <col min="10224" max="10224" width="11.7109375" style="481" bestFit="1" customWidth="1"/>
    <col min="10225" max="10227" width="0" style="481" hidden="1" customWidth="1"/>
    <col min="10228" max="10230" width="9.140625" style="481" customWidth="1"/>
    <col min="10231" max="10231" width="9.7109375" style="481" customWidth="1"/>
    <col min="10232" max="10232" width="9.140625" style="481" customWidth="1"/>
    <col min="10233" max="10234" width="9.28515625" style="481" bestFit="1" customWidth="1"/>
    <col min="10235" max="10235" width="10.85546875" style="481" bestFit="1" customWidth="1"/>
    <col min="10236" max="10236" width="9.28515625" style="481" customWidth="1"/>
    <col min="10237" max="10479" width="9.140625" style="481"/>
    <col min="10480" max="10480" width="11.7109375" style="481" bestFit="1" customWidth="1"/>
    <col min="10481" max="10483" width="0" style="481" hidden="1" customWidth="1"/>
    <col min="10484" max="10486" width="9.140625" style="481" customWidth="1"/>
    <col min="10487" max="10487" width="9.7109375" style="481" customWidth="1"/>
    <col min="10488" max="10488" width="9.140625" style="481" customWidth="1"/>
    <col min="10489" max="10490" width="9.28515625" style="481" bestFit="1" customWidth="1"/>
    <col min="10491" max="10491" width="10.85546875" style="481" bestFit="1" customWidth="1"/>
    <col min="10492" max="10492" width="9.28515625" style="481" customWidth="1"/>
    <col min="10493" max="10735" width="9.140625" style="481"/>
    <col min="10736" max="10736" width="11.7109375" style="481" bestFit="1" customWidth="1"/>
    <col min="10737" max="10739" width="0" style="481" hidden="1" customWidth="1"/>
    <col min="10740" max="10742" width="9.140625" style="481" customWidth="1"/>
    <col min="10743" max="10743" width="9.7109375" style="481" customWidth="1"/>
    <col min="10744" max="10744" width="9.140625" style="481" customWidth="1"/>
    <col min="10745" max="10746" width="9.28515625" style="481" bestFit="1" customWidth="1"/>
    <col min="10747" max="10747" width="10.85546875" style="481" bestFit="1" customWidth="1"/>
    <col min="10748" max="10748" width="9.28515625" style="481" customWidth="1"/>
    <col min="10749" max="10991" width="9.140625" style="481"/>
    <col min="10992" max="10992" width="11.7109375" style="481" bestFit="1" customWidth="1"/>
    <col min="10993" max="10995" width="0" style="481" hidden="1" customWidth="1"/>
    <col min="10996" max="10998" width="9.140625" style="481" customWidth="1"/>
    <col min="10999" max="10999" width="9.7109375" style="481" customWidth="1"/>
    <col min="11000" max="11000" width="9.140625" style="481" customWidth="1"/>
    <col min="11001" max="11002" width="9.28515625" style="481" bestFit="1" customWidth="1"/>
    <col min="11003" max="11003" width="10.85546875" style="481" bestFit="1" customWidth="1"/>
    <col min="11004" max="11004" width="9.28515625" style="481" customWidth="1"/>
    <col min="11005" max="11247" width="9.140625" style="481"/>
    <col min="11248" max="11248" width="11.7109375" style="481" bestFit="1" customWidth="1"/>
    <col min="11249" max="11251" width="0" style="481" hidden="1" customWidth="1"/>
    <col min="11252" max="11254" width="9.140625" style="481" customWidth="1"/>
    <col min="11255" max="11255" width="9.7109375" style="481" customWidth="1"/>
    <col min="11256" max="11256" width="9.140625" style="481" customWidth="1"/>
    <col min="11257" max="11258" width="9.28515625" style="481" bestFit="1" customWidth="1"/>
    <col min="11259" max="11259" width="10.85546875" style="481" bestFit="1" customWidth="1"/>
    <col min="11260" max="11260" width="9.28515625" style="481" customWidth="1"/>
    <col min="11261" max="11503" width="9.140625" style="481"/>
    <col min="11504" max="11504" width="11.7109375" style="481" bestFit="1" customWidth="1"/>
    <col min="11505" max="11507" width="0" style="481" hidden="1" customWidth="1"/>
    <col min="11508" max="11510" width="9.140625" style="481" customWidth="1"/>
    <col min="11511" max="11511" width="9.7109375" style="481" customWidth="1"/>
    <col min="11512" max="11512" width="9.140625" style="481" customWidth="1"/>
    <col min="11513" max="11514" width="9.28515625" style="481" bestFit="1" customWidth="1"/>
    <col min="11515" max="11515" width="10.85546875" style="481" bestFit="1" customWidth="1"/>
    <col min="11516" max="11516" width="9.28515625" style="481" customWidth="1"/>
    <col min="11517" max="11759" width="9.140625" style="481"/>
    <col min="11760" max="11760" width="11.7109375" style="481" bestFit="1" customWidth="1"/>
    <col min="11761" max="11763" width="0" style="481" hidden="1" customWidth="1"/>
    <col min="11764" max="11766" width="9.140625" style="481" customWidth="1"/>
    <col min="11767" max="11767" width="9.7109375" style="481" customWidth="1"/>
    <col min="11768" max="11768" width="9.140625" style="481" customWidth="1"/>
    <col min="11769" max="11770" width="9.28515625" style="481" bestFit="1" customWidth="1"/>
    <col min="11771" max="11771" width="10.85546875" style="481" bestFit="1" customWidth="1"/>
    <col min="11772" max="11772" width="9.28515625" style="481" customWidth="1"/>
    <col min="11773" max="12015" width="9.140625" style="481"/>
    <col min="12016" max="12016" width="11.7109375" style="481" bestFit="1" customWidth="1"/>
    <col min="12017" max="12019" width="0" style="481" hidden="1" customWidth="1"/>
    <col min="12020" max="12022" width="9.140625" style="481" customWidth="1"/>
    <col min="12023" max="12023" width="9.7109375" style="481" customWidth="1"/>
    <col min="12024" max="12024" width="9.140625" style="481" customWidth="1"/>
    <col min="12025" max="12026" width="9.28515625" style="481" bestFit="1" customWidth="1"/>
    <col min="12027" max="12027" width="10.85546875" style="481" bestFit="1" customWidth="1"/>
    <col min="12028" max="12028" width="9.28515625" style="481" customWidth="1"/>
    <col min="12029" max="12271" width="9.140625" style="481"/>
    <col min="12272" max="12272" width="11.7109375" style="481" bestFit="1" customWidth="1"/>
    <col min="12273" max="12275" width="0" style="481" hidden="1" customWidth="1"/>
    <col min="12276" max="12278" width="9.140625" style="481" customWidth="1"/>
    <col min="12279" max="12279" width="9.7109375" style="481" customWidth="1"/>
    <col min="12280" max="12280" width="9.140625" style="481" customWidth="1"/>
    <col min="12281" max="12282" width="9.28515625" style="481" bestFit="1" customWidth="1"/>
    <col min="12283" max="12283" width="10.85546875" style="481" bestFit="1" customWidth="1"/>
    <col min="12284" max="12284" width="9.28515625" style="481" customWidth="1"/>
    <col min="12285" max="12527" width="9.140625" style="481"/>
    <col min="12528" max="12528" width="11.7109375" style="481" bestFit="1" customWidth="1"/>
    <col min="12529" max="12531" width="0" style="481" hidden="1" customWidth="1"/>
    <col min="12532" max="12534" width="9.140625" style="481" customWidth="1"/>
    <col min="12535" max="12535" width="9.7109375" style="481" customWidth="1"/>
    <col min="12536" max="12536" width="9.140625" style="481" customWidth="1"/>
    <col min="12537" max="12538" width="9.28515625" style="481" bestFit="1" customWidth="1"/>
    <col min="12539" max="12539" width="10.85546875" style="481" bestFit="1" customWidth="1"/>
    <col min="12540" max="12540" width="9.28515625" style="481" customWidth="1"/>
    <col min="12541" max="12783" width="9.140625" style="481"/>
    <col min="12784" max="12784" width="11.7109375" style="481" bestFit="1" customWidth="1"/>
    <col min="12785" max="12787" width="0" style="481" hidden="1" customWidth="1"/>
    <col min="12788" max="12790" width="9.140625" style="481" customWidth="1"/>
    <col min="12791" max="12791" width="9.7109375" style="481" customWidth="1"/>
    <col min="12792" max="12792" width="9.140625" style="481" customWidth="1"/>
    <col min="12793" max="12794" width="9.28515625" style="481" bestFit="1" customWidth="1"/>
    <col min="12795" max="12795" width="10.85546875" style="481" bestFit="1" customWidth="1"/>
    <col min="12796" max="12796" width="9.28515625" style="481" customWidth="1"/>
    <col min="12797" max="13039" width="9.140625" style="481"/>
    <col min="13040" max="13040" width="11.7109375" style="481" bestFit="1" customWidth="1"/>
    <col min="13041" max="13043" width="0" style="481" hidden="1" customWidth="1"/>
    <col min="13044" max="13046" width="9.140625" style="481" customWidth="1"/>
    <col min="13047" max="13047" width="9.7109375" style="481" customWidth="1"/>
    <col min="13048" max="13048" width="9.140625" style="481" customWidth="1"/>
    <col min="13049" max="13050" width="9.28515625" style="481" bestFit="1" customWidth="1"/>
    <col min="13051" max="13051" width="10.85546875" style="481" bestFit="1" customWidth="1"/>
    <col min="13052" max="13052" width="9.28515625" style="481" customWidth="1"/>
    <col min="13053" max="13295" width="9.140625" style="481"/>
    <col min="13296" max="13296" width="11.7109375" style="481" bestFit="1" customWidth="1"/>
    <col min="13297" max="13299" width="0" style="481" hidden="1" customWidth="1"/>
    <col min="13300" max="13302" width="9.140625" style="481" customWidth="1"/>
    <col min="13303" max="13303" width="9.7109375" style="481" customWidth="1"/>
    <col min="13304" max="13304" width="9.140625" style="481" customWidth="1"/>
    <col min="13305" max="13306" width="9.28515625" style="481" bestFit="1" customWidth="1"/>
    <col min="13307" max="13307" width="10.85546875" style="481" bestFit="1" customWidth="1"/>
    <col min="13308" max="13308" width="9.28515625" style="481" customWidth="1"/>
    <col min="13309" max="13551" width="9.140625" style="481"/>
    <col min="13552" max="13552" width="11.7109375" style="481" bestFit="1" customWidth="1"/>
    <col min="13553" max="13555" width="0" style="481" hidden="1" customWidth="1"/>
    <col min="13556" max="13558" width="9.140625" style="481" customWidth="1"/>
    <col min="13559" max="13559" width="9.7109375" style="481" customWidth="1"/>
    <col min="13560" max="13560" width="9.140625" style="481" customWidth="1"/>
    <col min="13561" max="13562" width="9.28515625" style="481" bestFit="1" customWidth="1"/>
    <col min="13563" max="13563" width="10.85546875" style="481" bestFit="1" customWidth="1"/>
    <col min="13564" max="13564" width="9.28515625" style="481" customWidth="1"/>
    <col min="13565" max="13807" width="9.140625" style="481"/>
    <col min="13808" max="13808" width="11.7109375" style="481" bestFit="1" customWidth="1"/>
    <col min="13809" max="13811" width="0" style="481" hidden="1" customWidth="1"/>
    <col min="13812" max="13814" width="9.140625" style="481" customWidth="1"/>
    <col min="13815" max="13815" width="9.7109375" style="481" customWidth="1"/>
    <col min="13816" max="13816" width="9.140625" style="481" customWidth="1"/>
    <col min="13817" max="13818" width="9.28515625" style="481" bestFit="1" customWidth="1"/>
    <col min="13819" max="13819" width="10.85546875" style="481" bestFit="1" customWidth="1"/>
    <col min="13820" max="13820" width="9.28515625" style="481" customWidth="1"/>
    <col min="13821" max="14063" width="9.140625" style="481"/>
    <col min="14064" max="14064" width="11.7109375" style="481" bestFit="1" customWidth="1"/>
    <col min="14065" max="14067" width="0" style="481" hidden="1" customWidth="1"/>
    <col min="14068" max="14070" width="9.140625" style="481" customWidth="1"/>
    <col min="14071" max="14071" width="9.7109375" style="481" customWidth="1"/>
    <col min="14072" max="14072" width="9.140625" style="481" customWidth="1"/>
    <col min="14073" max="14074" width="9.28515625" style="481" bestFit="1" customWidth="1"/>
    <col min="14075" max="14075" width="10.85546875" style="481" bestFit="1" customWidth="1"/>
    <col min="14076" max="14076" width="9.28515625" style="481" customWidth="1"/>
    <col min="14077" max="14319" width="9.140625" style="481"/>
    <col min="14320" max="14320" width="11.7109375" style="481" bestFit="1" customWidth="1"/>
    <col min="14321" max="14323" width="0" style="481" hidden="1" customWidth="1"/>
    <col min="14324" max="14326" width="9.140625" style="481" customWidth="1"/>
    <col min="14327" max="14327" width="9.7109375" style="481" customWidth="1"/>
    <col min="14328" max="14328" width="9.140625" style="481" customWidth="1"/>
    <col min="14329" max="14330" width="9.28515625" style="481" bestFit="1" customWidth="1"/>
    <col min="14331" max="14331" width="10.85546875" style="481" bestFit="1" customWidth="1"/>
    <col min="14332" max="14332" width="9.28515625" style="481" customWidth="1"/>
    <col min="14333" max="14575" width="9.140625" style="481"/>
    <col min="14576" max="14576" width="11.7109375" style="481" bestFit="1" customWidth="1"/>
    <col min="14577" max="14579" width="0" style="481" hidden="1" customWidth="1"/>
    <col min="14580" max="14582" width="9.140625" style="481" customWidth="1"/>
    <col min="14583" max="14583" width="9.7109375" style="481" customWidth="1"/>
    <col min="14584" max="14584" width="9.140625" style="481" customWidth="1"/>
    <col min="14585" max="14586" width="9.28515625" style="481" bestFit="1" customWidth="1"/>
    <col min="14587" max="14587" width="10.85546875" style="481" bestFit="1" customWidth="1"/>
    <col min="14588" max="14588" width="9.28515625" style="481" customWidth="1"/>
    <col min="14589" max="14831" width="9.140625" style="481"/>
    <col min="14832" max="14832" width="11.7109375" style="481" bestFit="1" customWidth="1"/>
    <col min="14833" max="14835" width="0" style="481" hidden="1" customWidth="1"/>
    <col min="14836" max="14838" width="9.140625" style="481" customWidth="1"/>
    <col min="14839" max="14839" width="9.7109375" style="481" customWidth="1"/>
    <col min="14840" max="14840" width="9.140625" style="481" customWidth="1"/>
    <col min="14841" max="14842" width="9.28515625" style="481" bestFit="1" customWidth="1"/>
    <col min="14843" max="14843" width="10.85546875" style="481" bestFit="1" customWidth="1"/>
    <col min="14844" max="14844" width="9.28515625" style="481" customWidth="1"/>
    <col min="14845" max="15087" width="9.140625" style="481"/>
    <col min="15088" max="15088" width="11.7109375" style="481" bestFit="1" customWidth="1"/>
    <col min="15089" max="15091" width="0" style="481" hidden="1" customWidth="1"/>
    <col min="15092" max="15094" width="9.140625" style="481" customWidth="1"/>
    <col min="15095" max="15095" width="9.7109375" style="481" customWidth="1"/>
    <col min="15096" max="15096" width="9.140625" style="481" customWidth="1"/>
    <col min="15097" max="15098" width="9.28515625" style="481" bestFit="1" customWidth="1"/>
    <col min="15099" max="15099" width="10.85546875" style="481" bestFit="1" customWidth="1"/>
    <col min="15100" max="15100" width="9.28515625" style="481" customWidth="1"/>
    <col min="15101" max="15343" width="9.140625" style="481"/>
    <col min="15344" max="15344" width="11.7109375" style="481" bestFit="1" customWidth="1"/>
    <col min="15345" max="15347" width="0" style="481" hidden="1" customWidth="1"/>
    <col min="15348" max="15350" width="9.140625" style="481" customWidth="1"/>
    <col min="15351" max="15351" width="9.7109375" style="481" customWidth="1"/>
    <col min="15352" max="15352" width="9.140625" style="481" customWidth="1"/>
    <col min="15353" max="15354" width="9.28515625" style="481" bestFit="1" customWidth="1"/>
    <col min="15355" max="15355" width="10.85546875" style="481" bestFit="1" customWidth="1"/>
    <col min="15356" max="15356" width="9.28515625" style="481" customWidth="1"/>
    <col min="15357" max="15599" width="9.140625" style="481"/>
    <col min="15600" max="15600" width="11.7109375" style="481" bestFit="1" customWidth="1"/>
    <col min="15601" max="15603" width="0" style="481" hidden="1" customWidth="1"/>
    <col min="15604" max="15606" width="9.140625" style="481" customWidth="1"/>
    <col min="15607" max="15607" width="9.7109375" style="481" customWidth="1"/>
    <col min="15608" max="15608" width="9.140625" style="481" customWidth="1"/>
    <col min="15609" max="15610" width="9.28515625" style="481" bestFit="1" customWidth="1"/>
    <col min="15611" max="15611" width="10.85546875" style="481" bestFit="1" customWidth="1"/>
    <col min="15612" max="15612" width="9.28515625" style="481" customWidth="1"/>
    <col min="15613" max="15855" width="9.140625" style="481"/>
    <col min="15856" max="15856" width="11.7109375" style="481" bestFit="1" customWidth="1"/>
    <col min="15857" max="15859" width="0" style="481" hidden="1" customWidth="1"/>
    <col min="15860" max="15862" width="9.140625" style="481" customWidth="1"/>
    <col min="15863" max="15863" width="9.7109375" style="481" customWidth="1"/>
    <col min="15864" max="15864" width="9.140625" style="481" customWidth="1"/>
    <col min="15865" max="15866" width="9.28515625" style="481" bestFit="1" customWidth="1"/>
    <col min="15867" max="15867" width="10.85546875" style="481" bestFit="1" customWidth="1"/>
    <col min="15868" max="15868" width="9.28515625" style="481" customWidth="1"/>
    <col min="15869" max="16111" width="9.140625" style="481"/>
    <col min="16112" max="16112" width="11.7109375" style="481" bestFit="1" customWidth="1"/>
    <col min="16113" max="16115" width="0" style="481" hidden="1" customWidth="1"/>
    <col min="16116" max="16118" width="9.140625" style="481" customWidth="1"/>
    <col min="16119" max="16119" width="9.7109375" style="481" customWidth="1"/>
    <col min="16120" max="16120" width="9.140625" style="481" customWidth="1"/>
    <col min="16121" max="16122" width="9.28515625" style="481" bestFit="1" customWidth="1"/>
    <col min="16123" max="16123" width="10.85546875" style="481" bestFit="1" customWidth="1"/>
    <col min="16124" max="16124" width="9.28515625" style="481" customWidth="1"/>
    <col min="16125" max="16384" width="9.140625" style="481"/>
  </cols>
  <sheetData>
    <row r="1" spans="1:10">
      <c r="A1" s="3150" t="s">
        <v>598</v>
      </c>
      <c r="B1" s="3150"/>
      <c r="C1" s="3150"/>
      <c r="D1" s="3150"/>
      <c r="E1" s="3150"/>
      <c r="F1" s="3150"/>
      <c r="G1" s="3150"/>
      <c r="H1" s="3150"/>
      <c r="I1" s="3150"/>
      <c r="J1" s="3150"/>
    </row>
    <row r="2" spans="1:10">
      <c r="A2" s="3151" t="s">
        <v>126</v>
      </c>
      <c r="B2" s="3151"/>
      <c r="C2" s="3151"/>
      <c r="D2" s="3151"/>
      <c r="E2" s="3151"/>
      <c r="F2" s="3151"/>
      <c r="G2" s="3151"/>
      <c r="H2" s="3151"/>
      <c r="I2" s="3151"/>
      <c r="J2" s="3151"/>
    </row>
    <row r="3" spans="1:10">
      <c r="A3" s="3152" t="s">
        <v>511</v>
      </c>
      <c r="B3" s="3152"/>
      <c r="C3" s="3152"/>
      <c r="D3" s="3152"/>
      <c r="E3" s="3152"/>
      <c r="F3" s="3152"/>
      <c r="G3" s="3152"/>
      <c r="H3" s="3152"/>
      <c r="I3" s="3152"/>
      <c r="J3" s="3152"/>
    </row>
    <row r="4" spans="1:10" ht="16.5" thickBot="1">
      <c r="A4" s="3152"/>
      <c r="B4" s="3152"/>
      <c r="C4" s="3152"/>
      <c r="D4" s="3152"/>
      <c r="E4" s="3152"/>
      <c r="F4" s="3152"/>
      <c r="G4" s="3152"/>
      <c r="H4" s="3152"/>
      <c r="I4" s="3152"/>
      <c r="J4" s="3152"/>
    </row>
    <row r="5" spans="1:10" ht="16.5" thickTop="1">
      <c r="A5" s="3153" t="s">
        <v>233</v>
      </c>
      <c r="B5" s="3155" t="s">
        <v>29</v>
      </c>
      <c r="C5" s="3156"/>
      <c r="D5" s="3157"/>
      <c r="E5" s="3155" t="s">
        <v>85</v>
      </c>
      <c r="F5" s="3156"/>
      <c r="G5" s="3157"/>
      <c r="H5" s="3158" t="s">
        <v>398</v>
      </c>
      <c r="I5" s="3159"/>
      <c r="J5" s="3160"/>
    </row>
    <row r="6" spans="1:10">
      <c r="A6" s="3154"/>
      <c r="B6" s="507" t="s">
        <v>518</v>
      </c>
      <c r="C6" s="507" t="s">
        <v>517</v>
      </c>
      <c r="D6" s="507" t="s">
        <v>516</v>
      </c>
      <c r="E6" s="507" t="s">
        <v>518</v>
      </c>
      <c r="F6" s="507" t="s">
        <v>517</v>
      </c>
      <c r="G6" s="507" t="s">
        <v>516</v>
      </c>
      <c r="H6" s="507" t="s">
        <v>518</v>
      </c>
      <c r="I6" s="507" t="s">
        <v>517</v>
      </c>
      <c r="J6" s="506" t="s">
        <v>516</v>
      </c>
    </row>
    <row r="7" spans="1:10">
      <c r="A7" s="505" t="s">
        <v>509</v>
      </c>
      <c r="B7" s="504">
        <v>4.1913131654554689</v>
      </c>
      <c r="C7" s="503">
        <v>3.69</v>
      </c>
      <c r="D7" s="502">
        <v>0.501313165455469</v>
      </c>
      <c r="E7" s="504">
        <v>6.95</v>
      </c>
      <c r="F7" s="503">
        <v>3.28</v>
      </c>
      <c r="G7" s="502">
        <v>3.6700000000000004</v>
      </c>
      <c r="H7" s="492">
        <v>3.49</v>
      </c>
      <c r="I7" s="492">
        <v>6.69</v>
      </c>
      <c r="J7" s="501">
        <f t="shared" ref="J7:J18" si="0">H7-I7</f>
        <v>-3.2</v>
      </c>
    </row>
    <row r="8" spans="1:10">
      <c r="A8" s="495" t="s">
        <v>508</v>
      </c>
      <c r="B8" s="492">
        <v>3.8690226949166657</v>
      </c>
      <c r="C8" s="493">
        <v>3.7</v>
      </c>
      <c r="D8" s="492">
        <v>0.16902269491666555</v>
      </c>
      <c r="E8" s="492">
        <v>6.16</v>
      </c>
      <c r="F8" s="493">
        <v>3.99</v>
      </c>
      <c r="G8" s="492">
        <v>2.17</v>
      </c>
      <c r="H8" s="492">
        <v>4.5199999999999996</v>
      </c>
      <c r="I8" s="492">
        <v>7.34</v>
      </c>
      <c r="J8" s="500">
        <f t="shared" si="0"/>
        <v>-2.8200000000000003</v>
      </c>
    </row>
    <row r="9" spans="1:10">
      <c r="A9" s="495" t="s">
        <v>507</v>
      </c>
      <c r="B9" s="494">
        <v>4.6796377054679539</v>
      </c>
      <c r="C9" s="493">
        <v>3.38</v>
      </c>
      <c r="D9" s="492">
        <v>1.299637705467954</v>
      </c>
      <c r="E9" s="494">
        <v>6.21</v>
      </c>
      <c r="F9" s="493">
        <v>4.62</v>
      </c>
      <c r="G9" s="492">
        <v>1.5899999999999999</v>
      </c>
      <c r="H9" s="492">
        <v>3.79</v>
      </c>
      <c r="I9" s="492">
        <v>7.61</v>
      </c>
      <c r="J9" s="500">
        <f t="shared" si="0"/>
        <v>-3.8200000000000003</v>
      </c>
    </row>
    <row r="10" spans="1:10">
      <c r="A10" s="495" t="s">
        <v>506</v>
      </c>
      <c r="B10" s="494">
        <v>4.1459999999999999</v>
      </c>
      <c r="C10" s="493">
        <v>2.33</v>
      </c>
      <c r="D10" s="492">
        <v>1.8159999999999998</v>
      </c>
      <c r="E10" s="494">
        <v>5.76</v>
      </c>
      <c r="F10" s="493">
        <v>5.54</v>
      </c>
      <c r="G10" s="492">
        <v>0.21999999999999975</v>
      </c>
      <c r="H10" s="492">
        <v>4.05</v>
      </c>
      <c r="I10" s="492">
        <v>6.93</v>
      </c>
      <c r="J10" s="500">
        <f t="shared" si="0"/>
        <v>-2.88</v>
      </c>
    </row>
    <row r="11" spans="1:10">
      <c r="A11" s="495" t="s">
        <v>505</v>
      </c>
      <c r="B11" s="494">
        <v>3.710807204803217</v>
      </c>
      <c r="C11" s="493">
        <v>2.11</v>
      </c>
      <c r="D11" s="492">
        <v>1.6008072048032171</v>
      </c>
      <c r="E11" s="494">
        <v>6.55</v>
      </c>
      <c r="F11" s="493">
        <v>7.35</v>
      </c>
      <c r="G11" s="492">
        <v>-0.79999999999999982</v>
      </c>
      <c r="H11" s="492">
        <v>2.93</v>
      </c>
      <c r="I11" s="492">
        <v>4.59</v>
      </c>
      <c r="J11" s="500">
        <f t="shared" si="0"/>
        <v>-1.6599999999999997</v>
      </c>
    </row>
    <row r="12" spans="1:10">
      <c r="A12" s="495" t="s">
        <v>504</v>
      </c>
      <c r="B12" s="494">
        <v>4.58</v>
      </c>
      <c r="C12" s="493">
        <v>2.0499999999999998</v>
      </c>
      <c r="D12" s="492">
        <v>2.5300000000000002</v>
      </c>
      <c r="E12" s="494">
        <v>6.82</v>
      </c>
      <c r="F12" s="493">
        <v>7.59</v>
      </c>
      <c r="G12" s="492">
        <v>-0.76999999999999957</v>
      </c>
      <c r="H12" s="492">
        <v>3.56</v>
      </c>
      <c r="I12" s="492">
        <v>4.0599999999999996</v>
      </c>
      <c r="J12" s="500">
        <f t="shared" si="0"/>
        <v>-0.49999999999999956</v>
      </c>
    </row>
    <row r="13" spans="1:10">
      <c r="A13" s="495" t="s">
        <v>503</v>
      </c>
      <c r="B13" s="494">
        <v>4.3514784946236489</v>
      </c>
      <c r="C13" s="493">
        <v>2.57</v>
      </c>
      <c r="D13" s="492">
        <v>1.781478494623649</v>
      </c>
      <c r="E13" s="499">
        <v>6.87</v>
      </c>
      <c r="F13" s="493">
        <v>6.58</v>
      </c>
      <c r="G13" s="492">
        <v>0.29000000000000004</v>
      </c>
      <c r="H13" s="492">
        <v>2.7</v>
      </c>
      <c r="I13" s="492">
        <v>5.03</v>
      </c>
      <c r="J13" s="500">
        <f t="shared" si="0"/>
        <v>-2.33</v>
      </c>
    </row>
    <row r="14" spans="1:10">
      <c r="A14" s="495" t="s">
        <v>502</v>
      </c>
      <c r="B14" s="494">
        <v>4.1985053321017745</v>
      </c>
      <c r="C14" s="493">
        <v>2.86</v>
      </c>
      <c r="D14" s="492">
        <v>1.3385053321017746</v>
      </c>
      <c r="E14" s="499">
        <v>6.7</v>
      </c>
      <c r="F14" s="493">
        <v>5.91</v>
      </c>
      <c r="G14" s="492">
        <v>0.79</v>
      </c>
      <c r="H14" s="491">
        <v>3.03</v>
      </c>
      <c r="I14" s="496">
        <v>5.52</v>
      </c>
      <c r="J14" s="490">
        <f t="shared" si="0"/>
        <v>-2.4899999999999998</v>
      </c>
    </row>
    <row r="15" spans="1:10">
      <c r="A15" s="495" t="s">
        <v>501</v>
      </c>
      <c r="B15" s="494">
        <v>4.4400000000000004</v>
      </c>
      <c r="C15" s="493">
        <v>2.92</v>
      </c>
      <c r="D15" s="492">
        <v>1.5200000000000005</v>
      </c>
      <c r="E15" s="494">
        <v>6.74</v>
      </c>
      <c r="F15" s="493" t="s">
        <v>95</v>
      </c>
      <c r="G15" s="492" t="s">
        <v>95</v>
      </c>
      <c r="H15" s="491">
        <v>3.1</v>
      </c>
      <c r="I15" s="498">
        <v>4.29</v>
      </c>
      <c r="J15" s="497">
        <f t="shared" si="0"/>
        <v>-1.19</v>
      </c>
    </row>
    <row r="16" spans="1:10">
      <c r="A16" s="495" t="s">
        <v>500</v>
      </c>
      <c r="B16" s="494">
        <v>5.29</v>
      </c>
      <c r="C16" s="493">
        <v>3.1</v>
      </c>
      <c r="D16" s="492">
        <v>2.19</v>
      </c>
      <c r="E16" s="494">
        <v>5.83</v>
      </c>
      <c r="F16" s="493" t="s">
        <v>95</v>
      </c>
      <c r="G16" s="492" t="s">
        <v>95</v>
      </c>
      <c r="H16" s="491">
        <v>3.65</v>
      </c>
      <c r="I16" s="498">
        <v>6.3</v>
      </c>
      <c r="J16" s="497">
        <f t="shared" si="0"/>
        <v>-2.65</v>
      </c>
    </row>
    <row r="17" spans="1:10">
      <c r="A17" s="495" t="s">
        <v>499</v>
      </c>
      <c r="B17" s="494">
        <v>6.1668882978723474</v>
      </c>
      <c r="C17" s="493">
        <v>3.2</v>
      </c>
      <c r="D17" s="492">
        <v>2.9668882978723472</v>
      </c>
      <c r="E17" s="494">
        <v>4.54</v>
      </c>
      <c r="F17" s="493">
        <v>6.23</v>
      </c>
      <c r="G17" s="492">
        <v>-1.6900000000000004</v>
      </c>
      <c r="H17" s="491">
        <v>4.1900000000000004</v>
      </c>
      <c r="I17" s="496">
        <v>6.26</v>
      </c>
      <c r="J17" s="490">
        <f t="shared" si="0"/>
        <v>-2.0699999999999994</v>
      </c>
    </row>
    <row r="18" spans="1:10">
      <c r="A18" s="495" t="s">
        <v>498</v>
      </c>
      <c r="B18" s="494">
        <v>6.020618556701038</v>
      </c>
      <c r="C18" s="493">
        <v>3.15</v>
      </c>
      <c r="D18" s="492">
        <v>2.870618556701038</v>
      </c>
      <c r="E18" s="494">
        <v>4.78</v>
      </c>
      <c r="F18" s="493">
        <v>6.93</v>
      </c>
      <c r="G18" s="492">
        <v>-2.1499999999999995</v>
      </c>
      <c r="H18" s="491">
        <v>4.1900000000000004</v>
      </c>
      <c r="I18" s="496">
        <v>5.59</v>
      </c>
      <c r="J18" s="490">
        <f t="shared" si="0"/>
        <v>-1.3999999999999995</v>
      </c>
    </row>
    <row r="19" spans="1:10" ht="16.5" thickBot="1">
      <c r="A19" s="489" t="s">
        <v>497</v>
      </c>
      <c r="B19" s="488">
        <v>4.6370226209951761</v>
      </c>
      <c r="C19" s="488">
        <v>2.9216666666666669</v>
      </c>
      <c r="D19" s="488">
        <v>1.7153559543285095</v>
      </c>
      <c r="E19" s="488">
        <v>6.15</v>
      </c>
      <c r="F19" s="488">
        <v>5.8020000000000005</v>
      </c>
      <c r="G19" s="488">
        <v>0.33200000000000002</v>
      </c>
      <c r="H19" s="488">
        <f>AVERAGE(H7:H18)</f>
        <v>3.5999999999999996</v>
      </c>
      <c r="I19" s="488">
        <f>AVERAGE(I7:I18)</f>
        <v>5.8508333333333331</v>
      </c>
      <c r="J19" s="487">
        <f>AVERAGE(J7:J18)</f>
        <v>-2.250833333333333</v>
      </c>
    </row>
    <row r="20" spans="1:10" ht="16.5" thickTop="1">
      <c r="A20" s="486" t="s">
        <v>515</v>
      </c>
      <c r="B20" s="485"/>
      <c r="C20" s="485"/>
      <c r="D20" s="485"/>
      <c r="E20" s="485"/>
      <c r="F20" s="485"/>
    </row>
    <row r="21" spans="1:10">
      <c r="A21" s="485" t="s">
        <v>514</v>
      </c>
      <c r="B21" s="482"/>
      <c r="C21" s="482"/>
      <c r="D21" s="482"/>
      <c r="E21" s="482"/>
      <c r="F21" s="482"/>
      <c r="G21" s="484"/>
      <c r="H21" s="484"/>
      <c r="I21" s="484"/>
      <c r="J21" s="484"/>
    </row>
    <row r="22" spans="1:10">
      <c r="A22" s="483" t="s">
        <v>513</v>
      </c>
      <c r="B22" s="482"/>
      <c r="C22" s="482"/>
      <c r="D22" s="482"/>
      <c r="E22" s="482"/>
      <c r="F22" s="482"/>
      <c r="G22" s="482"/>
      <c r="H22" s="482"/>
      <c r="I22" s="482"/>
      <c r="J22" s="482"/>
    </row>
    <row r="23" spans="1:10">
      <c r="A23" s="482"/>
      <c r="B23" s="482"/>
    </row>
  </sheetData>
  <mergeCells count="8">
    <mergeCell ref="A1:J1"/>
    <mergeCell ref="A2:J2"/>
    <mergeCell ref="A3:J3"/>
    <mergeCell ref="A4:J4"/>
    <mergeCell ref="A5:A6"/>
    <mergeCell ref="B5:D5"/>
    <mergeCell ref="E5:G5"/>
    <mergeCell ref="H5:J5"/>
  </mergeCells>
  <printOptions horizontalCentered="1"/>
  <pageMargins left="0.2" right="0.2"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3"/>
  <sheetViews>
    <sheetView showGridLines="0" view="pageBreakPreview" zoomScaleSheetLayoutView="100" workbookViewId="0">
      <selection activeCell="L29" sqref="L29"/>
    </sheetView>
  </sheetViews>
  <sheetFormatPr defaultRowHeight="15"/>
  <cols>
    <col min="1" max="1" width="45.7109375" style="343" bestFit="1" customWidth="1"/>
    <col min="2" max="2" width="10.5703125" style="343" bestFit="1" customWidth="1"/>
    <col min="3" max="3" width="10.5703125" style="343" customWidth="1"/>
    <col min="4" max="4" width="9.42578125" style="343" bestFit="1" customWidth="1"/>
    <col min="5" max="6" width="9" style="343" bestFit="1" customWidth="1"/>
    <col min="7" max="8" width="9.28515625" style="343" bestFit="1" customWidth="1"/>
    <col min="9" max="16384" width="9.140625" style="343"/>
  </cols>
  <sheetData>
    <row r="1" spans="1:10" ht="15.75">
      <c r="A1" s="3163" t="s">
        <v>1400</v>
      </c>
      <c r="B1" s="3163"/>
      <c r="C1" s="3163"/>
      <c r="D1" s="3163"/>
      <c r="E1" s="3163"/>
      <c r="F1" s="3163"/>
      <c r="G1" s="3163"/>
      <c r="H1" s="3163"/>
      <c r="I1" s="518"/>
      <c r="J1" s="518"/>
    </row>
    <row r="2" spans="1:10" ht="15.75">
      <c r="A2" s="3164" t="s">
        <v>549</v>
      </c>
      <c r="B2" s="3164"/>
      <c r="C2" s="3164"/>
      <c r="D2" s="3164"/>
      <c r="E2" s="3164"/>
      <c r="F2" s="3164"/>
      <c r="G2" s="3164"/>
      <c r="H2" s="3164"/>
      <c r="I2" s="517"/>
      <c r="J2" s="517"/>
    </row>
    <row r="3" spans="1:10">
      <c r="A3" s="3165" t="s">
        <v>548</v>
      </c>
      <c r="B3" s="3165"/>
      <c r="C3" s="3165"/>
      <c r="D3" s="3165"/>
      <c r="E3" s="3165"/>
      <c r="F3" s="3165"/>
      <c r="G3" s="3165"/>
      <c r="H3" s="3165"/>
      <c r="I3" s="516"/>
      <c r="J3" s="516"/>
    </row>
    <row r="4" spans="1:10" ht="15.75" thickBot="1">
      <c r="A4" s="3165" t="s">
        <v>547</v>
      </c>
      <c r="B4" s="3165"/>
      <c r="C4" s="3165"/>
      <c r="D4" s="3165"/>
      <c r="E4" s="3165"/>
      <c r="F4" s="3165"/>
      <c r="G4" s="3165"/>
      <c r="H4" s="3165"/>
      <c r="I4" s="515"/>
      <c r="J4" s="515"/>
    </row>
    <row r="5" spans="1:10" ht="15.75" thickTop="1">
      <c r="A5" s="3166" t="s">
        <v>546</v>
      </c>
      <c r="B5" s="3161" t="s">
        <v>478</v>
      </c>
      <c r="C5" s="3161" t="s">
        <v>5</v>
      </c>
      <c r="D5" s="3161" t="s">
        <v>29</v>
      </c>
      <c r="E5" s="3161" t="s">
        <v>85</v>
      </c>
      <c r="F5" s="3161" t="s">
        <v>398</v>
      </c>
      <c r="G5" s="3168" t="s">
        <v>545</v>
      </c>
      <c r="H5" s="3169"/>
    </row>
    <row r="6" spans="1:10">
      <c r="A6" s="3167"/>
      <c r="B6" s="3162"/>
      <c r="C6" s="3162"/>
      <c r="D6" s="3162"/>
      <c r="E6" s="3162"/>
      <c r="F6" s="3162"/>
      <c r="G6" s="514" t="s">
        <v>85</v>
      </c>
      <c r="H6" s="513" t="s">
        <v>398</v>
      </c>
    </row>
    <row r="7" spans="1:10">
      <c r="A7" s="402" t="s">
        <v>544</v>
      </c>
      <c r="B7" s="401">
        <v>100</v>
      </c>
      <c r="C7" s="401">
        <v>99.999999999999986</v>
      </c>
      <c r="D7" s="401">
        <v>106.226846985319</v>
      </c>
      <c r="E7" s="401">
        <v>113.522613264622</v>
      </c>
      <c r="F7" s="401">
        <v>122.164640220317</v>
      </c>
      <c r="G7" s="401">
        <v>6.8681001896922496</v>
      </c>
      <c r="H7" s="400">
        <v>7.6126039624819102</v>
      </c>
    </row>
    <row r="8" spans="1:10">
      <c r="A8" s="512" t="s">
        <v>543</v>
      </c>
      <c r="B8" s="404">
        <v>33.5871158895132</v>
      </c>
      <c r="C8" s="404">
        <v>100</v>
      </c>
      <c r="D8" s="404">
        <v>106.11987263967001</v>
      </c>
      <c r="E8" s="404">
        <v>118.887897627546</v>
      </c>
      <c r="F8" s="404">
        <v>131.32493354651899</v>
      </c>
      <c r="G8" s="404">
        <v>12.0317002558323</v>
      </c>
      <c r="H8" s="403">
        <v>10.4611454716237</v>
      </c>
    </row>
    <row r="9" spans="1:10">
      <c r="A9" s="389" t="s">
        <v>542</v>
      </c>
      <c r="B9" s="388">
        <v>8.7637642127939195</v>
      </c>
      <c r="C9" s="388">
        <v>100</v>
      </c>
      <c r="D9" s="388">
        <v>106.108435435283</v>
      </c>
      <c r="E9" s="388">
        <v>119.61149492732901</v>
      </c>
      <c r="F9" s="388">
        <v>131.91049605147199</v>
      </c>
      <c r="G9" s="388">
        <v>12.725717268993</v>
      </c>
      <c r="H9" s="387">
        <v>10.282457494252499</v>
      </c>
    </row>
    <row r="10" spans="1:10">
      <c r="A10" s="389" t="s">
        <v>541</v>
      </c>
      <c r="B10" s="388">
        <v>57.6491198976927</v>
      </c>
      <c r="C10" s="388">
        <v>100.00000000000001</v>
      </c>
      <c r="D10" s="388">
        <v>106.274508905125</v>
      </c>
      <c r="E10" s="388">
        <v>109.104529214265</v>
      </c>
      <c r="F10" s="388">
        <v>123.407859067831</v>
      </c>
      <c r="G10" s="388">
        <v>2.6629342617488798</v>
      </c>
      <c r="H10" s="387">
        <v>13.1097489321245</v>
      </c>
    </row>
    <row r="11" spans="1:10">
      <c r="A11" s="511" t="s">
        <v>540</v>
      </c>
      <c r="B11" s="388">
        <v>31.274026932256</v>
      </c>
      <c r="C11" s="388">
        <v>100</v>
      </c>
      <c r="D11" s="388">
        <v>112.651871638057</v>
      </c>
      <c r="E11" s="388">
        <v>113.78388100311101</v>
      </c>
      <c r="F11" s="388">
        <v>114.61659469118899</v>
      </c>
      <c r="G11" s="388">
        <v>1.0048739968487399</v>
      </c>
      <c r="H11" s="387">
        <v>0.73183800792935405</v>
      </c>
    </row>
    <row r="12" spans="1:10">
      <c r="A12" s="389" t="s">
        <v>539</v>
      </c>
      <c r="B12" s="388">
        <v>2.3130889572572202</v>
      </c>
      <c r="C12" s="388">
        <v>100.00000000000001</v>
      </c>
      <c r="D12" s="388">
        <v>119.58425448978301</v>
      </c>
      <c r="E12" s="388">
        <v>121.336529577948</v>
      </c>
      <c r="F12" s="388">
        <v>122.625514895772</v>
      </c>
      <c r="G12" s="388">
        <v>1.4653058595733299</v>
      </c>
      <c r="H12" s="387">
        <v>1.0623225522494899</v>
      </c>
    </row>
    <row r="13" spans="1:10">
      <c r="A13" s="389" t="s">
        <v>538</v>
      </c>
      <c r="B13" s="388">
        <v>5.6615900260239904</v>
      </c>
      <c r="C13" s="388">
        <v>100</v>
      </c>
      <c r="D13" s="388">
        <v>100</v>
      </c>
      <c r="E13" s="388">
        <v>100</v>
      </c>
      <c r="F13" s="388">
        <v>100</v>
      </c>
      <c r="G13" s="388">
        <v>0</v>
      </c>
      <c r="H13" s="387">
        <v>0</v>
      </c>
    </row>
    <row r="14" spans="1:10">
      <c r="A14" s="511" t="s">
        <v>537</v>
      </c>
      <c r="B14" s="388">
        <v>3.10217418676993</v>
      </c>
      <c r="C14" s="388">
        <v>99.999999999999986</v>
      </c>
      <c r="D14" s="388">
        <v>105.312445491124</v>
      </c>
      <c r="E14" s="388">
        <v>110.357012178983</v>
      </c>
      <c r="F14" s="388">
        <v>117.97518264190199</v>
      </c>
      <c r="G14" s="388">
        <v>4.7900954766869503</v>
      </c>
      <c r="H14" s="387">
        <v>6.9032047103303498</v>
      </c>
    </row>
    <row r="15" spans="1:10">
      <c r="A15" s="389" t="s">
        <v>536</v>
      </c>
      <c r="B15" s="388">
        <v>15.1562634325626</v>
      </c>
      <c r="C15" s="388">
        <v>100.00000000000001</v>
      </c>
      <c r="D15" s="388">
        <v>105.28803801464301</v>
      </c>
      <c r="E15" s="388">
        <v>118.767730143943</v>
      </c>
      <c r="F15" s="388">
        <v>127.093872456573</v>
      </c>
      <c r="G15" s="388">
        <v>12.8026814664602</v>
      </c>
      <c r="H15" s="387">
        <v>7.0104415589471296</v>
      </c>
    </row>
    <row r="16" spans="1:10">
      <c r="A16" s="389" t="s">
        <v>535</v>
      </c>
      <c r="B16" s="388">
        <v>1.0134718897147901</v>
      </c>
      <c r="C16" s="388">
        <v>100.00000000000001</v>
      </c>
      <c r="D16" s="388">
        <v>115.118612362601</v>
      </c>
      <c r="E16" s="388">
        <v>120.15059504728301</v>
      </c>
      <c r="F16" s="388">
        <v>127.36165833728001</v>
      </c>
      <c r="G16" s="388">
        <v>4.3711286831986396</v>
      </c>
      <c r="H16" s="387">
        <v>6.0016875381759203</v>
      </c>
    </row>
    <row r="17" spans="1:8">
      <c r="A17" s="389" t="s">
        <v>534</v>
      </c>
      <c r="B17" s="388">
        <v>0.28707271834375198</v>
      </c>
      <c r="C17" s="388">
        <v>100.00000000000001</v>
      </c>
      <c r="D17" s="388">
        <v>103.97507783798901</v>
      </c>
      <c r="E17" s="388">
        <v>112.97617574095401</v>
      </c>
      <c r="F17" s="388">
        <v>113.122345033711</v>
      </c>
      <c r="G17" s="388">
        <v>8.6569763544589708</v>
      </c>
      <c r="H17" s="387">
        <v>0.129380634278703</v>
      </c>
    </row>
    <row r="18" spans="1:8">
      <c r="A18" s="389" t="s">
        <v>533</v>
      </c>
      <c r="B18" s="388">
        <v>2.0731819192326801</v>
      </c>
      <c r="C18" s="388">
        <v>99.999999999999986</v>
      </c>
      <c r="D18" s="388">
        <v>109.407795061169</v>
      </c>
      <c r="E18" s="388">
        <v>113.624246928617</v>
      </c>
      <c r="F18" s="388">
        <v>117.605026427429</v>
      </c>
      <c r="G18" s="388">
        <v>3.8538861560008502</v>
      </c>
      <c r="H18" s="387">
        <v>3.5034595224318199</v>
      </c>
    </row>
    <row r="19" spans="1:8">
      <c r="A19" s="389" t="s">
        <v>532</v>
      </c>
      <c r="B19" s="388">
        <v>1.08356192045023</v>
      </c>
      <c r="C19" s="388">
        <v>100</v>
      </c>
      <c r="D19" s="388">
        <v>101.109267703409</v>
      </c>
      <c r="E19" s="388">
        <v>103.261271233126</v>
      </c>
      <c r="F19" s="388">
        <v>114.094349496484</v>
      </c>
      <c r="G19" s="388">
        <v>2.1283939431048302</v>
      </c>
      <c r="H19" s="387">
        <v>10.490940246998001</v>
      </c>
    </row>
    <row r="20" spans="1:8">
      <c r="A20" s="389" t="s">
        <v>531</v>
      </c>
      <c r="B20" s="388">
        <v>6.5495941619773204</v>
      </c>
      <c r="C20" s="388">
        <v>99.999999999999986</v>
      </c>
      <c r="D20" s="388">
        <v>100.219733405761</v>
      </c>
      <c r="E20" s="388">
        <v>105.884467825589</v>
      </c>
      <c r="F20" s="388">
        <v>121.316115341138</v>
      </c>
      <c r="G20" s="388">
        <v>5.6523143968999596</v>
      </c>
      <c r="H20" s="387">
        <v>14.5740426640919</v>
      </c>
    </row>
    <row r="21" spans="1:8">
      <c r="A21" s="389" t="s">
        <v>530</v>
      </c>
      <c r="B21" s="388">
        <v>1.92051846797064</v>
      </c>
      <c r="C21" s="388">
        <v>100.00000000000001</v>
      </c>
      <c r="D21" s="388">
        <v>105.236709289941</v>
      </c>
      <c r="E21" s="388">
        <v>108.454647499903</v>
      </c>
      <c r="F21" s="388">
        <v>108.719112263068</v>
      </c>
      <c r="G21" s="388">
        <v>3.0578096100441399</v>
      </c>
      <c r="H21" s="387">
        <v>0.24384825294401899</v>
      </c>
    </row>
    <row r="22" spans="1:8">
      <c r="A22" s="389" t="s">
        <v>529</v>
      </c>
      <c r="B22" s="388">
        <v>4.5007595169351404</v>
      </c>
      <c r="C22" s="388">
        <v>100</v>
      </c>
      <c r="D22" s="388">
        <v>101.174914753308</v>
      </c>
      <c r="E22" s="388">
        <v>99.876073515190896</v>
      </c>
      <c r="F22" s="388">
        <v>100.039913800124</v>
      </c>
      <c r="G22" s="388">
        <v>-1.2837581739352599</v>
      </c>
      <c r="H22" s="387">
        <v>0.16404357837390601</v>
      </c>
    </row>
    <row r="23" spans="1:8">
      <c r="A23" s="389" t="s">
        <v>528</v>
      </c>
      <c r="B23" s="388">
        <v>12.554123097514999</v>
      </c>
      <c r="C23" s="388">
        <v>100.00000000000004</v>
      </c>
      <c r="D23" s="388">
        <v>108.704913662628</v>
      </c>
      <c r="E23" s="388">
        <v>108.459073945193</v>
      </c>
      <c r="F23" s="388">
        <v>119.529132495033</v>
      </c>
      <c r="G23" s="388">
        <v>-0.22615327049299999</v>
      </c>
      <c r="H23" s="387">
        <v>10.2066688817886</v>
      </c>
    </row>
    <row r="24" spans="1:8">
      <c r="A24" s="389" t="s">
        <v>527</v>
      </c>
      <c r="B24" s="388">
        <v>4.4544171958002696</v>
      </c>
      <c r="C24" s="388">
        <v>100</v>
      </c>
      <c r="D24" s="388">
        <v>99.905844433894799</v>
      </c>
      <c r="E24" s="388">
        <v>98.326600881711599</v>
      </c>
      <c r="F24" s="388">
        <v>97.713964738255598</v>
      </c>
      <c r="G24" s="388">
        <v>-1.58073189925156</v>
      </c>
      <c r="H24" s="387">
        <v>-0.623062465255941</v>
      </c>
    </row>
    <row r="25" spans="1:8">
      <c r="A25" s="389" t="s">
        <v>526</v>
      </c>
      <c r="B25" s="388">
        <v>3.17452696544242</v>
      </c>
      <c r="C25" s="388">
        <v>100.00000000000001</v>
      </c>
      <c r="D25" s="388">
        <v>103.849550007608</v>
      </c>
      <c r="E25" s="388">
        <v>107.479271470632</v>
      </c>
      <c r="F25" s="388">
        <v>113.03554358027399</v>
      </c>
      <c r="G25" s="388">
        <v>3.4951730294048202</v>
      </c>
      <c r="H25" s="387">
        <v>5.1696220430373199</v>
      </c>
    </row>
    <row r="26" spans="1:8">
      <c r="A26" s="389" t="s">
        <v>525</v>
      </c>
      <c r="B26" s="388">
        <v>3.80286458972946</v>
      </c>
      <c r="C26" s="388">
        <v>100</v>
      </c>
      <c r="D26" s="388">
        <v>112.296736328877</v>
      </c>
      <c r="E26" s="388">
        <v>118.300494961071</v>
      </c>
      <c r="F26" s="388">
        <v>123.715638093246</v>
      </c>
      <c r="G26" s="388">
        <v>5.3463340329064204</v>
      </c>
      <c r="H26" s="387">
        <v>4.5774475702377302</v>
      </c>
    </row>
    <row r="27" spans="1:8">
      <c r="A27" s="399" t="s">
        <v>524</v>
      </c>
      <c r="B27" s="398">
        <v>1.0787640220183199</v>
      </c>
      <c r="C27" s="398">
        <v>99.999999999999986</v>
      </c>
      <c r="D27" s="398">
        <v>103.99587920246201</v>
      </c>
      <c r="E27" s="398">
        <v>109.63821993391799</v>
      </c>
      <c r="F27" s="398">
        <v>117.844257139787</v>
      </c>
      <c r="G27" s="398">
        <v>5.4255426029640104</v>
      </c>
      <c r="H27" s="397">
        <v>7.4846501619733603</v>
      </c>
    </row>
    <row r="28" spans="1:8">
      <c r="A28" s="402" t="s">
        <v>523</v>
      </c>
      <c r="B28" s="401">
        <v>100</v>
      </c>
      <c r="C28" s="401">
        <v>100.00000000000004</v>
      </c>
      <c r="D28" s="401">
        <v>106.226846985319</v>
      </c>
      <c r="E28" s="401">
        <v>113.522613264622</v>
      </c>
      <c r="F28" s="401">
        <v>122.164640220317</v>
      </c>
      <c r="G28" s="401">
        <v>6.8681001896922496</v>
      </c>
      <c r="H28" s="400">
        <v>7.6126039624819102</v>
      </c>
    </row>
    <row r="29" spans="1:8">
      <c r="A29" s="405" t="s">
        <v>522</v>
      </c>
      <c r="B29" s="404">
        <v>32.904780000000002</v>
      </c>
      <c r="C29" s="404">
        <v>100.00000000000004</v>
      </c>
      <c r="D29" s="404">
        <v>105.54351007343401</v>
      </c>
      <c r="E29" s="404">
        <v>114.46044775737001</v>
      </c>
      <c r="F29" s="404">
        <v>123.303536619667</v>
      </c>
      <c r="G29" s="404">
        <v>8.44858928581362</v>
      </c>
      <c r="H29" s="403">
        <v>7.7258905024056599</v>
      </c>
    </row>
    <row r="30" spans="1:8">
      <c r="A30" s="389" t="s">
        <v>521</v>
      </c>
      <c r="B30" s="388">
        <v>56.298316999999997</v>
      </c>
      <c r="C30" s="388">
        <v>100.00000000000001</v>
      </c>
      <c r="D30" s="388">
        <v>107.271572165609</v>
      </c>
      <c r="E30" s="388">
        <v>114.45383952956399</v>
      </c>
      <c r="F30" s="388">
        <v>123.97201937685</v>
      </c>
      <c r="G30" s="388">
        <v>6.6954060791299304</v>
      </c>
      <c r="H30" s="387">
        <v>8.316173477804</v>
      </c>
    </row>
    <row r="31" spans="1:8">
      <c r="A31" s="399" t="s">
        <v>520</v>
      </c>
      <c r="B31" s="398">
        <v>10.796903</v>
      </c>
      <c r="C31" s="398">
        <v>100.00000000000001</v>
      </c>
      <c r="D31" s="398">
        <v>102.861880210122</v>
      </c>
      <c r="E31" s="398">
        <v>105.808761290353</v>
      </c>
      <c r="F31" s="398">
        <v>109.269503138319</v>
      </c>
      <c r="G31" s="398">
        <v>2.8648913224321002</v>
      </c>
      <c r="H31" s="397">
        <v>3.2707516899003601</v>
      </c>
    </row>
    <row r="32" spans="1:8" ht="15.75" thickBot="1">
      <c r="A32" s="510" t="s">
        <v>519</v>
      </c>
      <c r="B32" s="509">
        <v>14.026107</v>
      </c>
      <c r="C32" s="509">
        <v>100</v>
      </c>
      <c r="D32" s="509">
        <v>107.971959010429</v>
      </c>
      <c r="E32" s="509">
        <v>103.81871082807599</v>
      </c>
      <c r="F32" s="509">
        <v>107.70294564991799</v>
      </c>
      <c r="G32" s="509">
        <v>-3.8465988951373702</v>
      </c>
      <c r="H32" s="508">
        <v>3.7413629882906601</v>
      </c>
    </row>
    <row r="33" ht="15.75" thickTop="1"/>
  </sheetData>
  <mergeCells count="11">
    <mergeCell ref="D5:D6"/>
    <mergeCell ref="E5:E6"/>
    <mergeCell ref="F5:F6"/>
    <mergeCell ref="A1:H1"/>
    <mergeCell ref="A2:H2"/>
    <mergeCell ref="A3:H3"/>
    <mergeCell ref="A4:H4"/>
    <mergeCell ref="A5:A6"/>
    <mergeCell ref="B5:B6"/>
    <mergeCell ref="G5:H5"/>
    <mergeCell ref="C5:C6"/>
  </mergeCells>
  <printOptions horizontalCentered="1"/>
  <pageMargins left="0.2" right="0.2" top="0.75" bottom="0.75" header="0.3" footer="0.3"/>
  <pageSetup paperSize="9" scale="8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9" activePane="bottomLeft" state="frozen"/>
      <selection activeCell="L29" sqref="L29"/>
      <selection pane="bottomLeft" activeCell="L29" sqref="L29"/>
    </sheetView>
  </sheetViews>
  <sheetFormatPr defaultRowHeight="15.75"/>
  <cols>
    <col min="1" max="1" width="31.85546875" style="519" bestFit="1" customWidth="1"/>
    <col min="2" max="2" width="10.42578125" style="519" bestFit="1" customWidth="1"/>
    <col min="3" max="3" width="10" style="519" bestFit="1" customWidth="1"/>
    <col min="4" max="4" width="10.28515625" style="519" bestFit="1" customWidth="1"/>
    <col min="5" max="5" width="10" style="519" bestFit="1" customWidth="1"/>
    <col min="6" max="6" width="10.28515625" style="519" bestFit="1" customWidth="1"/>
    <col min="7" max="7" width="10" style="519" bestFit="1" customWidth="1"/>
    <col min="8" max="11" width="9.28515625" style="519" bestFit="1" customWidth="1"/>
    <col min="12" max="16384" width="9.140625" style="519"/>
  </cols>
  <sheetData>
    <row r="1" spans="1:11">
      <c r="A1" s="3170" t="s">
        <v>1401</v>
      </c>
      <c r="B1" s="3170"/>
      <c r="C1" s="3170"/>
      <c r="D1" s="3170"/>
      <c r="E1" s="3170"/>
      <c r="F1" s="3170"/>
      <c r="G1" s="3170"/>
      <c r="H1" s="3170"/>
      <c r="I1" s="3170"/>
      <c r="J1" s="3170"/>
      <c r="K1" s="3170"/>
    </row>
    <row r="2" spans="1:11">
      <c r="A2" s="3171" t="s">
        <v>563</v>
      </c>
      <c r="B2" s="3171"/>
      <c r="C2" s="3171"/>
      <c r="D2" s="3171"/>
      <c r="E2" s="3171"/>
      <c r="F2" s="3171"/>
      <c r="G2" s="3171"/>
      <c r="H2" s="3171"/>
      <c r="I2" s="3171"/>
      <c r="J2" s="3171"/>
      <c r="K2" s="3171"/>
    </row>
    <row r="3" spans="1:11">
      <c r="A3" s="3171" t="s">
        <v>548</v>
      </c>
      <c r="B3" s="3171"/>
      <c r="C3" s="3171"/>
      <c r="D3" s="3171"/>
      <c r="E3" s="3171"/>
      <c r="F3" s="3171"/>
      <c r="G3" s="3171"/>
      <c r="H3" s="3171"/>
      <c r="I3" s="3171"/>
      <c r="J3" s="3171"/>
      <c r="K3" s="3171"/>
    </row>
    <row r="4" spans="1:11">
      <c r="D4" s="3183" t="s">
        <v>233</v>
      </c>
      <c r="E4" s="3183"/>
    </row>
    <row r="5" spans="1:11" ht="16.5" thickBot="1"/>
    <row r="6" spans="1:11" ht="16.5" thickTop="1">
      <c r="A6" s="3172" t="s">
        <v>546</v>
      </c>
      <c r="B6" s="3175" t="s">
        <v>478</v>
      </c>
      <c r="C6" s="540" t="s">
        <v>29</v>
      </c>
      <c r="D6" s="3178" t="s">
        <v>85</v>
      </c>
      <c r="E6" s="3179"/>
      <c r="F6" s="3178" t="s">
        <v>562</v>
      </c>
      <c r="G6" s="3179"/>
      <c r="H6" s="3178" t="s">
        <v>545</v>
      </c>
      <c r="I6" s="3180"/>
      <c r="J6" s="3180"/>
      <c r="K6" s="3181"/>
    </row>
    <row r="7" spans="1:11">
      <c r="A7" s="3173"/>
      <c r="B7" s="3176"/>
      <c r="C7" s="539" t="s">
        <v>492</v>
      </c>
      <c r="D7" s="539" t="s">
        <v>493</v>
      </c>
      <c r="E7" s="539" t="s">
        <v>492</v>
      </c>
      <c r="F7" s="539" t="s">
        <v>493</v>
      </c>
      <c r="G7" s="539" t="s">
        <v>492</v>
      </c>
      <c r="H7" s="3182" t="s">
        <v>491</v>
      </c>
      <c r="I7" s="3182" t="s">
        <v>490</v>
      </c>
      <c r="J7" s="3182" t="s">
        <v>489</v>
      </c>
      <c r="K7" s="3184" t="s">
        <v>488</v>
      </c>
    </row>
    <row r="8" spans="1:11">
      <c r="A8" s="3174"/>
      <c r="B8" s="3177"/>
      <c r="C8" s="539">
        <v>1</v>
      </c>
      <c r="D8" s="539">
        <v>2</v>
      </c>
      <c r="E8" s="539">
        <v>3</v>
      </c>
      <c r="F8" s="539">
        <v>4</v>
      </c>
      <c r="G8" s="539">
        <v>5</v>
      </c>
      <c r="H8" s="3182"/>
      <c r="I8" s="3182"/>
      <c r="J8" s="3182"/>
      <c r="K8" s="3184"/>
    </row>
    <row r="9" spans="1:11">
      <c r="A9" s="538" t="s">
        <v>544</v>
      </c>
      <c r="B9" s="533">
        <v>100</v>
      </c>
      <c r="C9" s="532">
        <v>109.37127</v>
      </c>
      <c r="D9" s="532">
        <v>112.21762</v>
      </c>
      <c r="E9" s="532">
        <v>115.496</v>
      </c>
      <c r="F9" s="532">
        <v>122.31238999999999</v>
      </c>
      <c r="G9" s="532">
        <v>124.98284</v>
      </c>
      <c r="H9" s="532">
        <v>5.5999470000000002</v>
      </c>
      <c r="I9" s="532">
        <v>2.9214487</v>
      </c>
      <c r="J9" s="532">
        <v>8.2139959999999999</v>
      </c>
      <c r="K9" s="531">
        <v>2.1833007000000002</v>
      </c>
    </row>
    <row r="10" spans="1:11">
      <c r="A10" s="537" t="s">
        <v>543</v>
      </c>
      <c r="B10" s="536">
        <v>33.587116000000002</v>
      </c>
      <c r="C10" s="536">
        <v>113.52522</v>
      </c>
      <c r="D10" s="536">
        <v>115.79647</v>
      </c>
      <c r="E10" s="536">
        <v>123.80773000000001</v>
      </c>
      <c r="F10" s="536">
        <v>123.84686000000001</v>
      </c>
      <c r="G10" s="536">
        <v>130.15825000000001</v>
      </c>
      <c r="H10" s="536">
        <v>9.057461</v>
      </c>
      <c r="I10" s="536">
        <v>6.9183927000000001</v>
      </c>
      <c r="J10" s="536">
        <v>5.1293430000000004</v>
      </c>
      <c r="K10" s="535">
        <v>5.0961245999999996</v>
      </c>
    </row>
    <row r="11" spans="1:11">
      <c r="A11" s="530" t="s">
        <v>542</v>
      </c>
      <c r="B11" s="529">
        <v>31.274027</v>
      </c>
      <c r="C11" s="529">
        <v>114.11884999999999</v>
      </c>
      <c r="D11" s="529">
        <v>116.206085</v>
      </c>
      <c r="E11" s="529">
        <v>124.81385</v>
      </c>
      <c r="F11" s="529">
        <v>123.312805</v>
      </c>
      <c r="G11" s="529">
        <v>129.99415999999999</v>
      </c>
      <c r="H11" s="529">
        <v>9.3718070000000004</v>
      </c>
      <c r="I11" s="529">
        <v>7.4073266999999996</v>
      </c>
      <c r="J11" s="529">
        <v>4.150423</v>
      </c>
      <c r="K11" s="528">
        <v>5.4182100000000002</v>
      </c>
    </row>
    <row r="12" spans="1:11">
      <c r="A12" s="530" t="s">
        <v>541</v>
      </c>
      <c r="B12" s="529">
        <v>2.3130890000000002</v>
      </c>
      <c r="C12" s="529">
        <v>105.49912</v>
      </c>
      <c r="D12" s="529">
        <v>110.25830999999999</v>
      </c>
      <c r="E12" s="529">
        <v>110.20448</v>
      </c>
      <c r="F12" s="529">
        <v>131.0675</v>
      </c>
      <c r="G12" s="529">
        <v>132.37692000000001</v>
      </c>
      <c r="H12" s="529">
        <v>4.4600964000000003</v>
      </c>
      <c r="I12" s="529">
        <v>-4.8820710000000003E-2</v>
      </c>
      <c r="J12" s="529">
        <v>20.119357999999998</v>
      </c>
      <c r="K12" s="528">
        <v>0.99903410000000004</v>
      </c>
    </row>
    <row r="13" spans="1:11">
      <c r="A13" s="537" t="s">
        <v>540</v>
      </c>
      <c r="B13" s="536">
        <v>8.7637640000000001</v>
      </c>
      <c r="C13" s="536">
        <v>113.25825500000001</v>
      </c>
      <c r="D13" s="536">
        <v>108.53682999999999</v>
      </c>
      <c r="E13" s="536">
        <v>109.60597</v>
      </c>
      <c r="F13" s="536">
        <v>120.90655</v>
      </c>
      <c r="G13" s="536">
        <v>122.61374000000001</v>
      </c>
      <c r="H13" s="536">
        <v>-3.2247371999999999</v>
      </c>
      <c r="I13" s="536">
        <v>0.98504919999999996</v>
      </c>
      <c r="J13" s="536">
        <v>11.867753</v>
      </c>
      <c r="K13" s="535">
        <v>1.4119884</v>
      </c>
    </row>
    <row r="14" spans="1:11">
      <c r="A14" s="530" t="s">
        <v>539</v>
      </c>
      <c r="B14" s="529">
        <v>5.6615900000000003</v>
      </c>
      <c r="C14" s="529">
        <v>120.52289</v>
      </c>
      <c r="D14" s="529">
        <v>113.21445</v>
      </c>
      <c r="E14" s="529">
        <v>114.86941</v>
      </c>
      <c r="F14" s="529">
        <v>132.36195000000001</v>
      </c>
      <c r="G14" s="529">
        <v>135.00456</v>
      </c>
      <c r="H14" s="529">
        <v>-4.6907997000000003</v>
      </c>
      <c r="I14" s="529">
        <v>1.4617916</v>
      </c>
      <c r="J14" s="529">
        <v>17.528735999999999</v>
      </c>
      <c r="K14" s="528">
        <v>1.9965036</v>
      </c>
    </row>
    <row r="15" spans="1:11">
      <c r="A15" s="530" t="s">
        <v>538</v>
      </c>
      <c r="B15" s="529">
        <v>3.1021743000000002</v>
      </c>
      <c r="C15" s="529">
        <v>100</v>
      </c>
      <c r="D15" s="529">
        <v>100</v>
      </c>
      <c r="E15" s="529">
        <v>100</v>
      </c>
      <c r="F15" s="529">
        <v>100</v>
      </c>
      <c r="G15" s="529">
        <v>100</v>
      </c>
      <c r="H15" s="529">
        <v>0</v>
      </c>
      <c r="I15" s="529">
        <v>0</v>
      </c>
      <c r="J15" s="529">
        <v>0</v>
      </c>
      <c r="K15" s="528">
        <v>0</v>
      </c>
    </row>
    <row r="16" spans="1:11">
      <c r="A16" s="537" t="s">
        <v>537</v>
      </c>
      <c r="B16" s="536">
        <v>57.649120000000003</v>
      </c>
      <c r="C16" s="536">
        <v>106.36022</v>
      </c>
      <c r="D16" s="536">
        <v>110.69208500000001</v>
      </c>
      <c r="E16" s="536">
        <v>111.54888</v>
      </c>
      <c r="F16" s="536">
        <v>121.63209999999999</v>
      </c>
      <c r="G16" s="536">
        <v>122.32773</v>
      </c>
      <c r="H16" s="536">
        <v>4.8783799999999999</v>
      </c>
      <c r="I16" s="536">
        <v>0.77403306999999999</v>
      </c>
      <c r="J16" s="536">
        <v>9.6628889999999998</v>
      </c>
      <c r="K16" s="535">
        <v>0.57190585000000005</v>
      </c>
    </row>
    <row r="17" spans="1:11">
      <c r="A17" s="530" t="s">
        <v>561</v>
      </c>
      <c r="B17" s="529">
        <v>15.156262999999999</v>
      </c>
      <c r="C17" s="529">
        <v>106.88287</v>
      </c>
      <c r="D17" s="529">
        <v>118.93931000000001</v>
      </c>
      <c r="E17" s="529">
        <v>119.89097599999999</v>
      </c>
      <c r="F17" s="529">
        <v>132.66596999999999</v>
      </c>
      <c r="G17" s="529">
        <v>133.6498</v>
      </c>
      <c r="H17" s="529">
        <v>12.170427</v>
      </c>
      <c r="I17" s="529">
        <v>0.80012952999999998</v>
      </c>
      <c r="J17" s="529">
        <v>11.476108</v>
      </c>
      <c r="K17" s="528">
        <v>0.74158239999999997</v>
      </c>
    </row>
    <row r="18" spans="1:11">
      <c r="A18" s="530" t="s">
        <v>560</v>
      </c>
      <c r="B18" s="529">
        <v>1.0134718</v>
      </c>
      <c r="C18" s="529">
        <v>117.53870000000001</v>
      </c>
      <c r="D18" s="529">
        <v>120.96073</v>
      </c>
      <c r="E18" s="529">
        <v>120.96073</v>
      </c>
      <c r="F18" s="529">
        <v>133.56213</v>
      </c>
      <c r="G18" s="529">
        <v>133.56213</v>
      </c>
      <c r="H18" s="529">
        <v>2.9114072000000002</v>
      </c>
      <c r="I18" s="529">
        <v>0</v>
      </c>
      <c r="J18" s="529">
        <v>10.417768499999999</v>
      </c>
      <c r="K18" s="528">
        <v>0</v>
      </c>
    </row>
    <row r="19" spans="1:11">
      <c r="A19" s="530" t="s">
        <v>559</v>
      </c>
      <c r="B19" s="529">
        <v>0.28707272</v>
      </c>
      <c r="C19" s="529">
        <v>104.82303</v>
      </c>
      <c r="D19" s="529">
        <v>110.27363</v>
      </c>
      <c r="E19" s="529">
        <v>110.27363</v>
      </c>
      <c r="F19" s="529">
        <v>114.86515</v>
      </c>
      <c r="G19" s="529">
        <v>114.86515</v>
      </c>
      <c r="H19" s="529">
        <v>5.1998104999999999</v>
      </c>
      <c r="I19" s="529">
        <v>0</v>
      </c>
      <c r="J19" s="529">
        <v>4.163754</v>
      </c>
      <c r="K19" s="528">
        <v>0</v>
      </c>
    </row>
    <row r="20" spans="1:11">
      <c r="A20" s="530" t="s">
        <v>558</v>
      </c>
      <c r="B20" s="529">
        <v>2.0731818999999998</v>
      </c>
      <c r="C20" s="529">
        <v>115.09806</v>
      </c>
      <c r="D20" s="529">
        <v>114.48626</v>
      </c>
      <c r="E20" s="529">
        <v>114.48626</v>
      </c>
      <c r="F20" s="529">
        <v>121.08008599999999</v>
      </c>
      <c r="G20" s="529">
        <v>121.08008599999999</v>
      </c>
      <c r="H20" s="529">
        <v>-0.53154539999999995</v>
      </c>
      <c r="I20" s="529">
        <v>0</v>
      </c>
      <c r="J20" s="529">
        <v>5.7594890000000003</v>
      </c>
      <c r="K20" s="528">
        <v>0</v>
      </c>
    </row>
    <row r="21" spans="1:11">
      <c r="A21" s="530" t="s">
        <v>557</v>
      </c>
      <c r="B21" s="529">
        <v>1.0835619000000001</v>
      </c>
      <c r="C21" s="529">
        <v>101.74372</v>
      </c>
      <c r="D21" s="529">
        <v>103.940414</v>
      </c>
      <c r="E21" s="529">
        <v>103.940414</v>
      </c>
      <c r="F21" s="529">
        <v>117.04582000000001</v>
      </c>
      <c r="G21" s="529">
        <v>117.04582000000001</v>
      </c>
      <c r="H21" s="529">
        <v>2.1590425999999998</v>
      </c>
      <c r="I21" s="529">
        <v>0</v>
      </c>
      <c r="J21" s="529">
        <v>12.60858</v>
      </c>
      <c r="K21" s="528">
        <v>1.4210855000000001E-14</v>
      </c>
    </row>
    <row r="22" spans="1:11">
      <c r="A22" s="530" t="s">
        <v>556</v>
      </c>
      <c r="B22" s="529">
        <v>6.5495939999999999</v>
      </c>
      <c r="C22" s="529">
        <v>101.35483600000001</v>
      </c>
      <c r="D22" s="529">
        <v>107.16538</v>
      </c>
      <c r="E22" s="529">
        <v>107.16538</v>
      </c>
      <c r="F22" s="529">
        <v>125.50876</v>
      </c>
      <c r="G22" s="529">
        <v>125.50876</v>
      </c>
      <c r="H22" s="529">
        <v>5.7328809999999999</v>
      </c>
      <c r="I22" s="529">
        <v>0</v>
      </c>
      <c r="J22" s="529">
        <v>17.116882</v>
      </c>
      <c r="K22" s="528">
        <v>0</v>
      </c>
    </row>
    <row r="23" spans="1:11">
      <c r="A23" s="530" t="s">
        <v>555</v>
      </c>
      <c r="B23" s="529">
        <v>1.9205185</v>
      </c>
      <c r="C23" s="529">
        <v>106.870964</v>
      </c>
      <c r="D23" s="529">
        <v>107.88167</v>
      </c>
      <c r="E23" s="529">
        <v>107.88167</v>
      </c>
      <c r="F23" s="529">
        <v>109.01178</v>
      </c>
      <c r="G23" s="529">
        <v>109.01178</v>
      </c>
      <c r="H23" s="529">
        <v>0.94571905999999994</v>
      </c>
      <c r="I23" s="529">
        <v>0</v>
      </c>
      <c r="J23" s="529">
        <v>1.0475515</v>
      </c>
      <c r="K23" s="528">
        <v>0</v>
      </c>
    </row>
    <row r="24" spans="1:11">
      <c r="A24" s="530" t="s">
        <v>554</v>
      </c>
      <c r="B24" s="529">
        <v>4.5007596000000003</v>
      </c>
      <c r="C24" s="529">
        <v>101.86324</v>
      </c>
      <c r="D24" s="529">
        <v>99.262969999999996</v>
      </c>
      <c r="E24" s="529">
        <v>99.262969999999996</v>
      </c>
      <c r="F24" s="529">
        <v>102.19774</v>
      </c>
      <c r="G24" s="529">
        <v>102.19774</v>
      </c>
      <c r="H24" s="529">
        <v>-2.5527098000000001</v>
      </c>
      <c r="I24" s="529">
        <v>0</v>
      </c>
      <c r="J24" s="529">
        <v>2.9565641999999999</v>
      </c>
      <c r="K24" s="528">
        <v>0</v>
      </c>
    </row>
    <row r="25" spans="1:11">
      <c r="A25" s="530" t="s">
        <v>553</v>
      </c>
      <c r="B25" s="529">
        <v>12.554123000000001</v>
      </c>
      <c r="C25" s="529">
        <v>109.09815999999999</v>
      </c>
      <c r="D25" s="529">
        <v>108.93001599999999</v>
      </c>
      <c r="E25" s="529">
        <v>111.71552</v>
      </c>
      <c r="F25" s="529">
        <v>124.28180999999999</v>
      </c>
      <c r="G25" s="529">
        <v>126.28838</v>
      </c>
      <c r="H25" s="529">
        <v>2.3990874</v>
      </c>
      <c r="I25" s="529">
        <v>2.5571562999999999</v>
      </c>
      <c r="J25" s="529">
        <v>13.044615</v>
      </c>
      <c r="K25" s="528">
        <v>1.6145370000000001</v>
      </c>
    </row>
    <row r="26" spans="1:11">
      <c r="A26" s="530" t="s">
        <v>552</v>
      </c>
      <c r="B26" s="529">
        <v>4.4544170000000003</v>
      </c>
      <c r="C26" s="529">
        <v>98.544169999999994</v>
      </c>
      <c r="D26" s="529">
        <v>98.397019999999998</v>
      </c>
      <c r="E26" s="529">
        <v>98.397019999999998</v>
      </c>
      <c r="F26" s="529">
        <v>98.452699999999993</v>
      </c>
      <c r="G26" s="529">
        <v>98.452699999999993</v>
      </c>
      <c r="H26" s="529">
        <v>-0.14931564</v>
      </c>
      <c r="I26" s="529">
        <v>0</v>
      </c>
      <c r="J26" s="529">
        <v>5.6583296999999998E-2</v>
      </c>
      <c r="K26" s="528">
        <v>0</v>
      </c>
    </row>
    <row r="27" spans="1:11">
      <c r="A27" s="530" t="s">
        <v>551</v>
      </c>
      <c r="B27" s="529">
        <v>3.1745269999999999</v>
      </c>
      <c r="C27" s="529">
        <v>104.49441</v>
      </c>
      <c r="D27" s="529">
        <v>107.739975</v>
      </c>
      <c r="E27" s="529">
        <v>107.739975</v>
      </c>
      <c r="F27" s="529">
        <v>113.68747</v>
      </c>
      <c r="G27" s="529">
        <v>113.68747</v>
      </c>
      <c r="H27" s="529">
        <v>3.1059787000000001</v>
      </c>
      <c r="I27" s="529">
        <v>0</v>
      </c>
      <c r="J27" s="529">
        <v>5.5202260000000001</v>
      </c>
      <c r="K27" s="528">
        <v>0</v>
      </c>
    </row>
    <row r="28" spans="1:11">
      <c r="A28" s="530" t="s">
        <v>550</v>
      </c>
      <c r="B28" s="529">
        <v>3.8028645999999999</v>
      </c>
      <c r="C28" s="529">
        <v>113.72093</v>
      </c>
      <c r="D28" s="529">
        <v>118.31408999999999</v>
      </c>
      <c r="E28" s="529">
        <v>118.31408999999999</v>
      </c>
      <c r="F28" s="529">
        <v>124.67256</v>
      </c>
      <c r="G28" s="529">
        <v>124.67256</v>
      </c>
      <c r="H28" s="529">
        <v>4.0389679999999997</v>
      </c>
      <c r="I28" s="529">
        <v>0</v>
      </c>
      <c r="J28" s="529">
        <v>5.3742359999999998</v>
      </c>
      <c r="K28" s="528">
        <v>0</v>
      </c>
    </row>
    <row r="29" spans="1:11">
      <c r="A29" s="530" t="s">
        <v>524</v>
      </c>
      <c r="B29" s="529">
        <v>1.0787640999999999</v>
      </c>
      <c r="C29" s="529">
        <v>104.96526</v>
      </c>
      <c r="D29" s="529">
        <v>111.96803</v>
      </c>
      <c r="E29" s="529">
        <v>111.96803</v>
      </c>
      <c r="F29" s="529">
        <v>120.42171</v>
      </c>
      <c r="G29" s="529">
        <v>120.42171</v>
      </c>
      <c r="H29" s="529">
        <v>6.6715140000000002</v>
      </c>
      <c r="I29" s="529">
        <v>0</v>
      </c>
      <c r="J29" s="529">
        <v>7.5500740000000004</v>
      </c>
      <c r="K29" s="528">
        <v>0</v>
      </c>
    </row>
    <row r="30" spans="1:11">
      <c r="A30" s="534" t="s">
        <v>523</v>
      </c>
      <c r="B30" s="533">
        <v>100</v>
      </c>
      <c r="C30" s="532">
        <v>109.37127</v>
      </c>
      <c r="D30" s="532">
        <v>112.21762</v>
      </c>
      <c r="E30" s="532">
        <v>115.496</v>
      </c>
      <c r="F30" s="532">
        <v>122.31238999999999</v>
      </c>
      <c r="G30" s="532">
        <v>124.98284</v>
      </c>
      <c r="H30" s="532">
        <v>5.5999470000000002</v>
      </c>
      <c r="I30" s="532">
        <v>2.9214487</v>
      </c>
      <c r="J30" s="532">
        <v>8.2139959999999999</v>
      </c>
      <c r="K30" s="531">
        <v>2.1833007000000002</v>
      </c>
    </row>
    <row r="31" spans="1:11">
      <c r="A31" s="530" t="s">
        <v>522</v>
      </c>
      <c r="B31" s="529">
        <v>32.904780000000002</v>
      </c>
      <c r="C31" s="529">
        <v>112.05199399999999</v>
      </c>
      <c r="D31" s="529">
        <v>109.79783999999999</v>
      </c>
      <c r="E31" s="529">
        <v>113.722374</v>
      </c>
      <c r="F31" s="529">
        <v>120.39767000000001</v>
      </c>
      <c r="G31" s="529">
        <v>126.02939000000001</v>
      </c>
      <c r="H31" s="529">
        <v>1.4907216000000001</v>
      </c>
      <c r="I31" s="529">
        <v>3.5743307999999998</v>
      </c>
      <c r="J31" s="529">
        <v>10.821984</v>
      </c>
      <c r="K31" s="528">
        <v>4.6776046999999998</v>
      </c>
    </row>
    <row r="32" spans="1:11">
      <c r="A32" s="530" t="s">
        <v>521</v>
      </c>
      <c r="B32" s="529">
        <v>56.298316999999997</v>
      </c>
      <c r="C32" s="529">
        <v>109.09822</v>
      </c>
      <c r="D32" s="529">
        <v>114.76392</v>
      </c>
      <c r="E32" s="529">
        <v>118.07127</v>
      </c>
      <c r="F32" s="529">
        <v>125.70013400000001</v>
      </c>
      <c r="G32" s="529">
        <v>127.14006000000001</v>
      </c>
      <c r="H32" s="529">
        <v>8.2247459999999997</v>
      </c>
      <c r="I32" s="529">
        <v>2.881872</v>
      </c>
      <c r="J32" s="529">
        <v>7.6807755999999996</v>
      </c>
      <c r="K32" s="528">
        <v>1.1455280999999999</v>
      </c>
    </row>
    <row r="33" spans="1:11">
      <c r="A33" s="530" t="s">
        <v>520</v>
      </c>
      <c r="B33" s="529">
        <v>10.796903</v>
      </c>
      <c r="C33" s="529">
        <v>102.62522</v>
      </c>
      <c r="D33" s="529">
        <v>106.31501</v>
      </c>
      <c r="E33" s="529">
        <v>107.4731</v>
      </c>
      <c r="F33" s="529">
        <v>110.48303</v>
      </c>
      <c r="G33" s="529">
        <v>110.54494</v>
      </c>
      <c r="H33" s="529">
        <v>4.7238660000000001</v>
      </c>
      <c r="I33" s="529">
        <v>1.089299</v>
      </c>
      <c r="J33" s="529">
        <v>2.8582407999999999</v>
      </c>
      <c r="K33" s="528">
        <v>5.602861E-2</v>
      </c>
    </row>
    <row r="34" spans="1:11" ht="16.5" thickBot="1">
      <c r="A34" s="527" t="s">
        <v>519</v>
      </c>
      <c r="B34" s="526">
        <v>14.026107</v>
      </c>
      <c r="C34" s="526">
        <v>108.67067</v>
      </c>
      <c r="D34" s="526">
        <v>103.44945</v>
      </c>
      <c r="E34" s="526">
        <v>102.49836999999999</v>
      </c>
      <c r="F34" s="526">
        <v>111.89505</v>
      </c>
      <c r="G34" s="526">
        <v>114.13984000000001</v>
      </c>
      <c r="H34" s="526">
        <v>-5.6798196000000001</v>
      </c>
      <c r="I34" s="526">
        <v>-0.91936519999999999</v>
      </c>
      <c r="J34" s="526">
        <v>11.357710000000001</v>
      </c>
      <c r="K34" s="525">
        <v>2.0061529</v>
      </c>
    </row>
    <row r="35" spans="1:11" ht="16.5" thickTop="1">
      <c r="A35" s="524" t="s">
        <v>483</v>
      </c>
      <c r="B35" s="522"/>
      <c r="C35" s="522"/>
      <c r="D35" s="522"/>
      <c r="E35" s="522"/>
      <c r="F35" s="523"/>
      <c r="G35" s="522"/>
      <c r="H35" s="522"/>
      <c r="I35" s="522"/>
      <c r="J35" s="522"/>
      <c r="K35" s="522"/>
    </row>
    <row r="36" spans="1:11">
      <c r="A36" s="521"/>
      <c r="B36" s="520"/>
      <c r="C36" s="520"/>
      <c r="D36" s="520"/>
      <c r="E36" s="520"/>
      <c r="F36" s="520"/>
      <c r="G36" s="520"/>
      <c r="H36" s="520"/>
      <c r="I36" s="520"/>
      <c r="J36" s="520"/>
      <c r="K36" s="520"/>
    </row>
  </sheetData>
  <mergeCells count="13">
    <mergeCell ref="A1:K1"/>
    <mergeCell ref="A2:K2"/>
    <mergeCell ref="A3:K3"/>
    <mergeCell ref="A6:A8"/>
    <mergeCell ref="B6:B8"/>
    <mergeCell ref="D6:E6"/>
    <mergeCell ref="F6:G6"/>
    <mergeCell ref="H6:K6"/>
    <mergeCell ref="H7:H8"/>
    <mergeCell ref="I7:I8"/>
    <mergeCell ref="D4:E4"/>
    <mergeCell ref="J7:J8"/>
    <mergeCell ref="K7:K8"/>
  </mergeCells>
  <printOptions horizontalCentered="1"/>
  <pageMargins left="0.2" right="0.2" top="0.5" bottom="0.5" header="0.3" footer="0.3"/>
  <pageSetup paperSize="9" scale="76"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L29" sqref="L29"/>
    </sheetView>
  </sheetViews>
  <sheetFormatPr defaultRowHeight="15"/>
  <cols>
    <col min="1" max="1" width="12.140625" style="541" bestFit="1" customWidth="1"/>
    <col min="2" max="4" width="10.7109375" style="541" customWidth="1"/>
    <col min="5" max="5" width="11.42578125" style="541" customWidth="1"/>
    <col min="6" max="7" width="10.7109375" style="541" customWidth="1"/>
    <col min="8" max="16384" width="9.140625" style="541"/>
  </cols>
  <sheetData>
    <row r="1" spans="1:7">
      <c r="A1" s="3186" t="s">
        <v>1402</v>
      </c>
      <c r="B1" s="3186"/>
      <c r="C1" s="3186"/>
      <c r="D1" s="3186"/>
      <c r="E1" s="3186"/>
      <c r="F1" s="3186"/>
      <c r="G1" s="3186"/>
    </row>
    <row r="2" spans="1:7">
      <c r="A2" s="3187" t="s">
        <v>565</v>
      </c>
      <c r="B2" s="3187"/>
      <c r="C2" s="3187"/>
      <c r="D2" s="3187"/>
      <c r="E2" s="3187"/>
      <c r="F2" s="3187"/>
      <c r="G2" s="3187"/>
    </row>
    <row r="3" spans="1:7">
      <c r="A3" s="3187" t="s">
        <v>548</v>
      </c>
      <c r="B3" s="3187"/>
      <c r="C3" s="3187"/>
      <c r="D3" s="3187"/>
      <c r="E3" s="3187"/>
      <c r="F3" s="3187"/>
      <c r="G3" s="3187"/>
    </row>
    <row r="4" spans="1:7">
      <c r="A4" s="3186" t="s">
        <v>511</v>
      </c>
      <c r="B4" s="3186"/>
      <c r="C4" s="3186"/>
      <c r="D4" s="3186"/>
      <c r="E4" s="3186"/>
      <c r="F4" s="3186"/>
      <c r="G4" s="3186"/>
    </row>
    <row r="5" spans="1:7" ht="15.75" thickBot="1">
      <c r="A5" s="3186"/>
      <c r="B5" s="3186"/>
      <c r="C5" s="3186"/>
      <c r="D5" s="3186"/>
      <c r="E5" s="3186"/>
      <c r="F5" s="3186"/>
      <c r="G5" s="3186"/>
    </row>
    <row r="6" spans="1:7" ht="15.75" thickTop="1">
      <c r="A6" s="3188" t="s">
        <v>233</v>
      </c>
      <c r="B6" s="3190" t="s">
        <v>29</v>
      </c>
      <c r="C6" s="3191"/>
      <c r="D6" s="3190" t="s">
        <v>85</v>
      </c>
      <c r="E6" s="3191"/>
      <c r="F6" s="3192" t="s">
        <v>398</v>
      </c>
      <c r="G6" s="3193"/>
    </row>
    <row r="7" spans="1:7">
      <c r="A7" s="3189"/>
      <c r="B7" s="562" t="s">
        <v>510</v>
      </c>
      <c r="C7" s="562" t="s">
        <v>477</v>
      </c>
      <c r="D7" s="562" t="s">
        <v>510</v>
      </c>
      <c r="E7" s="563" t="s">
        <v>477</v>
      </c>
      <c r="F7" s="562" t="s">
        <v>510</v>
      </c>
      <c r="G7" s="561" t="s">
        <v>477</v>
      </c>
    </row>
    <row r="8" spans="1:7">
      <c r="A8" s="560" t="s">
        <v>509</v>
      </c>
      <c r="B8" s="559">
        <v>105.48023000000001</v>
      </c>
      <c r="C8" s="559">
        <v>6.3998117603588618</v>
      </c>
      <c r="D8" s="558">
        <v>114.2</v>
      </c>
      <c r="E8" s="558">
        <v>8.26</v>
      </c>
      <c r="F8" s="557">
        <v>122.57</v>
      </c>
      <c r="G8" s="556">
        <v>7.33</v>
      </c>
    </row>
    <row r="9" spans="1:7">
      <c r="A9" s="550" t="s">
        <v>508</v>
      </c>
      <c r="B9" s="549">
        <v>107.36151</v>
      </c>
      <c r="C9" s="549">
        <v>8.704384030806871</v>
      </c>
      <c r="D9" s="548">
        <v>114.24</v>
      </c>
      <c r="E9" s="548">
        <v>6.4</v>
      </c>
      <c r="F9" s="555">
        <v>124.29</v>
      </c>
      <c r="G9" s="554">
        <v>8.8000000000000007</v>
      </c>
    </row>
    <row r="10" spans="1:7">
      <c r="A10" s="550" t="s">
        <v>507</v>
      </c>
      <c r="B10" s="549">
        <v>107.76094999999999</v>
      </c>
      <c r="C10" s="549">
        <v>9.1714631376091447</v>
      </c>
      <c r="D10" s="548">
        <v>115.61</v>
      </c>
      <c r="E10" s="548">
        <v>7.29</v>
      </c>
      <c r="F10" s="555">
        <v>125.15913</v>
      </c>
      <c r="G10" s="554">
        <v>8.2551520000000007</v>
      </c>
    </row>
    <row r="11" spans="1:7">
      <c r="A11" s="550" t="s">
        <v>506</v>
      </c>
      <c r="B11" s="549">
        <v>106.43895999999999</v>
      </c>
      <c r="C11" s="549">
        <v>6.9272307557725359</v>
      </c>
      <c r="D11" s="548">
        <v>114.5</v>
      </c>
      <c r="E11" s="548">
        <v>7.57</v>
      </c>
      <c r="F11" s="555">
        <v>125.28</v>
      </c>
      <c r="G11" s="554">
        <v>9.41</v>
      </c>
    </row>
    <row r="12" spans="1:7">
      <c r="A12" s="550" t="s">
        <v>505</v>
      </c>
      <c r="B12" s="549">
        <v>104.95336</v>
      </c>
      <c r="C12" s="549">
        <v>7.175529980491441</v>
      </c>
      <c r="D12" s="548">
        <v>114.38</v>
      </c>
      <c r="E12" s="548">
        <v>8.98</v>
      </c>
      <c r="F12" s="552">
        <v>122.91</v>
      </c>
      <c r="G12" s="551">
        <v>7.46</v>
      </c>
    </row>
    <row r="13" spans="1:7">
      <c r="A13" s="550" t="s">
        <v>504</v>
      </c>
      <c r="B13" s="549">
        <v>104.60026999999999</v>
      </c>
      <c r="C13" s="549">
        <v>6.0409605512875668</v>
      </c>
      <c r="D13" s="548">
        <v>112.84</v>
      </c>
      <c r="E13" s="548">
        <v>7.88</v>
      </c>
      <c r="F13" s="552">
        <v>119.81252000000001</v>
      </c>
      <c r="G13" s="551">
        <v>6.1791387000000002</v>
      </c>
    </row>
    <row r="14" spans="1:7">
      <c r="A14" s="550" t="s">
        <v>503</v>
      </c>
      <c r="B14" s="549">
        <v>104.25931</v>
      </c>
      <c r="C14" s="549">
        <v>5.1826259449358139</v>
      </c>
      <c r="D14" s="548">
        <v>111.69</v>
      </c>
      <c r="E14" s="548">
        <v>7.13</v>
      </c>
      <c r="F14" s="552">
        <v>118.53216999999999</v>
      </c>
      <c r="G14" s="551">
        <v>6.1231255999999998</v>
      </c>
    </row>
    <row r="15" spans="1:7">
      <c r="A15" s="550" t="s">
        <v>502</v>
      </c>
      <c r="B15" s="549">
        <v>104.83313</v>
      </c>
      <c r="C15" s="549">
        <v>4.9739293004724283</v>
      </c>
      <c r="D15" s="548">
        <v>111.72</v>
      </c>
      <c r="E15" s="548">
        <v>6.57</v>
      </c>
      <c r="F15" s="552">
        <v>118.75336</v>
      </c>
      <c r="G15" s="551">
        <v>6.2994669999999999</v>
      </c>
    </row>
    <row r="16" spans="1:7">
      <c r="A16" s="550" t="s">
        <v>501</v>
      </c>
      <c r="B16" s="549">
        <v>104.85</v>
      </c>
      <c r="C16" s="549">
        <v>4.38</v>
      </c>
      <c r="D16" s="553">
        <v>113</v>
      </c>
      <c r="E16" s="553">
        <v>7.77</v>
      </c>
      <c r="F16" s="552">
        <v>119.9481</v>
      </c>
      <c r="G16" s="551">
        <v>6.1449594000000003</v>
      </c>
    </row>
    <row r="17" spans="1:7">
      <c r="A17" s="550" t="s">
        <v>500</v>
      </c>
      <c r="B17" s="549">
        <v>106.87</v>
      </c>
      <c r="C17" s="549">
        <v>5.1891791252041024</v>
      </c>
      <c r="D17" s="548">
        <v>112.38232000000001</v>
      </c>
      <c r="E17" s="548">
        <v>5.16</v>
      </c>
      <c r="F17" s="552">
        <v>121.43</v>
      </c>
      <c r="G17" s="551">
        <v>8.0500000000000007</v>
      </c>
    </row>
    <row r="18" spans="1:7">
      <c r="A18" s="550" t="s">
        <v>499</v>
      </c>
      <c r="B18" s="549">
        <v>107.93908</v>
      </c>
      <c r="C18" s="549">
        <v>5.3248826242163085</v>
      </c>
      <c r="D18" s="548">
        <v>112.21762</v>
      </c>
      <c r="E18" s="548">
        <v>3.96</v>
      </c>
      <c r="F18" s="552">
        <v>122.31</v>
      </c>
      <c r="G18" s="551">
        <v>9</v>
      </c>
    </row>
    <row r="19" spans="1:7">
      <c r="A19" s="550" t="s">
        <v>498</v>
      </c>
      <c r="B19" s="549">
        <v>109.37</v>
      </c>
      <c r="C19" s="549">
        <v>5.41</v>
      </c>
      <c r="D19" s="548">
        <v>115.5</v>
      </c>
      <c r="E19" s="547">
        <v>5.6</v>
      </c>
      <c r="F19" s="546">
        <v>124.98284</v>
      </c>
      <c r="G19" s="545">
        <v>8.2139959999999999</v>
      </c>
    </row>
    <row r="20" spans="1:7" ht="15.75" thickBot="1">
      <c r="A20" s="544" t="s">
        <v>497</v>
      </c>
      <c r="B20" s="543">
        <v>106.22640000000001</v>
      </c>
      <c r="C20" s="543">
        <v>6.2399997675962604</v>
      </c>
      <c r="D20" s="543">
        <v>113.52332833333332</v>
      </c>
      <c r="E20" s="543">
        <v>6.87</v>
      </c>
      <c r="F20" s="543">
        <f>AVERAGE(F8:F19)</f>
        <v>122.16484333333331</v>
      </c>
      <c r="G20" s="542">
        <f>AVERAGE(G8:G19)</f>
        <v>7.6054865583333333</v>
      </c>
    </row>
    <row r="21" spans="1:7" ht="15.75" thickTop="1">
      <c r="A21" s="3185"/>
      <c r="B21" s="3185"/>
    </row>
  </sheetData>
  <mergeCells count="10">
    <mergeCell ref="A21:B21"/>
    <mergeCell ref="A1:G1"/>
    <mergeCell ref="A2:G2"/>
    <mergeCell ref="A3:G3"/>
    <mergeCell ref="A4:G4"/>
    <mergeCell ref="A5:G5"/>
    <mergeCell ref="A6:A7"/>
    <mergeCell ref="B6:C6"/>
    <mergeCell ref="D6:E6"/>
    <mergeCell ref="F6:G6"/>
  </mergeCells>
  <printOptions horizontalCentered="1"/>
  <pageMargins left="0.2" right="0.2"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8"/>
  <sheetViews>
    <sheetView showGridLines="0" view="pageBreakPreview" zoomScaleSheetLayoutView="100" workbookViewId="0">
      <selection activeCell="L29" sqref="L29"/>
    </sheetView>
  </sheetViews>
  <sheetFormatPr defaultRowHeight="15"/>
  <cols>
    <col min="1" max="1" width="9.28515625" style="343" bestFit="1" customWidth="1"/>
    <col min="2" max="2" width="24.85546875" style="343" bestFit="1" customWidth="1"/>
    <col min="3" max="3" width="9.5703125" style="343" bestFit="1" customWidth="1"/>
    <col min="4" max="8" width="9.85546875" style="343" bestFit="1" customWidth="1"/>
    <col min="9" max="10" width="9.28515625" style="343" bestFit="1" customWidth="1"/>
    <col min="11" max="16384" width="9.140625" style="343"/>
  </cols>
  <sheetData>
    <row r="1" spans="1:19" ht="15.75">
      <c r="A1" s="3200" t="s">
        <v>1403</v>
      </c>
      <c r="B1" s="3200"/>
      <c r="C1" s="3200"/>
      <c r="D1" s="3200"/>
      <c r="E1" s="3200"/>
      <c r="F1" s="3200"/>
      <c r="G1" s="3200"/>
      <c r="H1" s="3200"/>
      <c r="I1" s="3200"/>
      <c r="J1" s="3200"/>
    </row>
    <row r="2" spans="1:19" ht="15.75">
      <c r="A2" s="3201" t="s">
        <v>590</v>
      </c>
      <c r="B2" s="3201"/>
      <c r="C2" s="3201"/>
      <c r="D2" s="3201"/>
      <c r="E2" s="3201"/>
      <c r="F2" s="3201"/>
      <c r="G2" s="3201"/>
      <c r="H2" s="3201"/>
      <c r="I2" s="3201"/>
      <c r="J2" s="3201"/>
    </row>
    <row r="3" spans="1:19">
      <c r="A3" s="3202" t="s">
        <v>589</v>
      </c>
      <c r="B3" s="3202"/>
      <c r="C3" s="3202"/>
      <c r="D3" s="3202"/>
      <c r="E3" s="3202"/>
      <c r="F3" s="3202"/>
      <c r="G3" s="3202"/>
      <c r="H3" s="3202"/>
      <c r="I3" s="3202"/>
      <c r="J3" s="3202"/>
    </row>
    <row r="4" spans="1:19" ht="15.75" thickBot="1">
      <c r="A4" s="3203" t="s">
        <v>547</v>
      </c>
      <c r="B4" s="3203"/>
      <c r="C4" s="3203"/>
      <c r="D4" s="3203"/>
      <c r="E4" s="3203"/>
      <c r="F4" s="3203"/>
      <c r="G4" s="3203"/>
      <c r="H4" s="3203"/>
      <c r="I4" s="3203"/>
      <c r="J4" s="3203"/>
    </row>
    <row r="5" spans="1:19" ht="15.75" thickTop="1">
      <c r="A5" s="3204" t="s">
        <v>2</v>
      </c>
      <c r="B5" s="3196" t="s">
        <v>588</v>
      </c>
      <c r="C5" s="3206" t="s">
        <v>478</v>
      </c>
      <c r="D5" s="3196" t="s">
        <v>168</v>
      </c>
      <c r="E5" s="3196" t="s">
        <v>5</v>
      </c>
      <c r="F5" s="3196" t="s">
        <v>29</v>
      </c>
      <c r="G5" s="3196" t="s">
        <v>85</v>
      </c>
      <c r="H5" s="3196" t="s">
        <v>398</v>
      </c>
      <c r="I5" s="3198" t="s">
        <v>545</v>
      </c>
      <c r="J5" s="3199"/>
    </row>
    <row r="6" spans="1:19">
      <c r="A6" s="3205"/>
      <c r="B6" s="3197"/>
      <c r="C6" s="3207"/>
      <c r="D6" s="3197"/>
      <c r="E6" s="3197"/>
      <c r="F6" s="3197"/>
      <c r="G6" s="3197"/>
      <c r="H6" s="3197"/>
      <c r="I6" s="599" t="s">
        <v>85</v>
      </c>
      <c r="J6" s="598" t="s">
        <v>398</v>
      </c>
    </row>
    <row r="7" spans="1:19">
      <c r="A7" s="3194" t="s">
        <v>450</v>
      </c>
      <c r="B7" s="3195"/>
      <c r="C7" s="589">
        <v>100</v>
      </c>
      <c r="D7" s="590">
        <v>423.22</v>
      </c>
      <c r="E7" s="590">
        <v>449.43</v>
      </c>
      <c r="F7" s="590">
        <v>491.07</v>
      </c>
      <c r="G7" s="590">
        <v>537.38</v>
      </c>
      <c r="H7" s="589">
        <v>545.99</v>
      </c>
      <c r="I7" s="588">
        <f t="shared" ref="I7:I47" si="0">G7/F7*100-100</f>
        <v>9.4304274339707064</v>
      </c>
      <c r="J7" s="587">
        <f t="shared" ref="J7:J47" si="1">H7/G7*100-100</f>
        <v>1.6022181696378794</v>
      </c>
      <c r="M7" s="564"/>
      <c r="O7" s="564"/>
      <c r="Q7" s="564"/>
      <c r="S7" s="564"/>
    </row>
    <row r="8" spans="1:19">
      <c r="A8" s="592">
        <v>1</v>
      </c>
      <c r="B8" s="591" t="s">
        <v>587</v>
      </c>
      <c r="C8" s="589">
        <v>26.97</v>
      </c>
      <c r="D8" s="590">
        <v>336.36</v>
      </c>
      <c r="E8" s="590">
        <v>368.58</v>
      </c>
      <c r="F8" s="590">
        <v>393.14</v>
      </c>
      <c r="G8" s="590">
        <v>446.04</v>
      </c>
      <c r="H8" s="589">
        <v>446.42</v>
      </c>
      <c r="I8" s="588">
        <f t="shared" si="0"/>
        <v>13.455766393651132</v>
      </c>
      <c r="J8" s="587">
        <f t="shared" si="1"/>
        <v>8.5194152990752059E-2</v>
      </c>
      <c r="M8" s="564"/>
      <c r="O8" s="564"/>
      <c r="Q8" s="564"/>
      <c r="S8" s="564"/>
    </row>
    <row r="9" spans="1:19">
      <c r="A9" s="597"/>
      <c r="B9" s="576" t="s">
        <v>581</v>
      </c>
      <c r="C9" s="574">
        <v>9.8000000000000007</v>
      </c>
      <c r="D9" s="575">
        <v>310.95999999999998</v>
      </c>
      <c r="E9" s="575">
        <v>339.61</v>
      </c>
      <c r="F9" s="575">
        <v>367.01</v>
      </c>
      <c r="G9" s="575">
        <v>425.18</v>
      </c>
      <c r="H9" s="574">
        <v>425.39</v>
      </c>
      <c r="I9" s="573">
        <f t="shared" si="0"/>
        <v>15.849704367728407</v>
      </c>
      <c r="J9" s="572">
        <f t="shared" si="1"/>
        <v>4.939084622984069E-2</v>
      </c>
      <c r="M9" s="564"/>
      <c r="O9" s="564"/>
      <c r="Q9" s="564"/>
      <c r="S9" s="564"/>
    </row>
    <row r="10" spans="1:19">
      <c r="A10" s="597"/>
      <c r="B10" s="576" t="s">
        <v>580</v>
      </c>
      <c r="C10" s="574">
        <v>17.170000000000002</v>
      </c>
      <c r="D10" s="575">
        <v>350.84</v>
      </c>
      <c r="E10" s="575">
        <v>385.11</v>
      </c>
      <c r="F10" s="575">
        <v>408.04</v>
      </c>
      <c r="G10" s="575">
        <v>457.91</v>
      </c>
      <c r="H10" s="574">
        <v>458.4</v>
      </c>
      <c r="I10" s="573">
        <f t="shared" si="0"/>
        <v>12.221840995980784</v>
      </c>
      <c r="J10" s="572">
        <f t="shared" si="1"/>
        <v>0.10700792732194486</v>
      </c>
      <c r="M10" s="564"/>
      <c r="O10" s="564"/>
      <c r="Q10" s="564"/>
      <c r="S10" s="564"/>
    </row>
    <row r="11" spans="1:19">
      <c r="A11" s="585">
        <v>1.1000000000000001</v>
      </c>
      <c r="B11" s="583" t="s">
        <v>586</v>
      </c>
      <c r="C11" s="582">
        <v>2.82</v>
      </c>
      <c r="D11" s="581">
        <v>423.2</v>
      </c>
      <c r="E11" s="581">
        <v>423.2</v>
      </c>
      <c r="F11" s="581">
        <v>454.43</v>
      </c>
      <c r="G11" s="581">
        <v>541.79999999999995</v>
      </c>
      <c r="H11" s="580">
        <v>541.79999999999995</v>
      </c>
      <c r="I11" s="579">
        <f t="shared" si="0"/>
        <v>19.226283476002905</v>
      </c>
      <c r="J11" s="578">
        <f t="shared" si="1"/>
        <v>0</v>
      </c>
      <c r="M11" s="564"/>
      <c r="O11" s="564"/>
      <c r="Q11" s="564"/>
      <c r="S11" s="564"/>
    </row>
    <row r="12" spans="1:19">
      <c r="A12" s="577"/>
      <c r="B12" s="576" t="s">
        <v>581</v>
      </c>
      <c r="C12" s="596">
        <v>0.31</v>
      </c>
      <c r="D12" s="575">
        <v>350.73</v>
      </c>
      <c r="E12" s="575">
        <v>350.73</v>
      </c>
      <c r="F12" s="575">
        <v>358.83</v>
      </c>
      <c r="G12" s="575">
        <v>421.45</v>
      </c>
      <c r="H12" s="574">
        <v>421.45</v>
      </c>
      <c r="I12" s="573">
        <f t="shared" si="0"/>
        <v>17.45116071677397</v>
      </c>
      <c r="J12" s="572">
        <f t="shared" si="1"/>
        <v>0</v>
      </c>
      <c r="M12" s="564"/>
      <c r="O12" s="564"/>
      <c r="Q12" s="564"/>
      <c r="S12" s="564"/>
    </row>
    <row r="13" spans="1:19">
      <c r="A13" s="577"/>
      <c r="B13" s="576" t="s">
        <v>580</v>
      </c>
      <c r="C13" s="596">
        <v>2.5099999999999998</v>
      </c>
      <c r="D13" s="575">
        <v>432</v>
      </c>
      <c r="E13" s="575">
        <v>432</v>
      </c>
      <c r="F13" s="575">
        <v>466.03</v>
      </c>
      <c r="G13" s="575">
        <v>556.41</v>
      </c>
      <c r="H13" s="574">
        <v>556.41</v>
      </c>
      <c r="I13" s="573">
        <f t="shared" si="0"/>
        <v>19.393601270304501</v>
      </c>
      <c r="J13" s="572">
        <f t="shared" si="1"/>
        <v>0</v>
      </c>
      <c r="M13" s="564"/>
      <c r="O13" s="564"/>
      <c r="Q13" s="564"/>
      <c r="S13" s="564"/>
    </row>
    <row r="14" spans="1:19">
      <c r="A14" s="585">
        <v>1.2</v>
      </c>
      <c r="B14" s="583" t="s">
        <v>585</v>
      </c>
      <c r="C14" s="582">
        <v>1.1399999999999999</v>
      </c>
      <c r="D14" s="581">
        <v>350.54</v>
      </c>
      <c r="E14" s="581">
        <v>353.06</v>
      </c>
      <c r="F14" s="581">
        <v>373.46</v>
      </c>
      <c r="G14" s="581">
        <v>441.98</v>
      </c>
      <c r="H14" s="580">
        <v>442.09</v>
      </c>
      <c r="I14" s="579">
        <f t="shared" si="0"/>
        <v>18.347346436030648</v>
      </c>
      <c r="J14" s="578">
        <f t="shared" si="1"/>
        <v>2.4888003982056262E-2</v>
      </c>
      <c r="M14" s="564"/>
      <c r="O14" s="564"/>
      <c r="Q14" s="564"/>
      <c r="S14" s="564"/>
    </row>
    <row r="15" spans="1:19">
      <c r="A15" s="577"/>
      <c r="B15" s="576" t="s">
        <v>581</v>
      </c>
      <c r="C15" s="596">
        <v>0.19</v>
      </c>
      <c r="D15" s="575">
        <v>295.23</v>
      </c>
      <c r="E15" s="575">
        <v>297.20999999999998</v>
      </c>
      <c r="F15" s="575">
        <v>310.54000000000002</v>
      </c>
      <c r="G15" s="575">
        <v>393.4</v>
      </c>
      <c r="H15" s="574">
        <v>393.65</v>
      </c>
      <c r="I15" s="573">
        <f t="shared" si="0"/>
        <v>26.682552972241893</v>
      </c>
      <c r="J15" s="572">
        <f t="shared" si="1"/>
        <v>6.3548551093035144E-2</v>
      </c>
      <c r="M15" s="564"/>
      <c r="O15" s="564"/>
      <c r="Q15" s="564"/>
      <c r="S15" s="564"/>
    </row>
    <row r="16" spans="1:19">
      <c r="A16" s="577"/>
      <c r="B16" s="576" t="s">
        <v>580</v>
      </c>
      <c r="C16" s="596">
        <v>0.95</v>
      </c>
      <c r="D16" s="575">
        <v>361.6</v>
      </c>
      <c r="E16" s="575">
        <v>364.23</v>
      </c>
      <c r="F16" s="575">
        <v>386.05</v>
      </c>
      <c r="G16" s="575">
        <v>451.7</v>
      </c>
      <c r="H16" s="574">
        <v>451.78</v>
      </c>
      <c r="I16" s="573">
        <f t="shared" si="0"/>
        <v>17.00556922678409</v>
      </c>
      <c r="J16" s="572">
        <f t="shared" si="1"/>
        <v>1.7710870046499849E-2</v>
      </c>
      <c r="M16" s="564"/>
      <c r="O16" s="564"/>
      <c r="Q16" s="564"/>
      <c r="S16" s="564"/>
    </row>
    <row r="17" spans="1:19">
      <c r="A17" s="585">
        <v>1.3</v>
      </c>
      <c r="B17" s="583" t="s">
        <v>584</v>
      </c>
      <c r="C17" s="582">
        <v>0.55000000000000004</v>
      </c>
      <c r="D17" s="581">
        <v>494.92</v>
      </c>
      <c r="E17" s="581">
        <v>523.21</v>
      </c>
      <c r="F17" s="581">
        <v>529.24</v>
      </c>
      <c r="G17" s="581">
        <v>653.5</v>
      </c>
      <c r="H17" s="580">
        <v>663.85</v>
      </c>
      <c r="I17" s="579">
        <f t="shared" si="0"/>
        <v>23.47895094852997</v>
      </c>
      <c r="J17" s="578">
        <f t="shared" si="1"/>
        <v>1.5837796480489601</v>
      </c>
      <c r="M17" s="564"/>
      <c r="O17" s="564"/>
      <c r="Q17" s="564"/>
      <c r="S17" s="564"/>
    </row>
    <row r="18" spans="1:19">
      <c r="A18" s="577"/>
      <c r="B18" s="576" t="s">
        <v>581</v>
      </c>
      <c r="C18" s="596">
        <v>0.1</v>
      </c>
      <c r="D18" s="575">
        <v>375.61</v>
      </c>
      <c r="E18" s="575">
        <v>407.54</v>
      </c>
      <c r="F18" s="575">
        <v>414.59</v>
      </c>
      <c r="G18" s="575">
        <v>476.98</v>
      </c>
      <c r="H18" s="574">
        <v>481.55</v>
      </c>
      <c r="I18" s="573">
        <f t="shared" si="0"/>
        <v>15.048602233531923</v>
      </c>
      <c r="J18" s="572">
        <f t="shared" si="1"/>
        <v>0.95811145121389529</v>
      </c>
      <c r="M18" s="564"/>
      <c r="O18" s="564"/>
      <c r="Q18" s="564"/>
      <c r="S18" s="564"/>
    </row>
    <row r="19" spans="1:19">
      <c r="A19" s="577"/>
      <c r="B19" s="576" t="s">
        <v>580</v>
      </c>
      <c r="C19" s="596">
        <v>0.45</v>
      </c>
      <c r="D19" s="575">
        <v>522.23</v>
      </c>
      <c r="E19" s="575">
        <v>549.70000000000005</v>
      </c>
      <c r="F19" s="575">
        <v>555.48</v>
      </c>
      <c r="G19" s="575">
        <v>693.9</v>
      </c>
      <c r="H19" s="574">
        <v>705.58</v>
      </c>
      <c r="I19" s="573">
        <f t="shared" si="0"/>
        <v>24.918988982501617</v>
      </c>
      <c r="J19" s="572">
        <f t="shared" si="1"/>
        <v>1.6832396598933599</v>
      </c>
      <c r="M19" s="564"/>
      <c r="O19" s="564"/>
      <c r="Q19" s="564"/>
      <c r="S19" s="564"/>
    </row>
    <row r="20" spans="1:19">
      <c r="A20" s="585">
        <v>1.4</v>
      </c>
      <c r="B20" s="583" t="s">
        <v>583</v>
      </c>
      <c r="C20" s="582">
        <v>4.01</v>
      </c>
      <c r="D20" s="581">
        <v>410.85</v>
      </c>
      <c r="E20" s="581">
        <v>410.85</v>
      </c>
      <c r="F20" s="581">
        <v>443.95</v>
      </c>
      <c r="G20" s="581">
        <v>483.76</v>
      </c>
      <c r="H20" s="580">
        <v>483.76</v>
      </c>
      <c r="I20" s="579">
        <f t="shared" si="0"/>
        <v>8.9672260389683629</v>
      </c>
      <c r="J20" s="578">
        <f t="shared" si="1"/>
        <v>0</v>
      </c>
      <c r="M20" s="564"/>
      <c r="O20" s="564"/>
      <c r="Q20" s="564"/>
      <c r="S20" s="564"/>
    </row>
    <row r="21" spans="1:19">
      <c r="A21" s="577"/>
      <c r="B21" s="576" t="s">
        <v>581</v>
      </c>
      <c r="C21" s="596">
        <v>0.17</v>
      </c>
      <c r="D21" s="575">
        <v>322.64</v>
      </c>
      <c r="E21" s="575">
        <v>322.64</v>
      </c>
      <c r="F21" s="575">
        <v>337.04</v>
      </c>
      <c r="G21" s="575">
        <v>382.61</v>
      </c>
      <c r="H21" s="574">
        <v>382.61</v>
      </c>
      <c r="I21" s="573">
        <f t="shared" si="0"/>
        <v>13.520650367908857</v>
      </c>
      <c r="J21" s="572">
        <f t="shared" si="1"/>
        <v>0</v>
      </c>
      <c r="M21" s="564"/>
      <c r="O21" s="564"/>
      <c r="Q21" s="564"/>
      <c r="S21" s="564"/>
    </row>
    <row r="22" spans="1:19">
      <c r="A22" s="577"/>
      <c r="B22" s="576" t="s">
        <v>580</v>
      </c>
      <c r="C22" s="596">
        <v>3.84</v>
      </c>
      <c r="D22" s="575">
        <v>414.81</v>
      </c>
      <c r="E22" s="575">
        <v>414.81</v>
      </c>
      <c r="F22" s="575">
        <v>448.75</v>
      </c>
      <c r="G22" s="575">
        <v>488.3</v>
      </c>
      <c r="H22" s="574">
        <v>488.3</v>
      </c>
      <c r="I22" s="573">
        <f t="shared" si="0"/>
        <v>8.8133704735376028</v>
      </c>
      <c r="J22" s="572">
        <f t="shared" si="1"/>
        <v>0</v>
      </c>
      <c r="M22" s="564"/>
      <c r="O22" s="564"/>
      <c r="Q22" s="564"/>
      <c r="S22" s="564"/>
    </row>
    <row r="23" spans="1:19">
      <c r="A23" s="585">
        <v>1.5</v>
      </c>
      <c r="B23" s="583" t="s">
        <v>456</v>
      </c>
      <c r="C23" s="582">
        <v>10.55</v>
      </c>
      <c r="D23" s="581">
        <v>362.42</v>
      </c>
      <c r="E23" s="581">
        <v>383.36</v>
      </c>
      <c r="F23" s="581">
        <v>422.69</v>
      </c>
      <c r="G23" s="581">
        <v>466.92</v>
      </c>
      <c r="H23" s="580">
        <v>467.34</v>
      </c>
      <c r="I23" s="579">
        <f t="shared" si="0"/>
        <v>10.463933379072145</v>
      </c>
      <c r="J23" s="578">
        <f t="shared" si="1"/>
        <v>8.9951169365193095E-2</v>
      </c>
      <c r="M23" s="564"/>
      <c r="O23" s="564"/>
      <c r="Q23" s="564"/>
      <c r="S23" s="564"/>
    </row>
    <row r="24" spans="1:19">
      <c r="A24" s="577"/>
      <c r="B24" s="576" t="s">
        <v>581</v>
      </c>
      <c r="C24" s="596">
        <v>6.8</v>
      </c>
      <c r="D24" s="575">
        <v>326.83</v>
      </c>
      <c r="E24" s="575">
        <v>354.61</v>
      </c>
      <c r="F24" s="575">
        <v>392.91</v>
      </c>
      <c r="G24" s="575">
        <v>452.32</v>
      </c>
      <c r="H24" s="574">
        <v>452.54</v>
      </c>
      <c r="I24" s="573">
        <f t="shared" si="0"/>
        <v>15.120511058512108</v>
      </c>
      <c r="J24" s="572">
        <f t="shared" si="1"/>
        <v>4.8638132295721448E-2</v>
      </c>
      <c r="M24" s="564"/>
      <c r="O24" s="564"/>
      <c r="Q24" s="564"/>
      <c r="S24" s="564"/>
    </row>
    <row r="25" spans="1:19">
      <c r="A25" s="577"/>
      <c r="B25" s="576" t="s">
        <v>580</v>
      </c>
      <c r="C25" s="596">
        <v>3.75</v>
      </c>
      <c r="D25" s="575">
        <v>426.91</v>
      </c>
      <c r="E25" s="575">
        <v>435.45</v>
      </c>
      <c r="F25" s="575">
        <v>476.65</v>
      </c>
      <c r="G25" s="575">
        <v>493.37</v>
      </c>
      <c r="H25" s="574">
        <v>494.17</v>
      </c>
      <c r="I25" s="573">
        <f t="shared" si="0"/>
        <v>3.5078149585649783</v>
      </c>
      <c r="J25" s="572">
        <f t="shared" si="1"/>
        <v>0.16215011046476491</v>
      </c>
      <c r="M25" s="564"/>
      <c r="O25" s="564"/>
      <c r="Q25" s="564"/>
      <c r="S25" s="564"/>
    </row>
    <row r="26" spans="1:19">
      <c r="A26" s="585">
        <v>1.6</v>
      </c>
      <c r="B26" s="583" t="s">
        <v>582</v>
      </c>
      <c r="C26" s="582">
        <v>7.9</v>
      </c>
      <c r="D26" s="581">
        <v>219.68</v>
      </c>
      <c r="E26" s="581">
        <v>299.36</v>
      </c>
      <c r="F26" s="581">
        <v>299.36</v>
      </c>
      <c r="G26" s="581">
        <v>350.97</v>
      </c>
      <c r="H26" s="580">
        <v>350.97</v>
      </c>
      <c r="I26" s="579">
        <f t="shared" si="0"/>
        <v>17.240112239444144</v>
      </c>
      <c r="J26" s="578">
        <f t="shared" si="1"/>
        <v>0</v>
      </c>
      <c r="M26" s="564"/>
      <c r="O26" s="564"/>
      <c r="Q26" s="564"/>
      <c r="S26" s="564"/>
    </row>
    <row r="27" spans="1:19">
      <c r="A27" s="577"/>
      <c r="B27" s="576" t="s">
        <v>581</v>
      </c>
      <c r="C27" s="596">
        <v>2.2400000000000002</v>
      </c>
      <c r="D27" s="595">
        <v>254.42</v>
      </c>
      <c r="E27" s="595">
        <v>293.89999999999998</v>
      </c>
      <c r="F27" s="595">
        <v>293.89999999999998</v>
      </c>
      <c r="G27" s="595">
        <v>346.35</v>
      </c>
      <c r="H27" s="594">
        <v>346.35</v>
      </c>
      <c r="I27" s="595">
        <f t="shared" si="0"/>
        <v>17.846206192582528</v>
      </c>
      <c r="J27" s="572">
        <f t="shared" si="1"/>
        <v>0</v>
      </c>
      <c r="M27" s="564"/>
      <c r="O27" s="564"/>
      <c r="Q27" s="564"/>
      <c r="S27" s="564"/>
    </row>
    <row r="28" spans="1:19">
      <c r="A28" s="577"/>
      <c r="B28" s="576" t="s">
        <v>580</v>
      </c>
      <c r="C28" s="596">
        <v>5.66</v>
      </c>
      <c r="D28" s="595">
        <v>205.96</v>
      </c>
      <c r="E28" s="595">
        <v>301.51</v>
      </c>
      <c r="F28" s="595">
        <v>301.51</v>
      </c>
      <c r="G28" s="595">
        <v>352.79</v>
      </c>
      <c r="H28" s="594">
        <v>352.79</v>
      </c>
      <c r="I28" s="593">
        <f t="shared" si="0"/>
        <v>17.007727770223212</v>
      </c>
      <c r="J28" s="572">
        <f t="shared" si="1"/>
        <v>0</v>
      </c>
      <c r="M28" s="564"/>
      <c r="O28" s="564"/>
      <c r="Q28" s="564"/>
      <c r="S28" s="564"/>
    </row>
    <row r="29" spans="1:19">
      <c r="A29" s="592">
        <v>2</v>
      </c>
      <c r="B29" s="591" t="s">
        <v>579</v>
      </c>
      <c r="C29" s="589">
        <v>73.03</v>
      </c>
      <c r="D29" s="590">
        <v>455.3</v>
      </c>
      <c r="E29" s="590">
        <v>479.29</v>
      </c>
      <c r="F29" s="590">
        <v>527.24</v>
      </c>
      <c r="G29" s="590">
        <v>571.12</v>
      </c>
      <c r="H29" s="589">
        <v>582.76</v>
      </c>
      <c r="I29" s="588">
        <f t="shared" si="0"/>
        <v>8.3225855397921293</v>
      </c>
      <c r="J29" s="587">
        <f t="shared" si="1"/>
        <v>2.0381005743101355</v>
      </c>
      <c r="M29" s="564"/>
      <c r="O29" s="564"/>
      <c r="Q29" s="564"/>
      <c r="S29" s="564"/>
    </row>
    <row r="30" spans="1:19">
      <c r="A30" s="585">
        <v>2.1</v>
      </c>
      <c r="B30" s="583" t="s">
        <v>578</v>
      </c>
      <c r="C30" s="582">
        <v>39.49</v>
      </c>
      <c r="D30" s="581">
        <v>517.29999999999995</v>
      </c>
      <c r="E30" s="581">
        <v>546.27</v>
      </c>
      <c r="F30" s="581">
        <v>608.96</v>
      </c>
      <c r="G30" s="581">
        <v>654.26</v>
      </c>
      <c r="H30" s="580">
        <v>668.67</v>
      </c>
      <c r="I30" s="579">
        <f t="shared" si="0"/>
        <v>7.4389122438255413</v>
      </c>
      <c r="J30" s="578">
        <f t="shared" si="1"/>
        <v>2.2024883074007278</v>
      </c>
      <c r="M30" s="564"/>
      <c r="O30" s="564"/>
      <c r="Q30" s="564"/>
      <c r="S30" s="564"/>
    </row>
    <row r="31" spans="1:19">
      <c r="A31" s="577"/>
      <c r="B31" s="576" t="s">
        <v>568</v>
      </c>
      <c r="C31" s="574">
        <v>20.49</v>
      </c>
      <c r="D31" s="575">
        <v>497.99</v>
      </c>
      <c r="E31" s="575">
        <v>523.01</v>
      </c>
      <c r="F31" s="575">
        <v>580.08000000000004</v>
      </c>
      <c r="G31" s="575">
        <v>633.05999999999995</v>
      </c>
      <c r="H31" s="574">
        <v>649.52</v>
      </c>
      <c r="I31" s="573">
        <f t="shared" si="0"/>
        <v>9.1332230037236144</v>
      </c>
      <c r="J31" s="572">
        <f t="shared" si="1"/>
        <v>2.6000695036805439</v>
      </c>
      <c r="M31" s="564"/>
      <c r="O31" s="564"/>
      <c r="Q31" s="564"/>
      <c r="S31" s="564"/>
    </row>
    <row r="32" spans="1:19">
      <c r="A32" s="577"/>
      <c r="B32" s="576" t="s">
        <v>567</v>
      </c>
      <c r="C32" s="574">
        <v>19</v>
      </c>
      <c r="D32" s="575">
        <v>538.14</v>
      </c>
      <c r="E32" s="575">
        <v>571.38</v>
      </c>
      <c r="F32" s="575">
        <v>640.13</v>
      </c>
      <c r="G32" s="575">
        <v>677.14</v>
      </c>
      <c r="H32" s="574">
        <v>689.34</v>
      </c>
      <c r="I32" s="573">
        <f t="shared" si="0"/>
        <v>5.7816381047599776</v>
      </c>
      <c r="J32" s="572">
        <f t="shared" si="1"/>
        <v>1.8016953658032406</v>
      </c>
      <c r="M32" s="564"/>
      <c r="O32" s="564"/>
      <c r="Q32" s="564"/>
      <c r="S32" s="564"/>
    </row>
    <row r="33" spans="1:19">
      <c r="A33" s="585">
        <v>2.2000000000000002</v>
      </c>
      <c r="B33" s="583" t="s">
        <v>577</v>
      </c>
      <c r="C33" s="582">
        <v>25.25</v>
      </c>
      <c r="D33" s="581">
        <v>374.6</v>
      </c>
      <c r="E33" s="581">
        <v>391.76</v>
      </c>
      <c r="F33" s="581">
        <v>419.04</v>
      </c>
      <c r="G33" s="581">
        <v>464.88</v>
      </c>
      <c r="H33" s="580">
        <v>472.82</v>
      </c>
      <c r="I33" s="579">
        <f t="shared" si="0"/>
        <v>10.939289805269169</v>
      </c>
      <c r="J33" s="578">
        <f t="shared" si="1"/>
        <v>1.7079676475649563</v>
      </c>
      <c r="M33" s="564"/>
      <c r="O33" s="564"/>
      <c r="Q33" s="564"/>
      <c r="S33" s="564"/>
    </row>
    <row r="34" spans="1:19">
      <c r="A34" s="577"/>
      <c r="B34" s="576" t="s">
        <v>576</v>
      </c>
      <c r="C34" s="574">
        <v>6.31</v>
      </c>
      <c r="D34" s="575">
        <v>356.93</v>
      </c>
      <c r="E34" s="575">
        <v>360.08</v>
      </c>
      <c r="F34" s="575">
        <v>392.74</v>
      </c>
      <c r="G34" s="575">
        <v>444.39</v>
      </c>
      <c r="H34" s="574">
        <v>450.7</v>
      </c>
      <c r="I34" s="573">
        <f t="shared" si="0"/>
        <v>13.151194174262869</v>
      </c>
      <c r="J34" s="572">
        <f t="shared" si="1"/>
        <v>1.419923940682736</v>
      </c>
      <c r="M34" s="564"/>
      <c r="O34" s="564"/>
      <c r="Q34" s="564"/>
      <c r="S34" s="564"/>
    </row>
    <row r="35" spans="1:19">
      <c r="A35" s="577"/>
      <c r="B35" s="576" t="s">
        <v>571</v>
      </c>
      <c r="C35" s="574">
        <v>6.31</v>
      </c>
      <c r="D35" s="575">
        <v>370.08</v>
      </c>
      <c r="E35" s="575">
        <v>372.86</v>
      </c>
      <c r="F35" s="575">
        <v>400.22</v>
      </c>
      <c r="G35" s="575">
        <v>442.94</v>
      </c>
      <c r="H35" s="574">
        <v>451.64</v>
      </c>
      <c r="I35" s="573">
        <f t="shared" si="0"/>
        <v>10.674129228924073</v>
      </c>
      <c r="J35" s="572">
        <f t="shared" si="1"/>
        <v>1.9641486431570883</v>
      </c>
      <c r="M35" s="564"/>
      <c r="O35" s="564"/>
      <c r="Q35" s="564"/>
      <c r="S35" s="564"/>
    </row>
    <row r="36" spans="1:19">
      <c r="A36" s="577"/>
      <c r="B36" s="576" t="s">
        <v>575</v>
      </c>
      <c r="C36" s="574">
        <v>6.31</v>
      </c>
      <c r="D36" s="575">
        <v>363.76</v>
      </c>
      <c r="E36" s="575">
        <v>366.64</v>
      </c>
      <c r="F36" s="575">
        <v>398.81</v>
      </c>
      <c r="G36" s="575">
        <v>446.4</v>
      </c>
      <c r="H36" s="574">
        <v>454.59</v>
      </c>
      <c r="I36" s="573">
        <f t="shared" si="0"/>
        <v>11.933000677014107</v>
      </c>
      <c r="J36" s="572">
        <f t="shared" si="1"/>
        <v>1.8346774193548328</v>
      </c>
      <c r="M36" s="586"/>
      <c r="O36" s="564"/>
      <c r="Q36" s="564"/>
      <c r="S36" s="564"/>
    </row>
    <row r="37" spans="1:19">
      <c r="A37" s="577"/>
      <c r="B37" s="576" t="s">
        <v>570</v>
      </c>
      <c r="C37" s="574">
        <v>6.32</v>
      </c>
      <c r="D37" s="575">
        <v>407.58</v>
      </c>
      <c r="E37" s="575">
        <v>467.4</v>
      </c>
      <c r="F37" s="575">
        <v>484.33</v>
      </c>
      <c r="G37" s="575">
        <v>525.73</v>
      </c>
      <c r="H37" s="574">
        <v>534.27</v>
      </c>
      <c r="I37" s="573">
        <f t="shared" si="0"/>
        <v>8.5478909008320727</v>
      </c>
      <c r="J37" s="572">
        <f t="shared" si="1"/>
        <v>1.6244079660662152</v>
      </c>
      <c r="M37" s="586"/>
      <c r="O37" s="564"/>
      <c r="Q37" s="564"/>
      <c r="S37" s="564"/>
    </row>
    <row r="38" spans="1:19">
      <c r="A38" s="585">
        <v>2.2999999999999998</v>
      </c>
      <c r="B38" s="583" t="s">
        <v>574</v>
      </c>
      <c r="C38" s="582">
        <v>8.2899999999999991</v>
      </c>
      <c r="D38" s="581">
        <v>405.72</v>
      </c>
      <c r="E38" s="581">
        <v>426.73</v>
      </c>
      <c r="F38" s="581">
        <v>467.43</v>
      </c>
      <c r="G38" s="581">
        <v>498.53</v>
      </c>
      <c r="H38" s="580">
        <v>508.24</v>
      </c>
      <c r="I38" s="579">
        <f t="shared" si="0"/>
        <v>6.6534026485249029</v>
      </c>
      <c r="J38" s="578">
        <f t="shared" si="1"/>
        <v>1.9477263153671913</v>
      </c>
      <c r="M38" s="564"/>
      <c r="O38" s="564"/>
      <c r="Q38" s="564"/>
      <c r="S38" s="564"/>
    </row>
    <row r="39" spans="1:19">
      <c r="A39" s="577"/>
      <c r="B39" s="583" t="s">
        <v>573</v>
      </c>
      <c r="C39" s="582">
        <v>2.76</v>
      </c>
      <c r="D39" s="581">
        <v>379.13</v>
      </c>
      <c r="E39" s="581">
        <v>398.93</v>
      </c>
      <c r="F39" s="581">
        <v>432.32</v>
      </c>
      <c r="G39" s="581">
        <v>464.19</v>
      </c>
      <c r="H39" s="580">
        <v>468.2</v>
      </c>
      <c r="I39" s="579">
        <f t="shared" si="0"/>
        <v>7.3718541820873469</v>
      </c>
      <c r="J39" s="578">
        <f t="shared" si="1"/>
        <v>0.86387039789741493</v>
      </c>
      <c r="M39" s="564"/>
      <c r="O39" s="564"/>
      <c r="Q39" s="564"/>
      <c r="S39" s="564"/>
    </row>
    <row r="40" spans="1:19">
      <c r="A40" s="577"/>
      <c r="B40" s="576" t="s">
        <v>571</v>
      </c>
      <c r="C40" s="574">
        <v>1.38</v>
      </c>
      <c r="D40" s="575">
        <v>368.85</v>
      </c>
      <c r="E40" s="575">
        <v>389.76</v>
      </c>
      <c r="F40" s="575">
        <v>423.96</v>
      </c>
      <c r="G40" s="575">
        <v>452</v>
      </c>
      <c r="H40" s="574">
        <v>458.39</v>
      </c>
      <c r="I40" s="573">
        <f t="shared" si="0"/>
        <v>6.6138314935371341</v>
      </c>
      <c r="J40" s="572">
        <f t="shared" si="1"/>
        <v>1.4137168141593008</v>
      </c>
      <c r="M40" s="564"/>
      <c r="O40" s="564"/>
      <c r="Q40" s="564"/>
      <c r="S40" s="564"/>
    </row>
    <row r="41" spans="1:19">
      <c r="A41" s="577"/>
      <c r="B41" s="576" t="s">
        <v>570</v>
      </c>
      <c r="C41" s="574">
        <v>1.38</v>
      </c>
      <c r="D41" s="575">
        <v>389.41</v>
      </c>
      <c r="E41" s="575">
        <v>408.1</v>
      </c>
      <c r="F41" s="575">
        <v>440.68</v>
      </c>
      <c r="G41" s="575">
        <v>476.37</v>
      </c>
      <c r="H41" s="574">
        <v>478.01</v>
      </c>
      <c r="I41" s="573">
        <f t="shared" si="0"/>
        <v>8.0988472360896679</v>
      </c>
      <c r="J41" s="572">
        <f t="shared" si="1"/>
        <v>0.34427021013077308</v>
      </c>
      <c r="M41" s="564"/>
      <c r="O41" s="564"/>
      <c r="Q41" s="564"/>
      <c r="S41" s="564"/>
    </row>
    <row r="42" spans="1:19">
      <c r="A42" s="577"/>
      <c r="B42" s="584" t="s">
        <v>572</v>
      </c>
      <c r="C42" s="582">
        <v>2.76</v>
      </c>
      <c r="D42" s="581">
        <v>371.89</v>
      </c>
      <c r="E42" s="581">
        <v>386.49</v>
      </c>
      <c r="F42" s="581">
        <v>419.28</v>
      </c>
      <c r="G42" s="581">
        <v>453.54</v>
      </c>
      <c r="H42" s="580">
        <v>460.11</v>
      </c>
      <c r="I42" s="579">
        <f t="shared" si="0"/>
        <v>8.1711505437893663</v>
      </c>
      <c r="J42" s="578">
        <f t="shared" si="1"/>
        <v>1.4486043127397892</v>
      </c>
      <c r="M42" s="564"/>
      <c r="O42" s="564"/>
      <c r="Q42" s="564"/>
      <c r="S42" s="564"/>
    </row>
    <row r="43" spans="1:19">
      <c r="A43" s="577"/>
      <c r="B43" s="576" t="s">
        <v>571</v>
      </c>
      <c r="C43" s="574">
        <v>1.38</v>
      </c>
      <c r="D43" s="575">
        <v>359.35</v>
      </c>
      <c r="E43" s="575">
        <v>374.1</v>
      </c>
      <c r="F43" s="575">
        <v>409.38</v>
      </c>
      <c r="G43" s="575">
        <v>436.46</v>
      </c>
      <c r="H43" s="574">
        <v>443.76</v>
      </c>
      <c r="I43" s="573">
        <f t="shared" si="0"/>
        <v>6.614881039620883</v>
      </c>
      <c r="J43" s="572">
        <f t="shared" si="1"/>
        <v>1.6725473124685095</v>
      </c>
      <c r="M43" s="564"/>
      <c r="O43" s="564"/>
      <c r="Q43" s="564"/>
      <c r="S43" s="564"/>
    </row>
    <row r="44" spans="1:19">
      <c r="A44" s="577"/>
      <c r="B44" s="576" t="s">
        <v>570</v>
      </c>
      <c r="C44" s="574">
        <v>1.38</v>
      </c>
      <c r="D44" s="575">
        <v>384.44</v>
      </c>
      <c r="E44" s="575">
        <v>398.88</v>
      </c>
      <c r="F44" s="575">
        <v>429.18</v>
      </c>
      <c r="G44" s="575">
        <v>470.61</v>
      </c>
      <c r="H44" s="574">
        <v>476.45</v>
      </c>
      <c r="I44" s="573">
        <f t="shared" si="0"/>
        <v>9.6532923248986435</v>
      </c>
      <c r="J44" s="572">
        <f t="shared" si="1"/>
        <v>1.2409426064044453</v>
      </c>
      <c r="M44" s="564"/>
      <c r="O44" s="564"/>
      <c r="Q44" s="564"/>
      <c r="S44" s="564"/>
    </row>
    <row r="45" spans="1:19">
      <c r="A45" s="577"/>
      <c r="B45" s="583" t="s">
        <v>569</v>
      </c>
      <c r="C45" s="582">
        <v>2.77</v>
      </c>
      <c r="D45" s="581">
        <v>465.99</v>
      </c>
      <c r="E45" s="581">
        <v>494.59</v>
      </c>
      <c r="F45" s="581">
        <v>550.46</v>
      </c>
      <c r="G45" s="581">
        <v>577.66999999999996</v>
      </c>
      <c r="H45" s="580">
        <v>596.19000000000005</v>
      </c>
      <c r="I45" s="579">
        <f t="shared" si="0"/>
        <v>4.9431384660102253</v>
      </c>
      <c r="J45" s="578">
        <f t="shared" si="1"/>
        <v>3.2059826544567045</v>
      </c>
      <c r="M45" s="564"/>
      <c r="O45" s="564"/>
      <c r="Q45" s="564"/>
      <c r="S45" s="564"/>
    </row>
    <row r="46" spans="1:19">
      <c r="A46" s="577"/>
      <c r="B46" s="576" t="s">
        <v>568</v>
      </c>
      <c r="C46" s="574">
        <v>1.38</v>
      </c>
      <c r="D46" s="575">
        <v>457.08</v>
      </c>
      <c r="E46" s="575">
        <v>480.44</v>
      </c>
      <c r="F46" s="575">
        <v>541.23</v>
      </c>
      <c r="G46" s="575">
        <v>581.47</v>
      </c>
      <c r="H46" s="574">
        <v>595.85</v>
      </c>
      <c r="I46" s="573">
        <f t="shared" si="0"/>
        <v>7.4349167636679425</v>
      </c>
      <c r="J46" s="572">
        <f t="shared" si="1"/>
        <v>2.4730424613479585</v>
      </c>
      <c r="M46" s="564"/>
      <c r="O46" s="564"/>
      <c r="Q46" s="564"/>
      <c r="S46" s="564"/>
    </row>
    <row r="47" spans="1:19" ht="15.75" thickBot="1">
      <c r="A47" s="571"/>
      <c r="B47" s="570" t="s">
        <v>567</v>
      </c>
      <c r="C47" s="569">
        <v>1.39</v>
      </c>
      <c r="D47" s="568">
        <v>474.85</v>
      </c>
      <c r="E47" s="568">
        <v>508.66</v>
      </c>
      <c r="F47" s="568">
        <v>559.64</v>
      </c>
      <c r="G47" s="568">
        <v>573.89</v>
      </c>
      <c r="H47" s="567">
        <v>596.53</v>
      </c>
      <c r="I47" s="566">
        <f t="shared" si="0"/>
        <v>2.5462797512686706</v>
      </c>
      <c r="J47" s="565">
        <f t="shared" si="1"/>
        <v>3.9450068828521125</v>
      </c>
      <c r="M47" s="564"/>
      <c r="O47" s="564"/>
      <c r="Q47" s="564"/>
      <c r="S47" s="564"/>
    </row>
    <row r="48" spans="1:19" ht="15.75" thickTop="1"/>
  </sheetData>
  <mergeCells count="14">
    <mergeCell ref="A7:B7"/>
    <mergeCell ref="G5:G6"/>
    <mergeCell ref="H5:H6"/>
    <mergeCell ref="I5:J5"/>
    <mergeCell ref="A1:J1"/>
    <mergeCell ref="A2:J2"/>
    <mergeCell ref="A3:J3"/>
    <mergeCell ref="A4:J4"/>
    <mergeCell ref="A5:A6"/>
    <mergeCell ref="B5:B6"/>
    <mergeCell ref="C5:C6"/>
    <mergeCell ref="D5:D6"/>
    <mergeCell ref="E5:E6"/>
    <mergeCell ref="F5:F6"/>
  </mergeCells>
  <printOptions horizontalCentered="1"/>
  <pageMargins left="0.2" right="0.2" top="0.75" bottom="0.75" header="0.3" footer="0.3"/>
  <pageSetup paperSize="9" scale="8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view="pageBreakPreview" zoomScaleSheetLayoutView="100" workbookViewId="0">
      <pane ySplit="8" topLeftCell="A9" activePane="bottomLeft" state="frozen"/>
      <selection activeCell="L29" sqref="L29"/>
      <selection pane="bottomLeft" activeCell="L29" sqref="L29"/>
    </sheetView>
  </sheetViews>
  <sheetFormatPr defaultRowHeight="12.75"/>
  <cols>
    <col min="1" max="1" width="4.85546875" style="601" bestFit="1" customWidth="1"/>
    <col min="2" max="2" width="29.140625" style="600" bestFit="1" customWidth="1"/>
    <col min="3" max="3" width="10.42578125" style="600" bestFit="1" customWidth="1"/>
    <col min="4" max="4" width="10.28515625" style="600" bestFit="1" customWidth="1"/>
    <col min="5" max="5" width="12.7109375" style="600" bestFit="1" customWidth="1"/>
    <col min="6" max="6" width="10.85546875" style="600" bestFit="1" customWidth="1"/>
    <col min="7" max="7" width="12.7109375" style="600" bestFit="1" customWidth="1"/>
    <col min="8" max="8" width="10.85546875" style="600" bestFit="1" customWidth="1"/>
    <col min="9" max="12" width="8.7109375" style="600" bestFit="1" customWidth="1"/>
    <col min="13" max="16384" width="9.140625" style="600"/>
  </cols>
  <sheetData>
    <row r="1" spans="1:12" ht="15.75">
      <c r="A1" s="3129" t="s">
        <v>1992</v>
      </c>
      <c r="B1" s="3129"/>
      <c r="C1" s="3129"/>
      <c r="D1" s="3129"/>
      <c r="E1" s="3129"/>
      <c r="F1" s="3129"/>
      <c r="G1" s="3129"/>
      <c r="H1" s="3129"/>
      <c r="I1" s="3129"/>
      <c r="J1" s="3129"/>
      <c r="K1" s="3129"/>
      <c r="L1" s="3129"/>
    </row>
    <row r="2" spans="1:12" ht="15.75">
      <c r="A2" s="3130" t="s">
        <v>590</v>
      </c>
      <c r="B2" s="3130"/>
      <c r="C2" s="3130"/>
      <c r="D2" s="3130"/>
      <c r="E2" s="3130"/>
      <c r="F2" s="3130"/>
      <c r="G2" s="3130"/>
      <c r="H2" s="3130"/>
      <c r="I2" s="3130"/>
      <c r="J2" s="3130"/>
      <c r="K2" s="3130"/>
      <c r="L2" s="3130"/>
    </row>
    <row r="3" spans="1:12" s="657" customFormat="1" ht="23.25">
      <c r="A3" s="3130" t="s">
        <v>597</v>
      </c>
      <c r="B3" s="3130"/>
      <c r="C3" s="3130"/>
      <c r="D3" s="3130"/>
      <c r="E3" s="3130"/>
      <c r="F3" s="3130"/>
      <c r="G3" s="3130"/>
      <c r="H3" s="3130"/>
      <c r="I3" s="3130"/>
      <c r="J3" s="3130"/>
      <c r="K3" s="3130"/>
      <c r="L3" s="3130"/>
    </row>
    <row r="4" spans="1:12" ht="15.75">
      <c r="A4" s="3131" t="s">
        <v>233</v>
      </c>
      <c r="B4" s="3131"/>
      <c r="C4" s="3131"/>
      <c r="D4" s="3131"/>
      <c r="E4" s="3131"/>
      <c r="F4" s="3131"/>
      <c r="G4" s="3131"/>
      <c r="H4" s="3131"/>
      <c r="I4" s="3131"/>
      <c r="J4" s="3131"/>
      <c r="K4" s="3131"/>
      <c r="L4" s="3131"/>
    </row>
    <row r="5" spans="1:12" ht="16.5" thickBot="1">
      <c r="A5" s="3131"/>
      <c r="B5" s="3131"/>
      <c r="C5" s="3131"/>
      <c r="D5" s="3131"/>
      <c r="E5" s="3131"/>
      <c r="F5" s="3131"/>
      <c r="G5" s="3131"/>
      <c r="H5" s="3131"/>
      <c r="I5" s="3131"/>
      <c r="J5" s="3131"/>
      <c r="K5" s="3131"/>
      <c r="L5" s="3131"/>
    </row>
    <row r="6" spans="1:12" ht="16.5" thickTop="1">
      <c r="A6" s="3218" t="s">
        <v>2</v>
      </c>
      <c r="B6" s="3221" t="s">
        <v>596</v>
      </c>
      <c r="C6" s="3224" t="s">
        <v>478</v>
      </c>
      <c r="D6" s="656" t="s">
        <v>29</v>
      </c>
      <c r="E6" s="3227" t="s">
        <v>85</v>
      </c>
      <c r="F6" s="3215"/>
      <c r="G6" s="3214" t="s">
        <v>398</v>
      </c>
      <c r="H6" s="3215"/>
      <c r="I6" s="3212" t="s">
        <v>545</v>
      </c>
      <c r="J6" s="3212"/>
      <c r="K6" s="3212"/>
      <c r="L6" s="3213"/>
    </row>
    <row r="7" spans="1:12" ht="15.75">
      <c r="A7" s="3219"/>
      <c r="B7" s="3222"/>
      <c r="C7" s="3225"/>
      <c r="D7" s="655" t="s">
        <v>492</v>
      </c>
      <c r="E7" s="655" t="s">
        <v>493</v>
      </c>
      <c r="F7" s="655" t="s">
        <v>492</v>
      </c>
      <c r="G7" s="655" t="s">
        <v>493</v>
      </c>
      <c r="H7" s="655" t="s">
        <v>492</v>
      </c>
      <c r="I7" s="3208" t="s">
        <v>595</v>
      </c>
      <c r="J7" s="3208" t="s">
        <v>594</v>
      </c>
      <c r="K7" s="3208" t="s">
        <v>593</v>
      </c>
      <c r="L7" s="3210" t="s">
        <v>592</v>
      </c>
    </row>
    <row r="8" spans="1:12" ht="15.75">
      <c r="A8" s="3220"/>
      <c r="B8" s="3223"/>
      <c r="C8" s="3226"/>
      <c r="D8" s="654">
        <v>1</v>
      </c>
      <c r="E8" s="654">
        <v>2</v>
      </c>
      <c r="F8" s="654">
        <v>3</v>
      </c>
      <c r="G8" s="654">
        <v>4</v>
      </c>
      <c r="H8" s="654">
        <v>5</v>
      </c>
      <c r="I8" s="3209"/>
      <c r="J8" s="3209"/>
      <c r="K8" s="3209"/>
      <c r="L8" s="3211"/>
    </row>
    <row r="9" spans="1:12" ht="14.25">
      <c r="A9" s="3216" t="s">
        <v>450</v>
      </c>
      <c r="B9" s="3217"/>
      <c r="C9" s="653">
        <v>100</v>
      </c>
      <c r="D9" s="652">
        <v>500.52526320411982</v>
      </c>
      <c r="E9" s="652">
        <v>537.56935724262132</v>
      </c>
      <c r="F9" s="652">
        <v>537.56935724262132</v>
      </c>
      <c r="G9" s="652">
        <v>548.23374531680236</v>
      </c>
      <c r="H9" s="652">
        <v>552.42455828685763</v>
      </c>
      <c r="I9" s="648">
        <v>7.4010438157233551</v>
      </c>
      <c r="J9" s="648">
        <v>0</v>
      </c>
      <c r="K9" s="631">
        <v>2.763401753484203</v>
      </c>
      <c r="L9" s="651">
        <v>0.76442083433474295</v>
      </c>
    </row>
    <row r="10" spans="1:12" ht="14.25">
      <c r="A10" s="650">
        <v>1</v>
      </c>
      <c r="B10" s="649" t="s">
        <v>587</v>
      </c>
      <c r="C10" s="648">
        <v>26.97</v>
      </c>
      <c r="D10" s="634">
        <v>393.13521301982962</v>
      </c>
      <c r="E10" s="633">
        <v>446.41839022926877</v>
      </c>
      <c r="F10" s="633">
        <v>446.41839022926877</v>
      </c>
      <c r="G10" s="633">
        <v>446.41839022926877</v>
      </c>
      <c r="H10" s="633">
        <v>446.41839022926877</v>
      </c>
      <c r="I10" s="648">
        <v>13.553397265065527</v>
      </c>
      <c r="J10" s="648">
        <v>0</v>
      </c>
      <c r="K10" s="631">
        <v>0</v>
      </c>
      <c r="L10" s="647">
        <v>0</v>
      </c>
    </row>
    <row r="11" spans="1:12" ht="15">
      <c r="A11" s="646"/>
      <c r="B11" s="619" t="s">
        <v>581</v>
      </c>
      <c r="C11" s="616">
        <v>9.8000000000000007</v>
      </c>
      <c r="D11" s="618">
        <v>367.01013550734939</v>
      </c>
      <c r="E11" s="617">
        <v>425.3875771969374</v>
      </c>
      <c r="F11" s="617">
        <v>425.3875771969374</v>
      </c>
      <c r="G11" s="617">
        <v>425.3875771969374</v>
      </c>
      <c r="H11" s="617">
        <v>425.3875771969374</v>
      </c>
      <c r="I11" s="616">
        <v>15.906220575867167</v>
      </c>
      <c r="J11" s="616">
        <v>0</v>
      </c>
      <c r="K11" s="615">
        <v>0</v>
      </c>
      <c r="L11" s="614">
        <v>0</v>
      </c>
    </row>
    <row r="12" spans="1:12" ht="15">
      <c r="A12" s="646"/>
      <c r="B12" s="619" t="s">
        <v>580</v>
      </c>
      <c r="C12" s="616">
        <v>17.170000000000002</v>
      </c>
      <c r="D12" s="618">
        <v>408.04097869576742</v>
      </c>
      <c r="E12" s="617">
        <v>458.39527086474277</v>
      </c>
      <c r="F12" s="617">
        <v>458.39527086474277</v>
      </c>
      <c r="G12" s="617">
        <v>458.39527086474277</v>
      </c>
      <c r="H12" s="617">
        <v>458.39527086474277</v>
      </c>
      <c r="I12" s="616">
        <v>12.34049882193797</v>
      </c>
      <c r="J12" s="616">
        <v>0</v>
      </c>
      <c r="K12" s="615">
        <v>0</v>
      </c>
      <c r="L12" s="614">
        <v>0</v>
      </c>
    </row>
    <row r="13" spans="1:12" ht="15">
      <c r="A13" s="620">
        <v>1.1000000000000001</v>
      </c>
      <c r="B13" s="626" t="s">
        <v>586</v>
      </c>
      <c r="C13" s="625">
        <v>2.82</v>
      </c>
      <c r="D13" s="618">
        <v>454.43134437547957</v>
      </c>
      <c r="E13" s="624">
        <v>541.80018862208669</v>
      </c>
      <c r="F13" s="624">
        <v>541.80018862208669</v>
      </c>
      <c r="G13" s="624">
        <v>541.80018862208669</v>
      </c>
      <c r="H13" s="624">
        <v>541.80018862208669</v>
      </c>
      <c r="I13" s="623">
        <v>19.225972267973106</v>
      </c>
      <c r="J13" s="623">
        <v>0</v>
      </c>
      <c r="K13" s="622">
        <v>0</v>
      </c>
      <c r="L13" s="621">
        <v>0</v>
      </c>
    </row>
    <row r="14" spans="1:12" ht="15">
      <c r="A14" s="620"/>
      <c r="B14" s="619" t="s">
        <v>581</v>
      </c>
      <c r="C14" s="645">
        <v>0.31</v>
      </c>
      <c r="D14" s="618">
        <v>358.83353584447144</v>
      </c>
      <c r="E14" s="617">
        <v>421.45267989739443</v>
      </c>
      <c r="F14" s="617">
        <v>421.45267989739443</v>
      </c>
      <c r="G14" s="617">
        <v>421.45267989739443</v>
      </c>
      <c r="H14" s="617">
        <v>421.45267989739443</v>
      </c>
      <c r="I14" s="616">
        <v>17.450750221981465</v>
      </c>
      <c r="J14" s="616">
        <v>0</v>
      </c>
      <c r="K14" s="615">
        <v>0</v>
      </c>
      <c r="L14" s="614">
        <v>0</v>
      </c>
    </row>
    <row r="15" spans="1:12" ht="15">
      <c r="A15" s="620"/>
      <c r="B15" s="619" t="s">
        <v>580</v>
      </c>
      <c r="C15" s="645">
        <v>2.5099999999999998</v>
      </c>
      <c r="D15" s="618">
        <v>466.03451555056432</v>
      </c>
      <c r="E15" s="617">
        <v>556.40735133518035</v>
      </c>
      <c r="F15" s="617">
        <v>556.40735133518035</v>
      </c>
      <c r="G15" s="617">
        <v>556.40735133518035</v>
      </c>
      <c r="H15" s="617">
        <v>556.40735133518035</v>
      </c>
      <c r="I15" s="616">
        <v>19.391876088373252</v>
      </c>
      <c r="J15" s="616">
        <v>0</v>
      </c>
      <c r="K15" s="615">
        <v>0</v>
      </c>
      <c r="L15" s="614">
        <v>0</v>
      </c>
    </row>
    <row r="16" spans="1:12" ht="15">
      <c r="A16" s="620">
        <v>1.2</v>
      </c>
      <c r="B16" s="626" t="s">
        <v>585</v>
      </c>
      <c r="C16" s="625">
        <v>1.1399999999999999</v>
      </c>
      <c r="D16" s="618">
        <v>373.4624307653454</v>
      </c>
      <c r="E16" s="624">
        <v>442.08984607299396</v>
      </c>
      <c r="F16" s="624">
        <v>442.08984607299396</v>
      </c>
      <c r="G16" s="624">
        <v>442.08984607299396</v>
      </c>
      <c r="H16" s="624">
        <v>442.08984607299396</v>
      </c>
      <c r="I16" s="623">
        <v>18.375989029742243</v>
      </c>
      <c r="J16" s="623">
        <v>0</v>
      </c>
      <c r="K16" s="622">
        <v>0</v>
      </c>
      <c r="L16" s="621">
        <v>0</v>
      </c>
    </row>
    <row r="17" spans="1:12" ht="15">
      <c r="A17" s="620"/>
      <c r="B17" s="619" t="s">
        <v>581</v>
      </c>
      <c r="C17" s="645">
        <v>0.19</v>
      </c>
      <c r="D17" s="618">
        <v>310.53948468475141</v>
      </c>
      <c r="E17" s="617">
        <v>393.64550663246212</v>
      </c>
      <c r="F17" s="617">
        <v>393.64550663246212</v>
      </c>
      <c r="G17" s="617">
        <v>393.64550663246212</v>
      </c>
      <c r="H17" s="617">
        <v>393.64550663246212</v>
      </c>
      <c r="I17" s="616">
        <v>26.761821296920417</v>
      </c>
      <c r="J17" s="616">
        <v>0</v>
      </c>
      <c r="K17" s="615">
        <v>0</v>
      </c>
      <c r="L17" s="614">
        <v>0</v>
      </c>
    </row>
    <row r="18" spans="1:12" ht="15">
      <c r="A18" s="620"/>
      <c r="B18" s="619" t="s">
        <v>580</v>
      </c>
      <c r="C18" s="645">
        <v>0.95</v>
      </c>
      <c r="D18" s="618">
        <v>386.04701998146425</v>
      </c>
      <c r="E18" s="617">
        <v>451.77871396110038</v>
      </c>
      <c r="F18" s="617">
        <v>451.77871396110038</v>
      </c>
      <c r="G18" s="617">
        <v>451.77871396110038</v>
      </c>
      <c r="H18" s="617">
        <v>451.77871396110038</v>
      </c>
      <c r="I18" s="616">
        <v>17.026862163783107</v>
      </c>
      <c r="J18" s="616">
        <v>0</v>
      </c>
      <c r="K18" s="615">
        <v>0</v>
      </c>
      <c r="L18" s="614">
        <v>0</v>
      </c>
    </row>
    <row r="19" spans="1:12" ht="15">
      <c r="A19" s="620">
        <v>1.3</v>
      </c>
      <c r="B19" s="626" t="s">
        <v>584</v>
      </c>
      <c r="C19" s="625">
        <v>0.55000000000000004</v>
      </c>
      <c r="D19" s="618">
        <v>529.23603253801502</v>
      </c>
      <c r="E19" s="624">
        <v>663.84597934936596</v>
      </c>
      <c r="F19" s="624">
        <v>663.84597934936596</v>
      </c>
      <c r="G19" s="624">
        <v>663.84597934936596</v>
      </c>
      <c r="H19" s="624">
        <v>663.84597934936596</v>
      </c>
      <c r="I19" s="623">
        <v>25.434766065683917</v>
      </c>
      <c r="J19" s="623">
        <v>0</v>
      </c>
      <c r="K19" s="622">
        <v>0</v>
      </c>
      <c r="L19" s="621">
        <v>0</v>
      </c>
    </row>
    <row r="20" spans="1:12" ht="15">
      <c r="A20" s="620"/>
      <c r="B20" s="619" t="s">
        <v>581</v>
      </c>
      <c r="C20" s="645">
        <v>0.1</v>
      </c>
      <c r="D20" s="618">
        <v>414.5880334122877</v>
      </c>
      <c r="E20" s="617">
        <v>481.54649230169167</v>
      </c>
      <c r="F20" s="617">
        <v>481.54649230169167</v>
      </c>
      <c r="G20" s="617">
        <v>481.54649230169167</v>
      </c>
      <c r="H20" s="617">
        <v>481.54649230169167</v>
      </c>
      <c r="I20" s="616">
        <v>16.150600956399771</v>
      </c>
      <c r="J20" s="616">
        <v>0</v>
      </c>
      <c r="K20" s="615">
        <v>0</v>
      </c>
      <c r="L20" s="614">
        <v>0</v>
      </c>
    </row>
    <row r="21" spans="1:12" ht="15">
      <c r="A21" s="620"/>
      <c r="B21" s="619" t="s">
        <v>580</v>
      </c>
      <c r="C21" s="645">
        <v>0.45</v>
      </c>
      <c r="D21" s="618">
        <v>555.48075522944669</v>
      </c>
      <c r="E21" s="617">
        <v>705.57718722774916</v>
      </c>
      <c r="F21" s="617">
        <v>705.57718722774916</v>
      </c>
      <c r="G21" s="617">
        <v>705.57718722774916</v>
      </c>
      <c r="H21" s="617">
        <v>705.57718722774916</v>
      </c>
      <c r="I21" s="616">
        <v>27.020995882441269</v>
      </c>
      <c r="J21" s="616">
        <v>0</v>
      </c>
      <c r="K21" s="615">
        <v>0</v>
      </c>
      <c r="L21" s="614">
        <v>0</v>
      </c>
    </row>
    <row r="22" spans="1:12" ht="15">
      <c r="A22" s="620">
        <v>1.4</v>
      </c>
      <c r="B22" s="626" t="s">
        <v>583</v>
      </c>
      <c r="C22" s="625">
        <v>4.01</v>
      </c>
      <c r="D22" s="618">
        <v>443.94911167045245</v>
      </c>
      <c r="E22" s="624">
        <v>483.75723466725458</v>
      </c>
      <c r="F22" s="624">
        <v>483.75723466725458</v>
      </c>
      <c r="G22" s="624">
        <v>483.75723466725458</v>
      </c>
      <c r="H22" s="624">
        <v>483.75723466725458</v>
      </c>
      <c r="I22" s="623">
        <v>8.9668211852064843</v>
      </c>
      <c r="J22" s="623">
        <v>0</v>
      </c>
      <c r="K22" s="622">
        <v>0</v>
      </c>
      <c r="L22" s="621">
        <v>0</v>
      </c>
    </row>
    <row r="23" spans="1:12" ht="15">
      <c r="A23" s="620"/>
      <c r="B23" s="619" t="s">
        <v>581</v>
      </c>
      <c r="C23" s="645">
        <v>0.17</v>
      </c>
      <c r="D23" s="618">
        <v>337.04234646176434</v>
      </c>
      <c r="E23" s="617">
        <v>382.61385851987751</v>
      </c>
      <c r="F23" s="617">
        <v>382.61385851987751</v>
      </c>
      <c r="G23" s="617">
        <v>382.61385851987751</v>
      </c>
      <c r="H23" s="617">
        <v>382.61385851987751</v>
      </c>
      <c r="I23" s="616">
        <v>13.521004863785862</v>
      </c>
      <c r="J23" s="616">
        <v>0</v>
      </c>
      <c r="K23" s="615">
        <v>0</v>
      </c>
      <c r="L23" s="614">
        <v>0</v>
      </c>
    </row>
    <row r="24" spans="1:12" ht="15">
      <c r="A24" s="620"/>
      <c r="B24" s="619" t="s">
        <v>580</v>
      </c>
      <c r="C24" s="645">
        <v>3.84</v>
      </c>
      <c r="D24" s="618">
        <v>448.75053831842166</v>
      </c>
      <c r="E24" s="617">
        <v>488.2998143679086</v>
      </c>
      <c r="F24" s="617">
        <v>488.2998143679086</v>
      </c>
      <c r="G24" s="617">
        <v>488.2998143679086</v>
      </c>
      <c r="H24" s="617">
        <v>488.2998143679086</v>
      </c>
      <c r="I24" s="616">
        <v>8.813198575245778</v>
      </c>
      <c r="J24" s="616">
        <v>0</v>
      </c>
      <c r="K24" s="615">
        <v>0</v>
      </c>
      <c r="L24" s="614">
        <v>0</v>
      </c>
    </row>
    <row r="25" spans="1:12" s="601" customFormat="1" ht="15">
      <c r="A25" s="620">
        <v>1.5</v>
      </c>
      <c r="B25" s="626" t="s">
        <v>456</v>
      </c>
      <c r="C25" s="625">
        <v>10.55</v>
      </c>
      <c r="D25" s="618">
        <v>422.68932300185025</v>
      </c>
      <c r="E25" s="624">
        <v>467.33980786816142</v>
      </c>
      <c r="F25" s="624">
        <v>467.33980786816142</v>
      </c>
      <c r="G25" s="624">
        <v>467.33980786816142</v>
      </c>
      <c r="H25" s="624">
        <v>467.33980786816142</v>
      </c>
      <c r="I25" s="623">
        <v>10.563428607378313</v>
      </c>
      <c r="J25" s="623">
        <v>0</v>
      </c>
      <c r="K25" s="622">
        <v>0</v>
      </c>
      <c r="L25" s="621">
        <v>0</v>
      </c>
    </row>
    <row r="26" spans="1:12" ht="15">
      <c r="A26" s="620"/>
      <c r="B26" s="619" t="s">
        <v>581</v>
      </c>
      <c r="C26" s="645">
        <v>6.8</v>
      </c>
      <c r="D26" s="618">
        <v>392.91372362298506</v>
      </c>
      <c r="E26" s="617">
        <v>452.53735126181283</v>
      </c>
      <c r="F26" s="617">
        <v>452.53735126181283</v>
      </c>
      <c r="G26" s="617">
        <v>452.53735126181283</v>
      </c>
      <c r="H26" s="617">
        <v>452.53735126181283</v>
      </c>
      <c r="I26" s="616">
        <v>15.174737876053129</v>
      </c>
      <c r="J26" s="616">
        <v>0</v>
      </c>
      <c r="K26" s="615">
        <v>0</v>
      </c>
      <c r="L26" s="614">
        <v>0</v>
      </c>
    </row>
    <row r="27" spans="1:12" ht="15">
      <c r="A27" s="620"/>
      <c r="B27" s="619" t="s">
        <v>580</v>
      </c>
      <c r="C27" s="645">
        <v>3.75</v>
      </c>
      <c r="D27" s="618">
        <v>476.65358327080708</v>
      </c>
      <c r="E27" s="617">
        <v>494.16726516838042</v>
      </c>
      <c r="F27" s="617">
        <v>494.16726516838042</v>
      </c>
      <c r="G27" s="617">
        <v>494.16726516838042</v>
      </c>
      <c r="H27" s="617">
        <v>494.16726516838042</v>
      </c>
      <c r="I27" s="616">
        <v>3.6742998505107352</v>
      </c>
      <c r="J27" s="616">
        <v>0</v>
      </c>
      <c r="K27" s="615">
        <v>0</v>
      </c>
      <c r="L27" s="614">
        <v>0</v>
      </c>
    </row>
    <row r="28" spans="1:12" s="601" customFormat="1" ht="15">
      <c r="A28" s="620">
        <v>1.6</v>
      </c>
      <c r="B28" s="626" t="s">
        <v>582</v>
      </c>
      <c r="C28" s="625">
        <v>7.9</v>
      </c>
      <c r="D28" s="618">
        <v>299.35759741386283</v>
      </c>
      <c r="E28" s="624">
        <v>350.96560194670059</v>
      </c>
      <c r="F28" s="624">
        <v>350.96560194670059</v>
      </c>
      <c r="G28" s="624">
        <v>350.96560194670059</v>
      </c>
      <c r="H28" s="624">
        <v>350.96560194670059</v>
      </c>
      <c r="I28" s="623">
        <v>17.239584022145095</v>
      </c>
      <c r="J28" s="623">
        <v>0</v>
      </c>
      <c r="K28" s="622">
        <v>0</v>
      </c>
      <c r="L28" s="621">
        <v>0</v>
      </c>
    </row>
    <row r="29" spans="1:12" ht="15">
      <c r="A29" s="620"/>
      <c r="B29" s="619" t="s">
        <v>581</v>
      </c>
      <c r="C29" s="645">
        <v>2.2400000000000002</v>
      </c>
      <c r="D29" s="618">
        <v>293.8979956555325</v>
      </c>
      <c r="E29" s="617">
        <v>346.35155257159397</v>
      </c>
      <c r="F29" s="617">
        <v>346.35155257159397</v>
      </c>
      <c r="G29" s="617">
        <v>346.35155257159397</v>
      </c>
      <c r="H29" s="617">
        <v>346.35155257159397</v>
      </c>
      <c r="I29" s="616">
        <v>17.8475381565856</v>
      </c>
      <c r="J29" s="616">
        <v>0</v>
      </c>
      <c r="K29" s="615">
        <v>0</v>
      </c>
      <c r="L29" s="614">
        <v>0</v>
      </c>
    </row>
    <row r="30" spans="1:12" ht="15">
      <c r="A30" s="644"/>
      <c r="B30" s="643" t="s">
        <v>580</v>
      </c>
      <c r="C30" s="642">
        <v>5.66</v>
      </c>
      <c r="D30" s="641">
        <v>301.51441295856256</v>
      </c>
      <c r="E30" s="641">
        <v>352.78838204253037</v>
      </c>
      <c r="F30" s="641">
        <v>352.78838204253037</v>
      </c>
      <c r="G30" s="641">
        <v>352.78838204253037</v>
      </c>
      <c r="H30" s="641">
        <v>352.78838204253037</v>
      </c>
      <c r="I30" s="640">
        <v>17.005478637273129</v>
      </c>
      <c r="J30" s="640">
        <v>0</v>
      </c>
      <c r="K30" s="639">
        <v>0</v>
      </c>
      <c r="L30" s="638">
        <v>0</v>
      </c>
    </row>
    <row r="31" spans="1:12" s="629" customFormat="1" ht="14.25">
      <c r="A31" s="637">
        <v>2</v>
      </c>
      <c r="B31" s="636" t="s">
        <v>579</v>
      </c>
      <c r="C31" s="635">
        <v>73.03</v>
      </c>
      <c r="D31" s="634">
        <v>540.18443961751586</v>
      </c>
      <c r="E31" s="633">
        <v>571.2314355713919</v>
      </c>
      <c r="F31" s="633">
        <v>571.2314355713919</v>
      </c>
      <c r="G31" s="633">
        <v>585.83418522794557</v>
      </c>
      <c r="H31" s="633">
        <v>591.5726666329233</v>
      </c>
      <c r="I31" s="632">
        <v>5.7474806152985991</v>
      </c>
      <c r="J31" s="632">
        <v>0</v>
      </c>
      <c r="K31" s="631">
        <v>3.560943917798312</v>
      </c>
      <c r="L31" s="630">
        <v>0.97954020944423803</v>
      </c>
    </row>
    <row r="32" spans="1:12" ht="14.25">
      <c r="A32" s="620">
        <v>2.1</v>
      </c>
      <c r="B32" s="626" t="s">
        <v>578</v>
      </c>
      <c r="C32" s="625">
        <v>39.49</v>
      </c>
      <c r="D32" s="628">
        <v>625.26054344679153</v>
      </c>
      <c r="E32" s="624">
        <v>654.36118031198259</v>
      </c>
      <c r="F32" s="624">
        <v>654.36118031198259</v>
      </c>
      <c r="G32" s="624">
        <v>672.0750421844316</v>
      </c>
      <c r="H32" s="624">
        <v>680.32405975523443</v>
      </c>
      <c r="I32" s="623">
        <v>4.6541617202921088</v>
      </c>
      <c r="J32" s="623">
        <v>0</v>
      </c>
      <c r="K32" s="622">
        <v>3.9676680439498853</v>
      </c>
      <c r="L32" s="627">
        <v>1.2273953134744033</v>
      </c>
    </row>
    <row r="33" spans="1:12" ht="15">
      <c r="A33" s="620"/>
      <c r="B33" s="619" t="s">
        <v>568</v>
      </c>
      <c r="C33" s="616">
        <v>20.49</v>
      </c>
      <c r="D33" s="618">
        <v>594.16482394014065</v>
      </c>
      <c r="E33" s="617">
        <v>633.10487014448097</v>
      </c>
      <c r="F33" s="617">
        <v>633.10487014448097</v>
      </c>
      <c r="G33" s="617">
        <v>652.27500192828791</v>
      </c>
      <c r="H33" s="617">
        <v>660.53135124039466</v>
      </c>
      <c r="I33" s="616">
        <v>6.5537447919103613</v>
      </c>
      <c r="J33" s="616">
        <v>0</v>
      </c>
      <c r="K33" s="615">
        <v>4.3320597249006454</v>
      </c>
      <c r="L33" s="614">
        <v>1.2657773619560544</v>
      </c>
    </row>
    <row r="34" spans="1:12" ht="15">
      <c r="A34" s="620"/>
      <c r="B34" s="619" t="s">
        <v>567</v>
      </c>
      <c r="C34" s="616">
        <v>19</v>
      </c>
      <c r="D34" s="618">
        <v>658.81905350260399</v>
      </c>
      <c r="E34" s="617">
        <v>677.30099678263889</v>
      </c>
      <c r="F34" s="617">
        <v>677.30099678263889</v>
      </c>
      <c r="G34" s="617">
        <v>693.44325171883975</v>
      </c>
      <c r="H34" s="617">
        <v>701.68435687217197</v>
      </c>
      <c r="I34" s="616">
        <v>2.8053140208644294</v>
      </c>
      <c r="J34" s="616">
        <v>0</v>
      </c>
      <c r="K34" s="615">
        <v>3.6000773962183104</v>
      </c>
      <c r="L34" s="614">
        <v>1.1884325260798079</v>
      </c>
    </row>
    <row r="35" spans="1:12" ht="14.25">
      <c r="A35" s="620">
        <v>2.2000000000000002</v>
      </c>
      <c r="B35" s="626" t="s">
        <v>577</v>
      </c>
      <c r="C35" s="625">
        <v>25.25</v>
      </c>
      <c r="D35" s="628">
        <v>427.98228571025885</v>
      </c>
      <c r="E35" s="624">
        <v>465.89663559298594</v>
      </c>
      <c r="F35" s="624">
        <v>465.89663559298594</v>
      </c>
      <c r="G35" s="624">
        <v>473.90037791518301</v>
      </c>
      <c r="H35" s="624">
        <v>475.58679712111751</v>
      </c>
      <c r="I35" s="623">
        <v>8.8588596184083315</v>
      </c>
      <c r="J35" s="623">
        <v>0</v>
      </c>
      <c r="K35" s="622">
        <v>2.0798951500901239</v>
      </c>
      <c r="L35" s="621">
        <v>0.35585943470937309</v>
      </c>
    </row>
    <row r="36" spans="1:12" ht="15">
      <c r="A36" s="620"/>
      <c r="B36" s="619" t="s">
        <v>576</v>
      </c>
      <c r="C36" s="616">
        <v>6.31</v>
      </c>
      <c r="D36" s="618">
        <v>404.19383215227668</v>
      </c>
      <c r="E36" s="617">
        <v>445.17529897821879</v>
      </c>
      <c r="F36" s="617">
        <v>445.17529897821879</v>
      </c>
      <c r="G36" s="617">
        <v>451.73692049565062</v>
      </c>
      <c r="H36" s="617">
        <v>452.47696293993113</v>
      </c>
      <c r="I36" s="616">
        <v>10.1390628866654</v>
      </c>
      <c r="J36" s="616">
        <v>0</v>
      </c>
      <c r="K36" s="615">
        <v>1.6401772466871734</v>
      </c>
      <c r="L36" s="614">
        <v>0.1638215542507595</v>
      </c>
    </row>
    <row r="37" spans="1:12" ht="15">
      <c r="A37" s="620"/>
      <c r="B37" s="619" t="s">
        <v>571</v>
      </c>
      <c r="C37" s="616">
        <v>6.31</v>
      </c>
      <c r="D37" s="618">
        <v>410.44557798043047</v>
      </c>
      <c r="E37" s="617">
        <v>444.13150223535587</v>
      </c>
      <c r="F37" s="617">
        <v>444.13150223535587</v>
      </c>
      <c r="G37" s="617">
        <v>452.91019933147709</v>
      </c>
      <c r="H37" s="617">
        <v>453.77484618309836</v>
      </c>
      <c r="I37" s="616">
        <v>8.2071597459216576</v>
      </c>
      <c r="J37" s="616">
        <v>0</v>
      </c>
      <c r="K37" s="615">
        <v>2.1712812307180798</v>
      </c>
      <c r="L37" s="614">
        <v>0.19090911463189286</v>
      </c>
    </row>
    <row r="38" spans="1:12" ht="15">
      <c r="A38" s="620"/>
      <c r="B38" s="619" t="s">
        <v>575</v>
      </c>
      <c r="C38" s="616">
        <v>6.31</v>
      </c>
      <c r="D38" s="618">
        <v>407.70059121170652</v>
      </c>
      <c r="E38" s="617">
        <v>447.48974508636496</v>
      </c>
      <c r="F38" s="617">
        <v>447.48974508636496</v>
      </c>
      <c r="G38" s="617">
        <v>455.35674890992379</v>
      </c>
      <c r="H38" s="617">
        <v>456.31232210683066</v>
      </c>
      <c r="I38" s="616">
        <v>9.75940548832736</v>
      </c>
      <c r="J38" s="616">
        <v>0</v>
      </c>
      <c r="K38" s="615">
        <v>1.9715707716973441</v>
      </c>
      <c r="L38" s="614">
        <v>0.20985155028326119</v>
      </c>
    </row>
    <row r="39" spans="1:12" ht="15">
      <c r="A39" s="620"/>
      <c r="B39" s="619" t="s">
        <v>570</v>
      </c>
      <c r="C39" s="616">
        <v>6.32</v>
      </c>
      <c r="D39" s="618">
        <v>489.51791969802485</v>
      </c>
      <c r="E39" s="617">
        <v>526.71959912347336</v>
      </c>
      <c r="F39" s="617">
        <v>526.71959912347336</v>
      </c>
      <c r="G39" s="617">
        <v>535.52631660575128</v>
      </c>
      <c r="H39" s="617">
        <v>539.70884192497522</v>
      </c>
      <c r="I39" s="616">
        <v>7.5996563003041047</v>
      </c>
      <c r="J39" s="616">
        <v>0</v>
      </c>
      <c r="K39" s="615">
        <v>2.4660640733926726</v>
      </c>
      <c r="L39" s="614">
        <v>0.78101209773096514</v>
      </c>
    </row>
    <row r="40" spans="1:12" ht="14.25">
      <c r="A40" s="620">
        <v>2.2999999999999998</v>
      </c>
      <c r="B40" s="626" t="s">
        <v>574</v>
      </c>
      <c r="C40" s="625">
        <v>8.2899999999999991</v>
      </c>
      <c r="D40" s="628">
        <v>476.56441895554701</v>
      </c>
      <c r="E40" s="624">
        <v>495.96865492666547</v>
      </c>
      <c r="F40" s="624">
        <v>495.96865492666547</v>
      </c>
      <c r="G40" s="624">
        <v>515.84706404692679</v>
      </c>
      <c r="H40" s="624">
        <v>521.96528063896278</v>
      </c>
      <c r="I40" s="623">
        <v>4.0716921363213316</v>
      </c>
      <c r="J40" s="623">
        <v>0</v>
      </c>
      <c r="K40" s="622">
        <v>5.2415864297192769</v>
      </c>
      <c r="L40" s="627">
        <v>1.1860524210484584</v>
      </c>
    </row>
    <row r="41" spans="1:12" s="601" customFormat="1" ht="15">
      <c r="A41" s="620"/>
      <c r="B41" s="626" t="s">
        <v>573</v>
      </c>
      <c r="C41" s="625">
        <v>2.76</v>
      </c>
      <c r="D41" s="618">
        <v>439.36944876745434</v>
      </c>
      <c r="E41" s="624">
        <v>460.13453649594817</v>
      </c>
      <c r="F41" s="624">
        <v>460.13453649594817</v>
      </c>
      <c r="G41" s="624">
        <v>471.96542989234536</v>
      </c>
      <c r="H41" s="624">
        <v>476.80031403757431</v>
      </c>
      <c r="I41" s="623">
        <v>4.7261109726098027</v>
      </c>
      <c r="J41" s="623">
        <v>0</v>
      </c>
      <c r="K41" s="622">
        <v>3.621935807848871</v>
      </c>
      <c r="L41" s="621">
        <v>1.0244148912202746</v>
      </c>
    </row>
    <row r="42" spans="1:12" ht="15">
      <c r="A42" s="620"/>
      <c r="B42" s="619" t="s">
        <v>571</v>
      </c>
      <c r="C42" s="616">
        <v>1.38</v>
      </c>
      <c r="D42" s="618">
        <v>432.00839904899544</v>
      </c>
      <c r="E42" s="617">
        <v>451.99814718324268</v>
      </c>
      <c r="F42" s="617">
        <v>451.99814718324268</v>
      </c>
      <c r="G42" s="617">
        <v>461.04986687554856</v>
      </c>
      <c r="H42" s="617">
        <v>465.42862987500121</v>
      </c>
      <c r="I42" s="616">
        <v>4.6271665500605508</v>
      </c>
      <c r="J42" s="616">
        <v>0</v>
      </c>
      <c r="K42" s="615">
        <v>2.9713579083132231</v>
      </c>
      <c r="L42" s="614">
        <v>0.94973739589747197</v>
      </c>
    </row>
    <row r="43" spans="1:12" ht="15">
      <c r="A43" s="620"/>
      <c r="B43" s="619" t="s">
        <v>570</v>
      </c>
      <c r="C43" s="616">
        <v>1.38</v>
      </c>
      <c r="D43" s="618">
        <v>446.73049848591324</v>
      </c>
      <c r="E43" s="617">
        <v>468.27092580865354</v>
      </c>
      <c r="F43" s="617">
        <v>468.27092580865354</v>
      </c>
      <c r="G43" s="617">
        <v>482.88099290914215</v>
      </c>
      <c r="H43" s="617">
        <v>488.17199820014741</v>
      </c>
      <c r="I43" s="616">
        <v>4.8217946604824249</v>
      </c>
      <c r="J43" s="616">
        <v>0</v>
      </c>
      <c r="K43" s="615">
        <v>4.2499056197279117</v>
      </c>
      <c r="L43" s="614">
        <v>1.0957162051729057</v>
      </c>
    </row>
    <row r="44" spans="1:12" ht="15">
      <c r="A44" s="620"/>
      <c r="B44" s="626" t="s">
        <v>572</v>
      </c>
      <c r="C44" s="625">
        <v>2.76</v>
      </c>
      <c r="D44" s="618">
        <v>427.53848494424108</v>
      </c>
      <c r="E44" s="624">
        <v>450.31415579010616</v>
      </c>
      <c r="F44" s="624">
        <v>450.31415579010616</v>
      </c>
      <c r="G44" s="624">
        <v>466.86318352406244</v>
      </c>
      <c r="H44" s="624">
        <v>470.77912529311158</v>
      </c>
      <c r="I44" s="623">
        <v>5.3271627345630606</v>
      </c>
      <c r="J44" s="623">
        <v>0</v>
      </c>
      <c r="K44" s="622">
        <v>4.5445983076188838</v>
      </c>
      <c r="L44" s="621">
        <v>0.83877716368425581</v>
      </c>
    </row>
    <row r="45" spans="1:12" ht="15">
      <c r="A45" s="620"/>
      <c r="B45" s="619" t="s">
        <v>571</v>
      </c>
      <c r="C45" s="616">
        <v>1.38</v>
      </c>
      <c r="D45" s="618">
        <v>418.5035130627316</v>
      </c>
      <c r="E45" s="617">
        <v>438.13559816293616</v>
      </c>
      <c r="F45" s="617">
        <v>438.13559816293616</v>
      </c>
      <c r="G45" s="617">
        <v>447.11665221452375</v>
      </c>
      <c r="H45" s="617">
        <v>451.4211988919518</v>
      </c>
      <c r="I45" s="616">
        <v>4.6910203827277712</v>
      </c>
      <c r="J45" s="616">
        <v>0</v>
      </c>
      <c r="K45" s="615">
        <v>3.0323034203842241</v>
      </c>
      <c r="L45" s="614">
        <v>0.96273459199250055</v>
      </c>
    </row>
    <row r="46" spans="1:12" ht="15">
      <c r="A46" s="620"/>
      <c r="B46" s="619" t="s">
        <v>570</v>
      </c>
      <c r="C46" s="616">
        <v>1.38</v>
      </c>
      <c r="D46" s="618">
        <v>436.57345682575055</v>
      </c>
      <c r="E46" s="617">
        <v>462.49271341727604</v>
      </c>
      <c r="F46" s="617">
        <v>462.49271341727604</v>
      </c>
      <c r="G46" s="617">
        <v>486.60971483360112</v>
      </c>
      <c r="H46" s="617">
        <v>490.13705169427135</v>
      </c>
      <c r="I46" s="616">
        <v>5.9369749090977422</v>
      </c>
      <c r="J46" s="616">
        <v>0</v>
      </c>
      <c r="K46" s="615">
        <v>5.9772483922473612</v>
      </c>
      <c r="L46" s="614">
        <v>0.72488007393695852</v>
      </c>
    </row>
    <row r="47" spans="1:12" ht="15">
      <c r="A47" s="620"/>
      <c r="B47" s="626" t="s">
        <v>569</v>
      </c>
      <c r="C47" s="625">
        <v>2.77</v>
      </c>
      <c r="D47" s="618">
        <v>562.55782736550123</v>
      </c>
      <c r="E47" s="624">
        <v>577.24226294891002</v>
      </c>
      <c r="F47" s="624">
        <v>577.24226294891002</v>
      </c>
      <c r="G47" s="624">
        <v>608.46755098116034</v>
      </c>
      <c r="H47" s="624">
        <v>618.06217799003548</v>
      </c>
      <c r="I47" s="623">
        <v>2.6102979763301875</v>
      </c>
      <c r="J47" s="623">
        <v>0</v>
      </c>
      <c r="K47" s="622">
        <v>7.0715395703343233</v>
      </c>
      <c r="L47" s="621">
        <v>1.5768510569550926</v>
      </c>
    </row>
    <row r="48" spans="1:12" ht="15">
      <c r="A48" s="620"/>
      <c r="B48" s="619" t="s">
        <v>568</v>
      </c>
      <c r="C48" s="616">
        <v>1.38</v>
      </c>
      <c r="D48" s="618">
        <v>556.39757360923579</v>
      </c>
      <c r="E48" s="617">
        <v>580.61190138453537</v>
      </c>
      <c r="F48" s="617">
        <v>580.61190138453537</v>
      </c>
      <c r="G48" s="617">
        <v>602.21037459591196</v>
      </c>
      <c r="H48" s="617">
        <v>611.83038421592141</v>
      </c>
      <c r="I48" s="616">
        <v>4.3519829927054303</v>
      </c>
      <c r="J48" s="616">
        <v>0</v>
      </c>
      <c r="K48" s="615">
        <v>5.3768244772354876</v>
      </c>
      <c r="L48" s="614">
        <v>1.5974499985099868</v>
      </c>
    </row>
    <row r="49" spans="1:12" ht="15.75" thickBot="1">
      <c r="A49" s="613"/>
      <c r="B49" s="612" t="s">
        <v>567</v>
      </c>
      <c r="C49" s="609">
        <v>1.39</v>
      </c>
      <c r="D49" s="611">
        <v>568.68565873357602</v>
      </c>
      <c r="E49" s="610">
        <v>573.8903594524196</v>
      </c>
      <c r="F49" s="610">
        <v>573.8903594524196</v>
      </c>
      <c r="G49" s="610">
        <v>614.69179485911798</v>
      </c>
      <c r="H49" s="610">
        <v>624.26117284954876</v>
      </c>
      <c r="I49" s="609">
        <v>0.91521575037324965</v>
      </c>
      <c r="J49" s="609">
        <v>0</v>
      </c>
      <c r="K49" s="608">
        <v>8.7770795531729675</v>
      </c>
      <c r="L49" s="607">
        <v>1.5567765944596772</v>
      </c>
    </row>
    <row r="50" spans="1:12" ht="13.5" thickTop="1">
      <c r="A50" s="605"/>
      <c r="B50" s="606" t="s">
        <v>38</v>
      </c>
      <c r="C50" s="605"/>
      <c r="D50" s="604"/>
      <c r="E50" s="604"/>
      <c r="F50" s="604"/>
      <c r="G50" s="604"/>
      <c r="H50" s="604"/>
      <c r="I50" s="604"/>
      <c r="J50" s="604"/>
      <c r="K50" s="604"/>
      <c r="L50" s="604"/>
    </row>
    <row r="51" spans="1:12">
      <c r="B51" s="603"/>
      <c r="C51" s="603"/>
      <c r="D51" s="603"/>
      <c r="E51" s="603"/>
      <c r="F51" s="603"/>
      <c r="G51" s="603"/>
      <c r="H51" s="603"/>
      <c r="I51" s="603"/>
      <c r="J51" s="603"/>
      <c r="K51" s="603"/>
      <c r="L51" s="603"/>
    </row>
    <row r="52" spans="1:12">
      <c r="D52" s="602"/>
      <c r="E52" s="602"/>
      <c r="G52" s="602"/>
      <c r="H52" s="602"/>
      <c r="I52" s="602"/>
      <c r="J52" s="602"/>
      <c r="K52" s="602"/>
      <c r="L52" s="602"/>
    </row>
    <row r="53" spans="1:12">
      <c r="D53" s="602"/>
      <c r="E53" s="602"/>
      <c r="F53" s="602"/>
      <c r="G53" s="602"/>
      <c r="H53" s="602"/>
      <c r="I53" s="602"/>
      <c r="J53" s="602"/>
      <c r="K53" s="602"/>
      <c r="L53" s="602"/>
    </row>
    <row r="54" spans="1:12">
      <c r="D54" s="602"/>
      <c r="E54" s="602"/>
      <c r="F54" s="602"/>
      <c r="G54" s="602"/>
      <c r="H54" s="602"/>
      <c r="I54" s="602"/>
      <c r="J54" s="602"/>
      <c r="K54" s="602"/>
      <c r="L54" s="602"/>
    </row>
    <row r="55" spans="1:12">
      <c r="D55" s="602"/>
      <c r="E55" s="602"/>
      <c r="F55" s="602"/>
      <c r="G55" s="602"/>
      <c r="H55" s="602"/>
      <c r="I55" s="602"/>
      <c r="J55" s="602"/>
      <c r="K55" s="602"/>
      <c r="L55" s="602"/>
    </row>
    <row r="56" spans="1:12">
      <c r="D56" s="602"/>
      <c r="E56" s="602"/>
      <c r="F56" s="602"/>
      <c r="G56" s="602"/>
      <c r="H56" s="602"/>
      <c r="I56" s="602"/>
      <c r="J56" s="602"/>
      <c r="K56" s="602"/>
      <c r="L56" s="602"/>
    </row>
    <row r="57" spans="1:12">
      <c r="D57" s="602"/>
      <c r="E57" s="602"/>
      <c r="F57" s="602"/>
      <c r="G57" s="602"/>
      <c r="H57" s="602"/>
      <c r="I57" s="602"/>
      <c r="J57" s="602"/>
      <c r="K57" s="602"/>
      <c r="L57" s="602"/>
    </row>
    <row r="58" spans="1:12">
      <c r="D58" s="602"/>
      <c r="E58" s="602"/>
      <c r="F58" s="602"/>
      <c r="G58" s="602"/>
      <c r="H58" s="602"/>
      <c r="I58" s="602"/>
      <c r="J58" s="602"/>
      <c r="K58" s="602"/>
      <c r="L58" s="602"/>
    </row>
    <row r="59" spans="1:12">
      <c r="D59" s="602"/>
      <c r="E59" s="602"/>
      <c r="F59" s="602"/>
      <c r="G59" s="602"/>
      <c r="H59" s="602"/>
      <c r="I59" s="602"/>
      <c r="J59" s="602"/>
      <c r="K59" s="602"/>
      <c r="L59" s="602"/>
    </row>
    <row r="60" spans="1:12">
      <c r="D60" s="602"/>
      <c r="E60" s="602"/>
      <c r="F60" s="602"/>
      <c r="G60" s="602"/>
      <c r="H60" s="602"/>
      <c r="I60" s="602"/>
      <c r="J60" s="602"/>
      <c r="K60" s="602"/>
      <c r="L60" s="602"/>
    </row>
    <row r="61" spans="1:12">
      <c r="D61" s="602"/>
      <c r="E61" s="602"/>
      <c r="F61" s="602"/>
      <c r="G61" s="602"/>
      <c r="H61" s="602"/>
      <c r="I61" s="602"/>
      <c r="J61" s="602"/>
      <c r="K61" s="602"/>
      <c r="L61" s="602"/>
    </row>
    <row r="62" spans="1:12">
      <c r="D62" s="602"/>
      <c r="E62" s="602"/>
      <c r="F62" s="602"/>
      <c r="G62" s="602"/>
      <c r="H62" s="602"/>
      <c r="I62" s="602"/>
      <c r="J62" s="602"/>
      <c r="K62" s="602"/>
      <c r="L62" s="602"/>
    </row>
    <row r="63" spans="1:12">
      <c r="D63" s="602"/>
      <c r="E63" s="602"/>
      <c r="F63" s="602"/>
      <c r="G63" s="602"/>
      <c r="H63" s="602"/>
      <c r="I63" s="602"/>
      <c r="J63" s="602"/>
      <c r="K63" s="602"/>
      <c r="L63" s="602"/>
    </row>
    <row r="64" spans="1:12">
      <c r="D64" s="602"/>
      <c r="E64" s="602"/>
      <c r="F64" s="602"/>
      <c r="G64" s="602"/>
      <c r="H64" s="602"/>
      <c r="I64" s="602"/>
      <c r="J64" s="602"/>
      <c r="K64" s="602"/>
      <c r="L64" s="602"/>
    </row>
    <row r="65" spans="1:12">
      <c r="A65" s="600"/>
      <c r="D65" s="602"/>
      <c r="E65" s="602"/>
      <c r="F65" s="602"/>
      <c r="G65" s="602"/>
      <c r="H65" s="602"/>
      <c r="I65" s="602"/>
      <c r="J65" s="602"/>
      <c r="K65" s="602"/>
      <c r="L65" s="602"/>
    </row>
    <row r="66" spans="1:12">
      <c r="A66" s="600"/>
      <c r="D66" s="602"/>
      <c r="E66" s="602"/>
      <c r="F66" s="602"/>
      <c r="G66" s="602"/>
      <c r="H66" s="602"/>
      <c r="I66" s="602"/>
      <c r="J66" s="602"/>
      <c r="K66" s="602"/>
      <c r="L66" s="602"/>
    </row>
    <row r="67" spans="1:12">
      <c r="A67" s="600"/>
      <c r="D67" s="602"/>
      <c r="E67" s="602"/>
      <c r="F67" s="602"/>
      <c r="G67" s="602"/>
      <c r="H67" s="602"/>
      <c r="I67" s="602"/>
      <c r="J67" s="602"/>
      <c r="K67" s="602"/>
      <c r="L67" s="602"/>
    </row>
    <row r="68" spans="1:12">
      <c r="A68" s="600"/>
      <c r="D68" s="602"/>
      <c r="E68" s="602"/>
      <c r="F68" s="602"/>
      <c r="G68" s="602"/>
      <c r="H68" s="602"/>
      <c r="I68" s="602"/>
      <c r="J68" s="602"/>
      <c r="K68" s="602"/>
      <c r="L68" s="602"/>
    </row>
    <row r="69" spans="1:12">
      <c r="A69" s="600"/>
      <c r="D69" s="602"/>
      <c r="E69" s="602"/>
      <c r="F69" s="602"/>
      <c r="G69" s="602"/>
      <c r="H69" s="602"/>
      <c r="I69" s="602"/>
      <c r="J69" s="602"/>
      <c r="K69" s="602"/>
      <c r="L69" s="602"/>
    </row>
    <row r="70" spans="1:12">
      <c r="A70" s="600"/>
      <c r="D70" s="602"/>
      <c r="E70" s="602"/>
      <c r="F70" s="602"/>
      <c r="G70" s="602"/>
      <c r="H70" s="602"/>
      <c r="I70" s="602"/>
      <c r="J70" s="602"/>
      <c r="K70" s="602"/>
      <c r="L70" s="602"/>
    </row>
    <row r="71" spans="1:12">
      <c r="A71" s="600"/>
      <c r="D71" s="602"/>
      <c r="E71" s="602"/>
      <c r="F71" s="602"/>
      <c r="G71" s="602"/>
      <c r="H71" s="602"/>
      <c r="I71" s="602"/>
      <c r="J71" s="602"/>
      <c r="K71" s="602"/>
      <c r="L71" s="602"/>
    </row>
    <row r="72" spans="1:12">
      <c r="A72" s="600"/>
      <c r="D72" s="602"/>
      <c r="E72" s="602"/>
      <c r="F72" s="602"/>
      <c r="G72" s="602"/>
      <c r="H72" s="602"/>
      <c r="I72" s="602"/>
      <c r="J72" s="602"/>
      <c r="K72" s="602"/>
      <c r="L72" s="602"/>
    </row>
    <row r="73" spans="1:12">
      <c r="A73" s="600"/>
      <c r="D73" s="602"/>
      <c r="E73" s="602"/>
      <c r="F73" s="602"/>
      <c r="G73" s="602"/>
      <c r="H73" s="602"/>
      <c r="I73" s="602"/>
      <c r="J73" s="602"/>
      <c r="K73" s="602"/>
      <c r="L73" s="602"/>
    </row>
    <row r="74" spans="1:12">
      <c r="A74" s="600"/>
      <c r="D74" s="602"/>
      <c r="E74" s="602"/>
      <c r="F74" s="602"/>
      <c r="G74" s="602"/>
      <c r="H74" s="602"/>
      <c r="I74" s="602"/>
      <c r="J74" s="602"/>
      <c r="K74" s="602"/>
      <c r="L74" s="602"/>
    </row>
    <row r="75" spans="1:12">
      <c r="A75" s="600"/>
      <c r="D75" s="602"/>
      <c r="E75" s="602"/>
      <c r="F75" s="602"/>
      <c r="G75" s="602"/>
      <c r="H75" s="602"/>
      <c r="I75" s="602"/>
      <c r="J75" s="602"/>
      <c r="K75" s="602"/>
      <c r="L75" s="602"/>
    </row>
    <row r="76" spans="1:12">
      <c r="A76" s="600"/>
      <c r="D76" s="602"/>
      <c r="E76" s="602"/>
      <c r="F76" s="602"/>
      <c r="G76" s="602"/>
      <c r="H76" s="602"/>
      <c r="I76" s="602"/>
      <c r="J76" s="602"/>
      <c r="K76" s="602"/>
      <c r="L76" s="602"/>
    </row>
    <row r="77" spans="1:12">
      <c r="A77" s="600"/>
      <c r="D77" s="602"/>
      <c r="E77" s="602"/>
      <c r="F77" s="602"/>
      <c r="G77" s="602"/>
      <c r="H77" s="602"/>
      <c r="I77" s="602"/>
      <c r="J77" s="602"/>
      <c r="K77" s="602"/>
      <c r="L77" s="602"/>
    </row>
    <row r="78" spans="1:12">
      <c r="A78" s="600"/>
      <c r="D78" s="602"/>
      <c r="E78" s="602"/>
      <c r="F78" s="602"/>
      <c r="G78" s="602"/>
      <c r="H78" s="602"/>
      <c r="I78" s="602"/>
      <c r="J78" s="602"/>
      <c r="K78" s="602"/>
      <c r="L78" s="602"/>
    </row>
    <row r="79" spans="1:12">
      <c r="A79" s="600"/>
      <c r="D79" s="602"/>
      <c r="E79" s="602"/>
      <c r="F79" s="602"/>
      <c r="G79" s="602"/>
      <c r="H79" s="602"/>
      <c r="I79" s="602"/>
      <c r="J79" s="602"/>
      <c r="K79" s="602"/>
      <c r="L79" s="602"/>
    </row>
    <row r="80" spans="1:12">
      <c r="A80" s="600"/>
      <c r="D80" s="602"/>
      <c r="E80" s="602"/>
      <c r="F80" s="602"/>
      <c r="G80" s="602"/>
      <c r="H80" s="602"/>
      <c r="I80" s="602"/>
      <c r="J80" s="602"/>
      <c r="K80" s="602"/>
      <c r="L80" s="602"/>
    </row>
    <row r="81" spans="1:12">
      <c r="A81" s="600"/>
      <c r="D81" s="602"/>
      <c r="E81" s="602"/>
      <c r="F81" s="602"/>
      <c r="G81" s="602"/>
      <c r="H81" s="602"/>
      <c r="I81" s="602"/>
      <c r="J81" s="602"/>
      <c r="K81" s="602"/>
      <c r="L81" s="602"/>
    </row>
    <row r="82" spans="1:12">
      <c r="A82" s="600"/>
      <c r="D82" s="602"/>
      <c r="E82" s="602"/>
      <c r="F82" s="602"/>
      <c r="G82" s="602"/>
      <c r="H82" s="602"/>
      <c r="I82" s="602"/>
      <c r="J82" s="602"/>
      <c r="K82" s="602"/>
      <c r="L82" s="602"/>
    </row>
    <row r="83" spans="1:12">
      <c r="A83" s="600"/>
      <c r="D83" s="602"/>
      <c r="E83" s="602"/>
      <c r="F83" s="602"/>
      <c r="G83" s="602"/>
      <c r="H83" s="602"/>
      <c r="I83" s="602"/>
      <c r="J83" s="602"/>
      <c r="K83" s="602"/>
      <c r="L83" s="602"/>
    </row>
    <row r="84" spans="1:12">
      <c r="A84" s="600"/>
      <c r="D84" s="602"/>
      <c r="E84" s="602"/>
      <c r="F84" s="602"/>
      <c r="G84" s="602"/>
      <c r="H84" s="602"/>
      <c r="I84" s="602"/>
      <c r="J84" s="602"/>
      <c r="K84" s="602"/>
      <c r="L84" s="602"/>
    </row>
    <row r="85" spans="1:12">
      <c r="A85" s="600"/>
      <c r="D85" s="602"/>
      <c r="E85" s="602"/>
      <c r="F85" s="602"/>
      <c r="G85" s="602"/>
      <c r="H85" s="602"/>
      <c r="I85" s="602"/>
      <c r="J85" s="602"/>
      <c r="K85" s="602"/>
      <c r="L85" s="602"/>
    </row>
    <row r="86" spans="1:12">
      <c r="A86" s="600"/>
      <c r="D86" s="602"/>
      <c r="E86" s="602"/>
      <c r="F86" s="602"/>
      <c r="G86" s="602"/>
      <c r="H86" s="602"/>
      <c r="I86" s="602"/>
      <c r="J86" s="602"/>
      <c r="K86" s="602"/>
      <c r="L86" s="602"/>
    </row>
    <row r="87" spans="1:12">
      <c r="A87" s="600"/>
      <c r="D87" s="602"/>
      <c r="E87" s="602"/>
      <c r="F87" s="602"/>
      <c r="G87" s="602"/>
      <c r="H87" s="602"/>
      <c r="I87" s="602"/>
      <c r="J87" s="602"/>
      <c r="K87" s="602"/>
      <c r="L87" s="602"/>
    </row>
    <row r="88" spans="1:12">
      <c r="A88" s="600"/>
      <c r="D88" s="602"/>
      <c r="E88" s="602"/>
      <c r="F88" s="602"/>
      <c r="G88" s="602"/>
      <c r="H88" s="602"/>
      <c r="I88" s="602"/>
      <c r="J88" s="602"/>
      <c r="K88" s="602"/>
      <c r="L88" s="602"/>
    </row>
    <row r="89" spans="1:12">
      <c r="A89" s="600"/>
      <c r="D89" s="602"/>
      <c r="E89" s="602"/>
      <c r="F89" s="602"/>
      <c r="G89" s="602"/>
      <c r="H89" s="602"/>
      <c r="I89" s="602"/>
      <c r="J89" s="602"/>
      <c r="K89" s="602"/>
      <c r="L89" s="602"/>
    </row>
    <row r="90" spans="1:12">
      <c r="A90" s="600"/>
      <c r="D90" s="602"/>
      <c r="E90" s="602"/>
      <c r="F90" s="602"/>
      <c r="G90" s="602"/>
      <c r="H90" s="602"/>
      <c r="I90" s="602"/>
      <c r="J90" s="602"/>
      <c r="K90" s="602"/>
      <c r="L90" s="602"/>
    </row>
    <row r="91" spans="1:12">
      <c r="A91" s="600"/>
      <c r="D91" s="602"/>
      <c r="E91" s="602"/>
      <c r="F91" s="602"/>
      <c r="G91" s="602"/>
      <c r="H91" s="602"/>
      <c r="I91" s="602"/>
      <c r="J91" s="602"/>
      <c r="K91" s="602"/>
      <c r="L91" s="602"/>
    </row>
    <row r="92" spans="1:12">
      <c r="A92" s="600"/>
      <c r="D92" s="602"/>
      <c r="E92" s="602"/>
      <c r="F92" s="602"/>
      <c r="G92" s="602"/>
      <c r="H92" s="602"/>
      <c r="I92" s="602"/>
      <c r="J92" s="602"/>
      <c r="K92" s="602"/>
      <c r="L92" s="602"/>
    </row>
    <row r="93" spans="1:12">
      <c r="A93" s="600"/>
      <c r="D93" s="602"/>
      <c r="E93" s="602"/>
      <c r="F93" s="602"/>
      <c r="G93" s="602"/>
      <c r="H93" s="602"/>
      <c r="I93" s="602"/>
      <c r="J93" s="602"/>
      <c r="K93" s="602"/>
      <c r="L93" s="602"/>
    </row>
    <row r="94" spans="1:12">
      <c r="A94" s="600"/>
      <c r="D94" s="602"/>
      <c r="E94" s="602"/>
      <c r="F94" s="602"/>
      <c r="G94" s="602"/>
      <c r="H94" s="602"/>
      <c r="I94" s="602"/>
      <c r="J94" s="602"/>
      <c r="K94" s="602"/>
      <c r="L94" s="602"/>
    </row>
    <row r="95" spans="1:12">
      <c r="A95" s="600"/>
      <c r="D95" s="602"/>
      <c r="E95" s="602"/>
      <c r="F95" s="602"/>
      <c r="G95" s="602"/>
      <c r="H95" s="602"/>
      <c r="I95" s="602"/>
      <c r="J95" s="602"/>
      <c r="K95" s="602"/>
      <c r="L95" s="602"/>
    </row>
    <row r="96" spans="1:12">
      <c r="A96" s="600"/>
      <c r="D96" s="602"/>
      <c r="E96" s="602"/>
      <c r="F96" s="602"/>
      <c r="G96" s="602"/>
      <c r="H96" s="602"/>
      <c r="I96" s="602"/>
      <c r="J96" s="602"/>
      <c r="K96" s="602"/>
      <c r="L96" s="602"/>
    </row>
    <row r="97" spans="1:12">
      <c r="A97" s="600"/>
      <c r="D97" s="602"/>
      <c r="E97" s="602"/>
      <c r="F97" s="602"/>
      <c r="G97" s="602"/>
      <c r="H97" s="602"/>
      <c r="I97" s="602"/>
      <c r="J97" s="602"/>
      <c r="K97" s="602"/>
      <c r="L97" s="602"/>
    </row>
    <row r="98" spans="1:12">
      <c r="A98" s="600"/>
      <c r="D98" s="602"/>
      <c r="E98" s="602"/>
      <c r="F98" s="602"/>
      <c r="G98" s="602"/>
      <c r="H98" s="602"/>
      <c r="I98" s="602"/>
      <c r="J98" s="602"/>
      <c r="K98" s="602"/>
      <c r="L98" s="602"/>
    </row>
    <row r="99" spans="1:12">
      <c r="A99" s="600"/>
      <c r="D99" s="602"/>
      <c r="E99" s="602"/>
      <c r="F99" s="602"/>
      <c r="G99" s="602"/>
      <c r="H99" s="602"/>
      <c r="I99" s="602"/>
      <c r="J99" s="602"/>
      <c r="K99" s="602"/>
      <c r="L99" s="602"/>
    </row>
    <row r="100" spans="1:12">
      <c r="A100" s="600"/>
      <c r="D100" s="602"/>
      <c r="E100" s="602"/>
      <c r="F100" s="602"/>
      <c r="G100" s="602"/>
      <c r="H100" s="602"/>
      <c r="I100" s="602"/>
      <c r="J100" s="602"/>
      <c r="K100" s="602"/>
      <c r="L100" s="602"/>
    </row>
    <row r="101" spans="1:12">
      <c r="A101" s="600"/>
      <c r="D101" s="602"/>
      <c r="E101" s="602"/>
      <c r="F101" s="602"/>
      <c r="G101" s="602"/>
      <c r="H101" s="602"/>
      <c r="I101" s="602"/>
      <c r="J101" s="602"/>
      <c r="K101" s="602"/>
      <c r="L101" s="602"/>
    </row>
    <row r="102" spans="1:12">
      <c r="A102" s="600"/>
      <c r="D102" s="602"/>
      <c r="E102" s="602"/>
      <c r="F102" s="602"/>
      <c r="G102" s="602"/>
      <c r="H102" s="602"/>
      <c r="I102" s="602"/>
      <c r="J102" s="602"/>
      <c r="K102" s="602"/>
      <c r="L102" s="602"/>
    </row>
    <row r="103" spans="1:12">
      <c r="A103" s="600"/>
      <c r="D103" s="602"/>
      <c r="E103" s="602"/>
      <c r="F103" s="602"/>
      <c r="G103" s="602"/>
      <c r="H103" s="602"/>
      <c r="I103" s="602"/>
      <c r="J103" s="602"/>
      <c r="K103" s="602"/>
      <c r="L103" s="602"/>
    </row>
    <row r="104" spans="1:12">
      <c r="A104" s="600"/>
      <c r="D104" s="602"/>
      <c r="E104" s="602"/>
      <c r="F104" s="602"/>
      <c r="G104" s="602"/>
      <c r="H104" s="602"/>
      <c r="I104" s="602"/>
      <c r="J104" s="602"/>
      <c r="K104" s="602"/>
      <c r="L104" s="602"/>
    </row>
    <row r="105" spans="1:12">
      <c r="A105" s="600"/>
      <c r="D105" s="602"/>
      <c r="E105" s="602"/>
      <c r="F105" s="602"/>
      <c r="G105" s="602"/>
      <c r="H105" s="602"/>
      <c r="I105" s="602"/>
      <c r="J105" s="602"/>
      <c r="K105" s="602"/>
      <c r="L105" s="602"/>
    </row>
    <row r="106" spans="1:12">
      <c r="A106" s="600"/>
      <c r="D106" s="602"/>
      <c r="E106" s="602"/>
      <c r="F106" s="602"/>
      <c r="G106" s="602"/>
      <c r="H106" s="602"/>
      <c r="I106" s="602"/>
      <c r="J106" s="602"/>
      <c r="K106" s="602"/>
      <c r="L106" s="602"/>
    </row>
    <row r="107" spans="1:12">
      <c r="A107" s="600"/>
      <c r="D107" s="602"/>
      <c r="E107" s="602"/>
      <c r="F107" s="602"/>
      <c r="G107" s="602"/>
      <c r="H107" s="602"/>
      <c r="I107" s="602"/>
      <c r="J107" s="602"/>
      <c r="K107" s="602"/>
      <c r="L107" s="602"/>
    </row>
    <row r="108" spans="1:12">
      <c r="A108" s="600"/>
      <c r="D108" s="602"/>
      <c r="E108" s="602"/>
      <c r="F108" s="602"/>
      <c r="G108" s="602"/>
      <c r="H108" s="602"/>
      <c r="I108" s="602"/>
      <c r="J108" s="602"/>
      <c r="K108" s="602"/>
      <c r="L108" s="602"/>
    </row>
    <row r="109" spans="1:12">
      <c r="A109" s="600"/>
      <c r="D109" s="602"/>
      <c r="E109" s="602"/>
      <c r="F109" s="602"/>
      <c r="G109" s="602"/>
      <c r="H109" s="602"/>
      <c r="I109" s="602"/>
      <c r="J109" s="602"/>
      <c r="K109" s="602"/>
      <c r="L109" s="602"/>
    </row>
    <row r="110" spans="1:12">
      <c r="A110" s="600"/>
      <c r="D110" s="602"/>
      <c r="E110" s="602"/>
      <c r="F110" s="602"/>
      <c r="G110" s="602"/>
      <c r="H110" s="602"/>
      <c r="I110" s="602"/>
      <c r="J110" s="602"/>
      <c r="K110" s="602"/>
      <c r="L110" s="602"/>
    </row>
    <row r="111" spans="1:12">
      <c r="A111" s="600"/>
      <c r="D111" s="602"/>
      <c r="E111" s="602"/>
      <c r="F111" s="602"/>
      <c r="G111" s="602"/>
      <c r="H111" s="602"/>
      <c r="I111" s="602"/>
      <c r="J111" s="602"/>
      <c r="K111" s="602"/>
      <c r="L111" s="602"/>
    </row>
    <row r="112" spans="1:12">
      <c r="A112" s="600"/>
      <c r="D112" s="602"/>
      <c r="E112" s="602"/>
      <c r="F112" s="602"/>
      <c r="G112" s="602"/>
      <c r="H112" s="602"/>
      <c r="I112" s="602"/>
      <c r="J112" s="602"/>
      <c r="K112" s="602"/>
      <c r="L112" s="602"/>
    </row>
    <row r="113" spans="1:12">
      <c r="A113" s="600"/>
      <c r="D113" s="602"/>
      <c r="E113" s="602"/>
      <c r="F113" s="602"/>
      <c r="G113" s="602"/>
      <c r="H113" s="602"/>
      <c r="I113" s="602"/>
      <c r="J113" s="602"/>
      <c r="K113" s="602"/>
      <c r="L113" s="602"/>
    </row>
    <row r="114" spans="1:12">
      <c r="A114" s="600"/>
      <c r="D114" s="602"/>
      <c r="E114" s="602"/>
      <c r="F114" s="602"/>
      <c r="G114" s="602"/>
      <c r="H114" s="602"/>
      <c r="I114" s="602"/>
      <c r="J114" s="602"/>
      <c r="K114" s="602"/>
      <c r="L114" s="602"/>
    </row>
    <row r="115" spans="1:12">
      <c r="A115" s="600"/>
      <c r="D115" s="602"/>
      <c r="E115" s="602"/>
      <c r="F115" s="602"/>
      <c r="G115" s="602"/>
      <c r="H115" s="602"/>
      <c r="I115" s="602"/>
      <c r="J115" s="602"/>
      <c r="K115" s="602"/>
      <c r="L115" s="602"/>
    </row>
    <row r="116" spans="1:12">
      <c r="A116" s="600"/>
      <c r="D116" s="602"/>
      <c r="E116" s="602"/>
      <c r="F116" s="602"/>
      <c r="G116" s="602"/>
      <c r="H116" s="602"/>
      <c r="I116" s="602"/>
      <c r="J116" s="602"/>
      <c r="K116" s="602"/>
      <c r="L116" s="602"/>
    </row>
    <row r="117" spans="1:12">
      <c r="A117" s="600"/>
      <c r="D117" s="602"/>
      <c r="E117" s="602"/>
      <c r="F117" s="602"/>
      <c r="G117" s="602"/>
      <c r="H117" s="602"/>
      <c r="I117" s="602"/>
      <c r="J117" s="602"/>
      <c r="K117" s="602"/>
      <c r="L117" s="602"/>
    </row>
    <row r="118" spans="1:12">
      <c r="A118" s="600"/>
      <c r="D118" s="602"/>
      <c r="E118" s="602"/>
      <c r="F118" s="602"/>
      <c r="G118" s="602"/>
      <c r="H118" s="602"/>
      <c r="I118" s="602"/>
      <c r="J118" s="602"/>
      <c r="K118" s="602"/>
      <c r="L118" s="602"/>
    </row>
    <row r="119" spans="1:12">
      <c r="A119" s="600"/>
      <c r="D119" s="602"/>
      <c r="E119" s="602"/>
      <c r="F119" s="602"/>
      <c r="G119" s="602"/>
      <c r="H119" s="602"/>
      <c r="I119" s="602"/>
      <c r="J119" s="602"/>
      <c r="K119" s="602"/>
      <c r="L119" s="602"/>
    </row>
    <row r="120" spans="1:12">
      <c r="A120" s="600"/>
      <c r="D120" s="602"/>
      <c r="E120" s="602"/>
      <c r="F120" s="602"/>
      <c r="G120" s="602"/>
      <c r="H120" s="602"/>
      <c r="I120" s="602"/>
      <c r="J120" s="602"/>
      <c r="K120" s="602"/>
      <c r="L120" s="602"/>
    </row>
    <row r="121" spans="1:12">
      <c r="A121" s="600"/>
      <c r="D121" s="602"/>
      <c r="E121" s="602"/>
      <c r="F121" s="602"/>
      <c r="G121" s="602"/>
      <c r="H121" s="602"/>
      <c r="I121" s="602"/>
      <c r="J121" s="602"/>
      <c r="K121" s="602"/>
      <c r="L121" s="602"/>
    </row>
    <row r="122" spans="1:12">
      <c r="A122" s="600"/>
      <c r="D122" s="602"/>
      <c r="E122" s="602"/>
      <c r="F122" s="602"/>
      <c r="G122" s="602"/>
      <c r="H122" s="602"/>
      <c r="I122" s="602"/>
      <c r="J122" s="602"/>
      <c r="K122" s="602"/>
      <c r="L122" s="602"/>
    </row>
    <row r="123" spans="1:12">
      <c r="A123" s="600"/>
      <c r="D123" s="602"/>
      <c r="E123" s="602"/>
      <c r="F123" s="602"/>
      <c r="G123" s="602"/>
      <c r="H123" s="602"/>
      <c r="I123" s="602"/>
      <c r="J123" s="602"/>
      <c r="K123" s="602"/>
      <c r="L123" s="602"/>
    </row>
    <row r="124" spans="1:12">
      <c r="A124" s="600"/>
      <c r="D124" s="602"/>
      <c r="E124" s="602"/>
      <c r="F124" s="602"/>
      <c r="G124" s="602"/>
      <c r="H124" s="602"/>
      <c r="I124" s="602"/>
      <c r="J124" s="602"/>
      <c r="K124" s="602"/>
      <c r="L124" s="602"/>
    </row>
    <row r="125" spans="1:12">
      <c r="A125" s="600"/>
      <c r="D125" s="602"/>
      <c r="E125" s="602"/>
      <c r="F125" s="602"/>
      <c r="G125" s="602"/>
      <c r="H125" s="602"/>
      <c r="I125" s="602"/>
      <c r="J125" s="602"/>
      <c r="K125" s="602"/>
      <c r="L125" s="602"/>
    </row>
    <row r="126" spans="1:12">
      <c r="A126" s="600"/>
      <c r="D126" s="602"/>
      <c r="E126" s="602"/>
      <c r="F126" s="602"/>
      <c r="G126" s="602"/>
      <c r="H126" s="602"/>
      <c r="I126" s="602"/>
      <c r="J126" s="602"/>
      <c r="K126" s="602"/>
      <c r="L126" s="602"/>
    </row>
    <row r="127" spans="1:12">
      <c r="A127" s="600"/>
      <c r="D127" s="602"/>
      <c r="E127" s="602"/>
      <c r="F127" s="602"/>
      <c r="G127" s="602"/>
      <c r="H127" s="602"/>
      <c r="I127" s="602"/>
      <c r="J127" s="602"/>
      <c r="K127" s="602"/>
      <c r="L127" s="602"/>
    </row>
    <row r="128" spans="1:12">
      <c r="A128" s="600"/>
      <c r="D128" s="602"/>
      <c r="E128" s="602"/>
      <c r="F128" s="602"/>
      <c r="G128" s="602"/>
      <c r="H128" s="602"/>
      <c r="I128" s="602"/>
      <c r="J128" s="602"/>
      <c r="K128" s="602"/>
      <c r="L128" s="602"/>
    </row>
    <row r="129" spans="1:12">
      <c r="A129" s="600"/>
      <c r="D129" s="602"/>
      <c r="E129" s="602"/>
      <c r="F129" s="602"/>
      <c r="G129" s="602"/>
      <c r="H129" s="602"/>
      <c r="I129" s="602"/>
      <c r="J129" s="602"/>
      <c r="K129" s="602"/>
      <c r="L129" s="602"/>
    </row>
    <row r="130" spans="1:12">
      <c r="A130" s="600"/>
      <c r="D130" s="602"/>
      <c r="E130" s="602"/>
      <c r="F130" s="602"/>
      <c r="G130" s="602"/>
      <c r="H130" s="602"/>
      <c r="I130" s="602"/>
      <c r="J130" s="602"/>
      <c r="K130" s="602"/>
      <c r="L130" s="602"/>
    </row>
  </sheetData>
  <mergeCells count="16">
    <mergeCell ref="A9:B9"/>
    <mergeCell ref="A6:A8"/>
    <mergeCell ref="B6:B8"/>
    <mergeCell ref="C6:C8"/>
    <mergeCell ref="E6:F6"/>
    <mergeCell ref="G6:H6"/>
    <mergeCell ref="A1:L1"/>
    <mergeCell ref="A2:L2"/>
    <mergeCell ref="A3:L3"/>
    <mergeCell ref="A4:L4"/>
    <mergeCell ref="A5:L5"/>
    <mergeCell ref="J7:J8"/>
    <mergeCell ref="K7:K8"/>
    <mergeCell ref="L7:L8"/>
    <mergeCell ref="I6:L6"/>
    <mergeCell ref="I7:I8"/>
  </mergeCells>
  <printOptions horizontalCentered="1"/>
  <pageMargins left="0.2" right="0.2" top="0.75" bottom="0.75" header="0.3" footer="0.3"/>
  <pageSetup paperSize="9" scale="73"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00"/>
  <sheetViews>
    <sheetView showGridLines="0" workbookViewId="0">
      <selection activeCell="L29" sqref="L29"/>
    </sheetView>
  </sheetViews>
  <sheetFormatPr defaultColWidth="14.42578125" defaultRowHeight="15" customHeight="1"/>
  <cols>
    <col min="1" max="1" width="10.140625" style="1641" customWidth="1"/>
    <col min="2" max="2" width="32" style="1641" customWidth="1"/>
    <col min="3" max="3" width="16.42578125" style="1641" customWidth="1"/>
    <col min="4" max="4" width="16.7109375" style="1641" customWidth="1"/>
    <col min="5" max="5" width="17.7109375" style="1641" customWidth="1"/>
    <col min="6" max="6" width="11.85546875" style="1641" customWidth="1"/>
    <col min="7" max="7" width="12.140625" style="1641" customWidth="1"/>
    <col min="8" max="8" width="11.42578125" style="1641" bestFit="1" customWidth="1"/>
    <col min="9" max="16384" width="14.42578125" style="1641"/>
  </cols>
  <sheetData>
    <row r="1" spans="1:8" ht="15.75" customHeight="1">
      <c r="A1" s="1643"/>
      <c r="B1" s="3228" t="s">
        <v>1437</v>
      </c>
      <c r="C1" s="3229"/>
      <c r="D1" s="3229"/>
      <c r="E1" s="3229"/>
      <c r="F1" s="3229"/>
      <c r="G1" s="3229"/>
      <c r="H1" s="1643"/>
    </row>
    <row r="2" spans="1:8" ht="15.75" customHeight="1">
      <c r="A2" s="1643"/>
      <c r="B2" s="3228" t="s">
        <v>1436</v>
      </c>
      <c r="C2" s="3229"/>
      <c r="D2" s="3229"/>
      <c r="E2" s="3229"/>
      <c r="F2" s="3229"/>
      <c r="G2" s="3229"/>
      <c r="H2" s="1643"/>
    </row>
    <row r="3" spans="1:8" ht="15.75" customHeight="1">
      <c r="A3" s="1643"/>
      <c r="B3" s="3230" t="s">
        <v>1435</v>
      </c>
      <c r="C3" s="3231"/>
      <c r="D3" s="3231"/>
      <c r="E3" s="3231"/>
      <c r="F3" s="3231"/>
      <c r="G3" s="3231"/>
      <c r="H3" s="1643"/>
    </row>
    <row r="4" spans="1:8" ht="17.25" customHeight="1" thickBot="1">
      <c r="A4" s="1643"/>
      <c r="B4" s="1643" t="s">
        <v>694</v>
      </c>
      <c r="C4" s="1643"/>
      <c r="D4" s="1643"/>
      <c r="E4" s="1644"/>
      <c r="F4" s="3232" t="s">
        <v>40</v>
      </c>
      <c r="G4" s="3233"/>
      <c r="H4" s="1643"/>
    </row>
    <row r="5" spans="1:8" ht="21" customHeight="1" thickTop="1">
      <c r="A5" s="1643"/>
      <c r="B5" s="3234" t="s">
        <v>3</v>
      </c>
      <c r="C5" s="3238" t="s">
        <v>29</v>
      </c>
      <c r="D5" s="3240" t="s">
        <v>400</v>
      </c>
      <c r="E5" s="3240" t="s">
        <v>401</v>
      </c>
      <c r="F5" s="3236" t="s">
        <v>545</v>
      </c>
      <c r="G5" s="3237"/>
      <c r="H5" s="1643"/>
    </row>
    <row r="6" spans="1:8" ht="15.75">
      <c r="A6" s="1643"/>
      <c r="B6" s="3235"/>
      <c r="C6" s="3239"/>
      <c r="D6" s="3241"/>
      <c r="E6" s="3241"/>
      <c r="F6" s="1702" t="s">
        <v>85</v>
      </c>
      <c r="G6" s="1701" t="s">
        <v>398</v>
      </c>
      <c r="H6" s="1643"/>
    </row>
    <row r="7" spans="1:8" ht="19.5" customHeight="1">
      <c r="A7" s="1643"/>
      <c r="B7" s="1693" t="s">
        <v>1434</v>
      </c>
      <c r="C7" s="1700">
        <v>97109.512358769993</v>
      </c>
      <c r="D7" s="1700">
        <v>97709.105197809986</v>
      </c>
      <c r="E7" s="1691">
        <v>141124.0806005694</v>
      </c>
      <c r="F7" s="1690">
        <v>0.61743986194144895</v>
      </c>
      <c r="G7" s="1689">
        <v>44.432886080439204</v>
      </c>
      <c r="H7" s="1699"/>
    </row>
    <row r="8" spans="1:8" ht="19.5" customHeight="1">
      <c r="A8" s="1643"/>
      <c r="B8" s="1688" t="s">
        <v>1433</v>
      </c>
      <c r="C8" s="1687">
        <v>62731.831038769982</v>
      </c>
      <c r="D8" s="1687">
        <v>70108.885521999997</v>
      </c>
      <c r="E8" s="1686">
        <v>106372.05472799999</v>
      </c>
      <c r="F8" s="1685">
        <v>11.759667079812797</v>
      </c>
      <c r="G8" s="1684">
        <v>51.724070260139413</v>
      </c>
      <c r="H8" s="1644"/>
    </row>
    <row r="9" spans="1:8" ht="19.5" customHeight="1">
      <c r="A9" s="1643"/>
      <c r="B9" s="1688" t="s">
        <v>1432</v>
      </c>
      <c r="C9" s="1687">
        <v>2109.7991100000013</v>
      </c>
      <c r="D9" s="1687">
        <v>1191.1808935700001</v>
      </c>
      <c r="E9" s="1686">
        <v>1016.056708</v>
      </c>
      <c r="F9" s="1685">
        <v>-43.540553793768581</v>
      </c>
      <c r="G9" s="1684">
        <v>-14.701728890659794</v>
      </c>
      <c r="H9" s="1644"/>
    </row>
    <row r="10" spans="1:8" ht="19.5" customHeight="1">
      <c r="A10" s="1643"/>
      <c r="B10" s="1698" t="s">
        <v>1431</v>
      </c>
      <c r="C10" s="1697">
        <v>32267.882210000014</v>
      </c>
      <c r="D10" s="1697">
        <v>26409.038782239997</v>
      </c>
      <c r="E10" s="1696">
        <v>33735.969164569404</v>
      </c>
      <c r="F10" s="1695">
        <v>-18.156888604063159</v>
      </c>
      <c r="G10" s="1694">
        <v>27.744025228425762</v>
      </c>
      <c r="H10" s="1644"/>
    </row>
    <row r="11" spans="1:8" ht="19.5" customHeight="1">
      <c r="A11" s="1643"/>
      <c r="B11" s="1693" t="s">
        <v>1430</v>
      </c>
      <c r="C11" s="1692">
        <v>1418535.3429599998</v>
      </c>
      <c r="D11" s="1692">
        <v>1196799.0528586246</v>
      </c>
      <c r="E11" s="1691">
        <v>1539837.0708099494</v>
      </c>
      <c r="F11" s="1690">
        <v>-15.631354636444028</v>
      </c>
      <c r="G11" s="1689">
        <v>28.662958675640525</v>
      </c>
      <c r="H11" s="1644"/>
    </row>
    <row r="12" spans="1:8" ht="19.5" customHeight="1">
      <c r="A12" s="1643"/>
      <c r="B12" s="1688" t="s">
        <v>1429</v>
      </c>
      <c r="C12" s="1687">
        <v>917922.2111599982</v>
      </c>
      <c r="D12" s="1687">
        <v>735294.81326105585</v>
      </c>
      <c r="E12" s="1686">
        <v>971603.94697300007</v>
      </c>
      <c r="F12" s="1685">
        <v>-19.895737969795078</v>
      </c>
      <c r="G12" s="1684">
        <v>32.138011781139284</v>
      </c>
      <c r="H12" s="1644"/>
    </row>
    <row r="13" spans="1:8" ht="19.5" customHeight="1">
      <c r="A13" s="1643"/>
      <c r="B13" s="1688" t="s">
        <v>1428</v>
      </c>
      <c r="C13" s="1687">
        <v>205518.63969999936</v>
      </c>
      <c r="D13" s="1687">
        <v>181920.308217924</v>
      </c>
      <c r="E13" s="1686">
        <v>233923.06068099994</v>
      </c>
      <c r="F13" s="1685">
        <v>-11.482331489018428</v>
      </c>
      <c r="G13" s="1684">
        <v>28.585457540442039</v>
      </c>
      <c r="H13" s="1644"/>
    </row>
    <row r="14" spans="1:8" ht="19.5" customHeight="1">
      <c r="A14" s="1643"/>
      <c r="B14" s="1698" t="s">
        <v>1427</v>
      </c>
      <c r="C14" s="1697">
        <v>295094.4921000023</v>
      </c>
      <c r="D14" s="1697">
        <v>279583.93137964472</v>
      </c>
      <c r="E14" s="1696">
        <v>334310.06315594935</v>
      </c>
      <c r="F14" s="1695">
        <v>-5.256133589610112</v>
      </c>
      <c r="G14" s="1694">
        <v>19.574133429718632</v>
      </c>
      <c r="H14" s="1644"/>
    </row>
    <row r="15" spans="1:8" ht="19.5" customHeight="1">
      <c r="A15" s="1643"/>
      <c r="B15" s="1693" t="s">
        <v>1426</v>
      </c>
      <c r="C15" s="1692">
        <v>-1321425.8306012298</v>
      </c>
      <c r="D15" s="1692">
        <v>-1099089.9476608145</v>
      </c>
      <c r="E15" s="1691">
        <v>-1398712.9902093799</v>
      </c>
      <c r="F15" s="1690">
        <v>-16.82545306680252</v>
      </c>
      <c r="G15" s="1689">
        <v>27.261012002361685</v>
      </c>
      <c r="H15" s="1644"/>
    </row>
    <row r="16" spans="1:8" ht="19.5" customHeight="1">
      <c r="A16" s="1643"/>
      <c r="B16" s="1688" t="s">
        <v>1424</v>
      </c>
      <c r="C16" s="1687">
        <v>-855190.38012122817</v>
      </c>
      <c r="D16" s="1687">
        <v>-665185.92773905583</v>
      </c>
      <c r="E16" s="1686">
        <v>-865231.89224500011</v>
      </c>
      <c r="F16" s="1685">
        <v>-22.217795802992789</v>
      </c>
      <c r="G16" s="1684">
        <v>30.073691604675655</v>
      </c>
      <c r="H16" s="1644"/>
    </row>
    <row r="17" spans="1:8" ht="19.5" customHeight="1">
      <c r="A17" s="1643"/>
      <c r="B17" s="1688" t="s">
        <v>1423</v>
      </c>
      <c r="C17" s="1687">
        <v>-203408.84058999937</v>
      </c>
      <c r="D17" s="1687">
        <v>-180729.12732435399</v>
      </c>
      <c r="E17" s="1686">
        <v>-232907.00397299996</v>
      </c>
      <c r="F17" s="1685">
        <v>-11.149816890879238</v>
      </c>
      <c r="G17" s="1684">
        <v>28.870762240224003</v>
      </c>
      <c r="H17" s="1644"/>
    </row>
    <row r="18" spans="1:8" ht="19.5" customHeight="1">
      <c r="A18" s="1643"/>
      <c r="B18" s="1698" t="s">
        <v>1422</v>
      </c>
      <c r="C18" s="1697">
        <v>-262826.60989000229</v>
      </c>
      <c r="D18" s="1697">
        <v>-253174.89259740472</v>
      </c>
      <c r="E18" s="1696">
        <v>-300574.09399137995</v>
      </c>
      <c r="F18" s="1695">
        <v>-3.6722755342912139</v>
      </c>
      <c r="G18" s="1694">
        <v>18.721920214003518</v>
      </c>
      <c r="H18" s="1644"/>
    </row>
    <row r="19" spans="1:8" ht="19.5" customHeight="1">
      <c r="A19" s="1643"/>
      <c r="B19" s="1693" t="s">
        <v>1425</v>
      </c>
      <c r="C19" s="1692">
        <v>1515644.8553187698</v>
      </c>
      <c r="D19" s="1692">
        <v>1294508.1580564347</v>
      </c>
      <c r="E19" s="1691">
        <v>1680961.1514105189</v>
      </c>
      <c r="F19" s="1690">
        <v>-14.590271361151142</v>
      </c>
      <c r="G19" s="1689">
        <v>29.853268281777524</v>
      </c>
      <c r="H19" s="1644"/>
    </row>
    <row r="20" spans="1:8" ht="19.5" customHeight="1">
      <c r="A20" s="1643"/>
      <c r="B20" s="1688" t="s">
        <v>1424</v>
      </c>
      <c r="C20" s="1687">
        <v>980654.04219876823</v>
      </c>
      <c r="D20" s="1687">
        <v>805403.69878305588</v>
      </c>
      <c r="E20" s="1686">
        <v>1077976.0017010001</v>
      </c>
      <c r="F20" s="1685">
        <v>-17.870761336258379</v>
      </c>
      <c r="G20" s="1684">
        <v>33.842941537243235</v>
      </c>
      <c r="H20" s="1644"/>
    </row>
    <row r="21" spans="1:8" ht="19.5" customHeight="1">
      <c r="A21" s="1643"/>
      <c r="B21" s="1688" t="s">
        <v>1423</v>
      </c>
      <c r="C21" s="1687">
        <v>207628.43880999935</v>
      </c>
      <c r="D21" s="1687">
        <v>183111.48911149401</v>
      </c>
      <c r="E21" s="1686">
        <v>234939.11738899993</v>
      </c>
      <c r="F21" s="1685">
        <v>-11.808088448298159</v>
      </c>
      <c r="G21" s="1684">
        <v>28.303864781498667</v>
      </c>
      <c r="H21" s="1644"/>
    </row>
    <row r="22" spans="1:8" ht="19.5" customHeight="1" thickBot="1">
      <c r="A22" s="1643"/>
      <c r="B22" s="1683" t="s">
        <v>1422</v>
      </c>
      <c r="C22" s="1682">
        <v>327362.37431000231</v>
      </c>
      <c r="D22" s="1682">
        <v>305992.97016188473</v>
      </c>
      <c r="E22" s="1681">
        <v>368046.03232051875</v>
      </c>
      <c r="F22" s="1680">
        <v>-6.5277520647138871</v>
      </c>
      <c r="G22" s="1679">
        <v>20.279244364929362</v>
      </c>
      <c r="H22" s="1644"/>
    </row>
    <row r="23" spans="1:8" ht="15.75" customHeight="1" thickTop="1">
      <c r="A23" s="1643"/>
      <c r="B23" s="1643"/>
      <c r="C23" s="1678"/>
      <c r="D23" s="1678"/>
      <c r="E23" s="1676"/>
      <c r="F23" s="1644"/>
      <c r="G23" s="1644"/>
      <c r="H23" s="1644"/>
    </row>
    <row r="24" spans="1:8" ht="15.75" customHeight="1" thickBot="1">
      <c r="A24" s="1643"/>
      <c r="B24" s="1643"/>
      <c r="C24" s="1677"/>
      <c r="D24" s="1677"/>
      <c r="E24" s="1676"/>
      <c r="F24" s="1643"/>
      <c r="G24" s="1643"/>
      <c r="H24" s="1644"/>
    </row>
    <row r="25" spans="1:8" ht="15" customHeight="1" thickTop="1">
      <c r="A25" s="1643"/>
      <c r="B25" s="1675" t="s">
        <v>1421</v>
      </c>
      <c r="C25" s="1674">
        <v>6.8457591022114075</v>
      </c>
      <c r="D25" s="1674">
        <v>8.1642030852569665</v>
      </c>
      <c r="E25" s="1673">
        <v>9.1648709643247237</v>
      </c>
      <c r="F25" s="1644"/>
      <c r="G25" s="1644"/>
      <c r="H25" s="1644"/>
    </row>
    <row r="26" spans="1:8" ht="15" customHeight="1">
      <c r="A26" s="1643"/>
      <c r="B26" s="1672" t="s">
        <v>517</v>
      </c>
      <c r="C26" s="1670">
        <v>6.8341118970739796</v>
      </c>
      <c r="D26" s="1670">
        <v>9.5347994107376959</v>
      </c>
      <c r="E26" s="1648">
        <v>10.948087959028841</v>
      </c>
      <c r="F26" s="1644"/>
      <c r="G26" s="1644"/>
      <c r="H26" s="1644"/>
    </row>
    <row r="27" spans="1:8" ht="15" customHeight="1">
      <c r="A27" s="1643"/>
      <c r="B27" s="1650" t="s">
        <v>1416</v>
      </c>
      <c r="C27" s="1669">
        <v>1.0265731191485732</v>
      </c>
      <c r="D27" s="1669">
        <v>0.6547817037243987</v>
      </c>
      <c r="E27" s="1668">
        <v>0.4343550845487581</v>
      </c>
      <c r="F27" s="1644"/>
      <c r="G27" s="1644"/>
      <c r="H27" s="1644"/>
    </row>
    <row r="28" spans="1:8" ht="15" customHeight="1">
      <c r="A28" s="1643"/>
      <c r="B28" s="1671" t="s">
        <v>1415</v>
      </c>
      <c r="C28" s="1667">
        <v>10.934762618024399</v>
      </c>
      <c r="D28" s="1667">
        <v>9.4458356930317926</v>
      </c>
      <c r="E28" s="1666">
        <v>10.091221558243134</v>
      </c>
      <c r="F28" s="1644"/>
      <c r="G28" s="1644"/>
      <c r="H28" s="1644"/>
    </row>
    <row r="29" spans="1:8" ht="15" customHeight="1">
      <c r="A29" s="1643"/>
      <c r="B29" s="1665" t="s">
        <v>1420</v>
      </c>
      <c r="C29" s="1664"/>
      <c r="D29" s="1664"/>
      <c r="E29" s="1663"/>
      <c r="F29" s="1644"/>
      <c r="G29" s="1643"/>
      <c r="H29" s="1644"/>
    </row>
    <row r="30" spans="1:8" ht="15" customHeight="1">
      <c r="A30" s="1643"/>
      <c r="B30" s="1662" t="s">
        <v>517</v>
      </c>
      <c r="C30" s="1670">
        <v>64.599058851215261</v>
      </c>
      <c r="D30" s="1670">
        <v>71.752663561974146</v>
      </c>
      <c r="E30" s="1648">
        <v>75.374843382732237</v>
      </c>
      <c r="F30" s="1644"/>
      <c r="G30" s="1644"/>
      <c r="H30" s="1644"/>
    </row>
    <row r="31" spans="1:8" ht="15" customHeight="1">
      <c r="A31" s="1643"/>
      <c r="B31" s="1650" t="s">
        <v>1416</v>
      </c>
      <c r="C31" s="1669">
        <v>2.1725977803341987</v>
      </c>
      <c r="D31" s="1669">
        <v>1.2191094076222271</v>
      </c>
      <c r="E31" s="1668">
        <v>0.71997401412718243</v>
      </c>
      <c r="F31" s="1644"/>
      <c r="G31" s="1644"/>
      <c r="H31" s="1644"/>
    </row>
    <row r="32" spans="1:8" ht="15" customHeight="1">
      <c r="A32" s="1643"/>
      <c r="B32" s="1656" t="s">
        <v>1415</v>
      </c>
      <c r="C32" s="1667">
        <v>33.228343368450545</v>
      </c>
      <c r="D32" s="1667">
        <v>27.028227030403627</v>
      </c>
      <c r="E32" s="1666">
        <v>23.905182603140577</v>
      </c>
      <c r="F32" s="1644"/>
      <c r="G32" s="1644"/>
      <c r="H32" s="1644"/>
    </row>
    <row r="33" spans="1:8" ht="15" customHeight="1">
      <c r="A33" s="1643"/>
      <c r="B33" s="1665" t="s">
        <v>1419</v>
      </c>
      <c r="C33" s="1664"/>
      <c r="D33" s="1664"/>
      <c r="E33" s="1663"/>
      <c r="F33" s="1644"/>
      <c r="G33" s="1643"/>
      <c r="H33" s="1643"/>
    </row>
    <row r="34" spans="1:8" ht="15" customHeight="1">
      <c r="A34" s="1643"/>
      <c r="B34" s="1662" t="s">
        <v>517</v>
      </c>
      <c r="C34" s="1661">
        <v>64.709153403580871</v>
      </c>
      <c r="D34" s="1661">
        <v>61.43845213653546</v>
      </c>
      <c r="E34" s="1660">
        <v>63.097841024306526</v>
      </c>
      <c r="F34" s="1644"/>
      <c r="G34" s="1644"/>
      <c r="H34" s="1644"/>
    </row>
    <row r="35" spans="1:8" ht="15" customHeight="1">
      <c r="A35" s="1643"/>
      <c r="B35" s="1659" t="s">
        <v>1416</v>
      </c>
      <c r="C35" s="1658">
        <v>14.488087358553365</v>
      </c>
      <c r="D35" s="1658">
        <v>15.200572542516364</v>
      </c>
      <c r="E35" s="1657">
        <v>15.191416359261773</v>
      </c>
      <c r="F35" s="1644"/>
      <c r="G35" s="1644"/>
      <c r="H35" s="1644"/>
    </row>
    <row r="36" spans="1:8" ht="15" customHeight="1">
      <c r="A36" s="1643"/>
      <c r="B36" s="1656" t="s">
        <v>1415</v>
      </c>
      <c r="C36" s="1658">
        <v>20.802759237865775</v>
      </c>
      <c r="D36" s="1658">
        <v>23.360975320948167</v>
      </c>
      <c r="E36" s="1657">
        <v>21.710742616431705</v>
      </c>
      <c r="F36" s="1644"/>
      <c r="G36" s="1644"/>
      <c r="H36" s="1644"/>
    </row>
    <row r="37" spans="1:8" ht="15" customHeight="1">
      <c r="A37" s="1643"/>
      <c r="B37" s="1665" t="s">
        <v>1418</v>
      </c>
      <c r="C37" s="1664"/>
      <c r="D37" s="1664"/>
      <c r="E37" s="1663"/>
      <c r="F37" s="1644"/>
      <c r="G37" s="1643"/>
      <c r="H37" s="1644"/>
    </row>
    <row r="38" spans="1:8" ht="15" customHeight="1">
      <c r="A38" s="1643"/>
      <c r="B38" s="1662" t="s">
        <v>517</v>
      </c>
      <c r="C38" s="1661">
        <v>64.717244079611248</v>
      </c>
      <c r="D38" s="1661">
        <v>60.521518657755578</v>
      </c>
      <c r="E38" s="1660">
        <v>61.859144678100073</v>
      </c>
      <c r="F38" s="1644"/>
      <c r="G38" s="1644"/>
      <c r="H38" s="1644"/>
    </row>
    <row r="39" spans="1:8" ht="15" customHeight="1">
      <c r="A39" s="1643"/>
      <c r="B39" s="1659" t="s">
        <v>1416</v>
      </c>
      <c r="C39" s="1658">
        <v>15.393133377561666</v>
      </c>
      <c r="D39" s="1658">
        <v>16.443524727798533</v>
      </c>
      <c r="E39" s="1657">
        <v>16.651522192421691</v>
      </c>
      <c r="F39" s="1644"/>
      <c r="G39" s="1644"/>
      <c r="H39" s="1644"/>
    </row>
    <row r="40" spans="1:8" ht="15" customHeight="1">
      <c r="A40" s="1643"/>
      <c r="B40" s="1656" t="s">
        <v>1415</v>
      </c>
      <c r="C40" s="1655">
        <v>19.889622542827087</v>
      </c>
      <c r="D40" s="1655">
        <v>23.034956614445896</v>
      </c>
      <c r="E40" s="1654">
        <v>21.489333129478236</v>
      </c>
      <c r="F40" s="1644"/>
      <c r="G40" s="1644"/>
      <c r="H40" s="1644"/>
    </row>
    <row r="41" spans="1:8" ht="15" customHeight="1">
      <c r="A41" s="1643"/>
      <c r="B41" s="1665" t="s">
        <v>1417</v>
      </c>
      <c r="C41" s="1664"/>
      <c r="D41" s="1664"/>
      <c r="E41" s="1663"/>
      <c r="F41" s="1644"/>
      <c r="G41" s="1643"/>
      <c r="H41" s="1644"/>
    </row>
    <row r="42" spans="1:8" ht="15" customHeight="1">
      <c r="A42" s="1643"/>
      <c r="B42" s="1662" t="s">
        <v>517</v>
      </c>
      <c r="C42" s="1661">
        <v>64.702099489693282</v>
      </c>
      <c r="D42" s="1661">
        <v>62.216965862330539</v>
      </c>
      <c r="E42" s="1660">
        <v>64.128549359778759</v>
      </c>
      <c r="F42" s="1644"/>
      <c r="G42" s="1644"/>
      <c r="H42" s="1644"/>
    </row>
    <row r="43" spans="1:8" ht="15" customHeight="1">
      <c r="A43" s="1643"/>
      <c r="B43" s="1659" t="s">
        <v>1416</v>
      </c>
      <c r="C43" s="1658">
        <v>13.699016499899711</v>
      </c>
      <c r="D43" s="1658">
        <v>14.145255707497146</v>
      </c>
      <c r="E43" s="1657">
        <v>13.976475136969055</v>
      </c>
      <c r="F43" s="1644"/>
      <c r="G43" s="1644"/>
      <c r="H43" s="1644"/>
    </row>
    <row r="44" spans="1:8" ht="15" customHeight="1">
      <c r="A44" s="1643"/>
      <c r="B44" s="1656" t="s">
        <v>1415</v>
      </c>
      <c r="C44" s="1655">
        <v>21.598884010407016</v>
      </c>
      <c r="D44" s="1655">
        <v>23.637778430172304</v>
      </c>
      <c r="E44" s="1654">
        <v>21.894975503252169</v>
      </c>
      <c r="F44" s="1644"/>
      <c r="G44" s="1644"/>
      <c r="H44" s="1644"/>
    </row>
    <row r="45" spans="1:8" ht="15" customHeight="1">
      <c r="A45" s="1643"/>
      <c r="B45" s="1653" t="s">
        <v>1414</v>
      </c>
      <c r="C45" s="1652"/>
      <c r="D45" s="1652"/>
      <c r="E45" s="1651"/>
      <c r="F45" s="1644"/>
      <c r="G45" s="1643"/>
      <c r="H45" s="1644"/>
    </row>
    <row r="46" spans="1:8" ht="15" customHeight="1">
      <c r="A46" s="1643"/>
      <c r="B46" s="1650" t="s">
        <v>1413</v>
      </c>
      <c r="C46" s="1649">
        <v>6.407141621468174</v>
      </c>
      <c r="D46" s="1649">
        <v>7.5479713735068108</v>
      </c>
      <c r="E46" s="1648">
        <v>8.3954397448239746</v>
      </c>
      <c r="F46" s="1644"/>
      <c r="G46" s="1644"/>
      <c r="H46" s="1644"/>
    </row>
    <row r="47" spans="1:8" ht="15" customHeight="1" thickBot="1">
      <c r="A47" s="1643"/>
      <c r="B47" s="1647" t="s">
        <v>1412</v>
      </c>
      <c r="C47" s="1646">
        <v>93.59285837853183</v>
      </c>
      <c r="D47" s="1646">
        <v>92.452028626493174</v>
      </c>
      <c r="E47" s="1645">
        <v>91.604560255176025</v>
      </c>
      <c r="F47" s="1644"/>
      <c r="G47" s="1644"/>
      <c r="H47" s="1644"/>
    </row>
    <row r="48" spans="1:8" ht="15.75" customHeight="1" thickTop="1">
      <c r="A48" s="1643"/>
      <c r="B48" s="1643" t="s">
        <v>1411</v>
      </c>
      <c r="C48" s="1643"/>
      <c r="D48" s="1643"/>
      <c r="E48" s="1643"/>
      <c r="F48" s="1643"/>
      <c r="G48" s="1643"/>
      <c r="H48" s="1643"/>
    </row>
    <row r="49" spans="1:8" ht="15.75" customHeight="1">
      <c r="A49" s="1643"/>
      <c r="B49" s="1643" t="s">
        <v>1410</v>
      </c>
      <c r="C49" s="1643"/>
      <c r="D49" s="1643"/>
      <c r="E49" s="1643"/>
      <c r="F49" s="1643"/>
      <c r="G49" s="1643"/>
      <c r="H49" s="1643"/>
    </row>
    <row r="50" spans="1:8" ht="15.75" customHeight="1">
      <c r="A50" s="1643"/>
      <c r="B50" s="1643" t="s">
        <v>1409</v>
      </c>
      <c r="C50" s="1643"/>
      <c r="D50" s="1643"/>
      <c r="E50" s="1643"/>
      <c r="F50" s="1643"/>
      <c r="G50" s="1643"/>
      <c r="H50" s="1643"/>
    </row>
    <row r="51" spans="1:8" ht="15.75" customHeight="1">
      <c r="A51" s="1643"/>
      <c r="B51" s="1643"/>
      <c r="C51" s="1643"/>
      <c r="D51" s="1643"/>
      <c r="E51" s="1643"/>
      <c r="F51" s="1643"/>
      <c r="G51" s="1643"/>
      <c r="H51" s="1643"/>
    </row>
    <row r="52" spans="1:8" ht="15.75" customHeight="1">
      <c r="A52" s="1643"/>
      <c r="B52" s="1643"/>
      <c r="C52" s="1643"/>
      <c r="D52" s="1643"/>
      <c r="E52" s="1643"/>
      <c r="F52" s="1643"/>
      <c r="G52" s="1643"/>
      <c r="H52" s="1643"/>
    </row>
    <row r="53" spans="1:8" ht="15.75" customHeight="1">
      <c r="A53" s="1643"/>
      <c r="B53" s="1643"/>
      <c r="C53" s="1643"/>
      <c r="D53" s="1643"/>
      <c r="E53" s="1643"/>
      <c r="F53" s="1643"/>
      <c r="G53" s="1643"/>
      <c r="H53" s="1643"/>
    </row>
    <row r="54" spans="1:8" ht="15.75" customHeight="1">
      <c r="A54" s="1643"/>
      <c r="B54" s="1643"/>
      <c r="C54" s="1643"/>
      <c r="D54" s="1643"/>
      <c r="E54" s="1643"/>
      <c r="F54" s="1643"/>
      <c r="G54" s="1643"/>
      <c r="H54" s="1643"/>
    </row>
    <row r="55" spans="1:8" ht="15.75" customHeight="1">
      <c r="A55" s="1643"/>
      <c r="B55" s="1643"/>
      <c r="C55" s="1643"/>
      <c r="D55" s="1643"/>
      <c r="E55" s="1643"/>
      <c r="F55" s="1643"/>
      <c r="G55" s="1643"/>
      <c r="H55" s="1643"/>
    </row>
    <row r="56" spans="1:8" ht="15.75" customHeight="1">
      <c r="A56" s="1643"/>
      <c r="B56" s="1643"/>
      <c r="C56" s="1643"/>
      <c r="D56" s="1643"/>
      <c r="E56" s="1643"/>
      <c r="F56" s="1643"/>
      <c r="G56" s="1643"/>
      <c r="H56" s="1643"/>
    </row>
    <row r="57" spans="1:8" ht="15.75" customHeight="1">
      <c r="A57" s="1643"/>
      <c r="B57" s="1643"/>
      <c r="C57" s="1643"/>
      <c r="D57" s="1643"/>
      <c r="E57" s="1643"/>
      <c r="F57" s="1643"/>
      <c r="G57" s="1643"/>
      <c r="H57" s="1643"/>
    </row>
    <row r="58" spans="1:8" ht="15.75" customHeight="1">
      <c r="A58" s="1643"/>
      <c r="B58" s="1643"/>
      <c r="C58" s="1643"/>
      <c r="D58" s="1643"/>
      <c r="E58" s="1643"/>
      <c r="F58" s="1643"/>
      <c r="G58" s="1643"/>
      <c r="H58" s="1643"/>
    </row>
    <row r="59" spans="1:8" ht="15.75" customHeight="1">
      <c r="A59" s="1643"/>
      <c r="B59" s="1643"/>
      <c r="C59" s="1643"/>
      <c r="D59" s="1643"/>
      <c r="E59" s="1643"/>
      <c r="F59" s="1643"/>
      <c r="G59" s="1643"/>
      <c r="H59" s="1643"/>
    </row>
    <row r="60" spans="1:8" ht="15.75" customHeight="1">
      <c r="A60" s="1643"/>
      <c r="B60" s="1643"/>
      <c r="C60" s="1643"/>
      <c r="D60" s="1643"/>
      <c r="E60" s="1643"/>
      <c r="F60" s="1643"/>
      <c r="G60" s="1643"/>
      <c r="H60" s="1643"/>
    </row>
    <row r="61" spans="1:8" ht="15.75" customHeight="1">
      <c r="A61" s="1643"/>
      <c r="B61" s="1643"/>
      <c r="C61" s="1643"/>
      <c r="D61" s="1643"/>
      <c r="E61" s="1644"/>
      <c r="F61" s="1643"/>
      <c r="G61" s="1643"/>
      <c r="H61" s="1643"/>
    </row>
    <row r="62" spans="1:8" ht="15.75" customHeight="1">
      <c r="A62" s="1643"/>
      <c r="B62" s="1643"/>
      <c r="C62" s="1643"/>
      <c r="D62" s="1643"/>
      <c r="E62" s="1643"/>
      <c r="F62" s="1643"/>
      <c r="G62" s="1644"/>
      <c r="H62" s="1643"/>
    </row>
    <row r="63" spans="1:8" ht="15.75" customHeight="1">
      <c r="A63" s="1643"/>
      <c r="B63" s="1643"/>
      <c r="C63" s="1643"/>
      <c r="D63" s="1643"/>
      <c r="E63" s="1643"/>
      <c r="F63" s="1643"/>
      <c r="G63" s="1643"/>
      <c r="H63" s="1643"/>
    </row>
    <row r="64" spans="1:8" ht="15.75" customHeight="1">
      <c r="A64" s="1643"/>
      <c r="B64" s="1643"/>
      <c r="C64" s="1643"/>
      <c r="D64" s="1643"/>
      <c r="E64" s="1644"/>
      <c r="F64" s="1643"/>
      <c r="G64" s="1643"/>
      <c r="H64" s="1643"/>
    </row>
    <row r="65" spans="1:8" ht="15.75" customHeight="1">
      <c r="A65" s="1643"/>
      <c r="B65" s="1643"/>
      <c r="C65" s="1643"/>
      <c r="D65" s="1643"/>
      <c r="E65" s="1643"/>
      <c r="F65" s="1643"/>
      <c r="G65" s="1643"/>
      <c r="H65" s="1643"/>
    </row>
    <row r="66" spans="1:8" ht="15.75" customHeight="1">
      <c r="A66" s="1643"/>
      <c r="B66" s="1643"/>
      <c r="C66" s="1643"/>
      <c r="D66" s="1643"/>
      <c r="E66" s="1643"/>
      <c r="F66" s="1643"/>
      <c r="G66" s="1643"/>
      <c r="H66" s="1643"/>
    </row>
    <row r="67" spans="1:8" ht="15.75" customHeight="1">
      <c r="A67" s="1643"/>
      <c r="B67" s="1643"/>
      <c r="C67" s="1643"/>
      <c r="D67" s="1643"/>
      <c r="E67" s="1643"/>
      <c r="F67" s="1643"/>
      <c r="G67" s="1643"/>
      <c r="H67" s="1643"/>
    </row>
    <row r="68" spans="1:8" ht="15.75" customHeight="1">
      <c r="A68" s="1643"/>
      <c r="B68" s="1643"/>
      <c r="C68" s="1643"/>
      <c r="D68" s="1643"/>
      <c r="E68" s="1643"/>
      <c r="F68" s="1643"/>
      <c r="G68" s="1643"/>
      <c r="H68" s="1643"/>
    </row>
    <row r="69" spans="1:8" ht="15.75" customHeight="1">
      <c r="A69" s="1643"/>
      <c r="B69" s="1643"/>
      <c r="C69" s="1643"/>
      <c r="D69" s="1643"/>
      <c r="E69" s="1643"/>
      <c r="F69" s="1643"/>
      <c r="G69" s="1643"/>
      <c r="H69" s="1643"/>
    </row>
    <row r="70" spans="1:8" ht="15.75" customHeight="1">
      <c r="A70" s="1643"/>
      <c r="B70" s="1643"/>
      <c r="C70" s="1643"/>
      <c r="D70" s="1643"/>
      <c r="E70" s="1643"/>
      <c r="F70" s="1643"/>
      <c r="G70" s="1643"/>
      <c r="H70" s="1643"/>
    </row>
    <row r="71" spans="1:8" ht="15.75" customHeight="1">
      <c r="A71" s="1643"/>
      <c r="B71" s="1643"/>
      <c r="C71" s="1643"/>
      <c r="D71" s="1643"/>
      <c r="E71" s="1643"/>
      <c r="F71" s="1643"/>
      <c r="G71" s="1643"/>
      <c r="H71" s="1643"/>
    </row>
    <row r="72" spans="1:8" ht="15.75" customHeight="1">
      <c r="A72" s="1643"/>
      <c r="B72" s="1643"/>
      <c r="C72" s="1643"/>
      <c r="D72" s="1643"/>
      <c r="E72" s="1643"/>
      <c r="F72" s="1643"/>
      <c r="G72" s="1643"/>
      <c r="H72" s="1643"/>
    </row>
    <row r="73" spans="1:8" ht="15.75" customHeight="1">
      <c r="A73" s="1643"/>
      <c r="B73" s="1643"/>
      <c r="C73" s="1643"/>
      <c r="D73" s="1643"/>
      <c r="E73" s="1643"/>
      <c r="F73" s="1643"/>
      <c r="G73" s="1643"/>
      <c r="H73" s="1643"/>
    </row>
    <row r="74" spans="1:8" ht="15.75" customHeight="1">
      <c r="A74" s="1643"/>
      <c r="B74" s="1643"/>
      <c r="C74" s="1643"/>
      <c r="D74" s="1643"/>
      <c r="E74" s="1643"/>
      <c r="F74" s="1643"/>
      <c r="G74" s="1643"/>
      <c r="H74" s="1643"/>
    </row>
    <row r="75" spans="1:8" ht="15.75" customHeight="1">
      <c r="A75" s="1643"/>
      <c r="B75" s="1643"/>
      <c r="C75" s="1643"/>
      <c r="D75" s="1643"/>
      <c r="E75" s="1643"/>
      <c r="F75" s="1643"/>
      <c r="G75" s="1643"/>
      <c r="H75" s="1643"/>
    </row>
    <row r="76" spans="1:8" ht="15.75" customHeight="1">
      <c r="A76" s="1643"/>
      <c r="B76" s="1643"/>
      <c r="C76" s="1643"/>
      <c r="D76" s="1643"/>
      <c r="E76" s="1643"/>
      <c r="F76" s="1643"/>
      <c r="G76" s="1643"/>
      <c r="H76" s="1643"/>
    </row>
    <row r="77" spans="1:8" ht="15.75" customHeight="1">
      <c r="A77" s="1643"/>
      <c r="B77" s="1643"/>
      <c r="C77" s="1643"/>
      <c r="D77" s="1643"/>
      <c r="E77" s="1643"/>
      <c r="F77" s="1643"/>
      <c r="G77" s="1643"/>
      <c r="H77" s="1643"/>
    </row>
    <row r="78" spans="1:8" ht="15.75" customHeight="1">
      <c r="A78" s="1643"/>
      <c r="B78" s="1643"/>
      <c r="C78" s="1643"/>
      <c r="D78" s="1643"/>
      <c r="E78" s="1643"/>
      <c r="F78" s="1643"/>
      <c r="G78" s="1643"/>
      <c r="H78" s="1643"/>
    </row>
    <row r="79" spans="1:8" ht="15.75" customHeight="1">
      <c r="A79" s="1643"/>
      <c r="B79" s="1643"/>
      <c r="C79" s="1643"/>
      <c r="D79" s="1643"/>
      <c r="E79" s="1643"/>
      <c r="F79" s="1643"/>
      <c r="G79" s="1643"/>
      <c r="H79" s="1643"/>
    </row>
    <row r="80" spans="1:8" ht="15.75" customHeight="1">
      <c r="A80" s="1643"/>
      <c r="B80" s="1643"/>
      <c r="C80" s="1643"/>
      <c r="D80" s="1643"/>
      <c r="E80" s="1643"/>
      <c r="F80" s="1643"/>
      <c r="G80" s="1643"/>
      <c r="H80" s="1643"/>
    </row>
    <row r="81" spans="1:8" ht="15.75" customHeight="1">
      <c r="A81" s="1643"/>
      <c r="B81" s="1643"/>
      <c r="C81" s="1643"/>
      <c r="D81" s="1643"/>
      <c r="E81" s="1643"/>
      <c r="F81" s="1643"/>
      <c r="G81" s="1643"/>
      <c r="H81" s="1643"/>
    </row>
    <row r="82" spans="1:8" ht="15.75" customHeight="1">
      <c r="A82" s="1643"/>
      <c r="B82" s="1643"/>
      <c r="C82" s="1643"/>
      <c r="D82" s="1643"/>
      <c r="E82" s="1643"/>
      <c r="F82" s="1643"/>
      <c r="G82" s="1643"/>
      <c r="H82" s="1643"/>
    </row>
    <row r="83" spans="1:8" ht="15.75" customHeight="1">
      <c r="A83" s="1643"/>
      <c r="B83" s="1643"/>
      <c r="C83" s="1643"/>
      <c r="D83" s="1643"/>
      <c r="E83" s="1643"/>
      <c r="F83" s="1643"/>
      <c r="G83" s="1643"/>
      <c r="H83" s="1643"/>
    </row>
    <row r="84" spans="1:8" ht="15.75" customHeight="1">
      <c r="A84" s="1643"/>
      <c r="B84" s="1643"/>
      <c r="C84" s="1643"/>
      <c r="D84" s="1643"/>
      <c r="E84" s="1643"/>
      <c r="F84" s="1643"/>
      <c r="G84" s="1643"/>
      <c r="H84" s="1643"/>
    </row>
    <row r="85" spans="1:8" ht="15.75" customHeight="1">
      <c r="A85" s="1643"/>
      <c r="B85" s="1643"/>
      <c r="C85" s="1643"/>
      <c r="D85" s="1643"/>
      <c r="E85" s="1643"/>
      <c r="F85" s="1643"/>
      <c r="G85" s="1643"/>
      <c r="H85" s="1643"/>
    </row>
    <row r="86" spans="1:8" ht="15.75" customHeight="1">
      <c r="A86" s="1643"/>
      <c r="B86" s="1643"/>
      <c r="C86" s="1643"/>
      <c r="D86" s="1643"/>
      <c r="E86" s="1643"/>
      <c r="F86" s="1643"/>
      <c r="G86" s="1643"/>
      <c r="H86" s="1643"/>
    </row>
    <row r="87" spans="1:8" ht="15.75" customHeight="1">
      <c r="A87" s="1643"/>
      <c r="B87" s="1643"/>
      <c r="C87" s="1643"/>
      <c r="D87" s="1643"/>
      <c r="E87" s="1643"/>
      <c r="F87" s="1643"/>
      <c r="G87" s="1643"/>
      <c r="H87" s="1643"/>
    </row>
    <row r="88" spans="1:8" ht="15.75" customHeight="1">
      <c r="A88" s="1643"/>
      <c r="B88" s="1643"/>
      <c r="C88" s="1643"/>
      <c r="D88" s="1643"/>
      <c r="E88" s="1643"/>
      <c r="F88" s="1643"/>
      <c r="G88" s="1643"/>
      <c r="H88" s="1643"/>
    </row>
    <row r="89" spans="1:8" ht="15.75" customHeight="1">
      <c r="A89" s="1643"/>
      <c r="B89" s="1643"/>
      <c r="C89" s="1643"/>
      <c r="D89" s="1643"/>
      <c r="E89" s="1643"/>
      <c r="F89" s="1643"/>
      <c r="G89" s="1643"/>
      <c r="H89" s="1643"/>
    </row>
    <row r="90" spans="1:8" ht="15.75" customHeight="1">
      <c r="A90" s="1643"/>
      <c r="B90" s="1643"/>
      <c r="C90" s="1643"/>
      <c r="D90" s="1643"/>
      <c r="E90" s="1643"/>
      <c r="F90" s="1643"/>
      <c r="G90" s="1643"/>
      <c r="H90" s="1643"/>
    </row>
    <row r="91" spans="1:8" ht="15.75" customHeight="1">
      <c r="A91" s="1643"/>
      <c r="B91" s="1643"/>
      <c r="C91" s="1643"/>
      <c r="D91" s="1643"/>
      <c r="E91" s="1643"/>
      <c r="F91" s="1643"/>
      <c r="G91" s="1643"/>
      <c r="H91" s="1643"/>
    </row>
    <row r="92" spans="1:8" ht="15.75" customHeight="1">
      <c r="A92" s="1643"/>
      <c r="B92" s="1643"/>
      <c r="C92" s="1643"/>
      <c r="D92" s="1643"/>
      <c r="E92" s="1643"/>
      <c r="F92" s="1643"/>
      <c r="G92" s="1643"/>
      <c r="H92" s="1643"/>
    </row>
    <row r="93" spans="1:8" ht="15.75" customHeight="1">
      <c r="A93" s="1643"/>
      <c r="B93" s="1643"/>
      <c r="C93" s="1643"/>
      <c r="D93" s="1643"/>
      <c r="E93" s="1643"/>
      <c r="F93" s="1643"/>
      <c r="G93" s="1643"/>
      <c r="H93" s="1643"/>
    </row>
    <row r="94" spans="1:8" ht="15.75" customHeight="1">
      <c r="A94" s="1643"/>
      <c r="B94" s="1643"/>
      <c r="C94" s="1643"/>
      <c r="D94" s="1643"/>
      <c r="E94" s="1643"/>
      <c r="F94" s="1643"/>
      <c r="G94" s="1643"/>
      <c r="H94" s="1643"/>
    </row>
    <row r="95" spans="1:8" ht="15.75" customHeight="1">
      <c r="A95" s="1643"/>
      <c r="B95" s="1643"/>
      <c r="C95" s="1643"/>
      <c r="D95" s="1643"/>
      <c r="E95" s="1643"/>
      <c r="F95" s="1643"/>
      <c r="G95" s="1643"/>
      <c r="H95" s="1643"/>
    </row>
    <row r="96" spans="1:8" ht="15.75" customHeight="1">
      <c r="A96" s="1643"/>
      <c r="B96" s="1643"/>
      <c r="C96" s="1643"/>
      <c r="D96" s="1643"/>
      <c r="E96" s="1643"/>
      <c r="F96" s="1643"/>
      <c r="G96" s="1643"/>
      <c r="H96" s="1643"/>
    </row>
    <row r="97" spans="1:8" ht="15.75" customHeight="1">
      <c r="A97" s="1643"/>
      <c r="B97" s="1643"/>
      <c r="C97" s="1643"/>
      <c r="D97" s="1643"/>
      <c r="E97" s="1643"/>
      <c r="F97" s="1643"/>
      <c r="G97" s="1643"/>
      <c r="H97" s="1643"/>
    </row>
    <row r="98" spans="1:8" ht="15.75" customHeight="1">
      <c r="A98" s="1643"/>
      <c r="B98" s="1643"/>
      <c r="C98" s="1643"/>
      <c r="D98" s="1643"/>
      <c r="E98" s="1643"/>
      <c r="F98" s="1643"/>
      <c r="G98" s="1643"/>
      <c r="H98" s="1643"/>
    </row>
    <row r="99" spans="1:8" ht="15.75" customHeight="1">
      <c r="A99" s="1643"/>
      <c r="B99" s="1643"/>
      <c r="C99" s="1643"/>
      <c r="D99" s="1643"/>
      <c r="E99" s="1643"/>
      <c r="F99" s="1643"/>
      <c r="G99" s="1643"/>
      <c r="H99" s="1643"/>
    </row>
    <row r="100" spans="1:8" ht="15.75" customHeight="1">
      <c r="A100" s="1643"/>
      <c r="B100" s="1643"/>
      <c r="C100" s="1643"/>
      <c r="D100" s="1643"/>
      <c r="E100" s="1643"/>
      <c r="F100" s="1643"/>
      <c r="G100" s="1643"/>
      <c r="H100" s="1643"/>
    </row>
    <row r="101" spans="1:8" ht="15.75" customHeight="1">
      <c r="A101" s="1643"/>
      <c r="B101" s="1643"/>
      <c r="C101" s="1643"/>
      <c r="D101" s="1643"/>
      <c r="E101" s="1643"/>
      <c r="F101" s="1643"/>
      <c r="G101" s="1643"/>
      <c r="H101" s="1643"/>
    </row>
    <row r="102" spans="1:8" ht="15.75" customHeight="1">
      <c r="A102" s="1643"/>
      <c r="B102" s="1643"/>
      <c r="C102" s="1643"/>
      <c r="D102" s="1643"/>
      <c r="E102" s="1643"/>
      <c r="F102" s="1643"/>
      <c r="G102" s="1643"/>
      <c r="H102" s="1643"/>
    </row>
    <row r="103" spans="1:8" ht="15.75" customHeight="1">
      <c r="A103" s="1643"/>
      <c r="B103" s="1643"/>
      <c r="C103" s="1643"/>
      <c r="D103" s="1643"/>
      <c r="E103" s="1643"/>
      <c r="F103" s="1643"/>
      <c r="G103" s="1643"/>
      <c r="H103" s="1643"/>
    </row>
    <row r="104" spans="1:8" ht="15.75" customHeight="1">
      <c r="A104" s="1643"/>
      <c r="B104" s="1643"/>
      <c r="C104" s="1643"/>
      <c r="D104" s="1643"/>
      <c r="E104" s="1643"/>
      <c r="F104" s="1643"/>
      <c r="G104" s="1643"/>
      <c r="H104" s="1643"/>
    </row>
    <row r="105" spans="1:8" ht="15.75" customHeight="1">
      <c r="A105" s="1643"/>
      <c r="B105" s="1643"/>
      <c r="C105" s="1643"/>
      <c r="D105" s="1643"/>
      <c r="E105" s="1643"/>
      <c r="F105" s="1643"/>
      <c r="G105" s="1643"/>
      <c r="H105" s="1643"/>
    </row>
    <row r="106" spans="1:8" ht="15.75" customHeight="1">
      <c r="A106" s="1643"/>
      <c r="B106" s="1643"/>
      <c r="C106" s="1643"/>
      <c r="D106" s="1643"/>
      <c r="E106" s="1643"/>
      <c r="F106" s="1643"/>
      <c r="G106" s="1643"/>
      <c r="H106" s="1643"/>
    </row>
    <row r="107" spans="1:8" ht="15.75" customHeight="1">
      <c r="A107" s="1643"/>
      <c r="B107" s="1643"/>
      <c r="C107" s="1643"/>
      <c r="D107" s="1643"/>
      <c r="E107" s="1643"/>
      <c r="F107" s="1643"/>
      <c r="G107" s="1643"/>
      <c r="H107" s="1643"/>
    </row>
    <row r="108" spans="1:8" ht="15.75" customHeight="1">
      <c r="A108" s="1643"/>
      <c r="B108" s="1643"/>
      <c r="C108" s="1643"/>
      <c r="D108" s="1643"/>
      <c r="E108" s="1643"/>
      <c r="F108" s="1643"/>
      <c r="G108" s="1643"/>
      <c r="H108" s="1643"/>
    </row>
    <row r="109" spans="1:8" ht="15.75" customHeight="1">
      <c r="A109" s="1643"/>
      <c r="B109" s="1643"/>
      <c r="C109" s="1643"/>
      <c r="D109" s="1643"/>
      <c r="E109" s="1643"/>
      <c r="F109" s="1643"/>
      <c r="G109" s="1643"/>
      <c r="H109" s="1643"/>
    </row>
    <row r="110" spans="1:8" ht="15.75" customHeight="1">
      <c r="A110" s="1643"/>
      <c r="B110" s="1643"/>
      <c r="C110" s="1643"/>
      <c r="D110" s="1643"/>
      <c r="E110" s="1643"/>
      <c r="F110" s="1643"/>
      <c r="G110" s="1643"/>
      <c r="H110" s="1643"/>
    </row>
    <row r="111" spans="1:8" ht="15.75" customHeight="1">
      <c r="A111" s="1643"/>
      <c r="B111" s="1643"/>
      <c r="C111" s="1643"/>
      <c r="D111" s="1643"/>
      <c r="E111" s="1643"/>
      <c r="F111" s="1643"/>
      <c r="G111" s="1643"/>
      <c r="H111" s="1643"/>
    </row>
    <row r="112" spans="1:8" ht="15.75" customHeight="1">
      <c r="A112" s="1643"/>
      <c r="B112" s="1643"/>
      <c r="C112" s="1643"/>
      <c r="D112" s="1643"/>
      <c r="E112" s="1643"/>
      <c r="F112" s="1643"/>
      <c r="G112" s="1643"/>
      <c r="H112" s="1643"/>
    </row>
    <row r="113" spans="1:8" ht="15.75" customHeight="1">
      <c r="A113" s="1643"/>
      <c r="B113" s="1643"/>
      <c r="C113" s="1643"/>
      <c r="D113" s="1643"/>
      <c r="E113" s="1643"/>
      <c r="F113" s="1643"/>
      <c r="G113" s="1643"/>
      <c r="H113" s="1643"/>
    </row>
    <row r="114" spans="1:8" ht="15.75" customHeight="1">
      <c r="A114" s="1643"/>
      <c r="B114" s="1643"/>
      <c r="C114" s="1643"/>
      <c r="D114" s="1643"/>
      <c r="E114" s="1643"/>
      <c r="F114" s="1643"/>
      <c r="G114" s="1643"/>
      <c r="H114" s="1643"/>
    </row>
    <row r="115" spans="1:8" ht="15.75" customHeight="1">
      <c r="A115" s="1643"/>
      <c r="B115" s="1643"/>
      <c r="C115" s="1643"/>
      <c r="D115" s="1643"/>
      <c r="E115" s="1643"/>
      <c r="F115" s="1643"/>
      <c r="G115" s="1643"/>
      <c r="H115" s="1643"/>
    </row>
    <row r="116" spans="1:8" ht="15.75" customHeight="1">
      <c r="A116" s="1643"/>
      <c r="B116" s="1643"/>
      <c r="C116" s="1643"/>
      <c r="D116" s="1643"/>
      <c r="E116" s="1643"/>
      <c r="F116" s="1643"/>
      <c r="G116" s="1643"/>
      <c r="H116" s="1643"/>
    </row>
    <row r="117" spans="1:8" ht="15.75" customHeight="1">
      <c r="A117" s="1643"/>
      <c r="B117" s="1643"/>
      <c r="C117" s="1643"/>
      <c r="D117" s="1643"/>
      <c r="E117" s="1643"/>
      <c r="F117" s="1643"/>
      <c r="G117" s="1643"/>
      <c r="H117" s="1643"/>
    </row>
    <row r="118" spans="1:8" ht="15.75" customHeight="1">
      <c r="A118" s="1643"/>
      <c r="B118" s="1643"/>
      <c r="C118" s="1643"/>
      <c r="D118" s="1643"/>
      <c r="E118" s="1643"/>
      <c r="F118" s="1643"/>
      <c r="G118" s="1643"/>
      <c r="H118" s="1643"/>
    </row>
    <row r="119" spans="1:8" ht="15.75" customHeight="1">
      <c r="A119" s="1643"/>
      <c r="B119" s="1643"/>
      <c r="C119" s="1643"/>
      <c r="D119" s="1643"/>
      <c r="E119" s="1643"/>
      <c r="F119" s="1643"/>
      <c r="G119" s="1643"/>
      <c r="H119" s="1643"/>
    </row>
    <row r="120" spans="1:8" ht="15.75" customHeight="1">
      <c r="A120" s="1643"/>
      <c r="B120" s="1643"/>
      <c r="C120" s="1643"/>
      <c r="D120" s="1643"/>
      <c r="E120" s="1643"/>
      <c r="F120" s="1643"/>
      <c r="G120" s="1643"/>
      <c r="H120" s="1643"/>
    </row>
    <row r="121" spans="1:8" ht="15.75" customHeight="1">
      <c r="A121" s="1643"/>
      <c r="B121" s="1643"/>
      <c r="C121" s="1643"/>
      <c r="D121" s="1643"/>
      <c r="E121" s="1643"/>
      <c r="F121" s="1643"/>
      <c r="G121" s="1643"/>
      <c r="H121" s="1643"/>
    </row>
    <row r="122" spans="1:8" ht="15.75" customHeight="1">
      <c r="A122" s="1643"/>
      <c r="B122" s="1643"/>
      <c r="C122" s="1643"/>
      <c r="D122" s="1643"/>
      <c r="E122" s="1643"/>
      <c r="F122" s="1643"/>
      <c r="G122" s="1643"/>
      <c r="H122" s="1643"/>
    </row>
    <row r="123" spans="1:8" ht="15.75" customHeight="1">
      <c r="A123" s="1643"/>
      <c r="B123" s="1643"/>
      <c r="C123" s="1643"/>
      <c r="D123" s="1643"/>
      <c r="E123" s="1643"/>
      <c r="F123" s="1643"/>
      <c r="G123" s="1643"/>
      <c r="H123" s="1643"/>
    </row>
    <row r="124" spans="1:8" ht="15.75" customHeight="1">
      <c r="A124" s="1643"/>
      <c r="B124" s="1643"/>
      <c r="C124" s="1643"/>
      <c r="D124" s="1643"/>
      <c r="E124" s="1643"/>
      <c r="F124" s="1643"/>
      <c r="G124" s="1643"/>
      <c r="H124" s="1643"/>
    </row>
    <row r="125" spans="1:8" ht="15.75" customHeight="1">
      <c r="A125" s="1643"/>
      <c r="B125" s="1643"/>
      <c r="C125" s="1643"/>
      <c r="D125" s="1643"/>
      <c r="E125" s="1643"/>
      <c r="F125" s="1643"/>
      <c r="G125" s="1643"/>
      <c r="H125" s="1643"/>
    </row>
    <row r="126" spans="1:8" ht="15.75" customHeight="1">
      <c r="A126" s="1643"/>
      <c r="B126" s="1643"/>
      <c r="C126" s="1643"/>
      <c r="D126" s="1643"/>
      <c r="E126" s="1643"/>
      <c r="F126" s="1643"/>
      <c r="G126" s="1643"/>
      <c r="H126" s="1643"/>
    </row>
    <row r="127" spans="1:8" ht="15.75" customHeight="1">
      <c r="A127" s="1643"/>
      <c r="B127" s="1643"/>
      <c r="C127" s="1643"/>
      <c r="D127" s="1643"/>
      <c r="E127" s="1643"/>
      <c r="F127" s="1643"/>
      <c r="G127" s="1643"/>
      <c r="H127" s="1643"/>
    </row>
    <row r="128" spans="1:8" ht="15.75" customHeight="1">
      <c r="A128" s="1643"/>
      <c r="B128" s="1643"/>
      <c r="C128" s="1643"/>
      <c r="D128" s="1643"/>
      <c r="E128" s="1643"/>
      <c r="F128" s="1643"/>
      <c r="G128" s="1643"/>
      <c r="H128" s="1643"/>
    </row>
    <row r="129" spans="1:8" ht="15.75" customHeight="1">
      <c r="A129" s="1643"/>
      <c r="B129" s="1643"/>
      <c r="C129" s="1643"/>
      <c r="D129" s="1643"/>
      <c r="E129" s="1643"/>
      <c r="F129" s="1643"/>
      <c r="G129" s="1643"/>
      <c r="H129" s="1643"/>
    </row>
    <row r="130" spans="1:8" ht="15.75" customHeight="1">
      <c r="A130" s="1643"/>
      <c r="B130" s="1643"/>
      <c r="C130" s="1643"/>
      <c r="D130" s="1643"/>
      <c r="E130" s="1643"/>
      <c r="F130" s="1643"/>
      <c r="G130" s="1643"/>
      <c r="H130" s="1643"/>
    </row>
    <row r="131" spans="1:8" ht="15.75" customHeight="1">
      <c r="A131" s="1643"/>
      <c r="B131" s="1643"/>
      <c r="C131" s="1643"/>
      <c r="D131" s="1643"/>
      <c r="E131" s="1643"/>
      <c r="F131" s="1643"/>
      <c r="G131" s="1643"/>
      <c r="H131" s="1643"/>
    </row>
    <row r="132" spans="1:8" ht="15.75" customHeight="1">
      <c r="A132" s="1643"/>
      <c r="B132" s="1643"/>
      <c r="C132" s="1643"/>
      <c r="D132" s="1643"/>
      <c r="E132" s="1643"/>
      <c r="F132" s="1643"/>
      <c r="G132" s="1643"/>
      <c r="H132" s="1643"/>
    </row>
    <row r="133" spans="1:8" ht="15.75" customHeight="1">
      <c r="A133" s="1643"/>
      <c r="B133" s="1643"/>
      <c r="C133" s="1643"/>
      <c r="D133" s="1643"/>
      <c r="E133" s="1643"/>
      <c r="F133" s="1643"/>
      <c r="G133" s="1643"/>
      <c r="H133" s="1643"/>
    </row>
    <row r="134" spans="1:8" ht="15.75" customHeight="1">
      <c r="A134" s="1643"/>
      <c r="B134" s="1643"/>
      <c r="C134" s="1643"/>
      <c r="D134" s="1643"/>
      <c r="E134" s="1643"/>
      <c r="F134" s="1643"/>
      <c r="G134" s="1643"/>
      <c r="H134" s="1643"/>
    </row>
    <row r="135" spans="1:8" ht="15.75" customHeight="1">
      <c r="A135" s="1643"/>
      <c r="B135" s="1643"/>
      <c r="C135" s="1643"/>
      <c r="D135" s="1643"/>
      <c r="E135" s="1643"/>
      <c r="F135" s="1643"/>
      <c r="G135" s="1643"/>
      <c r="H135" s="1643"/>
    </row>
    <row r="136" spans="1:8" ht="15.75" customHeight="1">
      <c r="A136" s="1643"/>
      <c r="B136" s="1643"/>
      <c r="C136" s="1643"/>
      <c r="D136" s="1643"/>
      <c r="E136" s="1643"/>
      <c r="F136" s="1643"/>
      <c r="G136" s="1643"/>
      <c r="H136" s="1643"/>
    </row>
    <row r="137" spans="1:8" ht="15.75" customHeight="1">
      <c r="A137" s="1643"/>
      <c r="B137" s="1643"/>
      <c r="C137" s="1643"/>
      <c r="D137" s="1643"/>
      <c r="E137" s="1643"/>
      <c r="F137" s="1643"/>
      <c r="G137" s="1643"/>
      <c r="H137" s="1643"/>
    </row>
    <row r="138" spans="1:8" ht="15.75" customHeight="1">
      <c r="A138" s="1643"/>
      <c r="B138" s="1643"/>
      <c r="C138" s="1643"/>
      <c r="D138" s="1643"/>
      <c r="E138" s="1643"/>
      <c r="F138" s="1643"/>
      <c r="G138" s="1643"/>
      <c r="H138" s="1643"/>
    </row>
    <row r="139" spans="1:8" ht="15.75" customHeight="1">
      <c r="A139" s="1643"/>
      <c r="B139" s="1643"/>
      <c r="C139" s="1643"/>
      <c r="D139" s="1643"/>
      <c r="E139" s="1643"/>
      <c r="F139" s="1643"/>
      <c r="G139" s="1643"/>
      <c r="H139" s="1643"/>
    </row>
    <row r="140" spans="1:8" ht="15.75" customHeight="1">
      <c r="A140" s="1643"/>
      <c r="B140" s="1643"/>
      <c r="C140" s="1643"/>
      <c r="D140" s="1643"/>
      <c r="E140" s="1643"/>
      <c r="F140" s="1643"/>
      <c r="G140" s="1643"/>
      <c r="H140" s="1643"/>
    </row>
    <row r="141" spans="1:8" ht="15.75" customHeight="1">
      <c r="A141" s="1643"/>
      <c r="B141" s="1643"/>
      <c r="C141" s="1643"/>
      <c r="D141" s="1643"/>
      <c r="E141" s="1643"/>
      <c r="F141" s="1643"/>
      <c r="G141" s="1643"/>
      <c r="H141" s="1643"/>
    </row>
    <row r="142" spans="1:8" ht="15.75" customHeight="1">
      <c r="A142" s="1643"/>
      <c r="B142" s="1643"/>
      <c r="C142" s="1643"/>
      <c r="D142" s="1643"/>
      <c r="E142" s="1643"/>
      <c r="F142" s="1643"/>
      <c r="G142" s="1643"/>
      <c r="H142" s="1643"/>
    </row>
    <row r="143" spans="1:8" ht="15.75" customHeight="1">
      <c r="A143" s="1643"/>
      <c r="B143" s="1643"/>
      <c r="C143" s="1643"/>
      <c r="D143" s="1643"/>
      <c r="E143" s="1643"/>
      <c r="F143" s="1643"/>
      <c r="G143" s="1643"/>
      <c r="H143" s="1643"/>
    </row>
    <row r="144" spans="1:8" ht="15.75" customHeight="1">
      <c r="A144" s="1643"/>
      <c r="B144" s="1643"/>
      <c r="C144" s="1643"/>
      <c r="D144" s="1643"/>
      <c r="E144" s="1643"/>
      <c r="F144" s="1643"/>
      <c r="G144" s="1643"/>
      <c r="H144" s="1643"/>
    </row>
    <row r="145" spans="1:8" ht="15.75" customHeight="1">
      <c r="A145" s="1643"/>
      <c r="B145" s="1643"/>
      <c r="C145" s="1643"/>
      <c r="D145" s="1643"/>
      <c r="E145" s="1643"/>
      <c r="F145" s="1643"/>
      <c r="G145" s="1643"/>
      <c r="H145" s="1643"/>
    </row>
    <row r="146" spans="1:8" ht="15.75" customHeight="1">
      <c r="A146" s="1643"/>
      <c r="B146" s="1643"/>
      <c r="C146" s="1643"/>
      <c r="D146" s="1643"/>
      <c r="E146" s="1643"/>
      <c r="F146" s="1643"/>
      <c r="G146" s="1643"/>
      <c r="H146" s="1643"/>
    </row>
    <row r="147" spans="1:8" ht="15.75" customHeight="1">
      <c r="A147" s="1643"/>
      <c r="B147" s="1643"/>
      <c r="C147" s="1643"/>
      <c r="D147" s="1643"/>
      <c r="E147" s="1643"/>
      <c r="F147" s="1643"/>
      <c r="G147" s="1643"/>
      <c r="H147" s="1643"/>
    </row>
    <row r="148" spans="1:8" ht="15.75" customHeight="1">
      <c r="A148" s="1643"/>
      <c r="B148" s="1643"/>
      <c r="C148" s="1643"/>
      <c r="D148" s="1643"/>
      <c r="E148" s="1643"/>
      <c r="F148" s="1643"/>
      <c r="G148" s="1643"/>
      <c r="H148" s="1643"/>
    </row>
    <row r="149" spans="1:8" ht="15.75" customHeight="1">
      <c r="A149" s="1643"/>
      <c r="B149" s="1643"/>
      <c r="C149" s="1643"/>
      <c r="D149" s="1643"/>
      <c r="E149" s="1643"/>
      <c r="F149" s="1643"/>
      <c r="G149" s="1643"/>
      <c r="H149" s="1643"/>
    </row>
    <row r="150" spans="1:8" ht="15.75" customHeight="1">
      <c r="A150" s="1643"/>
      <c r="B150" s="1643"/>
      <c r="C150" s="1643"/>
      <c r="D150" s="1643"/>
      <c r="E150" s="1643"/>
      <c r="F150" s="1643"/>
      <c r="G150" s="1643"/>
      <c r="H150" s="1643"/>
    </row>
    <row r="151" spans="1:8" ht="15.75" customHeight="1">
      <c r="A151" s="1643"/>
      <c r="B151" s="1643"/>
      <c r="C151" s="1643"/>
      <c r="D151" s="1643"/>
      <c r="E151" s="1643"/>
      <c r="F151" s="1643"/>
      <c r="G151" s="1643"/>
      <c r="H151" s="1643"/>
    </row>
    <row r="152" spans="1:8" ht="15.75" customHeight="1">
      <c r="A152" s="1643"/>
      <c r="B152" s="1643"/>
      <c r="C152" s="1643"/>
      <c r="D152" s="1643"/>
      <c r="E152" s="1643"/>
      <c r="F152" s="1643"/>
      <c r="G152" s="1643"/>
      <c r="H152" s="1643"/>
    </row>
    <row r="153" spans="1:8" ht="15.75" customHeight="1">
      <c r="A153" s="1643"/>
      <c r="B153" s="1643"/>
      <c r="C153" s="1643"/>
      <c r="D153" s="1643"/>
      <c r="E153" s="1643"/>
      <c r="F153" s="1643"/>
      <c r="G153" s="1643"/>
      <c r="H153" s="1643"/>
    </row>
    <row r="154" spans="1:8" ht="15.75" customHeight="1">
      <c r="A154" s="1643"/>
      <c r="B154" s="1643"/>
      <c r="C154" s="1643"/>
      <c r="D154" s="1643"/>
      <c r="E154" s="1643"/>
      <c r="F154" s="1643"/>
      <c r="G154" s="1643"/>
      <c r="H154" s="1643"/>
    </row>
    <row r="155" spans="1:8" ht="15.75" customHeight="1">
      <c r="A155" s="1643"/>
      <c r="B155" s="1643"/>
      <c r="C155" s="1643"/>
      <c r="D155" s="1643"/>
      <c r="E155" s="1643"/>
      <c r="F155" s="1643"/>
      <c r="G155" s="1643"/>
      <c r="H155" s="1643"/>
    </row>
    <row r="156" spans="1:8" ht="15.75" customHeight="1">
      <c r="A156" s="1643"/>
      <c r="B156" s="1643"/>
      <c r="C156" s="1643"/>
      <c r="D156" s="1643"/>
      <c r="E156" s="1643"/>
      <c r="F156" s="1643"/>
      <c r="G156" s="1643"/>
      <c r="H156" s="1643"/>
    </row>
    <row r="157" spans="1:8" ht="15.75" customHeight="1">
      <c r="A157" s="1643"/>
      <c r="B157" s="1643"/>
      <c r="C157" s="1643"/>
      <c r="D157" s="1643"/>
      <c r="E157" s="1643"/>
      <c r="F157" s="1643"/>
      <c r="G157" s="1643"/>
      <c r="H157" s="1643"/>
    </row>
    <row r="158" spans="1:8" ht="15.75" customHeight="1">
      <c r="A158" s="1643"/>
      <c r="B158" s="1643"/>
      <c r="C158" s="1643"/>
      <c r="D158" s="1643"/>
      <c r="E158" s="1643"/>
      <c r="F158" s="1643"/>
      <c r="G158" s="1643"/>
      <c r="H158" s="1643"/>
    </row>
    <row r="159" spans="1:8" ht="15.75" customHeight="1">
      <c r="A159" s="1643"/>
      <c r="B159" s="1643"/>
      <c r="C159" s="1643"/>
      <c r="D159" s="1643"/>
      <c r="E159" s="1643"/>
      <c r="F159" s="1643"/>
      <c r="G159" s="1643"/>
      <c r="H159" s="1643"/>
    </row>
    <row r="160" spans="1:8" ht="15.75" customHeight="1">
      <c r="A160" s="1643"/>
      <c r="B160" s="1643"/>
      <c r="C160" s="1643"/>
      <c r="D160" s="1643"/>
      <c r="E160" s="1643"/>
      <c r="F160" s="1643"/>
      <c r="G160" s="1643"/>
      <c r="H160" s="1643"/>
    </row>
    <row r="161" spans="1:8" ht="15.75" customHeight="1">
      <c r="A161" s="1643"/>
      <c r="B161" s="1643"/>
      <c r="C161" s="1643"/>
      <c r="D161" s="1643"/>
      <c r="E161" s="1643"/>
      <c r="F161" s="1643"/>
      <c r="G161" s="1643"/>
      <c r="H161" s="1643"/>
    </row>
    <row r="162" spans="1:8" ht="15.75" customHeight="1">
      <c r="A162" s="1643"/>
      <c r="B162" s="1643"/>
      <c r="C162" s="1643"/>
      <c r="D162" s="1643"/>
      <c r="E162" s="1643"/>
      <c r="F162" s="1643"/>
      <c r="G162" s="1643"/>
      <c r="H162" s="1643"/>
    </row>
    <row r="163" spans="1:8" ht="15.75" customHeight="1">
      <c r="A163" s="1643"/>
      <c r="B163" s="1643"/>
      <c r="C163" s="1643"/>
      <c r="D163" s="1643"/>
      <c r="E163" s="1643"/>
      <c r="F163" s="1643"/>
      <c r="G163" s="1643"/>
      <c r="H163" s="1643"/>
    </row>
    <row r="164" spans="1:8" ht="15.75" customHeight="1">
      <c r="A164" s="1643"/>
      <c r="B164" s="1643"/>
      <c r="C164" s="1643"/>
      <c r="D164" s="1643"/>
      <c r="E164" s="1643"/>
      <c r="F164" s="1643"/>
      <c r="G164" s="1643"/>
      <c r="H164" s="1643"/>
    </row>
    <row r="165" spans="1:8" ht="15.75" customHeight="1">
      <c r="A165" s="1643"/>
      <c r="B165" s="1643"/>
      <c r="C165" s="1643"/>
      <c r="D165" s="1643"/>
      <c r="E165" s="1643"/>
      <c r="F165" s="1643"/>
      <c r="G165" s="1643"/>
      <c r="H165" s="1643"/>
    </row>
    <row r="166" spans="1:8" ht="15.75" customHeight="1">
      <c r="A166" s="1643"/>
      <c r="B166" s="1643"/>
      <c r="C166" s="1643"/>
      <c r="D166" s="1643"/>
      <c r="E166" s="1643"/>
      <c r="F166" s="1643"/>
      <c r="G166" s="1643"/>
      <c r="H166" s="1643"/>
    </row>
    <row r="167" spans="1:8" ht="15.75" customHeight="1">
      <c r="A167" s="1643"/>
      <c r="B167" s="1643"/>
      <c r="C167" s="1643"/>
      <c r="D167" s="1643"/>
      <c r="E167" s="1643"/>
      <c r="F167" s="1643"/>
      <c r="G167" s="1643"/>
      <c r="H167" s="1643"/>
    </row>
    <row r="168" spans="1:8" ht="15.75" customHeight="1">
      <c r="A168" s="1643"/>
      <c r="B168" s="1643"/>
      <c r="C168" s="1643"/>
      <c r="D168" s="1643"/>
      <c r="E168" s="1643"/>
      <c r="F168" s="1643"/>
      <c r="G168" s="1643"/>
      <c r="H168" s="1643"/>
    </row>
    <row r="169" spans="1:8" ht="15.75" customHeight="1">
      <c r="A169" s="1643"/>
      <c r="B169" s="1643"/>
      <c r="C169" s="1643"/>
      <c r="D169" s="1643"/>
      <c r="E169" s="1643"/>
      <c r="F169" s="1643"/>
      <c r="G169" s="1643"/>
      <c r="H169" s="1643"/>
    </row>
    <row r="170" spans="1:8" ht="15.75" customHeight="1">
      <c r="A170" s="1643"/>
      <c r="B170" s="1643"/>
      <c r="C170" s="1643"/>
      <c r="D170" s="1643"/>
      <c r="E170" s="1643"/>
      <c r="F170" s="1643"/>
      <c r="G170" s="1643"/>
      <c r="H170" s="1643"/>
    </row>
    <row r="171" spans="1:8" ht="15.75" customHeight="1">
      <c r="A171" s="1643"/>
      <c r="B171" s="1643"/>
      <c r="C171" s="1643"/>
      <c r="D171" s="1643"/>
      <c r="E171" s="1643"/>
      <c r="F171" s="1643"/>
      <c r="G171" s="1643"/>
      <c r="H171" s="1643"/>
    </row>
    <row r="172" spans="1:8" ht="15.75" customHeight="1">
      <c r="A172" s="1643"/>
      <c r="B172" s="1643"/>
      <c r="C172" s="1643"/>
      <c r="D172" s="1643"/>
      <c r="E172" s="1643"/>
      <c r="F172" s="1643"/>
      <c r="G172" s="1643"/>
      <c r="H172" s="1643"/>
    </row>
    <row r="173" spans="1:8" ht="15.75" customHeight="1">
      <c r="A173" s="1643"/>
      <c r="B173" s="1643"/>
      <c r="C173" s="1643"/>
      <c r="D173" s="1643"/>
      <c r="E173" s="1643"/>
      <c r="F173" s="1643"/>
      <c r="G173" s="1643"/>
      <c r="H173" s="1643"/>
    </row>
    <row r="174" spans="1:8" ht="15.75" customHeight="1">
      <c r="A174" s="1643"/>
      <c r="B174" s="1643"/>
      <c r="C174" s="1643"/>
      <c r="D174" s="1643"/>
      <c r="E174" s="1643"/>
      <c r="F174" s="1643"/>
      <c r="G174" s="1643"/>
      <c r="H174" s="1643"/>
    </row>
    <row r="175" spans="1:8" ht="15.75" customHeight="1">
      <c r="A175" s="1643"/>
      <c r="B175" s="1643"/>
      <c r="C175" s="1643"/>
      <c r="D175" s="1643"/>
      <c r="E175" s="1643"/>
      <c r="F175" s="1643"/>
      <c r="G175" s="1643"/>
      <c r="H175" s="1643"/>
    </row>
    <row r="176" spans="1:8" ht="15.75" customHeight="1">
      <c r="A176" s="1643"/>
      <c r="B176" s="1643"/>
      <c r="C176" s="1643"/>
      <c r="D176" s="1643"/>
      <c r="E176" s="1643"/>
      <c r="F176" s="1643"/>
      <c r="G176" s="1643"/>
      <c r="H176" s="1643"/>
    </row>
    <row r="177" spans="1:8" ht="15.75" customHeight="1">
      <c r="A177" s="1643"/>
      <c r="B177" s="1643"/>
      <c r="C177" s="1643"/>
      <c r="D177" s="1643"/>
      <c r="E177" s="1643"/>
      <c r="F177" s="1643"/>
      <c r="G177" s="1643"/>
      <c r="H177" s="1643"/>
    </row>
    <row r="178" spans="1:8" ht="15.75" customHeight="1">
      <c r="A178" s="1643"/>
      <c r="B178" s="1643"/>
      <c r="C178" s="1643"/>
      <c r="D178" s="1643"/>
      <c r="E178" s="1643"/>
      <c r="F178" s="1643"/>
      <c r="G178" s="1643"/>
      <c r="H178" s="1643"/>
    </row>
    <row r="179" spans="1:8" ht="15.75" customHeight="1">
      <c r="A179" s="1643"/>
      <c r="B179" s="1643"/>
      <c r="C179" s="1643"/>
      <c r="D179" s="1643"/>
      <c r="E179" s="1643"/>
      <c r="F179" s="1643"/>
      <c r="G179" s="1643"/>
      <c r="H179" s="1643"/>
    </row>
    <row r="180" spans="1:8" ht="15.75" customHeight="1">
      <c r="A180" s="1643"/>
      <c r="B180" s="1643"/>
      <c r="C180" s="1643"/>
      <c r="D180" s="1643"/>
      <c r="E180" s="1643"/>
      <c r="F180" s="1643"/>
      <c r="G180" s="1643"/>
      <c r="H180" s="1643"/>
    </row>
    <row r="181" spans="1:8" ht="15.75" customHeight="1">
      <c r="A181" s="1643"/>
      <c r="B181" s="1643"/>
      <c r="C181" s="1643"/>
      <c r="D181" s="1643"/>
      <c r="E181" s="1643"/>
      <c r="F181" s="1643"/>
      <c r="G181" s="1643"/>
      <c r="H181" s="1643"/>
    </row>
    <row r="182" spans="1:8" ht="15.75" customHeight="1">
      <c r="A182" s="1643"/>
      <c r="B182" s="1643"/>
      <c r="C182" s="1643"/>
      <c r="D182" s="1643"/>
      <c r="E182" s="1643"/>
      <c r="F182" s="1643"/>
      <c r="G182" s="1643"/>
      <c r="H182" s="1643"/>
    </row>
    <row r="183" spans="1:8" ht="15.75" customHeight="1">
      <c r="A183" s="1643"/>
      <c r="B183" s="1643"/>
      <c r="C183" s="1643"/>
      <c r="D183" s="1643"/>
      <c r="E183" s="1643"/>
      <c r="F183" s="1643"/>
      <c r="G183" s="1643"/>
      <c r="H183" s="1643"/>
    </row>
    <row r="184" spans="1:8" ht="15.75" customHeight="1">
      <c r="A184" s="1643"/>
      <c r="B184" s="1643"/>
      <c r="C184" s="1643"/>
      <c r="D184" s="1643"/>
      <c r="E184" s="1643"/>
      <c r="F184" s="1643"/>
      <c r="G184" s="1643"/>
      <c r="H184" s="1643"/>
    </row>
    <row r="185" spans="1:8" ht="15.75" customHeight="1">
      <c r="A185" s="1643"/>
      <c r="B185" s="1643"/>
      <c r="C185" s="1643"/>
      <c r="D185" s="1643"/>
      <c r="E185" s="1643"/>
      <c r="F185" s="1643"/>
      <c r="G185" s="1643"/>
      <c r="H185" s="1643"/>
    </row>
    <row r="186" spans="1:8" ht="15.75" customHeight="1">
      <c r="A186" s="1643"/>
      <c r="B186" s="1643"/>
      <c r="C186" s="1643"/>
      <c r="D186" s="1643"/>
      <c r="E186" s="1643"/>
      <c r="F186" s="1643"/>
      <c r="G186" s="1643"/>
      <c r="H186" s="1643"/>
    </row>
    <row r="187" spans="1:8" ht="15.75" customHeight="1">
      <c r="A187" s="1643"/>
      <c r="B187" s="1643"/>
      <c r="C187" s="1643"/>
      <c r="D187" s="1643"/>
      <c r="E187" s="1643"/>
      <c r="F187" s="1643"/>
      <c r="G187" s="1643"/>
      <c r="H187" s="1643"/>
    </row>
    <row r="188" spans="1:8" ht="15.75" customHeight="1">
      <c r="A188" s="1643"/>
      <c r="B188" s="1643"/>
      <c r="C188" s="1643"/>
      <c r="D188" s="1643"/>
      <c r="E188" s="1643"/>
      <c r="F188" s="1643"/>
      <c r="G188" s="1643"/>
      <c r="H188" s="1643"/>
    </row>
    <row r="189" spans="1:8" ht="15.75" customHeight="1">
      <c r="A189" s="1643"/>
      <c r="B189" s="1643"/>
      <c r="C189" s="1643"/>
      <c r="D189" s="1643"/>
      <c r="E189" s="1643"/>
      <c r="F189" s="1643"/>
      <c r="G189" s="1643"/>
      <c r="H189" s="1643"/>
    </row>
    <row r="190" spans="1:8" ht="15.75" customHeight="1">
      <c r="A190" s="1643"/>
      <c r="B190" s="1643"/>
      <c r="C190" s="1643"/>
      <c r="D190" s="1643"/>
      <c r="E190" s="1643"/>
      <c r="F190" s="1643"/>
      <c r="G190" s="1643"/>
      <c r="H190" s="1643"/>
    </row>
    <row r="191" spans="1:8" ht="15.75" customHeight="1">
      <c r="A191" s="1643"/>
      <c r="B191" s="1643"/>
      <c r="C191" s="1643"/>
      <c r="D191" s="1643"/>
      <c r="E191" s="1643"/>
      <c r="F191" s="1643"/>
      <c r="G191" s="1643"/>
      <c r="H191" s="1643"/>
    </row>
    <row r="192" spans="1:8" ht="15.75" customHeight="1">
      <c r="A192" s="1643"/>
      <c r="B192" s="1643"/>
      <c r="C192" s="1643"/>
      <c r="D192" s="1643"/>
      <c r="E192" s="1643"/>
      <c r="F192" s="1643"/>
      <c r="G192" s="1643"/>
      <c r="H192" s="1643"/>
    </row>
    <row r="193" spans="1:8" ht="15.75" customHeight="1">
      <c r="A193" s="1643"/>
      <c r="B193" s="1643"/>
      <c r="C193" s="1643"/>
      <c r="D193" s="1643"/>
      <c r="E193" s="1643"/>
      <c r="F193" s="1643"/>
      <c r="G193" s="1643"/>
      <c r="H193" s="1643"/>
    </row>
    <row r="194" spans="1:8" ht="15.75" customHeight="1">
      <c r="A194" s="1643"/>
      <c r="B194" s="1643"/>
      <c r="C194" s="1643"/>
      <c r="D194" s="1643"/>
      <c r="E194" s="1643"/>
      <c r="F194" s="1643"/>
      <c r="G194" s="1643"/>
      <c r="H194" s="1643"/>
    </row>
    <row r="195" spans="1:8" ht="15.75" customHeight="1">
      <c r="A195" s="1643"/>
      <c r="B195" s="1643"/>
      <c r="C195" s="1643"/>
      <c r="D195" s="1643"/>
      <c r="E195" s="1643"/>
      <c r="F195" s="1643"/>
      <c r="G195" s="1643"/>
      <c r="H195" s="1643"/>
    </row>
    <row r="196" spans="1:8" ht="15.75" customHeight="1">
      <c r="A196" s="1643"/>
      <c r="B196" s="1643"/>
      <c r="C196" s="1643"/>
      <c r="D196" s="1643"/>
      <c r="E196" s="1643"/>
      <c r="F196" s="1643"/>
      <c r="G196" s="1643"/>
      <c r="H196" s="1643"/>
    </row>
    <row r="197" spans="1:8" ht="15.75" customHeight="1">
      <c r="A197" s="1643"/>
      <c r="B197" s="1643"/>
      <c r="C197" s="1643"/>
      <c r="D197" s="1643"/>
      <c r="E197" s="1643"/>
      <c r="F197" s="1643"/>
      <c r="G197" s="1643"/>
      <c r="H197" s="1643"/>
    </row>
    <row r="198" spans="1:8" ht="15.75" customHeight="1">
      <c r="A198" s="1643"/>
      <c r="B198" s="1643"/>
      <c r="C198" s="1643"/>
      <c r="D198" s="1643"/>
      <c r="E198" s="1643"/>
      <c r="F198" s="1643"/>
      <c r="G198" s="1643"/>
      <c r="H198" s="1643"/>
    </row>
    <row r="199" spans="1:8" ht="15.75" customHeight="1">
      <c r="A199" s="1643"/>
      <c r="B199" s="1643"/>
      <c r="C199" s="1643"/>
      <c r="D199" s="1643"/>
      <c r="E199" s="1643"/>
      <c r="F199" s="1643"/>
      <c r="G199" s="1643"/>
      <c r="H199" s="1643"/>
    </row>
    <row r="200" spans="1:8" ht="15.75" customHeight="1">
      <c r="A200" s="1643"/>
      <c r="B200" s="1643"/>
      <c r="C200" s="1643"/>
      <c r="D200" s="1643"/>
      <c r="E200" s="1643"/>
      <c r="F200" s="1643"/>
      <c r="G200" s="1643"/>
      <c r="H200" s="1643"/>
    </row>
    <row r="201" spans="1:8" ht="15.75" customHeight="1">
      <c r="A201" s="1643"/>
      <c r="B201" s="1643"/>
      <c r="C201" s="1643"/>
      <c r="D201" s="1643"/>
      <c r="E201" s="1643"/>
      <c r="F201" s="1643"/>
      <c r="G201" s="1643"/>
      <c r="H201" s="1643"/>
    </row>
    <row r="202" spans="1:8" ht="15.75" customHeight="1">
      <c r="A202" s="1643"/>
      <c r="B202" s="1643"/>
      <c r="C202" s="1643"/>
      <c r="D202" s="1643"/>
      <c r="E202" s="1643"/>
      <c r="F202" s="1643"/>
      <c r="G202" s="1643"/>
      <c r="H202" s="1643"/>
    </row>
    <row r="203" spans="1:8" ht="15.75" customHeight="1">
      <c r="A203" s="1643"/>
      <c r="B203" s="1643"/>
      <c r="C203" s="1643"/>
      <c r="D203" s="1643"/>
      <c r="E203" s="1643"/>
      <c r="F203" s="1643"/>
      <c r="G203" s="1643"/>
      <c r="H203" s="1643"/>
    </row>
    <row r="204" spans="1:8" ht="15.75" customHeight="1">
      <c r="A204" s="1643"/>
      <c r="B204" s="1643"/>
      <c r="C204" s="1643"/>
      <c r="D204" s="1643"/>
      <c r="E204" s="1643"/>
      <c r="F204" s="1643"/>
      <c r="G204" s="1643"/>
      <c r="H204" s="1643"/>
    </row>
    <row r="205" spans="1:8" ht="15.75" customHeight="1">
      <c r="A205" s="1643"/>
      <c r="B205" s="1643"/>
      <c r="C205" s="1643"/>
      <c r="D205" s="1643"/>
      <c r="E205" s="1643"/>
      <c r="F205" s="1643"/>
      <c r="G205" s="1643"/>
      <c r="H205" s="1643"/>
    </row>
    <row r="206" spans="1:8" ht="15.75" customHeight="1">
      <c r="A206" s="1643"/>
      <c r="B206" s="1643"/>
      <c r="C206" s="1643"/>
      <c r="D206" s="1643"/>
      <c r="E206" s="1643"/>
      <c r="F206" s="1643"/>
      <c r="G206" s="1643"/>
      <c r="H206" s="1643"/>
    </row>
    <row r="207" spans="1:8" ht="15.75" customHeight="1">
      <c r="A207" s="1643"/>
      <c r="B207" s="1643"/>
      <c r="C207" s="1643"/>
      <c r="D207" s="1643"/>
      <c r="E207" s="1643"/>
      <c r="F207" s="1643"/>
      <c r="G207" s="1643"/>
      <c r="H207" s="1643"/>
    </row>
    <row r="208" spans="1:8" ht="15.75" customHeight="1">
      <c r="A208" s="1643"/>
      <c r="B208" s="1643"/>
      <c r="C208" s="1643"/>
      <c r="D208" s="1643"/>
      <c r="E208" s="1643"/>
      <c r="F208" s="1643"/>
      <c r="G208" s="1643"/>
      <c r="H208" s="1643"/>
    </row>
    <row r="209" spans="1:8" ht="15.75" customHeight="1">
      <c r="A209" s="1643"/>
      <c r="B209" s="1643"/>
      <c r="C209" s="1643"/>
      <c r="D209" s="1643"/>
      <c r="E209" s="1643"/>
      <c r="F209" s="1643"/>
      <c r="G209" s="1643"/>
      <c r="H209" s="1643"/>
    </row>
    <row r="210" spans="1:8" ht="15.75" customHeight="1">
      <c r="A210" s="1643"/>
      <c r="B210" s="1643"/>
      <c r="C210" s="1643"/>
      <c r="D210" s="1643"/>
      <c r="E210" s="1643"/>
      <c r="F210" s="1643"/>
      <c r="G210" s="1643"/>
      <c r="H210" s="1643"/>
    </row>
    <row r="211" spans="1:8" ht="15.75" customHeight="1">
      <c r="A211" s="1643"/>
      <c r="B211" s="1643"/>
      <c r="C211" s="1643"/>
      <c r="D211" s="1643"/>
      <c r="E211" s="1643"/>
      <c r="F211" s="1643"/>
      <c r="G211" s="1643"/>
      <c r="H211" s="1643"/>
    </row>
    <row r="212" spans="1:8" ht="15.75" customHeight="1">
      <c r="A212" s="1643"/>
      <c r="B212" s="1643"/>
      <c r="C212" s="1643"/>
      <c r="D212" s="1643"/>
      <c r="E212" s="1643"/>
      <c r="F212" s="1643"/>
      <c r="G212" s="1643"/>
      <c r="H212" s="1643"/>
    </row>
    <row r="213" spans="1:8" ht="15.75" customHeight="1">
      <c r="A213" s="1643"/>
      <c r="B213" s="1643"/>
      <c r="C213" s="1643"/>
      <c r="D213" s="1643"/>
      <c r="E213" s="1643"/>
      <c r="F213" s="1643"/>
      <c r="G213" s="1643"/>
      <c r="H213" s="1643"/>
    </row>
    <row r="214" spans="1:8" ht="15.75" customHeight="1">
      <c r="A214" s="1643"/>
      <c r="B214" s="1643"/>
      <c r="C214" s="1643"/>
      <c r="D214" s="1643"/>
      <c r="E214" s="1643"/>
      <c r="F214" s="1643"/>
      <c r="G214" s="1643"/>
      <c r="H214" s="1643"/>
    </row>
    <row r="215" spans="1:8" ht="15.75" customHeight="1">
      <c r="A215" s="1643"/>
      <c r="B215" s="1643"/>
      <c r="C215" s="1643"/>
      <c r="D215" s="1643"/>
      <c r="E215" s="1643"/>
      <c r="F215" s="1643"/>
      <c r="G215" s="1643"/>
      <c r="H215" s="1643"/>
    </row>
    <row r="216" spans="1:8" ht="15.75" customHeight="1">
      <c r="A216" s="1643"/>
      <c r="B216" s="1643"/>
      <c r="C216" s="1643"/>
      <c r="D216" s="1643"/>
      <c r="E216" s="1643"/>
      <c r="F216" s="1643"/>
      <c r="G216" s="1643"/>
      <c r="H216" s="1643"/>
    </row>
    <row r="217" spans="1:8" ht="15.75" customHeight="1">
      <c r="A217" s="1643"/>
      <c r="B217" s="1643"/>
      <c r="C217" s="1643"/>
      <c r="D217" s="1643"/>
      <c r="E217" s="1643"/>
      <c r="F217" s="1643"/>
      <c r="G217" s="1643"/>
      <c r="H217" s="1643"/>
    </row>
    <row r="218" spans="1:8" ht="15.75" customHeight="1">
      <c r="A218" s="1643"/>
      <c r="B218" s="1643"/>
      <c r="C218" s="1643"/>
      <c r="D218" s="1643"/>
      <c r="E218" s="1643"/>
      <c r="F218" s="1643"/>
      <c r="G218" s="1643"/>
      <c r="H218" s="1643"/>
    </row>
    <row r="219" spans="1:8" ht="15.75" customHeight="1">
      <c r="A219" s="1643"/>
      <c r="B219" s="1643"/>
      <c r="C219" s="1643"/>
      <c r="D219" s="1643"/>
      <c r="E219" s="1643"/>
      <c r="F219" s="1643"/>
      <c r="G219" s="1643"/>
      <c r="H219" s="1643"/>
    </row>
    <row r="220" spans="1:8" ht="15.75" customHeight="1">
      <c r="A220" s="1643"/>
      <c r="B220" s="1643"/>
      <c r="C220" s="1643"/>
      <c r="D220" s="1643"/>
      <c r="E220" s="1643"/>
      <c r="F220" s="1643"/>
      <c r="G220" s="1643"/>
      <c r="H220" s="1643"/>
    </row>
    <row r="221" spans="1:8" ht="15.75" customHeight="1">
      <c r="A221" s="1643"/>
      <c r="B221" s="1643"/>
      <c r="C221" s="1643"/>
      <c r="D221" s="1643"/>
      <c r="E221" s="1643"/>
      <c r="F221" s="1643"/>
      <c r="G221" s="1643"/>
      <c r="H221" s="1643"/>
    </row>
    <row r="222" spans="1:8" ht="15.75" customHeight="1">
      <c r="A222" s="1643"/>
      <c r="B222" s="1643"/>
      <c r="C222" s="1643"/>
      <c r="D222" s="1643"/>
      <c r="E222" s="1643"/>
      <c r="F222" s="1643"/>
      <c r="G222" s="1643"/>
      <c r="H222" s="1643"/>
    </row>
    <row r="223" spans="1:8" ht="15.75" customHeight="1">
      <c r="A223" s="1643"/>
      <c r="B223" s="1643"/>
      <c r="C223" s="1643"/>
      <c r="D223" s="1643"/>
      <c r="E223" s="1643"/>
      <c r="F223" s="1643"/>
      <c r="G223" s="1643"/>
      <c r="H223" s="1643"/>
    </row>
    <row r="224" spans="1:8" ht="15.75" customHeight="1">
      <c r="A224" s="1643"/>
      <c r="B224" s="1643"/>
      <c r="C224" s="1643"/>
      <c r="D224" s="1643"/>
      <c r="E224" s="1643"/>
      <c r="F224" s="1643"/>
      <c r="G224" s="1643"/>
      <c r="H224" s="1643"/>
    </row>
    <row r="225" spans="1:8" ht="15.75" customHeight="1">
      <c r="A225" s="1643"/>
      <c r="B225" s="1643"/>
      <c r="C225" s="1643"/>
      <c r="D225" s="1643"/>
      <c r="E225" s="1643"/>
      <c r="F225" s="1643"/>
      <c r="G225" s="1643"/>
      <c r="H225" s="1643"/>
    </row>
    <row r="226" spans="1:8" ht="15.75" customHeight="1">
      <c r="A226" s="1643"/>
      <c r="B226" s="1643"/>
      <c r="C226" s="1643"/>
      <c r="D226" s="1643"/>
      <c r="E226" s="1643"/>
      <c r="F226" s="1643"/>
      <c r="G226" s="1643"/>
      <c r="H226" s="1643"/>
    </row>
    <row r="227" spans="1:8" ht="15.75" customHeight="1">
      <c r="A227" s="1643"/>
      <c r="B227" s="1643"/>
      <c r="C227" s="1643"/>
      <c r="D227" s="1643"/>
      <c r="E227" s="1643"/>
      <c r="F227" s="1643"/>
      <c r="G227" s="1643"/>
      <c r="H227" s="1643"/>
    </row>
    <row r="228" spans="1:8" ht="15.75" customHeight="1">
      <c r="A228" s="1643"/>
      <c r="B228" s="1643"/>
      <c r="C228" s="1643"/>
      <c r="D228" s="1643"/>
      <c r="E228" s="1643"/>
      <c r="F228" s="1643"/>
      <c r="G228" s="1643"/>
      <c r="H228" s="1643"/>
    </row>
    <row r="229" spans="1:8" ht="15.75" customHeight="1">
      <c r="A229" s="1643"/>
      <c r="B229" s="1643"/>
      <c r="C229" s="1643"/>
      <c r="D229" s="1643"/>
      <c r="E229" s="1643"/>
      <c r="F229" s="1643"/>
      <c r="G229" s="1643"/>
      <c r="H229" s="1643"/>
    </row>
    <row r="230" spans="1:8" ht="15.75" customHeight="1">
      <c r="A230" s="1643"/>
      <c r="B230" s="1643"/>
      <c r="C230" s="1643"/>
      <c r="D230" s="1643"/>
      <c r="E230" s="1643"/>
      <c r="F230" s="1643"/>
      <c r="G230" s="1643"/>
      <c r="H230" s="1643"/>
    </row>
    <row r="231" spans="1:8" ht="15.75" customHeight="1">
      <c r="A231" s="1643"/>
      <c r="B231" s="1643"/>
      <c r="C231" s="1643"/>
      <c r="D231" s="1643"/>
      <c r="E231" s="1643"/>
      <c r="F231" s="1643"/>
      <c r="G231" s="1643"/>
      <c r="H231" s="1643"/>
    </row>
    <row r="232" spans="1:8" ht="15.75" customHeight="1">
      <c r="A232" s="1643"/>
      <c r="B232" s="1643"/>
      <c r="C232" s="1643"/>
      <c r="D232" s="1643"/>
      <c r="E232" s="1643"/>
      <c r="F232" s="1643"/>
      <c r="G232" s="1643"/>
      <c r="H232" s="1643"/>
    </row>
    <row r="233" spans="1:8" ht="15.75" customHeight="1">
      <c r="A233" s="1643"/>
      <c r="B233" s="1643"/>
      <c r="C233" s="1643"/>
      <c r="D233" s="1643"/>
      <c r="E233" s="1643"/>
      <c r="F233" s="1643"/>
      <c r="G233" s="1643"/>
      <c r="H233" s="1643"/>
    </row>
    <row r="234" spans="1:8" ht="15.75" customHeight="1">
      <c r="A234" s="1643"/>
      <c r="B234" s="1643"/>
      <c r="C234" s="1643"/>
      <c r="D234" s="1643"/>
      <c r="E234" s="1643"/>
      <c r="F234" s="1643"/>
      <c r="G234" s="1643"/>
      <c r="H234" s="1643"/>
    </row>
    <row r="235" spans="1:8" ht="15.75" customHeight="1">
      <c r="A235" s="1643"/>
      <c r="B235" s="1643"/>
      <c r="C235" s="1643"/>
      <c r="D235" s="1643"/>
      <c r="E235" s="1643"/>
      <c r="F235" s="1643"/>
      <c r="G235" s="1643"/>
      <c r="H235" s="1643"/>
    </row>
    <row r="236" spans="1:8" ht="15.75" customHeight="1">
      <c r="A236" s="1643"/>
      <c r="B236" s="1643"/>
      <c r="C236" s="1643"/>
      <c r="D236" s="1643"/>
      <c r="E236" s="1643"/>
      <c r="F236" s="1643"/>
      <c r="G236" s="1643"/>
      <c r="H236" s="1643"/>
    </row>
    <row r="237" spans="1:8" ht="15.75" customHeight="1">
      <c r="A237" s="1643"/>
      <c r="B237" s="1643"/>
      <c r="C237" s="1643"/>
      <c r="D237" s="1643"/>
      <c r="E237" s="1643"/>
      <c r="F237" s="1643"/>
      <c r="G237" s="1643"/>
      <c r="H237" s="1643"/>
    </row>
    <row r="238" spans="1:8" ht="15.75" customHeight="1">
      <c r="A238" s="1643"/>
      <c r="B238" s="1643"/>
      <c r="C238" s="1643"/>
      <c r="D238" s="1643"/>
      <c r="E238" s="1643"/>
      <c r="F238" s="1643"/>
      <c r="G238" s="1643"/>
      <c r="H238" s="1643"/>
    </row>
    <row r="239" spans="1:8" ht="15.75" customHeight="1">
      <c r="A239" s="1643"/>
      <c r="B239" s="1643"/>
      <c r="C239" s="1643"/>
      <c r="D239" s="1643"/>
      <c r="E239" s="1643"/>
      <c r="F239" s="1643"/>
      <c r="G239" s="1643"/>
      <c r="H239" s="1643"/>
    </row>
    <row r="240" spans="1:8" ht="15.75" customHeight="1">
      <c r="A240" s="1643"/>
      <c r="B240" s="1643"/>
      <c r="C240" s="1643"/>
      <c r="D240" s="1643"/>
      <c r="E240" s="1643"/>
      <c r="F240" s="1643"/>
      <c r="G240" s="1643"/>
      <c r="H240" s="1643"/>
    </row>
    <row r="241" spans="1:8" ht="15.75" customHeight="1">
      <c r="A241" s="1643"/>
      <c r="B241" s="1643"/>
      <c r="C241" s="1643"/>
      <c r="D241" s="1643"/>
      <c r="E241" s="1643"/>
      <c r="F241" s="1643"/>
      <c r="G241" s="1643"/>
      <c r="H241" s="1643"/>
    </row>
    <row r="242" spans="1:8" ht="15.75" customHeight="1">
      <c r="A242" s="1643"/>
      <c r="B242" s="1643"/>
      <c r="C242" s="1643"/>
      <c r="D242" s="1643"/>
      <c r="E242" s="1643"/>
      <c r="F242" s="1643"/>
      <c r="G242" s="1643"/>
      <c r="H242" s="1643"/>
    </row>
    <row r="243" spans="1:8" ht="15.75" customHeight="1">
      <c r="A243" s="1643"/>
      <c r="B243" s="1643"/>
      <c r="C243" s="1643"/>
      <c r="D243" s="1643"/>
      <c r="E243" s="1643"/>
      <c r="F243" s="1643"/>
      <c r="G243" s="1643"/>
      <c r="H243" s="1643"/>
    </row>
    <row r="244" spans="1:8" ht="15.75" customHeight="1">
      <c r="A244" s="1643"/>
      <c r="B244" s="1643"/>
      <c r="C244" s="1643"/>
      <c r="D244" s="1643"/>
      <c r="E244" s="1643"/>
      <c r="F244" s="1643"/>
      <c r="G244" s="1643"/>
      <c r="H244" s="1643"/>
    </row>
    <row r="245" spans="1:8" ht="15.75" customHeight="1">
      <c r="A245" s="1643"/>
      <c r="B245" s="1643"/>
      <c r="C245" s="1643"/>
      <c r="D245" s="1643"/>
      <c r="E245" s="1643"/>
      <c r="F245" s="1643"/>
      <c r="G245" s="1643"/>
      <c r="H245" s="1643"/>
    </row>
    <row r="246" spans="1:8" ht="15.75" customHeight="1">
      <c r="A246" s="1643"/>
      <c r="B246" s="1643"/>
      <c r="C246" s="1643"/>
      <c r="D246" s="1643"/>
      <c r="E246" s="1643"/>
      <c r="F246" s="1643"/>
      <c r="G246" s="1643"/>
      <c r="H246" s="1643"/>
    </row>
    <row r="247" spans="1:8" ht="15.75" customHeight="1">
      <c r="A247" s="1643"/>
      <c r="B247" s="1643"/>
      <c r="C247" s="1643"/>
      <c r="D247" s="1643"/>
      <c r="E247" s="1643"/>
      <c r="F247" s="1643"/>
      <c r="G247" s="1643"/>
      <c r="H247" s="1643"/>
    </row>
    <row r="248" spans="1:8" ht="15.75" customHeight="1">
      <c r="A248" s="1643"/>
      <c r="B248" s="1643"/>
      <c r="C248" s="1643"/>
      <c r="D248" s="1643"/>
      <c r="E248" s="1643"/>
      <c r="F248" s="1643"/>
      <c r="G248" s="1643"/>
      <c r="H248" s="1643"/>
    </row>
    <row r="249" spans="1:8" ht="15.75" customHeight="1">
      <c r="A249" s="1643"/>
      <c r="B249" s="1643"/>
      <c r="C249" s="1643"/>
      <c r="D249" s="1643"/>
      <c r="E249" s="1643"/>
      <c r="F249" s="1643"/>
      <c r="G249" s="1643"/>
      <c r="H249" s="1643"/>
    </row>
    <row r="250" spans="1:8" ht="15.75" customHeight="1">
      <c r="A250" s="1643"/>
      <c r="B250" s="1643"/>
      <c r="C250" s="1643"/>
      <c r="D250" s="1643"/>
      <c r="E250" s="1643"/>
      <c r="F250" s="1643"/>
      <c r="G250" s="1643"/>
      <c r="H250" s="1643"/>
    </row>
    <row r="251" spans="1:8" ht="15.75" customHeight="1">
      <c r="A251" s="1642"/>
      <c r="B251" s="1642"/>
      <c r="C251" s="1642"/>
      <c r="D251" s="1642"/>
      <c r="E251" s="1642"/>
      <c r="F251" s="1642"/>
      <c r="G251" s="1642"/>
      <c r="H251" s="1642"/>
    </row>
    <row r="252" spans="1:8" ht="15.75" customHeight="1">
      <c r="A252" s="1642"/>
      <c r="B252" s="1642"/>
      <c r="C252" s="1642"/>
      <c r="D252" s="1642"/>
      <c r="E252" s="1642"/>
      <c r="F252" s="1642"/>
      <c r="G252" s="1642"/>
      <c r="H252" s="1642"/>
    </row>
    <row r="253" spans="1:8" ht="15.75" customHeight="1">
      <c r="A253" s="1642"/>
      <c r="B253" s="1642"/>
      <c r="C253" s="1642"/>
      <c r="D253" s="1642"/>
      <c r="E253" s="1642"/>
      <c r="F253" s="1642"/>
      <c r="G253" s="1642"/>
      <c r="H253" s="1642"/>
    </row>
    <row r="254" spans="1:8" ht="15.75" customHeight="1">
      <c r="A254" s="1642"/>
      <c r="B254" s="1642"/>
      <c r="C254" s="1642"/>
      <c r="D254" s="1642"/>
      <c r="E254" s="1642"/>
      <c r="F254" s="1642"/>
      <c r="G254" s="1642"/>
      <c r="H254" s="1642"/>
    </row>
    <row r="255" spans="1:8" ht="15.75" customHeight="1">
      <c r="A255" s="1642"/>
      <c r="B255" s="1642"/>
      <c r="C255" s="1642"/>
      <c r="D255" s="1642"/>
      <c r="E255" s="1642"/>
      <c r="F255" s="1642"/>
      <c r="G255" s="1642"/>
      <c r="H255" s="1642"/>
    </row>
    <row r="256" spans="1:8" ht="15.75" customHeight="1">
      <c r="A256" s="1642"/>
      <c r="B256" s="1642"/>
      <c r="C256" s="1642"/>
      <c r="D256" s="1642"/>
      <c r="E256" s="1642"/>
      <c r="F256" s="1642"/>
      <c r="G256" s="1642"/>
      <c r="H256" s="1642"/>
    </row>
    <row r="257" spans="1:8" ht="15.75" customHeight="1">
      <c r="A257" s="1642"/>
      <c r="B257" s="1642"/>
      <c r="C257" s="1642"/>
      <c r="D257" s="1642"/>
      <c r="E257" s="1642"/>
      <c r="F257" s="1642"/>
      <c r="G257" s="1642"/>
      <c r="H257" s="1642"/>
    </row>
    <row r="258" spans="1:8" ht="15.75" customHeight="1">
      <c r="A258" s="1642"/>
      <c r="B258" s="1642"/>
      <c r="C258" s="1642"/>
      <c r="D258" s="1642"/>
      <c r="E258" s="1642"/>
      <c r="F258" s="1642"/>
      <c r="G258" s="1642"/>
      <c r="H258" s="1642"/>
    </row>
    <row r="259" spans="1:8" ht="15.75" customHeight="1">
      <c r="A259" s="1642"/>
      <c r="B259" s="1642"/>
      <c r="C259" s="1642"/>
      <c r="D259" s="1642"/>
      <c r="E259" s="1642"/>
      <c r="F259" s="1642"/>
      <c r="G259" s="1642"/>
      <c r="H259" s="1642"/>
    </row>
    <row r="260" spans="1:8" ht="15.75" customHeight="1">
      <c r="A260" s="1642"/>
      <c r="B260" s="1642"/>
      <c r="C260" s="1642"/>
      <c r="D260" s="1642"/>
      <c r="E260" s="1642"/>
      <c r="F260" s="1642"/>
      <c r="G260" s="1642"/>
      <c r="H260" s="1642"/>
    </row>
    <row r="261" spans="1:8" ht="15.75" customHeight="1">
      <c r="A261" s="1642"/>
      <c r="B261" s="1642"/>
      <c r="C261" s="1642"/>
      <c r="D261" s="1642"/>
      <c r="E261" s="1642"/>
      <c r="F261" s="1642"/>
      <c r="G261" s="1642"/>
      <c r="H261" s="1642"/>
    </row>
    <row r="262" spans="1:8" ht="15.75" customHeight="1">
      <c r="A262" s="1642"/>
      <c r="B262" s="1642"/>
      <c r="C262" s="1642"/>
      <c r="D262" s="1642"/>
      <c r="E262" s="1642"/>
      <c r="F262" s="1642"/>
      <c r="G262" s="1642"/>
      <c r="H262" s="1642"/>
    </row>
    <row r="263" spans="1:8" ht="15.75" customHeight="1">
      <c r="A263" s="1642"/>
      <c r="B263" s="1642"/>
      <c r="C263" s="1642"/>
      <c r="D263" s="1642"/>
      <c r="E263" s="1642"/>
      <c r="F263" s="1642"/>
      <c r="G263" s="1642"/>
      <c r="H263" s="1642"/>
    </row>
    <row r="264" spans="1:8" ht="15.75" customHeight="1">
      <c r="A264" s="1642"/>
      <c r="B264" s="1642"/>
      <c r="C264" s="1642"/>
      <c r="D264" s="1642"/>
      <c r="E264" s="1642"/>
      <c r="F264" s="1642"/>
      <c r="G264" s="1642"/>
      <c r="H264" s="1642"/>
    </row>
    <row r="265" spans="1:8" ht="15.75" customHeight="1">
      <c r="A265" s="1642"/>
      <c r="B265" s="1642"/>
      <c r="C265" s="1642"/>
      <c r="D265" s="1642"/>
      <c r="E265" s="1642"/>
      <c r="F265" s="1642"/>
      <c r="G265" s="1642"/>
      <c r="H265" s="1642"/>
    </row>
    <row r="266" spans="1:8" ht="15.75" customHeight="1">
      <c r="A266" s="1642"/>
      <c r="B266" s="1642"/>
      <c r="C266" s="1642"/>
      <c r="D266" s="1642"/>
      <c r="E266" s="1642"/>
      <c r="F266" s="1642"/>
      <c r="G266" s="1642"/>
      <c r="H266" s="1642"/>
    </row>
    <row r="267" spans="1:8" ht="15.75" customHeight="1">
      <c r="A267" s="1642"/>
      <c r="B267" s="1642"/>
      <c r="C267" s="1642"/>
      <c r="D267" s="1642"/>
      <c r="E267" s="1642"/>
      <c r="F267" s="1642"/>
      <c r="G267" s="1642"/>
      <c r="H267" s="1642"/>
    </row>
    <row r="268" spans="1:8" ht="15.75" customHeight="1">
      <c r="A268" s="1642"/>
      <c r="B268" s="1642"/>
      <c r="C268" s="1642"/>
      <c r="D268" s="1642"/>
      <c r="E268" s="1642"/>
      <c r="F268" s="1642"/>
      <c r="G268" s="1642"/>
      <c r="H268" s="1642"/>
    </row>
    <row r="269" spans="1:8" ht="15.75" customHeight="1">
      <c r="A269" s="1642"/>
      <c r="B269" s="1642"/>
      <c r="C269" s="1642"/>
      <c r="D269" s="1642"/>
      <c r="E269" s="1642"/>
      <c r="F269" s="1642"/>
      <c r="G269" s="1642"/>
      <c r="H269" s="1642"/>
    </row>
    <row r="270" spans="1:8" ht="15.75" customHeight="1">
      <c r="A270" s="1642"/>
      <c r="B270" s="1642"/>
      <c r="C270" s="1642"/>
      <c r="D270" s="1642"/>
      <c r="E270" s="1642"/>
      <c r="F270" s="1642"/>
      <c r="G270" s="1642"/>
      <c r="H270" s="1642"/>
    </row>
    <row r="271" spans="1:8" ht="15.75" customHeight="1">
      <c r="A271" s="1642"/>
      <c r="B271" s="1642"/>
      <c r="C271" s="1642"/>
      <c r="D271" s="1642"/>
      <c r="E271" s="1642"/>
      <c r="F271" s="1642"/>
      <c r="G271" s="1642"/>
      <c r="H271" s="1642"/>
    </row>
    <row r="272" spans="1:8" ht="15.75" customHeight="1">
      <c r="A272" s="1642"/>
      <c r="B272" s="1642"/>
      <c r="C272" s="1642"/>
      <c r="D272" s="1642"/>
      <c r="E272" s="1642"/>
      <c r="F272" s="1642"/>
      <c r="G272" s="1642"/>
      <c r="H272" s="1642"/>
    </row>
    <row r="273" spans="1:8" ht="15.75" customHeight="1">
      <c r="A273" s="1642"/>
      <c r="B273" s="1642"/>
      <c r="C273" s="1642"/>
      <c r="D273" s="1642"/>
      <c r="E273" s="1642"/>
      <c r="F273" s="1642"/>
      <c r="G273" s="1642"/>
      <c r="H273" s="1642"/>
    </row>
    <row r="274" spans="1:8" ht="15.75" customHeight="1">
      <c r="A274" s="1642"/>
      <c r="B274" s="1642"/>
      <c r="C274" s="1642"/>
      <c r="D274" s="1642"/>
      <c r="E274" s="1642"/>
      <c r="F274" s="1642"/>
      <c r="G274" s="1642"/>
      <c r="H274" s="1642"/>
    </row>
    <row r="275" spans="1:8" ht="15.75" customHeight="1">
      <c r="A275" s="1642"/>
      <c r="B275" s="1642"/>
      <c r="C275" s="1642"/>
      <c r="D275" s="1642"/>
      <c r="E275" s="1642"/>
      <c r="F275" s="1642"/>
      <c r="G275" s="1642"/>
      <c r="H275" s="1642"/>
    </row>
    <row r="276" spans="1:8" ht="15.75" customHeight="1">
      <c r="A276" s="1642"/>
      <c r="B276" s="1642"/>
      <c r="C276" s="1642"/>
      <c r="D276" s="1642"/>
      <c r="E276" s="1642"/>
      <c r="F276" s="1642"/>
      <c r="G276" s="1642"/>
      <c r="H276" s="1642"/>
    </row>
    <row r="277" spans="1:8" ht="15.75" customHeight="1">
      <c r="A277" s="1642"/>
      <c r="B277" s="1642"/>
      <c r="C277" s="1642"/>
      <c r="D277" s="1642"/>
      <c r="E277" s="1642"/>
      <c r="F277" s="1642"/>
      <c r="G277" s="1642"/>
      <c r="H277" s="1642"/>
    </row>
    <row r="278" spans="1:8" ht="15.75" customHeight="1">
      <c r="A278" s="1642"/>
      <c r="B278" s="1642"/>
      <c r="C278" s="1642"/>
      <c r="D278" s="1642"/>
      <c r="E278" s="1642"/>
      <c r="F278" s="1642"/>
      <c r="G278" s="1642"/>
      <c r="H278" s="1642"/>
    </row>
    <row r="279" spans="1:8" ht="15.75" customHeight="1">
      <c r="A279" s="1642"/>
      <c r="B279" s="1642"/>
      <c r="C279" s="1642"/>
      <c r="D279" s="1642"/>
      <c r="E279" s="1642"/>
      <c r="F279" s="1642"/>
      <c r="G279" s="1642"/>
      <c r="H279" s="1642"/>
    </row>
    <row r="280" spans="1:8" ht="15.75" customHeight="1">
      <c r="A280" s="1642"/>
      <c r="B280" s="1642"/>
      <c r="C280" s="1642"/>
      <c r="D280" s="1642"/>
      <c r="E280" s="1642"/>
      <c r="F280" s="1642"/>
      <c r="G280" s="1642"/>
      <c r="H280" s="1642"/>
    </row>
    <row r="281" spans="1:8" ht="15.75" customHeight="1">
      <c r="A281" s="1642"/>
      <c r="B281" s="1642"/>
      <c r="C281" s="1642"/>
      <c r="D281" s="1642"/>
      <c r="E281" s="1642"/>
      <c r="F281" s="1642"/>
      <c r="G281" s="1642"/>
      <c r="H281" s="1642"/>
    </row>
    <row r="282" spans="1:8" ht="15.75" customHeight="1">
      <c r="A282" s="1642"/>
      <c r="B282" s="1642"/>
      <c r="C282" s="1642"/>
      <c r="D282" s="1642"/>
      <c r="E282" s="1642"/>
      <c r="F282" s="1642"/>
      <c r="G282" s="1642"/>
      <c r="H282" s="1642"/>
    </row>
    <row r="283" spans="1:8" ht="15.75" customHeight="1">
      <c r="A283" s="1642"/>
      <c r="B283" s="1642"/>
      <c r="C283" s="1642"/>
      <c r="D283" s="1642"/>
      <c r="E283" s="1642"/>
      <c r="F283" s="1642"/>
      <c r="G283" s="1642"/>
      <c r="H283" s="1642"/>
    </row>
    <row r="284" spans="1:8" ht="15.75" customHeight="1">
      <c r="A284" s="1642"/>
      <c r="B284" s="1642"/>
      <c r="C284" s="1642"/>
      <c r="D284" s="1642"/>
      <c r="E284" s="1642"/>
      <c r="F284" s="1642"/>
      <c r="G284" s="1642"/>
      <c r="H284" s="1642"/>
    </row>
    <row r="285" spans="1:8" ht="15.75" customHeight="1">
      <c r="A285" s="1642"/>
      <c r="B285" s="1642"/>
      <c r="C285" s="1642"/>
      <c r="D285" s="1642"/>
      <c r="E285" s="1642"/>
      <c r="F285" s="1642"/>
      <c r="G285" s="1642"/>
      <c r="H285" s="1642"/>
    </row>
    <row r="286" spans="1:8" ht="15.75" customHeight="1">
      <c r="A286" s="1642"/>
      <c r="B286" s="1642"/>
      <c r="C286" s="1642"/>
      <c r="D286" s="1642"/>
      <c r="E286" s="1642"/>
      <c r="F286" s="1642"/>
      <c r="G286" s="1642"/>
      <c r="H286" s="1642"/>
    </row>
    <row r="287" spans="1:8" ht="15.75" customHeight="1">
      <c r="A287" s="1642"/>
      <c r="B287" s="1642"/>
      <c r="C287" s="1642"/>
      <c r="D287" s="1642"/>
      <c r="E287" s="1642"/>
      <c r="F287" s="1642"/>
      <c r="G287" s="1642"/>
      <c r="H287" s="1642"/>
    </row>
    <row r="288" spans="1:8" ht="15.75" customHeight="1">
      <c r="A288" s="1642"/>
      <c r="B288" s="1642"/>
      <c r="C288" s="1642"/>
      <c r="D288" s="1642"/>
      <c r="E288" s="1642"/>
      <c r="F288" s="1642"/>
      <c r="G288" s="1642"/>
      <c r="H288" s="1642"/>
    </row>
    <row r="289" spans="1:8" ht="15.75" customHeight="1">
      <c r="A289" s="1642"/>
      <c r="B289" s="1642"/>
      <c r="C289" s="1642"/>
      <c r="D289" s="1642"/>
      <c r="E289" s="1642"/>
      <c r="F289" s="1642"/>
      <c r="G289" s="1642"/>
      <c r="H289" s="1642"/>
    </row>
    <row r="290" spans="1:8" ht="15.75" customHeight="1">
      <c r="A290" s="1642"/>
      <c r="B290" s="1642"/>
      <c r="C290" s="1642"/>
      <c r="D290" s="1642"/>
      <c r="E290" s="1642"/>
      <c r="F290" s="1642"/>
      <c r="G290" s="1642"/>
      <c r="H290" s="1642"/>
    </row>
    <row r="291" spans="1:8" ht="15.75" customHeight="1">
      <c r="A291" s="1642"/>
      <c r="B291" s="1642"/>
      <c r="C291" s="1642"/>
      <c r="D291" s="1642"/>
      <c r="E291" s="1642"/>
      <c r="F291" s="1642"/>
      <c r="G291" s="1642"/>
      <c r="H291" s="1642"/>
    </row>
    <row r="292" spans="1:8" ht="15.75" customHeight="1">
      <c r="A292" s="1642"/>
      <c r="B292" s="1642"/>
      <c r="C292" s="1642"/>
      <c r="D292" s="1642"/>
      <c r="E292" s="1642"/>
      <c r="F292" s="1642"/>
      <c r="G292" s="1642"/>
      <c r="H292" s="1642"/>
    </row>
    <row r="293" spans="1:8" ht="15.75" customHeight="1">
      <c r="A293" s="1642"/>
      <c r="B293" s="1642"/>
      <c r="C293" s="1642"/>
      <c r="D293" s="1642"/>
      <c r="E293" s="1642"/>
      <c r="F293" s="1642"/>
      <c r="G293" s="1642"/>
      <c r="H293" s="1642"/>
    </row>
    <row r="294" spans="1:8" ht="15.75" customHeight="1">
      <c r="A294" s="1642"/>
      <c r="B294" s="1642"/>
      <c r="C294" s="1642"/>
      <c r="D294" s="1642"/>
      <c r="E294" s="1642"/>
      <c r="F294" s="1642"/>
      <c r="G294" s="1642"/>
      <c r="H294" s="1642"/>
    </row>
    <row r="295" spans="1:8" ht="15.75" customHeight="1">
      <c r="A295" s="1642"/>
      <c r="B295" s="1642"/>
      <c r="C295" s="1642"/>
      <c r="D295" s="1642"/>
      <c r="E295" s="1642"/>
      <c r="F295" s="1642"/>
      <c r="G295" s="1642"/>
      <c r="H295" s="1642"/>
    </row>
    <row r="296" spans="1:8" ht="15.75" customHeight="1">
      <c r="A296" s="1642"/>
      <c r="B296" s="1642"/>
      <c r="C296" s="1642"/>
      <c r="D296" s="1642"/>
      <c r="E296" s="1642"/>
      <c r="F296" s="1642"/>
      <c r="G296" s="1642"/>
      <c r="H296" s="1642"/>
    </row>
    <row r="297" spans="1:8" ht="15.75" customHeight="1">
      <c r="A297" s="1642"/>
      <c r="B297" s="1642"/>
      <c r="C297" s="1642"/>
      <c r="D297" s="1642"/>
      <c r="E297" s="1642"/>
      <c r="F297" s="1642"/>
      <c r="G297" s="1642"/>
      <c r="H297" s="1642"/>
    </row>
    <row r="298" spans="1:8" ht="15.75" customHeight="1">
      <c r="A298" s="1642"/>
      <c r="B298" s="1642"/>
      <c r="C298" s="1642"/>
      <c r="D298" s="1642"/>
      <c r="E298" s="1642"/>
      <c r="F298" s="1642"/>
      <c r="G298" s="1642"/>
      <c r="H298" s="1642"/>
    </row>
    <row r="299" spans="1:8" ht="15.75" customHeight="1">
      <c r="A299" s="1642"/>
      <c r="B299" s="1642"/>
      <c r="C299" s="1642"/>
      <c r="D299" s="1642"/>
      <c r="E299" s="1642"/>
      <c r="F299" s="1642"/>
      <c r="G299" s="1642"/>
      <c r="H299" s="1642"/>
    </row>
    <row r="300" spans="1:8" ht="15.75" customHeight="1">
      <c r="A300" s="1642"/>
      <c r="B300" s="1642"/>
      <c r="C300" s="1642"/>
      <c r="D300" s="1642"/>
      <c r="E300" s="1642"/>
      <c r="F300" s="1642"/>
      <c r="G300" s="1642"/>
      <c r="H300" s="1642"/>
    </row>
    <row r="301" spans="1:8" ht="15.75" customHeight="1">
      <c r="A301" s="1642"/>
      <c r="B301" s="1642"/>
      <c r="C301" s="1642"/>
      <c r="D301" s="1642"/>
      <c r="E301" s="1642"/>
      <c r="F301" s="1642"/>
      <c r="G301" s="1642"/>
      <c r="H301" s="1642"/>
    </row>
    <row r="302" spans="1:8" ht="15.75" customHeight="1">
      <c r="A302" s="1642"/>
      <c r="B302" s="1642"/>
      <c r="C302" s="1642"/>
      <c r="D302" s="1642"/>
      <c r="E302" s="1642"/>
      <c r="F302" s="1642"/>
      <c r="G302" s="1642"/>
      <c r="H302" s="1642"/>
    </row>
    <row r="303" spans="1:8" ht="15.75" customHeight="1">
      <c r="A303" s="1642"/>
      <c r="B303" s="1642"/>
      <c r="C303" s="1642"/>
      <c r="D303" s="1642"/>
      <c r="E303" s="1642"/>
      <c r="F303" s="1642"/>
      <c r="G303" s="1642"/>
      <c r="H303" s="1642"/>
    </row>
    <row r="304" spans="1:8" ht="15.75" customHeight="1">
      <c r="A304" s="1642"/>
      <c r="B304" s="1642"/>
      <c r="C304" s="1642"/>
      <c r="D304" s="1642"/>
      <c r="E304" s="1642"/>
      <c r="F304" s="1642"/>
      <c r="G304" s="1642"/>
      <c r="H304" s="1642"/>
    </row>
    <row r="305" spans="1:8" ht="15.75" customHeight="1">
      <c r="A305" s="1642"/>
      <c r="B305" s="1642"/>
      <c r="C305" s="1642"/>
      <c r="D305" s="1642"/>
      <c r="E305" s="1642"/>
      <c r="F305" s="1642"/>
      <c r="G305" s="1642"/>
      <c r="H305" s="1642"/>
    </row>
    <row r="306" spans="1:8" ht="15.75" customHeight="1">
      <c r="A306" s="1642"/>
      <c r="B306" s="1642"/>
      <c r="C306" s="1642"/>
      <c r="D306" s="1642"/>
      <c r="E306" s="1642"/>
      <c r="F306" s="1642"/>
      <c r="G306" s="1642"/>
      <c r="H306" s="1642"/>
    </row>
    <row r="307" spans="1:8" ht="15.75" customHeight="1">
      <c r="A307" s="1642"/>
      <c r="B307" s="1642"/>
      <c r="C307" s="1642"/>
      <c r="D307" s="1642"/>
      <c r="E307" s="1642"/>
      <c r="F307" s="1642"/>
      <c r="G307" s="1642"/>
      <c r="H307" s="1642"/>
    </row>
    <row r="308" spans="1:8" ht="15.75" customHeight="1">
      <c r="A308" s="1642"/>
      <c r="B308" s="1642"/>
      <c r="C308" s="1642"/>
      <c r="D308" s="1642"/>
      <c r="E308" s="1642"/>
      <c r="F308" s="1642"/>
      <c r="G308" s="1642"/>
      <c r="H308" s="1642"/>
    </row>
    <row r="309" spans="1:8" ht="15.75" customHeight="1">
      <c r="A309" s="1642"/>
      <c r="B309" s="1642"/>
      <c r="C309" s="1642"/>
      <c r="D309" s="1642"/>
      <c r="E309" s="1642"/>
      <c r="F309" s="1642"/>
      <c r="G309" s="1642"/>
      <c r="H309" s="1642"/>
    </row>
    <row r="310" spans="1:8" ht="15.75" customHeight="1">
      <c r="A310" s="1642"/>
      <c r="B310" s="1642"/>
      <c r="C310" s="1642"/>
      <c r="D310" s="1642"/>
      <c r="E310" s="1642"/>
      <c r="F310" s="1642"/>
      <c r="G310" s="1642"/>
      <c r="H310" s="1642"/>
    </row>
    <row r="311" spans="1:8" ht="15.75" customHeight="1">
      <c r="A311" s="1642"/>
      <c r="B311" s="1642"/>
      <c r="C311" s="1642"/>
      <c r="D311" s="1642"/>
      <c r="E311" s="1642"/>
      <c r="F311" s="1642"/>
      <c r="G311" s="1642"/>
      <c r="H311" s="1642"/>
    </row>
    <row r="312" spans="1:8" ht="15.75" customHeight="1">
      <c r="A312" s="1642"/>
      <c r="B312" s="1642"/>
      <c r="C312" s="1642"/>
      <c r="D312" s="1642"/>
      <c r="E312" s="1642"/>
      <c r="F312" s="1642"/>
      <c r="G312" s="1642"/>
      <c r="H312" s="1642"/>
    </row>
    <row r="313" spans="1:8" ht="15.75" customHeight="1">
      <c r="A313" s="1642"/>
      <c r="B313" s="1642"/>
      <c r="C313" s="1642"/>
      <c r="D313" s="1642"/>
      <c r="E313" s="1642"/>
      <c r="F313" s="1642"/>
      <c r="G313" s="1642"/>
      <c r="H313" s="1642"/>
    </row>
    <row r="314" spans="1:8" ht="15.75" customHeight="1">
      <c r="A314" s="1642"/>
      <c r="B314" s="1642"/>
      <c r="C314" s="1642"/>
      <c r="D314" s="1642"/>
      <c r="E314" s="1642"/>
      <c r="F314" s="1642"/>
      <c r="G314" s="1642"/>
      <c r="H314" s="1642"/>
    </row>
    <row r="315" spans="1:8" ht="15.75" customHeight="1">
      <c r="A315" s="1642"/>
      <c r="B315" s="1642"/>
      <c r="C315" s="1642"/>
      <c r="D315" s="1642"/>
      <c r="E315" s="1642"/>
      <c r="F315" s="1642"/>
      <c r="G315" s="1642"/>
      <c r="H315" s="1642"/>
    </row>
    <row r="316" spans="1:8" ht="15.75" customHeight="1">
      <c r="A316" s="1642"/>
      <c r="B316" s="1642"/>
      <c r="C316" s="1642"/>
      <c r="D316" s="1642"/>
      <c r="E316" s="1642"/>
      <c r="F316" s="1642"/>
      <c r="G316" s="1642"/>
      <c r="H316" s="1642"/>
    </row>
    <row r="317" spans="1:8" ht="15.75" customHeight="1">
      <c r="A317" s="1642"/>
      <c r="B317" s="1642"/>
      <c r="C317" s="1642"/>
      <c r="D317" s="1642"/>
      <c r="E317" s="1642"/>
      <c r="F317" s="1642"/>
      <c r="G317" s="1642"/>
      <c r="H317" s="1642"/>
    </row>
    <row r="318" spans="1:8" ht="15.75" customHeight="1">
      <c r="A318" s="1642"/>
      <c r="B318" s="1642"/>
      <c r="C318" s="1642"/>
      <c r="D318" s="1642"/>
      <c r="E318" s="1642"/>
      <c r="F318" s="1642"/>
      <c r="G318" s="1642"/>
      <c r="H318" s="1642"/>
    </row>
    <row r="319" spans="1:8" ht="15.75" customHeight="1">
      <c r="A319" s="1642"/>
      <c r="B319" s="1642"/>
      <c r="C319" s="1642"/>
      <c r="D319" s="1642"/>
      <c r="E319" s="1642"/>
      <c r="F319" s="1642"/>
      <c r="G319" s="1642"/>
      <c r="H319" s="1642"/>
    </row>
    <row r="320" spans="1:8" ht="15.75" customHeight="1">
      <c r="A320" s="1642"/>
      <c r="B320" s="1642"/>
      <c r="C320" s="1642"/>
      <c r="D320" s="1642"/>
      <c r="E320" s="1642"/>
      <c r="F320" s="1642"/>
      <c r="G320" s="1642"/>
      <c r="H320" s="1642"/>
    </row>
    <row r="321" spans="1:8" ht="15.75" customHeight="1">
      <c r="A321" s="1642"/>
      <c r="B321" s="1642"/>
      <c r="C321" s="1642"/>
      <c r="D321" s="1642"/>
      <c r="E321" s="1642"/>
      <c r="F321" s="1642"/>
      <c r="G321" s="1642"/>
      <c r="H321" s="1642"/>
    </row>
    <row r="322" spans="1:8" ht="15.75" customHeight="1">
      <c r="A322" s="1642"/>
      <c r="B322" s="1642"/>
      <c r="C322" s="1642"/>
      <c r="D322" s="1642"/>
      <c r="E322" s="1642"/>
      <c r="F322" s="1642"/>
      <c r="G322" s="1642"/>
      <c r="H322" s="1642"/>
    </row>
    <row r="323" spans="1:8" ht="15.75" customHeight="1">
      <c r="A323" s="1642"/>
      <c r="B323" s="1642"/>
      <c r="C323" s="1642"/>
      <c r="D323" s="1642"/>
      <c r="E323" s="1642"/>
      <c r="F323" s="1642"/>
      <c r="G323" s="1642"/>
      <c r="H323" s="1642"/>
    </row>
    <row r="324" spans="1:8" ht="15.75" customHeight="1">
      <c r="A324" s="1642"/>
      <c r="B324" s="1642"/>
      <c r="C324" s="1642"/>
      <c r="D324" s="1642"/>
      <c r="E324" s="1642"/>
      <c r="F324" s="1642"/>
      <c r="G324" s="1642"/>
      <c r="H324" s="1642"/>
    </row>
    <row r="325" spans="1:8" ht="15.75" customHeight="1">
      <c r="A325" s="1642"/>
      <c r="B325" s="1642"/>
      <c r="C325" s="1642"/>
      <c r="D325" s="1642"/>
      <c r="E325" s="1642"/>
      <c r="F325" s="1642"/>
      <c r="G325" s="1642"/>
      <c r="H325" s="1642"/>
    </row>
    <row r="326" spans="1:8" ht="15.75" customHeight="1">
      <c r="A326" s="1642"/>
      <c r="B326" s="1642"/>
      <c r="C326" s="1642"/>
      <c r="D326" s="1642"/>
      <c r="E326" s="1642"/>
      <c r="F326" s="1642"/>
      <c r="G326" s="1642"/>
      <c r="H326" s="1642"/>
    </row>
    <row r="327" spans="1:8" ht="15.75" customHeight="1">
      <c r="A327" s="1642"/>
      <c r="B327" s="1642"/>
      <c r="C327" s="1642"/>
      <c r="D327" s="1642"/>
      <c r="E327" s="1642"/>
      <c r="F327" s="1642"/>
      <c r="G327" s="1642"/>
      <c r="H327" s="1642"/>
    </row>
    <row r="328" spans="1:8" ht="15.75" customHeight="1">
      <c r="A328" s="1642"/>
      <c r="B328" s="1642"/>
      <c r="C328" s="1642"/>
      <c r="D328" s="1642"/>
      <c r="E328" s="1642"/>
      <c r="F328" s="1642"/>
      <c r="G328" s="1642"/>
      <c r="H328" s="1642"/>
    </row>
    <row r="329" spans="1:8" ht="15.75" customHeight="1">
      <c r="A329" s="1642"/>
      <c r="B329" s="1642"/>
      <c r="C329" s="1642"/>
      <c r="D329" s="1642"/>
      <c r="E329" s="1642"/>
      <c r="F329" s="1642"/>
      <c r="G329" s="1642"/>
      <c r="H329" s="1642"/>
    </row>
    <row r="330" spans="1:8" ht="15.75" customHeight="1">
      <c r="A330" s="1642"/>
      <c r="B330" s="1642"/>
      <c r="C330" s="1642"/>
      <c r="D330" s="1642"/>
      <c r="E330" s="1642"/>
      <c r="F330" s="1642"/>
      <c r="G330" s="1642"/>
      <c r="H330" s="1642"/>
    </row>
    <row r="331" spans="1:8" ht="15.75" customHeight="1">
      <c r="A331" s="1642"/>
      <c r="B331" s="1642"/>
      <c r="C331" s="1642"/>
      <c r="D331" s="1642"/>
      <c r="E331" s="1642"/>
      <c r="F331" s="1642"/>
      <c r="G331" s="1642"/>
      <c r="H331" s="1642"/>
    </row>
    <row r="332" spans="1:8" ht="15.75" customHeight="1">
      <c r="A332" s="1642"/>
      <c r="B332" s="1642"/>
      <c r="C332" s="1642"/>
      <c r="D332" s="1642"/>
      <c r="E332" s="1642"/>
      <c r="F332" s="1642"/>
      <c r="G332" s="1642"/>
      <c r="H332" s="1642"/>
    </row>
    <row r="333" spans="1:8" ht="15.75" customHeight="1">
      <c r="A333" s="1642"/>
      <c r="B333" s="1642"/>
      <c r="C333" s="1642"/>
      <c r="D333" s="1642"/>
      <c r="E333" s="1642"/>
      <c r="F333" s="1642"/>
      <c r="G333" s="1642"/>
      <c r="H333" s="1642"/>
    </row>
    <row r="334" spans="1:8" ht="15.75" customHeight="1">
      <c r="A334" s="1642"/>
      <c r="B334" s="1642"/>
      <c r="C334" s="1642"/>
      <c r="D334" s="1642"/>
      <c r="E334" s="1642"/>
      <c r="F334" s="1642"/>
      <c r="G334" s="1642"/>
      <c r="H334" s="1642"/>
    </row>
    <row r="335" spans="1:8" ht="15.75" customHeight="1">
      <c r="A335" s="1642"/>
      <c r="B335" s="1642"/>
      <c r="C335" s="1642"/>
      <c r="D335" s="1642"/>
      <c r="E335" s="1642"/>
      <c r="F335" s="1642"/>
      <c r="G335" s="1642"/>
      <c r="H335" s="1642"/>
    </row>
    <row r="336" spans="1:8" ht="15.75" customHeight="1">
      <c r="A336" s="1642"/>
      <c r="B336" s="1642"/>
      <c r="C336" s="1642"/>
      <c r="D336" s="1642"/>
      <c r="E336" s="1642"/>
      <c r="F336" s="1642"/>
      <c r="G336" s="1642"/>
      <c r="H336" s="1642"/>
    </row>
    <row r="337" spans="1:8" ht="15.75" customHeight="1">
      <c r="A337" s="1642"/>
      <c r="B337" s="1642"/>
      <c r="C337" s="1642"/>
      <c r="D337" s="1642"/>
      <c r="E337" s="1642"/>
      <c r="F337" s="1642"/>
      <c r="G337" s="1642"/>
      <c r="H337" s="1642"/>
    </row>
    <row r="338" spans="1:8" ht="15.75" customHeight="1">
      <c r="A338" s="1642"/>
      <c r="B338" s="1642"/>
      <c r="C338" s="1642"/>
      <c r="D338" s="1642"/>
      <c r="E338" s="1642"/>
      <c r="F338" s="1642"/>
      <c r="G338" s="1642"/>
      <c r="H338" s="1642"/>
    </row>
    <row r="339" spans="1:8" ht="15.75" customHeight="1">
      <c r="A339" s="1642"/>
      <c r="B339" s="1642"/>
      <c r="C339" s="1642"/>
      <c r="D339" s="1642"/>
      <c r="E339" s="1642"/>
      <c r="F339" s="1642"/>
      <c r="G339" s="1642"/>
      <c r="H339" s="1642"/>
    </row>
    <row r="340" spans="1:8" ht="15.75" customHeight="1">
      <c r="A340" s="1642"/>
      <c r="B340" s="1642"/>
      <c r="C340" s="1642"/>
      <c r="D340" s="1642"/>
      <c r="E340" s="1642"/>
      <c r="F340" s="1642"/>
      <c r="G340" s="1642"/>
      <c r="H340" s="1642"/>
    </row>
    <row r="341" spans="1:8" ht="15.75" customHeight="1">
      <c r="A341" s="1642"/>
      <c r="B341" s="1642"/>
      <c r="C341" s="1642"/>
      <c r="D341" s="1642"/>
      <c r="E341" s="1642"/>
      <c r="F341" s="1642"/>
      <c r="G341" s="1642"/>
      <c r="H341" s="1642"/>
    </row>
    <row r="342" spans="1:8" ht="15.75" customHeight="1">
      <c r="A342" s="1642"/>
      <c r="B342" s="1642"/>
      <c r="C342" s="1642"/>
      <c r="D342" s="1642"/>
      <c r="E342" s="1642"/>
      <c r="F342" s="1642"/>
      <c r="G342" s="1642"/>
      <c r="H342" s="1642"/>
    </row>
    <row r="343" spans="1:8" ht="15.75" customHeight="1">
      <c r="A343" s="1642"/>
      <c r="B343" s="1642"/>
      <c r="C343" s="1642"/>
      <c r="D343" s="1642"/>
      <c r="E343" s="1642"/>
      <c r="F343" s="1642"/>
      <c r="G343" s="1642"/>
      <c r="H343" s="1642"/>
    </row>
    <row r="344" spans="1:8" ht="15.75" customHeight="1">
      <c r="A344" s="1642"/>
      <c r="B344" s="1642"/>
      <c r="C344" s="1642"/>
      <c r="D344" s="1642"/>
      <c r="E344" s="1642"/>
      <c r="F344" s="1642"/>
      <c r="G344" s="1642"/>
      <c r="H344" s="1642"/>
    </row>
    <row r="345" spans="1:8" ht="15.75" customHeight="1">
      <c r="A345" s="1642"/>
      <c r="B345" s="1642"/>
      <c r="C345" s="1642"/>
      <c r="D345" s="1642"/>
      <c r="E345" s="1642"/>
      <c r="F345" s="1642"/>
      <c r="G345" s="1642"/>
      <c r="H345" s="1642"/>
    </row>
    <row r="346" spans="1:8" ht="15.75" customHeight="1">
      <c r="A346" s="1642"/>
      <c r="B346" s="1642"/>
      <c r="C346" s="1642"/>
      <c r="D346" s="1642"/>
      <c r="E346" s="1642"/>
      <c r="F346" s="1642"/>
      <c r="G346" s="1642"/>
      <c r="H346" s="1642"/>
    </row>
    <row r="347" spans="1:8" ht="15.75" customHeight="1">
      <c r="A347" s="1642"/>
      <c r="B347" s="1642"/>
      <c r="C347" s="1642"/>
      <c r="D347" s="1642"/>
      <c r="E347" s="1642"/>
      <c r="F347" s="1642"/>
      <c r="G347" s="1642"/>
      <c r="H347" s="1642"/>
    </row>
    <row r="348" spans="1:8" ht="15.75" customHeight="1">
      <c r="A348" s="1642"/>
      <c r="B348" s="1642"/>
      <c r="C348" s="1642"/>
      <c r="D348" s="1642"/>
      <c r="E348" s="1642"/>
      <c r="F348" s="1642"/>
      <c r="G348" s="1642"/>
      <c r="H348" s="1642"/>
    </row>
    <row r="349" spans="1:8" ht="15.75" customHeight="1">
      <c r="A349" s="1642"/>
      <c r="B349" s="1642"/>
      <c r="C349" s="1642"/>
      <c r="D349" s="1642"/>
      <c r="E349" s="1642"/>
      <c r="F349" s="1642"/>
      <c r="G349" s="1642"/>
      <c r="H349" s="1642"/>
    </row>
    <row r="350" spans="1:8" ht="15.75" customHeight="1">
      <c r="A350" s="1642"/>
      <c r="B350" s="1642"/>
      <c r="C350" s="1642"/>
      <c r="D350" s="1642"/>
      <c r="E350" s="1642"/>
      <c r="F350" s="1642"/>
      <c r="G350" s="1642"/>
      <c r="H350" s="1642"/>
    </row>
    <row r="351" spans="1:8" ht="15.75" customHeight="1">
      <c r="A351" s="1642"/>
      <c r="B351" s="1642"/>
      <c r="C351" s="1642"/>
      <c r="D351" s="1642"/>
      <c r="E351" s="1642"/>
      <c r="F351" s="1642"/>
      <c r="G351" s="1642"/>
      <c r="H351" s="1642"/>
    </row>
    <row r="352" spans="1:8" ht="15.75" customHeight="1">
      <c r="A352" s="1642"/>
      <c r="B352" s="1642"/>
      <c r="C352" s="1642"/>
      <c r="D352" s="1642"/>
      <c r="E352" s="1642"/>
      <c r="F352" s="1642"/>
      <c r="G352" s="1642"/>
      <c r="H352" s="1642"/>
    </row>
    <row r="353" spans="1:8" ht="15.75" customHeight="1">
      <c r="A353" s="1642"/>
      <c r="B353" s="1642"/>
      <c r="C353" s="1642"/>
      <c r="D353" s="1642"/>
      <c r="E353" s="1642"/>
      <c r="F353" s="1642"/>
      <c r="G353" s="1642"/>
      <c r="H353" s="1642"/>
    </row>
    <row r="354" spans="1:8" ht="15.75" customHeight="1">
      <c r="A354" s="1642"/>
      <c r="B354" s="1642"/>
      <c r="C354" s="1642"/>
      <c r="D354" s="1642"/>
      <c r="E354" s="1642"/>
      <c r="F354" s="1642"/>
      <c r="G354" s="1642"/>
      <c r="H354" s="1642"/>
    </row>
    <row r="355" spans="1:8" ht="15.75" customHeight="1">
      <c r="A355" s="1642"/>
      <c r="B355" s="1642"/>
      <c r="C355" s="1642"/>
      <c r="D355" s="1642"/>
      <c r="E355" s="1642"/>
      <c r="F355" s="1642"/>
      <c r="G355" s="1642"/>
      <c r="H355" s="1642"/>
    </row>
    <row r="356" spans="1:8" ht="15.75" customHeight="1">
      <c r="A356" s="1642"/>
      <c r="B356" s="1642"/>
      <c r="C356" s="1642"/>
      <c r="D356" s="1642"/>
      <c r="E356" s="1642"/>
      <c r="F356" s="1642"/>
      <c r="G356" s="1642"/>
      <c r="H356" s="1642"/>
    </row>
    <row r="357" spans="1:8" ht="15.75" customHeight="1">
      <c r="A357" s="1642"/>
      <c r="B357" s="1642"/>
      <c r="C357" s="1642"/>
      <c r="D357" s="1642"/>
      <c r="E357" s="1642"/>
      <c r="F357" s="1642"/>
      <c r="G357" s="1642"/>
      <c r="H357" s="1642"/>
    </row>
    <row r="358" spans="1:8" ht="15.75" customHeight="1">
      <c r="A358" s="1642"/>
      <c r="B358" s="1642"/>
      <c r="C358" s="1642"/>
      <c r="D358" s="1642"/>
      <c r="E358" s="1642"/>
      <c r="F358" s="1642"/>
      <c r="G358" s="1642"/>
      <c r="H358" s="1642"/>
    </row>
    <row r="359" spans="1:8" ht="15.75" customHeight="1">
      <c r="A359" s="1642"/>
      <c r="B359" s="1642"/>
      <c r="C359" s="1642"/>
      <c r="D359" s="1642"/>
      <c r="E359" s="1642"/>
      <c r="F359" s="1642"/>
      <c r="G359" s="1642"/>
      <c r="H359" s="1642"/>
    </row>
    <row r="360" spans="1:8" ht="15.75" customHeight="1">
      <c r="A360" s="1642"/>
      <c r="B360" s="1642"/>
      <c r="C360" s="1642"/>
      <c r="D360" s="1642"/>
      <c r="E360" s="1642"/>
      <c r="F360" s="1642"/>
      <c r="G360" s="1642"/>
      <c r="H360" s="1642"/>
    </row>
    <row r="361" spans="1:8" ht="15.75" customHeight="1">
      <c r="A361" s="1642"/>
      <c r="B361" s="1642"/>
      <c r="C361" s="1642"/>
      <c r="D361" s="1642"/>
      <c r="E361" s="1642"/>
      <c r="F361" s="1642"/>
      <c r="G361" s="1642"/>
      <c r="H361" s="1642"/>
    </row>
    <row r="362" spans="1:8" ht="15.75" customHeight="1">
      <c r="A362" s="1642"/>
      <c r="B362" s="1642"/>
      <c r="C362" s="1642"/>
      <c r="D362" s="1642"/>
      <c r="E362" s="1642"/>
      <c r="F362" s="1642"/>
      <c r="G362" s="1642"/>
      <c r="H362" s="1642"/>
    </row>
    <row r="363" spans="1:8" ht="15.75" customHeight="1">
      <c r="A363" s="1642"/>
      <c r="B363" s="1642"/>
      <c r="C363" s="1642"/>
      <c r="D363" s="1642"/>
      <c r="E363" s="1642"/>
      <c r="F363" s="1642"/>
      <c r="G363" s="1642"/>
      <c r="H363" s="1642"/>
    </row>
    <row r="364" spans="1:8" ht="15.75" customHeight="1">
      <c r="A364" s="1642"/>
      <c r="B364" s="1642"/>
      <c r="C364" s="1642"/>
      <c r="D364" s="1642"/>
      <c r="E364" s="1642"/>
      <c r="F364" s="1642"/>
      <c r="G364" s="1642"/>
      <c r="H364" s="1642"/>
    </row>
    <row r="365" spans="1:8" ht="15.75" customHeight="1">
      <c r="A365" s="1642"/>
      <c r="B365" s="1642"/>
      <c r="C365" s="1642"/>
      <c r="D365" s="1642"/>
      <c r="E365" s="1642"/>
      <c r="F365" s="1642"/>
      <c r="G365" s="1642"/>
      <c r="H365" s="1642"/>
    </row>
    <row r="366" spans="1:8" ht="15.75" customHeight="1">
      <c r="A366" s="1642"/>
      <c r="B366" s="1642"/>
      <c r="C366" s="1642"/>
      <c r="D366" s="1642"/>
      <c r="E366" s="1642"/>
      <c r="F366" s="1642"/>
      <c r="G366" s="1642"/>
      <c r="H366" s="1642"/>
    </row>
    <row r="367" spans="1:8" ht="15.75" customHeight="1">
      <c r="A367" s="1642"/>
      <c r="B367" s="1642"/>
      <c r="C367" s="1642"/>
      <c r="D367" s="1642"/>
      <c r="E367" s="1642"/>
      <c r="F367" s="1642"/>
      <c r="G367" s="1642"/>
      <c r="H367" s="1642"/>
    </row>
    <row r="368" spans="1:8" ht="15.75" customHeight="1">
      <c r="A368" s="1642"/>
      <c r="B368" s="1642"/>
      <c r="C368" s="1642"/>
      <c r="D368" s="1642"/>
      <c r="E368" s="1642"/>
      <c r="F368" s="1642"/>
      <c r="G368" s="1642"/>
      <c r="H368" s="1642"/>
    </row>
    <row r="369" spans="1:8" ht="15.75" customHeight="1">
      <c r="A369" s="1642"/>
      <c r="B369" s="1642"/>
      <c r="C369" s="1642"/>
      <c r="D369" s="1642"/>
      <c r="E369" s="1642"/>
      <c r="F369" s="1642"/>
      <c r="G369" s="1642"/>
      <c r="H369" s="1642"/>
    </row>
    <row r="370" spans="1:8" ht="15.75" customHeight="1">
      <c r="A370" s="1642"/>
      <c r="B370" s="1642"/>
      <c r="C370" s="1642"/>
      <c r="D370" s="1642"/>
      <c r="E370" s="1642"/>
      <c r="F370" s="1642"/>
      <c r="G370" s="1642"/>
      <c r="H370" s="1642"/>
    </row>
    <row r="371" spans="1:8" ht="15.75" customHeight="1">
      <c r="A371" s="1642"/>
      <c r="B371" s="1642"/>
      <c r="C371" s="1642"/>
      <c r="D371" s="1642"/>
      <c r="E371" s="1642"/>
      <c r="F371" s="1642"/>
      <c r="G371" s="1642"/>
      <c r="H371" s="1642"/>
    </row>
    <row r="372" spans="1:8" ht="15.75" customHeight="1">
      <c r="A372" s="1642"/>
      <c r="B372" s="1642"/>
      <c r="C372" s="1642"/>
      <c r="D372" s="1642"/>
      <c r="E372" s="1642"/>
      <c r="F372" s="1642"/>
      <c r="G372" s="1642"/>
      <c r="H372" s="1642"/>
    </row>
    <row r="373" spans="1:8" ht="15.75" customHeight="1">
      <c r="A373" s="1642"/>
      <c r="B373" s="1642"/>
      <c r="C373" s="1642"/>
      <c r="D373" s="1642"/>
      <c r="E373" s="1642"/>
      <c r="F373" s="1642"/>
      <c r="G373" s="1642"/>
      <c r="H373" s="1642"/>
    </row>
    <row r="374" spans="1:8" ht="15.75" customHeight="1">
      <c r="A374" s="1642"/>
      <c r="B374" s="1642"/>
      <c r="C374" s="1642"/>
      <c r="D374" s="1642"/>
      <c r="E374" s="1642"/>
      <c r="F374" s="1642"/>
      <c r="G374" s="1642"/>
      <c r="H374" s="1642"/>
    </row>
    <row r="375" spans="1:8" ht="15.75" customHeight="1">
      <c r="A375" s="1642"/>
      <c r="B375" s="1642"/>
      <c r="C375" s="1642"/>
      <c r="D375" s="1642"/>
      <c r="E375" s="1642"/>
      <c r="F375" s="1642"/>
      <c r="G375" s="1642"/>
      <c r="H375" s="1642"/>
    </row>
    <row r="376" spans="1:8" ht="15.75" customHeight="1">
      <c r="A376" s="1642"/>
      <c r="B376" s="1642"/>
      <c r="C376" s="1642"/>
      <c r="D376" s="1642"/>
      <c r="E376" s="1642"/>
      <c r="F376" s="1642"/>
      <c r="G376" s="1642"/>
      <c r="H376" s="1642"/>
    </row>
    <row r="377" spans="1:8" ht="15.75" customHeight="1">
      <c r="A377" s="1642"/>
      <c r="B377" s="1642"/>
      <c r="C377" s="1642"/>
      <c r="D377" s="1642"/>
      <c r="E377" s="1642"/>
      <c r="F377" s="1642"/>
      <c r="G377" s="1642"/>
      <c r="H377" s="1642"/>
    </row>
    <row r="378" spans="1:8" ht="15.75" customHeight="1">
      <c r="A378" s="1642"/>
      <c r="B378" s="1642"/>
      <c r="C378" s="1642"/>
      <c r="D378" s="1642"/>
      <c r="E378" s="1642"/>
      <c r="F378" s="1642"/>
      <c r="G378" s="1642"/>
      <c r="H378" s="1642"/>
    </row>
    <row r="379" spans="1:8" ht="15.75" customHeight="1">
      <c r="A379" s="1642"/>
      <c r="B379" s="1642"/>
      <c r="C379" s="1642"/>
      <c r="D379" s="1642"/>
      <c r="E379" s="1642"/>
      <c r="F379" s="1642"/>
      <c r="G379" s="1642"/>
      <c r="H379" s="1642"/>
    </row>
    <row r="380" spans="1:8" ht="15.75" customHeight="1">
      <c r="A380" s="1642"/>
      <c r="B380" s="1642"/>
      <c r="C380" s="1642"/>
      <c r="D380" s="1642"/>
      <c r="E380" s="1642"/>
      <c r="F380" s="1642"/>
      <c r="G380" s="1642"/>
      <c r="H380" s="1642"/>
    </row>
    <row r="381" spans="1:8" ht="15.75" customHeight="1">
      <c r="A381" s="1642"/>
      <c r="B381" s="1642"/>
      <c r="C381" s="1642"/>
      <c r="D381" s="1642"/>
      <c r="E381" s="1642"/>
      <c r="F381" s="1642"/>
      <c r="G381" s="1642"/>
      <c r="H381" s="1642"/>
    </row>
    <row r="382" spans="1:8" ht="15.75" customHeight="1">
      <c r="A382" s="1642"/>
      <c r="B382" s="1642"/>
      <c r="C382" s="1642"/>
      <c r="D382" s="1642"/>
      <c r="E382" s="1642"/>
      <c r="F382" s="1642"/>
      <c r="G382" s="1642"/>
      <c r="H382" s="1642"/>
    </row>
    <row r="383" spans="1:8" ht="15.75" customHeight="1">
      <c r="A383" s="1642"/>
      <c r="B383" s="1642"/>
      <c r="C383" s="1642"/>
      <c r="D383" s="1642"/>
      <c r="E383" s="1642"/>
      <c r="F383" s="1642"/>
      <c r="G383" s="1642"/>
      <c r="H383" s="1642"/>
    </row>
    <row r="384" spans="1:8" ht="15.75" customHeight="1">
      <c r="A384" s="1642"/>
      <c r="B384" s="1642"/>
      <c r="C384" s="1642"/>
      <c r="D384" s="1642"/>
      <c r="E384" s="1642"/>
      <c r="F384" s="1642"/>
      <c r="G384" s="1642"/>
      <c r="H384" s="1642"/>
    </row>
    <row r="385" spans="1:8" ht="15.75" customHeight="1">
      <c r="A385" s="1642"/>
      <c r="B385" s="1642"/>
      <c r="C385" s="1642"/>
      <c r="D385" s="1642"/>
      <c r="E385" s="1642"/>
      <c r="F385" s="1642"/>
      <c r="G385" s="1642"/>
      <c r="H385" s="1642"/>
    </row>
    <row r="386" spans="1:8" ht="15.75" customHeight="1">
      <c r="A386" s="1642"/>
      <c r="B386" s="1642"/>
      <c r="C386" s="1642"/>
      <c r="D386" s="1642"/>
      <c r="E386" s="1642"/>
      <c r="F386" s="1642"/>
      <c r="G386" s="1642"/>
      <c r="H386" s="1642"/>
    </row>
    <row r="387" spans="1:8" ht="15.75" customHeight="1">
      <c r="A387" s="1642"/>
      <c r="B387" s="1642"/>
      <c r="C387" s="1642"/>
      <c r="D387" s="1642"/>
      <c r="E387" s="1642"/>
      <c r="F387" s="1642"/>
      <c r="G387" s="1642"/>
      <c r="H387" s="1642"/>
    </row>
    <row r="388" spans="1:8" ht="15.75" customHeight="1">
      <c r="A388" s="1642"/>
      <c r="B388" s="1642"/>
      <c r="C388" s="1642"/>
      <c r="D388" s="1642"/>
      <c r="E388" s="1642"/>
      <c r="F388" s="1642"/>
      <c r="G388" s="1642"/>
      <c r="H388" s="1642"/>
    </row>
    <row r="389" spans="1:8" ht="15.75" customHeight="1">
      <c r="A389" s="1642"/>
      <c r="B389" s="1642"/>
      <c r="C389" s="1642"/>
      <c r="D389" s="1642"/>
      <c r="E389" s="1642"/>
      <c r="F389" s="1642"/>
      <c r="G389" s="1642"/>
      <c r="H389" s="1642"/>
    </row>
    <row r="390" spans="1:8" ht="15.75" customHeight="1">
      <c r="A390" s="1642"/>
      <c r="B390" s="1642"/>
      <c r="C390" s="1642"/>
      <c r="D390" s="1642"/>
      <c r="E390" s="1642"/>
      <c r="F390" s="1642"/>
      <c r="G390" s="1642"/>
      <c r="H390" s="1642"/>
    </row>
    <row r="391" spans="1:8" ht="15.75" customHeight="1">
      <c r="A391" s="1642"/>
      <c r="B391" s="1642"/>
      <c r="C391" s="1642"/>
      <c r="D391" s="1642"/>
      <c r="E391" s="1642"/>
      <c r="F391" s="1642"/>
      <c r="G391" s="1642"/>
      <c r="H391" s="1642"/>
    </row>
    <row r="392" spans="1:8" ht="15.75" customHeight="1">
      <c r="A392" s="1642"/>
      <c r="B392" s="1642"/>
      <c r="C392" s="1642"/>
      <c r="D392" s="1642"/>
      <c r="E392" s="1642"/>
      <c r="F392" s="1642"/>
      <c r="G392" s="1642"/>
      <c r="H392" s="1642"/>
    </row>
    <row r="393" spans="1:8" ht="15.75" customHeight="1">
      <c r="A393" s="1642"/>
      <c r="B393" s="1642"/>
      <c r="C393" s="1642"/>
      <c r="D393" s="1642"/>
      <c r="E393" s="1642"/>
      <c r="F393" s="1642"/>
      <c r="G393" s="1642"/>
      <c r="H393" s="1642"/>
    </row>
    <row r="394" spans="1:8" ht="15.75" customHeight="1">
      <c r="A394" s="1642"/>
      <c r="B394" s="1642"/>
      <c r="C394" s="1642"/>
      <c r="D394" s="1642"/>
      <c r="E394" s="1642"/>
      <c r="F394" s="1642"/>
      <c r="G394" s="1642"/>
      <c r="H394" s="1642"/>
    </row>
    <row r="395" spans="1:8" ht="15.75" customHeight="1">
      <c r="A395" s="1642"/>
      <c r="B395" s="1642"/>
      <c r="C395" s="1642"/>
      <c r="D395" s="1642"/>
      <c r="E395" s="1642"/>
      <c r="F395" s="1642"/>
      <c r="G395" s="1642"/>
      <c r="H395" s="1642"/>
    </row>
    <row r="396" spans="1:8" ht="15.75" customHeight="1">
      <c r="A396" s="1642"/>
      <c r="B396" s="1642"/>
      <c r="C396" s="1642"/>
      <c r="D396" s="1642"/>
      <c r="E396" s="1642"/>
      <c r="F396" s="1642"/>
      <c r="G396" s="1642"/>
      <c r="H396" s="1642"/>
    </row>
    <row r="397" spans="1:8" ht="15.75" customHeight="1">
      <c r="A397" s="1642"/>
      <c r="B397" s="1642"/>
      <c r="C397" s="1642"/>
      <c r="D397" s="1642"/>
      <c r="E397" s="1642"/>
      <c r="F397" s="1642"/>
      <c r="G397" s="1642"/>
      <c r="H397" s="1642"/>
    </row>
    <row r="398" spans="1:8" ht="15.75" customHeight="1">
      <c r="A398" s="1642"/>
      <c r="B398" s="1642"/>
      <c r="C398" s="1642"/>
      <c r="D398" s="1642"/>
      <c r="E398" s="1642"/>
      <c r="F398" s="1642"/>
      <c r="G398" s="1642"/>
      <c r="H398" s="1642"/>
    </row>
    <row r="399" spans="1:8" ht="15.75" customHeight="1">
      <c r="A399" s="1642"/>
      <c r="B399" s="1642"/>
      <c r="C399" s="1642"/>
      <c r="D399" s="1642"/>
      <c r="E399" s="1642"/>
      <c r="F399" s="1642"/>
      <c r="G399" s="1642"/>
      <c r="H399" s="1642"/>
    </row>
    <row r="400" spans="1:8" ht="15.75" customHeight="1">
      <c r="A400" s="1642"/>
      <c r="B400" s="1642"/>
      <c r="C400" s="1642"/>
      <c r="D400" s="1642"/>
      <c r="E400" s="1642"/>
      <c r="F400" s="1642"/>
      <c r="G400" s="1642"/>
      <c r="H400" s="1642"/>
    </row>
    <row r="401" spans="1:8" ht="15.75" customHeight="1">
      <c r="A401" s="1642"/>
      <c r="B401" s="1642"/>
      <c r="C401" s="1642"/>
      <c r="D401" s="1642"/>
      <c r="E401" s="1642"/>
      <c r="F401" s="1642"/>
      <c r="G401" s="1642"/>
      <c r="H401" s="1642"/>
    </row>
    <row r="402" spans="1:8" ht="15.75" customHeight="1">
      <c r="A402" s="1642"/>
      <c r="B402" s="1642"/>
      <c r="C402" s="1642"/>
      <c r="D402" s="1642"/>
      <c r="E402" s="1642"/>
      <c r="F402" s="1642"/>
      <c r="G402" s="1642"/>
      <c r="H402" s="1642"/>
    </row>
    <row r="403" spans="1:8" ht="15.75" customHeight="1">
      <c r="A403" s="1642"/>
      <c r="B403" s="1642"/>
      <c r="C403" s="1642"/>
      <c r="D403" s="1642"/>
      <c r="E403" s="1642"/>
      <c r="F403" s="1642"/>
      <c r="G403" s="1642"/>
      <c r="H403" s="1642"/>
    </row>
    <row r="404" spans="1:8" ht="15.75" customHeight="1">
      <c r="A404" s="1642"/>
      <c r="B404" s="1642"/>
      <c r="C404" s="1642"/>
      <c r="D404" s="1642"/>
      <c r="E404" s="1642"/>
      <c r="F404" s="1642"/>
      <c r="G404" s="1642"/>
      <c r="H404" s="1642"/>
    </row>
    <row r="405" spans="1:8" ht="15.75" customHeight="1">
      <c r="A405" s="1642"/>
      <c r="B405" s="1642"/>
      <c r="C405" s="1642"/>
      <c r="D405" s="1642"/>
      <c r="E405" s="1642"/>
      <c r="F405" s="1642"/>
      <c r="G405" s="1642"/>
      <c r="H405" s="1642"/>
    </row>
    <row r="406" spans="1:8" ht="15.75" customHeight="1">
      <c r="A406" s="1642"/>
      <c r="B406" s="1642"/>
      <c r="C406" s="1642"/>
      <c r="D406" s="1642"/>
      <c r="E406" s="1642"/>
      <c r="F406" s="1642"/>
      <c r="G406" s="1642"/>
      <c r="H406" s="1642"/>
    </row>
    <row r="407" spans="1:8" ht="15.75" customHeight="1">
      <c r="A407" s="1642"/>
      <c r="B407" s="1642"/>
      <c r="C407" s="1642"/>
      <c r="D407" s="1642"/>
      <c r="E407" s="1642"/>
      <c r="F407" s="1642"/>
      <c r="G407" s="1642"/>
      <c r="H407" s="1642"/>
    </row>
    <row r="408" spans="1:8" ht="15.75" customHeight="1">
      <c r="A408" s="1642"/>
      <c r="B408" s="1642"/>
      <c r="C408" s="1642"/>
      <c r="D408" s="1642"/>
      <c r="E408" s="1642"/>
      <c r="F408" s="1642"/>
      <c r="G408" s="1642"/>
      <c r="H408" s="1642"/>
    </row>
    <row r="409" spans="1:8" ht="15.75" customHeight="1">
      <c r="A409" s="1642"/>
      <c r="B409" s="1642"/>
      <c r="C409" s="1642"/>
      <c r="D409" s="1642"/>
      <c r="E409" s="1642"/>
      <c r="F409" s="1642"/>
      <c r="G409" s="1642"/>
      <c r="H409" s="1642"/>
    </row>
    <row r="410" spans="1:8" ht="15.75" customHeight="1">
      <c r="A410" s="1642"/>
      <c r="B410" s="1642"/>
      <c r="C410" s="1642"/>
      <c r="D410" s="1642"/>
      <c r="E410" s="1642"/>
      <c r="F410" s="1642"/>
      <c r="G410" s="1642"/>
      <c r="H410" s="1642"/>
    </row>
    <row r="411" spans="1:8" ht="15.75" customHeight="1">
      <c r="A411" s="1642"/>
      <c r="B411" s="1642"/>
      <c r="C411" s="1642"/>
      <c r="D411" s="1642"/>
      <c r="E411" s="1642"/>
      <c r="F411" s="1642"/>
      <c r="G411" s="1642"/>
      <c r="H411" s="1642"/>
    </row>
    <row r="412" spans="1:8" ht="15.75" customHeight="1">
      <c r="A412" s="1642"/>
      <c r="B412" s="1642"/>
      <c r="C412" s="1642"/>
      <c r="D412" s="1642"/>
      <c r="E412" s="1642"/>
      <c r="F412" s="1642"/>
      <c r="G412" s="1642"/>
      <c r="H412" s="1642"/>
    </row>
    <row r="413" spans="1:8" ht="15.75" customHeight="1">
      <c r="A413" s="1642"/>
      <c r="B413" s="1642"/>
      <c r="C413" s="1642"/>
      <c r="D413" s="1642"/>
      <c r="E413" s="1642"/>
      <c r="F413" s="1642"/>
      <c r="G413" s="1642"/>
      <c r="H413" s="1642"/>
    </row>
    <row r="414" spans="1:8" ht="15.75" customHeight="1">
      <c r="A414" s="1642"/>
      <c r="B414" s="1642"/>
      <c r="C414" s="1642"/>
      <c r="D414" s="1642"/>
      <c r="E414" s="1642"/>
      <c r="F414" s="1642"/>
      <c r="G414" s="1642"/>
      <c r="H414" s="1642"/>
    </row>
    <row r="415" spans="1:8" ht="15.75" customHeight="1">
      <c r="A415" s="1642"/>
      <c r="B415" s="1642"/>
      <c r="C415" s="1642"/>
      <c r="D415" s="1642"/>
      <c r="E415" s="1642"/>
      <c r="F415" s="1642"/>
      <c r="G415" s="1642"/>
      <c r="H415" s="1642"/>
    </row>
    <row r="416" spans="1:8" ht="15.75" customHeight="1">
      <c r="A416" s="1642"/>
      <c r="B416" s="1642"/>
      <c r="C416" s="1642"/>
      <c r="D416" s="1642"/>
      <c r="E416" s="1642"/>
      <c r="F416" s="1642"/>
      <c r="G416" s="1642"/>
      <c r="H416" s="1642"/>
    </row>
    <row r="417" spans="1:8" ht="15.75" customHeight="1">
      <c r="A417" s="1642"/>
      <c r="B417" s="1642"/>
      <c r="C417" s="1642"/>
      <c r="D417" s="1642"/>
      <c r="E417" s="1642"/>
      <c r="F417" s="1642"/>
      <c r="G417" s="1642"/>
      <c r="H417" s="1642"/>
    </row>
    <row r="418" spans="1:8" ht="15.75" customHeight="1">
      <c r="A418" s="1642"/>
      <c r="B418" s="1642"/>
      <c r="C418" s="1642"/>
      <c r="D418" s="1642"/>
      <c r="E418" s="1642"/>
      <c r="F418" s="1642"/>
      <c r="G418" s="1642"/>
      <c r="H418" s="1642"/>
    </row>
    <row r="419" spans="1:8" ht="15.75" customHeight="1">
      <c r="A419" s="1642"/>
      <c r="B419" s="1642"/>
      <c r="C419" s="1642"/>
      <c r="D419" s="1642"/>
      <c r="E419" s="1642"/>
      <c r="F419" s="1642"/>
      <c r="G419" s="1642"/>
      <c r="H419" s="1642"/>
    </row>
    <row r="420" spans="1:8" ht="15.75" customHeight="1">
      <c r="A420" s="1642"/>
      <c r="B420" s="1642"/>
      <c r="C420" s="1642"/>
      <c r="D420" s="1642"/>
      <c r="E420" s="1642"/>
      <c r="F420" s="1642"/>
      <c r="G420" s="1642"/>
      <c r="H420" s="1642"/>
    </row>
    <row r="421" spans="1:8" ht="15.75" customHeight="1">
      <c r="A421" s="1642"/>
      <c r="B421" s="1642"/>
      <c r="C421" s="1642"/>
      <c r="D421" s="1642"/>
      <c r="E421" s="1642"/>
      <c r="F421" s="1642"/>
      <c r="G421" s="1642"/>
      <c r="H421" s="1642"/>
    </row>
    <row r="422" spans="1:8" ht="15.75" customHeight="1">
      <c r="A422" s="1642"/>
      <c r="B422" s="1642"/>
      <c r="C422" s="1642"/>
      <c r="D422" s="1642"/>
      <c r="E422" s="1642"/>
      <c r="F422" s="1642"/>
      <c r="G422" s="1642"/>
      <c r="H422" s="1642"/>
    </row>
    <row r="423" spans="1:8" ht="15.75" customHeight="1">
      <c r="A423" s="1642"/>
      <c r="B423" s="1642"/>
      <c r="C423" s="1642"/>
      <c r="D423" s="1642"/>
      <c r="E423" s="1642"/>
      <c r="F423" s="1642"/>
      <c r="G423" s="1642"/>
      <c r="H423" s="1642"/>
    </row>
    <row r="424" spans="1:8" ht="15.75" customHeight="1">
      <c r="A424" s="1642"/>
      <c r="B424" s="1642"/>
      <c r="C424" s="1642"/>
      <c r="D424" s="1642"/>
      <c r="E424" s="1642"/>
      <c r="F424" s="1642"/>
      <c r="G424" s="1642"/>
      <c r="H424" s="1642"/>
    </row>
    <row r="425" spans="1:8" ht="15.75" customHeight="1">
      <c r="A425" s="1642"/>
      <c r="B425" s="1642"/>
      <c r="C425" s="1642"/>
      <c r="D425" s="1642"/>
      <c r="E425" s="1642"/>
      <c r="F425" s="1642"/>
      <c r="G425" s="1642"/>
      <c r="H425" s="1642"/>
    </row>
    <row r="426" spans="1:8" ht="15.75" customHeight="1">
      <c r="A426" s="1642"/>
      <c r="B426" s="1642"/>
      <c r="C426" s="1642"/>
      <c r="D426" s="1642"/>
      <c r="E426" s="1642"/>
      <c r="F426" s="1642"/>
      <c r="G426" s="1642"/>
      <c r="H426" s="1642"/>
    </row>
    <row r="427" spans="1:8" ht="15.75" customHeight="1">
      <c r="A427" s="1642"/>
      <c r="B427" s="1642"/>
      <c r="C427" s="1642"/>
      <c r="D427" s="1642"/>
      <c r="E427" s="1642"/>
      <c r="F427" s="1642"/>
      <c r="G427" s="1642"/>
      <c r="H427" s="1642"/>
    </row>
    <row r="428" spans="1:8" ht="15.75" customHeight="1">
      <c r="A428" s="1642"/>
      <c r="B428" s="1642"/>
      <c r="C428" s="1642"/>
      <c r="D428" s="1642"/>
      <c r="E428" s="1642"/>
      <c r="F428" s="1642"/>
      <c r="G428" s="1642"/>
      <c r="H428" s="1642"/>
    </row>
    <row r="429" spans="1:8" ht="15.75" customHeight="1">
      <c r="A429" s="1642"/>
      <c r="B429" s="1642"/>
      <c r="C429" s="1642"/>
      <c r="D429" s="1642"/>
      <c r="E429" s="1642"/>
      <c r="F429" s="1642"/>
      <c r="G429" s="1642"/>
      <c r="H429" s="1642"/>
    </row>
    <row r="430" spans="1:8" ht="15.75" customHeight="1">
      <c r="A430" s="1642"/>
      <c r="B430" s="1642"/>
      <c r="C430" s="1642"/>
      <c r="D430" s="1642"/>
      <c r="E430" s="1642"/>
      <c r="F430" s="1642"/>
      <c r="G430" s="1642"/>
      <c r="H430" s="1642"/>
    </row>
    <row r="431" spans="1:8" ht="15.75" customHeight="1">
      <c r="A431" s="1642"/>
      <c r="B431" s="1642"/>
      <c r="C431" s="1642"/>
      <c r="D431" s="1642"/>
      <c r="E431" s="1642"/>
      <c r="F431" s="1642"/>
      <c r="G431" s="1642"/>
      <c r="H431" s="1642"/>
    </row>
    <row r="432" spans="1:8" ht="15.75" customHeight="1">
      <c r="A432" s="1642"/>
      <c r="B432" s="1642"/>
      <c r="C432" s="1642"/>
      <c r="D432" s="1642"/>
      <c r="E432" s="1642"/>
      <c r="F432" s="1642"/>
      <c r="G432" s="1642"/>
      <c r="H432" s="1642"/>
    </row>
    <row r="433" spans="1:8" ht="15.75" customHeight="1">
      <c r="A433" s="1642"/>
      <c r="B433" s="1642"/>
      <c r="C433" s="1642"/>
      <c r="D433" s="1642"/>
      <c r="E433" s="1642"/>
      <c r="F433" s="1642"/>
      <c r="G433" s="1642"/>
      <c r="H433" s="1642"/>
    </row>
    <row r="434" spans="1:8" ht="15.75" customHeight="1">
      <c r="A434" s="1642"/>
      <c r="B434" s="1642"/>
      <c r="C434" s="1642"/>
      <c r="D434" s="1642"/>
      <c r="E434" s="1642"/>
      <c r="F434" s="1642"/>
      <c r="G434" s="1642"/>
      <c r="H434" s="1642"/>
    </row>
    <row r="435" spans="1:8" ht="15.75" customHeight="1">
      <c r="A435" s="1642"/>
      <c r="B435" s="1642"/>
      <c r="C435" s="1642"/>
      <c r="D435" s="1642"/>
      <c r="E435" s="1642"/>
      <c r="F435" s="1642"/>
      <c r="G435" s="1642"/>
      <c r="H435" s="1642"/>
    </row>
    <row r="436" spans="1:8" ht="15.75" customHeight="1">
      <c r="A436" s="1642"/>
      <c r="B436" s="1642"/>
      <c r="C436" s="1642"/>
      <c r="D436" s="1642"/>
      <c r="E436" s="1642"/>
      <c r="F436" s="1642"/>
      <c r="G436" s="1642"/>
      <c r="H436" s="1642"/>
    </row>
    <row r="437" spans="1:8" ht="15.75" customHeight="1">
      <c r="A437" s="1642"/>
      <c r="B437" s="1642"/>
      <c r="C437" s="1642"/>
      <c r="D437" s="1642"/>
      <c r="E437" s="1642"/>
      <c r="F437" s="1642"/>
      <c r="G437" s="1642"/>
      <c r="H437" s="1642"/>
    </row>
    <row r="438" spans="1:8" ht="15.75" customHeight="1">
      <c r="A438" s="1642"/>
      <c r="B438" s="1642"/>
      <c r="C438" s="1642"/>
      <c r="D438" s="1642"/>
      <c r="E438" s="1642"/>
      <c r="F438" s="1642"/>
      <c r="G438" s="1642"/>
      <c r="H438" s="1642"/>
    </row>
    <row r="439" spans="1:8" ht="15.75" customHeight="1">
      <c r="A439" s="1642"/>
      <c r="B439" s="1642"/>
      <c r="C439" s="1642"/>
      <c r="D439" s="1642"/>
      <c r="E439" s="1642"/>
      <c r="F439" s="1642"/>
      <c r="G439" s="1642"/>
      <c r="H439" s="1642"/>
    </row>
    <row r="440" spans="1:8" ht="15.75" customHeight="1">
      <c r="A440" s="1642"/>
      <c r="B440" s="1642"/>
      <c r="C440" s="1642"/>
      <c r="D440" s="1642"/>
      <c r="E440" s="1642"/>
      <c r="F440" s="1642"/>
      <c r="G440" s="1642"/>
      <c r="H440" s="1642"/>
    </row>
    <row r="441" spans="1:8" ht="15.75" customHeight="1">
      <c r="A441" s="1642"/>
      <c r="B441" s="1642"/>
      <c r="C441" s="1642"/>
      <c r="D441" s="1642"/>
      <c r="E441" s="1642"/>
      <c r="F441" s="1642"/>
      <c r="G441" s="1642"/>
      <c r="H441" s="1642"/>
    </row>
    <row r="442" spans="1:8" ht="15.75" customHeight="1">
      <c r="A442" s="1642"/>
      <c r="B442" s="1642"/>
      <c r="C442" s="1642"/>
      <c r="D442" s="1642"/>
      <c r="E442" s="1642"/>
      <c r="F442" s="1642"/>
      <c r="G442" s="1642"/>
      <c r="H442" s="1642"/>
    </row>
    <row r="443" spans="1:8" ht="15.75" customHeight="1">
      <c r="A443" s="1642"/>
      <c r="B443" s="1642"/>
      <c r="C443" s="1642"/>
      <c r="D443" s="1642"/>
      <c r="E443" s="1642"/>
      <c r="F443" s="1642"/>
      <c r="G443" s="1642"/>
      <c r="H443" s="1642"/>
    </row>
    <row r="444" spans="1:8" ht="15.75" customHeight="1">
      <c r="A444" s="1642"/>
      <c r="B444" s="1642"/>
      <c r="C444" s="1642"/>
      <c r="D444" s="1642"/>
      <c r="E444" s="1642"/>
      <c r="F444" s="1642"/>
      <c r="G444" s="1642"/>
      <c r="H444" s="1642"/>
    </row>
    <row r="445" spans="1:8" ht="15.75" customHeight="1">
      <c r="A445" s="1642"/>
      <c r="B445" s="1642"/>
      <c r="C445" s="1642"/>
      <c r="D445" s="1642"/>
      <c r="E445" s="1642"/>
      <c r="F445" s="1642"/>
      <c r="G445" s="1642"/>
      <c r="H445" s="1642"/>
    </row>
    <row r="446" spans="1:8" ht="15.75" customHeight="1">
      <c r="A446" s="1642"/>
      <c r="B446" s="1642"/>
      <c r="C446" s="1642"/>
      <c r="D446" s="1642"/>
      <c r="E446" s="1642"/>
      <c r="F446" s="1642"/>
      <c r="G446" s="1642"/>
      <c r="H446" s="1642"/>
    </row>
    <row r="447" spans="1:8" ht="15.75" customHeight="1">
      <c r="A447" s="1642"/>
      <c r="B447" s="1642"/>
      <c r="C447" s="1642"/>
      <c r="D447" s="1642"/>
      <c r="E447" s="1642"/>
      <c r="F447" s="1642"/>
      <c r="G447" s="1642"/>
      <c r="H447" s="1642"/>
    </row>
    <row r="448" spans="1:8" ht="15.75" customHeight="1">
      <c r="A448" s="1642"/>
      <c r="B448" s="1642"/>
      <c r="C448" s="1642"/>
      <c r="D448" s="1642"/>
      <c r="E448" s="1642"/>
      <c r="F448" s="1642"/>
      <c r="G448" s="1642"/>
      <c r="H448" s="1642"/>
    </row>
    <row r="449" spans="1:8" ht="15.75" customHeight="1">
      <c r="A449" s="1642"/>
      <c r="B449" s="1642"/>
      <c r="C449" s="1642"/>
      <c r="D449" s="1642"/>
      <c r="E449" s="1642"/>
      <c r="F449" s="1642"/>
      <c r="G449" s="1642"/>
      <c r="H449" s="1642"/>
    </row>
    <row r="450" spans="1:8" ht="15.75" customHeight="1">
      <c r="A450" s="1642"/>
      <c r="B450" s="1642"/>
      <c r="C450" s="1642"/>
      <c r="D450" s="1642"/>
      <c r="E450" s="1642"/>
      <c r="F450" s="1642"/>
      <c r="G450" s="1642"/>
      <c r="H450" s="1642"/>
    </row>
    <row r="451" spans="1:8" ht="15.75" customHeight="1">
      <c r="A451" s="1642"/>
      <c r="B451" s="1642"/>
      <c r="C451" s="1642"/>
      <c r="D451" s="1642"/>
      <c r="E451" s="1642"/>
      <c r="F451" s="1642"/>
      <c r="G451" s="1642"/>
      <c r="H451" s="1642"/>
    </row>
    <row r="452" spans="1:8" ht="15.75" customHeight="1">
      <c r="A452" s="1642"/>
      <c r="B452" s="1642"/>
      <c r="C452" s="1642"/>
      <c r="D452" s="1642"/>
      <c r="E452" s="1642"/>
      <c r="F452" s="1642"/>
      <c r="G452" s="1642"/>
      <c r="H452" s="1642"/>
    </row>
    <row r="453" spans="1:8" ht="15.75" customHeight="1">
      <c r="A453" s="1642"/>
      <c r="B453" s="1642"/>
      <c r="C453" s="1642"/>
      <c r="D453" s="1642"/>
      <c r="E453" s="1642"/>
      <c r="F453" s="1642"/>
      <c r="G453" s="1642"/>
      <c r="H453" s="1642"/>
    </row>
    <row r="454" spans="1:8" ht="15.75" customHeight="1">
      <c r="A454" s="1642"/>
      <c r="B454" s="1642"/>
      <c r="C454" s="1642"/>
      <c r="D454" s="1642"/>
      <c r="E454" s="1642"/>
      <c r="F454" s="1642"/>
      <c r="G454" s="1642"/>
      <c r="H454" s="1642"/>
    </row>
    <row r="455" spans="1:8" ht="15.75" customHeight="1">
      <c r="A455" s="1642"/>
      <c r="B455" s="1642"/>
      <c r="C455" s="1642"/>
      <c r="D455" s="1642"/>
      <c r="E455" s="1642"/>
      <c r="F455" s="1642"/>
      <c r="G455" s="1642"/>
      <c r="H455" s="1642"/>
    </row>
    <row r="456" spans="1:8" ht="15.75" customHeight="1">
      <c r="A456" s="1642"/>
      <c r="B456" s="1642"/>
      <c r="C456" s="1642"/>
      <c r="D456" s="1642"/>
      <c r="E456" s="1642"/>
      <c r="F456" s="1642"/>
      <c r="G456" s="1642"/>
      <c r="H456" s="1642"/>
    </row>
    <row r="457" spans="1:8" ht="15.75" customHeight="1">
      <c r="A457" s="1642"/>
      <c r="B457" s="1642"/>
      <c r="C457" s="1642"/>
      <c r="D457" s="1642"/>
      <c r="E457" s="1642"/>
      <c r="F457" s="1642"/>
      <c r="G457" s="1642"/>
      <c r="H457" s="1642"/>
    </row>
    <row r="458" spans="1:8" ht="15.75" customHeight="1">
      <c r="A458" s="1642"/>
      <c r="B458" s="1642"/>
      <c r="C458" s="1642"/>
      <c r="D458" s="1642"/>
      <c r="E458" s="1642"/>
      <c r="F458" s="1642"/>
      <c r="G458" s="1642"/>
      <c r="H458" s="1642"/>
    </row>
    <row r="459" spans="1:8" ht="15.75" customHeight="1">
      <c r="A459" s="1642"/>
      <c r="B459" s="1642"/>
      <c r="C459" s="1642"/>
      <c r="D459" s="1642"/>
      <c r="E459" s="1642"/>
      <c r="F459" s="1642"/>
      <c r="G459" s="1642"/>
      <c r="H459" s="1642"/>
    </row>
    <row r="460" spans="1:8" ht="15.75" customHeight="1">
      <c r="A460" s="1642"/>
      <c r="B460" s="1642"/>
      <c r="C460" s="1642"/>
      <c r="D460" s="1642"/>
      <c r="E460" s="1642"/>
      <c r="F460" s="1642"/>
      <c r="G460" s="1642"/>
      <c r="H460" s="1642"/>
    </row>
    <row r="461" spans="1:8" ht="15.75" customHeight="1">
      <c r="A461" s="1642"/>
      <c r="B461" s="1642"/>
      <c r="C461" s="1642"/>
      <c r="D461" s="1642"/>
      <c r="E461" s="1642"/>
      <c r="F461" s="1642"/>
      <c r="G461" s="1642"/>
      <c r="H461" s="1642"/>
    </row>
    <row r="462" spans="1:8" ht="15.75" customHeight="1">
      <c r="A462" s="1642"/>
      <c r="B462" s="1642"/>
      <c r="C462" s="1642"/>
      <c r="D462" s="1642"/>
      <c r="E462" s="1642"/>
      <c r="F462" s="1642"/>
      <c r="G462" s="1642"/>
      <c r="H462" s="1642"/>
    </row>
    <row r="463" spans="1:8" ht="15.75" customHeight="1">
      <c r="A463" s="1642"/>
      <c r="B463" s="1642"/>
      <c r="C463" s="1642"/>
      <c r="D463" s="1642"/>
      <c r="E463" s="1642"/>
      <c r="F463" s="1642"/>
      <c r="G463" s="1642"/>
      <c r="H463" s="1642"/>
    </row>
    <row r="464" spans="1:8" ht="15.75" customHeight="1">
      <c r="A464" s="1642"/>
      <c r="B464" s="1642"/>
      <c r="C464" s="1642"/>
      <c r="D464" s="1642"/>
      <c r="E464" s="1642"/>
      <c r="F464" s="1642"/>
      <c r="G464" s="1642"/>
      <c r="H464" s="1642"/>
    </row>
    <row r="465" spans="1:8" ht="15.75" customHeight="1">
      <c r="A465" s="1642"/>
      <c r="B465" s="1642"/>
      <c r="C465" s="1642"/>
      <c r="D465" s="1642"/>
      <c r="E465" s="1642"/>
      <c r="F465" s="1642"/>
      <c r="G465" s="1642"/>
      <c r="H465" s="1642"/>
    </row>
    <row r="466" spans="1:8" ht="15.75" customHeight="1">
      <c r="A466" s="1642"/>
      <c r="B466" s="1642"/>
      <c r="C466" s="1642"/>
      <c r="D466" s="1642"/>
      <c r="E466" s="1642"/>
      <c r="F466" s="1642"/>
      <c r="G466" s="1642"/>
      <c r="H466" s="1642"/>
    </row>
    <row r="467" spans="1:8" ht="15.75" customHeight="1">
      <c r="A467" s="1642"/>
      <c r="B467" s="1642"/>
      <c r="C467" s="1642"/>
      <c r="D467" s="1642"/>
      <c r="E467" s="1642"/>
      <c r="F467" s="1642"/>
      <c r="G467" s="1642"/>
      <c r="H467" s="1642"/>
    </row>
    <row r="468" spans="1:8" ht="15.75" customHeight="1">
      <c r="A468" s="1642"/>
      <c r="B468" s="1642"/>
      <c r="C468" s="1642"/>
      <c r="D468" s="1642"/>
      <c r="E468" s="1642"/>
      <c r="F468" s="1642"/>
      <c r="G468" s="1642"/>
      <c r="H468" s="1642"/>
    </row>
    <row r="469" spans="1:8" ht="15.75" customHeight="1">
      <c r="A469" s="1642"/>
      <c r="B469" s="1642"/>
      <c r="C469" s="1642"/>
      <c r="D469" s="1642"/>
      <c r="E469" s="1642"/>
      <c r="F469" s="1642"/>
      <c r="G469" s="1642"/>
      <c r="H469" s="1642"/>
    </row>
    <row r="470" spans="1:8" ht="15.75" customHeight="1">
      <c r="A470" s="1642"/>
      <c r="B470" s="1642"/>
      <c r="C470" s="1642"/>
      <c r="D470" s="1642"/>
      <c r="E470" s="1642"/>
      <c r="F470" s="1642"/>
      <c r="G470" s="1642"/>
      <c r="H470" s="1642"/>
    </row>
    <row r="471" spans="1:8" ht="15.75" customHeight="1">
      <c r="A471" s="1642"/>
      <c r="B471" s="1642"/>
      <c r="C471" s="1642"/>
      <c r="D471" s="1642"/>
      <c r="E471" s="1642"/>
      <c r="F471" s="1642"/>
      <c r="G471" s="1642"/>
      <c r="H471" s="1642"/>
    </row>
    <row r="472" spans="1:8" ht="15.75" customHeight="1">
      <c r="A472" s="1642"/>
      <c r="B472" s="1642"/>
      <c r="C472" s="1642"/>
      <c r="D472" s="1642"/>
      <c r="E472" s="1642"/>
      <c r="F472" s="1642"/>
      <c r="G472" s="1642"/>
      <c r="H472" s="1642"/>
    </row>
    <row r="473" spans="1:8" ht="15.75" customHeight="1">
      <c r="A473" s="1642"/>
      <c r="B473" s="1642"/>
      <c r="C473" s="1642"/>
      <c r="D473" s="1642"/>
      <c r="E473" s="1642"/>
      <c r="F473" s="1642"/>
      <c r="G473" s="1642"/>
      <c r="H473" s="1642"/>
    </row>
    <row r="474" spans="1:8" ht="15.75" customHeight="1">
      <c r="A474" s="1642"/>
      <c r="B474" s="1642"/>
      <c r="C474" s="1642"/>
      <c r="D474" s="1642"/>
      <c r="E474" s="1642"/>
      <c r="F474" s="1642"/>
      <c r="G474" s="1642"/>
      <c r="H474" s="1642"/>
    </row>
    <row r="475" spans="1:8" ht="15.75" customHeight="1">
      <c r="A475" s="1642"/>
      <c r="B475" s="1642"/>
      <c r="C475" s="1642"/>
      <c r="D475" s="1642"/>
      <c r="E475" s="1642"/>
      <c r="F475" s="1642"/>
      <c r="G475" s="1642"/>
      <c r="H475" s="1642"/>
    </row>
    <row r="476" spans="1:8" ht="15.75" customHeight="1">
      <c r="A476" s="1642"/>
      <c r="B476" s="1642"/>
      <c r="C476" s="1642"/>
      <c r="D476" s="1642"/>
      <c r="E476" s="1642"/>
      <c r="F476" s="1642"/>
      <c r="G476" s="1642"/>
      <c r="H476" s="1642"/>
    </row>
    <row r="477" spans="1:8" ht="15.75" customHeight="1">
      <c r="A477" s="1642"/>
      <c r="B477" s="1642"/>
      <c r="C477" s="1642"/>
      <c r="D477" s="1642"/>
      <c r="E477" s="1642"/>
      <c r="F477" s="1642"/>
      <c r="G477" s="1642"/>
      <c r="H477" s="1642"/>
    </row>
    <row r="478" spans="1:8" ht="15.75" customHeight="1">
      <c r="A478" s="1642"/>
      <c r="B478" s="1642"/>
      <c r="C478" s="1642"/>
      <c r="D478" s="1642"/>
      <c r="E478" s="1642"/>
      <c r="F478" s="1642"/>
      <c r="G478" s="1642"/>
      <c r="H478" s="1642"/>
    </row>
    <row r="479" spans="1:8" ht="15.75" customHeight="1">
      <c r="A479" s="1642"/>
      <c r="B479" s="1642"/>
      <c r="C479" s="1642"/>
      <c r="D479" s="1642"/>
      <c r="E479" s="1642"/>
      <c r="F479" s="1642"/>
      <c r="G479" s="1642"/>
      <c r="H479" s="1642"/>
    </row>
    <row r="480" spans="1:8" ht="15.75" customHeight="1">
      <c r="A480" s="1642"/>
      <c r="B480" s="1642"/>
      <c r="C480" s="1642"/>
      <c r="D480" s="1642"/>
      <c r="E480" s="1642"/>
      <c r="F480" s="1642"/>
      <c r="G480" s="1642"/>
      <c r="H480" s="1642"/>
    </row>
    <row r="481" spans="1:8" ht="15.75" customHeight="1">
      <c r="A481" s="1642"/>
      <c r="B481" s="1642"/>
      <c r="C481" s="1642"/>
      <c r="D481" s="1642"/>
      <c r="E481" s="1642"/>
      <c r="F481" s="1642"/>
      <c r="G481" s="1642"/>
      <c r="H481" s="1642"/>
    </row>
    <row r="482" spans="1:8" ht="15.75" customHeight="1">
      <c r="A482" s="1642"/>
      <c r="B482" s="1642"/>
      <c r="C482" s="1642"/>
      <c r="D482" s="1642"/>
      <c r="E482" s="1642"/>
      <c r="F482" s="1642"/>
      <c r="G482" s="1642"/>
      <c r="H482" s="1642"/>
    </row>
    <row r="483" spans="1:8" ht="15.75" customHeight="1">
      <c r="A483" s="1642"/>
      <c r="B483" s="1642"/>
      <c r="C483" s="1642"/>
      <c r="D483" s="1642"/>
      <c r="E483" s="1642"/>
      <c r="F483" s="1642"/>
      <c r="G483" s="1642"/>
      <c r="H483" s="1642"/>
    </row>
    <row r="484" spans="1:8" ht="15.75" customHeight="1">
      <c r="A484" s="1642"/>
      <c r="B484" s="1642"/>
      <c r="C484" s="1642"/>
      <c r="D484" s="1642"/>
      <c r="E484" s="1642"/>
      <c r="F484" s="1642"/>
      <c r="G484" s="1642"/>
      <c r="H484" s="1642"/>
    </row>
    <row r="485" spans="1:8" ht="15.75" customHeight="1">
      <c r="A485" s="1642"/>
      <c r="B485" s="1642"/>
      <c r="C485" s="1642"/>
      <c r="D485" s="1642"/>
      <c r="E485" s="1642"/>
      <c r="F485" s="1642"/>
      <c r="G485" s="1642"/>
      <c r="H485" s="1642"/>
    </row>
    <row r="486" spans="1:8" ht="15.75" customHeight="1">
      <c r="A486" s="1642"/>
      <c r="B486" s="1642"/>
      <c r="C486" s="1642"/>
      <c r="D486" s="1642"/>
      <c r="E486" s="1642"/>
      <c r="F486" s="1642"/>
      <c r="G486" s="1642"/>
      <c r="H486" s="1642"/>
    </row>
    <row r="487" spans="1:8" ht="15.75" customHeight="1">
      <c r="A487" s="1642"/>
      <c r="B487" s="1642"/>
      <c r="C487" s="1642"/>
      <c r="D487" s="1642"/>
      <c r="E487" s="1642"/>
      <c r="F487" s="1642"/>
      <c r="G487" s="1642"/>
      <c r="H487" s="1642"/>
    </row>
    <row r="488" spans="1:8" ht="15.75" customHeight="1">
      <c r="A488" s="1642"/>
      <c r="B488" s="1642"/>
      <c r="C488" s="1642"/>
      <c r="D488" s="1642"/>
      <c r="E488" s="1642"/>
      <c r="F488" s="1642"/>
      <c r="G488" s="1642"/>
      <c r="H488" s="1642"/>
    </row>
    <row r="489" spans="1:8" ht="15.75" customHeight="1">
      <c r="A489" s="1642"/>
      <c r="B489" s="1642"/>
      <c r="C489" s="1642"/>
      <c r="D489" s="1642"/>
      <c r="E489" s="1642"/>
      <c r="F489" s="1642"/>
      <c r="G489" s="1642"/>
      <c r="H489" s="1642"/>
    </row>
    <row r="490" spans="1:8" ht="15.75" customHeight="1">
      <c r="A490" s="1642"/>
      <c r="B490" s="1642"/>
      <c r="C490" s="1642"/>
      <c r="D490" s="1642"/>
      <c r="E490" s="1642"/>
      <c r="F490" s="1642"/>
      <c r="G490" s="1642"/>
      <c r="H490" s="1642"/>
    </row>
    <row r="491" spans="1:8" ht="15.75" customHeight="1">
      <c r="A491" s="1642"/>
      <c r="B491" s="1642"/>
      <c r="C491" s="1642"/>
      <c r="D491" s="1642"/>
      <c r="E491" s="1642"/>
      <c r="F491" s="1642"/>
      <c r="G491" s="1642"/>
      <c r="H491" s="1642"/>
    </row>
    <row r="492" spans="1:8" ht="15.75" customHeight="1">
      <c r="A492" s="1642"/>
      <c r="B492" s="1642"/>
      <c r="C492" s="1642"/>
      <c r="D492" s="1642"/>
      <c r="E492" s="1642"/>
      <c r="F492" s="1642"/>
      <c r="G492" s="1642"/>
      <c r="H492" s="1642"/>
    </row>
    <row r="493" spans="1:8" ht="15.75" customHeight="1">
      <c r="A493" s="1642"/>
      <c r="B493" s="1642"/>
      <c r="C493" s="1642"/>
      <c r="D493" s="1642"/>
      <c r="E493" s="1642"/>
      <c r="F493" s="1642"/>
      <c r="G493" s="1642"/>
      <c r="H493" s="1642"/>
    </row>
    <row r="494" spans="1:8" ht="15.75" customHeight="1">
      <c r="A494" s="1642"/>
      <c r="B494" s="1642"/>
      <c r="C494" s="1642"/>
      <c r="D494" s="1642"/>
      <c r="E494" s="1642"/>
      <c r="F494" s="1642"/>
      <c r="G494" s="1642"/>
      <c r="H494" s="1642"/>
    </row>
    <row r="495" spans="1:8" ht="15.75" customHeight="1">
      <c r="A495" s="1642"/>
      <c r="B495" s="1642"/>
      <c r="C495" s="1642"/>
      <c r="D495" s="1642"/>
      <c r="E495" s="1642"/>
      <c r="F495" s="1642"/>
      <c r="G495" s="1642"/>
      <c r="H495" s="1642"/>
    </row>
    <row r="496" spans="1:8" ht="15.75" customHeight="1">
      <c r="A496" s="1642"/>
      <c r="B496" s="1642"/>
      <c r="C496" s="1642"/>
      <c r="D496" s="1642"/>
      <c r="E496" s="1642"/>
      <c r="F496" s="1642"/>
      <c r="G496" s="1642"/>
      <c r="H496" s="1642"/>
    </row>
    <row r="497" spans="1:8" ht="15.75" customHeight="1">
      <c r="A497" s="1642"/>
      <c r="B497" s="1642"/>
      <c r="C497" s="1642"/>
      <c r="D497" s="1642"/>
      <c r="E497" s="1642"/>
      <c r="F497" s="1642"/>
      <c r="G497" s="1642"/>
      <c r="H497" s="1642"/>
    </row>
    <row r="498" spans="1:8" ht="15.75" customHeight="1">
      <c r="A498" s="1642"/>
      <c r="B498" s="1642"/>
      <c r="C498" s="1642"/>
      <c r="D498" s="1642"/>
      <c r="E498" s="1642"/>
      <c r="F498" s="1642"/>
      <c r="G498" s="1642"/>
      <c r="H498" s="1642"/>
    </row>
    <row r="499" spans="1:8" ht="15.75" customHeight="1">
      <c r="A499" s="1642"/>
      <c r="B499" s="1642"/>
      <c r="C499" s="1642"/>
      <c r="D499" s="1642"/>
      <c r="E499" s="1642"/>
      <c r="F499" s="1642"/>
      <c r="G499" s="1642"/>
      <c r="H499" s="1642"/>
    </row>
    <row r="500" spans="1:8" ht="15.75" customHeight="1">
      <c r="A500" s="1642"/>
      <c r="B500" s="1642"/>
      <c r="C500" s="1642"/>
      <c r="D500" s="1642"/>
      <c r="E500" s="1642"/>
      <c r="F500" s="1642"/>
      <c r="G500" s="1642"/>
      <c r="H500" s="1642"/>
    </row>
    <row r="501" spans="1:8" ht="15.75" customHeight="1">
      <c r="A501" s="1642"/>
      <c r="B501" s="1642"/>
      <c r="C501" s="1642"/>
      <c r="D501" s="1642"/>
      <c r="E501" s="1642"/>
      <c r="F501" s="1642"/>
      <c r="G501" s="1642"/>
      <c r="H501" s="1642"/>
    </row>
    <row r="502" spans="1:8" ht="15.75" customHeight="1">
      <c r="A502" s="1642"/>
      <c r="B502" s="1642"/>
      <c r="C502" s="1642"/>
      <c r="D502" s="1642"/>
      <c r="E502" s="1642"/>
      <c r="F502" s="1642"/>
      <c r="G502" s="1642"/>
      <c r="H502" s="1642"/>
    </row>
    <row r="503" spans="1:8" ht="15.75" customHeight="1">
      <c r="A503" s="1642"/>
      <c r="B503" s="1642"/>
      <c r="C503" s="1642"/>
      <c r="D503" s="1642"/>
      <c r="E503" s="1642"/>
      <c r="F503" s="1642"/>
      <c r="G503" s="1642"/>
      <c r="H503" s="1642"/>
    </row>
    <row r="504" spans="1:8" ht="15.75" customHeight="1">
      <c r="A504" s="1642"/>
      <c r="B504" s="1642"/>
      <c r="C504" s="1642"/>
      <c r="D504" s="1642"/>
      <c r="E504" s="1642"/>
      <c r="F504" s="1642"/>
      <c r="G504" s="1642"/>
      <c r="H504" s="1642"/>
    </row>
    <row r="505" spans="1:8" ht="15.75" customHeight="1">
      <c r="A505" s="1642"/>
      <c r="B505" s="1642"/>
      <c r="C505" s="1642"/>
      <c r="D505" s="1642"/>
      <c r="E505" s="1642"/>
      <c r="F505" s="1642"/>
      <c r="G505" s="1642"/>
      <c r="H505" s="1642"/>
    </row>
    <row r="506" spans="1:8" ht="15.75" customHeight="1">
      <c r="A506" s="1642"/>
      <c r="B506" s="1642"/>
      <c r="C506" s="1642"/>
      <c r="D506" s="1642"/>
      <c r="E506" s="1642"/>
      <c r="F506" s="1642"/>
      <c r="G506" s="1642"/>
      <c r="H506" s="1642"/>
    </row>
    <row r="507" spans="1:8" ht="15.75" customHeight="1">
      <c r="A507" s="1642"/>
      <c r="B507" s="1642"/>
      <c r="C507" s="1642"/>
      <c r="D507" s="1642"/>
      <c r="E507" s="1642"/>
      <c r="F507" s="1642"/>
      <c r="G507" s="1642"/>
      <c r="H507" s="1642"/>
    </row>
    <row r="508" spans="1:8" ht="15.75" customHeight="1">
      <c r="A508" s="1642"/>
      <c r="B508" s="1642"/>
      <c r="C508" s="1642"/>
      <c r="D508" s="1642"/>
      <c r="E508" s="1642"/>
      <c r="F508" s="1642"/>
      <c r="G508" s="1642"/>
      <c r="H508" s="1642"/>
    </row>
    <row r="509" spans="1:8" ht="15.75" customHeight="1">
      <c r="A509" s="1642"/>
      <c r="B509" s="1642"/>
      <c r="C509" s="1642"/>
      <c r="D509" s="1642"/>
      <c r="E509" s="1642"/>
      <c r="F509" s="1642"/>
      <c r="G509" s="1642"/>
      <c r="H509" s="1642"/>
    </row>
    <row r="510" spans="1:8" ht="15.75" customHeight="1">
      <c r="A510" s="1642"/>
      <c r="B510" s="1642"/>
      <c r="C510" s="1642"/>
      <c r="D510" s="1642"/>
      <c r="E510" s="1642"/>
      <c r="F510" s="1642"/>
      <c r="G510" s="1642"/>
      <c r="H510" s="1642"/>
    </row>
    <row r="511" spans="1:8" ht="15.75" customHeight="1">
      <c r="A511" s="1642"/>
      <c r="B511" s="1642"/>
      <c r="C511" s="1642"/>
      <c r="D511" s="1642"/>
      <c r="E511" s="1642"/>
      <c r="F511" s="1642"/>
      <c r="G511" s="1642"/>
      <c r="H511" s="1642"/>
    </row>
    <row r="512" spans="1:8" ht="15.75" customHeight="1">
      <c r="A512" s="1642"/>
      <c r="B512" s="1642"/>
      <c r="C512" s="1642"/>
      <c r="D512" s="1642"/>
      <c r="E512" s="1642"/>
      <c r="F512" s="1642"/>
      <c r="G512" s="1642"/>
      <c r="H512" s="1642"/>
    </row>
    <row r="513" spans="1:8" ht="15.75" customHeight="1">
      <c r="A513" s="1642"/>
      <c r="B513" s="1642"/>
      <c r="C513" s="1642"/>
      <c r="D513" s="1642"/>
      <c r="E513" s="1642"/>
      <c r="F513" s="1642"/>
      <c r="G513" s="1642"/>
      <c r="H513" s="1642"/>
    </row>
    <row r="514" spans="1:8" ht="15.75" customHeight="1">
      <c r="A514" s="1642"/>
      <c r="B514" s="1642"/>
      <c r="C514" s="1642"/>
      <c r="D514" s="1642"/>
      <c r="E514" s="1642"/>
      <c r="F514" s="1642"/>
      <c r="G514" s="1642"/>
      <c r="H514" s="1642"/>
    </row>
    <row r="515" spans="1:8" ht="15.75" customHeight="1">
      <c r="A515" s="1642"/>
      <c r="B515" s="1642"/>
      <c r="C515" s="1642"/>
      <c r="D515" s="1642"/>
      <c r="E515" s="1642"/>
      <c r="F515" s="1642"/>
      <c r="G515" s="1642"/>
      <c r="H515" s="1642"/>
    </row>
    <row r="516" spans="1:8" ht="15.75" customHeight="1">
      <c r="A516" s="1642"/>
      <c r="B516" s="1642"/>
      <c r="C516" s="1642"/>
      <c r="D516" s="1642"/>
      <c r="E516" s="1642"/>
      <c r="F516" s="1642"/>
      <c r="G516" s="1642"/>
      <c r="H516" s="1642"/>
    </row>
    <row r="517" spans="1:8" ht="15.75" customHeight="1">
      <c r="A517" s="1642"/>
      <c r="B517" s="1642"/>
      <c r="C517" s="1642"/>
      <c r="D517" s="1642"/>
      <c r="E517" s="1642"/>
      <c r="F517" s="1642"/>
      <c r="G517" s="1642"/>
      <c r="H517" s="1642"/>
    </row>
    <row r="518" spans="1:8" ht="15.75" customHeight="1">
      <c r="A518" s="1642"/>
      <c r="B518" s="1642"/>
      <c r="C518" s="1642"/>
      <c r="D518" s="1642"/>
      <c r="E518" s="1642"/>
      <c r="F518" s="1642"/>
      <c r="G518" s="1642"/>
      <c r="H518" s="1642"/>
    </row>
    <row r="519" spans="1:8" ht="15.75" customHeight="1">
      <c r="A519" s="1642"/>
      <c r="B519" s="1642"/>
      <c r="C519" s="1642"/>
      <c r="D519" s="1642"/>
      <c r="E519" s="1642"/>
      <c r="F519" s="1642"/>
      <c r="G519" s="1642"/>
      <c r="H519" s="1642"/>
    </row>
    <row r="520" spans="1:8" ht="15.75" customHeight="1">
      <c r="A520" s="1642"/>
      <c r="B520" s="1642"/>
      <c r="C520" s="1642"/>
      <c r="D520" s="1642"/>
      <c r="E520" s="1642"/>
      <c r="F520" s="1642"/>
      <c r="G520" s="1642"/>
      <c r="H520" s="1642"/>
    </row>
    <row r="521" spans="1:8" ht="15.75" customHeight="1">
      <c r="A521" s="1642"/>
      <c r="B521" s="1642"/>
      <c r="C521" s="1642"/>
      <c r="D521" s="1642"/>
      <c r="E521" s="1642"/>
      <c r="F521" s="1642"/>
      <c r="G521" s="1642"/>
      <c r="H521" s="1642"/>
    </row>
    <row r="522" spans="1:8" ht="15.75" customHeight="1">
      <c r="A522" s="1642"/>
      <c r="B522" s="1642"/>
      <c r="C522" s="1642"/>
      <c r="D522" s="1642"/>
      <c r="E522" s="1642"/>
      <c r="F522" s="1642"/>
      <c r="G522" s="1642"/>
      <c r="H522" s="1642"/>
    </row>
    <row r="523" spans="1:8" ht="15.75" customHeight="1">
      <c r="A523" s="1642"/>
      <c r="B523" s="1642"/>
      <c r="C523" s="1642"/>
      <c r="D523" s="1642"/>
      <c r="E523" s="1642"/>
      <c r="F523" s="1642"/>
      <c r="G523" s="1642"/>
      <c r="H523" s="1642"/>
    </row>
    <row r="524" spans="1:8" ht="15.75" customHeight="1">
      <c r="A524" s="1642"/>
      <c r="B524" s="1642"/>
      <c r="C524" s="1642"/>
      <c r="D524" s="1642"/>
      <c r="E524" s="1642"/>
      <c r="F524" s="1642"/>
      <c r="G524" s="1642"/>
      <c r="H524" s="1642"/>
    </row>
    <row r="525" spans="1:8" ht="15.75" customHeight="1">
      <c r="A525" s="1642"/>
      <c r="B525" s="1642"/>
      <c r="C525" s="1642"/>
      <c r="D525" s="1642"/>
      <c r="E525" s="1642"/>
      <c r="F525" s="1642"/>
      <c r="G525" s="1642"/>
      <c r="H525" s="1642"/>
    </row>
    <row r="526" spans="1:8" ht="15.75" customHeight="1">
      <c r="A526" s="1642"/>
      <c r="B526" s="1642"/>
      <c r="C526" s="1642"/>
      <c r="D526" s="1642"/>
      <c r="E526" s="1642"/>
      <c r="F526" s="1642"/>
      <c r="G526" s="1642"/>
      <c r="H526" s="1642"/>
    </row>
    <row r="527" spans="1:8" ht="15.75" customHeight="1">
      <c r="A527" s="1642"/>
      <c r="B527" s="1642"/>
      <c r="C527" s="1642"/>
      <c r="D527" s="1642"/>
      <c r="E527" s="1642"/>
      <c r="F527" s="1642"/>
      <c r="G527" s="1642"/>
      <c r="H527" s="1642"/>
    </row>
    <row r="528" spans="1:8" ht="15.75" customHeight="1">
      <c r="A528" s="1642"/>
      <c r="B528" s="1642"/>
      <c r="C528" s="1642"/>
      <c r="D528" s="1642"/>
      <c r="E528" s="1642"/>
      <c r="F528" s="1642"/>
      <c r="G528" s="1642"/>
      <c r="H528" s="1642"/>
    </row>
    <row r="529" spans="1:8" ht="15.75" customHeight="1">
      <c r="A529" s="1642"/>
      <c r="B529" s="1642"/>
      <c r="C529" s="1642"/>
      <c r="D529" s="1642"/>
      <c r="E529" s="1642"/>
      <c r="F529" s="1642"/>
      <c r="G529" s="1642"/>
      <c r="H529" s="1642"/>
    </row>
    <row r="530" spans="1:8" ht="15.75" customHeight="1">
      <c r="A530" s="1642"/>
      <c r="B530" s="1642"/>
      <c r="C530" s="1642"/>
      <c r="D530" s="1642"/>
      <c r="E530" s="1642"/>
      <c r="F530" s="1642"/>
      <c r="G530" s="1642"/>
      <c r="H530" s="1642"/>
    </row>
    <row r="531" spans="1:8" ht="15.75" customHeight="1">
      <c r="A531" s="1642"/>
      <c r="B531" s="1642"/>
      <c r="C531" s="1642"/>
      <c r="D531" s="1642"/>
      <c r="E531" s="1642"/>
      <c r="F531" s="1642"/>
      <c r="G531" s="1642"/>
      <c r="H531" s="1642"/>
    </row>
    <row r="532" spans="1:8" ht="15.75" customHeight="1">
      <c r="A532" s="1642"/>
      <c r="B532" s="1642"/>
      <c r="C532" s="1642"/>
      <c r="D532" s="1642"/>
      <c r="E532" s="1642"/>
      <c r="F532" s="1642"/>
      <c r="G532" s="1642"/>
      <c r="H532" s="1642"/>
    </row>
    <row r="533" spans="1:8" ht="15.75" customHeight="1">
      <c r="A533" s="1642"/>
      <c r="B533" s="1642"/>
      <c r="C533" s="1642"/>
      <c r="D533" s="1642"/>
      <c r="E533" s="1642"/>
      <c r="F533" s="1642"/>
      <c r="G533" s="1642"/>
      <c r="H533" s="1642"/>
    </row>
    <row r="534" spans="1:8" ht="15.75" customHeight="1">
      <c r="A534" s="1642"/>
      <c r="B534" s="1642"/>
      <c r="C534" s="1642"/>
      <c r="D534" s="1642"/>
      <c r="E534" s="1642"/>
      <c r="F534" s="1642"/>
      <c r="G534" s="1642"/>
      <c r="H534" s="1642"/>
    </row>
    <row r="535" spans="1:8" ht="15.75" customHeight="1">
      <c r="A535" s="1642"/>
      <c r="B535" s="1642"/>
      <c r="C535" s="1642"/>
      <c r="D535" s="1642"/>
      <c r="E535" s="1642"/>
      <c r="F535" s="1642"/>
      <c r="G535" s="1642"/>
      <c r="H535" s="1642"/>
    </row>
    <row r="536" spans="1:8" ht="15.75" customHeight="1">
      <c r="A536" s="1642"/>
      <c r="B536" s="1642"/>
      <c r="C536" s="1642"/>
      <c r="D536" s="1642"/>
      <c r="E536" s="1642"/>
      <c r="F536" s="1642"/>
      <c r="G536" s="1642"/>
      <c r="H536" s="1642"/>
    </row>
    <row r="537" spans="1:8" ht="15.75" customHeight="1">
      <c r="A537" s="1642"/>
      <c r="B537" s="1642"/>
      <c r="C537" s="1642"/>
      <c r="D537" s="1642"/>
      <c r="E537" s="1642"/>
      <c r="F537" s="1642"/>
      <c r="G537" s="1642"/>
      <c r="H537" s="1642"/>
    </row>
    <row r="538" spans="1:8" ht="15.75" customHeight="1">
      <c r="A538" s="1642"/>
      <c r="B538" s="1642"/>
      <c r="C538" s="1642"/>
      <c r="D538" s="1642"/>
      <c r="E538" s="1642"/>
      <c r="F538" s="1642"/>
      <c r="G538" s="1642"/>
      <c r="H538" s="1642"/>
    </row>
    <row r="539" spans="1:8" ht="15.75" customHeight="1">
      <c r="A539" s="1642"/>
      <c r="B539" s="1642"/>
      <c r="C539" s="1642"/>
      <c r="D539" s="1642"/>
      <c r="E539" s="1642"/>
      <c r="F539" s="1642"/>
      <c r="G539" s="1642"/>
      <c r="H539" s="1642"/>
    </row>
    <row r="540" spans="1:8" ht="15.75" customHeight="1">
      <c r="A540" s="1642"/>
      <c r="B540" s="1642"/>
      <c r="C540" s="1642"/>
      <c r="D540" s="1642"/>
      <c r="E540" s="1642"/>
      <c r="F540" s="1642"/>
      <c r="G540" s="1642"/>
      <c r="H540" s="1642"/>
    </row>
    <row r="541" spans="1:8" ht="15.75" customHeight="1">
      <c r="A541" s="1642"/>
      <c r="B541" s="1642"/>
      <c r="C541" s="1642"/>
      <c r="D541" s="1642"/>
      <c r="E541" s="1642"/>
      <c r="F541" s="1642"/>
      <c r="G541" s="1642"/>
      <c r="H541" s="1642"/>
    </row>
    <row r="542" spans="1:8" ht="15.75" customHeight="1">
      <c r="A542" s="1642"/>
      <c r="B542" s="1642"/>
      <c r="C542" s="1642"/>
      <c r="D542" s="1642"/>
      <c r="E542" s="1642"/>
      <c r="F542" s="1642"/>
      <c r="G542" s="1642"/>
      <c r="H542" s="1642"/>
    </row>
    <row r="543" spans="1:8" ht="15.75" customHeight="1">
      <c r="A543" s="1642"/>
      <c r="B543" s="1642"/>
      <c r="C543" s="1642"/>
      <c r="D543" s="1642"/>
      <c r="E543" s="1642"/>
      <c r="F543" s="1642"/>
      <c r="G543" s="1642"/>
      <c r="H543" s="1642"/>
    </row>
    <row r="544" spans="1:8" ht="15.75" customHeight="1">
      <c r="A544" s="1642"/>
      <c r="B544" s="1642"/>
      <c r="C544" s="1642"/>
      <c r="D544" s="1642"/>
      <c r="E544" s="1642"/>
      <c r="F544" s="1642"/>
      <c r="G544" s="1642"/>
      <c r="H544" s="1642"/>
    </row>
    <row r="545" spans="1:8" ht="15.75" customHeight="1">
      <c r="A545" s="1642"/>
      <c r="B545" s="1642"/>
      <c r="C545" s="1642"/>
      <c r="D545" s="1642"/>
      <c r="E545" s="1642"/>
      <c r="F545" s="1642"/>
      <c r="G545" s="1642"/>
      <c r="H545" s="1642"/>
    </row>
    <row r="546" spans="1:8" ht="15.75" customHeight="1">
      <c r="A546" s="1642"/>
      <c r="B546" s="1642"/>
      <c r="C546" s="1642"/>
      <c r="D546" s="1642"/>
      <c r="E546" s="1642"/>
      <c r="F546" s="1642"/>
      <c r="G546" s="1642"/>
      <c r="H546" s="1642"/>
    </row>
    <row r="547" spans="1:8" ht="15.75" customHeight="1">
      <c r="A547" s="1642"/>
      <c r="B547" s="1642"/>
      <c r="C547" s="1642"/>
      <c r="D547" s="1642"/>
      <c r="E547" s="1642"/>
      <c r="F547" s="1642"/>
      <c r="G547" s="1642"/>
      <c r="H547" s="1642"/>
    </row>
    <row r="548" spans="1:8" ht="15.75" customHeight="1">
      <c r="A548" s="1642"/>
      <c r="B548" s="1642"/>
      <c r="C548" s="1642"/>
      <c r="D548" s="1642"/>
      <c r="E548" s="1642"/>
      <c r="F548" s="1642"/>
      <c r="G548" s="1642"/>
      <c r="H548" s="1642"/>
    </row>
    <row r="549" spans="1:8" ht="15.75" customHeight="1">
      <c r="A549" s="1642"/>
      <c r="B549" s="1642"/>
      <c r="C549" s="1642"/>
      <c r="D549" s="1642"/>
      <c r="E549" s="1642"/>
      <c r="F549" s="1642"/>
      <c r="G549" s="1642"/>
      <c r="H549" s="1642"/>
    </row>
    <row r="550" spans="1:8" ht="15.75" customHeight="1">
      <c r="A550" s="1642"/>
      <c r="B550" s="1642"/>
      <c r="C550" s="1642"/>
      <c r="D550" s="1642"/>
      <c r="E550" s="1642"/>
      <c r="F550" s="1642"/>
      <c r="G550" s="1642"/>
      <c r="H550" s="1642"/>
    </row>
    <row r="551" spans="1:8" ht="15.75" customHeight="1">
      <c r="A551" s="1642"/>
      <c r="B551" s="1642"/>
      <c r="C551" s="1642"/>
      <c r="D551" s="1642"/>
      <c r="E551" s="1642"/>
      <c r="F551" s="1642"/>
      <c r="G551" s="1642"/>
      <c r="H551" s="1642"/>
    </row>
    <row r="552" spans="1:8" ht="15.75" customHeight="1">
      <c r="A552" s="1642"/>
      <c r="B552" s="1642"/>
      <c r="C552" s="1642"/>
      <c r="D552" s="1642"/>
      <c r="E552" s="1642"/>
      <c r="F552" s="1642"/>
      <c r="G552" s="1642"/>
      <c r="H552" s="1642"/>
    </row>
    <row r="553" spans="1:8" ht="15.75" customHeight="1">
      <c r="A553" s="1642"/>
      <c r="B553" s="1642"/>
      <c r="C553" s="1642"/>
      <c r="D553" s="1642"/>
      <c r="E553" s="1642"/>
      <c r="F553" s="1642"/>
      <c r="G553" s="1642"/>
      <c r="H553" s="1642"/>
    </row>
    <row r="554" spans="1:8" ht="15.75" customHeight="1">
      <c r="A554" s="1642"/>
      <c r="B554" s="1642"/>
      <c r="C554" s="1642"/>
      <c r="D554" s="1642"/>
      <c r="E554" s="1642"/>
      <c r="F554" s="1642"/>
      <c r="G554" s="1642"/>
      <c r="H554" s="1642"/>
    </row>
    <row r="555" spans="1:8" ht="15.75" customHeight="1">
      <c r="A555" s="1642"/>
      <c r="B555" s="1642"/>
      <c r="C555" s="1642"/>
      <c r="D555" s="1642"/>
      <c r="E555" s="1642"/>
      <c r="F555" s="1642"/>
      <c r="G555" s="1642"/>
      <c r="H555" s="1642"/>
    </row>
    <row r="556" spans="1:8" ht="15.75" customHeight="1">
      <c r="A556" s="1642"/>
      <c r="B556" s="1642"/>
      <c r="C556" s="1642"/>
      <c r="D556" s="1642"/>
      <c r="E556" s="1642"/>
      <c r="F556" s="1642"/>
      <c r="G556" s="1642"/>
      <c r="H556" s="1642"/>
    </row>
    <row r="557" spans="1:8" ht="15.75" customHeight="1">
      <c r="A557" s="1642"/>
      <c r="B557" s="1642"/>
      <c r="C557" s="1642"/>
      <c r="D557" s="1642"/>
      <c r="E557" s="1642"/>
      <c r="F557" s="1642"/>
      <c r="G557" s="1642"/>
      <c r="H557" s="1642"/>
    </row>
    <row r="558" spans="1:8" ht="15.75" customHeight="1">
      <c r="A558" s="1642"/>
      <c r="B558" s="1642"/>
      <c r="C558" s="1642"/>
      <c r="D558" s="1642"/>
      <c r="E558" s="1642"/>
      <c r="F558" s="1642"/>
      <c r="G558" s="1642"/>
      <c r="H558" s="1642"/>
    </row>
    <row r="559" spans="1:8" ht="15.75" customHeight="1">
      <c r="A559" s="1642"/>
      <c r="B559" s="1642"/>
      <c r="C559" s="1642"/>
      <c r="D559" s="1642"/>
      <c r="E559" s="1642"/>
      <c r="F559" s="1642"/>
      <c r="G559" s="1642"/>
      <c r="H559" s="1642"/>
    </row>
    <row r="560" spans="1:8" ht="15.75" customHeight="1">
      <c r="A560" s="1642"/>
      <c r="B560" s="1642"/>
      <c r="C560" s="1642"/>
      <c r="D560" s="1642"/>
      <c r="E560" s="1642"/>
      <c r="F560" s="1642"/>
      <c r="G560" s="1642"/>
      <c r="H560" s="1642"/>
    </row>
    <row r="561" spans="1:8" ht="15.75" customHeight="1">
      <c r="A561" s="1642"/>
      <c r="B561" s="1642"/>
      <c r="C561" s="1642"/>
      <c r="D561" s="1642"/>
      <c r="E561" s="1642"/>
      <c r="F561" s="1642"/>
      <c r="G561" s="1642"/>
      <c r="H561" s="1642"/>
    </row>
    <row r="562" spans="1:8" ht="15.75" customHeight="1">
      <c r="A562" s="1642"/>
      <c r="B562" s="1642"/>
      <c r="C562" s="1642"/>
      <c r="D562" s="1642"/>
      <c r="E562" s="1642"/>
      <c r="F562" s="1642"/>
      <c r="G562" s="1642"/>
      <c r="H562" s="1642"/>
    </row>
    <row r="563" spans="1:8" ht="15.75" customHeight="1">
      <c r="A563" s="1642"/>
      <c r="B563" s="1642"/>
      <c r="C563" s="1642"/>
      <c r="D563" s="1642"/>
      <c r="E563" s="1642"/>
      <c r="F563" s="1642"/>
      <c r="G563" s="1642"/>
      <c r="H563" s="1642"/>
    </row>
    <row r="564" spans="1:8" ht="15.75" customHeight="1">
      <c r="A564" s="1642"/>
      <c r="B564" s="1642"/>
      <c r="C564" s="1642"/>
      <c r="D564" s="1642"/>
      <c r="E564" s="1642"/>
      <c r="F564" s="1642"/>
      <c r="G564" s="1642"/>
      <c r="H564" s="1642"/>
    </row>
    <row r="565" spans="1:8" ht="15.75" customHeight="1">
      <c r="A565" s="1642"/>
      <c r="B565" s="1642"/>
      <c r="C565" s="1642"/>
      <c r="D565" s="1642"/>
      <c r="E565" s="1642"/>
      <c r="F565" s="1642"/>
      <c r="G565" s="1642"/>
      <c r="H565" s="1642"/>
    </row>
    <row r="566" spans="1:8" ht="15.75" customHeight="1">
      <c r="A566" s="1642"/>
      <c r="B566" s="1642"/>
      <c r="C566" s="1642"/>
      <c r="D566" s="1642"/>
      <c r="E566" s="1642"/>
      <c r="F566" s="1642"/>
      <c r="G566" s="1642"/>
      <c r="H566" s="1642"/>
    </row>
    <row r="567" spans="1:8" ht="15.75" customHeight="1">
      <c r="A567" s="1642"/>
      <c r="B567" s="1642"/>
      <c r="C567" s="1642"/>
      <c r="D567" s="1642"/>
      <c r="E567" s="1642"/>
      <c r="F567" s="1642"/>
      <c r="G567" s="1642"/>
      <c r="H567" s="1642"/>
    </row>
    <row r="568" spans="1:8" ht="15.75" customHeight="1">
      <c r="A568" s="1642"/>
      <c r="B568" s="1642"/>
      <c r="C568" s="1642"/>
      <c r="D568" s="1642"/>
      <c r="E568" s="1642"/>
      <c r="F568" s="1642"/>
      <c r="G568" s="1642"/>
      <c r="H568" s="1642"/>
    </row>
    <row r="569" spans="1:8" ht="15.75" customHeight="1">
      <c r="A569" s="1642"/>
      <c r="B569" s="1642"/>
      <c r="C569" s="1642"/>
      <c r="D569" s="1642"/>
      <c r="E569" s="1642"/>
      <c r="F569" s="1642"/>
      <c r="G569" s="1642"/>
      <c r="H569" s="1642"/>
    </row>
    <row r="570" spans="1:8" ht="15.75" customHeight="1">
      <c r="A570" s="1642"/>
      <c r="B570" s="1642"/>
      <c r="C570" s="1642"/>
      <c r="D570" s="1642"/>
      <c r="E570" s="1642"/>
      <c r="F570" s="1642"/>
      <c r="G570" s="1642"/>
      <c r="H570" s="1642"/>
    </row>
    <row r="571" spans="1:8" ht="15.75" customHeight="1">
      <c r="A571" s="1642"/>
      <c r="B571" s="1642"/>
      <c r="C571" s="1642"/>
      <c r="D571" s="1642"/>
      <c r="E571" s="1642"/>
      <c r="F571" s="1642"/>
      <c r="G571" s="1642"/>
      <c r="H571" s="1642"/>
    </row>
    <row r="572" spans="1:8" ht="15.75" customHeight="1">
      <c r="A572" s="1642"/>
      <c r="B572" s="1642"/>
      <c r="C572" s="1642"/>
      <c r="D572" s="1642"/>
      <c r="E572" s="1642"/>
      <c r="F572" s="1642"/>
      <c r="G572" s="1642"/>
      <c r="H572" s="1642"/>
    </row>
    <row r="573" spans="1:8" ht="15.75" customHeight="1">
      <c r="A573" s="1642"/>
      <c r="B573" s="1642"/>
      <c r="C573" s="1642"/>
      <c r="D573" s="1642"/>
      <c r="E573" s="1642"/>
      <c r="F573" s="1642"/>
      <c r="G573" s="1642"/>
      <c r="H573" s="1642"/>
    </row>
    <row r="574" spans="1:8" ht="15.75" customHeight="1">
      <c r="A574" s="1642"/>
      <c r="B574" s="1642"/>
      <c r="C574" s="1642"/>
      <c r="D574" s="1642"/>
      <c r="E574" s="1642"/>
      <c r="F574" s="1642"/>
      <c r="G574" s="1642"/>
      <c r="H574" s="1642"/>
    </row>
    <row r="575" spans="1:8" ht="15.75" customHeight="1">
      <c r="A575" s="1642"/>
      <c r="B575" s="1642"/>
      <c r="C575" s="1642"/>
      <c r="D575" s="1642"/>
      <c r="E575" s="1642"/>
      <c r="F575" s="1642"/>
      <c r="G575" s="1642"/>
      <c r="H575" s="1642"/>
    </row>
    <row r="576" spans="1:8" ht="15.75" customHeight="1">
      <c r="A576" s="1642"/>
      <c r="B576" s="1642"/>
      <c r="C576" s="1642"/>
      <c r="D576" s="1642"/>
      <c r="E576" s="1642"/>
      <c r="F576" s="1642"/>
      <c r="G576" s="1642"/>
      <c r="H576" s="1642"/>
    </row>
    <row r="577" spans="1:8" ht="15.75" customHeight="1">
      <c r="A577" s="1642"/>
      <c r="B577" s="1642"/>
      <c r="C577" s="1642"/>
      <c r="D577" s="1642"/>
      <c r="E577" s="1642"/>
      <c r="F577" s="1642"/>
      <c r="G577" s="1642"/>
      <c r="H577" s="1642"/>
    </row>
    <row r="578" spans="1:8" ht="15.75" customHeight="1">
      <c r="A578" s="1642"/>
      <c r="B578" s="1642"/>
      <c r="C578" s="1642"/>
      <c r="D578" s="1642"/>
      <c r="E578" s="1642"/>
      <c r="F578" s="1642"/>
      <c r="G578" s="1642"/>
      <c r="H578" s="1642"/>
    </row>
    <row r="579" spans="1:8" ht="15.75" customHeight="1">
      <c r="A579" s="1642"/>
      <c r="B579" s="1642"/>
      <c r="C579" s="1642"/>
      <c r="D579" s="1642"/>
      <c r="E579" s="1642"/>
      <c r="F579" s="1642"/>
      <c r="G579" s="1642"/>
      <c r="H579" s="1642"/>
    </row>
    <row r="580" spans="1:8" ht="15.75" customHeight="1">
      <c r="A580" s="1642"/>
      <c r="B580" s="1642"/>
      <c r="C580" s="1642"/>
      <c r="D580" s="1642"/>
      <c r="E580" s="1642"/>
      <c r="F580" s="1642"/>
      <c r="G580" s="1642"/>
      <c r="H580" s="1642"/>
    </row>
    <row r="581" spans="1:8" ht="15.75" customHeight="1">
      <c r="A581" s="1642"/>
      <c r="B581" s="1642"/>
      <c r="C581" s="1642"/>
      <c r="D581" s="1642"/>
      <c r="E581" s="1642"/>
      <c r="F581" s="1642"/>
      <c r="G581" s="1642"/>
      <c r="H581" s="1642"/>
    </row>
    <row r="582" spans="1:8" ht="15.75" customHeight="1">
      <c r="A582" s="1642"/>
      <c r="B582" s="1642"/>
      <c r="C582" s="1642"/>
      <c r="D582" s="1642"/>
      <c r="E582" s="1642"/>
      <c r="F582" s="1642"/>
      <c r="G582" s="1642"/>
      <c r="H582" s="1642"/>
    </row>
    <row r="583" spans="1:8" ht="15.75" customHeight="1">
      <c r="A583" s="1642"/>
      <c r="B583" s="1642"/>
      <c r="C583" s="1642"/>
      <c r="D583" s="1642"/>
      <c r="E583" s="1642"/>
      <c r="F583" s="1642"/>
      <c r="G583" s="1642"/>
      <c r="H583" s="1642"/>
    </row>
    <row r="584" spans="1:8" ht="15.75" customHeight="1">
      <c r="A584" s="1642"/>
      <c r="B584" s="1642"/>
      <c r="C584" s="1642"/>
      <c r="D584" s="1642"/>
      <c r="E584" s="1642"/>
      <c r="F584" s="1642"/>
      <c r="G584" s="1642"/>
      <c r="H584" s="1642"/>
    </row>
    <row r="585" spans="1:8" ht="15.75" customHeight="1">
      <c r="A585" s="1642"/>
      <c r="B585" s="1642"/>
      <c r="C585" s="1642"/>
      <c r="D585" s="1642"/>
      <c r="E585" s="1642"/>
      <c r="F585" s="1642"/>
      <c r="G585" s="1642"/>
      <c r="H585" s="1642"/>
    </row>
    <row r="586" spans="1:8" ht="15.75" customHeight="1">
      <c r="A586" s="1642"/>
      <c r="B586" s="1642"/>
      <c r="C586" s="1642"/>
      <c r="D586" s="1642"/>
      <c r="E586" s="1642"/>
      <c r="F586" s="1642"/>
      <c r="G586" s="1642"/>
      <c r="H586" s="1642"/>
    </row>
    <row r="587" spans="1:8" ht="15.75" customHeight="1">
      <c r="A587" s="1642"/>
      <c r="B587" s="1642"/>
      <c r="C587" s="1642"/>
      <c r="D587" s="1642"/>
      <c r="E587" s="1642"/>
      <c r="F587" s="1642"/>
      <c r="G587" s="1642"/>
      <c r="H587" s="1642"/>
    </row>
    <row r="588" spans="1:8" ht="15.75" customHeight="1">
      <c r="A588" s="1642"/>
      <c r="B588" s="1642"/>
      <c r="C588" s="1642"/>
      <c r="D588" s="1642"/>
      <c r="E588" s="1642"/>
      <c r="F588" s="1642"/>
      <c r="G588" s="1642"/>
      <c r="H588" s="1642"/>
    </row>
    <row r="589" spans="1:8" ht="15.75" customHeight="1">
      <c r="A589" s="1642"/>
      <c r="B589" s="1642"/>
      <c r="C589" s="1642"/>
      <c r="D589" s="1642"/>
      <c r="E589" s="1642"/>
      <c r="F589" s="1642"/>
      <c r="G589" s="1642"/>
      <c r="H589" s="1642"/>
    </row>
    <row r="590" spans="1:8" ht="15.75" customHeight="1">
      <c r="A590" s="1642"/>
      <c r="B590" s="1642"/>
      <c r="C590" s="1642"/>
      <c r="D590" s="1642"/>
      <c r="E590" s="1642"/>
      <c r="F590" s="1642"/>
      <c r="G590" s="1642"/>
      <c r="H590" s="1642"/>
    </row>
    <row r="591" spans="1:8" ht="15.75" customHeight="1">
      <c r="A591" s="1642"/>
      <c r="B591" s="1642"/>
      <c r="C591" s="1642"/>
      <c r="D591" s="1642"/>
      <c r="E591" s="1642"/>
      <c r="F591" s="1642"/>
      <c r="G591" s="1642"/>
      <c r="H591" s="1642"/>
    </row>
    <row r="592" spans="1:8" ht="15.75" customHeight="1">
      <c r="A592" s="1642"/>
      <c r="B592" s="1642"/>
      <c r="C592" s="1642"/>
      <c r="D592" s="1642"/>
      <c r="E592" s="1642"/>
      <c r="F592" s="1642"/>
      <c r="G592" s="1642"/>
      <c r="H592" s="1642"/>
    </row>
    <row r="593" spans="1:8" ht="15.75" customHeight="1">
      <c r="A593" s="1642"/>
      <c r="B593" s="1642"/>
      <c r="C593" s="1642"/>
      <c r="D593" s="1642"/>
      <c r="E593" s="1642"/>
      <c r="F593" s="1642"/>
      <c r="G593" s="1642"/>
      <c r="H593" s="1642"/>
    </row>
    <row r="594" spans="1:8" ht="15.75" customHeight="1">
      <c r="A594" s="1642"/>
      <c r="B594" s="1642"/>
      <c r="C594" s="1642"/>
      <c r="D594" s="1642"/>
      <c r="E594" s="1642"/>
      <c r="F594" s="1642"/>
      <c r="G594" s="1642"/>
      <c r="H594" s="1642"/>
    </row>
    <row r="595" spans="1:8" ht="15.75" customHeight="1">
      <c r="A595" s="1642"/>
      <c r="B595" s="1642"/>
      <c r="C595" s="1642"/>
      <c r="D595" s="1642"/>
      <c r="E595" s="1642"/>
      <c r="F595" s="1642"/>
      <c r="G595" s="1642"/>
      <c r="H595" s="1642"/>
    </row>
    <row r="596" spans="1:8" ht="15.75" customHeight="1">
      <c r="A596" s="1642"/>
      <c r="B596" s="1642"/>
      <c r="C596" s="1642"/>
      <c r="D596" s="1642"/>
      <c r="E596" s="1642"/>
      <c r="F596" s="1642"/>
      <c r="G596" s="1642"/>
      <c r="H596" s="1642"/>
    </row>
    <row r="597" spans="1:8" ht="15.75" customHeight="1">
      <c r="A597" s="1642"/>
      <c r="B597" s="1642"/>
      <c r="C597" s="1642"/>
      <c r="D597" s="1642"/>
      <c r="E597" s="1642"/>
      <c r="F597" s="1642"/>
      <c r="G597" s="1642"/>
      <c r="H597" s="1642"/>
    </row>
    <row r="598" spans="1:8" ht="15.75" customHeight="1">
      <c r="A598" s="1642"/>
      <c r="B598" s="1642"/>
      <c r="C598" s="1642"/>
      <c r="D598" s="1642"/>
      <c r="E598" s="1642"/>
      <c r="F598" s="1642"/>
      <c r="G598" s="1642"/>
      <c r="H598" s="1642"/>
    </row>
    <row r="599" spans="1:8" ht="15.75" customHeight="1">
      <c r="A599" s="1642"/>
      <c r="B599" s="1642"/>
      <c r="C599" s="1642"/>
      <c r="D599" s="1642"/>
      <c r="E599" s="1642"/>
      <c r="F599" s="1642"/>
      <c r="G599" s="1642"/>
      <c r="H599" s="1642"/>
    </row>
    <row r="600" spans="1:8" ht="15.75" customHeight="1">
      <c r="A600" s="1642"/>
      <c r="B600" s="1642"/>
      <c r="C600" s="1642"/>
      <c r="D600" s="1642"/>
      <c r="E600" s="1642"/>
      <c r="F600" s="1642"/>
      <c r="G600" s="1642"/>
      <c r="H600" s="1642"/>
    </row>
    <row r="601" spans="1:8" ht="15.75" customHeight="1">
      <c r="A601" s="1642"/>
      <c r="B601" s="1642"/>
      <c r="C601" s="1642"/>
      <c r="D601" s="1642"/>
      <c r="E601" s="1642"/>
      <c r="F601" s="1642"/>
      <c r="G601" s="1642"/>
      <c r="H601" s="1642"/>
    </row>
    <row r="602" spans="1:8" ht="15.75" customHeight="1">
      <c r="A602" s="1642"/>
      <c r="B602" s="1642"/>
      <c r="C602" s="1642"/>
      <c r="D602" s="1642"/>
      <c r="E602" s="1642"/>
      <c r="F602" s="1642"/>
      <c r="G602" s="1642"/>
      <c r="H602" s="1642"/>
    </row>
    <row r="603" spans="1:8" ht="15.75" customHeight="1">
      <c r="A603" s="1642"/>
      <c r="B603" s="1642"/>
      <c r="C603" s="1642"/>
      <c r="D603" s="1642"/>
      <c r="E603" s="1642"/>
      <c r="F603" s="1642"/>
      <c r="G603" s="1642"/>
      <c r="H603" s="1642"/>
    </row>
    <row r="604" spans="1:8" ht="15.75" customHeight="1">
      <c r="A604" s="1642"/>
      <c r="B604" s="1642"/>
      <c r="C604" s="1642"/>
      <c r="D604" s="1642"/>
      <c r="E604" s="1642"/>
      <c r="F604" s="1642"/>
      <c r="G604" s="1642"/>
      <c r="H604" s="1642"/>
    </row>
    <row r="605" spans="1:8" ht="15.75" customHeight="1">
      <c r="A605" s="1642"/>
      <c r="B605" s="1642"/>
      <c r="C605" s="1642"/>
      <c r="D605" s="1642"/>
      <c r="E605" s="1642"/>
      <c r="F605" s="1642"/>
      <c r="G605" s="1642"/>
      <c r="H605" s="1642"/>
    </row>
    <row r="606" spans="1:8" ht="15.75" customHeight="1">
      <c r="A606" s="1642"/>
      <c r="B606" s="1642"/>
      <c r="C606" s="1642"/>
      <c r="D606" s="1642"/>
      <c r="E606" s="1642"/>
      <c r="F606" s="1642"/>
      <c r="G606" s="1642"/>
      <c r="H606" s="1642"/>
    </row>
    <row r="607" spans="1:8" ht="15.75" customHeight="1">
      <c r="A607" s="1642"/>
      <c r="B607" s="1642"/>
      <c r="C607" s="1642"/>
      <c r="D607" s="1642"/>
      <c r="E607" s="1642"/>
      <c r="F607" s="1642"/>
      <c r="G607" s="1642"/>
      <c r="H607" s="1642"/>
    </row>
    <row r="608" spans="1:8" ht="15.75" customHeight="1">
      <c r="A608" s="1642"/>
      <c r="B608" s="1642"/>
      <c r="C608" s="1642"/>
      <c r="D608" s="1642"/>
      <c r="E608" s="1642"/>
      <c r="F608" s="1642"/>
      <c r="G608" s="1642"/>
      <c r="H608" s="1642"/>
    </row>
    <row r="609" spans="1:8" ht="15.75" customHeight="1">
      <c r="A609" s="1642"/>
      <c r="B609" s="1642"/>
      <c r="C609" s="1642"/>
      <c r="D609" s="1642"/>
      <c r="E609" s="1642"/>
      <c r="F609" s="1642"/>
      <c r="G609" s="1642"/>
      <c r="H609" s="1642"/>
    </row>
    <row r="610" spans="1:8" ht="15.75" customHeight="1">
      <c r="A610" s="1642"/>
      <c r="B610" s="1642"/>
      <c r="C610" s="1642"/>
      <c r="D610" s="1642"/>
      <c r="E610" s="1642"/>
      <c r="F610" s="1642"/>
      <c r="G610" s="1642"/>
      <c r="H610" s="1642"/>
    </row>
    <row r="611" spans="1:8" ht="15.75" customHeight="1">
      <c r="A611" s="1642"/>
      <c r="B611" s="1642"/>
      <c r="C611" s="1642"/>
      <c r="D611" s="1642"/>
      <c r="E611" s="1642"/>
      <c r="F611" s="1642"/>
      <c r="G611" s="1642"/>
      <c r="H611" s="1642"/>
    </row>
    <row r="612" spans="1:8" ht="15.75" customHeight="1">
      <c r="A612" s="1642"/>
      <c r="B612" s="1642"/>
      <c r="C612" s="1642"/>
      <c r="D612" s="1642"/>
      <c r="E612" s="1642"/>
      <c r="F612" s="1642"/>
      <c r="G612" s="1642"/>
      <c r="H612" s="1642"/>
    </row>
    <row r="613" spans="1:8" ht="15.75" customHeight="1">
      <c r="A613" s="1642"/>
      <c r="B613" s="1642"/>
      <c r="C613" s="1642"/>
      <c r="D613" s="1642"/>
      <c r="E613" s="1642"/>
      <c r="F613" s="1642"/>
      <c r="G613" s="1642"/>
      <c r="H613" s="1642"/>
    </row>
    <row r="614" spans="1:8" ht="15.75" customHeight="1">
      <c r="A614" s="1642"/>
      <c r="B614" s="1642"/>
      <c r="C614" s="1642"/>
      <c r="D614" s="1642"/>
      <c r="E614" s="1642"/>
      <c r="F614" s="1642"/>
      <c r="G614" s="1642"/>
      <c r="H614" s="1642"/>
    </row>
    <row r="615" spans="1:8" ht="15.75" customHeight="1">
      <c r="A615" s="1642"/>
      <c r="B615" s="1642"/>
      <c r="C615" s="1642"/>
      <c r="D615" s="1642"/>
      <c r="E615" s="1642"/>
      <c r="F615" s="1642"/>
      <c r="G615" s="1642"/>
      <c r="H615" s="1642"/>
    </row>
    <row r="616" spans="1:8" ht="15.75" customHeight="1">
      <c r="A616" s="1642"/>
      <c r="B616" s="1642"/>
      <c r="C616" s="1642"/>
      <c r="D616" s="1642"/>
      <c r="E616" s="1642"/>
      <c r="F616" s="1642"/>
      <c r="G616" s="1642"/>
      <c r="H616" s="1642"/>
    </row>
    <row r="617" spans="1:8" ht="15.75" customHeight="1">
      <c r="A617" s="1642"/>
      <c r="B617" s="1642"/>
      <c r="C617" s="1642"/>
      <c r="D617" s="1642"/>
      <c r="E617" s="1642"/>
      <c r="F617" s="1642"/>
      <c r="G617" s="1642"/>
      <c r="H617" s="1642"/>
    </row>
    <row r="618" spans="1:8" ht="15.75" customHeight="1">
      <c r="A618" s="1642"/>
      <c r="B618" s="1642"/>
      <c r="C618" s="1642"/>
      <c r="D618" s="1642"/>
      <c r="E618" s="1642"/>
      <c r="F618" s="1642"/>
      <c r="G618" s="1642"/>
      <c r="H618" s="1642"/>
    </row>
    <row r="619" spans="1:8" ht="15.75" customHeight="1">
      <c r="A619" s="1642"/>
      <c r="B619" s="1642"/>
      <c r="C619" s="1642"/>
      <c r="D619" s="1642"/>
      <c r="E619" s="1642"/>
      <c r="F619" s="1642"/>
      <c r="G619" s="1642"/>
      <c r="H619" s="1642"/>
    </row>
    <row r="620" spans="1:8" ht="15.75" customHeight="1">
      <c r="A620" s="1642"/>
      <c r="B620" s="1642"/>
      <c r="C620" s="1642"/>
      <c r="D620" s="1642"/>
      <c r="E620" s="1642"/>
      <c r="F620" s="1642"/>
      <c r="G620" s="1642"/>
      <c r="H620" s="1642"/>
    </row>
    <row r="621" spans="1:8" ht="15.75" customHeight="1">
      <c r="A621" s="1642"/>
      <c r="B621" s="1642"/>
      <c r="C621" s="1642"/>
      <c r="D621" s="1642"/>
      <c r="E621" s="1642"/>
      <c r="F621" s="1642"/>
      <c r="G621" s="1642"/>
      <c r="H621" s="1642"/>
    </row>
    <row r="622" spans="1:8" ht="15.75" customHeight="1">
      <c r="A622" s="1642"/>
      <c r="B622" s="1642"/>
      <c r="C622" s="1642"/>
      <c r="D622" s="1642"/>
      <c r="E622" s="1642"/>
      <c r="F622" s="1642"/>
      <c r="G622" s="1642"/>
      <c r="H622" s="1642"/>
    </row>
    <row r="623" spans="1:8" ht="15.75" customHeight="1">
      <c r="A623" s="1642"/>
      <c r="B623" s="1642"/>
      <c r="C623" s="1642"/>
      <c r="D623" s="1642"/>
      <c r="E623" s="1642"/>
      <c r="F623" s="1642"/>
      <c r="G623" s="1642"/>
      <c r="H623" s="1642"/>
    </row>
    <row r="624" spans="1:8" ht="15.75" customHeight="1">
      <c r="A624" s="1642"/>
      <c r="B624" s="1642"/>
      <c r="C624" s="1642"/>
      <c r="D624" s="1642"/>
      <c r="E624" s="1642"/>
      <c r="F624" s="1642"/>
      <c r="G624" s="1642"/>
      <c r="H624" s="1642"/>
    </row>
    <row r="625" spans="1:8" ht="15.75" customHeight="1">
      <c r="A625" s="1642"/>
      <c r="B625" s="1642"/>
      <c r="C625" s="1642"/>
      <c r="D625" s="1642"/>
      <c r="E625" s="1642"/>
      <c r="F625" s="1642"/>
      <c r="G625" s="1642"/>
      <c r="H625" s="1642"/>
    </row>
    <row r="626" spans="1:8" ht="15.75" customHeight="1">
      <c r="A626" s="1642"/>
      <c r="B626" s="1642"/>
      <c r="C626" s="1642"/>
      <c r="D626" s="1642"/>
      <c r="E626" s="1642"/>
      <c r="F626" s="1642"/>
      <c r="G626" s="1642"/>
      <c r="H626" s="1642"/>
    </row>
    <row r="627" spans="1:8" ht="15.75" customHeight="1">
      <c r="A627" s="1642"/>
      <c r="B627" s="1642"/>
      <c r="C627" s="1642"/>
      <c r="D627" s="1642"/>
      <c r="E627" s="1642"/>
      <c r="F627" s="1642"/>
      <c r="G627" s="1642"/>
      <c r="H627" s="1642"/>
    </row>
    <row r="628" spans="1:8" ht="15.75" customHeight="1">
      <c r="A628" s="1642"/>
      <c r="B628" s="1642"/>
      <c r="C628" s="1642"/>
      <c r="D628" s="1642"/>
      <c r="E628" s="1642"/>
      <c r="F628" s="1642"/>
      <c r="G628" s="1642"/>
      <c r="H628" s="1642"/>
    </row>
    <row r="629" spans="1:8" ht="15.75" customHeight="1">
      <c r="A629" s="1642"/>
      <c r="B629" s="1642"/>
      <c r="C629" s="1642"/>
      <c r="D629" s="1642"/>
      <c r="E629" s="1642"/>
      <c r="F629" s="1642"/>
      <c r="G629" s="1642"/>
      <c r="H629" s="1642"/>
    </row>
    <row r="630" spans="1:8" ht="15.75" customHeight="1">
      <c r="A630" s="1642"/>
      <c r="B630" s="1642"/>
      <c r="C630" s="1642"/>
      <c r="D630" s="1642"/>
      <c r="E630" s="1642"/>
      <c r="F630" s="1642"/>
      <c r="G630" s="1642"/>
      <c r="H630" s="1642"/>
    </row>
    <row r="631" spans="1:8" ht="15.75" customHeight="1">
      <c r="A631" s="1642"/>
      <c r="B631" s="1642"/>
      <c r="C631" s="1642"/>
      <c r="D631" s="1642"/>
      <c r="E631" s="1642"/>
      <c r="F631" s="1642"/>
      <c r="G631" s="1642"/>
      <c r="H631" s="1642"/>
    </row>
    <row r="632" spans="1:8" ht="15.75" customHeight="1">
      <c r="A632" s="1642"/>
      <c r="B632" s="1642"/>
      <c r="C632" s="1642"/>
      <c r="D632" s="1642"/>
      <c r="E632" s="1642"/>
      <c r="F632" s="1642"/>
      <c r="G632" s="1642"/>
      <c r="H632" s="1642"/>
    </row>
    <row r="633" spans="1:8" ht="15.75" customHeight="1">
      <c r="A633" s="1642"/>
      <c r="B633" s="1642"/>
      <c r="C633" s="1642"/>
      <c r="D633" s="1642"/>
      <c r="E633" s="1642"/>
      <c r="F633" s="1642"/>
      <c r="G633" s="1642"/>
      <c r="H633" s="1642"/>
    </row>
    <row r="634" spans="1:8" ht="15.75" customHeight="1">
      <c r="A634" s="1642"/>
      <c r="B634" s="1642"/>
      <c r="C634" s="1642"/>
      <c r="D634" s="1642"/>
      <c r="E634" s="1642"/>
      <c r="F634" s="1642"/>
      <c r="G634" s="1642"/>
      <c r="H634" s="1642"/>
    </row>
    <row r="635" spans="1:8" ht="15.75" customHeight="1">
      <c r="A635" s="1642"/>
      <c r="B635" s="1642"/>
      <c r="C635" s="1642"/>
      <c r="D635" s="1642"/>
      <c r="E635" s="1642"/>
      <c r="F635" s="1642"/>
      <c r="G635" s="1642"/>
      <c r="H635" s="1642"/>
    </row>
    <row r="636" spans="1:8" ht="15.75" customHeight="1">
      <c r="A636" s="1642"/>
      <c r="B636" s="1642"/>
      <c r="C636" s="1642"/>
      <c r="D636" s="1642"/>
      <c r="E636" s="1642"/>
      <c r="F636" s="1642"/>
      <c r="G636" s="1642"/>
      <c r="H636" s="1642"/>
    </row>
    <row r="637" spans="1:8" ht="15.75" customHeight="1">
      <c r="A637" s="1642"/>
      <c r="B637" s="1642"/>
      <c r="C637" s="1642"/>
      <c r="D637" s="1642"/>
      <c r="E637" s="1642"/>
      <c r="F637" s="1642"/>
      <c r="G637" s="1642"/>
      <c r="H637" s="1642"/>
    </row>
    <row r="638" spans="1:8" ht="15.75" customHeight="1">
      <c r="A638" s="1642"/>
      <c r="B638" s="1642"/>
      <c r="C638" s="1642"/>
      <c r="D638" s="1642"/>
      <c r="E638" s="1642"/>
      <c r="F638" s="1642"/>
      <c r="G638" s="1642"/>
      <c r="H638" s="1642"/>
    </row>
    <row r="639" spans="1:8" ht="15.75" customHeight="1">
      <c r="A639" s="1642"/>
      <c r="B639" s="1642"/>
      <c r="C639" s="1642"/>
      <c r="D639" s="1642"/>
      <c r="E639" s="1642"/>
      <c r="F639" s="1642"/>
      <c r="G639" s="1642"/>
      <c r="H639" s="1642"/>
    </row>
    <row r="640" spans="1:8" ht="15.75" customHeight="1">
      <c r="A640" s="1642"/>
      <c r="B640" s="1642"/>
      <c r="C640" s="1642"/>
      <c r="D640" s="1642"/>
      <c r="E640" s="1642"/>
      <c r="F640" s="1642"/>
      <c r="G640" s="1642"/>
      <c r="H640" s="1642"/>
    </row>
    <row r="641" spans="1:8" ht="15.75" customHeight="1">
      <c r="A641" s="1642"/>
      <c r="B641" s="1642"/>
      <c r="C641" s="1642"/>
      <c r="D641" s="1642"/>
      <c r="E641" s="1642"/>
      <c r="F641" s="1642"/>
      <c r="G641" s="1642"/>
      <c r="H641" s="1642"/>
    </row>
    <row r="642" spans="1:8" ht="15.75" customHeight="1">
      <c r="A642" s="1642"/>
      <c r="B642" s="1642"/>
      <c r="C642" s="1642"/>
      <c r="D642" s="1642"/>
      <c r="E642" s="1642"/>
      <c r="F642" s="1642"/>
      <c r="G642" s="1642"/>
      <c r="H642" s="1642"/>
    </row>
    <row r="643" spans="1:8" ht="15.75" customHeight="1">
      <c r="A643" s="1642"/>
      <c r="B643" s="1642"/>
      <c r="C643" s="1642"/>
      <c r="D643" s="1642"/>
      <c r="E643" s="1642"/>
      <c r="F643" s="1642"/>
      <c r="G643" s="1642"/>
      <c r="H643" s="1642"/>
    </row>
    <row r="644" spans="1:8" ht="15.75" customHeight="1">
      <c r="A644" s="1642"/>
      <c r="B644" s="1642"/>
      <c r="C644" s="1642"/>
      <c r="D644" s="1642"/>
      <c r="E644" s="1642"/>
      <c r="F644" s="1642"/>
      <c r="G644" s="1642"/>
      <c r="H644" s="1642"/>
    </row>
    <row r="645" spans="1:8" ht="15.75" customHeight="1">
      <c r="A645" s="1642"/>
      <c r="B645" s="1642"/>
      <c r="C645" s="1642"/>
      <c r="D645" s="1642"/>
      <c r="E645" s="1642"/>
      <c r="F645" s="1642"/>
      <c r="G645" s="1642"/>
      <c r="H645" s="1642"/>
    </row>
    <row r="646" spans="1:8" ht="15.75" customHeight="1">
      <c r="A646" s="1642"/>
      <c r="B646" s="1642"/>
      <c r="C646" s="1642"/>
      <c r="D646" s="1642"/>
      <c r="E646" s="1642"/>
      <c r="F646" s="1642"/>
      <c r="G646" s="1642"/>
      <c r="H646" s="1642"/>
    </row>
    <row r="647" spans="1:8" ht="15.75" customHeight="1">
      <c r="A647" s="1642"/>
      <c r="B647" s="1642"/>
      <c r="C647" s="1642"/>
      <c r="D647" s="1642"/>
      <c r="E647" s="1642"/>
      <c r="F647" s="1642"/>
      <c r="G647" s="1642"/>
      <c r="H647" s="1642"/>
    </row>
    <row r="648" spans="1:8" ht="15.75" customHeight="1">
      <c r="A648" s="1642"/>
      <c r="B648" s="1642"/>
      <c r="C648" s="1642"/>
      <c r="D648" s="1642"/>
      <c r="E648" s="1642"/>
      <c r="F648" s="1642"/>
      <c r="G648" s="1642"/>
      <c r="H648" s="1642"/>
    </row>
    <row r="649" spans="1:8" ht="15.75" customHeight="1">
      <c r="A649" s="1642"/>
      <c r="B649" s="1642"/>
      <c r="C649" s="1642"/>
      <c r="D649" s="1642"/>
      <c r="E649" s="1642"/>
      <c r="F649" s="1642"/>
      <c r="G649" s="1642"/>
      <c r="H649" s="1642"/>
    </row>
    <row r="650" spans="1:8" ht="15.75" customHeight="1">
      <c r="A650" s="1642"/>
      <c r="B650" s="1642"/>
      <c r="C650" s="1642"/>
      <c r="D650" s="1642"/>
      <c r="E650" s="1642"/>
      <c r="F650" s="1642"/>
      <c r="G650" s="1642"/>
      <c r="H650" s="1642"/>
    </row>
    <row r="651" spans="1:8" ht="15.75" customHeight="1">
      <c r="A651" s="1642"/>
      <c r="B651" s="1642"/>
      <c r="C651" s="1642"/>
      <c r="D651" s="1642"/>
      <c r="E651" s="1642"/>
      <c r="F651" s="1642"/>
      <c r="G651" s="1642"/>
      <c r="H651" s="1642"/>
    </row>
    <row r="652" spans="1:8" ht="15.75" customHeight="1">
      <c r="A652" s="1642"/>
      <c r="B652" s="1642"/>
      <c r="C652" s="1642"/>
      <c r="D652" s="1642"/>
      <c r="E652" s="1642"/>
      <c r="F652" s="1642"/>
      <c r="G652" s="1642"/>
      <c r="H652" s="1642"/>
    </row>
    <row r="653" spans="1:8" ht="15.75" customHeight="1">
      <c r="A653" s="1642"/>
      <c r="B653" s="1642"/>
      <c r="C653" s="1642"/>
      <c r="D653" s="1642"/>
      <c r="E653" s="1642"/>
      <c r="F653" s="1642"/>
      <c r="G653" s="1642"/>
      <c r="H653" s="1642"/>
    </row>
    <row r="654" spans="1:8" ht="15.75" customHeight="1">
      <c r="A654" s="1642"/>
      <c r="B654" s="1642"/>
      <c r="C654" s="1642"/>
      <c r="D654" s="1642"/>
      <c r="E654" s="1642"/>
      <c r="F654" s="1642"/>
      <c r="G654" s="1642"/>
      <c r="H654" s="1642"/>
    </row>
    <row r="655" spans="1:8" ht="15.75" customHeight="1">
      <c r="A655" s="1642"/>
      <c r="B655" s="1642"/>
      <c r="C655" s="1642"/>
      <c r="D655" s="1642"/>
      <c r="E655" s="1642"/>
      <c r="F655" s="1642"/>
      <c r="G655" s="1642"/>
      <c r="H655" s="1642"/>
    </row>
    <row r="656" spans="1:8" ht="15.75" customHeight="1">
      <c r="A656" s="1642"/>
      <c r="B656" s="1642"/>
      <c r="C656" s="1642"/>
      <c r="D656" s="1642"/>
      <c r="E656" s="1642"/>
      <c r="F656" s="1642"/>
      <c r="G656" s="1642"/>
      <c r="H656" s="1642"/>
    </row>
    <row r="657" spans="1:8" ht="15.75" customHeight="1">
      <c r="A657" s="1642"/>
      <c r="B657" s="1642"/>
      <c r="C657" s="1642"/>
      <c r="D657" s="1642"/>
      <c r="E657" s="1642"/>
      <c r="F657" s="1642"/>
      <c r="G657" s="1642"/>
      <c r="H657" s="1642"/>
    </row>
    <row r="658" spans="1:8" ht="15.75" customHeight="1">
      <c r="A658" s="1642"/>
      <c r="B658" s="1642"/>
      <c r="C658" s="1642"/>
      <c r="D658" s="1642"/>
      <c r="E658" s="1642"/>
      <c r="F658" s="1642"/>
      <c r="G658" s="1642"/>
      <c r="H658" s="1642"/>
    </row>
    <row r="659" spans="1:8" ht="15.75" customHeight="1">
      <c r="A659" s="1642"/>
      <c r="B659" s="1642"/>
      <c r="C659" s="1642"/>
      <c r="D659" s="1642"/>
      <c r="E659" s="1642"/>
      <c r="F659" s="1642"/>
      <c r="G659" s="1642"/>
      <c r="H659" s="1642"/>
    </row>
    <row r="660" spans="1:8" ht="15.75" customHeight="1">
      <c r="A660" s="1642"/>
      <c r="B660" s="1642"/>
      <c r="C660" s="1642"/>
      <c r="D660" s="1642"/>
      <c r="E660" s="1642"/>
      <c r="F660" s="1642"/>
      <c r="G660" s="1642"/>
      <c r="H660" s="1642"/>
    </row>
    <row r="661" spans="1:8" ht="15.75" customHeight="1">
      <c r="A661" s="1642"/>
      <c r="B661" s="1642"/>
      <c r="C661" s="1642"/>
      <c r="D661" s="1642"/>
      <c r="E661" s="1642"/>
      <c r="F661" s="1642"/>
      <c r="G661" s="1642"/>
      <c r="H661" s="1642"/>
    </row>
    <row r="662" spans="1:8" ht="15.75" customHeight="1">
      <c r="A662" s="1642"/>
      <c r="B662" s="1642"/>
      <c r="C662" s="1642"/>
      <c r="D662" s="1642"/>
      <c r="E662" s="1642"/>
      <c r="F662" s="1642"/>
      <c r="G662" s="1642"/>
      <c r="H662" s="1642"/>
    </row>
    <row r="663" spans="1:8" ht="15.75" customHeight="1">
      <c r="A663" s="1642"/>
      <c r="B663" s="1642"/>
      <c r="C663" s="1642"/>
      <c r="D663" s="1642"/>
      <c r="E663" s="1642"/>
      <c r="F663" s="1642"/>
      <c r="G663" s="1642"/>
      <c r="H663" s="1642"/>
    </row>
    <row r="664" spans="1:8" ht="15.75" customHeight="1">
      <c r="A664" s="1642"/>
      <c r="B664" s="1642"/>
      <c r="C664" s="1642"/>
      <c r="D664" s="1642"/>
      <c r="E664" s="1642"/>
      <c r="F664" s="1642"/>
      <c r="G664" s="1642"/>
      <c r="H664" s="1642"/>
    </row>
    <row r="665" spans="1:8" ht="15.75" customHeight="1">
      <c r="A665" s="1642"/>
      <c r="B665" s="1642"/>
      <c r="C665" s="1642"/>
      <c r="D665" s="1642"/>
      <c r="E665" s="1642"/>
      <c r="F665" s="1642"/>
      <c r="G665" s="1642"/>
      <c r="H665" s="1642"/>
    </row>
    <row r="666" spans="1:8" ht="15.75" customHeight="1">
      <c r="A666" s="1642"/>
      <c r="B666" s="1642"/>
      <c r="C666" s="1642"/>
      <c r="D666" s="1642"/>
      <c r="E666" s="1642"/>
      <c r="F666" s="1642"/>
      <c r="G666" s="1642"/>
      <c r="H666" s="1642"/>
    </row>
    <row r="667" spans="1:8" ht="15.75" customHeight="1">
      <c r="A667" s="1642"/>
      <c r="B667" s="1642"/>
      <c r="C667" s="1642"/>
      <c r="D667" s="1642"/>
      <c r="E667" s="1642"/>
      <c r="F667" s="1642"/>
      <c r="G667" s="1642"/>
      <c r="H667" s="1642"/>
    </row>
    <row r="668" spans="1:8" ht="15.75" customHeight="1">
      <c r="A668" s="1642"/>
      <c r="B668" s="1642"/>
      <c r="C668" s="1642"/>
      <c r="D668" s="1642"/>
      <c r="E668" s="1642"/>
      <c r="F668" s="1642"/>
      <c r="G668" s="1642"/>
      <c r="H668" s="1642"/>
    </row>
    <row r="669" spans="1:8" ht="15.75" customHeight="1">
      <c r="A669" s="1642"/>
      <c r="B669" s="1642"/>
      <c r="C669" s="1642"/>
      <c r="D669" s="1642"/>
      <c r="E669" s="1642"/>
      <c r="F669" s="1642"/>
      <c r="G669" s="1642"/>
      <c r="H669" s="1642"/>
    </row>
    <row r="670" spans="1:8" ht="15.75" customHeight="1">
      <c r="A670" s="1642"/>
      <c r="B670" s="1642"/>
      <c r="C670" s="1642"/>
      <c r="D670" s="1642"/>
      <c r="E670" s="1642"/>
      <c r="F670" s="1642"/>
      <c r="G670" s="1642"/>
      <c r="H670" s="1642"/>
    </row>
    <row r="671" spans="1:8" ht="15.75" customHeight="1">
      <c r="A671" s="1642"/>
      <c r="B671" s="1642"/>
      <c r="C671" s="1642"/>
      <c r="D671" s="1642"/>
      <c r="E671" s="1642"/>
      <c r="F671" s="1642"/>
      <c r="G671" s="1642"/>
      <c r="H671" s="1642"/>
    </row>
    <row r="672" spans="1:8" ht="15.75" customHeight="1">
      <c r="A672" s="1642"/>
      <c r="B672" s="1642"/>
      <c r="C672" s="1642"/>
      <c r="D672" s="1642"/>
      <c r="E672" s="1642"/>
      <c r="F672" s="1642"/>
      <c r="G672" s="1642"/>
      <c r="H672" s="1642"/>
    </row>
    <row r="673" spans="1:8" ht="15.75" customHeight="1">
      <c r="A673" s="1642"/>
      <c r="B673" s="1642"/>
      <c r="C673" s="1642"/>
      <c r="D673" s="1642"/>
      <c r="E673" s="1642"/>
      <c r="F673" s="1642"/>
      <c r="G673" s="1642"/>
      <c r="H673" s="1642"/>
    </row>
    <row r="674" spans="1:8" ht="15.75" customHeight="1">
      <c r="A674" s="1642"/>
      <c r="B674" s="1642"/>
      <c r="C674" s="1642"/>
      <c r="D674" s="1642"/>
      <c r="E674" s="1642"/>
      <c r="F674" s="1642"/>
      <c r="G674" s="1642"/>
      <c r="H674" s="1642"/>
    </row>
    <row r="675" spans="1:8" ht="15.75" customHeight="1">
      <c r="A675" s="1642"/>
      <c r="B675" s="1642"/>
      <c r="C675" s="1642"/>
      <c r="D675" s="1642"/>
      <c r="E675" s="1642"/>
      <c r="F675" s="1642"/>
      <c r="G675" s="1642"/>
      <c r="H675" s="1642"/>
    </row>
    <row r="676" spans="1:8" ht="15.75" customHeight="1">
      <c r="A676" s="1642"/>
      <c r="B676" s="1642"/>
      <c r="C676" s="1642"/>
      <c r="D676" s="1642"/>
      <c r="E676" s="1642"/>
      <c r="F676" s="1642"/>
      <c r="G676" s="1642"/>
      <c r="H676" s="1642"/>
    </row>
    <row r="677" spans="1:8" ht="15.75" customHeight="1">
      <c r="A677" s="1642"/>
      <c r="B677" s="1642"/>
      <c r="C677" s="1642"/>
      <c r="D677" s="1642"/>
      <c r="E677" s="1642"/>
      <c r="F677" s="1642"/>
      <c r="G677" s="1642"/>
      <c r="H677" s="1642"/>
    </row>
    <row r="678" spans="1:8" ht="15.75" customHeight="1">
      <c r="A678" s="1642"/>
      <c r="B678" s="1642"/>
      <c r="C678" s="1642"/>
      <c r="D678" s="1642"/>
      <c r="E678" s="1642"/>
      <c r="F678" s="1642"/>
      <c r="G678" s="1642"/>
      <c r="H678" s="1642"/>
    </row>
    <row r="679" spans="1:8" ht="15.75" customHeight="1">
      <c r="A679" s="1642"/>
      <c r="B679" s="1642"/>
      <c r="C679" s="1642"/>
      <c r="D679" s="1642"/>
      <c r="E679" s="1642"/>
      <c r="F679" s="1642"/>
      <c r="G679" s="1642"/>
      <c r="H679" s="1642"/>
    </row>
    <row r="680" spans="1:8" ht="15.75" customHeight="1">
      <c r="A680" s="1642"/>
      <c r="B680" s="1642"/>
      <c r="C680" s="1642"/>
      <c r="D680" s="1642"/>
      <c r="E680" s="1642"/>
      <c r="F680" s="1642"/>
      <c r="G680" s="1642"/>
      <c r="H680" s="1642"/>
    </row>
    <row r="681" spans="1:8" ht="15.75" customHeight="1">
      <c r="A681" s="1642"/>
      <c r="B681" s="1642"/>
      <c r="C681" s="1642"/>
      <c r="D681" s="1642"/>
      <c r="E681" s="1642"/>
      <c r="F681" s="1642"/>
      <c r="G681" s="1642"/>
      <c r="H681" s="1642"/>
    </row>
    <row r="682" spans="1:8" ht="15.75" customHeight="1">
      <c r="A682" s="1642"/>
      <c r="B682" s="1642"/>
      <c r="C682" s="1642"/>
      <c r="D682" s="1642"/>
      <c r="E682" s="1642"/>
      <c r="F682" s="1642"/>
      <c r="G682" s="1642"/>
      <c r="H682" s="1642"/>
    </row>
    <row r="683" spans="1:8" ht="15.75" customHeight="1">
      <c r="A683" s="1642"/>
      <c r="B683" s="1642"/>
      <c r="C683" s="1642"/>
      <c r="D683" s="1642"/>
      <c r="E683" s="1642"/>
      <c r="F683" s="1642"/>
      <c r="G683" s="1642"/>
      <c r="H683" s="1642"/>
    </row>
    <row r="684" spans="1:8" ht="15.75" customHeight="1">
      <c r="A684" s="1642"/>
      <c r="B684" s="1642"/>
      <c r="C684" s="1642"/>
      <c r="D684" s="1642"/>
      <c r="E684" s="1642"/>
      <c r="F684" s="1642"/>
      <c r="G684" s="1642"/>
      <c r="H684" s="1642"/>
    </row>
    <row r="685" spans="1:8" ht="15.75" customHeight="1">
      <c r="A685" s="1642"/>
      <c r="B685" s="1642"/>
      <c r="C685" s="1642"/>
      <c r="D685" s="1642"/>
      <c r="E685" s="1642"/>
      <c r="F685" s="1642"/>
      <c r="G685" s="1642"/>
      <c r="H685" s="1642"/>
    </row>
    <row r="686" spans="1:8" ht="15.75" customHeight="1">
      <c r="A686" s="1642"/>
      <c r="B686" s="1642"/>
      <c r="C686" s="1642"/>
      <c r="D686" s="1642"/>
      <c r="E686" s="1642"/>
      <c r="F686" s="1642"/>
      <c r="G686" s="1642"/>
      <c r="H686" s="1642"/>
    </row>
    <row r="687" spans="1:8" ht="15.75" customHeight="1">
      <c r="A687" s="1642"/>
      <c r="B687" s="1642"/>
      <c r="C687" s="1642"/>
      <c r="D687" s="1642"/>
      <c r="E687" s="1642"/>
      <c r="F687" s="1642"/>
      <c r="G687" s="1642"/>
      <c r="H687" s="1642"/>
    </row>
    <row r="688" spans="1:8" ht="15.75" customHeight="1">
      <c r="A688" s="1642"/>
      <c r="B688" s="1642"/>
      <c r="C688" s="1642"/>
      <c r="D688" s="1642"/>
      <c r="E688" s="1642"/>
      <c r="F688" s="1642"/>
      <c r="G688" s="1642"/>
      <c r="H688" s="1642"/>
    </row>
    <row r="689" spans="1:8" ht="15.75" customHeight="1">
      <c r="A689" s="1642"/>
      <c r="B689" s="1642"/>
      <c r="C689" s="1642"/>
      <c r="D689" s="1642"/>
      <c r="E689" s="1642"/>
      <c r="F689" s="1642"/>
      <c r="G689" s="1642"/>
      <c r="H689" s="1642"/>
    </row>
    <row r="690" spans="1:8" ht="15.75" customHeight="1">
      <c r="A690" s="1642"/>
      <c r="B690" s="1642"/>
      <c r="C690" s="1642"/>
      <c r="D690" s="1642"/>
      <c r="E690" s="1642"/>
      <c r="F690" s="1642"/>
      <c r="G690" s="1642"/>
      <c r="H690" s="1642"/>
    </row>
    <row r="691" spans="1:8" ht="15.75" customHeight="1">
      <c r="A691" s="1642"/>
      <c r="B691" s="1642"/>
      <c r="C691" s="1642"/>
      <c r="D691" s="1642"/>
      <c r="E691" s="1642"/>
      <c r="F691" s="1642"/>
      <c r="G691" s="1642"/>
      <c r="H691" s="1642"/>
    </row>
    <row r="692" spans="1:8" ht="15.75" customHeight="1">
      <c r="A692" s="1642"/>
      <c r="B692" s="1642"/>
      <c r="C692" s="1642"/>
      <c r="D692" s="1642"/>
      <c r="E692" s="1642"/>
      <c r="F692" s="1642"/>
      <c r="G692" s="1642"/>
      <c r="H692" s="1642"/>
    </row>
    <row r="693" spans="1:8" ht="15.75" customHeight="1">
      <c r="A693" s="1642"/>
      <c r="B693" s="1642"/>
      <c r="C693" s="1642"/>
      <c r="D693" s="1642"/>
      <c r="E693" s="1642"/>
      <c r="F693" s="1642"/>
      <c r="G693" s="1642"/>
      <c r="H693" s="1642"/>
    </row>
    <row r="694" spans="1:8" ht="15.75" customHeight="1">
      <c r="A694" s="1642"/>
      <c r="B694" s="1642"/>
      <c r="C694" s="1642"/>
      <c r="D694" s="1642"/>
      <c r="E694" s="1642"/>
      <c r="F694" s="1642"/>
      <c r="G694" s="1642"/>
      <c r="H694" s="1642"/>
    </row>
    <row r="695" spans="1:8" ht="15.75" customHeight="1">
      <c r="A695" s="1642"/>
      <c r="B695" s="1642"/>
      <c r="C695" s="1642"/>
      <c r="D695" s="1642"/>
      <c r="E695" s="1642"/>
      <c r="F695" s="1642"/>
      <c r="G695" s="1642"/>
      <c r="H695" s="1642"/>
    </row>
    <row r="696" spans="1:8" ht="15.75" customHeight="1">
      <c r="A696" s="1642"/>
      <c r="B696" s="1642"/>
      <c r="C696" s="1642"/>
      <c r="D696" s="1642"/>
      <c r="E696" s="1642"/>
      <c r="F696" s="1642"/>
      <c r="G696" s="1642"/>
      <c r="H696" s="1642"/>
    </row>
    <row r="697" spans="1:8" ht="15.75" customHeight="1">
      <c r="A697" s="1642"/>
      <c r="B697" s="1642"/>
      <c r="C697" s="1642"/>
      <c r="D697" s="1642"/>
      <c r="E697" s="1642"/>
      <c r="F697" s="1642"/>
      <c r="G697" s="1642"/>
      <c r="H697" s="1642"/>
    </row>
    <row r="698" spans="1:8" ht="15.75" customHeight="1">
      <c r="A698" s="1642"/>
      <c r="B698" s="1642"/>
      <c r="C698" s="1642"/>
      <c r="D698" s="1642"/>
      <c r="E698" s="1642"/>
      <c r="F698" s="1642"/>
      <c r="G698" s="1642"/>
      <c r="H698" s="1642"/>
    </row>
    <row r="699" spans="1:8" ht="15.75" customHeight="1">
      <c r="A699" s="1642"/>
      <c r="B699" s="1642"/>
      <c r="C699" s="1642"/>
      <c r="D699" s="1642"/>
      <c r="E699" s="1642"/>
      <c r="F699" s="1642"/>
      <c r="G699" s="1642"/>
      <c r="H699" s="1642"/>
    </row>
    <row r="700" spans="1:8" ht="15.75" customHeight="1">
      <c r="A700" s="1642"/>
      <c r="B700" s="1642"/>
      <c r="C700" s="1642"/>
      <c r="D700" s="1642"/>
      <c r="E700" s="1642"/>
      <c r="F700" s="1642"/>
      <c r="G700" s="1642"/>
      <c r="H700" s="1642"/>
    </row>
    <row r="701" spans="1:8" ht="15.75" customHeight="1">
      <c r="A701" s="1642"/>
      <c r="B701" s="1642"/>
      <c r="C701" s="1642"/>
      <c r="D701" s="1642"/>
      <c r="E701" s="1642"/>
      <c r="F701" s="1642"/>
      <c r="G701" s="1642"/>
      <c r="H701" s="1642"/>
    </row>
    <row r="702" spans="1:8" ht="15.75" customHeight="1">
      <c r="A702" s="1642"/>
      <c r="B702" s="1642"/>
      <c r="C702" s="1642"/>
      <c r="D702" s="1642"/>
      <c r="E702" s="1642"/>
      <c r="F702" s="1642"/>
      <c r="G702" s="1642"/>
      <c r="H702" s="1642"/>
    </row>
    <row r="703" spans="1:8" ht="15.75" customHeight="1">
      <c r="A703" s="1642"/>
      <c r="B703" s="1642"/>
      <c r="C703" s="1642"/>
      <c r="D703" s="1642"/>
      <c r="E703" s="1642"/>
      <c r="F703" s="1642"/>
      <c r="G703" s="1642"/>
      <c r="H703" s="1642"/>
    </row>
    <row r="704" spans="1:8" ht="15.75" customHeight="1">
      <c r="A704" s="1642"/>
      <c r="B704" s="1642"/>
      <c r="C704" s="1642"/>
      <c r="D704" s="1642"/>
      <c r="E704" s="1642"/>
      <c r="F704" s="1642"/>
      <c r="G704" s="1642"/>
      <c r="H704" s="1642"/>
    </row>
    <row r="705" spans="1:8" ht="15.75" customHeight="1">
      <c r="A705" s="1642"/>
      <c r="B705" s="1642"/>
      <c r="C705" s="1642"/>
      <c r="D705" s="1642"/>
      <c r="E705" s="1642"/>
      <c r="F705" s="1642"/>
      <c r="G705" s="1642"/>
      <c r="H705" s="1642"/>
    </row>
    <row r="706" spans="1:8" ht="15.75" customHeight="1">
      <c r="A706" s="1642"/>
      <c r="B706" s="1642"/>
      <c r="C706" s="1642"/>
      <c r="D706" s="1642"/>
      <c r="E706" s="1642"/>
      <c r="F706" s="1642"/>
      <c r="G706" s="1642"/>
      <c r="H706" s="1642"/>
    </row>
    <row r="707" spans="1:8" ht="15.75" customHeight="1">
      <c r="A707" s="1642"/>
      <c r="B707" s="1642"/>
      <c r="C707" s="1642"/>
      <c r="D707" s="1642"/>
      <c r="E707" s="1642"/>
      <c r="F707" s="1642"/>
      <c r="G707" s="1642"/>
      <c r="H707" s="1642"/>
    </row>
    <row r="708" spans="1:8" ht="15.75" customHeight="1">
      <c r="A708" s="1642"/>
      <c r="B708" s="1642"/>
      <c r="C708" s="1642"/>
      <c r="D708" s="1642"/>
      <c r="E708" s="1642"/>
      <c r="F708" s="1642"/>
      <c r="G708" s="1642"/>
      <c r="H708" s="1642"/>
    </row>
    <row r="709" spans="1:8" ht="15.75" customHeight="1">
      <c r="A709" s="1642"/>
      <c r="B709" s="1642"/>
      <c r="C709" s="1642"/>
      <c r="D709" s="1642"/>
      <c r="E709" s="1642"/>
      <c r="F709" s="1642"/>
      <c r="G709" s="1642"/>
      <c r="H709" s="1642"/>
    </row>
    <row r="710" spans="1:8" ht="15.75" customHeight="1">
      <c r="A710" s="1642"/>
      <c r="B710" s="1642"/>
      <c r="C710" s="1642"/>
      <c r="D710" s="1642"/>
      <c r="E710" s="1642"/>
      <c r="F710" s="1642"/>
      <c r="G710" s="1642"/>
      <c r="H710" s="1642"/>
    </row>
    <row r="711" spans="1:8" ht="15.75" customHeight="1">
      <c r="A711" s="1642"/>
      <c r="B711" s="1642"/>
      <c r="C711" s="1642"/>
      <c r="D711" s="1642"/>
      <c r="E711" s="1642"/>
      <c r="F711" s="1642"/>
      <c r="G711" s="1642"/>
      <c r="H711" s="1642"/>
    </row>
    <row r="712" spans="1:8" ht="15.75" customHeight="1">
      <c r="A712" s="1642"/>
      <c r="B712" s="1642"/>
      <c r="C712" s="1642"/>
      <c r="D712" s="1642"/>
      <c r="E712" s="1642"/>
      <c r="F712" s="1642"/>
      <c r="G712" s="1642"/>
      <c r="H712" s="1642"/>
    </row>
    <row r="713" spans="1:8" ht="15.75" customHeight="1">
      <c r="A713" s="1642"/>
      <c r="B713" s="1642"/>
      <c r="C713" s="1642"/>
      <c r="D713" s="1642"/>
      <c r="E713" s="1642"/>
      <c r="F713" s="1642"/>
      <c r="G713" s="1642"/>
      <c r="H713" s="1642"/>
    </row>
    <row r="714" spans="1:8" ht="15.75" customHeight="1">
      <c r="A714" s="1642"/>
      <c r="B714" s="1642"/>
      <c r="C714" s="1642"/>
      <c r="D714" s="1642"/>
      <c r="E714" s="1642"/>
      <c r="F714" s="1642"/>
      <c r="G714" s="1642"/>
      <c r="H714" s="1642"/>
    </row>
    <row r="715" spans="1:8" ht="15.75" customHeight="1">
      <c r="A715" s="1642"/>
      <c r="B715" s="1642"/>
      <c r="C715" s="1642"/>
      <c r="D715" s="1642"/>
      <c r="E715" s="1642"/>
      <c r="F715" s="1642"/>
      <c r="G715" s="1642"/>
      <c r="H715" s="1642"/>
    </row>
    <row r="716" spans="1:8" ht="15.75" customHeight="1">
      <c r="A716" s="1642"/>
      <c r="B716" s="1642"/>
      <c r="C716" s="1642"/>
      <c r="D716" s="1642"/>
      <c r="E716" s="1642"/>
      <c r="F716" s="1642"/>
      <c r="G716" s="1642"/>
      <c r="H716" s="1642"/>
    </row>
    <row r="717" spans="1:8" ht="15.75" customHeight="1">
      <c r="A717" s="1642"/>
      <c r="B717" s="1642"/>
      <c r="C717" s="1642"/>
      <c r="D717" s="1642"/>
      <c r="E717" s="1642"/>
      <c r="F717" s="1642"/>
      <c r="G717" s="1642"/>
      <c r="H717" s="1642"/>
    </row>
    <row r="718" spans="1:8" ht="15.75" customHeight="1">
      <c r="A718" s="1642"/>
      <c r="B718" s="1642"/>
      <c r="C718" s="1642"/>
      <c r="D718" s="1642"/>
      <c r="E718" s="1642"/>
      <c r="F718" s="1642"/>
      <c r="G718" s="1642"/>
      <c r="H718" s="1642"/>
    </row>
    <row r="719" spans="1:8" ht="15.75" customHeight="1">
      <c r="A719" s="1642"/>
      <c r="B719" s="1642"/>
      <c r="C719" s="1642"/>
      <c r="D719" s="1642"/>
      <c r="E719" s="1642"/>
      <c r="F719" s="1642"/>
      <c r="G719" s="1642"/>
      <c r="H719" s="1642"/>
    </row>
    <row r="720" spans="1:8" ht="15.75" customHeight="1">
      <c r="A720" s="1642"/>
      <c r="B720" s="1642"/>
      <c r="C720" s="1642"/>
      <c r="D720" s="1642"/>
      <c r="E720" s="1642"/>
      <c r="F720" s="1642"/>
      <c r="G720" s="1642"/>
      <c r="H720" s="1642"/>
    </row>
    <row r="721" spans="1:8" ht="15.75" customHeight="1">
      <c r="A721" s="1642"/>
      <c r="B721" s="1642"/>
      <c r="C721" s="1642"/>
      <c r="D721" s="1642"/>
      <c r="E721" s="1642"/>
      <c r="F721" s="1642"/>
      <c r="G721" s="1642"/>
      <c r="H721" s="1642"/>
    </row>
    <row r="722" spans="1:8" ht="15.75" customHeight="1">
      <c r="A722" s="1642"/>
      <c r="B722" s="1642"/>
      <c r="C722" s="1642"/>
      <c r="D722" s="1642"/>
      <c r="E722" s="1642"/>
      <c r="F722" s="1642"/>
      <c r="G722" s="1642"/>
      <c r="H722" s="1642"/>
    </row>
    <row r="723" spans="1:8" ht="15.75" customHeight="1">
      <c r="A723" s="1642"/>
      <c r="B723" s="1642"/>
      <c r="C723" s="1642"/>
      <c r="D723" s="1642"/>
      <c r="E723" s="1642"/>
      <c r="F723" s="1642"/>
      <c r="G723" s="1642"/>
      <c r="H723" s="1642"/>
    </row>
    <row r="724" spans="1:8" ht="15.75" customHeight="1">
      <c r="A724" s="1642"/>
      <c r="B724" s="1642"/>
      <c r="C724" s="1642"/>
      <c r="D724" s="1642"/>
      <c r="E724" s="1642"/>
      <c r="F724" s="1642"/>
      <c r="G724" s="1642"/>
      <c r="H724" s="1642"/>
    </row>
    <row r="725" spans="1:8" ht="15.75" customHeight="1">
      <c r="A725" s="1642"/>
      <c r="B725" s="1642"/>
      <c r="C725" s="1642"/>
      <c r="D725" s="1642"/>
      <c r="E725" s="1642"/>
      <c r="F725" s="1642"/>
      <c r="G725" s="1642"/>
      <c r="H725" s="1642"/>
    </row>
    <row r="726" spans="1:8" ht="15.75" customHeight="1">
      <c r="A726" s="1642"/>
      <c r="B726" s="1642"/>
      <c r="C726" s="1642"/>
      <c r="D726" s="1642"/>
      <c r="E726" s="1642"/>
      <c r="F726" s="1642"/>
      <c r="G726" s="1642"/>
      <c r="H726" s="1642"/>
    </row>
    <row r="727" spans="1:8" ht="15.75" customHeight="1">
      <c r="A727" s="1642"/>
      <c r="B727" s="1642"/>
      <c r="C727" s="1642"/>
      <c r="D727" s="1642"/>
      <c r="E727" s="1642"/>
      <c r="F727" s="1642"/>
      <c r="G727" s="1642"/>
      <c r="H727" s="1642"/>
    </row>
    <row r="728" spans="1:8" ht="15.75" customHeight="1">
      <c r="A728" s="1642"/>
      <c r="B728" s="1642"/>
      <c r="C728" s="1642"/>
      <c r="D728" s="1642"/>
      <c r="E728" s="1642"/>
      <c r="F728" s="1642"/>
      <c r="G728" s="1642"/>
      <c r="H728" s="1642"/>
    </row>
    <row r="729" spans="1:8" ht="15.75" customHeight="1">
      <c r="A729" s="1642"/>
      <c r="B729" s="1642"/>
      <c r="C729" s="1642"/>
      <c r="D729" s="1642"/>
      <c r="E729" s="1642"/>
      <c r="F729" s="1642"/>
      <c r="G729" s="1642"/>
      <c r="H729" s="1642"/>
    </row>
    <row r="730" spans="1:8" ht="15.75" customHeight="1">
      <c r="A730" s="1642"/>
      <c r="B730" s="1642"/>
      <c r="C730" s="1642"/>
      <c r="D730" s="1642"/>
      <c r="E730" s="1642"/>
      <c r="F730" s="1642"/>
      <c r="G730" s="1642"/>
      <c r="H730" s="1642"/>
    </row>
    <row r="731" spans="1:8" ht="15.75" customHeight="1">
      <c r="A731" s="1642"/>
      <c r="B731" s="1642"/>
      <c r="C731" s="1642"/>
      <c r="D731" s="1642"/>
      <c r="E731" s="1642"/>
      <c r="F731" s="1642"/>
      <c r="G731" s="1642"/>
      <c r="H731" s="1642"/>
    </row>
    <row r="732" spans="1:8" ht="15.75" customHeight="1">
      <c r="A732" s="1642"/>
      <c r="B732" s="1642"/>
      <c r="C732" s="1642"/>
      <c r="D732" s="1642"/>
      <c r="E732" s="1642"/>
      <c r="F732" s="1642"/>
      <c r="G732" s="1642"/>
      <c r="H732" s="1642"/>
    </row>
    <row r="733" spans="1:8" ht="15.75" customHeight="1">
      <c r="A733" s="1642"/>
      <c r="B733" s="1642"/>
      <c r="C733" s="1642"/>
      <c r="D733" s="1642"/>
      <c r="E733" s="1642"/>
      <c r="F733" s="1642"/>
      <c r="G733" s="1642"/>
      <c r="H733" s="1642"/>
    </row>
    <row r="734" spans="1:8" ht="15.75" customHeight="1">
      <c r="A734" s="1642"/>
      <c r="B734" s="1642"/>
      <c r="C734" s="1642"/>
      <c r="D734" s="1642"/>
      <c r="E734" s="1642"/>
      <c r="F734" s="1642"/>
      <c r="G734" s="1642"/>
      <c r="H734" s="1642"/>
    </row>
    <row r="735" spans="1:8" ht="15.75" customHeight="1">
      <c r="A735" s="1642"/>
      <c r="B735" s="1642"/>
      <c r="C735" s="1642"/>
      <c r="D735" s="1642"/>
      <c r="E735" s="1642"/>
      <c r="F735" s="1642"/>
      <c r="G735" s="1642"/>
      <c r="H735" s="1642"/>
    </row>
    <row r="736" spans="1:8" ht="15.75" customHeight="1">
      <c r="A736" s="1642"/>
      <c r="B736" s="1642"/>
      <c r="C736" s="1642"/>
      <c r="D736" s="1642"/>
      <c r="E736" s="1642"/>
      <c r="F736" s="1642"/>
      <c r="G736" s="1642"/>
      <c r="H736" s="1642"/>
    </row>
    <row r="737" spans="1:8" ht="15.75" customHeight="1">
      <c r="A737" s="1642"/>
      <c r="B737" s="1642"/>
      <c r="C737" s="1642"/>
      <c r="D737" s="1642"/>
      <c r="E737" s="1642"/>
      <c r="F737" s="1642"/>
      <c r="G737" s="1642"/>
      <c r="H737" s="1642"/>
    </row>
    <row r="738" spans="1:8" ht="15.75" customHeight="1">
      <c r="A738" s="1642"/>
      <c r="B738" s="1642"/>
      <c r="C738" s="1642"/>
      <c r="D738" s="1642"/>
      <c r="E738" s="1642"/>
      <c r="F738" s="1642"/>
      <c r="G738" s="1642"/>
      <c r="H738" s="1642"/>
    </row>
    <row r="739" spans="1:8" ht="15.75" customHeight="1">
      <c r="A739" s="1642"/>
      <c r="B739" s="1642"/>
      <c r="C739" s="1642"/>
      <c r="D739" s="1642"/>
      <c r="E739" s="1642"/>
      <c r="F739" s="1642"/>
      <c r="G739" s="1642"/>
      <c r="H739" s="1642"/>
    </row>
    <row r="740" spans="1:8" ht="15.75" customHeight="1">
      <c r="A740" s="1642"/>
      <c r="B740" s="1642"/>
      <c r="C740" s="1642"/>
      <c r="D740" s="1642"/>
      <c r="E740" s="1642"/>
      <c r="F740" s="1642"/>
      <c r="G740" s="1642"/>
      <c r="H740" s="1642"/>
    </row>
    <row r="741" spans="1:8" ht="15.75" customHeight="1">
      <c r="A741" s="1642"/>
      <c r="B741" s="1642"/>
      <c r="C741" s="1642"/>
      <c r="D741" s="1642"/>
      <c r="E741" s="1642"/>
      <c r="F741" s="1642"/>
      <c r="G741" s="1642"/>
      <c r="H741" s="1642"/>
    </row>
    <row r="742" spans="1:8" ht="15.75" customHeight="1">
      <c r="A742" s="1642"/>
      <c r="B742" s="1642"/>
      <c r="C742" s="1642"/>
      <c r="D742" s="1642"/>
      <c r="E742" s="1642"/>
      <c r="F742" s="1642"/>
      <c r="G742" s="1642"/>
      <c r="H742" s="1642"/>
    </row>
    <row r="743" spans="1:8" ht="15.75" customHeight="1">
      <c r="A743" s="1642"/>
      <c r="B743" s="1642"/>
      <c r="C743" s="1642"/>
      <c r="D743" s="1642"/>
      <c r="E743" s="1642"/>
      <c r="F743" s="1642"/>
      <c r="G743" s="1642"/>
      <c r="H743" s="1642"/>
    </row>
    <row r="744" spans="1:8" ht="15.75" customHeight="1">
      <c r="A744" s="1642"/>
      <c r="B744" s="1642"/>
      <c r="C744" s="1642"/>
      <c r="D744" s="1642"/>
      <c r="E744" s="1642"/>
      <c r="F744" s="1642"/>
      <c r="G744" s="1642"/>
      <c r="H744" s="1642"/>
    </row>
    <row r="745" spans="1:8" ht="15.75" customHeight="1">
      <c r="A745" s="1642"/>
      <c r="B745" s="1642"/>
      <c r="C745" s="1642"/>
      <c r="D745" s="1642"/>
      <c r="E745" s="1642"/>
      <c r="F745" s="1642"/>
      <c r="G745" s="1642"/>
      <c r="H745" s="1642"/>
    </row>
    <row r="746" spans="1:8" ht="15.75" customHeight="1">
      <c r="A746" s="1642"/>
      <c r="B746" s="1642"/>
      <c r="C746" s="1642"/>
      <c r="D746" s="1642"/>
      <c r="E746" s="1642"/>
      <c r="F746" s="1642"/>
      <c r="G746" s="1642"/>
      <c r="H746" s="1642"/>
    </row>
    <row r="747" spans="1:8" ht="15.75" customHeight="1">
      <c r="A747" s="1642"/>
      <c r="B747" s="1642"/>
      <c r="C747" s="1642"/>
      <c r="D747" s="1642"/>
      <c r="E747" s="1642"/>
      <c r="F747" s="1642"/>
      <c r="G747" s="1642"/>
      <c r="H747" s="1642"/>
    </row>
    <row r="748" spans="1:8" ht="15.75" customHeight="1">
      <c r="A748" s="1642"/>
      <c r="B748" s="1642"/>
      <c r="C748" s="1642"/>
      <c r="D748" s="1642"/>
      <c r="E748" s="1642"/>
      <c r="F748" s="1642"/>
      <c r="G748" s="1642"/>
      <c r="H748" s="1642"/>
    </row>
    <row r="749" spans="1:8" ht="15.75" customHeight="1">
      <c r="A749" s="1642"/>
      <c r="B749" s="1642"/>
      <c r="C749" s="1642"/>
      <c r="D749" s="1642"/>
      <c r="E749" s="1642"/>
      <c r="F749" s="1642"/>
      <c r="G749" s="1642"/>
      <c r="H749" s="1642"/>
    </row>
    <row r="750" spans="1:8" ht="15.75" customHeight="1">
      <c r="A750" s="1642"/>
      <c r="B750" s="1642"/>
      <c r="C750" s="1642"/>
      <c r="D750" s="1642"/>
      <c r="E750" s="1642"/>
      <c r="F750" s="1642"/>
      <c r="G750" s="1642"/>
      <c r="H750" s="1642"/>
    </row>
    <row r="751" spans="1:8" ht="15.75" customHeight="1">
      <c r="A751" s="1642"/>
      <c r="B751" s="1642"/>
      <c r="C751" s="1642"/>
      <c r="D751" s="1642"/>
      <c r="E751" s="1642"/>
      <c r="F751" s="1642"/>
      <c r="G751" s="1642"/>
      <c r="H751" s="1642"/>
    </row>
    <row r="752" spans="1:8" ht="15.75" customHeight="1">
      <c r="A752" s="1642"/>
      <c r="B752" s="1642"/>
      <c r="C752" s="1642"/>
      <c r="D752" s="1642"/>
      <c r="E752" s="1642"/>
      <c r="F752" s="1642"/>
      <c r="G752" s="1642"/>
      <c r="H752" s="1642"/>
    </row>
    <row r="753" spans="1:8" ht="15.75" customHeight="1">
      <c r="A753" s="1642"/>
      <c r="B753" s="1642"/>
      <c r="C753" s="1642"/>
      <c r="D753" s="1642"/>
      <c r="E753" s="1642"/>
      <c r="F753" s="1642"/>
      <c r="G753" s="1642"/>
      <c r="H753" s="1642"/>
    </row>
    <row r="754" spans="1:8" ht="15.75" customHeight="1">
      <c r="A754" s="1642"/>
      <c r="B754" s="1642"/>
      <c r="C754" s="1642"/>
      <c r="D754" s="1642"/>
      <c r="E754" s="1642"/>
      <c r="F754" s="1642"/>
      <c r="G754" s="1642"/>
      <c r="H754" s="1642"/>
    </row>
    <row r="755" spans="1:8" ht="15.75" customHeight="1">
      <c r="A755" s="1642"/>
      <c r="B755" s="1642"/>
      <c r="C755" s="1642"/>
      <c r="D755" s="1642"/>
      <c r="E755" s="1642"/>
      <c r="F755" s="1642"/>
      <c r="G755" s="1642"/>
      <c r="H755" s="1642"/>
    </row>
    <row r="756" spans="1:8" ht="15.75" customHeight="1">
      <c r="A756" s="1642"/>
      <c r="B756" s="1642"/>
      <c r="C756" s="1642"/>
      <c r="D756" s="1642"/>
      <c r="E756" s="1642"/>
      <c r="F756" s="1642"/>
      <c r="G756" s="1642"/>
      <c r="H756" s="1642"/>
    </row>
    <row r="757" spans="1:8" ht="15.75" customHeight="1">
      <c r="A757" s="1642"/>
      <c r="B757" s="1642"/>
      <c r="C757" s="1642"/>
      <c r="D757" s="1642"/>
      <c r="E757" s="1642"/>
      <c r="F757" s="1642"/>
      <c r="G757" s="1642"/>
      <c r="H757" s="1642"/>
    </row>
    <row r="758" spans="1:8" ht="15.75" customHeight="1">
      <c r="A758" s="1642"/>
      <c r="B758" s="1642"/>
      <c r="C758" s="1642"/>
      <c r="D758" s="1642"/>
      <c r="E758" s="1642"/>
      <c r="F758" s="1642"/>
      <c r="G758" s="1642"/>
      <c r="H758" s="1642"/>
    </row>
    <row r="759" spans="1:8" ht="15.75" customHeight="1">
      <c r="A759" s="1642"/>
      <c r="B759" s="1642"/>
      <c r="C759" s="1642"/>
      <c r="D759" s="1642"/>
      <c r="E759" s="1642"/>
      <c r="F759" s="1642"/>
      <c r="G759" s="1642"/>
      <c r="H759" s="1642"/>
    </row>
    <row r="760" spans="1:8" ht="15.75" customHeight="1">
      <c r="A760" s="1642"/>
      <c r="B760" s="1642"/>
      <c r="C760" s="1642"/>
      <c r="D760" s="1642"/>
      <c r="E760" s="1642"/>
      <c r="F760" s="1642"/>
      <c r="G760" s="1642"/>
      <c r="H760" s="1642"/>
    </row>
    <row r="761" spans="1:8" ht="15.75" customHeight="1">
      <c r="A761" s="1642"/>
      <c r="B761" s="1642"/>
      <c r="C761" s="1642"/>
      <c r="D761" s="1642"/>
      <c r="E761" s="1642"/>
      <c r="F761" s="1642"/>
      <c r="G761" s="1642"/>
      <c r="H761" s="1642"/>
    </row>
    <row r="762" spans="1:8" ht="15.75" customHeight="1">
      <c r="A762" s="1642"/>
      <c r="B762" s="1642"/>
      <c r="C762" s="1642"/>
      <c r="D762" s="1642"/>
      <c r="E762" s="1642"/>
      <c r="F762" s="1642"/>
      <c r="G762" s="1642"/>
      <c r="H762" s="1642"/>
    </row>
    <row r="763" spans="1:8" ht="15.75" customHeight="1">
      <c r="A763" s="1642"/>
      <c r="B763" s="1642"/>
      <c r="C763" s="1642"/>
      <c r="D763" s="1642"/>
      <c r="E763" s="1642"/>
      <c r="F763" s="1642"/>
      <c r="G763" s="1642"/>
      <c r="H763" s="1642"/>
    </row>
    <row r="764" spans="1:8" ht="15.75" customHeight="1">
      <c r="A764" s="1642"/>
      <c r="B764" s="1642"/>
      <c r="C764" s="1642"/>
      <c r="D764" s="1642"/>
      <c r="E764" s="1642"/>
      <c r="F764" s="1642"/>
      <c r="G764" s="1642"/>
      <c r="H764" s="1642"/>
    </row>
    <row r="765" spans="1:8" ht="15.75" customHeight="1">
      <c r="A765" s="1642"/>
      <c r="B765" s="1642"/>
      <c r="C765" s="1642"/>
      <c r="D765" s="1642"/>
      <c r="E765" s="1642"/>
      <c r="F765" s="1642"/>
      <c r="G765" s="1642"/>
      <c r="H765" s="1642"/>
    </row>
    <row r="766" spans="1:8" ht="15.75" customHeight="1">
      <c r="A766" s="1642"/>
      <c r="B766" s="1642"/>
      <c r="C766" s="1642"/>
      <c r="D766" s="1642"/>
      <c r="E766" s="1642"/>
      <c r="F766" s="1642"/>
      <c r="G766" s="1642"/>
      <c r="H766" s="1642"/>
    </row>
    <row r="767" spans="1:8" ht="15.75" customHeight="1">
      <c r="A767" s="1642"/>
      <c r="B767" s="1642"/>
      <c r="C767" s="1642"/>
      <c r="D767" s="1642"/>
      <c r="E767" s="1642"/>
      <c r="F767" s="1642"/>
      <c r="G767" s="1642"/>
      <c r="H767" s="1642"/>
    </row>
    <row r="768" spans="1:8" ht="15.75" customHeight="1">
      <c r="A768" s="1642"/>
      <c r="B768" s="1642"/>
      <c r="C768" s="1642"/>
      <c r="D768" s="1642"/>
      <c r="E768" s="1642"/>
      <c r="F768" s="1642"/>
      <c r="G768" s="1642"/>
      <c r="H768" s="1642"/>
    </row>
    <row r="769" spans="1:8" ht="15.75" customHeight="1">
      <c r="A769" s="1642"/>
      <c r="B769" s="1642"/>
      <c r="C769" s="1642"/>
      <c r="D769" s="1642"/>
      <c r="E769" s="1642"/>
      <c r="F769" s="1642"/>
      <c r="G769" s="1642"/>
      <c r="H769" s="1642"/>
    </row>
    <row r="770" spans="1:8" ht="15.75" customHeight="1">
      <c r="A770" s="1642"/>
      <c r="B770" s="1642"/>
      <c r="C770" s="1642"/>
      <c r="D770" s="1642"/>
      <c r="E770" s="1642"/>
      <c r="F770" s="1642"/>
      <c r="G770" s="1642"/>
      <c r="H770" s="1642"/>
    </row>
    <row r="771" spans="1:8" ht="15.75" customHeight="1">
      <c r="A771" s="1642"/>
      <c r="B771" s="1642"/>
      <c r="C771" s="1642"/>
      <c r="D771" s="1642"/>
      <c r="E771" s="1642"/>
      <c r="F771" s="1642"/>
      <c r="G771" s="1642"/>
      <c r="H771" s="1642"/>
    </row>
    <row r="772" spans="1:8" ht="15.75" customHeight="1">
      <c r="A772" s="1642"/>
      <c r="B772" s="1642"/>
      <c r="C772" s="1642"/>
      <c r="D772" s="1642"/>
      <c r="E772" s="1642"/>
      <c r="F772" s="1642"/>
      <c r="G772" s="1642"/>
      <c r="H772" s="1642"/>
    </row>
    <row r="773" spans="1:8" ht="15.75" customHeight="1">
      <c r="A773" s="1642"/>
      <c r="B773" s="1642"/>
      <c r="C773" s="1642"/>
      <c r="D773" s="1642"/>
      <c r="E773" s="1642"/>
      <c r="F773" s="1642"/>
      <c r="G773" s="1642"/>
      <c r="H773" s="1642"/>
    </row>
    <row r="774" spans="1:8" ht="15.75" customHeight="1">
      <c r="A774" s="1642"/>
      <c r="B774" s="1642"/>
      <c r="C774" s="1642"/>
      <c r="D774" s="1642"/>
      <c r="E774" s="1642"/>
      <c r="F774" s="1642"/>
      <c r="G774" s="1642"/>
      <c r="H774" s="1642"/>
    </row>
    <row r="775" spans="1:8" ht="15.75" customHeight="1">
      <c r="A775" s="1642"/>
      <c r="B775" s="1642"/>
      <c r="C775" s="1642"/>
      <c r="D775" s="1642"/>
      <c r="E775" s="1642"/>
      <c r="F775" s="1642"/>
      <c r="G775" s="1642"/>
      <c r="H775" s="1642"/>
    </row>
    <row r="776" spans="1:8" ht="15.75" customHeight="1">
      <c r="A776" s="1642"/>
      <c r="B776" s="1642"/>
      <c r="C776" s="1642"/>
      <c r="D776" s="1642"/>
      <c r="E776" s="1642"/>
      <c r="F776" s="1642"/>
      <c r="G776" s="1642"/>
      <c r="H776" s="1642"/>
    </row>
    <row r="777" spans="1:8" ht="15.75" customHeight="1">
      <c r="A777" s="1642"/>
      <c r="B777" s="1642"/>
      <c r="C777" s="1642"/>
      <c r="D777" s="1642"/>
      <c r="E777" s="1642"/>
      <c r="F777" s="1642"/>
      <c r="G777" s="1642"/>
      <c r="H777" s="1642"/>
    </row>
    <row r="778" spans="1:8" ht="15.75" customHeight="1">
      <c r="A778" s="1642"/>
      <c r="B778" s="1642"/>
      <c r="C778" s="1642"/>
      <c r="D778" s="1642"/>
      <c r="E778" s="1642"/>
      <c r="F778" s="1642"/>
      <c r="G778" s="1642"/>
      <c r="H778" s="1642"/>
    </row>
    <row r="779" spans="1:8" ht="15.75" customHeight="1">
      <c r="A779" s="1642"/>
      <c r="B779" s="1642"/>
      <c r="C779" s="1642"/>
      <c r="D779" s="1642"/>
      <c r="E779" s="1642"/>
      <c r="F779" s="1642"/>
      <c r="G779" s="1642"/>
      <c r="H779" s="1642"/>
    </row>
    <row r="780" spans="1:8" ht="15.75" customHeight="1">
      <c r="A780" s="1642"/>
      <c r="B780" s="1642"/>
      <c r="C780" s="1642"/>
      <c r="D780" s="1642"/>
      <c r="E780" s="1642"/>
      <c r="F780" s="1642"/>
      <c r="G780" s="1642"/>
      <c r="H780" s="1642"/>
    </row>
    <row r="781" spans="1:8" ht="15.75" customHeight="1">
      <c r="A781" s="1642"/>
      <c r="B781" s="1642"/>
      <c r="C781" s="1642"/>
      <c r="D781" s="1642"/>
      <c r="E781" s="1642"/>
      <c r="F781" s="1642"/>
      <c r="G781" s="1642"/>
      <c r="H781" s="1642"/>
    </row>
    <row r="782" spans="1:8" ht="15.75" customHeight="1">
      <c r="A782" s="1642"/>
      <c r="B782" s="1642"/>
      <c r="C782" s="1642"/>
      <c r="D782" s="1642"/>
      <c r="E782" s="1642"/>
      <c r="F782" s="1642"/>
      <c r="G782" s="1642"/>
      <c r="H782" s="1642"/>
    </row>
    <row r="783" spans="1:8" ht="15.75" customHeight="1">
      <c r="A783" s="1642"/>
      <c r="B783" s="1642"/>
      <c r="C783" s="1642"/>
      <c r="D783" s="1642"/>
      <c r="E783" s="1642"/>
      <c r="F783" s="1642"/>
      <c r="G783" s="1642"/>
      <c r="H783" s="1642"/>
    </row>
    <row r="784" spans="1:8" ht="15.75" customHeight="1">
      <c r="A784" s="1642"/>
      <c r="B784" s="1642"/>
      <c r="C784" s="1642"/>
      <c r="D784" s="1642"/>
      <c r="E784" s="1642"/>
      <c r="F784" s="1642"/>
      <c r="G784" s="1642"/>
      <c r="H784" s="1642"/>
    </row>
    <row r="785" spans="1:8" ht="15.75" customHeight="1">
      <c r="A785" s="1642"/>
      <c r="B785" s="1642"/>
      <c r="C785" s="1642"/>
      <c r="D785" s="1642"/>
      <c r="E785" s="1642"/>
      <c r="F785" s="1642"/>
      <c r="G785" s="1642"/>
      <c r="H785" s="1642"/>
    </row>
    <row r="786" spans="1:8" ht="15.75" customHeight="1">
      <c r="A786" s="1642"/>
      <c r="B786" s="1642"/>
      <c r="C786" s="1642"/>
      <c r="D786" s="1642"/>
      <c r="E786" s="1642"/>
      <c r="F786" s="1642"/>
      <c r="G786" s="1642"/>
      <c r="H786" s="1642"/>
    </row>
    <row r="787" spans="1:8" ht="15.75" customHeight="1">
      <c r="A787" s="1642"/>
      <c r="B787" s="1642"/>
      <c r="C787" s="1642"/>
      <c r="D787" s="1642"/>
      <c r="E787" s="1642"/>
      <c r="F787" s="1642"/>
      <c r="G787" s="1642"/>
      <c r="H787" s="1642"/>
    </row>
    <row r="788" spans="1:8" ht="15.75" customHeight="1">
      <c r="A788" s="1642"/>
      <c r="B788" s="1642"/>
      <c r="C788" s="1642"/>
      <c r="D788" s="1642"/>
      <c r="E788" s="1642"/>
      <c r="F788" s="1642"/>
      <c r="G788" s="1642"/>
      <c r="H788" s="1642"/>
    </row>
    <row r="789" spans="1:8" ht="15.75" customHeight="1">
      <c r="A789" s="1642"/>
      <c r="B789" s="1642"/>
      <c r="C789" s="1642"/>
      <c r="D789" s="1642"/>
      <c r="E789" s="1642"/>
      <c r="F789" s="1642"/>
      <c r="G789" s="1642"/>
      <c r="H789" s="1642"/>
    </row>
    <row r="790" spans="1:8" ht="15.75" customHeight="1">
      <c r="A790" s="1642"/>
      <c r="B790" s="1642"/>
      <c r="C790" s="1642"/>
      <c r="D790" s="1642"/>
      <c r="E790" s="1642"/>
      <c r="F790" s="1642"/>
      <c r="G790" s="1642"/>
      <c r="H790" s="1642"/>
    </row>
    <row r="791" spans="1:8" ht="15.75" customHeight="1">
      <c r="A791" s="1642"/>
      <c r="B791" s="1642"/>
      <c r="C791" s="1642"/>
      <c r="D791" s="1642"/>
      <c r="E791" s="1642"/>
      <c r="F791" s="1642"/>
      <c r="G791" s="1642"/>
      <c r="H791" s="1642"/>
    </row>
    <row r="792" spans="1:8" ht="15.75" customHeight="1">
      <c r="A792" s="1642"/>
      <c r="B792" s="1642"/>
      <c r="C792" s="1642"/>
      <c r="D792" s="1642"/>
      <c r="E792" s="1642"/>
      <c r="F792" s="1642"/>
      <c r="G792" s="1642"/>
      <c r="H792" s="1642"/>
    </row>
    <row r="793" spans="1:8" ht="15.75" customHeight="1">
      <c r="A793" s="1642"/>
      <c r="B793" s="1642"/>
      <c r="C793" s="1642"/>
      <c r="D793" s="1642"/>
      <c r="E793" s="1642"/>
      <c r="F793" s="1642"/>
      <c r="G793" s="1642"/>
      <c r="H793" s="1642"/>
    </row>
    <row r="794" spans="1:8" ht="15.75" customHeight="1">
      <c r="A794" s="1642"/>
      <c r="B794" s="1642"/>
      <c r="C794" s="1642"/>
      <c r="D794" s="1642"/>
      <c r="E794" s="1642"/>
      <c r="F794" s="1642"/>
      <c r="G794" s="1642"/>
      <c r="H794" s="1642"/>
    </row>
    <row r="795" spans="1:8" ht="15.75" customHeight="1">
      <c r="A795" s="1642"/>
      <c r="B795" s="1642"/>
      <c r="C795" s="1642"/>
      <c r="D795" s="1642"/>
      <c r="E795" s="1642"/>
      <c r="F795" s="1642"/>
      <c r="G795" s="1642"/>
      <c r="H795" s="1642"/>
    </row>
    <row r="796" spans="1:8" ht="15.75" customHeight="1">
      <c r="A796" s="1642"/>
      <c r="B796" s="1642"/>
      <c r="C796" s="1642"/>
      <c r="D796" s="1642"/>
      <c r="E796" s="1642"/>
      <c r="F796" s="1642"/>
      <c r="G796" s="1642"/>
      <c r="H796" s="1642"/>
    </row>
    <row r="797" spans="1:8" ht="15.75" customHeight="1">
      <c r="A797" s="1642"/>
      <c r="B797" s="1642"/>
      <c r="C797" s="1642"/>
      <c r="D797" s="1642"/>
      <c r="E797" s="1642"/>
      <c r="F797" s="1642"/>
      <c r="G797" s="1642"/>
      <c r="H797" s="1642"/>
    </row>
    <row r="798" spans="1:8" ht="15.75" customHeight="1">
      <c r="A798" s="1642"/>
      <c r="B798" s="1642"/>
      <c r="C798" s="1642"/>
      <c r="D798" s="1642"/>
      <c r="E798" s="1642"/>
      <c r="F798" s="1642"/>
      <c r="G798" s="1642"/>
      <c r="H798" s="1642"/>
    </row>
    <row r="799" spans="1:8" ht="15.75" customHeight="1">
      <c r="A799" s="1642"/>
      <c r="B799" s="1642"/>
      <c r="C799" s="1642"/>
      <c r="D799" s="1642"/>
      <c r="E799" s="1642"/>
      <c r="F799" s="1642"/>
      <c r="G799" s="1642"/>
      <c r="H799" s="1642"/>
    </row>
    <row r="800" spans="1:8" ht="15.75" customHeight="1">
      <c r="A800" s="1642"/>
      <c r="B800" s="1642"/>
      <c r="C800" s="1642"/>
      <c r="D800" s="1642"/>
      <c r="E800" s="1642"/>
      <c r="F800" s="1642"/>
      <c r="G800" s="1642"/>
      <c r="H800" s="1642"/>
    </row>
    <row r="801" spans="1:8" ht="15.75" customHeight="1">
      <c r="A801" s="1642"/>
      <c r="B801" s="1642"/>
      <c r="C801" s="1642"/>
      <c r="D801" s="1642"/>
      <c r="E801" s="1642"/>
      <c r="F801" s="1642"/>
      <c r="G801" s="1642"/>
      <c r="H801" s="1642"/>
    </row>
    <row r="802" spans="1:8" ht="15.75" customHeight="1">
      <c r="A802" s="1642"/>
      <c r="B802" s="1642"/>
      <c r="C802" s="1642"/>
      <c r="D802" s="1642"/>
      <c r="E802" s="1642"/>
      <c r="F802" s="1642"/>
      <c r="G802" s="1642"/>
      <c r="H802" s="1642"/>
    </row>
    <row r="803" spans="1:8" ht="15.75" customHeight="1">
      <c r="A803" s="1642"/>
      <c r="B803" s="1642"/>
      <c r="C803" s="1642"/>
      <c r="D803" s="1642"/>
      <c r="E803" s="1642"/>
      <c r="F803" s="1642"/>
      <c r="G803" s="1642"/>
      <c r="H803" s="1642"/>
    </row>
    <row r="804" spans="1:8" ht="15.75" customHeight="1">
      <c r="A804" s="1642"/>
      <c r="B804" s="1642"/>
      <c r="C804" s="1642"/>
      <c r="D804" s="1642"/>
      <c r="E804" s="1642"/>
      <c r="F804" s="1642"/>
      <c r="G804" s="1642"/>
      <c r="H804" s="1642"/>
    </row>
    <row r="805" spans="1:8" ht="15.75" customHeight="1">
      <c r="A805" s="1642"/>
      <c r="B805" s="1642"/>
      <c r="C805" s="1642"/>
      <c r="D805" s="1642"/>
      <c r="E805" s="1642"/>
      <c r="F805" s="1642"/>
      <c r="G805" s="1642"/>
      <c r="H805" s="1642"/>
    </row>
    <row r="806" spans="1:8" ht="15.75" customHeight="1">
      <c r="A806" s="1642"/>
      <c r="B806" s="1642"/>
      <c r="C806" s="1642"/>
      <c r="D806" s="1642"/>
      <c r="E806" s="1642"/>
      <c r="F806" s="1642"/>
      <c r="G806" s="1642"/>
      <c r="H806" s="1642"/>
    </row>
    <row r="807" spans="1:8" ht="15.75" customHeight="1">
      <c r="A807" s="1642"/>
      <c r="B807" s="1642"/>
      <c r="C807" s="1642"/>
      <c r="D807" s="1642"/>
      <c r="E807" s="1642"/>
      <c r="F807" s="1642"/>
      <c r="G807" s="1642"/>
      <c r="H807" s="1642"/>
    </row>
    <row r="808" spans="1:8" ht="15.75" customHeight="1">
      <c r="A808" s="1642"/>
      <c r="B808" s="1642"/>
      <c r="C808" s="1642"/>
      <c r="D808" s="1642"/>
      <c r="E808" s="1642"/>
      <c r="F808" s="1642"/>
      <c r="G808" s="1642"/>
      <c r="H808" s="1642"/>
    </row>
    <row r="809" spans="1:8" ht="15.75" customHeight="1">
      <c r="A809" s="1642"/>
      <c r="B809" s="1642"/>
      <c r="C809" s="1642"/>
      <c r="D809" s="1642"/>
      <c r="E809" s="1642"/>
      <c r="F809" s="1642"/>
      <c r="G809" s="1642"/>
      <c r="H809" s="1642"/>
    </row>
    <row r="810" spans="1:8" ht="15.75" customHeight="1">
      <c r="A810" s="1642"/>
      <c r="B810" s="1642"/>
      <c r="C810" s="1642"/>
      <c r="D810" s="1642"/>
      <c r="E810" s="1642"/>
      <c r="F810" s="1642"/>
      <c r="G810" s="1642"/>
      <c r="H810" s="1642"/>
    </row>
    <row r="811" spans="1:8" ht="15.75" customHeight="1">
      <c r="A811" s="1642"/>
      <c r="B811" s="1642"/>
      <c r="C811" s="1642"/>
      <c r="D811" s="1642"/>
      <c r="E811" s="1642"/>
      <c r="F811" s="1642"/>
      <c r="G811" s="1642"/>
      <c r="H811" s="1642"/>
    </row>
    <row r="812" spans="1:8" ht="15.75" customHeight="1">
      <c r="A812" s="1642"/>
      <c r="B812" s="1642"/>
      <c r="C812" s="1642"/>
      <c r="D812" s="1642"/>
      <c r="E812" s="1642"/>
      <c r="F812" s="1642"/>
      <c r="G812" s="1642"/>
      <c r="H812" s="1642"/>
    </row>
    <row r="813" spans="1:8" ht="15.75" customHeight="1">
      <c r="A813" s="1642"/>
      <c r="B813" s="1642"/>
      <c r="C813" s="1642"/>
      <c r="D813" s="1642"/>
      <c r="E813" s="1642"/>
      <c r="F813" s="1642"/>
      <c r="G813" s="1642"/>
      <c r="H813" s="1642"/>
    </row>
    <row r="814" spans="1:8" ht="15.75" customHeight="1">
      <c r="A814" s="1642"/>
      <c r="B814" s="1642"/>
      <c r="C814" s="1642"/>
      <c r="D814" s="1642"/>
      <c r="E814" s="1642"/>
      <c r="F814" s="1642"/>
      <c r="G814" s="1642"/>
      <c r="H814" s="1642"/>
    </row>
    <row r="815" spans="1:8" ht="15.75" customHeight="1">
      <c r="A815" s="1642"/>
      <c r="B815" s="1642"/>
      <c r="C815" s="1642"/>
      <c r="D815" s="1642"/>
      <c r="E815" s="1642"/>
      <c r="F815" s="1642"/>
      <c r="G815" s="1642"/>
      <c r="H815" s="1642"/>
    </row>
    <row r="816" spans="1:8" ht="15.75" customHeight="1">
      <c r="A816" s="1642"/>
      <c r="B816" s="1642"/>
      <c r="C816" s="1642"/>
      <c r="D816" s="1642"/>
      <c r="E816" s="1642"/>
      <c r="F816" s="1642"/>
      <c r="G816" s="1642"/>
      <c r="H816" s="1642"/>
    </row>
    <row r="817" spans="1:8" ht="15.75" customHeight="1">
      <c r="A817" s="1642"/>
      <c r="B817" s="1642"/>
      <c r="C817" s="1642"/>
      <c r="D817" s="1642"/>
      <c r="E817" s="1642"/>
      <c r="F817" s="1642"/>
      <c r="G817" s="1642"/>
      <c r="H817" s="1642"/>
    </row>
    <row r="818" spans="1:8" ht="15.75" customHeight="1">
      <c r="A818" s="1642"/>
      <c r="B818" s="1642"/>
      <c r="C818" s="1642"/>
      <c r="D818" s="1642"/>
      <c r="E818" s="1642"/>
      <c r="F818" s="1642"/>
      <c r="G818" s="1642"/>
      <c r="H818" s="1642"/>
    </row>
    <row r="819" spans="1:8" ht="15.75" customHeight="1">
      <c r="A819" s="1642"/>
      <c r="B819" s="1642"/>
      <c r="C819" s="1642"/>
      <c r="D819" s="1642"/>
      <c r="E819" s="1642"/>
      <c r="F819" s="1642"/>
      <c r="G819" s="1642"/>
      <c r="H819" s="1642"/>
    </row>
    <row r="820" spans="1:8" ht="15.75" customHeight="1">
      <c r="A820" s="1642"/>
      <c r="B820" s="1642"/>
      <c r="C820" s="1642"/>
      <c r="D820" s="1642"/>
      <c r="E820" s="1642"/>
      <c r="F820" s="1642"/>
      <c r="G820" s="1642"/>
      <c r="H820" s="1642"/>
    </row>
    <row r="821" spans="1:8" ht="15.75" customHeight="1">
      <c r="A821" s="1642"/>
      <c r="B821" s="1642"/>
      <c r="C821" s="1642"/>
      <c r="D821" s="1642"/>
      <c r="E821" s="1642"/>
      <c r="F821" s="1642"/>
      <c r="G821" s="1642"/>
      <c r="H821" s="1642"/>
    </row>
    <row r="822" spans="1:8" ht="15.75" customHeight="1">
      <c r="A822" s="1642"/>
      <c r="B822" s="1642"/>
      <c r="C822" s="1642"/>
      <c r="D822" s="1642"/>
      <c r="E822" s="1642"/>
      <c r="F822" s="1642"/>
      <c r="G822" s="1642"/>
      <c r="H822" s="1642"/>
    </row>
    <row r="823" spans="1:8" ht="15.75" customHeight="1">
      <c r="A823" s="1642"/>
      <c r="B823" s="1642"/>
      <c r="C823" s="1642"/>
      <c r="D823" s="1642"/>
      <c r="E823" s="1642"/>
      <c r="F823" s="1642"/>
      <c r="G823" s="1642"/>
      <c r="H823" s="1642"/>
    </row>
    <row r="824" spans="1:8" ht="15.75" customHeight="1">
      <c r="A824" s="1642"/>
      <c r="B824" s="1642"/>
      <c r="C824" s="1642"/>
      <c r="D824" s="1642"/>
      <c r="E824" s="1642"/>
      <c r="F824" s="1642"/>
      <c r="G824" s="1642"/>
      <c r="H824" s="1642"/>
    </row>
    <row r="825" spans="1:8" ht="15.75" customHeight="1">
      <c r="A825" s="1642"/>
      <c r="B825" s="1642"/>
      <c r="C825" s="1642"/>
      <c r="D825" s="1642"/>
      <c r="E825" s="1642"/>
      <c r="F825" s="1642"/>
      <c r="G825" s="1642"/>
      <c r="H825" s="1642"/>
    </row>
    <row r="826" spans="1:8" ht="15.75" customHeight="1">
      <c r="A826" s="1642"/>
      <c r="B826" s="1642"/>
      <c r="C826" s="1642"/>
      <c r="D826" s="1642"/>
      <c r="E826" s="1642"/>
      <c r="F826" s="1642"/>
      <c r="G826" s="1642"/>
      <c r="H826" s="1642"/>
    </row>
    <row r="827" spans="1:8" ht="15.75" customHeight="1">
      <c r="A827" s="1642"/>
      <c r="B827" s="1642"/>
      <c r="C827" s="1642"/>
      <c r="D827" s="1642"/>
      <c r="E827" s="1642"/>
      <c r="F827" s="1642"/>
      <c r="G827" s="1642"/>
      <c r="H827" s="1642"/>
    </row>
    <row r="828" spans="1:8" ht="15.75" customHeight="1">
      <c r="A828" s="1642"/>
      <c r="B828" s="1642"/>
      <c r="C828" s="1642"/>
      <c r="D828" s="1642"/>
      <c r="E828" s="1642"/>
      <c r="F828" s="1642"/>
      <c r="G828" s="1642"/>
      <c r="H828" s="1642"/>
    </row>
    <row r="829" spans="1:8" ht="15.75" customHeight="1">
      <c r="A829" s="1642"/>
      <c r="B829" s="1642"/>
      <c r="C829" s="1642"/>
      <c r="D829" s="1642"/>
      <c r="E829" s="1642"/>
      <c r="F829" s="1642"/>
      <c r="G829" s="1642"/>
      <c r="H829" s="1642"/>
    </row>
    <row r="830" spans="1:8" ht="15.75" customHeight="1">
      <c r="A830" s="1642"/>
      <c r="B830" s="1642"/>
      <c r="C830" s="1642"/>
      <c r="D830" s="1642"/>
      <c r="E830" s="1642"/>
      <c r="F830" s="1642"/>
      <c r="G830" s="1642"/>
      <c r="H830" s="1642"/>
    </row>
    <row r="831" spans="1:8" ht="15.75" customHeight="1">
      <c r="A831" s="1642"/>
      <c r="B831" s="1642"/>
      <c r="C831" s="1642"/>
      <c r="D831" s="1642"/>
      <c r="E831" s="1642"/>
      <c r="F831" s="1642"/>
      <c r="G831" s="1642"/>
      <c r="H831" s="1642"/>
    </row>
    <row r="832" spans="1:8" ht="15.75" customHeight="1">
      <c r="A832" s="1642"/>
      <c r="B832" s="1642"/>
      <c r="C832" s="1642"/>
      <c r="D832" s="1642"/>
      <c r="E832" s="1642"/>
      <c r="F832" s="1642"/>
      <c r="G832" s="1642"/>
      <c r="H832" s="1642"/>
    </row>
    <row r="833" spans="1:8" ht="15.75" customHeight="1">
      <c r="A833" s="1642"/>
      <c r="B833" s="1642"/>
      <c r="C833" s="1642"/>
      <c r="D833" s="1642"/>
      <c r="E833" s="1642"/>
      <c r="F833" s="1642"/>
      <c r="G833" s="1642"/>
      <c r="H833" s="1642"/>
    </row>
    <row r="834" spans="1:8" ht="15.75" customHeight="1">
      <c r="A834" s="1642"/>
      <c r="B834" s="1642"/>
      <c r="C834" s="1642"/>
      <c r="D834" s="1642"/>
      <c r="E834" s="1642"/>
      <c r="F834" s="1642"/>
      <c r="G834" s="1642"/>
      <c r="H834" s="1642"/>
    </row>
    <row r="835" spans="1:8" ht="15.75" customHeight="1">
      <c r="A835" s="1642"/>
      <c r="B835" s="1642"/>
      <c r="C835" s="1642"/>
      <c r="D835" s="1642"/>
      <c r="E835" s="1642"/>
      <c r="F835" s="1642"/>
      <c r="G835" s="1642"/>
      <c r="H835" s="1642"/>
    </row>
    <row r="836" spans="1:8" ht="15.75" customHeight="1">
      <c r="A836" s="1642"/>
      <c r="B836" s="1642"/>
      <c r="C836" s="1642"/>
      <c r="D836" s="1642"/>
      <c r="E836" s="1642"/>
      <c r="F836" s="1642"/>
      <c r="G836" s="1642"/>
      <c r="H836" s="1642"/>
    </row>
    <row r="837" spans="1:8" ht="15.75" customHeight="1">
      <c r="A837" s="1642"/>
      <c r="B837" s="1642"/>
      <c r="C837" s="1642"/>
      <c r="D837" s="1642"/>
      <c r="E837" s="1642"/>
      <c r="F837" s="1642"/>
      <c r="G837" s="1642"/>
      <c r="H837" s="1642"/>
    </row>
    <row r="838" spans="1:8" ht="15.75" customHeight="1">
      <c r="A838" s="1642"/>
      <c r="B838" s="1642"/>
      <c r="C838" s="1642"/>
      <c r="D838" s="1642"/>
      <c r="E838" s="1642"/>
      <c r="F838" s="1642"/>
      <c r="G838" s="1642"/>
      <c r="H838" s="1642"/>
    </row>
    <row r="839" spans="1:8" ht="15.75" customHeight="1">
      <c r="A839" s="1642"/>
      <c r="B839" s="1642"/>
      <c r="C839" s="1642"/>
      <c r="D839" s="1642"/>
      <c r="E839" s="1642"/>
      <c r="F839" s="1642"/>
      <c r="G839" s="1642"/>
      <c r="H839" s="1642"/>
    </row>
    <row r="840" spans="1:8" ht="15.75" customHeight="1">
      <c r="A840" s="1642"/>
      <c r="B840" s="1642"/>
      <c r="C840" s="1642"/>
      <c r="D840" s="1642"/>
      <c r="E840" s="1642"/>
      <c r="F840" s="1642"/>
      <c r="G840" s="1642"/>
      <c r="H840" s="1642"/>
    </row>
    <row r="841" spans="1:8" ht="15.75" customHeight="1">
      <c r="A841" s="1642"/>
      <c r="B841" s="1642"/>
      <c r="C841" s="1642"/>
      <c r="D841" s="1642"/>
      <c r="E841" s="1642"/>
      <c r="F841" s="1642"/>
      <c r="G841" s="1642"/>
      <c r="H841" s="1642"/>
    </row>
    <row r="842" spans="1:8" ht="15.75" customHeight="1">
      <c r="A842" s="1642"/>
      <c r="B842" s="1642"/>
      <c r="C842" s="1642"/>
      <c r="D842" s="1642"/>
      <c r="E842" s="1642"/>
      <c r="F842" s="1642"/>
      <c r="G842" s="1642"/>
      <c r="H842" s="1642"/>
    </row>
    <row r="843" spans="1:8" ht="15.75" customHeight="1">
      <c r="A843" s="1642"/>
      <c r="B843" s="1642"/>
      <c r="C843" s="1642"/>
      <c r="D843" s="1642"/>
      <c r="E843" s="1642"/>
      <c r="F843" s="1642"/>
      <c r="G843" s="1642"/>
      <c r="H843" s="1642"/>
    </row>
    <row r="844" spans="1:8" ht="15.75" customHeight="1">
      <c r="A844" s="1642"/>
      <c r="B844" s="1642"/>
      <c r="C844" s="1642"/>
      <c r="D844" s="1642"/>
      <c r="E844" s="1642"/>
      <c r="F844" s="1642"/>
      <c r="G844" s="1642"/>
      <c r="H844" s="1642"/>
    </row>
    <row r="845" spans="1:8" ht="15.75" customHeight="1">
      <c r="A845" s="1642"/>
      <c r="B845" s="1642"/>
      <c r="C845" s="1642"/>
      <c r="D845" s="1642"/>
      <c r="E845" s="1642"/>
      <c r="F845" s="1642"/>
      <c r="G845" s="1642"/>
      <c r="H845" s="1642"/>
    </row>
    <row r="846" spans="1:8" ht="15.75" customHeight="1">
      <c r="A846" s="1642"/>
      <c r="B846" s="1642"/>
      <c r="C846" s="1642"/>
      <c r="D846" s="1642"/>
      <c r="E846" s="1642"/>
      <c r="F846" s="1642"/>
      <c r="G846" s="1642"/>
      <c r="H846" s="1642"/>
    </row>
    <row r="847" spans="1:8" ht="15.75" customHeight="1">
      <c r="A847" s="1642"/>
      <c r="B847" s="1642"/>
      <c r="C847" s="1642"/>
      <c r="D847" s="1642"/>
      <c r="E847" s="1642"/>
      <c r="F847" s="1642"/>
      <c r="G847" s="1642"/>
      <c r="H847" s="1642"/>
    </row>
    <row r="848" spans="1:8" ht="15.75" customHeight="1">
      <c r="A848" s="1642"/>
      <c r="B848" s="1642"/>
      <c r="C848" s="1642"/>
      <c r="D848" s="1642"/>
      <c r="E848" s="1642"/>
      <c r="F848" s="1642"/>
      <c r="G848" s="1642"/>
      <c r="H848" s="1642"/>
    </row>
    <row r="849" spans="1:8" ht="15.75" customHeight="1">
      <c r="A849" s="1642"/>
      <c r="B849" s="1642"/>
      <c r="C849" s="1642"/>
      <c r="D849" s="1642"/>
      <c r="E849" s="1642"/>
      <c r="F849" s="1642"/>
      <c r="G849" s="1642"/>
      <c r="H849" s="1642"/>
    </row>
    <row r="850" spans="1:8" ht="15.75" customHeight="1">
      <c r="A850" s="1642"/>
      <c r="B850" s="1642"/>
      <c r="C850" s="1642"/>
      <c r="D850" s="1642"/>
      <c r="E850" s="1642"/>
      <c r="F850" s="1642"/>
      <c r="G850" s="1642"/>
      <c r="H850" s="1642"/>
    </row>
    <row r="851" spans="1:8" ht="15.75" customHeight="1">
      <c r="A851" s="1642"/>
      <c r="B851" s="1642"/>
      <c r="C851" s="1642"/>
      <c r="D851" s="1642"/>
      <c r="E851" s="1642"/>
      <c r="F851" s="1642"/>
      <c r="G851" s="1642"/>
      <c r="H851" s="1642"/>
    </row>
    <row r="852" spans="1:8" ht="15.75" customHeight="1">
      <c r="A852" s="1642"/>
      <c r="B852" s="1642"/>
      <c r="C852" s="1642"/>
      <c r="D852" s="1642"/>
      <c r="E852" s="1642"/>
      <c r="F852" s="1642"/>
      <c r="G852" s="1642"/>
      <c r="H852" s="1642"/>
    </row>
    <row r="853" spans="1:8" ht="15.75" customHeight="1">
      <c r="A853" s="1642"/>
      <c r="B853" s="1642"/>
      <c r="C853" s="1642"/>
      <c r="D853" s="1642"/>
      <c r="E853" s="1642"/>
      <c r="F853" s="1642"/>
      <c r="G853" s="1642"/>
      <c r="H853" s="1642"/>
    </row>
    <row r="854" spans="1:8" ht="15.75" customHeight="1">
      <c r="A854" s="1642"/>
      <c r="B854" s="1642"/>
      <c r="C854" s="1642"/>
      <c r="D854" s="1642"/>
      <c r="E854" s="1642"/>
      <c r="F854" s="1642"/>
      <c r="G854" s="1642"/>
      <c r="H854" s="1642"/>
    </row>
    <row r="855" spans="1:8" ht="15.75" customHeight="1">
      <c r="A855" s="1642"/>
      <c r="B855" s="1642"/>
      <c r="C855" s="1642"/>
      <c r="D855" s="1642"/>
      <c r="E855" s="1642"/>
      <c r="F855" s="1642"/>
      <c r="G855" s="1642"/>
      <c r="H855" s="1642"/>
    </row>
    <row r="856" spans="1:8" ht="15.75" customHeight="1">
      <c r="A856" s="1642"/>
      <c r="B856" s="1642"/>
      <c r="C856" s="1642"/>
      <c r="D856" s="1642"/>
      <c r="E856" s="1642"/>
      <c r="F856" s="1642"/>
      <c r="G856" s="1642"/>
      <c r="H856" s="1642"/>
    </row>
    <row r="857" spans="1:8" ht="15.75" customHeight="1">
      <c r="A857" s="1642"/>
      <c r="B857" s="1642"/>
      <c r="C857" s="1642"/>
      <c r="D857" s="1642"/>
      <c r="E857" s="1642"/>
      <c r="F857" s="1642"/>
      <c r="G857" s="1642"/>
      <c r="H857" s="1642"/>
    </row>
    <row r="858" spans="1:8" ht="15.75" customHeight="1">
      <c r="A858" s="1642"/>
      <c r="B858" s="1642"/>
      <c r="C858" s="1642"/>
      <c r="D858" s="1642"/>
      <c r="E858" s="1642"/>
      <c r="F858" s="1642"/>
      <c r="G858" s="1642"/>
      <c r="H858" s="1642"/>
    </row>
    <row r="859" spans="1:8" ht="15.75" customHeight="1">
      <c r="A859" s="1642"/>
      <c r="B859" s="1642"/>
      <c r="C859" s="1642"/>
      <c r="D859" s="1642"/>
      <c r="E859" s="1642"/>
      <c r="F859" s="1642"/>
      <c r="G859" s="1642"/>
      <c r="H859" s="1642"/>
    </row>
    <row r="860" spans="1:8" ht="15.75" customHeight="1">
      <c r="A860" s="1642"/>
      <c r="B860" s="1642"/>
      <c r="C860" s="1642"/>
      <c r="D860" s="1642"/>
      <c r="E860" s="1642"/>
      <c r="F860" s="1642"/>
      <c r="G860" s="1642"/>
      <c r="H860" s="1642"/>
    </row>
    <row r="861" spans="1:8" ht="15.75" customHeight="1">
      <c r="A861" s="1642"/>
      <c r="B861" s="1642"/>
      <c r="C861" s="1642"/>
      <c r="D861" s="1642"/>
      <c r="E861" s="1642"/>
      <c r="F861" s="1642"/>
      <c r="G861" s="1642"/>
      <c r="H861" s="1642"/>
    </row>
    <row r="862" spans="1:8" ht="15.75" customHeight="1">
      <c r="A862" s="1642"/>
      <c r="B862" s="1642"/>
      <c r="C862" s="1642"/>
      <c r="D862" s="1642"/>
      <c r="E862" s="1642"/>
      <c r="F862" s="1642"/>
      <c r="G862" s="1642"/>
      <c r="H862" s="1642"/>
    </row>
    <row r="863" spans="1:8" ht="15.75" customHeight="1">
      <c r="A863" s="1642"/>
      <c r="B863" s="1642"/>
      <c r="C863" s="1642"/>
      <c r="D863" s="1642"/>
      <c r="E863" s="1642"/>
      <c r="F863" s="1642"/>
      <c r="G863" s="1642"/>
      <c r="H863" s="1642"/>
    </row>
    <row r="864" spans="1:8" ht="15.75" customHeight="1">
      <c r="A864" s="1642"/>
      <c r="B864" s="1642"/>
      <c r="C864" s="1642"/>
      <c r="D864" s="1642"/>
      <c r="E864" s="1642"/>
      <c r="F864" s="1642"/>
      <c r="G864" s="1642"/>
      <c r="H864" s="1642"/>
    </row>
    <row r="865" spans="1:8" ht="15.75" customHeight="1">
      <c r="A865" s="1642"/>
      <c r="B865" s="1642"/>
      <c r="C865" s="1642"/>
      <c r="D865" s="1642"/>
      <c r="E865" s="1642"/>
      <c r="F865" s="1642"/>
      <c r="G865" s="1642"/>
      <c r="H865" s="1642"/>
    </row>
    <row r="866" spans="1:8" ht="15.75" customHeight="1">
      <c r="A866" s="1642"/>
      <c r="B866" s="1642"/>
      <c r="C866" s="1642"/>
      <c r="D866" s="1642"/>
      <c r="E866" s="1642"/>
      <c r="F866" s="1642"/>
      <c r="G866" s="1642"/>
      <c r="H866" s="1642"/>
    </row>
    <row r="867" spans="1:8" ht="15.75" customHeight="1">
      <c r="A867" s="1642"/>
      <c r="B867" s="1642"/>
      <c r="C867" s="1642"/>
      <c r="D867" s="1642"/>
      <c r="E867" s="1642"/>
      <c r="F867" s="1642"/>
      <c r="G867" s="1642"/>
      <c r="H867" s="1642"/>
    </row>
    <row r="868" spans="1:8" ht="15.75" customHeight="1">
      <c r="A868" s="1642"/>
      <c r="B868" s="1642"/>
      <c r="C868" s="1642"/>
      <c r="D868" s="1642"/>
      <c r="E868" s="1642"/>
      <c r="F868" s="1642"/>
      <c r="G868" s="1642"/>
      <c r="H868" s="1642"/>
    </row>
    <row r="869" spans="1:8" ht="15.75" customHeight="1">
      <c r="A869" s="1642"/>
      <c r="B869" s="1642"/>
      <c r="C869" s="1642"/>
      <c r="D869" s="1642"/>
      <c r="E869" s="1642"/>
      <c r="F869" s="1642"/>
      <c r="G869" s="1642"/>
      <c r="H869" s="1642"/>
    </row>
    <row r="870" spans="1:8" ht="15.75" customHeight="1">
      <c r="A870" s="1642"/>
      <c r="B870" s="1642"/>
      <c r="C870" s="1642"/>
      <c r="D870" s="1642"/>
      <c r="E870" s="1642"/>
      <c r="F870" s="1642"/>
      <c r="G870" s="1642"/>
      <c r="H870" s="1642"/>
    </row>
    <row r="871" spans="1:8" ht="15.75" customHeight="1">
      <c r="A871" s="1642"/>
      <c r="B871" s="1642"/>
      <c r="C871" s="1642"/>
      <c r="D871" s="1642"/>
      <c r="E871" s="1642"/>
      <c r="F871" s="1642"/>
      <c r="G871" s="1642"/>
      <c r="H871" s="1642"/>
    </row>
    <row r="872" spans="1:8" ht="15.75" customHeight="1">
      <c r="A872" s="1642"/>
      <c r="B872" s="1642"/>
      <c r="C872" s="1642"/>
      <c r="D872" s="1642"/>
      <c r="E872" s="1642"/>
      <c r="F872" s="1642"/>
      <c r="G872" s="1642"/>
      <c r="H872" s="1642"/>
    </row>
    <row r="873" spans="1:8" ht="15.75" customHeight="1">
      <c r="A873" s="1642"/>
      <c r="B873" s="1642"/>
      <c r="C873" s="1642"/>
      <c r="D873" s="1642"/>
      <c r="E873" s="1642"/>
      <c r="F873" s="1642"/>
      <c r="G873" s="1642"/>
      <c r="H873" s="1642"/>
    </row>
    <row r="874" spans="1:8" ht="15.75" customHeight="1">
      <c r="A874" s="1642"/>
      <c r="B874" s="1642"/>
      <c r="C874" s="1642"/>
      <c r="D874" s="1642"/>
      <c r="E874" s="1642"/>
      <c r="F874" s="1642"/>
      <c r="G874" s="1642"/>
      <c r="H874" s="1642"/>
    </row>
    <row r="875" spans="1:8" ht="15.75" customHeight="1">
      <c r="A875" s="1642"/>
      <c r="B875" s="1642"/>
      <c r="C875" s="1642"/>
      <c r="D875" s="1642"/>
      <c r="E875" s="1642"/>
      <c r="F875" s="1642"/>
      <c r="G875" s="1642"/>
      <c r="H875" s="1642"/>
    </row>
    <row r="876" spans="1:8" ht="15.75" customHeight="1">
      <c r="A876" s="1642"/>
      <c r="B876" s="1642"/>
      <c r="C876" s="1642"/>
      <c r="D876" s="1642"/>
      <c r="E876" s="1642"/>
      <c r="F876" s="1642"/>
      <c r="G876" s="1642"/>
      <c r="H876" s="1642"/>
    </row>
    <row r="877" spans="1:8" ht="15.75" customHeight="1">
      <c r="A877" s="1642"/>
      <c r="B877" s="1642"/>
      <c r="C877" s="1642"/>
      <c r="D877" s="1642"/>
      <c r="E877" s="1642"/>
      <c r="F877" s="1642"/>
      <c r="G877" s="1642"/>
      <c r="H877" s="1642"/>
    </row>
    <row r="878" spans="1:8" ht="15.75" customHeight="1">
      <c r="A878" s="1642"/>
      <c r="B878" s="1642"/>
      <c r="C878" s="1642"/>
      <c r="D878" s="1642"/>
      <c r="E878" s="1642"/>
      <c r="F878" s="1642"/>
      <c r="G878" s="1642"/>
      <c r="H878" s="1642"/>
    </row>
    <row r="879" spans="1:8" ht="15.75" customHeight="1">
      <c r="A879" s="1642"/>
      <c r="B879" s="1642"/>
      <c r="C879" s="1642"/>
      <c r="D879" s="1642"/>
      <c r="E879" s="1642"/>
      <c r="F879" s="1642"/>
      <c r="G879" s="1642"/>
      <c r="H879" s="1642"/>
    </row>
    <row r="880" spans="1:8" ht="15.75" customHeight="1">
      <c r="A880" s="1642"/>
      <c r="B880" s="1642"/>
      <c r="C880" s="1642"/>
      <c r="D880" s="1642"/>
      <c r="E880" s="1642"/>
      <c r="F880" s="1642"/>
      <c r="G880" s="1642"/>
      <c r="H880" s="1642"/>
    </row>
    <row r="881" spans="1:8" ht="15.75" customHeight="1">
      <c r="A881" s="1642"/>
      <c r="B881" s="1642"/>
      <c r="C881" s="1642"/>
      <c r="D881" s="1642"/>
      <c r="E881" s="1642"/>
      <c r="F881" s="1642"/>
      <c r="G881" s="1642"/>
      <c r="H881" s="1642"/>
    </row>
    <row r="882" spans="1:8" ht="15.75" customHeight="1">
      <c r="A882" s="1642"/>
      <c r="B882" s="1642"/>
      <c r="C882" s="1642"/>
      <c r="D882" s="1642"/>
      <c r="E882" s="1642"/>
      <c r="F882" s="1642"/>
      <c r="G882" s="1642"/>
      <c r="H882" s="1642"/>
    </row>
    <row r="883" spans="1:8" ht="15.75" customHeight="1">
      <c r="A883" s="1642"/>
      <c r="B883" s="1642"/>
      <c r="C883" s="1642"/>
      <c r="D883" s="1642"/>
      <c r="E883" s="1642"/>
      <c r="F883" s="1642"/>
      <c r="G883" s="1642"/>
      <c r="H883" s="1642"/>
    </row>
    <row r="884" spans="1:8" ht="15.75" customHeight="1">
      <c r="A884" s="1642"/>
      <c r="B884" s="1642"/>
      <c r="C884" s="1642"/>
      <c r="D884" s="1642"/>
      <c r="E884" s="1642"/>
      <c r="F884" s="1642"/>
      <c r="G884" s="1642"/>
      <c r="H884" s="1642"/>
    </row>
    <row r="885" spans="1:8" ht="15.75" customHeight="1">
      <c r="A885" s="1642"/>
      <c r="B885" s="1642"/>
      <c r="C885" s="1642"/>
      <c r="D885" s="1642"/>
      <c r="E885" s="1642"/>
      <c r="F885" s="1642"/>
      <c r="G885" s="1642"/>
      <c r="H885" s="1642"/>
    </row>
    <row r="886" spans="1:8" ht="15.75" customHeight="1">
      <c r="A886" s="1642"/>
      <c r="B886" s="1642"/>
      <c r="C886" s="1642"/>
      <c r="D886" s="1642"/>
      <c r="E886" s="1642"/>
      <c r="F886" s="1642"/>
      <c r="G886" s="1642"/>
      <c r="H886" s="1642"/>
    </row>
    <row r="887" spans="1:8" ht="15.75" customHeight="1">
      <c r="A887" s="1642"/>
      <c r="B887" s="1642"/>
      <c r="C887" s="1642"/>
      <c r="D887" s="1642"/>
      <c r="E887" s="1642"/>
      <c r="F887" s="1642"/>
      <c r="G887" s="1642"/>
      <c r="H887" s="1642"/>
    </row>
    <row r="888" spans="1:8" ht="15.75" customHeight="1">
      <c r="A888" s="1642"/>
      <c r="B888" s="1642"/>
      <c r="C888" s="1642"/>
      <c r="D888" s="1642"/>
      <c r="E888" s="1642"/>
      <c r="F888" s="1642"/>
      <c r="G888" s="1642"/>
      <c r="H888" s="1642"/>
    </row>
    <row r="889" spans="1:8" ht="15.75" customHeight="1">
      <c r="A889" s="1642"/>
      <c r="B889" s="1642"/>
      <c r="C889" s="1642"/>
      <c r="D889" s="1642"/>
      <c r="E889" s="1642"/>
      <c r="F889" s="1642"/>
      <c r="G889" s="1642"/>
      <c r="H889" s="1642"/>
    </row>
    <row r="890" spans="1:8" ht="15.75" customHeight="1">
      <c r="A890" s="1642"/>
      <c r="B890" s="1642"/>
      <c r="C890" s="1642"/>
      <c r="D890" s="1642"/>
      <c r="E890" s="1642"/>
      <c r="F890" s="1642"/>
      <c r="G890" s="1642"/>
      <c r="H890" s="1642"/>
    </row>
    <row r="891" spans="1:8" ht="15.75" customHeight="1">
      <c r="A891" s="1642"/>
      <c r="B891" s="1642"/>
      <c r="C891" s="1642"/>
      <c r="D891" s="1642"/>
      <c r="E891" s="1642"/>
      <c r="F891" s="1642"/>
      <c r="G891" s="1642"/>
      <c r="H891" s="1642"/>
    </row>
    <row r="892" spans="1:8" ht="15.75" customHeight="1">
      <c r="A892" s="1642"/>
      <c r="B892" s="1642"/>
      <c r="C892" s="1642"/>
      <c r="D892" s="1642"/>
      <c r="E892" s="1642"/>
      <c r="F892" s="1642"/>
      <c r="G892" s="1642"/>
      <c r="H892" s="1642"/>
    </row>
    <row r="893" spans="1:8" ht="15.75" customHeight="1">
      <c r="A893" s="1642"/>
      <c r="B893" s="1642"/>
      <c r="C893" s="1642"/>
      <c r="D893" s="1642"/>
      <c r="E893" s="1642"/>
      <c r="F893" s="1642"/>
      <c r="G893" s="1642"/>
      <c r="H893" s="1642"/>
    </row>
    <row r="894" spans="1:8" ht="15.75" customHeight="1">
      <c r="A894" s="1642"/>
      <c r="B894" s="1642"/>
      <c r="C894" s="1642"/>
      <c r="D894" s="1642"/>
      <c r="E894" s="1642"/>
      <c r="F894" s="1642"/>
      <c r="G894" s="1642"/>
      <c r="H894" s="1642"/>
    </row>
    <row r="895" spans="1:8" ht="15.75" customHeight="1">
      <c r="A895" s="1642"/>
      <c r="B895" s="1642"/>
      <c r="C895" s="1642"/>
      <c r="D895" s="1642"/>
      <c r="E895" s="1642"/>
      <c r="F895" s="1642"/>
      <c r="G895" s="1642"/>
      <c r="H895" s="1642"/>
    </row>
    <row r="896" spans="1:8" ht="15.75" customHeight="1">
      <c r="A896" s="1642"/>
      <c r="B896" s="1642"/>
      <c r="C896" s="1642"/>
      <c r="D896" s="1642"/>
      <c r="E896" s="1642"/>
      <c r="F896" s="1642"/>
      <c r="G896" s="1642"/>
      <c r="H896" s="1642"/>
    </row>
    <row r="897" spans="1:8" ht="15.75" customHeight="1">
      <c r="A897" s="1642"/>
      <c r="B897" s="1642"/>
      <c r="C897" s="1642"/>
      <c r="D897" s="1642"/>
      <c r="E897" s="1642"/>
      <c r="F897" s="1642"/>
      <c r="G897" s="1642"/>
      <c r="H897" s="1642"/>
    </row>
    <row r="898" spans="1:8" ht="15.75" customHeight="1">
      <c r="A898" s="1642"/>
      <c r="B898" s="1642"/>
      <c r="C898" s="1642"/>
      <c r="D898" s="1642"/>
      <c r="E898" s="1642"/>
      <c r="F898" s="1642"/>
      <c r="G898" s="1642"/>
      <c r="H898" s="1642"/>
    </row>
    <row r="899" spans="1:8" ht="15.75" customHeight="1">
      <c r="A899" s="1642"/>
      <c r="B899" s="1642"/>
      <c r="C899" s="1642"/>
      <c r="D899" s="1642"/>
      <c r="E899" s="1642"/>
      <c r="F899" s="1642"/>
      <c r="G899" s="1642"/>
      <c r="H899" s="1642"/>
    </row>
    <row r="900" spans="1:8" ht="15.75" customHeight="1">
      <c r="A900" s="1642"/>
      <c r="B900" s="1642"/>
      <c r="C900" s="1642"/>
      <c r="D900" s="1642"/>
      <c r="E900" s="1642"/>
      <c r="F900" s="1642"/>
      <c r="G900" s="1642"/>
      <c r="H900" s="1642"/>
    </row>
    <row r="901" spans="1:8" ht="15.75" customHeight="1">
      <c r="A901" s="1642"/>
      <c r="B901" s="1642"/>
      <c r="C901" s="1642"/>
      <c r="D901" s="1642"/>
      <c r="E901" s="1642"/>
      <c r="F901" s="1642"/>
      <c r="G901" s="1642"/>
      <c r="H901" s="1642"/>
    </row>
    <row r="902" spans="1:8" ht="15.75" customHeight="1">
      <c r="A902" s="1642"/>
      <c r="B902" s="1642"/>
      <c r="C902" s="1642"/>
      <c r="D902" s="1642"/>
      <c r="E902" s="1642"/>
      <c r="F902" s="1642"/>
      <c r="G902" s="1642"/>
      <c r="H902" s="1642"/>
    </row>
    <row r="903" spans="1:8" ht="15.75" customHeight="1">
      <c r="A903" s="1642"/>
      <c r="B903" s="1642"/>
      <c r="C903" s="1642"/>
      <c r="D903" s="1642"/>
      <c r="E903" s="1642"/>
      <c r="F903" s="1642"/>
      <c r="G903" s="1642"/>
      <c r="H903" s="1642"/>
    </row>
    <row r="904" spans="1:8" ht="15.75" customHeight="1">
      <c r="A904" s="1642"/>
      <c r="B904" s="1642"/>
      <c r="C904" s="1642"/>
      <c r="D904" s="1642"/>
      <c r="E904" s="1642"/>
      <c r="F904" s="1642"/>
      <c r="G904" s="1642"/>
      <c r="H904" s="1642"/>
    </row>
    <row r="905" spans="1:8" ht="15.75" customHeight="1">
      <c r="A905" s="1642"/>
      <c r="B905" s="1642"/>
      <c r="C905" s="1642"/>
      <c r="D905" s="1642"/>
      <c r="E905" s="1642"/>
      <c r="F905" s="1642"/>
      <c r="G905" s="1642"/>
      <c r="H905" s="1642"/>
    </row>
    <row r="906" spans="1:8" ht="15.75" customHeight="1">
      <c r="A906" s="1642"/>
      <c r="B906" s="1642"/>
      <c r="C906" s="1642"/>
      <c r="D906" s="1642"/>
      <c r="E906" s="1642"/>
      <c r="F906" s="1642"/>
      <c r="G906" s="1642"/>
      <c r="H906" s="1642"/>
    </row>
    <row r="907" spans="1:8" ht="15.75" customHeight="1">
      <c r="A907" s="1642"/>
      <c r="B907" s="1642"/>
      <c r="C907" s="1642"/>
      <c r="D907" s="1642"/>
      <c r="E907" s="1642"/>
      <c r="F907" s="1642"/>
      <c r="G907" s="1642"/>
      <c r="H907" s="1642"/>
    </row>
    <row r="908" spans="1:8" ht="15.75" customHeight="1">
      <c r="A908" s="1642"/>
      <c r="B908" s="1642"/>
      <c r="C908" s="1642"/>
      <c r="D908" s="1642"/>
      <c r="E908" s="1642"/>
      <c r="F908" s="1642"/>
      <c r="G908" s="1642"/>
      <c r="H908" s="1642"/>
    </row>
    <row r="909" spans="1:8" ht="15.75" customHeight="1">
      <c r="A909" s="1642"/>
      <c r="B909" s="1642"/>
      <c r="C909" s="1642"/>
      <c r="D909" s="1642"/>
      <c r="E909" s="1642"/>
      <c r="F909" s="1642"/>
      <c r="G909" s="1642"/>
      <c r="H909" s="1642"/>
    </row>
    <row r="910" spans="1:8" ht="15.75" customHeight="1">
      <c r="A910" s="1642"/>
      <c r="B910" s="1642"/>
      <c r="C910" s="1642"/>
      <c r="D910" s="1642"/>
      <c r="E910" s="1642"/>
      <c r="F910" s="1642"/>
      <c r="G910" s="1642"/>
      <c r="H910" s="1642"/>
    </row>
    <row r="911" spans="1:8" ht="15.75" customHeight="1">
      <c r="A911" s="1642"/>
      <c r="B911" s="1642"/>
      <c r="C911" s="1642"/>
      <c r="D911" s="1642"/>
      <c r="E911" s="1642"/>
      <c r="F911" s="1642"/>
      <c r="G911" s="1642"/>
      <c r="H911" s="1642"/>
    </row>
    <row r="912" spans="1:8" ht="15.75" customHeight="1">
      <c r="A912" s="1642"/>
      <c r="B912" s="1642"/>
      <c r="C912" s="1642"/>
      <c r="D912" s="1642"/>
      <c r="E912" s="1642"/>
      <c r="F912" s="1642"/>
      <c r="G912" s="1642"/>
      <c r="H912" s="1642"/>
    </row>
    <row r="913" spans="1:8" ht="15.75" customHeight="1">
      <c r="A913" s="1642"/>
      <c r="B913" s="1642"/>
      <c r="C913" s="1642"/>
      <c r="D913" s="1642"/>
      <c r="E913" s="1642"/>
      <c r="F913" s="1642"/>
      <c r="G913" s="1642"/>
      <c r="H913" s="1642"/>
    </row>
    <row r="914" spans="1:8" ht="15.75" customHeight="1">
      <c r="A914" s="1642"/>
      <c r="B914" s="1642"/>
      <c r="C914" s="1642"/>
      <c r="D914" s="1642"/>
      <c r="E914" s="1642"/>
      <c r="F914" s="1642"/>
      <c r="G914" s="1642"/>
      <c r="H914" s="1642"/>
    </row>
    <row r="915" spans="1:8" ht="15.75" customHeight="1">
      <c r="A915" s="1642"/>
      <c r="B915" s="1642"/>
      <c r="C915" s="1642"/>
      <c r="D915" s="1642"/>
      <c r="E915" s="1642"/>
      <c r="F915" s="1642"/>
      <c r="G915" s="1642"/>
      <c r="H915" s="1642"/>
    </row>
    <row r="916" spans="1:8" ht="15.75" customHeight="1">
      <c r="A916" s="1642"/>
      <c r="B916" s="1642"/>
      <c r="C916" s="1642"/>
      <c r="D916" s="1642"/>
      <c r="E916" s="1642"/>
      <c r="F916" s="1642"/>
      <c r="G916" s="1642"/>
      <c r="H916" s="1642"/>
    </row>
    <row r="917" spans="1:8" ht="15.75" customHeight="1">
      <c r="A917" s="1642"/>
      <c r="B917" s="1642"/>
      <c r="C917" s="1642"/>
      <c r="D917" s="1642"/>
      <c r="E917" s="1642"/>
      <c r="F917" s="1642"/>
      <c r="G917" s="1642"/>
      <c r="H917" s="1642"/>
    </row>
    <row r="918" spans="1:8" ht="15.75" customHeight="1">
      <c r="A918" s="1642"/>
      <c r="B918" s="1642"/>
      <c r="C918" s="1642"/>
      <c r="D918" s="1642"/>
      <c r="E918" s="1642"/>
      <c r="F918" s="1642"/>
      <c r="G918" s="1642"/>
      <c r="H918" s="1642"/>
    </row>
    <row r="919" spans="1:8" ht="15.75" customHeight="1">
      <c r="A919" s="1642"/>
      <c r="B919" s="1642"/>
      <c r="C919" s="1642"/>
      <c r="D919" s="1642"/>
      <c r="E919" s="1642"/>
      <c r="F919" s="1642"/>
      <c r="G919" s="1642"/>
      <c r="H919" s="1642"/>
    </row>
    <row r="920" spans="1:8" ht="15.75" customHeight="1">
      <c r="A920" s="1642"/>
      <c r="B920" s="1642"/>
      <c r="C920" s="1642"/>
      <c r="D920" s="1642"/>
      <c r="E920" s="1642"/>
      <c r="F920" s="1642"/>
      <c r="G920" s="1642"/>
      <c r="H920" s="1642"/>
    </row>
    <row r="921" spans="1:8" ht="15.75" customHeight="1">
      <c r="A921" s="1642"/>
      <c r="B921" s="1642"/>
      <c r="C921" s="1642"/>
      <c r="D921" s="1642"/>
      <c r="E921" s="1642"/>
      <c r="F921" s="1642"/>
      <c r="G921" s="1642"/>
      <c r="H921" s="1642"/>
    </row>
    <row r="922" spans="1:8" ht="15.75" customHeight="1">
      <c r="A922" s="1642"/>
      <c r="B922" s="1642"/>
      <c r="C922" s="1642"/>
      <c r="D922" s="1642"/>
      <c r="E922" s="1642"/>
      <c r="F922" s="1642"/>
      <c r="G922" s="1642"/>
      <c r="H922" s="1642"/>
    </row>
    <row r="923" spans="1:8" ht="15.75" customHeight="1">
      <c r="A923" s="1642"/>
      <c r="B923" s="1642"/>
      <c r="C923" s="1642"/>
      <c r="D923" s="1642"/>
      <c r="E923" s="1642"/>
      <c r="F923" s="1642"/>
      <c r="G923" s="1642"/>
      <c r="H923" s="1642"/>
    </row>
    <row r="924" spans="1:8" ht="15.75" customHeight="1">
      <c r="A924" s="1642"/>
      <c r="B924" s="1642"/>
      <c r="C924" s="1642"/>
      <c r="D924" s="1642"/>
      <c r="E924" s="1642"/>
      <c r="F924" s="1642"/>
      <c r="G924" s="1642"/>
      <c r="H924" s="1642"/>
    </row>
    <row r="925" spans="1:8" ht="15.75" customHeight="1">
      <c r="A925" s="1642"/>
      <c r="B925" s="1642"/>
      <c r="C925" s="1642"/>
      <c r="D925" s="1642"/>
      <c r="E925" s="1642"/>
      <c r="F925" s="1642"/>
      <c r="G925" s="1642"/>
      <c r="H925" s="1642"/>
    </row>
    <row r="926" spans="1:8" ht="15.75" customHeight="1">
      <c r="A926" s="1642"/>
      <c r="B926" s="1642"/>
      <c r="C926" s="1642"/>
      <c r="D926" s="1642"/>
      <c r="E926" s="1642"/>
      <c r="F926" s="1642"/>
      <c r="G926" s="1642"/>
      <c r="H926" s="1642"/>
    </row>
    <row r="927" spans="1:8" ht="15.75" customHeight="1">
      <c r="A927" s="1642"/>
      <c r="B927" s="1642"/>
      <c r="C927" s="1642"/>
      <c r="D927" s="1642"/>
      <c r="E927" s="1642"/>
      <c r="F927" s="1642"/>
      <c r="G927" s="1642"/>
      <c r="H927" s="1642"/>
    </row>
    <row r="928" spans="1:8" ht="15.75" customHeight="1">
      <c r="A928" s="1642"/>
      <c r="B928" s="1642"/>
      <c r="C928" s="1642"/>
      <c r="D928" s="1642"/>
      <c r="E928" s="1642"/>
      <c r="F928" s="1642"/>
      <c r="G928" s="1642"/>
      <c r="H928" s="1642"/>
    </row>
    <row r="929" spans="1:8" ht="15.75" customHeight="1">
      <c r="A929" s="1642"/>
      <c r="B929" s="1642"/>
      <c r="C929" s="1642"/>
      <c r="D929" s="1642"/>
      <c r="E929" s="1642"/>
      <c r="F929" s="1642"/>
      <c r="G929" s="1642"/>
      <c r="H929" s="1642"/>
    </row>
    <row r="930" spans="1:8" ht="15.75" customHeight="1">
      <c r="A930" s="1642"/>
      <c r="B930" s="1642"/>
      <c r="C930" s="1642"/>
      <c r="D930" s="1642"/>
      <c r="E930" s="1642"/>
      <c r="F930" s="1642"/>
      <c r="G930" s="1642"/>
      <c r="H930" s="1642"/>
    </row>
    <row r="931" spans="1:8" ht="15.75" customHeight="1">
      <c r="A931" s="1642"/>
      <c r="B931" s="1642"/>
      <c r="C931" s="1642"/>
      <c r="D931" s="1642"/>
      <c r="E931" s="1642"/>
      <c r="F931" s="1642"/>
      <c r="G931" s="1642"/>
      <c r="H931" s="1642"/>
    </row>
    <row r="932" spans="1:8" ht="15.75" customHeight="1">
      <c r="A932" s="1642"/>
      <c r="B932" s="1642"/>
      <c r="C932" s="1642"/>
      <c r="D932" s="1642"/>
      <c r="E932" s="1642"/>
      <c r="F932" s="1642"/>
      <c r="G932" s="1642"/>
      <c r="H932" s="1642"/>
    </row>
    <row r="933" spans="1:8" ht="15.75" customHeight="1">
      <c r="A933" s="1642"/>
      <c r="B933" s="1642"/>
      <c r="C933" s="1642"/>
      <c r="D933" s="1642"/>
      <c r="E933" s="1642"/>
      <c r="F933" s="1642"/>
      <c r="G933" s="1642"/>
      <c r="H933" s="1642"/>
    </row>
    <row r="934" spans="1:8" ht="15.75" customHeight="1">
      <c r="A934" s="1642"/>
      <c r="B934" s="1642"/>
      <c r="C934" s="1642"/>
      <c r="D934" s="1642"/>
      <c r="E934" s="1642"/>
      <c r="F934" s="1642"/>
      <c r="G934" s="1642"/>
      <c r="H934" s="1642"/>
    </row>
    <row r="935" spans="1:8" ht="15.75" customHeight="1">
      <c r="A935" s="1642"/>
      <c r="B935" s="1642"/>
      <c r="C935" s="1642"/>
      <c r="D935" s="1642"/>
      <c r="E935" s="1642"/>
      <c r="F935" s="1642"/>
      <c r="G935" s="1642"/>
      <c r="H935" s="1642"/>
    </row>
    <row r="936" spans="1:8" ht="15.75" customHeight="1">
      <c r="A936" s="1642"/>
      <c r="B936" s="1642"/>
      <c r="C936" s="1642"/>
      <c r="D936" s="1642"/>
      <c r="E936" s="1642"/>
      <c r="F936" s="1642"/>
      <c r="G936" s="1642"/>
      <c r="H936" s="1642"/>
    </row>
    <row r="937" spans="1:8" ht="15.75" customHeight="1">
      <c r="A937" s="1642"/>
      <c r="B937" s="1642"/>
      <c r="C937" s="1642"/>
      <c r="D937" s="1642"/>
      <c r="E937" s="1642"/>
      <c r="F937" s="1642"/>
      <c r="G937" s="1642"/>
      <c r="H937" s="1642"/>
    </row>
    <row r="938" spans="1:8" ht="15.75" customHeight="1">
      <c r="A938" s="1642"/>
      <c r="B938" s="1642"/>
      <c r="C938" s="1642"/>
      <c r="D938" s="1642"/>
      <c r="E938" s="1642"/>
      <c r="F938" s="1642"/>
      <c r="G938" s="1642"/>
      <c r="H938" s="1642"/>
    </row>
    <row r="939" spans="1:8" ht="15.75" customHeight="1">
      <c r="A939" s="1642"/>
      <c r="B939" s="1642"/>
      <c r="C939" s="1642"/>
      <c r="D939" s="1642"/>
      <c r="E939" s="1642"/>
      <c r="F939" s="1642"/>
      <c r="G939" s="1642"/>
      <c r="H939" s="1642"/>
    </row>
    <row r="940" spans="1:8" ht="15.75" customHeight="1">
      <c r="A940" s="1642"/>
      <c r="B940" s="1642"/>
      <c r="C940" s="1642"/>
      <c r="D940" s="1642"/>
      <c r="E940" s="1642"/>
      <c r="F940" s="1642"/>
      <c r="G940" s="1642"/>
      <c r="H940" s="1642"/>
    </row>
    <row r="941" spans="1:8" ht="15.75" customHeight="1">
      <c r="A941" s="1642"/>
      <c r="B941" s="1642"/>
      <c r="C941" s="1642"/>
      <c r="D941" s="1642"/>
      <c r="E941" s="1642"/>
      <c r="F941" s="1642"/>
      <c r="G941" s="1642"/>
      <c r="H941" s="1642"/>
    </row>
    <row r="942" spans="1:8" ht="15.75" customHeight="1">
      <c r="A942" s="1642"/>
      <c r="B942" s="1642"/>
      <c r="C942" s="1642"/>
      <c r="D942" s="1642"/>
      <c r="E942" s="1642"/>
      <c r="F942" s="1642"/>
      <c r="G942" s="1642"/>
      <c r="H942" s="1642"/>
    </row>
    <row r="943" spans="1:8" ht="15.75" customHeight="1">
      <c r="A943" s="1642"/>
      <c r="B943" s="1642"/>
      <c r="C943" s="1642"/>
      <c r="D943" s="1642"/>
      <c r="E943" s="1642"/>
      <c r="F943" s="1642"/>
      <c r="G943" s="1642"/>
      <c r="H943" s="1642"/>
    </row>
    <row r="944" spans="1:8" ht="15.75" customHeight="1">
      <c r="A944" s="1642"/>
      <c r="B944" s="1642"/>
      <c r="C944" s="1642"/>
      <c r="D944" s="1642"/>
      <c r="E944" s="1642"/>
      <c r="F944" s="1642"/>
      <c r="G944" s="1642"/>
      <c r="H944" s="1642"/>
    </row>
    <row r="945" spans="1:8" ht="15.75" customHeight="1">
      <c r="A945" s="1642"/>
      <c r="B945" s="1642"/>
      <c r="C945" s="1642"/>
      <c r="D945" s="1642"/>
      <c r="E945" s="1642"/>
      <c r="F945" s="1642"/>
      <c r="G945" s="1642"/>
      <c r="H945" s="1642"/>
    </row>
    <row r="946" spans="1:8" ht="15.75" customHeight="1">
      <c r="A946" s="1642"/>
      <c r="B946" s="1642"/>
      <c r="C946" s="1642"/>
      <c r="D946" s="1642"/>
      <c r="E946" s="1642"/>
      <c r="F946" s="1642"/>
      <c r="G946" s="1642"/>
      <c r="H946" s="1642"/>
    </row>
    <row r="947" spans="1:8" ht="15.75" customHeight="1">
      <c r="A947" s="1642"/>
      <c r="B947" s="1642"/>
      <c r="C947" s="1642"/>
      <c r="D947" s="1642"/>
      <c r="E947" s="1642"/>
      <c r="F947" s="1642"/>
      <c r="G947" s="1642"/>
      <c r="H947" s="1642"/>
    </row>
    <row r="948" spans="1:8" ht="15.75" customHeight="1">
      <c r="A948" s="1642"/>
      <c r="B948" s="1642"/>
      <c r="C948" s="1642"/>
      <c r="D948" s="1642"/>
      <c r="E948" s="1642"/>
      <c r="F948" s="1642"/>
      <c r="G948" s="1642"/>
      <c r="H948" s="1642"/>
    </row>
    <row r="949" spans="1:8" ht="15.75" customHeight="1">
      <c r="A949" s="1642"/>
      <c r="B949" s="1642"/>
      <c r="C949" s="1642"/>
      <c r="D949" s="1642"/>
      <c r="E949" s="1642"/>
      <c r="F949" s="1642"/>
      <c r="G949" s="1642"/>
      <c r="H949" s="1642"/>
    </row>
    <row r="950" spans="1:8" ht="15.75" customHeight="1">
      <c r="A950" s="1642"/>
      <c r="B950" s="1642"/>
      <c r="C950" s="1642"/>
      <c r="D950" s="1642"/>
      <c r="E950" s="1642"/>
      <c r="F950" s="1642"/>
      <c r="G950" s="1642"/>
      <c r="H950" s="1642"/>
    </row>
    <row r="951" spans="1:8" ht="15.75" customHeight="1">
      <c r="A951" s="1642"/>
      <c r="B951" s="1642"/>
      <c r="C951" s="1642"/>
      <c r="D951" s="1642"/>
      <c r="E951" s="1642"/>
      <c r="F951" s="1642"/>
      <c r="G951" s="1642"/>
      <c r="H951" s="1642"/>
    </row>
    <row r="952" spans="1:8" ht="15.75" customHeight="1">
      <c r="A952" s="1642"/>
      <c r="B952" s="1642"/>
      <c r="C952" s="1642"/>
      <c r="D952" s="1642"/>
      <c r="E952" s="1642"/>
      <c r="F952" s="1642"/>
      <c r="G952" s="1642"/>
      <c r="H952" s="1642"/>
    </row>
    <row r="953" spans="1:8" ht="15.75" customHeight="1">
      <c r="A953" s="1642"/>
      <c r="B953" s="1642"/>
      <c r="C953" s="1642"/>
      <c r="D953" s="1642"/>
      <c r="E953" s="1642"/>
      <c r="F953" s="1642"/>
      <c r="G953" s="1642"/>
      <c r="H953" s="1642"/>
    </row>
    <row r="954" spans="1:8" ht="15.75" customHeight="1">
      <c r="A954" s="1642"/>
      <c r="B954" s="1642"/>
      <c r="C954" s="1642"/>
      <c r="D954" s="1642"/>
      <c r="E954" s="1642"/>
      <c r="F954" s="1642"/>
      <c r="G954" s="1642"/>
      <c r="H954" s="1642"/>
    </row>
    <row r="955" spans="1:8" ht="15.75" customHeight="1">
      <c r="A955" s="1642"/>
      <c r="B955" s="1642"/>
      <c r="C955" s="1642"/>
      <c r="D955" s="1642"/>
      <c r="E955" s="1642"/>
      <c r="F955" s="1642"/>
      <c r="G955" s="1642"/>
      <c r="H955" s="1642"/>
    </row>
    <row r="956" spans="1:8" ht="15.75" customHeight="1">
      <c r="A956" s="1642"/>
      <c r="B956" s="1642"/>
      <c r="C956" s="1642"/>
      <c r="D956" s="1642"/>
      <c r="E956" s="1642"/>
      <c r="F956" s="1642"/>
      <c r="G956" s="1642"/>
      <c r="H956" s="1642"/>
    </row>
    <row r="957" spans="1:8" ht="15.75" customHeight="1">
      <c r="A957" s="1642"/>
      <c r="B957" s="1642"/>
      <c r="C957" s="1642"/>
      <c r="D957" s="1642"/>
      <c r="E957" s="1642"/>
      <c r="F957" s="1642"/>
      <c r="G957" s="1642"/>
      <c r="H957" s="1642"/>
    </row>
    <row r="958" spans="1:8" ht="15.75" customHeight="1">
      <c r="A958" s="1642"/>
      <c r="B958" s="1642"/>
      <c r="C958" s="1642"/>
      <c r="D958" s="1642"/>
      <c r="E958" s="1642"/>
      <c r="F958" s="1642"/>
      <c r="G958" s="1642"/>
      <c r="H958" s="1642"/>
    </row>
    <row r="959" spans="1:8" ht="15.75" customHeight="1">
      <c r="A959" s="1642"/>
      <c r="B959" s="1642"/>
      <c r="C959" s="1642"/>
      <c r="D959" s="1642"/>
      <c r="E959" s="1642"/>
      <c r="F959" s="1642"/>
      <c r="G959" s="1642"/>
      <c r="H959" s="1642"/>
    </row>
    <row r="960" spans="1:8" ht="15.75" customHeight="1">
      <c r="A960" s="1642"/>
      <c r="B960" s="1642"/>
      <c r="C960" s="1642"/>
      <c r="D960" s="1642"/>
      <c r="E960" s="1642"/>
      <c r="F960" s="1642"/>
      <c r="G960" s="1642"/>
      <c r="H960" s="1642"/>
    </row>
    <row r="961" spans="1:8" ht="15.75" customHeight="1">
      <c r="A961" s="1642"/>
      <c r="B961" s="1642"/>
      <c r="C961" s="1642"/>
      <c r="D961" s="1642"/>
      <c r="E961" s="1642"/>
      <c r="F961" s="1642"/>
      <c r="G961" s="1642"/>
      <c r="H961" s="1642"/>
    </row>
    <row r="962" spans="1:8" ht="15.75" customHeight="1">
      <c r="A962" s="1642"/>
      <c r="B962" s="1642"/>
      <c r="C962" s="1642"/>
      <c r="D962" s="1642"/>
      <c r="E962" s="1642"/>
      <c r="F962" s="1642"/>
      <c r="G962" s="1642"/>
      <c r="H962" s="1642"/>
    </row>
    <row r="963" spans="1:8" ht="15.75" customHeight="1">
      <c r="A963" s="1642"/>
      <c r="B963" s="1642"/>
      <c r="C963" s="1642"/>
      <c r="D963" s="1642"/>
      <c r="E963" s="1642"/>
      <c r="F963" s="1642"/>
      <c r="G963" s="1642"/>
      <c r="H963" s="1642"/>
    </row>
    <row r="964" spans="1:8" ht="15.75" customHeight="1">
      <c r="A964" s="1642"/>
      <c r="B964" s="1642"/>
      <c r="C964" s="1642"/>
      <c r="D964" s="1642"/>
      <c r="E964" s="1642"/>
      <c r="F964" s="1642"/>
      <c r="G964" s="1642"/>
      <c r="H964" s="1642"/>
    </row>
    <row r="965" spans="1:8" ht="15.75" customHeight="1">
      <c r="A965" s="1642"/>
      <c r="B965" s="1642"/>
      <c r="C965" s="1642"/>
      <c r="D965" s="1642"/>
      <c r="E965" s="1642"/>
      <c r="F965" s="1642"/>
      <c r="G965" s="1642"/>
      <c r="H965" s="1642"/>
    </row>
    <row r="966" spans="1:8" ht="15.75" customHeight="1">
      <c r="A966" s="1642"/>
      <c r="B966" s="1642"/>
      <c r="C966" s="1642"/>
      <c r="D966" s="1642"/>
      <c r="E966" s="1642"/>
      <c r="F966" s="1642"/>
      <c r="G966" s="1642"/>
      <c r="H966" s="1642"/>
    </row>
    <row r="967" spans="1:8" ht="15.75" customHeight="1">
      <c r="A967" s="1642"/>
      <c r="B967" s="1642"/>
      <c r="C967" s="1642"/>
      <c r="D967" s="1642"/>
      <c r="E967" s="1642"/>
      <c r="F967" s="1642"/>
      <c r="G967" s="1642"/>
      <c r="H967" s="1642"/>
    </row>
    <row r="968" spans="1:8" ht="15.75" customHeight="1">
      <c r="A968" s="1642"/>
      <c r="B968" s="1642"/>
      <c r="C968" s="1642"/>
      <c r="D968" s="1642"/>
      <c r="E968" s="1642"/>
      <c r="F968" s="1642"/>
      <c r="G968" s="1642"/>
      <c r="H968" s="1642"/>
    </row>
    <row r="969" spans="1:8" ht="15.75" customHeight="1">
      <c r="A969" s="1642"/>
      <c r="B969" s="1642"/>
      <c r="C969" s="1642"/>
      <c r="D969" s="1642"/>
      <c r="E969" s="1642"/>
      <c r="F969" s="1642"/>
      <c r="G969" s="1642"/>
      <c r="H969" s="1642"/>
    </row>
    <row r="970" spans="1:8" ht="15.75" customHeight="1">
      <c r="A970" s="1642"/>
      <c r="B970" s="1642"/>
      <c r="C970" s="1642"/>
      <c r="D970" s="1642"/>
      <c r="E970" s="1642"/>
      <c r="F970" s="1642"/>
      <c r="G970" s="1642"/>
      <c r="H970" s="1642"/>
    </row>
    <row r="971" spans="1:8" ht="15.75" customHeight="1">
      <c r="A971" s="1642"/>
      <c r="B971" s="1642"/>
      <c r="C971" s="1642"/>
      <c r="D971" s="1642"/>
      <c r="E971" s="1642"/>
      <c r="F971" s="1642"/>
      <c r="G971" s="1642"/>
      <c r="H971" s="1642"/>
    </row>
    <row r="972" spans="1:8" ht="15.75" customHeight="1">
      <c r="A972" s="1642"/>
      <c r="B972" s="1642"/>
      <c r="C972" s="1642"/>
      <c r="D972" s="1642"/>
      <c r="E972" s="1642"/>
      <c r="F972" s="1642"/>
      <c r="G972" s="1642"/>
      <c r="H972" s="1642"/>
    </row>
    <row r="973" spans="1:8" ht="15.75" customHeight="1">
      <c r="A973" s="1642"/>
      <c r="B973" s="1642"/>
      <c r="C973" s="1642"/>
      <c r="D973" s="1642"/>
      <c r="E973" s="1642"/>
      <c r="F973" s="1642"/>
      <c r="G973" s="1642"/>
      <c r="H973" s="1642"/>
    </row>
    <row r="974" spans="1:8" ht="15.75" customHeight="1">
      <c r="A974" s="1642"/>
      <c r="B974" s="1642"/>
      <c r="C974" s="1642"/>
      <c r="D974" s="1642"/>
      <c r="E974" s="1642"/>
      <c r="F974" s="1642"/>
      <c r="G974" s="1642"/>
      <c r="H974" s="1642"/>
    </row>
    <row r="975" spans="1:8" ht="15.75" customHeight="1">
      <c r="A975" s="1642"/>
      <c r="B975" s="1642"/>
      <c r="C975" s="1642"/>
      <c r="D975" s="1642"/>
      <c r="E975" s="1642"/>
      <c r="F975" s="1642"/>
      <c r="G975" s="1642"/>
      <c r="H975" s="1642"/>
    </row>
    <row r="976" spans="1:8" ht="15.75" customHeight="1">
      <c r="A976" s="1642"/>
      <c r="B976" s="1642"/>
      <c r="C976" s="1642"/>
      <c r="D976" s="1642"/>
      <c r="E976" s="1642"/>
      <c r="F976" s="1642"/>
      <c r="G976" s="1642"/>
      <c r="H976" s="1642"/>
    </row>
    <row r="977" spans="1:8" ht="15.75" customHeight="1">
      <c r="A977" s="1642"/>
      <c r="B977" s="1642"/>
      <c r="C977" s="1642"/>
      <c r="D977" s="1642"/>
      <c r="E977" s="1642"/>
      <c r="F977" s="1642"/>
      <c r="G977" s="1642"/>
      <c r="H977" s="1642"/>
    </row>
    <row r="978" spans="1:8" ht="15.75" customHeight="1">
      <c r="A978" s="1642"/>
      <c r="B978" s="1642"/>
      <c r="C978" s="1642"/>
      <c r="D978" s="1642"/>
      <c r="E978" s="1642"/>
      <c r="F978" s="1642"/>
      <c r="G978" s="1642"/>
      <c r="H978" s="1642"/>
    </row>
    <row r="979" spans="1:8" ht="15.75" customHeight="1">
      <c r="A979" s="1642"/>
      <c r="B979" s="1642"/>
      <c r="C979" s="1642"/>
      <c r="D979" s="1642"/>
      <c r="E979" s="1642"/>
      <c r="F979" s="1642"/>
      <c r="G979" s="1642"/>
      <c r="H979" s="1642"/>
    </row>
    <row r="980" spans="1:8" ht="15.75" customHeight="1">
      <c r="A980" s="1642"/>
      <c r="B980" s="1642"/>
      <c r="C980" s="1642"/>
      <c r="D980" s="1642"/>
      <c r="E980" s="1642"/>
      <c r="F980" s="1642"/>
      <c r="G980" s="1642"/>
      <c r="H980" s="1642"/>
    </row>
    <row r="981" spans="1:8" ht="15.75" customHeight="1">
      <c r="A981" s="1642"/>
      <c r="B981" s="1642"/>
      <c r="C981" s="1642"/>
      <c r="D981" s="1642"/>
      <c r="E981" s="1642"/>
      <c r="F981" s="1642"/>
      <c r="G981" s="1642"/>
      <c r="H981" s="1642"/>
    </row>
    <row r="982" spans="1:8" ht="15.75" customHeight="1">
      <c r="A982" s="1642"/>
      <c r="B982" s="1642"/>
      <c r="C982" s="1642"/>
      <c r="D982" s="1642"/>
      <c r="E982" s="1642"/>
      <c r="F982" s="1642"/>
      <c r="G982" s="1642"/>
      <c r="H982" s="1642"/>
    </row>
    <row r="983" spans="1:8" ht="15.75" customHeight="1">
      <c r="A983" s="1642"/>
      <c r="B983" s="1642"/>
      <c r="C983" s="1642"/>
      <c r="D983" s="1642"/>
      <c r="E983" s="1642"/>
      <c r="F983" s="1642"/>
      <c r="G983" s="1642"/>
      <c r="H983" s="1642"/>
    </row>
    <row r="984" spans="1:8" ht="15.75" customHeight="1">
      <c r="A984" s="1642"/>
      <c r="B984" s="1642"/>
      <c r="C984" s="1642"/>
      <c r="D984" s="1642"/>
      <c r="E984" s="1642"/>
      <c r="F984" s="1642"/>
      <c r="G984" s="1642"/>
      <c r="H984" s="1642"/>
    </row>
    <row r="985" spans="1:8" ht="15.75" customHeight="1">
      <c r="A985" s="1642"/>
      <c r="B985" s="1642"/>
      <c r="C985" s="1642"/>
      <c r="D985" s="1642"/>
      <c r="E985" s="1642"/>
      <c r="F985" s="1642"/>
      <c r="G985" s="1642"/>
      <c r="H985" s="1642"/>
    </row>
    <row r="986" spans="1:8" ht="15.75" customHeight="1">
      <c r="A986" s="1642"/>
      <c r="B986" s="1642"/>
      <c r="C986" s="1642"/>
      <c r="D986" s="1642"/>
      <c r="E986" s="1642"/>
      <c r="F986" s="1642"/>
      <c r="G986" s="1642"/>
      <c r="H986" s="1642"/>
    </row>
    <row r="987" spans="1:8" ht="15.75" customHeight="1">
      <c r="A987" s="1642"/>
      <c r="B987" s="1642"/>
      <c r="C987" s="1642"/>
      <c r="D987" s="1642"/>
      <c r="E987" s="1642"/>
      <c r="F987" s="1642"/>
      <c r="G987" s="1642"/>
      <c r="H987" s="1642"/>
    </row>
    <row r="988" spans="1:8" ht="15.75" customHeight="1">
      <c r="A988" s="1642"/>
      <c r="B988" s="1642"/>
      <c r="C988" s="1642"/>
      <c r="D988" s="1642"/>
      <c r="E988" s="1642"/>
      <c r="F988" s="1642"/>
      <c r="G988" s="1642"/>
      <c r="H988" s="1642"/>
    </row>
    <row r="989" spans="1:8" ht="15.75" customHeight="1">
      <c r="A989" s="1642"/>
      <c r="B989" s="1642"/>
      <c r="C989" s="1642"/>
      <c r="D989" s="1642"/>
      <c r="E989" s="1642"/>
      <c r="F989" s="1642"/>
      <c r="G989" s="1642"/>
      <c r="H989" s="1642"/>
    </row>
    <row r="990" spans="1:8" ht="15.75" customHeight="1">
      <c r="A990" s="1642"/>
      <c r="B990" s="1642"/>
      <c r="C990" s="1642"/>
      <c r="D990" s="1642"/>
      <c r="E990" s="1642"/>
      <c r="F990" s="1642"/>
      <c r="G990" s="1642"/>
      <c r="H990" s="1642"/>
    </row>
    <row r="991" spans="1:8" ht="15.75" customHeight="1">
      <c r="A991" s="1642"/>
      <c r="B991" s="1642"/>
      <c r="C991" s="1642"/>
      <c r="D991" s="1642"/>
      <c r="E991" s="1642"/>
      <c r="F991" s="1642"/>
      <c r="G991" s="1642"/>
      <c r="H991" s="1642"/>
    </row>
    <row r="992" spans="1:8" ht="15.75" customHeight="1">
      <c r="A992" s="1642"/>
      <c r="B992" s="1642"/>
      <c r="C992" s="1642"/>
      <c r="D992" s="1642"/>
      <c r="E992" s="1642"/>
      <c r="F992" s="1642"/>
      <c r="G992" s="1642"/>
      <c r="H992" s="1642"/>
    </row>
    <row r="993" spans="1:8" ht="15.75" customHeight="1">
      <c r="A993" s="1642"/>
      <c r="B993" s="1642"/>
      <c r="C993" s="1642"/>
      <c r="D993" s="1642"/>
      <c r="E993" s="1642"/>
      <c r="F993" s="1642"/>
      <c r="G993" s="1642"/>
      <c r="H993" s="1642"/>
    </row>
    <row r="994" spans="1:8" ht="15.75" customHeight="1">
      <c r="A994" s="1642"/>
      <c r="B994" s="1642"/>
      <c r="C994" s="1642"/>
      <c r="D994" s="1642"/>
      <c r="E994" s="1642"/>
      <c r="F994" s="1642"/>
      <c r="G994" s="1642"/>
      <c r="H994" s="1642"/>
    </row>
    <row r="995" spans="1:8" ht="15.75" customHeight="1">
      <c r="A995" s="1642"/>
      <c r="B995" s="1642"/>
      <c r="C995" s="1642"/>
      <c r="D995" s="1642"/>
      <c r="E995" s="1642"/>
      <c r="F995" s="1642"/>
      <c r="G995" s="1642"/>
      <c r="H995" s="1642"/>
    </row>
    <row r="996" spans="1:8" ht="15.75" customHeight="1">
      <c r="A996" s="1642"/>
      <c r="B996" s="1642"/>
      <c r="C996" s="1642"/>
      <c r="D996" s="1642"/>
      <c r="E996" s="1642"/>
      <c r="F996" s="1642"/>
      <c r="G996" s="1642"/>
      <c r="H996" s="1642"/>
    </row>
    <row r="997" spans="1:8" ht="15.75" customHeight="1">
      <c r="A997" s="1642"/>
      <c r="B997" s="1642"/>
      <c r="C997" s="1642"/>
      <c r="D997" s="1642"/>
      <c r="E997" s="1642"/>
      <c r="F997" s="1642"/>
      <c r="G997" s="1642"/>
      <c r="H997" s="1642"/>
    </row>
    <row r="998" spans="1:8" ht="15.75" customHeight="1">
      <c r="A998" s="1642"/>
      <c r="B998" s="1642"/>
      <c r="C998" s="1642"/>
      <c r="D998" s="1642"/>
      <c r="E998" s="1642"/>
      <c r="F998" s="1642"/>
      <c r="G998" s="1642"/>
      <c r="H998" s="1642"/>
    </row>
    <row r="999" spans="1:8" ht="15.75" customHeight="1">
      <c r="A999" s="1642"/>
      <c r="B999" s="1642"/>
      <c r="C999" s="1642"/>
      <c r="D999" s="1642"/>
      <c r="E999" s="1642"/>
      <c r="F999" s="1642"/>
      <c r="G999" s="1642"/>
      <c r="H999" s="1642"/>
    </row>
    <row r="1000" spans="1:8" ht="15.75" customHeight="1">
      <c r="A1000" s="1642"/>
      <c r="B1000" s="1642"/>
      <c r="C1000" s="1642"/>
      <c r="D1000" s="1642"/>
      <c r="E1000" s="1642"/>
      <c r="F1000" s="1642"/>
      <c r="G1000" s="1642"/>
      <c r="H1000" s="1642"/>
    </row>
  </sheetData>
  <mergeCells count="9">
    <mergeCell ref="B1:G1"/>
    <mergeCell ref="B2:G2"/>
    <mergeCell ref="B3:G3"/>
    <mergeCell ref="F4:G4"/>
    <mergeCell ref="B5:B6"/>
    <mergeCell ref="F5:G5"/>
    <mergeCell ref="C5:C6"/>
    <mergeCell ref="D5:D6"/>
    <mergeCell ref="E5:E6"/>
  </mergeCells>
  <printOptions horizontalCentered="1"/>
  <pageMargins left="0.39370078740157483" right="0.39370078740157483" top="0.39370078740157483" bottom="0.39370078740157483" header="0" footer="0"/>
  <pageSetup scale="83"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01"/>
  <sheetViews>
    <sheetView showGridLines="0" workbookViewId="0">
      <selection activeCell="L29" sqref="L29"/>
    </sheetView>
  </sheetViews>
  <sheetFormatPr defaultColWidth="14.42578125" defaultRowHeight="15" customHeight="1"/>
  <cols>
    <col min="1" max="1" width="6.42578125" style="1703" customWidth="1"/>
    <col min="2" max="2" width="5.42578125" style="1703" customWidth="1"/>
    <col min="3" max="3" width="36" style="1703" customWidth="1"/>
    <col min="4" max="4" width="14.28515625" style="1703" customWidth="1"/>
    <col min="5" max="5" width="13.42578125" style="1703" customWidth="1"/>
    <col min="6" max="6" width="16" style="1703" customWidth="1"/>
    <col min="7" max="8" width="16.42578125" style="1703" customWidth="1"/>
    <col min="9" max="9" width="14.42578125" style="1704"/>
    <col min="10" max="16384" width="14.42578125" style="1703"/>
  </cols>
  <sheetData>
    <row r="1" spans="1:10" ht="21" customHeight="1">
      <c r="A1" s="1706"/>
      <c r="B1" s="3247" t="s">
        <v>1472</v>
      </c>
      <c r="C1" s="3248"/>
      <c r="D1" s="3248"/>
      <c r="E1" s="3248"/>
      <c r="F1" s="3248"/>
      <c r="G1" s="3248"/>
      <c r="H1" s="3248"/>
    </row>
    <row r="2" spans="1:10" ht="21" customHeight="1">
      <c r="A2" s="1706"/>
      <c r="B2" s="3247" t="s">
        <v>1471</v>
      </c>
      <c r="C2" s="3248"/>
      <c r="D2" s="3248"/>
      <c r="E2" s="3248"/>
      <c r="F2" s="3248"/>
      <c r="G2" s="3248"/>
      <c r="H2" s="3248"/>
    </row>
    <row r="3" spans="1:10" ht="15.75" customHeight="1" thickBot="1">
      <c r="A3" s="1706"/>
      <c r="B3" s="3249" t="s">
        <v>40</v>
      </c>
      <c r="C3" s="3250"/>
      <c r="D3" s="3250"/>
      <c r="E3" s="3250"/>
      <c r="F3" s="3250"/>
      <c r="G3" s="3250"/>
      <c r="H3" s="3250"/>
    </row>
    <row r="4" spans="1:10" ht="20.100000000000001" customHeight="1" thickTop="1">
      <c r="A4" s="1706"/>
      <c r="B4" s="3251" t="s">
        <v>2</v>
      </c>
      <c r="C4" s="3253" t="s">
        <v>3</v>
      </c>
      <c r="D4" s="1764" t="s">
        <v>29</v>
      </c>
      <c r="E4" s="1763" t="s">
        <v>400</v>
      </c>
      <c r="F4" s="3255" t="s">
        <v>401</v>
      </c>
      <c r="G4" s="3256"/>
      <c r="H4" s="3257"/>
    </row>
    <row r="5" spans="1:10" ht="30" customHeight="1">
      <c r="A5" s="1706"/>
      <c r="B5" s="3252"/>
      <c r="C5" s="3254"/>
      <c r="D5" s="1762" t="s">
        <v>4</v>
      </c>
      <c r="E5" s="1762" t="s">
        <v>4</v>
      </c>
      <c r="F5" s="1762" t="s">
        <v>4</v>
      </c>
      <c r="G5" s="1761" t="s">
        <v>1470</v>
      </c>
      <c r="H5" s="1760" t="s">
        <v>545</v>
      </c>
    </row>
    <row r="6" spans="1:10" s="1748" customFormat="1" ht="21.75" customHeight="1">
      <c r="A6" s="1749"/>
      <c r="B6" s="1759">
        <v>1</v>
      </c>
      <c r="C6" s="1758" t="s">
        <v>1469</v>
      </c>
      <c r="D6" s="1757">
        <v>2346.3704900000002</v>
      </c>
      <c r="E6" s="1757">
        <v>12691.12006768</v>
      </c>
      <c r="F6" s="1752">
        <v>53651.598205180002</v>
      </c>
      <c r="G6" s="1751">
        <f t="shared" ref="G6:G28" si="0">(F6/$F$28)*100</f>
        <v>38.01732346234575</v>
      </c>
      <c r="H6" s="1756">
        <f t="shared" ref="H6:H28" si="1">F6/E6*100-100</f>
        <v>322.74911843133935</v>
      </c>
      <c r="I6" s="1704"/>
      <c r="J6" s="1740"/>
    </row>
    <row r="7" spans="1:10" s="1748" customFormat="1" ht="23.1" customHeight="1">
      <c r="A7" s="1749"/>
      <c r="B7" s="1755">
        <v>2</v>
      </c>
      <c r="C7" s="1754" t="s">
        <v>1468</v>
      </c>
      <c r="D7" s="1753">
        <v>6914.3390309999995</v>
      </c>
      <c r="E7" s="1753">
        <v>5441.4498160000003</v>
      </c>
      <c r="F7" s="1752">
        <v>7345.1540349999996</v>
      </c>
      <c r="G7" s="1751">
        <f t="shared" si="0"/>
        <v>5.2047489016345549</v>
      </c>
      <c r="H7" s="1750">
        <f t="shared" si="1"/>
        <v>34.985238922949549</v>
      </c>
      <c r="I7" s="1704"/>
      <c r="J7" s="1740"/>
    </row>
    <row r="8" spans="1:10" s="1748" customFormat="1" ht="20.100000000000001" customHeight="1">
      <c r="A8" s="1749"/>
      <c r="B8" s="1755">
        <v>3</v>
      </c>
      <c r="C8" s="1754" t="s">
        <v>1467</v>
      </c>
      <c r="D8" s="1753">
        <v>7359.762898</v>
      </c>
      <c r="E8" s="1753">
        <v>6155.0387000000001</v>
      </c>
      <c r="F8" s="1752">
        <v>7243.4524950000005</v>
      </c>
      <c r="G8" s="1751">
        <f t="shared" si="0"/>
        <v>5.1326835676623528</v>
      </c>
      <c r="H8" s="1750">
        <f t="shared" si="1"/>
        <v>17.683297344661696</v>
      </c>
      <c r="I8" s="1704"/>
      <c r="J8" s="1740"/>
    </row>
    <row r="9" spans="1:10" s="1704" customFormat="1" ht="24.95" customHeight="1">
      <c r="A9" s="1709"/>
      <c r="B9" s="1755">
        <v>4</v>
      </c>
      <c r="C9" s="1754" t="s">
        <v>1466</v>
      </c>
      <c r="D9" s="1753">
        <v>4283.8808159999999</v>
      </c>
      <c r="E9" s="1753">
        <v>4007.2664680000003</v>
      </c>
      <c r="F9" s="1752">
        <v>6935.9302240000006</v>
      </c>
      <c r="G9" s="1751">
        <f t="shared" si="0"/>
        <v>4.9147744272156597</v>
      </c>
      <c r="H9" s="1750">
        <f t="shared" si="1"/>
        <v>73.083828574586335</v>
      </c>
      <c r="J9" s="1740"/>
    </row>
    <row r="10" spans="1:10" s="1748" customFormat="1" ht="24" customHeight="1">
      <c r="A10" s="1749"/>
      <c r="B10" s="1755">
        <v>5</v>
      </c>
      <c r="C10" s="1754" t="s">
        <v>1465</v>
      </c>
      <c r="D10" s="1753">
        <v>5811.4162900000001</v>
      </c>
      <c r="E10" s="1753">
        <v>5262.2016330000006</v>
      </c>
      <c r="F10" s="1752">
        <v>6705.0962960000006</v>
      </c>
      <c r="G10" s="1751">
        <f t="shared" si="0"/>
        <v>4.751206362135866</v>
      </c>
      <c r="H10" s="1750">
        <f t="shared" si="1"/>
        <v>27.41998052585835</v>
      </c>
      <c r="I10" s="1704"/>
      <c r="J10" s="1740"/>
    </row>
    <row r="11" spans="1:10" ht="21.75" customHeight="1">
      <c r="A11" s="1706"/>
      <c r="B11" s="1755">
        <v>6</v>
      </c>
      <c r="C11" s="1754" t="s">
        <v>1464</v>
      </c>
      <c r="D11" s="1753">
        <v>4549.8538099999996</v>
      </c>
      <c r="E11" s="1753">
        <v>3430.2274110000003</v>
      </c>
      <c r="F11" s="1752">
        <v>4215.7903259999994</v>
      </c>
      <c r="G11" s="1751">
        <f t="shared" si="0"/>
        <v>2.9872933861175421</v>
      </c>
      <c r="H11" s="1750">
        <f t="shared" si="1"/>
        <v>22.901190529842651</v>
      </c>
      <c r="J11" s="1740"/>
    </row>
    <row r="12" spans="1:10" s="1739" customFormat="1" ht="21.75" customHeight="1">
      <c r="A12" s="1747"/>
      <c r="B12" s="1755">
        <v>7</v>
      </c>
      <c r="C12" s="1754" t="s">
        <v>1463</v>
      </c>
      <c r="D12" s="1753">
        <v>4186.1019639999995</v>
      </c>
      <c r="E12" s="1753">
        <v>2801.5876299999995</v>
      </c>
      <c r="F12" s="1752">
        <v>3455.6538920000007</v>
      </c>
      <c r="G12" s="1751">
        <f t="shared" si="0"/>
        <v>2.4486635287855036</v>
      </c>
      <c r="H12" s="1750">
        <f t="shared" si="1"/>
        <v>23.346271770910178</v>
      </c>
      <c r="I12" s="1704"/>
      <c r="J12" s="1740"/>
    </row>
    <row r="13" spans="1:10" ht="21.75" customHeight="1">
      <c r="A13" s="1706"/>
      <c r="B13" s="1755">
        <v>8</v>
      </c>
      <c r="C13" s="1754" t="s">
        <v>560</v>
      </c>
      <c r="D13" s="1753">
        <v>3420.4740070000007</v>
      </c>
      <c r="E13" s="1753">
        <v>2873.7096059999999</v>
      </c>
      <c r="F13" s="1752">
        <v>3296.351341</v>
      </c>
      <c r="G13" s="1751">
        <f t="shared" si="0"/>
        <v>2.335782332095278</v>
      </c>
      <c r="H13" s="1750">
        <f t="shared" si="1"/>
        <v>14.707183151615922</v>
      </c>
      <c r="J13" s="1740"/>
    </row>
    <row r="14" spans="1:10" s="1748" customFormat="1" ht="21.75" customHeight="1">
      <c r="A14" s="1749"/>
      <c r="B14" s="1755">
        <v>9</v>
      </c>
      <c r="C14" s="1754" t="s">
        <v>1462</v>
      </c>
      <c r="D14" s="1753">
        <v>1909.7122440000001</v>
      </c>
      <c r="E14" s="1753">
        <v>1763.619119</v>
      </c>
      <c r="F14" s="1752">
        <v>2544.5468250000004</v>
      </c>
      <c r="G14" s="1751">
        <f t="shared" si="0"/>
        <v>1.8030564409499745</v>
      </c>
      <c r="H14" s="1750">
        <f t="shared" si="1"/>
        <v>44.279838973553353</v>
      </c>
      <c r="I14" s="1704"/>
      <c r="J14" s="1740"/>
    </row>
    <row r="15" spans="1:10" ht="21.75" customHeight="1">
      <c r="A15" s="1706"/>
      <c r="B15" s="1755">
        <v>10</v>
      </c>
      <c r="C15" s="1754" t="s">
        <v>1461</v>
      </c>
      <c r="D15" s="1753">
        <v>1608.104673</v>
      </c>
      <c r="E15" s="1753">
        <v>1566.4142770000001</v>
      </c>
      <c r="F15" s="1752">
        <v>2265.912358</v>
      </c>
      <c r="G15" s="1751">
        <f t="shared" si="0"/>
        <v>1.6056170912555499</v>
      </c>
      <c r="H15" s="1750">
        <f t="shared" si="1"/>
        <v>44.656007754198981</v>
      </c>
      <c r="J15" s="1740"/>
    </row>
    <row r="16" spans="1:10" ht="21.75" customHeight="1">
      <c r="A16" s="1706"/>
      <c r="B16" s="1755">
        <v>11</v>
      </c>
      <c r="C16" s="1754" t="s">
        <v>1460</v>
      </c>
      <c r="D16" s="1753">
        <v>1316.5536970000001</v>
      </c>
      <c r="E16" s="1753">
        <v>1510.2563850000001</v>
      </c>
      <c r="F16" s="1752">
        <v>1620.307738</v>
      </c>
      <c r="G16" s="1751">
        <f t="shared" si="0"/>
        <v>1.1481440524569571</v>
      </c>
      <c r="H16" s="1750">
        <f t="shared" si="1"/>
        <v>7.2869318145607309</v>
      </c>
      <c r="J16" s="1740"/>
    </row>
    <row r="17" spans="1:10" ht="21.75" customHeight="1">
      <c r="A17" s="1706"/>
      <c r="B17" s="1755">
        <v>12</v>
      </c>
      <c r="C17" s="1754" t="s">
        <v>1459</v>
      </c>
      <c r="D17" s="1753">
        <v>734.03962399999989</v>
      </c>
      <c r="E17" s="1753">
        <v>975.80095600000016</v>
      </c>
      <c r="F17" s="1752">
        <v>1592.2397289999999</v>
      </c>
      <c r="G17" s="1751">
        <f t="shared" si="0"/>
        <v>1.1282551654005784</v>
      </c>
      <c r="H17" s="1750">
        <f t="shared" si="1"/>
        <v>63.172593673909006</v>
      </c>
      <c r="J17" s="1740"/>
    </row>
    <row r="18" spans="1:10" ht="21.75" customHeight="1">
      <c r="A18" s="1706"/>
      <c r="B18" s="1755">
        <v>13</v>
      </c>
      <c r="C18" s="1754" t="s">
        <v>1458</v>
      </c>
      <c r="D18" s="1753">
        <v>940.22159099999999</v>
      </c>
      <c r="E18" s="1753">
        <v>791.91253099999994</v>
      </c>
      <c r="F18" s="1752">
        <v>1401.2192400000004</v>
      </c>
      <c r="G18" s="1751">
        <f t="shared" si="0"/>
        <v>0.99289875550434348</v>
      </c>
      <c r="H18" s="1750">
        <f t="shared" si="1"/>
        <v>76.941162710304496</v>
      </c>
      <c r="J18" s="1740"/>
    </row>
    <row r="19" spans="1:10" ht="21.75" customHeight="1">
      <c r="A19" s="1706"/>
      <c r="B19" s="1755">
        <v>14</v>
      </c>
      <c r="C19" s="1754" t="s">
        <v>1457</v>
      </c>
      <c r="D19" s="1753">
        <v>1385.560465</v>
      </c>
      <c r="E19" s="1753">
        <v>812.05876999999998</v>
      </c>
      <c r="F19" s="1752">
        <v>1125.089285</v>
      </c>
      <c r="G19" s="1751">
        <f t="shared" si="0"/>
        <v>0.79723409372238674</v>
      </c>
      <c r="H19" s="1750">
        <f t="shared" si="1"/>
        <v>38.54776606870459</v>
      </c>
      <c r="J19" s="1740"/>
    </row>
    <row r="20" spans="1:10" s="1739" customFormat="1" ht="21.75" customHeight="1">
      <c r="A20" s="1747"/>
      <c r="B20" s="1755">
        <v>15</v>
      </c>
      <c r="C20" s="1754" t="s">
        <v>1456</v>
      </c>
      <c r="D20" s="1753">
        <v>815.8509210000002</v>
      </c>
      <c r="E20" s="1753">
        <v>733.34211300000004</v>
      </c>
      <c r="F20" s="1752">
        <v>927.40709800000002</v>
      </c>
      <c r="G20" s="1751">
        <f t="shared" si="0"/>
        <v>0.65715722933557108</v>
      </c>
      <c r="H20" s="1750">
        <f t="shared" si="1"/>
        <v>26.463090222121195</v>
      </c>
      <c r="I20" s="1704"/>
      <c r="J20" s="1740"/>
    </row>
    <row r="21" spans="1:10" ht="21.75" customHeight="1">
      <c r="A21" s="1706"/>
      <c r="B21" s="1755">
        <v>16</v>
      </c>
      <c r="C21" s="1754" t="s">
        <v>1455</v>
      </c>
      <c r="D21" s="1753">
        <v>906.50298899999996</v>
      </c>
      <c r="E21" s="1753">
        <v>755.21441200000004</v>
      </c>
      <c r="F21" s="1752">
        <v>768.9035839999998</v>
      </c>
      <c r="G21" s="1751">
        <f t="shared" si="0"/>
        <v>0.54484222729944032</v>
      </c>
      <c r="H21" s="1750">
        <f t="shared" si="1"/>
        <v>1.812620599194787</v>
      </c>
      <c r="J21" s="1740"/>
    </row>
    <row r="22" spans="1:10" ht="21.75" customHeight="1">
      <c r="A22" s="1706"/>
      <c r="B22" s="1746">
        <v>17</v>
      </c>
      <c r="C22" s="1745" t="s">
        <v>1454</v>
      </c>
      <c r="D22" s="1744">
        <v>510.81462700000003</v>
      </c>
      <c r="E22" s="1744">
        <v>385.98202800000001</v>
      </c>
      <c r="F22" s="1743">
        <v>762.3543719999999</v>
      </c>
      <c r="G22" s="1742">
        <f t="shared" si="0"/>
        <v>0.54020147997118217</v>
      </c>
      <c r="H22" s="1741">
        <f t="shared" si="1"/>
        <v>97.51032864151901</v>
      </c>
      <c r="J22" s="1740"/>
    </row>
    <row r="23" spans="1:10" s="1748" customFormat="1" ht="21.75" customHeight="1">
      <c r="A23" s="1749"/>
      <c r="B23" s="1746">
        <v>18</v>
      </c>
      <c r="C23" s="1745" t="s">
        <v>1453</v>
      </c>
      <c r="D23" s="1744">
        <v>2950.9501519999999</v>
      </c>
      <c r="E23" s="1744">
        <v>1025.5305529999998</v>
      </c>
      <c r="F23" s="1743">
        <v>690.01517000000001</v>
      </c>
      <c r="G23" s="1742">
        <f t="shared" si="0"/>
        <v>0.48894218978331894</v>
      </c>
      <c r="H23" s="1741">
        <f t="shared" si="1"/>
        <v>-32.716273739335378</v>
      </c>
      <c r="J23" s="1740"/>
    </row>
    <row r="24" spans="1:10" s="1748" customFormat="1" ht="20.25" customHeight="1">
      <c r="A24" s="1749"/>
      <c r="B24" s="1746">
        <v>19</v>
      </c>
      <c r="C24" s="1745" t="s">
        <v>1452</v>
      </c>
      <c r="D24" s="1744">
        <v>1274.3376270000001</v>
      </c>
      <c r="E24" s="1744">
        <v>949.33960500000001</v>
      </c>
      <c r="F24" s="1743">
        <v>567.71389799999997</v>
      </c>
      <c r="G24" s="1742">
        <f t="shared" si="0"/>
        <v>0.40227996213263501</v>
      </c>
      <c r="H24" s="1741">
        <f t="shared" si="1"/>
        <v>-40.199071543001729</v>
      </c>
      <c r="J24" s="1740"/>
    </row>
    <row r="25" spans="1:10" s="1739" customFormat="1" ht="20.25" customHeight="1">
      <c r="A25" s="1747"/>
      <c r="B25" s="1746">
        <v>20</v>
      </c>
      <c r="C25" s="1745" t="s">
        <v>1451</v>
      </c>
      <c r="D25" s="1744">
        <v>689.99808499999995</v>
      </c>
      <c r="E25" s="1744">
        <v>408.30800199999999</v>
      </c>
      <c r="F25" s="1743">
        <v>530.06581700000004</v>
      </c>
      <c r="G25" s="1742">
        <f t="shared" si="0"/>
        <v>0.37560267159526944</v>
      </c>
      <c r="H25" s="1741">
        <f t="shared" si="1"/>
        <v>29.820090324852373</v>
      </c>
      <c r="I25" s="1704"/>
      <c r="J25" s="1740"/>
    </row>
    <row r="26" spans="1:10" ht="22.5" customHeight="1">
      <c r="A26" s="1706"/>
      <c r="B26" s="1738" t="s">
        <v>1450</v>
      </c>
      <c r="C26" s="1737" t="s">
        <v>1449</v>
      </c>
      <c r="D26" s="1736">
        <v>53914.846001000013</v>
      </c>
      <c r="E26" s="1736">
        <v>54340.380082680007</v>
      </c>
      <c r="F26" s="1736">
        <v>107644.80192817999</v>
      </c>
      <c r="G26" s="1735">
        <f t="shared" si="0"/>
        <v>76.276707327399706</v>
      </c>
      <c r="H26" s="1734">
        <f t="shared" si="1"/>
        <v>98.093575651101844</v>
      </c>
      <c r="I26" s="1711"/>
      <c r="J26" s="1711"/>
    </row>
    <row r="27" spans="1:10" ht="21.75" customHeight="1">
      <c r="A27" s="1706"/>
      <c r="B27" s="1731" t="s">
        <v>1448</v>
      </c>
      <c r="C27" s="1730" t="s">
        <v>1447</v>
      </c>
      <c r="D27" s="1729">
        <v>43194.66635776998</v>
      </c>
      <c r="E27" s="1729">
        <v>43368.725115129979</v>
      </c>
      <c r="F27" s="1729">
        <v>33479.27867238941</v>
      </c>
      <c r="G27" s="1728">
        <f t="shared" si="0"/>
        <v>23.723292672600291</v>
      </c>
      <c r="H27" s="1733">
        <f t="shared" si="1"/>
        <v>-22.803175367703972</v>
      </c>
    </row>
    <row r="28" spans="1:10" ht="21.75" customHeight="1">
      <c r="A28" s="1732"/>
      <c r="B28" s="1731" t="s">
        <v>1446</v>
      </c>
      <c r="C28" s="1730" t="s">
        <v>1445</v>
      </c>
      <c r="D28" s="1729">
        <v>97109.512358769993</v>
      </c>
      <c r="E28" s="1729">
        <v>97709.105197809986</v>
      </c>
      <c r="F28" s="1729">
        <v>141124.0806005694</v>
      </c>
      <c r="G28" s="1728">
        <f t="shared" si="0"/>
        <v>100</v>
      </c>
      <c r="H28" s="1727">
        <f t="shared" si="1"/>
        <v>44.432886080439204</v>
      </c>
    </row>
    <row r="29" spans="1:10" ht="21" customHeight="1">
      <c r="A29" s="1706"/>
      <c r="B29" s="3242" t="s">
        <v>1444</v>
      </c>
      <c r="C29" s="1726" t="s">
        <v>1443</v>
      </c>
      <c r="D29" s="1725"/>
      <c r="E29" s="1725"/>
      <c r="F29" s="1725"/>
      <c r="G29" s="1724"/>
      <c r="H29" s="1720"/>
    </row>
    <row r="30" spans="1:10" ht="21" customHeight="1">
      <c r="A30" s="1706"/>
      <c r="B30" s="3243"/>
      <c r="C30" s="1723" t="s">
        <v>1442</v>
      </c>
      <c r="D30" s="1722">
        <v>186.4</v>
      </c>
      <c r="E30" s="1722">
        <v>949.31644658999994</v>
      </c>
      <c r="F30" s="1722">
        <v>372.70496502279752</v>
      </c>
      <c r="G30" s="1721"/>
      <c r="H30" s="1720"/>
    </row>
    <row r="31" spans="1:10" ht="21" customHeight="1" thickBot="1">
      <c r="A31" s="1706"/>
      <c r="B31" s="3244"/>
      <c r="C31" s="1719" t="s">
        <v>1441</v>
      </c>
      <c r="D31" s="1718">
        <v>15986.126076676599</v>
      </c>
      <c r="E31" s="1718">
        <v>9590.2294740261987</v>
      </c>
      <c r="F31" s="1718">
        <v>2227.1566287260216</v>
      </c>
      <c r="G31" s="1717"/>
      <c r="H31" s="1716"/>
    </row>
    <row r="32" spans="1:10" ht="20.25" customHeight="1" thickTop="1">
      <c r="A32" s="1706"/>
      <c r="B32" s="3258" t="s">
        <v>1440</v>
      </c>
      <c r="C32" s="3259"/>
      <c r="D32" s="3259"/>
      <c r="E32" s="3259"/>
      <c r="F32" s="3259"/>
      <c r="G32" s="1715"/>
      <c r="H32" s="1714"/>
    </row>
    <row r="33" spans="1:8" ht="15" customHeight="1">
      <c r="A33" s="1706"/>
      <c r="B33" s="3245" t="s">
        <v>1439</v>
      </c>
      <c r="C33" s="3246"/>
      <c r="D33" s="3246"/>
      <c r="E33" s="3246"/>
      <c r="F33" s="3246"/>
      <c r="G33" s="1710"/>
      <c r="H33" s="1709"/>
    </row>
    <row r="34" spans="1:8" ht="15" customHeight="1">
      <c r="A34" s="1706"/>
      <c r="B34" s="1713" t="s">
        <v>1438</v>
      </c>
      <c r="C34" s="1712"/>
      <c r="D34" s="1704"/>
      <c r="E34" s="1704"/>
      <c r="F34" s="1704"/>
      <c r="G34" s="1704"/>
      <c r="H34" s="1709"/>
    </row>
    <row r="35" spans="1:8" ht="12.75" customHeight="1">
      <c r="A35" s="1706"/>
      <c r="B35" s="1707"/>
      <c r="C35" s="1704"/>
      <c r="D35" s="1710"/>
      <c r="E35" s="1709"/>
      <c r="F35" s="1711"/>
      <c r="G35" s="1709"/>
      <c r="H35" s="1710"/>
    </row>
    <row r="36" spans="1:8" ht="13.5" customHeight="1">
      <c r="A36" s="1706"/>
      <c r="B36" s="1707"/>
      <c r="C36" s="1706"/>
      <c r="D36" s="1708"/>
      <c r="E36" s="1708"/>
      <c r="F36" s="1708"/>
      <c r="G36" s="1708"/>
      <c r="H36" s="1709"/>
    </row>
    <row r="37" spans="1:8" ht="21" customHeight="1">
      <c r="A37" s="1706"/>
      <c r="B37" s="1707"/>
      <c r="C37" s="1706"/>
      <c r="D37" s="1708"/>
      <c r="E37" s="1708"/>
      <c r="F37" s="1708"/>
      <c r="G37" s="1708"/>
      <c r="H37" s="1708"/>
    </row>
    <row r="38" spans="1:8" ht="21" customHeight="1">
      <c r="A38" s="1706"/>
      <c r="B38" s="1707"/>
      <c r="C38" s="1706"/>
      <c r="D38" s="1706"/>
      <c r="E38" s="1706"/>
      <c r="F38" s="1707"/>
      <c r="G38" s="1707"/>
      <c r="H38" s="1708"/>
    </row>
    <row r="39" spans="1:8" ht="21" customHeight="1">
      <c r="A39" s="1706"/>
      <c r="B39" s="1707"/>
      <c r="C39" s="1706"/>
      <c r="D39" s="1706"/>
      <c r="E39" s="1706"/>
      <c r="F39" s="1707"/>
      <c r="G39" s="1707"/>
      <c r="H39" s="1706"/>
    </row>
    <row r="40" spans="1:8" ht="21" customHeight="1">
      <c r="A40" s="1706"/>
      <c r="B40" s="1707"/>
      <c r="C40" s="1706"/>
      <c r="D40" s="1706"/>
      <c r="E40" s="1706"/>
      <c r="F40" s="1707"/>
      <c r="G40" s="1707"/>
      <c r="H40" s="1706"/>
    </row>
    <row r="41" spans="1:8" ht="21" customHeight="1">
      <c r="A41" s="1706"/>
      <c r="B41" s="1707"/>
      <c r="C41" s="1706"/>
      <c r="D41" s="1706"/>
      <c r="E41" s="1706"/>
      <c r="F41" s="1707"/>
      <c r="G41" s="1707"/>
      <c r="H41" s="1706"/>
    </row>
    <row r="42" spans="1:8" ht="21" customHeight="1">
      <c r="A42" s="1706"/>
      <c r="B42" s="1707"/>
      <c r="C42" s="1706"/>
      <c r="D42" s="1706"/>
      <c r="E42" s="1706"/>
      <c r="F42" s="1707"/>
      <c r="G42" s="1707"/>
      <c r="H42" s="1706"/>
    </row>
    <row r="43" spans="1:8" ht="21" customHeight="1">
      <c r="A43" s="1706"/>
      <c r="B43" s="1707"/>
      <c r="C43" s="1706"/>
      <c r="D43" s="1706"/>
      <c r="E43" s="1706"/>
      <c r="F43" s="1707"/>
      <c r="G43" s="1707"/>
      <c r="H43" s="1706"/>
    </row>
    <row r="44" spans="1:8" ht="21" customHeight="1">
      <c r="A44" s="1706"/>
      <c r="B44" s="1707"/>
      <c r="C44" s="1706"/>
      <c r="D44" s="1706"/>
      <c r="E44" s="1706"/>
      <c r="F44" s="1707"/>
      <c r="G44" s="1707"/>
      <c r="H44" s="1706"/>
    </row>
    <row r="45" spans="1:8" ht="21" customHeight="1">
      <c r="A45" s="1706"/>
      <c r="B45" s="1707"/>
      <c r="C45" s="1706"/>
      <c r="D45" s="1706"/>
      <c r="E45" s="1706"/>
      <c r="F45" s="1707"/>
      <c r="G45" s="1707"/>
      <c r="H45" s="1706"/>
    </row>
    <row r="46" spans="1:8" ht="21" customHeight="1">
      <c r="A46" s="1706"/>
      <c r="B46" s="1707"/>
      <c r="C46" s="1706"/>
      <c r="D46" s="1706"/>
      <c r="E46" s="1706"/>
      <c r="F46" s="1707"/>
      <c r="G46" s="1707"/>
      <c r="H46" s="1706"/>
    </row>
    <row r="47" spans="1:8" ht="21" customHeight="1">
      <c r="A47" s="1706"/>
      <c r="B47" s="1707"/>
      <c r="C47" s="1706"/>
      <c r="D47" s="1706"/>
      <c r="E47" s="1706"/>
      <c r="F47" s="1707"/>
      <c r="G47" s="1707"/>
      <c r="H47" s="1706"/>
    </row>
    <row r="48" spans="1:8" ht="21" customHeight="1">
      <c r="A48" s="1706"/>
      <c r="B48" s="1707"/>
      <c r="C48" s="1706"/>
      <c r="D48" s="1706"/>
      <c r="E48" s="1706"/>
      <c r="F48" s="1707"/>
      <c r="G48" s="1707"/>
      <c r="H48" s="1706"/>
    </row>
    <row r="49" spans="1:8" ht="21" customHeight="1">
      <c r="A49" s="1706"/>
      <c r="B49" s="1707"/>
      <c r="C49" s="1706"/>
      <c r="D49" s="1706"/>
      <c r="E49" s="1706"/>
      <c r="F49" s="1707"/>
      <c r="G49" s="1707"/>
      <c r="H49" s="1706"/>
    </row>
    <row r="50" spans="1:8" ht="21" customHeight="1">
      <c r="A50" s="1706"/>
      <c r="B50" s="1707"/>
      <c r="C50" s="1706"/>
      <c r="D50" s="1706"/>
      <c r="E50" s="1706"/>
      <c r="F50" s="1707"/>
      <c r="G50" s="1707"/>
      <c r="H50" s="1706"/>
    </row>
    <row r="51" spans="1:8" ht="21" customHeight="1">
      <c r="A51" s="1706"/>
      <c r="B51" s="1707"/>
      <c r="C51" s="1706"/>
      <c r="D51" s="1706"/>
      <c r="E51" s="1706"/>
      <c r="F51" s="1707"/>
      <c r="G51" s="1707"/>
      <c r="H51" s="1706"/>
    </row>
    <row r="52" spans="1:8" ht="21" customHeight="1">
      <c r="A52" s="1706"/>
      <c r="B52" s="1707"/>
      <c r="C52" s="1706"/>
      <c r="D52" s="1706"/>
      <c r="E52" s="1706"/>
      <c r="F52" s="1707"/>
      <c r="G52" s="1707"/>
      <c r="H52" s="1706"/>
    </row>
    <row r="53" spans="1:8" ht="21" customHeight="1">
      <c r="A53" s="1706"/>
      <c r="B53" s="1707"/>
      <c r="C53" s="1706"/>
      <c r="D53" s="1706"/>
      <c r="E53" s="1706"/>
      <c r="F53" s="1707"/>
      <c r="G53" s="1707"/>
      <c r="H53" s="1706"/>
    </row>
    <row r="54" spans="1:8" ht="21" customHeight="1">
      <c r="A54" s="1706"/>
      <c r="B54" s="1707"/>
      <c r="C54" s="1706"/>
      <c r="D54" s="1706"/>
      <c r="E54" s="1706"/>
      <c r="F54" s="1707"/>
      <c r="G54" s="1707"/>
      <c r="H54" s="1706"/>
    </row>
    <row r="55" spans="1:8" ht="21" customHeight="1">
      <c r="A55" s="1706"/>
      <c r="B55" s="1707"/>
      <c r="C55" s="1706"/>
      <c r="D55" s="1706"/>
      <c r="E55" s="1706"/>
      <c r="F55" s="1707"/>
      <c r="G55" s="1707"/>
      <c r="H55" s="1706"/>
    </row>
    <row r="56" spans="1:8" ht="21" customHeight="1">
      <c r="A56" s="1706"/>
      <c r="B56" s="1707"/>
      <c r="C56" s="1706"/>
      <c r="D56" s="1706"/>
      <c r="E56" s="1706"/>
      <c r="F56" s="1707"/>
      <c r="G56" s="1707"/>
      <c r="H56" s="1706"/>
    </row>
    <row r="57" spans="1:8" ht="21" customHeight="1">
      <c r="A57" s="1706"/>
      <c r="B57" s="1707"/>
      <c r="C57" s="1706"/>
      <c r="D57" s="1706"/>
      <c r="E57" s="1706"/>
      <c r="F57" s="1707"/>
      <c r="G57" s="1707"/>
      <c r="H57" s="1706"/>
    </row>
    <row r="58" spans="1:8" ht="21" customHeight="1">
      <c r="A58" s="1706"/>
      <c r="B58" s="1707"/>
      <c r="C58" s="1706"/>
      <c r="D58" s="1706"/>
      <c r="E58" s="1706"/>
      <c r="F58" s="1707"/>
      <c r="G58" s="1707"/>
      <c r="H58" s="1706"/>
    </row>
    <row r="59" spans="1:8" ht="21" customHeight="1">
      <c r="A59" s="1706"/>
      <c r="B59" s="1707"/>
      <c r="C59" s="1706"/>
      <c r="D59" s="1706"/>
      <c r="E59" s="1706"/>
      <c r="F59" s="1707"/>
      <c r="G59" s="1707"/>
      <c r="H59" s="1706"/>
    </row>
    <row r="60" spans="1:8" ht="21" customHeight="1">
      <c r="A60" s="1706"/>
      <c r="B60" s="1707"/>
      <c r="C60" s="1706"/>
      <c r="D60" s="1706"/>
      <c r="E60" s="1706"/>
      <c r="F60" s="1707"/>
      <c r="G60" s="1707"/>
      <c r="H60" s="1706"/>
    </row>
    <row r="61" spans="1:8" ht="21" customHeight="1">
      <c r="A61" s="1706"/>
      <c r="B61" s="1707"/>
      <c r="C61" s="1706"/>
      <c r="D61" s="1706"/>
      <c r="E61" s="1706"/>
      <c r="F61" s="1707"/>
      <c r="G61" s="1707"/>
      <c r="H61" s="1706"/>
    </row>
    <row r="62" spans="1:8" ht="21" customHeight="1">
      <c r="A62" s="1706"/>
      <c r="B62" s="1707"/>
      <c r="C62" s="1706"/>
      <c r="D62" s="1706"/>
      <c r="E62" s="1706"/>
      <c r="F62" s="1707"/>
      <c r="G62" s="1707"/>
      <c r="H62" s="1706"/>
    </row>
    <row r="63" spans="1:8" ht="21" customHeight="1">
      <c r="A63" s="1706"/>
      <c r="B63" s="1707"/>
      <c r="C63" s="1706"/>
      <c r="D63" s="1706"/>
      <c r="E63" s="1706"/>
      <c r="F63" s="1707"/>
      <c r="G63" s="1707"/>
      <c r="H63" s="1706"/>
    </row>
    <row r="64" spans="1:8" ht="21" customHeight="1">
      <c r="A64" s="1706"/>
      <c r="B64" s="1707"/>
      <c r="C64" s="1706"/>
      <c r="D64" s="1706"/>
      <c r="E64" s="1706"/>
      <c r="F64" s="1707"/>
      <c r="G64" s="1707"/>
      <c r="H64" s="1706"/>
    </row>
    <row r="65" spans="1:8" ht="21" customHeight="1">
      <c r="A65" s="1706"/>
      <c r="B65" s="1707"/>
      <c r="C65" s="1706"/>
      <c r="D65" s="1706"/>
      <c r="E65" s="1706"/>
      <c r="F65" s="1707"/>
      <c r="G65" s="1707"/>
      <c r="H65" s="1706"/>
    </row>
    <row r="66" spans="1:8" ht="21" customHeight="1">
      <c r="A66" s="1706"/>
      <c r="B66" s="1707"/>
      <c r="C66" s="1706"/>
      <c r="D66" s="1706"/>
      <c r="E66" s="1706"/>
      <c r="F66" s="1707"/>
      <c r="G66" s="1707"/>
      <c r="H66" s="1706"/>
    </row>
    <row r="67" spans="1:8" ht="21" customHeight="1">
      <c r="A67" s="1706"/>
      <c r="B67" s="1707"/>
      <c r="C67" s="1706"/>
      <c r="D67" s="1706"/>
      <c r="E67" s="1706"/>
      <c r="F67" s="1707"/>
      <c r="G67" s="1707"/>
      <c r="H67" s="1706"/>
    </row>
    <row r="68" spans="1:8" ht="21" customHeight="1">
      <c r="A68" s="1706"/>
      <c r="B68" s="1707"/>
      <c r="C68" s="1706"/>
      <c r="D68" s="1706"/>
      <c r="E68" s="1706"/>
      <c r="F68" s="1707"/>
      <c r="G68" s="1707"/>
      <c r="H68" s="1706"/>
    </row>
    <row r="69" spans="1:8" ht="21" customHeight="1">
      <c r="A69" s="1706"/>
      <c r="B69" s="1707"/>
      <c r="C69" s="1706"/>
      <c r="D69" s="1706"/>
      <c r="E69" s="1706"/>
      <c r="F69" s="1707"/>
      <c r="G69" s="1707"/>
      <c r="H69" s="1706"/>
    </row>
    <row r="70" spans="1:8" ht="21" customHeight="1">
      <c r="A70" s="1706"/>
      <c r="B70" s="1707"/>
      <c r="C70" s="1706"/>
      <c r="D70" s="1706"/>
      <c r="E70" s="1706"/>
      <c r="F70" s="1707"/>
      <c r="G70" s="1707"/>
      <c r="H70" s="1706"/>
    </row>
    <row r="71" spans="1:8" ht="21" customHeight="1">
      <c r="A71" s="1706"/>
      <c r="B71" s="1707"/>
      <c r="C71" s="1706"/>
      <c r="D71" s="1706"/>
      <c r="E71" s="1706"/>
      <c r="F71" s="1707"/>
      <c r="G71" s="1707"/>
      <c r="H71" s="1706"/>
    </row>
    <row r="72" spans="1:8" ht="21" customHeight="1">
      <c r="A72" s="1706"/>
      <c r="B72" s="1707"/>
      <c r="C72" s="1706"/>
      <c r="D72" s="1706"/>
      <c r="E72" s="1706"/>
      <c r="F72" s="1707"/>
      <c r="G72" s="1707"/>
      <c r="H72" s="1706"/>
    </row>
    <row r="73" spans="1:8" ht="21" customHeight="1">
      <c r="A73" s="1706"/>
      <c r="B73" s="1707"/>
      <c r="C73" s="1706"/>
      <c r="D73" s="1706"/>
      <c r="E73" s="1706"/>
      <c r="F73" s="1707"/>
      <c r="G73" s="1707"/>
      <c r="H73" s="1706"/>
    </row>
    <row r="74" spans="1:8" ht="21" customHeight="1">
      <c r="A74" s="1706"/>
      <c r="B74" s="1707"/>
      <c r="C74" s="1706"/>
      <c r="D74" s="1706"/>
      <c r="E74" s="1706"/>
      <c r="F74" s="1707"/>
      <c r="G74" s="1707"/>
      <c r="H74" s="1706"/>
    </row>
    <row r="75" spans="1:8" ht="21" customHeight="1">
      <c r="A75" s="1706"/>
      <c r="B75" s="1707"/>
      <c r="C75" s="1706"/>
      <c r="D75" s="1706"/>
      <c r="E75" s="1706"/>
      <c r="F75" s="1707"/>
      <c r="G75" s="1707"/>
      <c r="H75" s="1706"/>
    </row>
    <row r="76" spans="1:8" ht="21" customHeight="1">
      <c r="A76" s="1706"/>
      <c r="B76" s="1707"/>
      <c r="C76" s="1706"/>
      <c r="D76" s="1706"/>
      <c r="E76" s="1706"/>
      <c r="F76" s="1707"/>
      <c r="G76" s="1707"/>
      <c r="H76" s="1706"/>
    </row>
    <row r="77" spans="1:8" ht="21" customHeight="1">
      <c r="A77" s="1706"/>
      <c r="B77" s="1707"/>
      <c r="C77" s="1706"/>
      <c r="D77" s="1706"/>
      <c r="E77" s="1706"/>
      <c r="F77" s="1707"/>
      <c r="G77" s="1707"/>
      <c r="H77" s="1706"/>
    </row>
    <row r="78" spans="1:8" ht="21" customHeight="1">
      <c r="A78" s="1706"/>
      <c r="B78" s="1707"/>
      <c r="C78" s="1706"/>
      <c r="D78" s="1706"/>
      <c r="E78" s="1706"/>
      <c r="F78" s="1707"/>
      <c r="G78" s="1707"/>
      <c r="H78" s="1706"/>
    </row>
    <row r="79" spans="1:8" ht="21" customHeight="1">
      <c r="A79" s="1706"/>
      <c r="B79" s="1707"/>
      <c r="C79" s="1706"/>
      <c r="D79" s="1706"/>
      <c r="E79" s="1706"/>
      <c r="F79" s="1707"/>
      <c r="G79" s="1707"/>
      <c r="H79" s="1706"/>
    </row>
    <row r="80" spans="1:8" ht="21" customHeight="1">
      <c r="A80" s="1706"/>
      <c r="B80" s="1707"/>
      <c r="C80" s="1706"/>
      <c r="D80" s="1706"/>
      <c r="E80" s="1706"/>
      <c r="F80" s="1707"/>
      <c r="G80" s="1707"/>
      <c r="H80" s="1706"/>
    </row>
    <row r="81" spans="1:8" ht="21" customHeight="1">
      <c r="A81" s="1706"/>
      <c r="B81" s="1707"/>
      <c r="C81" s="1706"/>
      <c r="D81" s="1706"/>
      <c r="E81" s="1706"/>
      <c r="F81" s="1707"/>
      <c r="G81" s="1707"/>
      <c r="H81" s="1706"/>
    </row>
    <row r="82" spans="1:8" ht="21" customHeight="1">
      <c r="A82" s="1706"/>
      <c r="B82" s="1707"/>
      <c r="C82" s="1706"/>
      <c r="D82" s="1706"/>
      <c r="E82" s="1706"/>
      <c r="F82" s="1707"/>
      <c r="G82" s="1707"/>
      <c r="H82" s="1706"/>
    </row>
    <row r="83" spans="1:8" ht="21" customHeight="1">
      <c r="A83" s="1706"/>
      <c r="B83" s="1707"/>
      <c r="C83" s="1706"/>
      <c r="D83" s="1706"/>
      <c r="E83" s="1706"/>
      <c r="F83" s="1707"/>
      <c r="G83" s="1707"/>
      <c r="H83" s="1706"/>
    </row>
    <row r="84" spans="1:8" ht="21" customHeight="1">
      <c r="A84" s="1706"/>
      <c r="B84" s="1707"/>
      <c r="C84" s="1706"/>
      <c r="D84" s="1706"/>
      <c r="E84" s="1706"/>
      <c r="F84" s="1707"/>
      <c r="G84" s="1707"/>
      <c r="H84" s="1706"/>
    </row>
    <row r="85" spans="1:8" ht="21" customHeight="1">
      <c r="A85" s="1706"/>
      <c r="B85" s="1707"/>
      <c r="C85" s="1706"/>
      <c r="D85" s="1706"/>
      <c r="E85" s="1706"/>
      <c r="F85" s="1707"/>
      <c r="G85" s="1707"/>
      <c r="H85" s="1706"/>
    </row>
    <row r="86" spans="1:8" ht="21" customHeight="1">
      <c r="A86" s="1706"/>
      <c r="B86" s="1707"/>
      <c r="C86" s="1706"/>
      <c r="D86" s="1706"/>
      <c r="E86" s="1706"/>
      <c r="F86" s="1707"/>
      <c r="G86" s="1707"/>
      <c r="H86" s="1706"/>
    </row>
    <row r="87" spans="1:8" ht="21" customHeight="1">
      <c r="A87" s="1706"/>
      <c r="B87" s="1707"/>
      <c r="C87" s="1706"/>
      <c r="D87" s="1706"/>
      <c r="E87" s="1706"/>
      <c r="F87" s="1707"/>
      <c r="G87" s="1707"/>
      <c r="H87" s="1706"/>
    </row>
    <row r="88" spans="1:8" ht="21" customHeight="1">
      <c r="A88" s="1706"/>
      <c r="B88" s="1707"/>
      <c r="C88" s="1706"/>
      <c r="D88" s="1706"/>
      <c r="E88" s="1706"/>
      <c r="F88" s="1707"/>
      <c r="G88" s="1707"/>
      <c r="H88" s="1706"/>
    </row>
    <row r="89" spans="1:8" ht="21" customHeight="1">
      <c r="A89" s="1706"/>
      <c r="B89" s="1707"/>
      <c r="C89" s="1706"/>
      <c r="D89" s="1706"/>
      <c r="E89" s="1706"/>
      <c r="F89" s="1707"/>
      <c r="G89" s="1707"/>
      <c r="H89" s="1706"/>
    </row>
    <row r="90" spans="1:8" ht="21" customHeight="1">
      <c r="A90" s="1706"/>
      <c r="B90" s="1707"/>
      <c r="C90" s="1706"/>
      <c r="D90" s="1706"/>
      <c r="E90" s="1706"/>
      <c r="F90" s="1707"/>
      <c r="G90" s="1707"/>
      <c r="H90" s="1706"/>
    </row>
    <row r="91" spans="1:8" ht="21" customHeight="1">
      <c r="A91" s="1706"/>
      <c r="B91" s="1707"/>
      <c r="C91" s="1706"/>
      <c r="D91" s="1706"/>
      <c r="E91" s="1706"/>
      <c r="F91" s="1707"/>
      <c r="G91" s="1707"/>
      <c r="H91" s="1706"/>
    </row>
    <row r="92" spans="1:8" ht="21" customHeight="1">
      <c r="A92" s="1706"/>
      <c r="B92" s="1707"/>
      <c r="C92" s="1706"/>
      <c r="D92" s="1706"/>
      <c r="E92" s="1706"/>
      <c r="F92" s="1707"/>
      <c r="G92" s="1707"/>
      <c r="H92" s="1706"/>
    </row>
    <row r="93" spans="1:8" ht="21" customHeight="1">
      <c r="A93" s="1706"/>
      <c r="B93" s="1707"/>
      <c r="C93" s="1706"/>
      <c r="D93" s="1706"/>
      <c r="E93" s="1706"/>
      <c r="F93" s="1707"/>
      <c r="G93" s="1707"/>
      <c r="H93" s="1706"/>
    </row>
    <row r="94" spans="1:8" ht="21" customHeight="1">
      <c r="A94" s="1706"/>
      <c r="B94" s="1707"/>
      <c r="C94" s="1706"/>
      <c r="D94" s="1706"/>
      <c r="E94" s="1706"/>
      <c r="F94" s="1707"/>
      <c r="G94" s="1707"/>
      <c r="H94" s="1706"/>
    </row>
    <row r="95" spans="1:8" ht="21" customHeight="1">
      <c r="A95" s="1706"/>
      <c r="B95" s="1707"/>
      <c r="C95" s="1706"/>
      <c r="D95" s="1706"/>
      <c r="E95" s="1706"/>
      <c r="F95" s="1707"/>
      <c r="G95" s="1707"/>
      <c r="H95" s="1706"/>
    </row>
    <row r="96" spans="1:8" ht="21" customHeight="1">
      <c r="A96" s="1706"/>
      <c r="B96" s="1707"/>
      <c r="C96" s="1706"/>
      <c r="D96" s="1706"/>
      <c r="E96" s="1706"/>
      <c r="F96" s="1707"/>
      <c r="G96" s="1707"/>
      <c r="H96" s="1706"/>
    </row>
    <row r="97" spans="1:8" ht="21" customHeight="1">
      <c r="A97" s="1706"/>
      <c r="B97" s="1707"/>
      <c r="C97" s="1706"/>
      <c r="D97" s="1706"/>
      <c r="E97" s="1706"/>
      <c r="F97" s="1707"/>
      <c r="G97" s="1707"/>
      <c r="H97" s="1706"/>
    </row>
    <row r="98" spans="1:8" ht="21" customHeight="1">
      <c r="A98" s="1706"/>
      <c r="B98" s="1707"/>
      <c r="C98" s="1706"/>
      <c r="D98" s="1706"/>
      <c r="E98" s="1706"/>
      <c r="F98" s="1707"/>
      <c r="G98" s="1707"/>
      <c r="H98" s="1706"/>
    </row>
    <row r="99" spans="1:8" ht="21" customHeight="1">
      <c r="A99" s="1706"/>
      <c r="B99" s="1707"/>
      <c r="C99" s="1706"/>
      <c r="D99" s="1706"/>
      <c r="E99" s="1706"/>
      <c r="F99" s="1707"/>
      <c r="G99" s="1707"/>
      <c r="H99" s="1706"/>
    </row>
    <row r="100" spans="1:8" ht="21" customHeight="1">
      <c r="A100" s="1706"/>
      <c r="B100" s="1707"/>
      <c r="C100" s="1706"/>
      <c r="D100" s="1706"/>
      <c r="E100" s="1706"/>
      <c r="F100" s="1707"/>
      <c r="G100" s="1707"/>
      <c r="H100" s="1706"/>
    </row>
    <row r="101" spans="1:8" ht="21" customHeight="1">
      <c r="A101" s="1706"/>
      <c r="B101" s="1707"/>
      <c r="C101" s="1706"/>
      <c r="D101" s="1706"/>
      <c r="E101" s="1706"/>
      <c r="F101" s="1707"/>
      <c r="G101" s="1707"/>
      <c r="H101" s="1706"/>
    </row>
    <row r="102" spans="1:8" ht="21" customHeight="1">
      <c r="A102" s="1706"/>
      <c r="B102" s="1707"/>
      <c r="C102" s="1706"/>
      <c r="D102" s="1706"/>
      <c r="E102" s="1706"/>
      <c r="F102" s="1707"/>
      <c r="G102" s="1707"/>
      <c r="H102" s="1706"/>
    </row>
    <row r="103" spans="1:8" ht="21" customHeight="1">
      <c r="A103" s="1706"/>
      <c r="B103" s="1707"/>
      <c r="C103" s="1706"/>
      <c r="D103" s="1706"/>
      <c r="E103" s="1706"/>
      <c r="F103" s="1707"/>
      <c r="G103" s="1707"/>
      <c r="H103" s="1706"/>
    </row>
    <row r="104" spans="1:8" ht="21" customHeight="1">
      <c r="A104" s="1706"/>
      <c r="B104" s="1707"/>
      <c r="C104" s="1706"/>
      <c r="D104" s="1706"/>
      <c r="E104" s="1706"/>
      <c r="F104" s="1707"/>
      <c r="G104" s="1707"/>
      <c r="H104" s="1706"/>
    </row>
    <row r="105" spans="1:8" ht="21" customHeight="1">
      <c r="A105" s="1706"/>
      <c r="B105" s="1707"/>
      <c r="C105" s="1706"/>
      <c r="D105" s="1706"/>
      <c r="E105" s="1706"/>
      <c r="F105" s="1707"/>
      <c r="G105" s="1707"/>
      <c r="H105" s="1706"/>
    </row>
    <row r="106" spans="1:8" ht="21" customHeight="1">
      <c r="A106" s="1706"/>
      <c r="B106" s="1707"/>
      <c r="C106" s="1706"/>
      <c r="D106" s="1706"/>
      <c r="E106" s="1706"/>
      <c r="F106" s="1707"/>
      <c r="G106" s="1707"/>
      <c r="H106" s="1706"/>
    </row>
    <row r="107" spans="1:8" ht="21" customHeight="1">
      <c r="A107" s="1706"/>
      <c r="B107" s="1707"/>
      <c r="C107" s="1706"/>
      <c r="D107" s="1706"/>
      <c r="E107" s="1706"/>
      <c r="F107" s="1707"/>
      <c r="G107" s="1707"/>
      <c r="H107" s="1706"/>
    </row>
    <row r="108" spans="1:8" ht="21" customHeight="1">
      <c r="A108" s="1706"/>
      <c r="B108" s="1707"/>
      <c r="C108" s="1706"/>
      <c r="D108" s="1706"/>
      <c r="E108" s="1706"/>
      <c r="F108" s="1707"/>
      <c r="G108" s="1707"/>
      <c r="H108" s="1706"/>
    </row>
    <row r="109" spans="1:8" ht="21" customHeight="1">
      <c r="A109" s="1706"/>
      <c r="B109" s="1707"/>
      <c r="C109" s="1706"/>
      <c r="D109" s="1706"/>
      <c r="E109" s="1706"/>
      <c r="F109" s="1707"/>
      <c r="G109" s="1707"/>
      <c r="H109" s="1706"/>
    </row>
    <row r="110" spans="1:8" ht="21" customHeight="1">
      <c r="A110" s="1706"/>
      <c r="B110" s="1707"/>
      <c r="C110" s="1706"/>
      <c r="D110" s="1706"/>
      <c r="E110" s="1706"/>
      <c r="F110" s="1707"/>
      <c r="G110" s="1707"/>
      <c r="H110" s="1706"/>
    </row>
    <row r="111" spans="1:8" ht="21" customHeight="1">
      <c r="A111" s="1706"/>
      <c r="B111" s="1707"/>
      <c r="C111" s="1706"/>
      <c r="D111" s="1706"/>
      <c r="E111" s="1706"/>
      <c r="F111" s="1707"/>
      <c r="G111" s="1707"/>
      <c r="H111" s="1706"/>
    </row>
    <row r="112" spans="1:8" ht="21" customHeight="1">
      <c r="A112" s="1706"/>
      <c r="B112" s="1707"/>
      <c r="C112" s="1706"/>
      <c r="D112" s="1706"/>
      <c r="E112" s="1706"/>
      <c r="F112" s="1707"/>
      <c r="G112" s="1707"/>
      <c r="H112" s="1706"/>
    </row>
    <row r="113" spans="1:8" ht="21" customHeight="1">
      <c r="A113" s="1706"/>
      <c r="B113" s="1707"/>
      <c r="C113" s="1706"/>
      <c r="D113" s="1706"/>
      <c r="E113" s="1706"/>
      <c r="F113" s="1707"/>
      <c r="G113" s="1707"/>
      <c r="H113" s="1706"/>
    </row>
    <row r="114" spans="1:8" ht="21" customHeight="1">
      <c r="A114" s="1706"/>
      <c r="B114" s="1707"/>
      <c r="C114" s="1706"/>
      <c r="D114" s="1706"/>
      <c r="E114" s="1706"/>
      <c r="F114" s="1707"/>
      <c r="G114" s="1707"/>
      <c r="H114" s="1706"/>
    </row>
    <row r="115" spans="1:8" ht="21" customHeight="1">
      <c r="A115" s="1706"/>
      <c r="B115" s="1707"/>
      <c r="C115" s="1706"/>
      <c r="D115" s="1706"/>
      <c r="E115" s="1706"/>
      <c r="F115" s="1707"/>
      <c r="G115" s="1707"/>
      <c r="H115" s="1706"/>
    </row>
    <row r="116" spans="1:8" ht="21" customHeight="1">
      <c r="A116" s="1706"/>
      <c r="B116" s="1707"/>
      <c r="C116" s="1706"/>
      <c r="D116" s="1706"/>
      <c r="E116" s="1706"/>
      <c r="F116" s="1707"/>
      <c r="G116" s="1707"/>
      <c r="H116" s="1706"/>
    </row>
    <row r="117" spans="1:8" ht="21" customHeight="1">
      <c r="A117" s="1706"/>
      <c r="B117" s="1707"/>
      <c r="C117" s="1706"/>
      <c r="D117" s="1706"/>
      <c r="E117" s="1706"/>
      <c r="F117" s="1707"/>
      <c r="G117" s="1707"/>
      <c r="H117" s="1706"/>
    </row>
    <row r="118" spans="1:8" ht="21" customHeight="1">
      <c r="A118" s="1706"/>
      <c r="B118" s="1707"/>
      <c r="C118" s="1706"/>
      <c r="D118" s="1706"/>
      <c r="E118" s="1706"/>
      <c r="F118" s="1707"/>
      <c r="G118" s="1707"/>
      <c r="H118" s="1706"/>
    </row>
    <row r="119" spans="1:8" ht="21" customHeight="1">
      <c r="A119" s="1706"/>
      <c r="B119" s="1707"/>
      <c r="C119" s="1706"/>
      <c r="D119" s="1706"/>
      <c r="E119" s="1706"/>
      <c r="F119" s="1707"/>
      <c r="G119" s="1707"/>
      <c r="H119" s="1706"/>
    </row>
    <row r="120" spans="1:8" ht="21" customHeight="1">
      <c r="A120" s="1706"/>
      <c r="B120" s="1707"/>
      <c r="C120" s="1706"/>
      <c r="D120" s="1706"/>
      <c r="E120" s="1706"/>
      <c r="F120" s="1707"/>
      <c r="G120" s="1707"/>
      <c r="H120" s="1706"/>
    </row>
    <row r="121" spans="1:8" ht="21" customHeight="1">
      <c r="A121" s="1706"/>
      <c r="B121" s="1707"/>
      <c r="C121" s="1706"/>
      <c r="D121" s="1706"/>
      <c r="E121" s="1706"/>
      <c r="F121" s="1707"/>
      <c r="G121" s="1707"/>
      <c r="H121" s="1706"/>
    </row>
    <row r="122" spans="1:8" ht="21" customHeight="1">
      <c r="A122" s="1706"/>
      <c r="B122" s="1707"/>
      <c r="C122" s="1706"/>
      <c r="D122" s="1706"/>
      <c r="E122" s="1706"/>
      <c r="F122" s="1707"/>
      <c r="G122" s="1707"/>
      <c r="H122" s="1706"/>
    </row>
    <row r="123" spans="1:8" ht="21" customHeight="1">
      <c r="A123" s="1706"/>
      <c r="B123" s="1707"/>
      <c r="C123" s="1706"/>
      <c r="D123" s="1706"/>
      <c r="E123" s="1706"/>
      <c r="F123" s="1707"/>
      <c r="G123" s="1707"/>
      <c r="H123" s="1706"/>
    </row>
    <row r="124" spans="1:8" ht="21" customHeight="1">
      <c r="A124" s="1706"/>
      <c r="B124" s="1707"/>
      <c r="C124" s="1706"/>
      <c r="D124" s="1706"/>
      <c r="E124" s="1706"/>
      <c r="F124" s="1707"/>
      <c r="G124" s="1707"/>
      <c r="H124" s="1706"/>
    </row>
    <row r="125" spans="1:8" ht="21" customHeight="1">
      <c r="A125" s="1706"/>
      <c r="B125" s="1707"/>
      <c r="C125" s="1706"/>
      <c r="D125" s="1706"/>
      <c r="E125" s="1706"/>
      <c r="F125" s="1707"/>
      <c r="G125" s="1707"/>
      <c r="H125" s="1706"/>
    </row>
    <row r="126" spans="1:8" ht="21" customHeight="1">
      <c r="A126" s="1706"/>
      <c r="B126" s="1707"/>
      <c r="C126" s="1706"/>
      <c r="D126" s="1706"/>
      <c r="E126" s="1706"/>
      <c r="F126" s="1707"/>
      <c r="G126" s="1707"/>
      <c r="H126" s="1706"/>
    </row>
    <row r="127" spans="1:8" ht="21" customHeight="1">
      <c r="A127" s="1706"/>
      <c r="B127" s="1707"/>
      <c r="C127" s="1706"/>
      <c r="D127" s="1706"/>
      <c r="E127" s="1706"/>
      <c r="F127" s="1707"/>
      <c r="G127" s="1707"/>
      <c r="H127" s="1706"/>
    </row>
    <row r="128" spans="1:8" ht="21" customHeight="1">
      <c r="A128" s="1706"/>
      <c r="B128" s="1707"/>
      <c r="C128" s="1706"/>
      <c r="D128" s="1706"/>
      <c r="E128" s="1706"/>
      <c r="F128" s="1707"/>
      <c r="G128" s="1707"/>
      <c r="H128" s="1706"/>
    </row>
    <row r="129" spans="1:8" ht="21" customHeight="1">
      <c r="A129" s="1706"/>
      <c r="B129" s="1707"/>
      <c r="C129" s="1706"/>
      <c r="D129" s="1706"/>
      <c r="E129" s="1706"/>
      <c r="F129" s="1707"/>
      <c r="G129" s="1707"/>
      <c r="H129" s="1706"/>
    </row>
    <row r="130" spans="1:8" ht="21" customHeight="1">
      <c r="A130" s="1706"/>
      <c r="B130" s="1707"/>
      <c r="C130" s="1706"/>
      <c r="D130" s="1706"/>
      <c r="E130" s="1706"/>
      <c r="F130" s="1707"/>
      <c r="G130" s="1707"/>
      <c r="H130" s="1706"/>
    </row>
    <row r="131" spans="1:8" ht="21" customHeight="1">
      <c r="A131" s="1706"/>
      <c r="B131" s="1707"/>
      <c r="C131" s="1706"/>
      <c r="D131" s="1706"/>
      <c r="E131" s="1706"/>
      <c r="F131" s="1707"/>
      <c r="G131" s="1707"/>
      <c r="H131" s="1706"/>
    </row>
    <row r="132" spans="1:8" ht="21" customHeight="1">
      <c r="A132" s="1706"/>
      <c r="B132" s="1707"/>
      <c r="C132" s="1706"/>
      <c r="D132" s="1706"/>
      <c r="E132" s="1706"/>
      <c r="F132" s="1707"/>
      <c r="G132" s="1707"/>
      <c r="H132" s="1706"/>
    </row>
    <row r="133" spans="1:8" ht="21" customHeight="1">
      <c r="A133" s="1706"/>
      <c r="B133" s="1707"/>
      <c r="C133" s="1706"/>
      <c r="D133" s="1706"/>
      <c r="E133" s="1706"/>
      <c r="F133" s="1707"/>
      <c r="G133" s="1707"/>
      <c r="H133" s="1706"/>
    </row>
    <row r="134" spans="1:8" ht="21" customHeight="1">
      <c r="A134" s="1706"/>
      <c r="B134" s="1707"/>
      <c r="C134" s="1706"/>
      <c r="D134" s="1706"/>
      <c r="E134" s="1706"/>
      <c r="F134" s="1707"/>
      <c r="G134" s="1707"/>
      <c r="H134" s="1706"/>
    </row>
    <row r="135" spans="1:8" ht="21" customHeight="1">
      <c r="A135" s="1706"/>
      <c r="B135" s="1707"/>
      <c r="C135" s="1706"/>
      <c r="D135" s="1706"/>
      <c r="E135" s="1706"/>
      <c r="F135" s="1707"/>
      <c r="G135" s="1707"/>
      <c r="H135" s="1706"/>
    </row>
    <row r="136" spans="1:8" ht="21" customHeight="1">
      <c r="A136" s="1706"/>
      <c r="B136" s="1707"/>
      <c r="C136" s="1706"/>
      <c r="D136" s="1706"/>
      <c r="E136" s="1706"/>
      <c r="F136" s="1707"/>
      <c r="G136" s="1707"/>
      <c r="H136" s="1706"/>
    </row>
    <row r="137" spans="1:8" ht="21" customHeight="1">
      <c r="A137" s="1706"/>
      <c r="B137" s="1707"/>
      <c r="C137" s="1706"/>
      <c r="D137" s="1706"/>
      <c r="E137" s="1706"/>
      <c r="F137" s="1707"/>
      <c r="G137" s="1707"/>
      <c r="H137" s="1706"/>
    </row>
    <row r="138" spans="1:8" ht="21" customHeight="1">
      <c r="A138" s="1706"/>
      <c r="B138" s="1707"/>
      <c r="C138" s="1706"/>
      <c r="D138" s="1706"/>
      <c r="E138" s="1706"/>
      <c r="F138" s="1707"/>
      <c r="G138" s="1707"/>
      <c r="H138" s="1706"/>
    </row>
    <row r="139" spans="1:8" ht="21" customHeight="1">
      <c r="A139" s="1706"/>
      <c r="B139" s="1707"/>
      <c r="C139" s="1706"/>
      <c r="D139" s="1706"/>
      <c r="E139" s="1706"/>
      <c r="F139" s="1707"/>
      <c r="G139" s="1707"/>
      <c r="H139" s="1706"/>
    </row>
    <row r="140" spans="1:8" ht="21" customHeight="1">
      <c r="A140" s="1706"/>
      <c r="B140" s="1707"/>
      <c r="C140" s="1706"/>
      <c r="D140" s="1706"/>
      <c r="E140" s="1706"/>
      <c r="F140" s="1707"/>
      <c r="G140" s="1707"/>
      <c r="H140" s="1706"/>
    </row>
    <row r="141" spans="1:8" ht="21" customHeight="1">
      <c r="A141" s="1706"/>
      <c r="B141" s="1707"/>
      <c r="C141" s="1706"/>
      <c r="D141" s="1706"/>
      <c r="E141" s="1706"/>
      <c r="F141" s="1707"/>
      <c r="G141" s="1707"/>
      <c r="H141" s="1706"/>
    </row>
    <row r="142" spans="1:8" ht="21" customHeight="1">
      <c r="A142" s="1706"/>
      <c r="B142" s="1707"/>
      <c r="C142" s="1706"/>
      <c r="D142" s="1706"/>
      <c r="E142" s="1706"/>
      <c r="F142" s="1707"/>
      <c r="G142" s="1707"/>
      <c r="H142" s="1706"/>
    </row>
    <row r="143" spans="1:8" ht="21" customHeight="1">
      <c r="A143" s="1706"/>
      <c r="B143" s="1707"/>
      <c r="C143" s="1706"/>
      <c r="D143" s="1706"/>
      <c r="E143" s="1706"/>
      <c r="F143" s="1707"/>
      <c r="G143" s="1707"/>
      <c r="H143" s="1706"/>
    </row>
    <row r="144" spans="1:8" ht="21" customHeight="1">
      <c r="A144" s="1706"/>
      <c r="B144" s="1707"/>
      <c r="C144" s="1706"/>
      <c r="D144" s="1706"/>
      <c r="E144" s="1706"/>
      <c r="F144" s="1707"/>
      <c r="G144" s="1707"/>
      <c r="H144" s="1706"/>
    </row>
    <row r="145" spans="1:8" ht="21" customHeight="1">
      <c r="A145" s="1706"/>
      <c r="B145" s="1707"/>
      <c r="C145" s="1706"/>
      <c r="D145" s="1706"/>
      <c r="E145" s="1706"/>
      <c r="F145" s="1707"/>
      <c r="G145" s="1707"/>
      <c r="H145" s="1706"/>
    </row>
    <row r="146" spans="1:8" ht="21" customHeight="1">
      <c r="A146" s="1706"/>
      <c r="B146" s="1707"/>
      <c r="C146" s="1706"/>
      <c r="D146" s="1706"/>
      <c r="E146" s="1706"/>
      <c r="F146" s="1707"/>
      <c r="G146" s="1707"/>
      <c r="H146" s="1706"/>
    </row>
    <row r="147" spans="1:8" ht="21" customHeight="1">
      <c r="A147" s="1706"/>
      <c r="B147" s="1707"/>
      <c r="C147" s="1706"/>
      <c r="D147" s="1706"/>
      <c r="E147" s="1706"/>
      <c r="F147" s="1707"/>
      <c r="G147" s="1707"/>
      <c r="H147" s="1706"/>
    </row>
    <row r="148" spans="1:8" ht="21" customHeight="1">
      <c r="A148" s="1706"/>
      <c r="B148" s="1707"/>
      <c r="C148" s="1706"/>
      <c r="D148" s="1706"/>
      <c r="E148" s="1706"/>
      <c r="F148" s="1707"/>
      <c r="G148" s="1707"/>
      <c r="H148" s="1706"/>
    </row>
    <row r="149" spans="1:8" ht="21" customHeight="1">
      <c r="A149" s="1706"/>
      <c r="B149" s="1707"/>
      <c r="C149" s="1706"/>
      <c r="D149" s="1706"/>
      <c r="E149" s="1706"/>
      <c r="F149" s="1707"/>
      <c r="G149" s="1707"/>
      <c r="H149" s="1706"/>
    </row>
    <row r="150" spans="1:8" ht="21" customHeight="1">
      <c r="A150" s="1706"/>
      <c r="B150" s="1707"/>
      <c r="C150" s="1706"/>
      <c r="D150" s="1706"/>
      <c r="E150" s="1706"/>
      <c r="F150" s="1707"/>
      <c r="G150" s="1707"/>
      <c r="H150" s="1706"/>
    </row>
    <row r="151" spans="1:8" ht="21" customHeight="1">
      <c r="A151" s="1706"/>
      <c r="B151" s="1707"/>
      <c r="C151" s="1706"/>
      <c r="D151" s="1706"/>
      <c r="E151" s="1706"/>
      <c r="F151" s="1707"/>
      <c r="G151" s="1707"/>
      <c r="H151" s="1706"/>
    </row>
    <row r="152" spans="1:8" ht="21" customHeight="1">
      <c r="A152" s="1706"/>
      <c r="B152" s="1707"/>
      <c r="C152" s="1706"/>
      <c r="D152" s="1706"/>
      <c r="E152" s="1706"/>
      <c r="F152" s="1707"/>
      <c r="G152" s="1707"/>
      <c r="H152" s="1706"/>
    </row>
    <row r="153" spans="1:8" ht="21" customHeight="1">
      <c r="A153" s="1706"/>
      <c r="B153" s="1707"/>
      <c r="C153" s="1706"/>
      <c r="D153" s="1706"/>
      <c r="E153" s="1706"/>
      <c r="F153" s="1707"/>
      <c r="G153" s="1707"/>
      <c r="H153" s="1706"/>
    </row>
    <row r="154" spans="1:8" ht="21" customHeight="1">
      <c r="A154" s="1706"/>
      <c r="B154" s="1707"/>
      <c r="C154" s="1706"/>
      <c r="D154" s="1706"/>
      <c r="E154" s="1706"/>
      <c r="F154" s="1707"/>
      <c r="G154" s="1707"/>
      <c r="H154" s="1706"/>
    </row>
    <row r="155" spans="1:8" ht="21" customHeight="1">
      <c r="A155" s="1706"/>
      <c r="B155" s="1707"/>
      <c r="C155" s="1706"/>
      <c r="D155" s="1706"/>
      <c r="E155" s="1706"/>
      <c r="F155" s="1707"/>
      <c r="G155" s="1707"/>
      <c r="H155" s="1706"/>
    </row>
    <row r="156" spans="1:8" ht="21" customHeight="1">
      <c r="A156" s="1706"/>
      <c r="B156" s="1707"/>
      <c r="C156" s="1706"/>
      <c r="D156" s="1706"/>
      <c r="E156" s="1706"/>
      <c r="F156" s="1707"/>
      <c r="G156" s="1707"/>
      <c r="H156" s="1706"/>
    </row>
    <row r="157" spans="1:8" ht="21" customHeight="1">
      <c r="A157" s="1706"/>
      <c r="B157" s="1707"/>
      <c r="C157" s="1706"/>
      <c r="D157" s="1706"/>
      <c r="E157" s="1706"/>
      <c r="F157" s="1707"/>
      <c r="G157" s="1707"/>
      <c r="H157" s="1706"/>
    </row>
    <row r="158" spans="1:8" ht="21" customHeight="1">
      <c r="A158" s="1706"/>
      <c r="B158" s="1707"/>
      <c r="C158" s="1706"/>
      <c r="D158" s="1706"/>
      <c r="E158" s="1706"/>
      <c r="F158" s="1707"/>
      <c r="G158" s="1707"/>
      <c r="H158" s="1706"/>
    </row>
    <row r="159" spans="1:8" ht="21" customHeight="1">
      <c r="A159" s="1706"/>
      <c r="B159" s="1707"/>
      <c r="C159" s="1706"/>
      <c r="D159" s="1706"/>
      <c r="E159" s="1706"/>
      <c r="F159" s="1707"/>
      <c r="G159" s="1707"/>
      <c r="H159" s="1706"/>
    </row>
    <row r="160" spans="1:8" ht="21" customHeight="1">
      <c r="A160" s="1706"/>
      <c r="B160" s="1707"/>
      <c r="C160" s="1706"/>
      <c r="D160" s="1706"/>
      <c r="E160" s="1706"/>
      <c r="F160" s="1707"/>
      <c r="G160" s="1707"/>
      <c r="H160" s="1706"/>
    </row>
    <row r="161" spans="1:8" ht="21" customHeight="1">
      <c r="A161" s="1706"/>
      <c r="B161" s="1707"/>
      <c r="C161" s="1706"/>
      <c r="D161" s="1706"/>
      <c r="E161" s="1706"/>
      <c r="F161" s="1707"/>
      <c r="G161" s="1707"/>
      <c r="H161" s="1706"/>
    </row>
    <row r="162" spans="1:8" ht="21" customHeight="1">
      <c r="A162" s="1706"/>
      <c r="B162" s="1707"/>
      <c r="C162" s="1706"/>
      <c r="D162" s="1706"/>
      <c r="E162" s="1706"/>
      <c r="F162" s="1707"/>
      <c r="G162" s="1707"/>
      <c r="H162" s="1706"/>
    </row>
    <row r="163" spans="1:8" ht="21" customHeight="1">
      <c r="A163" s="1706"/>
      <c r="B163" s="1707"/>
      <c r="C163" s="1706"/>
      <c r="D163" s="1706"/>
      <c r="E163" s="1706"/>
      <c r="F163" s="1707"/>
      <c r="G163" s="1707"/>
      <c r="H163" s="1706"/>
    </row>
    <row r="164" spans="1:8" ht="21" customHeight="1">
      <c r="A164" s="1706"/>
      <c r="B164" s="1707"/>
      <c r="C164" s="1706"/>
      <c r="D164" s="1706"/>
      <c r="E164" s="1706"/>
      <c r="F164" s="1707"/>
      <c r="G164" s="1707"/>
      <c r="H164" s="1706"/>
    </row>
    <row r="165" spans="1:8" ht="21" customHeight="1">
      <c r="A165" s="1706"/>
      <c r="B165" s="1707"/>
      <c r="C165" s="1706"/>
      <c r="D165" s="1706"/>
      <c r="E165" s="1706"/>
      <c r="F165" s="1707"/>
      <c r="G165" s="1707"/>
      <c r="H165" s="1706"/>
    </row>
    <row r="166" spans="1:8" ht="21" customHeight="1">
      <c r="A166" s="1706"/>
      <c r="B166" s="1707"/>
      <c r="C166" s="1706"/>
      <c r="D166" s="1706"/>
      <c r="E166" s="1706"/>
      <c r="F166" s="1707"/>
      <c r="G166" s="1707"/>
      <c r="H166" s="1706"/>
    </row>
    <row r="167" spans="1:8" ht="21" customHeight="1">
      <c r="A167" s="1706"/>
      <c r="B167" s="1707"/>
      <c r="C167" s="1706"/>
      <c r="D167" s="1706"/>
      <c r="E167" s="1706"/>
      <c r="F167" s="1707"/>
      <c r="G167" s="1707"/>
      <c r="H167" s="1706"/>
    </row>
    <row r="168" spans="1:8" ht="21" customHeight="1">
      <c r="A168" s="1706"/>
      <c r="B168" s="1707"/>
      <c r="C168" s="1706"/>
      <c r="D168" s="1706"/>
      <c r="E168" s="1706"/>
      <c r="F168" s="1707"/>
      <c r="G168" s="1707"/>
      <c r="H168" s="1706"/>
    </row>
    <row r="169" spans="1:8" ht="21" customHeight="1">
      <c r="A169" s="1706"/>
      <c r="B169" s="1707"/>
      <c r="C169" s="1706"/>
      <c r="D169" s="1706"/>
      <c r="E169" s="1706"/>
      <c r="F169" s="1707"/>
      <c r="G169" s="1707"/>
      <c r="H169" s="1706"/>
    </row>
    <row r="170" spans="1:8" ht="21" customHeight="1">
      <c r="A170" s="1706"/>
      <c r="B170" s="1707"/>
      <c r="C170" s="1706"/>
      <c r="D170" s="1706"/>
      <c r="E170" s="1706"/>
      <c r="F170" s="1707"/>
      <c r="G170" s="1707"/>
      <c r="H170" s="1706"/>
    </row>
    <row r="171" spans="1:8" ht="21" customHeight="1">
      <c r="A171" s="1706"/>
      <c r="B171" s="1707"/>
      <c r="C171" s="1706"/>
      <c r="D171" s="1706"/>
      <c r="E171" s="1706"/>
      <c r="F171" s="1707"/>
      <c r="G171" s="1707"/>
      <c r="H171" s="1706"/>
    </row>
    <row r="172" spans="1:8" ht="21" customHeight="1">
      <c r="A172" s="1706"/>
      <c r="B172" s="1707"/>
      <c r="C172" s="1706"/>
      <c r="D172" s="1706"/>
      <c r="E172" s="1706"/>
      <c r="F172" s="1707"/>
      <c r="G172" s="1707"/>
      <c r="H172" s="1706"/>
    </row>
    <row r="173" spans="1:8" ht="21" customHeight="1">
      <c r="A173" s="1706"/>
      <c r="B173" s="1707"/>
      <c r="C173" s="1706"/>
      <c r="D173" s="1706"/>
      <c r="E173" s="1706"/>
      <c r="F173" s="1707"/>
      <c r="G173" s="1707"/>
      <c r="H173" s="1706"/>
    </row>
    <row r="174" spans="1:8" ht="21" customHeight="1">
      <c r="A174" s="1706"/>
      <c r="B174" s="1707"/>
      <c r="C174" s="1706"/>
      <c r="D174" s="1706"/>
      <c r="E174" s="1706"/>
      <c r="F174" s="1707"/>
      <c r="G174" s="1707"/>
      <c r="H174" s="1706"/>
    </row>
    <row r="175" spans="1:8" ht="21" customHeight="1">
      <c r="A175" s="1706"/>
      <c r="B175" s="1707"/>
      <c r="C175" s="1706"/>
      <c r="D175" s="1706"/>
      <c r="E175" s="1706"/>
      <c r="F175" s="1707"/>
      <c r="G175" s="1707"/>
      <c r="H175" s="1706"/>
    </row>
    <row r="176" spans="1:8" ht="21" customHeight="1">
      <c r="A176" s="1706"/>
      <c r="B176" s="1707"/>
      <c r="C176" s="1706"/>
      <c r="D176" s="1706"/>
      <c r="E176" s="1706"/>
      <c r="F176" s="1707"/>
      <c r="G176" s="1707"/>
      <c r="H176" s="1706"/>
    </row>
    <row r="177" spans="1:8" ht="21" customHeight="1">
      <c r="A177" s="1706"/>
      <c r="B177" s="1707"/>
      <c r="C177" s="1706"/>
      <c r="D177" s="1706"/>
      <c r="E177" s="1706"/>
      <c r="F177" s="1707"/>
      <c r="G177" s="1707"/>
      <c r="H177" s="1706"/>
    </row>
    <row r="178" spans="1:8" ht="21" customHeight="1">
      <c r="A178" s="1706"/>
      <c r="B178" s="1707"/>
      <c r="C178" s="1706"/>
      <c r="D178" s="1706"/>
      <c r="E178" s="1706"/>
      <c r="F178" s="1707"/>
      <c r="G178" s="1707"/>
      <c r="H178" s="1706"/>
    </row>
    <row r="179" spans="1:8" ht="21" customHeight="1">
      <c r="A179" s="1706"/>
      <c r="B179" s="1707"/>
      <c r="C179" s="1706"/>
      <c r="D179" s="1706"/>
      <c r="E179" s="1706"/>
      <c r="F179" s="1707"/>
      <c r="G179" s="1707"/>
      <c r="H179" s="1706"/>
    </row>
    <row r="180" spans="1:8" ht="21" customHeight="1">
      <c r="A180" s="1706"/>
      <c r="B180" s="1707"/>
      <c r="C180" s="1706"/>
      <c r="D180" s="1706"/>
      <c r="E180" s="1706"/>
      <c r="F180" s="1707"/>
      <c r="G180" s="1707"/>
      <c r="H180" s="1706"/>
    </row>
    <row r="181" spans="1:8" ht="21" customHeight="1">
      <c r="A181" s="1706"/>
      <c r="B181" s="1707"/>
      <c r="C181" s="1706"/>
      <c r="D181" s="1706"/>
      <c r="E181" s="1706"/>
      <c r="F181" s="1707"/>
      <c r="G181" s="1707"/>
      <c r="H181" s="1706"/>
    </row>
    <row r="182" spans="1:8" ht="21" customHeight="1">
      <c r="A182" s="1706"/>
      <c r="B182" s="1707"/>
      <c r="C182" s="1706"/>
      <c r="D182" s="1706"/>
      <c r="E182" s="1706"/>
      <c r="F182" s="1707"/>
      <c r="G182" s="1707"/>
      <c r="H182" s="1706"/>
    </row>
    <row r="183" spans="1:8" ht="21" customHeight="1">
      <c r="A183" s="1706"/>
      <c r="B183" s="1707"/>
      <c r="C183" s="1706"/>
      <c r="D183" s="1706"/>
      <c r="E183" s="1706"/>
      <c r="F183" s="1707"/>
      <c r="G183" s="1707"/>
      <c r="H183" s="1706"/>
    </row>
    <row r="184" spans="1:8" ht="21" customHeight="1">
      <c r="A184" s="1706"/>
      <c r="B184" s="1707"/>
      <c r="C184" s="1706"/>
      <c r="D184" s="1706"/>
      <c r="E184" s="1706"/>
      <c r="F184" s="1707"/>
      <c r="G184" s="1707"/>
      <c r="H184" s="1706"/>
    </row>
    <row r="185" spans="1:8" ht="21" customHeight="1">
      <c r="A185" s="1706"/>
      <c r="B185" s="1707"/>
      <c r="C185" s="1706"/>
      <c r="D185" s="1706"/>
      <c r="E185" s="1706"/>
      <c r="F185" s="1707"/>
      <c r="G185" s="1707"/>
      <c r="H185" s="1706"/>
    </row>
    <row r="186" spans="1:8" ht="21" customHeight="1">
      <c r="A186" s="1706"/>
      <c r="B186" s="1707"/>
      <c r="C186" s="1706"/>
      <c r="D186" s="1706"/>
      <c r="E186" s="1706"/>
      <c r="F186" s="1707"/>
      <c r="G186" s="1707"/>
      <c r="H186" s="1706"/>
    </row>
    <row r="187" spans="1:8" ht="21" customHeight="1">
      <c r="A187" s="1706"/>
      <c r="B187" s="1707"/>
      <c r="C187" s="1706"/>
      <c r="D187" s="1706"/>
      <c r="E187" s="1706"/>
      <c r="F187" s="1707"/>
      <c r="G187" s="1707"/>
      <c r="H187" s="1706"/>
    </row>
    <row r="188" spans="1:8" ht="21" customHeight="1">
      <c r="A188" s="1706"/>
      <c r="B188" s="1707"/>
      <c r="C188" s="1706"/>
      <c r="D188" s="1706"/>
      <c r="E188" s="1706"/>
      <c r="F188" s="1707"/>
      <c r="G188" s="1707"/>
      <c r="H188" s="1706"/>
    </row>
    <row r="189" spans="1:8" ht="21" customHeight="1">
      <c r="A189" s="1706"/>
      <c r="B189" s="1707"/>
      <c r="C189" s="1706"/>
      <c r="D189" s="1706"/>
      <c r="E189" s="1706"/>
      <c r="F189" s="1707"/>
      <c r="G189" s="1707"/>
      <c r="H189" s="1706"/>
    </row>
    <row r="190" spans="1:8" ht="21" customHeight="1">
      <c r="A190" s="1706"/>
      <c r="B190" s="1707"/>
      <c r="C190" s="1706"/>
      <c r="D190" s="1706"/>
      <c r="E190" s="1706"/>
      <c r="F190" s="1707"/>
      <c r="G190" s="1707"/>
      <c r="H190" s="1706"/>
    </row>
    <row r="191" spans="1:8" ht="21" customHeight="1">
      <c r="A191" s="1706"/>
      <c r="B191" s="1707"/>
      <c r="C191" s="1706"/>
      <c r="D191" s="1706"/>
      <c r="E191" s="1706"/>
      <c r="F191" s="1707"/>
      <c r="G191" s="1707"/>
      <c r="H191" s="1706"/>
    </row>
    <row r="192" spans="1:8" ht="21" customHeight="1">
      <c r="A192" s="1706"/>
      <c r="B192" s="1707"/>
      <c r="C192" s="1706"/>
      <c r="D192" s="1706"/>
      <c r="E192" s="1706"/>
      <c r="F192" s="1707"/>
      <c r="G192" s="1707"/>
      <c r="H192" s="1706"/>
    </row>
    <row r="193" spans="1:8" ht="21" customHeight="1">
      <c r="A193" s="1706"/>
      <c r="B193" s="1707"/>
      <c r="C193" s="1706"/>
      <c r="D193" s="1706"/>
      <c r="E193" s="1706"/>
      <c r="F193" s="1707"/>
      <c r="G193" s="1707"/>
      <c r="H193" s="1706"/>
    </row>
    <row r="194" spans="1:8" ht="21" customHeight="1">
      <c r="A194" s="1706"/>
      <c r="B194" s="1707"/>
      <c r="C194" s="1706"/>
      <c r="D194" s="1706"/>
      <c r="E194" s="1706"/>
      <c r="F194" s="1707"/>
      <c r="G194" s="1707"/>
      <c r="H194" s="1706"/>
    </row>
    <row r="195" spans="1:8" ht="21" customHeight="1">
      <c r="A195" s="1706"/>
      <c r="B195" s="1707"/>
      <c r="C195" s="1706"/>
      <c r="D195" s="1706"/>
      <c r="E195" s="1706"/>
      <c r="F195" s="1707"/>
      <c r="G195" s="1707"/>
      <c r="H195" s="1706"/>
    </row>
    <row r="196" spans="1:8" ht="21" customHeight="1">
      <c r="A196" s="1706"/>
      <c r="B196" s="1707"/>
      <c r="C196" s="1706"/>
      <c r="D196" s="1706"/>
      <c r="E196" s="1706"/>
      <c r="F196" s="1707"/>
      <c r="G196" s="1707"/>
      <c r="H196" s="1706"/>
    </row>
    <row r="197" spans="1:8" ht="21" customHeight="1">
      <c r="A197" s="1706"/>
      <c r="B197" s="1707"/>
      <c r="C197" s="1706"/>
      <c r="D197" s="1706"/>
      <c r="E197" s="1706"/>
      <c r="F197" s="1707"/>
      <c r="G197" s="1707"/>
      <c r="H197" s="1706"/>
    </row>
    <row r="198" spans="1:8" ht="21" customHeight="1">
      <c r="A198" s="1706"/>
      <c r="B198" s="1707"/>
      <c r="C198" s="1706"/>
      <c r="D198" s="1706"/>
      <c r="E198" s="1706"/>
      <c r="F198" s="1707"/>
      <c r="G198" s="1707"/>
      <c r="H198" s="1706"/>
    </row>
    <row r="199" spans="1:8" ht="21" customHeight="1">
      <c r="A199" s="1706"/>
      <c r="B199" s="1707"/>
      <c r="C199" s="1706"/>
      <c r="D199" s="1706"/>
      <c r="E199" s="1706"/>
      <c r="F199" s="1707"/>
      <c r="G199" s="1707"/>
      <c r="H199" s="1706"/>
    </row>
    <row r="200" spans="1:8" ht="21" customHeight="1">
      <c r="A200" s="1706"/>
      <c r="B200" s="1707"/>
      <c r="C200" s="1706"/>
      <c r="D200" s="1706"/>
      <c r="E200" s="1706"/>
      <c r="F200" s="1707"/>
      <c r="G200" s="1707"/>
      <c r="H200" s="1706"/>
    </row>
    <row r="201" spans="1:8" ht="21" customHeight="1">
      <c r="A201" s="1706"/>
      <c r="B201" s="1707"/>
      <c r="C201" s="1706"/>
      <c r="D201" s="1706"/>
      <c r="E201" s="1706"/>
      <c r="F201" s="1707"/>
      <c r="G201" s="1707"/>
      <c r="H201" s="1706"/>
    </row>
    <row r="202" spans="1:8" ht="21" customHeight="1">
      <c r="A202" s="1706"/>
      <c r="B202" s="1707"/>
      <c r="C202" s="1706"/>
      <c r="D202" s="1706"/>
      <c r="E202" s="1706"/>
      <c r="F202" s="1707"/>
      <c r="G202" s="1707"/>
      <c r="H202" s="1706"/>
    </row>
    <row r="203" spans="1:8" ht="21" customHeight="1">
      <c r="A203" s="1706"/>
      <c r="B203" s="1707"/>
      <c r="C203" s="1706"/>
      <c r="D203" s="1706"/>
      <c r="E203" s="1706"/>
      <c r="F203" s="1707"/>
      <c r="G203" s="1707"/>
      <c r="H203" s="1706"/>
    </row>
    <row r="204" spans="1:8" ht="21" customHeight="1">
      <c r="A204" s="1706"/>
      <c r="B204" s="1707"/>
      <c r="C204" s="1706"/>
      <c r="D204" s="1706"/>
      <c r="E204" s="1706"/>
      <c r="F204" s="1707"/>
      <c r="G204" s="1707"/>
      <c r="H204" s="1706"/>
    </row>
    <row r="205" spans="1:8" ht="21" customHeight="1">
      <c r="A205" s="1706"/>
      <c r="B205" s="1707"/>
      <c r="C205" s="1706"/>
      <c r="D205" s="1706"/>
      <c r="E205" s="1706"/>
      <c r="F205" s="1707"/>
      <c r="G205" s="1707"/>
      <c r="H205" s="1706"/>
    </row>
    <row r="206" spans="1:8" ht="21" customHeight="1">
      <c r="A206" s="1706"/>
      <c r="B206" s="1707"/>
      <c r="C206" s="1706"/>
      <c r="D206" s="1706"/>
      <c r="E206" s="1706"/>
      <c r="F206" s="1707"/>
      <c r="G206" s="1707"/>
      <c r="H206" s="1706"/>
    </row>
    <row r="207" spans="1:8" ht="21" customHeight="1">
      <c r="A207" s="1706"/>
      <c r="B207" s="1707"/>
      <c r="C207" s="1706"/>
      <c r="D207" s="1706"/>
      <c r="E207" s="1706"/>
      <c r="F207" s="1707"/>
      <c r="G207" s="1707"/>
      <c r="H207" s="1706"/>
    </row>
    <row r="208" spans="1:8" ht="21" customHeight="1">
      <c r="A208" s="1706"/>
      <c r="B208" s="1707"/>
      <c r="C208" s="1706"/>
      <c r="D208" s="1706"/>
      <c r="E208" s="1706"/>
      <c r="F208" s="1707"/>
      <c r="G208" s="1707"/>
      <c r="H208" s="1706"/>
    </row>
    <row r="209" spans="1:8" ht="21" customHeight="1">
      <c r="A209" s="1706"/>
      <c r="B209" s="1707"/>
      <c r="C209" s="1706"/>
      <c r="D209" s="1706"/>
      <c r="E209" s="1706"/>
      <c r="F209" s="1707"/>
      <c r="G209" s="1707"/>
      <c r="H209" s="1706"/>
    </row>
    <row r="210" spans="1:8" ht="21" customHeight="1">
      <c r="A210" s="1706"/>
      <c r="B210" s="1707"/>
      <c r="C210" s="1706"/>
      <c r="D210" s="1706"/>
      <c r="E210" s="1706"/>
      <c r="F210" s="1707"/>
      <c r="G210" s="1707"/>
      <c r="H210" s="1706"/>
    </row>
    <row r="211" spans="1:8" ht="21" customHeight="1">
      <c r="A211" s="1706"/>
      <c r="B211" s="1707"/>
      <c r="C211" s="1706"/>
      <c r="D211" s="1706"/>
      <c r="E211" s="1706"/>
      <c r="F211" s="1707"/>
      <c r="G211" s="1707"/>
      <c r="H211" s="1706"/>
    </row>
    <row r="212" spans="1:8" ht="21" customHeight="1">
      <c r="A212" s="1706"/>
      <c r="B212" s="1707"/>
      <c r="C212" s="1706"/>
      <c r="D212" s="1706"/>
      <c r="E212" s="1706"/>
      <c r="F212" s="1707"/>
      <c r="G212" s="1707"/>
      <c r="H212" s="1706"/>
    </row>
    <row r="213" spans="1:8" ht="21" customHeight="1">
      <c r="A213" s="1706"/>
      <c r="B213" s="1707"/>
      <c r="C213" s="1706"/>
      <c r="D213" s="1706"/>
      <c r="E213" s="1706"/>
      <c r="F213" s="1707"/>
      <c r="G213" s="1707"/>
      <c r="H213" s="1706"/>
    </row>
    <row r="214" spans="1:8" ht="21" customHeight="1">
      <c r="A214" s="1706"/>
      <c r="B214" s="1707"/>
      <c r="C214" s="1706"/>
      <c r="D214" s="1706"/>
      <c r="E214" s="1706"/>
      <c r="F214" s="1707"/>
      <c r="G214" s="1707"/>
      <c r="H214" s="1706"/>
    </row>
    <row r="215" spans="1:8" ht="21" customHeight="1">
      <c r="A215" s="1706"/>
      <c r="B215" s="1707"/>
      <c r="C215" s="1706"/>
      <c r="D215" s="1706"/>
      <c r="E215" s="1706"/>
      <c r="F215" s="1707"/>
      <c r="G215" s="1707"/>
      <c r="H215" s="1706"/>
    </row>
    <row r="216" spans="1:8" ht="21" customHeight="1">
      <c r="A216" s="1706"/>
      <c r="B216" s="1707"/>
      <c r="C216" s="1706"/>
      <c r="D216" s="1706"/>
      <c r="E216" s="1706"/>
      <c r="F216" s="1707"/>
      <c r="G216" s="1707"/>
      <c r="H216" s="1706"/>
    </row>
    <row r="217" spans="1:8" ht="21" customHeight="1">
      <c r="A217" s="1706"/>
      <c r="B217" s="1707"/>
      <c r="C217" s="1706"/>
      <c r="D217" s="1706"/>
      <c r="E217" s="1706"/>
      <c r="F217" s="1707"/>
      <c r="G217" s="1707"/>
      <c r="H217" s="1706"/>
    </row>
    <row r="218" spans="1:8" ht="21" customHeight="1">
      <c r="A218" s="1706"/>
      <c r="B218" s="1707"/>
      <c r="C218" s="1706"/>
      <c r="D218" s="1706"/>
      <c r="E218" s="1706"/>
      <c r="F218" s="1707"/>
      <c r="G218" s="1707"/>
      <c r="H218" s="1706"/>
    </row>
    <row r="219" spans="1:8" ht="21" customHeight="1">
      <c r="A219" s="1706"/>
      <c r="B219" s="1707"/>
      <c r="C219" s="1706"/>
      <c r="D219" s="1706"/>
      <c r="E219" s="1706"/>
      <c r="F219" s="1707"/>
      <c r="G219" s="1707"/>
      <c r="H219" s="1706"/>
    </row>
    <row r="220" spans="1:8" ht="21" customHeight="1">
      <c r="A220" s="1706"/>
      <c r="B220" s="1707"/>
      <c r="C220" s="1706"/>
      <c r="D220" s="1706"/>
      <c r="E220" s="1706"/>
      <c r="F220" s="1707"/>
      <c r="G220" s="1707"/>
      <c r="H220" s="1706"/>
    </row>
    <row r="221" spans="1:8" ht="21" customHeight="1">
      <c r="A221" s="1706"/>
      <c r="B221" s="1707"/>
      <c r="C221" s="1706"/>
      <c r="D221" s="1706"/>
      <c r="E221" s="1706"/>
      <c r="F221" s="1707"/>
      <c r="G221" s="1707"/>
      <c r="H221" s="1706"/>
    </row>
    <row r="222" spans="1:8" ht="21" customHeight="1">
      <c r="A222" s="1706"/>
      <c r="B222" s="1707"/>
      <c r="C222" s="1706"/>
      <c r="D222" s="1706"/>
      <c r="E222" s="1706"/>
      <c r="F222" s="1707"/>
      <c r="G222" s="1707"/>
      <c r="H222" s="1706"/>
    </row>
    <row r="223" spans="1:8" ht="21" customHeight="1">
      <c r="A223" s="1706"/>
      <c r="B223" s="1707"/>
      <c r="C223" s="1706"/>
      <c r="D223" s="1706"/>
      <c r="E223" s="1706"/>
      <c r="F223" s="1707"/>
      <c r="G223" s="1707"/>
      <c r="H223" s="1706"/>
    </row>
    <row r="224" spans="1:8" ht="21" customHeight="1">
      <c r="A224" s="1706"/>
      <c r="B224" s="1707"/>
      <c r="C224" s="1706"/>
      <c r="D224" s="1706"/>
      <c r="E224" s="1706"/>
      <c r="F224" s="1707"/>
      <c r="G224" s="1707"/>
      <c r="H224" s="1706"/>
    </row>
    <row r="225" spans="1:8" ht="21" customHeight="1">
      <c r="A225" s="1706"/>
      <c r="B225" s="1707"/>
      <c r="C225" s="1706"/>
      <c r="D225" s="1706"/>
      <c r="E225" s="1706"/>
      <c r="F225" s="1707"/>
      <c r="G225" s="1707"/>
      <c r="H225" s="1706"/>
    </row>
    <row r="226" spans="1:8" ht="21" customHeight="1">
      <c r="A226" s="1706"/>
      <c r="B226" s="1707"/>
      <c r="C226" s="1706"/>
      <c r="D226" s="1706"/>
      <c r="E226" s="1706"/>
      <c r="F226" s="1707"/>
      <c r="G226" s="1707"/>
      <c r="H226" s="1706"/>
    </row>
    <row r="227" spans="1:8" ht="21" customHeight="1">
      <c r="A227" s="1706"/>
      <c r="B227" s="1707"/>
      <c r="C227" s="1706"/>
      <c r="D227" s="1706"/>
      <c r="E227" s="1706"/>
      <c r="F227" s="1707"/>
      <c r="G227" s="1707"/>
      <c r="H227" s="1706"/>
    </row>
    <row r="228" spans="1:8" ht="21" customHeight="1">
      <c r="A228" s="1706"/>
      <c r="B228" s="1707"/>
      <c r="C228" s="1706"/>
      <c r="D228" s="1706"/>
      <c r="E228" s="1706"/>
      <c r="F228" s="1707"/>
      <c r="G228" s="1707"/>
      <c r="H228" s="1706"/>
    </row>
    <row r="229" spans="1:8" ht="21" customHeight="1">
      <c r="A229" s="1706"/>
      <c r="B229" s="1707"/>
      <c r="C229" s="1706"/>
      <c r="D229" s="1706"/>
      <c r="E229" s="1706"/>
      <c r="F229" s="1707"/>
      <c r="G229" s="1707"/>
      <c r="H229" s="1706"/>
    </row>
    <row r="230" spans="1:8" ht="21" customHeight="1">
      <c r="A230" s="1706"/>
      <c r="B230" s="1707"/>
      <c r="C230" s="1706"/>
      <c r="D230" s="1706"/>
      <c r="E230" s="1706"/>
      <c r="F230" s="1707"/>
      <c r="G230" s="1707"/>
      <c r="H230" s="1706"/>
    </row>
    <row r="231" spans="1:8" ht="21" customHeight="1">
      <c r="A231" s="1706"/>
      <c r="B231" s="1707"/>
      <c r="C231" s="1706"/>
      <c r="D231" s="1706"/>
      <c r="E231" s="1706"/>
      <c r="F231" s="1707"/>
      <c r="G231" s="1707"/>
      <c r="H231" s="1706"/>
    </row>
    <row r="232" spans="1:8" ht="21" customHeight="1">
      <c r="A232" s="1706"/>
      <c r="B232" s="1707"/>
      <c r="C232" s="1706"/>
      <c r="D232" s="1706"/>
      <c r="E232" s="1706"/>
      <c r="F232" s="1707"/>
      <c r="G232" s="1707"/>
      <c r="H232" s="1706"/>
    </row>
    <row r="233" spans="1:8" ht="21" customHeight="1">
      <c r="A233" s="1706"/>
      <c r="B233" s="1707"/>
      <c r="C233" s="1706"/>
      <c r="D233" s="1706"/>
      <c r="E233" s="1706"/>
      <c r="F233" s="1707"/>
      <c r="G233" s="1707"/>
      <c r="H233" s="1706"/>
    </row>
    <row r="234" spans="1:8" ht="21" customHeight="1">
      <c r="A234" s="1706"/>
      <c r="B234" s="1707"/>
      <c r="C234" s="1706"/>
      <c r="D234" s="1706"/>
      <c r="E234" s="1706"/>
      <c r="F234" s="1707"/>
      <c r="G234" s="1707"/>
      <c r="H234" s="1706"/>
    </row>
    <row r="235" spans="1:8" ht="21" customHeight="1">
      <c r="A235" s="1706"/>
      <c r="B235" s="1705"/>
      <c r="C235" s="1706"/>
      <c r="D235" s="1706"/>
      <c r="E235" s="1706"/>
      <c r="F235" s="1707"/>
      <c r="G235" s="1707"/>
      <c r="H235" s="1706"/>
    </row>
    <row r="236" spans="1:8" ht="21" customHeight="1">
      <c r="A236" s="1706"/>
      <c r="B236" s="1705"/>
      <c r="C236" s="1705"/>
      <c r="D236" s="1705"/>
      <c r="E236" s="1705"/>
      <c r="F236" s="1705"/>
      <c r="G236" s="1705"/>
      <c r="H236" s="1706"/>
    </row>
    <row r="237" spans="1:8" ht="15.75" customHeight="1">
      <c r="A237" s="1705"/>
      <c r="B237" s="1705"/>
      <c r="C237" s="1705"/>
      <c r="D237" s="1705"/>
      <c r="E237" s="1705"/>
      <c r="F237" s="1705"/>
      <c r="G237" s="1705"/>
      <c r="H237" s="1705"/>
    </row>
    <row r="238" spans="1:8" ht="15.75" customHeight="1">
      <c r="A238" s="1705"/>
      <c r="B238" s="1705"/>
      <c r="C238" s="1705"/>
      <c r="D238" s="1705"/>
      <c r="E238" s="1705"/>
      <c r="F238" s="1705"/>
      <c r="G238" s="1705"/>
      <c r="H238" s="1705"/>
    </row>
    <row r="239" spans="1:8" ht="15.75" customHeight="1">
      <c r="A239" s="1705"/>
      <c r="B239" s="1705"/>
      <c r="C239" s="1705"/>
      <c r="D239" s="1705"/>
      <c r="E239" s="1705"/>
      <c r="F239" s="1705"/>
      <c r="G239" s="1705"/>
      <c r="H239" s="1705"/>
    </row>
    <row r="240" spans="1:8" ht="15.75" customHeight="1">
      <c r="A240" s="1705"/>
      <c r="B240" s="1705"/>
      <c r="C240" s="1705"/>
      <c r="D240" s="1705"/>
      <c r="E240" s="1705"/>
      <c r="F240" s="1705"/>
      <c r="G240" s="1705"/>
      <c r="H240" s="1705"/>
    </row>
    <row r="241" spans="1:8" ht="15.75" customHeight="1">
      <c r="A241" s="1705"/>
      <c r="B241" s="1705"/>
      <c r="C241" s="1705"/>
      <c r="D241" s="1705"/>
      <c r="E241" s="1705"/>
      <c r="F241" s="1705"/>
      <c r="G241" s="1705"/>
      <c r="H241" s="1705"/>
    </row>
    <row r="242" spans="1:8" ht="15.75" customHeight="1">
      <c r="A242" s="1705"/>
      <c r="B242" s="1705"/>
      <c r="C242" s="1705"/>
      <c r="D242" s="1705"/>
      <c r="E242" s="1705"/>
      <c r="F242" s="1705"/>
      <c r="G242" s="1705"/>
      <c r="H242" s="1705"/>
    </row>
    <row r="243" spans="1:8" ht="15.75" customHeight="1">
      <c r="A243" s="1705"/>
      <c r="B243" s="1705"/>
      <c r="C243" s="1705"/>
      <c r="D243" s="1705"/>
      <c r="E243" s="1705"/>
      <c r="F243" s="1705"/>
      <c r="G243" s="1705"/>
      <c r="H243" s="1705"/>
    </row>
    <row r="244" spans="1:8" ht="15.75" customHeight="1">
      <c r="A244" s="1705"/>
      <c r="B244" s="1705"/>
      <c r="C244" s="1705"/>
      <c r="D244" s="1705"/>
      <c r="E244" s="1705"/>
      <c r="F244" s="1705"/>
      <c r="G244" s="1705"/>
      <c r="H244" s="1705"/>
    </row>
    <row r="245" spans="1:8" ht="15.75" customHeight="1">
      <c r="A245" s="1705"/>
      <c r="B245" s="1705"/>
      <c r="C245" s="1705"/>
      <c r="D245" s="1705"/>
      <c r="E245" s="1705"/>
      <c r="F245" s="1705"/>
      <c r="G245" s="1705"/>
      <c r="H245" s="1705"/>
    </row>
    <row r="246" spans="1:8" ht="15.75" customHeight="1">
      <c r="A246" s="1705"/>
      <c r="B246" s="1705"/>
      <c r="C246" s="1705"/>
      <c r="D246" s="1705"/>
      <c r="E246" s="1705"/>
      <c r="F246" s="1705"/>
      <c r="G246" s="1705"/>
      <c r="H246" s="1705"/>
    </row>
    <row r="247" spans="1:8" ht="15.75" customHeight="1">
      <c r="A247" s="1705"/>
      <c r="B247" s="1705"/>
      <c r="C247" s="1705"/>
      <c r="D247" s="1705"/>
      <c r="E247" s="1705"/>
      <c r="F247" s="1705"/>
      <c r="G247" s="1705"/>
      <c r="H247" s="1705"/>
    </row>
    <row r="248" spans="1:8" ht="15.75" customHeight="1">
      <c r="A248" s="1705"/>
      <c r="B248" s="1705"/>
      <c r="C248" s="1705"/>
      <c r="D248" s="1705"/>
      <c r="E248" s="1705"/>
      <c r="F248" s="1705"/>
      <c r="G248" s="1705"/>
      <c r="H248" s="1705"/>
    </row>
    <row r="249" spans="1:8" ht="15.75" customHeight="1">
      <c r="A249" s="1705"/>
      <c r="B249" s="1705"/>
      <c r="C249" s="1705"/>
      <c r="D249" s="1705"/>
      <c r="E249" s="1705"/>
      <c r="F249" s="1705"/>
      <c r="G249" s="1705"/>
      <c r="H249" s="1705"/>
    </row>
    <row r="250" spans="1:8" ht="15.75" customHeight="1">
      <c r="A250" s="1705"/>
      <c r="B250" s="1705"/>
      <c r="C250" s="1705"/>
      <c r="D250" s="1705"/>
      <c r="E250" s="1705"/>
      <c r="F250" s="1705"/>
      <c r="G250" s="1705"/>
      <c r="H250" s="1705"/>
    </row>
    <row r="251" spans="1:8" ht="15.75" customHeight="1">
      <c r="A251" s="1705"/>
      <c r="B251" s="1705"/>
      <c r="C251" s="1705"/>
      <c r="D251" s="1705"/>
      <c r="E251" s="1705"/>
      <c r="F251" s="1705"/>
      <c r="G251" s="1705"/>
      <c r="H251" s="1705"/>
    </row>
    <row r="252" spans="1:8" ht="15.75" customHeight="1">
      <c r="A252" s="1705"/>
      <c r="B252" s="1705"/>
      <c r="C252" s="1705"/>
      <c r="D252" s="1705"/>
      <c r="E252" s="1705"/>
      <c r="F252" s="1705"/>
      <c r="G252" s="1705"/>
      <c r="H252" s="1705"/>
    </row>
    <row r="253" spans="1:8" ht="15.75" customHeight="1">
      <c r="A253" s="1705"/>
      <c r="B253" s="1705"/>
      <c r="C253" s="1705"/>
      <c r="D253" s="1705"/>
      <c r="E253" s="1705"/>
      <c r="F253" s="1705"/>
      <c r="G253" s="1705"/>
      <c r="H253" s="1705"/>
    </row>
    <row r="254" spans="1:8" ht="15.75" customHeight="1">
      <c r="A254" s="1705"/>
      <c r="B254" s="1705"/>
      <c r="C254" s="1705"/>
      <c r="D254" s="1705"/>
      <c r="E254" s="1705"/>
      <c r="F254" s="1705"/>
      <c r="G254" s="1705"/>
      <c r="H254" s="1705"/>
    </row>
    <row r="255" spans="1:8" ht="15.75" customHeight="1">
      <c r="A255" s="1705"/>
      <c r="B255" s="1705"/>
      <c r="C255" s="1705"/>
      <c r="D255" s="1705"/>
      <c r="E255" s="1705"/>
      <c r="F255" s="1705"/>
      <c r="G255" s="1705"/>
      <c r="H255" s="1705"/>
    </row>
    <row r="256" spans="1:8" ht="15.75" customHeight="1">
      <c r="A256" s="1705"/>
      <c r="B256" s="1705"/>
      <c r="C256" s="1705"/>
      <c r="D256" s="1705"/>
      <c r="E256" s="1705"/>
      <c r="F256" s="1705"/>
      <c r="G256" s="1705"/>
      <c r="H256" s="1705"/>
    </row>
    <row r="257" spans="1:8" ht="15.75" customHeight="1">
      <c r="A257" s="1705"/>
      <c r="B257" s="1705"/>
      <c r="C257" s="1705"/>
      <c r="D257" s="1705"/>
      <c r="E257" s="1705"/>
      <c r="F257" s="1705"/>
      <c r="G257" s="1705"/>
      <c r="H257" s="1705"/>
    </row>
    <row r="258" spans="1:8" ht="15.75" customHeight="1">
      <c r="A258" s="1705"/>
      <c r="B258" s="1705"/>
      <c r="C258" s="1705"/>
      <c r="D258" s="1705"/>
      <c r="E258" s="1705"/>
      <c r="F258" s="1705"/>
      <c r="G258" s="1705"/>
      <c r="H258" s="1705"/>
    </row>
    <row r="259" spans="1:8" ht="15.75" customHeight="1">
      <c r="A259" s="1705"/>
      <c r="B259" s="1705"/>
      <c r="C259" s="1705"/>
      <c r="D259" s="1705"/>
      <c r="E259" s="1705"/>
      <c r="F259" s="1705"/>
      <c r="G259" s="1705"/>
      <c r="H259" s="1705"/>
    </row>
    <row r="260" spans="1:8" ht="15.75" customHeight="1">
      <c r="A260" s="1705"/>
      <c r="B260" s="1705"/>
      <c r="C260" s="1705"/>
      <c r="D260" s="1705"/>
      <c r="E260" s="1705"/>
      <c r="F260" s="1705"/>
      <c r="G260" s="1705"/>
      <c r="H260" s="1705"/>
    </row>
    <row r="261" spans="1:8" ht="15.75" customHeight="1">
      <c r="A261" s="1705"/>
      <c r="B261" s="1705"/>
      <c r="C261" s="1705"/>
      <c r="D261" s="1705"/>
      <c r="E261" s="1705"/>
      <c r="F261" s="1705"/>
      <c r="G261" s="1705"/>
      <c r="H261" s="1705"/>
    </row>
    <row r="262" spans="1:8" ht="15.75" customHeight="1">
      <c r="A262" s="1705"/>
      <c r="B262" s="1705"/>
      <c r="C262" s="1705"/>
      <c r="D262" s="1705"/>
      <c r="E262" s="1705"/>
      <c r="F262" s="1705"/>
      <c r="G262" s="1705"/>
      <c r="H262" s="1705"/>
    </row>
    <row r="263" spans="1:8" ht="15.75" customHeight="1">
      <c r="A263" s="1705"/>
      <c r="B263" s="1705"/>
      <c r="C263" s="1705"/>
      <c r="D263" s="1705"/>
      <c r="E263" s="1705"/>
      <c r="F263" s="1705"/>
      <c r="G263" s="1705"/>
      <c r="H263" s="1705"/>
    </row>
    <row r="264" spans="1:8" ht="15.75" customHeight="1">
      <c r="A264" s="1705"/>
      <c r="B264" s="1705"/>
      <c r="C264" s="1705"/>
      <c r="D264" s="1705"/>
      <c r="E264" s="1705"/>
      <c r="F264" s="1705"/>
      <c r="G264" s="1705"/>
      <c r="H264" s="1705"/>
    </row>
    <row r="265" spans="1:8" ht="15.75" customHeight="1">
      <c r="A265" s="1705"/>
      <c r="B265" s="1705"/>
      <c r="C265" s="1705"/>
      <c r="D265" s="1705"/>
      <c r="E265" s="1705"/>
      <c r="F265" s="1705"/>
      <c r="G265" s="1705"/>
      <c r="H265" s="1705"/>
    </row>
    <row r="266" spans="1:8" ht="15.75" customHeight="1">
      <c r="A266" s="1705"/>
      <c r="B266" s="1705"/>
      <c r="C266" s="1705"/>
      <c r="D266" s="1705"/>
      <c r="E266" s="1705"/>
      <c r="F266" s="1705"/>
      <c r="G266" s="1705"/>
      <c r="H266" s="1705"/>
    </row>
    <row r="267" spans="1:8" ht="15.75" customHeight="1">
      <c r="A267" s="1705"/>
      <c r="B267" s="1705"/>
      <c r="C267" s="1705"/>
      <c r="D267" s="1705"/>
      <c r="E267" s="1705"/>
      <c r="F267" s="1705"/>
      <c r="G267" s="1705"/>
      <c r="H267" s="1705"/>
    </row>
    <row r="268" spans="1:8" ht="15.75" customHeight="1">
      <c r="A268" s="1705"/>
      <c r="B268" s="1705"/>
      <c r="C268" s="1705"/>
      <c r="D268" s="1705"/>
      <c r="E268" s="1705"/>
      <c r="F268" s="1705"/>
      <c r="G268" s="1705"/>
      <c r="H268" s="1705"/>
    </row>
    <row r="269" spans="1:8" ht="15.75" customHeight="1">
      <c r="A269" s="1705"/>
      <c r="B269" s="1705"/>
      <c r="C269" s="1705"/>
      <c r="D269" s="1705"/>
      <c r="E269" s="1705"/>
      <c r="F269" s="1705"/>
      <c r="G269" s="1705"/>
      <c r="H269" s="1705"/>
    </row>
    <row r="270" spans="1:8" ht="15.75" customHeight="1">
      <c r="A270" s="1705"/>
      <c r="B270" s="1705"/>
      <c r="C270" s="1705"/>
      <c r="D270" s="1705"/>
      <c r="E270" s="1705"/>
      <c r="F270" s="1705"/>
      <c r="G270" s="1705"/>
      <c r="H270" s="1705"/>
    </row>
    <row r="271" spans="1:8" ht="15.75" customHeight="1">
      <c r="A271" s="1705"/>
      <c r="B271" s="1705"/>
      <c r="C271" s="1705"/>
      <c r="D271" s="1705"/>
      <c r="E271" s="1705"/>
      <c r="F271" s="1705"/>
      <c r="G271" s="1705"/>
      <c r="H271" s="1705"/>
    </row>
    <row r="272" spans="1:8" ht="15.75" customHeight="1">
      <c r="A272" s="1705"/>
      <c r="B272" s="1705"/>
      <c r="C272" s="1705"/>
      <c r="D272" s="1705"/>
      <c r="E272" s="1705"/>
      <c r="F272" s="1705"/>
      <c r="G272" s="1705"/>
      <c r="H272" s="1705"/>
    </row>
    <row r="273" spans="1:8" ht="15.75" customHeight="1">
      <c r="A273" s="1705"/>
      <c r="B273" s="1705"/>
      <c r="C273" s="1705"/>
      <c r="D273" s="1705"/>
      <c r="E273" s="1705"/>
      <c r="F273" s="1705"/>
      <c r="G273" s="1705"/>
      <c r="H273" s="1705"/>
    </row>
    <row r="274" spans="1:8" ht="15.75" customHeight="1">
      <c r="A274" s="1705"/>
      <c r="B274" s="1705"/>
      <c r="C274" s="1705"/>
      <c r="D274" s="1705"/>
      <c r="E274" s="1705"/>
      <c r="F274" s="1705"/>
      <c r="G274" s="1705"/>
      <c r="H274" s="1705"/>
    </row>
    <row r="275" spans="1:8" ht="15.75" customHeight="1">
      <c r="A275" s="1705"/>
      <c r="B275" s="1705"/>
      <c r="C275" s="1705"/>
      <c r="D275" s="1705"/>
      <c r="E275" s="1705"/>
      <c r="F275" s="1705"/>
      <c r="G275" s="1705"/>
      <c r="H275" s="1705"/>
    </row>
    <row r="276" spans="1:8" ht="15.75" customHeight="1">
      <c r="A276" s="1705"/>
      <c r="B276" s="1705"/>
      <c r="C276" s="1705"/>
      <c r="D276" s="1705"/>
      <c r="E276" s="1705"/>
      <c r="F276" s="1705"/>
      <c r="G276" s="1705"/>
      <c r="H276" s="1705"/>
    </row>
    <row r="277" spans="1:8" ht="15.75" customHeight="1">
      <c r="A277" s="1705"/>
      <c r="B277" s="1705"/>
      <c r="C277" s="1705"/>
      <c r="D277" s="1705"/>
      <c r="E277" s="1705"/>
      <c r="F277" s="1705"/>
      <c r="G277" s="1705"/>
      <c r="H277" s="1705"/>
    </row>
    <row r="278" spans="1:8" ht="15.75" customHeight="1">
      <c r="A278" s="1705"/>
      <c r="B278" s="1705"/>
      <c r="C278" s="1705"/>
      <c r="D278" s="1705"/>
      <c r="E278" s="1705"/>
      <c r="F278" s="1705"/>
      <c r="G278" s="1705"/>
      <c r="H278" s="1705"/>
    </row>
    <row r="279" spans="1:8" ht="15.75" customHeight="1">
      <c r="A279" s="1705"/>
      <c r="B279" s="1705"/>
      <c r="C279" s="1705"/>
      <c r="D279" s="1705"/>
      <c r="E279" s="1705"/>
      <c r="F279" s="1705"/>
      <c r="G279" s="1705"/>
      <c r="H279" s="1705"/>
    </row>
    <row r="280" spans="1:8" ht="15.75" customHeight="1">
      <c r="A280" s="1705"/>
      <c r="B280" s="1705"/>
      <c r="C280" s="1705"/>
      <c r="D280" s="1705"/>
      <c r="E280" s="1705"/>
      <c r="F280" s="1705"/>
      <c r="G280" s="1705"/>
      <c r="H280" s="1705"/>
    </row>
    <row r="281" spans="1:8" ht="15.75" customHeight="1">
      <c r="A281" s="1705"/>
      <c r="B281" s="1705"/>
      <c r="C281" s="1705"/>
      <c r="D281" s="1705"/>
      <c r="E281" s="1705"/>
      <c r="F281" s="1705"/>
      <c r="G281" s="1705"/>
      <c r="H281" s="1705"/>
    </row>
    <row r="282" spans="1:8" ht="15.75" customHeight="1">
      <c r="A282" s="1705"/>
      <c r="B282" s="1705"/>
      <c r="C282" s="1705"/>
      <c r="D282" s="1705"/>
      <c r="E282" s="1705"/>
      <c r="F282" s="1705"/>
      <c r="G282" s="1705"/>
      <c r="H282" s="1705"/>
    </row>
    <row r="283" spans="1:8" ht="15.75" customHeight="1">
      <c r="A283" s="1705"/>
      <c r="B283" s="1705"/>
      <c r="C283" s="1705"/>
      <c r="D283" s="1705"/>
      <c r="E283" s="1705"/>
      <c r="F283" s="1705"/>
      <c r="G283" s="1705"/>
      <c r="H283" s="1705"/>
    </row>
    <row r="284" spans="1:8" ht="15.75" customHeight="1">
      <c r="A284" s="1705"/>
      <c r="B284" s="1705"/>
      <c r="C284" s="1705"/>
      <c r="D284" s="1705"/>
      <c r="E284" s="1705"/>
      <c r="F284" s="1705"/>
      <c r="G284" s="1705"/>
      <c r="H284" s="1705"/>
    </row>
    <row r="285" spans="1:8" ht="15.75" customHeight="1">
      <c r="A285" s="1705"/>
      <c r="B285" s="1705"/>
      <c r="C285" s="1705"/>
      <c r="D285" s="1705"/>
      <c r="E285" s="1705"/>
      <c r="F285" s="1705"/>
      <c r="G285" s="1705"/>
      <c r="H285" s="1705"/>
    </row>
    <row r="286" spans="1:8" ht="15.75" customHeight="1">
      <c r="A286" s="1705"/>
      <c r="B286" s="1705"/>
      <c r="C286" s="1705"/>
      <c r="D286" s="1705"/>
      <c r="E286" s="1705"/>
      <c r="F286" s="1705"/>
      <c r="G286" s="1705"/>
      <c r="H286" s="1705"/>
    </row>
    <row r="287" spans="1:8" ht="15.75" customHeight="1">
      <c r="A287" s="1705"/>
      <c r="B287" s="1705"/>
      <c r="C287" s="1705"/>
      <c r="D287" s="1705"/>
      <c r="E287" s="1705"/>
      <c r="F287" s="1705"/>
      <c r="G287" s="1705"/>
      <c r="H287" s="1705"/>
    </row>
    <row r="288" spans="1:8" ht="15.75" customHeight="1">
      <c r="A288" s="1705"/>
      <c r="B288" s="1705"/>
      <c r="C288" s="1705"/>
      <c r="D288" s="1705"/>
      <c r="E288" s="1705"/>
      <c r="F288" s="1705"/>
      <c r="G288" s="1705"/>
      <c r="H288" s="1705"/>
    </row>
    <row r="289" spans="1:8" ht="15.75" customHeight="1">
      <c r="A289" s="1705"/>
      <c r="B289" s="1705"/>
      <c r="C289" s="1705"/>
      <c r="D289" s="1705"/>
      <c r="E289" s="1705"/>
      <c r="F289" s="1705"/>
      <c r="G289" s="1705"/>
      <c r="H289" s="1705"/>
    </row>
    <row r="290" spans="1:8" ht="15.75" customHeight="1">
      <c r="A290" s="1705"/>
      <c r="B290" s="1705"/>
      <c r="C290" s="1705"/>
      <c r="D290" s="1705"/>
      <c r="E290" s="1705"/>
      <c r="F290" s="1705"/>
      <c r="G290" s="1705"/>
      <c r="H290" s="1705"/>
    </row>
    <row r="291" spans="1:8" ht="15.75" customHeight="1">
      <c r="A291" s="1705"/>
      <c r="B291" s="1705"/>
      <c r="C291" s="1705"/>
      <c r="D291" s="1705"/>
      <c r="E291" s="1705"/>
      <c r="F291" s="1705"/>
      <c r="G291" s="1705"/>
      <c r="H291" s="1705"/>
    </row>
    <row r="292" spans="1:8" ht="15.75" customHeight="1">
      <c r="A292" s="1705"/>
      <c r="B292" s="1705"/>
      <c r="C292" s="1705"/>
      <c r="D292" s="1705"/>
      <c r="E292" s="1705"/>
      <c r="F292" s="1705"/>
      <c r="G292" s="1705"/>
      <c r="H292" s="1705"/>
    </row>
    <row r="293" spans="1:8" ht="15.75" customHeight="1">
      <c r="A293" s="1705"/>
      <c r="B293" s="1705"/>
      <c r="C293" s="1705"/>
      <c r="D293" s="1705"/>
      <c r="E293" s="1705"/>
      <c r="F293" s="1705"/>
      <c r="G293" s="1705"/>
      <c r="H293" s="1705"/>
    </row>
    <row r="294" spans="1:8" ht="15.75" customHeight="1">
      <c r="A294" s="1705"/>
      <c r="B294" s="1705"/>
      <c r="C294" s="1705"/>
      <c r="D294" s="1705"/>
      <c r="E294" s="1705"/>
      <c r="F294" s="1705"/>
      <c r="G294" s="1705"/>
      <c r="H294" s="1705"/>
    </row>
    <row r="295" spans="1:8" ht="15.75" customHeight="1">
      <c r="A295" s="1705"/>
      <c r="B295" s="1705"/>
      <c r="C295" s="1705"/>
      <c r="D295" s="1705"/>
      <c r="E295" s="1705"/>
      <c r="F295" s="1705"/>
      <c r="G295" s="1705"/>
      <c r="H295" s="1705"/>
    </row>
    <row r="296" spans="1:8" ht="15.75" customHeight="1">
      <c r="A296" s="1705"/>
      <c r="B296" s="1705"/>
      <c r="C296" s="1705"/>
      <c r="D296" s="1705"/>
      <c r="E296" s="1705"/>
      <c r="F296" s="1705"/>
      <c r="G296" s="1705"/>
      <c r="H296" s="1705"/>
    </row>
    <row r="297" spans="1:8" ht="15.75" customHeight="1">
      <c r="A297" s="1705"/>
      <c r="B297" s="1705"/>
      <c r="C297" s="1705"/>
      <c r="D297" s="1705"/>
      <c r="E297" s="1705"/>
      <c r="F297" s="1705"/>
      <c r="G297" s="1705"/>
      <c r="H297" s="1705"/>
    </row>
    <row r="298" spans="1:8" ht="15.75" customHeight="1">
      <c r="A298" s="1705"/>
      <c r="B298" s="1705"/>
      <c r="C298" s="1705"/>
      <c r="D298" s="1705"/>
      <c r="E298" s="1705"/>
      <c r="F298" s="1705"/>
      <c r="G298" s="1705"/>
      <c r="H298" s="1705"/>
    </row>
    <row r="299" spans="1:8" ht="15.75" customHeight="1">
      <c r="A299" s="1705"/>
      <c r="B299" s="1705"/>
      <c r="C299" s="1705"/>
      <c r="D299" s="1705"/>
      <c r="E299" s="1705"/>
      <c r="F299" s="1705"/>
      <c r="G299" s="1705"/>
      <c r="H299" s="1705"/>
    </row>
    <row r="300" spans="1:8" ht="15.75" customHeight="1">
      <c r="A300" s="1705"/>
      <c r="B300" s="1705"/>
      <c r="C300" s="1705"/>
      <c r="D300" s="1705"/>
      <c r="E300" s="1705"/>
      <c r="F300" s="1705"/>
      <c r="G300" s="1705"/>
      <c r="H300" s="1705"/>
    </row>
    <row r="301" spans="1:8" ht="15.75" customHeight="1">
      <c r="A301" s="1705"/>
      <c r="B301" s="1705"/>
      <c r="C301" s="1705"/>
      <c r="D301" s="1705"/>
      <c r="E301" s="1705"/>
      <c r="F301" s="1705"/>
      <c r="G301" s="1705"/>
      <c r="H301" s="1705"/>
    </row>
    <row r="302" spans="1:8" ht="15.75" customHeight="1">
      <c r="A302" s="1705"/>
      <c r="B302" s="1705"/>
      <c r="C302" s="1705"/>
      <c r="D302" s="1705"/>
      <c r="E302" s="1705"/>
      <c r="F302" s="1705"/>
      <c r="G302" s="1705"/>
      <c r="H302" s="1705"/>
    </row>
    <row r="303" spans="1:8" ht="15.75" customHeight="1">
      <c r="A303" s="1705"/>
      <c r="B303" s="1705"/>
      <c r="C303" s="1705"/>
      <c r="D303" s="1705"/>
      <c r="E303" s="1705"/>
      <c r="F303" s="1705"/>
      <c r="G303" s="1705"/>
      <c r="H303" s="1705"/>
    </row>
    <row r="304" spans="1:8" ht="15.75" customHeight="1">
      <c r="A304" s="1705"/>
      <c r="B304" s="1705"/>
      <c r="C304" s="1705"/>
      <c r="D304" s="1705"/>
      <c r="E304" s="1705"/>
      <c r="F304" s="1705"/>
      <c r="G304" s="1705"/>
      <c r="H304" s="1705"/>
    </row>
    <row r="305" spans="1:8" ht="15.75" customHeight="1">
      <c r="A305" s="1705"/>
      <c r="B305" s="1705"/>
      <c r="C305" s="1705"/>
      <c r="D305" s="1705"/>
      <c r="E305" s="1705"/>
      <c r="F305" s="1705"/>
      <c r="G305" s="1705"/>
      <c r="H305" s="1705"/>
    </row>
    <row r="306" spans="1:8" ht="15.75" customHeight="1">
      <c r="A306" s="1705"/>
      <c r="B306" s="1705"/>
      <c r="C306" s="1705"/>
      <c r="D306" s="1705"/>
      <c r="E306" s="1705"/>
      <c r="F306" s="1705"/>
      <c r="G306" s="1705"/>
      <c r="H306" s="1705"/>
    </row>
    <row r="307" spans="1:8" ht="15.75" customHeight="1">
      <c r="A307" s="1705"/>
      <c r="B307" s="1705"/>
      <c r="C307" s="1705"/>
      <c r="D307" s="1705"/>
      <c r="E307" s="1705"/>
      <c r="F307" s="1705"/>
      <c r="G307" s="1705"/>
      <c r="H307" s="1705"/>
    </row>
    <row r="308" spans="1:8" ht="15.75" customHeight="1">
      <c r="A308" s="1705"/>
      <c r="B308" s="1705"/>
      <c r="C308" s="1705"/>
      <c r="D308" s="1705"/>
      <c r="E308" s="1705"/>
      <c r="F308" s="1705"/>
      <c r="G308" s="1705"/>
      <c r="H308" s="1705"/>
    </row>
    <row r="309" spans="1:8" ht="15.75" customHeight="1">
      <c r="A309" s="1705"/>
      <c r="B309" s="1705"/>
      <c r="C309" s="1705"/>
      <c r="D309" s="1705"/>
      <c r="E309" s="1705"/>
      <c r="F309" s="1705"/>
      <c r="G309" s="1705"/>
      <c r="H309" s="1705"/>
    </row>
    <row r="310" spans="1:8" ht="15.75" customHeight="1">
      <c r="A310" s="1705"/>
      <c r="B310" s="1705"/>
      <c r="C310" s="1705"/>
      <c r="D310" s="1705"/>
      <c r="E310" s="1705"/>
      <c r="F310" s="1705"/>
      <c r="G310" s="1705"/>
      <c r="H310" s="1705"/>
    </row>
    <row r="311" spans="1:8" ht="15.75" customHeight="1">
      <c r="A311" s="1705"/>
      <c r="B311" s="1705"/>
      <c r="C311" s="1705"/>
      <c r="D311" s="1705"/>
      <c r="E311" s="1705"/>
      <c r="F311" s="1705"/>
      <c r="G311" s="1705"/>
      <c r="H311" s="1705"/>
    </row>
    <row r="312" spans="1:8" ht="15.75" customHeight="1">
      <c r="A312" s="1705"/>
      <c r="B312" s="1705"/>
      <c r="C312" s="1705"/>
      <c r="D312" s="1705"/>
      <c r="E312" s="1705"/>
      <c r="F312" s="1705"/>
      <c r="G312" s="1705"/>
      <c r="H312" s="1705"/>
    </row>
    <row r="313" spans="1:8" ht="15.75" customHeight="1">
      <c r="A313" s="1705"/>
      <c r="B313" s="1705"/>
      <c r="C313" s="1705"/>
      <c r="D313" s="1705"/>
      <c r="E313" s="1705"/>
      <c r="F313" s="1705"/>
      <c r="G313" s="1705"/>
      <c r="H313" s="1705"/>
    </row>
    <row r="314" spans="1:8" ht="15.75" customHeight="1">
      <c r="A314" s="1705"/>
      <c r="B314" s="1705"/>
      <c r="C314" s="1705"/>
      <c r="D314" s="1705"/>
      <c r="E314" s="1705"/>
      <c r="F314" s="1705"/>
      <c r="G314" s="1705"/>
      <c r="H314" s="1705"/>
    </row>
    <row r="315" spans="1:8" ht="15.75" customHeight="1">
      <c r="A315" s="1705"/>
      <c r="B315" s="1705"/>
      <c r="C315" s="1705"/>
      <c r="D315" s="1705"/>
      <c r="E315" s="1705"/>
      <c r="F315" s="1705"/>
      <c r="G315" s="1705"/>
      <c r="H315" s="1705"/>
    </row>
    <row r="316" spans="1:8" ht="15.75" customHeight="1">
      <c r="A316" s="1705"/>
      <c r="B316" s="1705"/>
      <c r="C316" s="1705"/>
      <c r="D316" s="1705"/>
      <c r="E316" s="1705"/>
      <c r="F316" s="1705"/>
      <c r="G316" s="1705"/>
      <c r="H316" s="1705"/>
    </row>
    <row r="317" spans="1:8" ht="15.75" customHeight="1">
      <c r="A317" s="1705"/>
      <c r="B317" s="1705"/>
      <c r="C317" s="1705"/>
      <c r="D317" s="1705"/>
      <c r="E317" s="1705"/>
      <c r="F317" s="1705"/>
      <c r="G317" s="1705"/>
      <c r="H317" s="1705"/>
    </row>
    <row r="318" spans="1:8" ht="15.75" customHeight="1">
      <c r="A318" s="1705"/>
      <c r="B318" s="1705"/>
      <c r="C318" s="1705"/>
      <c r="D318" s="1705"/>
      <c r="E318" s="1705"/>
      <c r="F318" s="1705"/>
      <c r="G318" s="1705"/>
      <c r="H318" s="1705"/>
    </row>
    <row r="319" spans="1:8" ht="15.75" customHeight="1">
      <c r="A319" s="1705"/>
      <c r="B319" s="1705"/>
      <c r="C319" s="1705"/>
      <c r="D319" s="1705"/>
      <c r="E319" s="1705"/>
      <c r="F319" s="1705"/>
      <c r="G319" s="1705"/>
      <c r="H319" s="1705"/>
    </row>
    <row r="320" spans="1:8" ht="15.75" customHeight="1">
      <c r="A320" s="1705"/>
      <c r="B320" s="1705"/>
      <c r="C320" s="1705"/>
      <c r="D320" s="1705"/>
      <c r="E320" s="1705"/>
      <c r="F320" s="1705"/>
      <c r="G320" s="1705"/>
      <c r="H320" s="1705"/>
    </row>
    <row r="321" spans="1:8" ht="15.75" customHeight="1">
      <c r="A321" s="1705"/>
      <c r="B321" s="1705"/>
      <c r="C321" s="1705"/>
      <c r="D321" s="1705"/>
      <c r="E321" s="1705"/>
      <c r="F321" s="1705"/>
      <c r="G321" s="1705"/>
      <c r="H321" s="1705"/>
    </row>
    <row r="322" spans="1:8" ht="15.75" customHeight="1">
      <c r="A322" s="1705"/>
      <c r="B322" s="1705"/>
      <c r="C322" s="1705"/>
      <c r="D322" s="1705"/>
      <c r="E322" s="1705"/>
      <c r="F322" s="1705"/>
      <c r="G322" s="1705"/>
      <c r="H322" s="1705"/>
    </row>
    <row r="323" spans="1:8" ht="15.75" customHeight="1">
      <c r="A323" s="1705"/>
      <c r="B323" s="1705"/>
      <c r="C323" s="1705"/>
      <c r="D323" s="1705"/>
      <c r="E323" s="1705"/>
      <c r="F323" s="1705"/>
      <c r="G323" s="1705"/>
      <c r="H323" s="1705"/>
    </row>
    <row r="324" spans="1:8" ht="15.75" customHeight="1">
      <c r="A324" s="1705"/>
      <c r="B324" s="1705"/>
      <c r="C324" s="1705"/>
      <c r="D324" s="1705"/>
      <c r="E324" s="1705"/>
      <c r="F324" s="1705"/>
      <c r="G324" s="1705"/>
      <c r="H324" s="1705"/>
    </row>
    <row r="325" spans="1:8" ht="15.75" customHeight="1">
      <c r="A325" s="1705"/>
      <c r="B325" s="1705"/>
      <c r="C325" s="1705"/>
      <c r="D325" s="1705"/>
      <c r="E325" s="1705"/>
      <c r="F325" s="1705"/>
      <c r="G325" s="1705"/>
      <c r="H325" s="1705"/>
    </row>
    <row r="326" spans="1:8" ht="15.75" customHeight="1">
      <c r="A326" s="1705"/>
      <c r="B326" s="1705"/>
      <c r="C326" s="1705"/>
      <c r="D326" s="1705"/>
      <c r="E326" s="1705"/>
      <c r="F326" s="1705"/>
      <c r="G326" s="1705"/>
      <c r="H326" s="1705"/>
    </row>
    <row r="327" spans="1:8" ht="15.75" customHeight="1">
      <c r="A327" s="1705"/>
      <c r="B327" s="1705"/>
      <c r="C327" s="1705"/>
      <c r="D327" s="1705"/>
      <c r="E327" s="1705"/>
      <c r="F327" s="1705"/>
      <c r="G327" s="1705"/>
      <c r="H327" s="1705"/>
    </row>
    <row r="328" spans="1:8" ht="15.75" customHeight="1">
      <c r="A328" s="1705"/>
      <c r="B328" s="1705"/>
      <c r="C328" s="1705"/>
      <c r="D328" s="1705"/>
      <c r="E328" s="1705"/>
      <c r="F328" s="1705"/>
      <c r="G328" s="1705"/>
      <c r="H328" s="1705"/>
    </row>
    <row r="329" spans="1:8" ht="15.75" customHeight="1">
      <c r="A329" s="1705"/>
      <c r="B329" s="1705"/>
      <c r="C329" s="1705"/>
      <c r="D329" s="1705"/>
      <c r="E329" s="1705"/>
      <c r="F329" s="1705"/>
      <c r="G329" s="1705"/>
      <c r="H329" s="1705"/>
    </row>
    <row r="330" spans="1:8" ht="15.75" customHeight="1">
      <c r="A330" s="1705"/>
      <c r="B330" s="1705"/>
      <c r="C330" s="1705"/>
      <c r="D330" s="1705"/>
      <c r="E330" s="1705"/>
      <c r="F330" s="1705"/>
      <c r="G330" s="1705"/>
      <c r="H330" s="1705"/>
    </row>
    <row r="331" spans="1:8" ht="15.75" customHeight="1">
      <c r="A331" s="1705"/>
      <c r="B331" s="1705"/>
      <c r="C331" s="1705"/>
      <c r="D331" s="1705"/>
      <c r="E331" s="1705"/>
      <c r="F331" s="1705"/>
      <c r="G331" s="1705"/>
      <c r="H331" s="1705"/>
    </row>
    <row r="332" spans="1:8" ht="15.75" customHeight="1">
      <c r="A332" s="1705"/>
      <c r="B332" s="1705"/>
      <c r="C332" s="1705"/>
      <c r="D332" s="1705"/>
      <c r="E332" s="1705"/>
      <c r="F332" s="1705"/>
      <c r="G332" s="1705"/>
      <c r="H332" s="1705"/>
    </row>
    <row r="333" spans="1:8" ht="15.75" customHeight="1">
      <c r="A333" s="1705"/>
      <c r="B333" s="1705"/>
      <c r="C333" s="1705"/>
      <c r="D333" s="1705"/>
      <c r="E333" s="1705"/>
      <c r="F333" s="1705"/>
      <c r="G333" s="1705"/>
      <c r="H333" s="1705"/>
    </row>
    <row r="334" spans="1:8" ht="15.75" customHeight="1">
      <c r="A334" s="1705"/>
      <c r="B334" s="1705"/>
      <c r="C334" s="1705"/>
      <c r="D334" s="1705"/>
      <c r="E334" s="1705"/>
      <c r="F334" s="1705"/>
      <c r="G334" s="1705"/>
      <c r="H334" s="1705"/>
    </row>
    <row r="335" spans="1:8" ht="15.75" customHeight="1">
      <c r="A335" s="1705"/>
      <c r="B335" s="1705"/>
      <c r="C335" s="1705"/>
      <c r="D335" s="1705"/>
      <c r="E335" s="1705"/>
      <c r="F335" s="1705"/>
      <c r="G335" s="1705"/>
      <c r="H335" s="1705"/>
    </row>
    <row r="336" spans="1:8" ht="15.75" customHeight="1">
      <c r="A336" s="1705"/>
      <c r="B336" s="1705"/>
      <c r="C336" s="1705"/>
      <c r="D336" s="1705"/>
      <c r="E336" s="1705"/>
      <c r="F336" s="1705"/>
      <c r="G336" s="1705"/>
      <c r="H336" s="1705"/>
    </row>
    <row r="337" spans="1:8" ht="15.75" customHeight="1">
      <c r="A337" s="1705"/>
      <c r="B337" s="1705"/>
      <c r="C337" s="1705"/>
      <c r="D337" s="1705"/>
      <c r="E337" s="1705"/>
      <c r="F337" s="1705"/>
      <c r="G337" s="1705"/>
      <c r="H337" s="1705"/>
    </row>
    <row r="338" spans="1:8" ht="15.75" customHeight="1">
      <c r="A338" s="1705"/>
      <c r="B338" s="1705"/>
      <c r="C338" s="1705"/>
      <c r="D338" s="1705"/>
      <c r="E338" s="1705"/>
      <c r="F338" s="1705"/>
      <c r="G338" s="1705"/>
      <c r="H338" s="1705"/>
    </row>
    <row r="339" spans="1:8" ht="15.75" customHeight="1">
      <c r="A339" s="1705"/>
      <c r="B339" s="1705"/>
      <c r="C339" s="1705"/>
      <c r="D339" s="1705"/>
      <c r="E339" s="1705"/>
      <c r="F339" s="1705"/>
      <c r="G339" s="1705"/>
      <c r="H339" s="1705"/>
    </row>
    <row r="340" spans="1:8" ht="15.75" customHeight="1">
      <c r="A340" s="1705"/>
      <c r="B340" s="1705"/>
      <c r="C340" s="1705"/>
      <c r="D340" s="1705"/>
      <c r="E340" s="1705"/>
      <c r="F340" s="1705"/>
      <c r="G340" s="1705"/>
      <c r="H340" s="1705"/>
    </row>
    <row r="341" spans="1:8" ht="15.75" customHeight="1">
      <c r="A341" s="1705"/>
      <c r="B341" s="1705"/>
      <c r="C341" s="1705"/>
      <c r="D341" s="1705"/>
      <c r="E341" s="1705"/>
      <c r="F341" s="1705"/>
      <c r="G341" s="1705"/>
      <c r="H341" s="1705"/>
    </row>
    <row r="342" spans="1:8" ht="15.75" customHeight="1">
      <c r="A342" s="1705"/>
      <c r="B342" s="1705"/>
      <c r="C342" s="1705"/>
      <c r="D342" s="1705"/>
      <c r="E342" s="1705"/>
      <c r="F342" s="1705"/>
      <c r="G342" s="1705"/>
      <c r="H342" s="1705"/>
    </row>
    <row r="343" spans="1:8" ht="15.75" customHeight="1">
      <c r="A343" s="1705"/>
      <c r="B343" s="1705"/>
      <c r="C343" s="1705"/>
      <c r="D343" s="1705"/>
      <c r="E343" s="1705"/>
      <c r="F343" s="1705"/>
      <c r="G343" s="1705"/>
      <c r="H343" s="1705"/>
    </row>
    <row r="344" spans="1:8" ht="15.75" customHeight="1">
      <c r="A344" s="1705"/>
      <c r="B344" s="1705"/>
      <c r="C344" s="1705"/>
      <c r="D344" s="1705"/>
      <c r="E344" s="1705"/>
      <c r="F344" s="1705"/>
      <c r="G344" s="1705"/>
      <c r="H344" s="1705"/>
    </row>
    <row r="345" spans="1:8" ht="15.75" customHeight="1">
      <c r="A345" s="1705"/>
      <c r="B345" s="1705"/>
      <c r="C345" s="1705"/>
      <c r="D345" s="1705"/>
      <c r="E345" s="1705"/>
      <c r="F345" s="1705"/>
      <c r="G345" s="1705"/>
      <c r="H345" s="1705"/>
    </row>
    <row r="346" spans="1:8" ht="15.75" customHeight="1">
      <c r="A346" s="1705"/>
      <c r="B346" s="1705"/>
      <c r="C346" s="1705"/>
      <c r="D346" s="1705"/>
      <c r="E346" s="1705"/>
      <c r="F346" s="1705"/>
      <c r="G346" s="1705"/>
      <c r="H346" s="1705"/>
    </row>
    <row r="347" spans="1:8" ht="15.75" customHeight="1">
      <c r="A347" s="1705"/>
      <c r="B347" s="1705"/>
      <c r="C347" s="1705"/>
      <c r="D347" s="1705"/>
      <c r="E347" s="1705"/>
      <c r="F347" s="1705"/>
      <c r="G347" s="1705"/>
      <c r="H347" s="1705"/>
    </row>
    <row r="348" spans="1:8" ht="15.75" customHeight="1">
      <c r="A348" s="1705"/>
      <c r="B348" s="1705"/>
      <c r="C348" s="1705"/>
      <c r="D348" s="1705"/>
      <c r="E348" s="1705"/>
      <c r="F348" s="1705"/>
      <c r="G348" s="1705"/>
      <c r="H348" s="1705"/>
    </row>
    <row r="349" spans="1:8" ht="15.75" customHeight="1">
      <c r="A349" s="1705"/>
      <c r="B349" s="1705"/>
      <c r="C349" s="1705"/>
      <c r="D349" s="1705"/>
      <c r="E349" s="1705"/>
      <c r="F349" s="1705"/>
      <c r="G349" s="1705"/>
      <c r="H349" s="1705"/>
    </row>
    <row r="350" spans="1:8" ht="15.75" customHeight="1">
      <c r="A350" s="1705"/>
      <c r="B350" s="1705"/>
      <c r="C350" s="1705"/>
      <c r="D350" s="1705"/>
      <c r="E350" s="1705"/>
      <c r="F350" s="1705"/>
      <c r="G350" s="1705"/>
      <c r="H350" s="1705"/>
    </row>
    <row r="351" spans="1:8" ht="15.75" customHeight="1">
      <c r="A351" s="1705"/>
      <c r="B351" s="1705"/>
      <c r="C351" s="1705"/>
      <c r="D351" s="1705"/>
      <c r="E351" s="1705"/>
      <c r="F351" s="1705"/>
      <c r="G351" s="1705"/>
      <c r="H351" s="1705"/>
    </row>
    <row r="352" spans="1:8" ht="15.75" customHeight="1">
      <c r="A352" s="1705"/>
      <c r="B352" s="1705"/>
      <c r="C352" s="1705"/>
      <c r="D352" s="1705"/>
      <c r="E352" s="1705"/>
      <c r="F352" s="1705"/>
      <c r="G352" s="1705"/>
      <c r="H352" s="1705"/>
    </row>
    <row r="353" spans="1:8" ht="15.75" customHeight="1">
      <c r="A353" s="1705"/>
      <c r="B353" s="1705"/>
      <c r="C353" s="1705"/>
      <c r="D353" s="1705"/>
      <c r="E353" s="1705"/>
      <c r="F353" s="1705"/>
      <c r="G353" s="1705"/>
      <c r="H353" s="1705"/>
    </row>
    <row r="354" spans="1:8" ht="15.75" customHeight="1">
      <c r="A354" s="1705"/>
      <c r="B354" s="1705"/>
      <c r="C354" s="1705"/>
      <c r="D354" s="1705"/>
      <c r="E354" s="1705"/>
      <c r="F354" s="1705"/>
      <c r="G354" s="1705"/>
      <c r="H354" s="1705"/>
    </row>
    <row r="355" spans="1:8" ht="15.75" customHeight="1">
      <c r="A355" s="1705"/>
      <c r="B355" s="1705"/>
      <c r="C355" s="1705"/>
      <c r="D355" s="1705"/>
      <c r="E355" s="1705"/>
      <c r="F355" s="1705"/>
      <c r="G355" s="1705"/>
      <c r="H355" s="1705"/>
    </row>
    <row r="356" spans="1:8" ht="15.75" customHeight="1">
      <c r="A356" s="1705"/>
      <c r="B356" s="1705"/>
      <c r="C356" s="1705"/>
      <c r="D356" s="1705"/>
      <c r="E356" s="1705"/>
      <c r="F356" s="1705"/>
      <c r="G356" s="1705"/>
      <c r="H356" s="1705"/>
    </row>
    <row r="357" spans="1:8" ht="15.75" customHeight="1">
      <c r="A357" s="1705"/>
      <c r="B357" s="1705"/>
      <c r="C357" s="1705"/>
      <c r="D357" s="1705"/>
      <c r="E357" s="1705"/>
      <c r="F357" s="1705"/>
      <c r="G357" s="1705"/>
      <c r="H357" s="1705"/>
    </row>
    <row r="358" spans="1:8" ht="15.75" customHeight="1">
      <c r="A358" s="1705"/>
      <c r="B358" s="1705"/>
      <c r="C358" s="1705"/>
      <c r="D358" s="1705"/>
      <c r="E358" s="1705"/>
      <c r="F358" s="1705"/>
      <c r="G358" s="1705"/>
      <c r="H358" s="1705"/>
    </row>
    <row r="359" spans="1:8" ht="15.75" customHeight="1">
      <c r="A359" s="1705"/>
      <c r="B359" s="1705"/>
      <c r="C359" s="1705"/>
      <c r="D359" s="1705"/>
      <c r="E359" s="1705"/>
      <c r="F359" s="1705"/>
      <c r="G359" s="1705"/>
      <c r="H359" s="1705"/>
    </row>
    <row r="360" spans="1:8" ht="15.75" customHeight="1">
      <c r="A360" s="1705"/>
      <c r="B360" s="1705"/>
      <c r="C360" s="1705"/>
      <c r="D360" s="1705"/>
      <c r="E360" s="1705"/>
      <c r="F360" s="1705"/>
      <c r="G360" s="1705"/>
      <c r="H360" s="1705"/>
    </row>
    <row r="361" spans="1:8" ht="15.75" customHeight="1">
      <c r="A361" s="1705"/>
      <c r="B361" s="1705"/>
      <c r="C361" s="1705"/>
      <c r="D361" s="1705"/>
      <c r="E361" s="1705"/>
      <c r="F361" s="1705"/>
      <c r="G361" s="1705"/>
      <c r="H361" s="1705"/>
    </row>
    <row r="362" spans="1:8" ht="15.75" customHeight="1">
      <c r="A362" s="1705"/>
      <c r="B362" s="1705"/>
      <c r="C362" s="1705"/>
      <c r="D362" s="1705"/>
      <c r="E362" s="1705"/>
      <c r="F362" s="1705"/>
      <c r="G362" s="1705"/>
      <c r="H362" s="1705"/>
    </row>
    <row r="363" spans="1:8" ht="15.75" customHeight="1">
      <c r="A363" s="1705"/>
      <c r="B363" s="1705"/>
      <c r="C363" s="1705"/>
      <c r="D363" s="1705"/>
      <c r="E363" s="1705"/>
      <c r="F363" s="1705"/>
      <c r="G363" s="1705"/>
      <c r="H363" s="1705"/>
    </row>
    <row r="364" spans="1:8" ht="15.75" customHeight="1">
      <c r="A364" s="1705"/>
      <c r="B364" s="1705"/>
      <c r="C364" s="1705"/>
      <c r="D364" s="1705"/>
      <c r="E364" s="1705"/>
      <c r="F364" s="1705"/>
      <c r="G364" s="1705"/>
      <c r="H364" s="1705"/>
    </row>
    <row r="365" spans="1:8" ht="15.75" customHeight="1">
      <c r="A365" s="1705"/>
      <c r="B365" s="1705"/>
      <c r="C365" s="1705"/>
      <c r="D365" s="1705"/>
      <c r="E365" s="1705"/>
      <c r="F365" s="1705"/>
      <c r="G365" s="1705"/>
      <c r="H365" s="1705"/>
    </row>
    <row r="366" spans="1:8" ht="15.75" customHeight="1">
      <c r="A366" s="1705"/>
      <c r="B366" s="1705"/>
      <c r="C366" s="1705"/>
      <c r="D366" s="1705"/>
      <c r="E366" s="1705"/>
      <c r="F366" s="1705"/>
      <c r="G366" s="1705"/>
      <c r="H366" s="1705"/>
    </row>
    <row r="367" spans="1:8" ht="15.75" customHeight="1">
      <c r="A367" s="1705"/>
      <c r="B367" s="1705"/>
      <c r="C367" s="1705"/>
      <c r="D367" s="1705"/>
      <c r="E367" s="1705"/>
      <c r="F367" s="1705"/>
      <c r="G367" s="1705"/>
      <c r="H367" s="1705"/>
    </row>
    <row r="368" spans="1:8" ht="15.75" customHeight="1">
      <c r="A368" s="1705"/>
      <c r="B368" s="1705"/>
      <c r="C368" s="1705"/>
      <c r="D368" s="1705"/>
      <c r="E368" s="1705"/>
      <c r="F368" s="1705"/>
      <c r="G368" s="1705"/>
      <c r="H368" s="1705"/>
    </row>
    <row r="369" spans="1:8" ht="15.75" customHeight="1">
      <c r="A369" s="1705"/>
      <c r="B369" s="1705"/>
      <c r="C369" s="1705"/>
      <c r="D369" s="1705"/>
      <c r="E369" s="1705"/>
      <c r="F369" s="1705"/>
      <c r="G369" s="1705"/>
      <c r="H369" s="1705"/>
    </row>
    <row r="370" spans="1:8" ht="15.75" customHeight="1">
      <c r="A370" s="1705"/>
      <c r="B370" s="1705"/>
      <c r="C370" s="1705"/>
      <c r="D370" s="1705"/>
      <c r="E370" s="1705"/>
      <c r="F370" s="1705"/>
      <c r="G370" s="1705"/>
      <c r="H370" s="1705"/>
    </row>
    <row r="371" spans="1:8" ht="15.75" customHeight="1">
      <c r="A371" s="1705"/>
      <c r="B371" s="1705"/>
      <c r="C371" s="1705"/>
      <c r="D371" s="1705"/>
      <c r="E371" s="1705"/>
      <c r="F371" s="1705"/>
      <c r="G371" s="1705"/>
      <c r="H371" s="1705"/>
    </row>
    <row r="372" spans="1:8" ht="15.75" customHeight="1">
      <c r="A372" s="1705"/>
      <c r="B372" s="1705"/>
      <c r="C372" s="1705"/>
      <c r="D372" s="1705"/>
      <c r="E372" s="1705"/>
      <c r="F372" s="1705"/>
      <c r="G372" s="1705"/>
      <c r="H372" s="1705"/>
    </row>
    <row r="373" spans="1:8" ht="15.75" customHeight="1">
      <c r="A373" s="1705"/>
      <c r="B373" s="1705"/>
      <c r="C373" s="1705"/>
      <c r="D373" s="1705"/>
      <c r="E373" s="1705"/>
      <c r="F373" s="1705"/>
      <c r="G373" s="1705"/>
      <c r="H373" s="1705"/>
    </row>
    <row r="374" spans="1:8" ht="15.75" customHeight="1">
      <c r="A374" s="1705"/>
      <c r="B374" s="1705"/>
      <c r="C374" s="1705"/>
      <c r="D374" s="1705"/>
      <c r="E374" s="1705"/>
      <c r="F374" s="1705"/>
      <c r="G374" s="1705"/>
      <c r="H374" s="1705"/>
    </row>
    <row r="375" spans="1:8" ht="15.75" customHeight="1">
      <c r="A375" s="1705"/>
      <c r="B375" s="1705"/>
      <c r="C375" s="1705"/>
      <c r="D375" s="1705"/>
      <c r="E375" s="1705"/>
      <c r="F375" s="1705"/>
      <c r="G375" s="1705"/>
      <c r="H375" s="1705"/>
    </row>
    <row r="376" spans="1:8" ht="15.75" customHeight="1">
      <c r="A376" s="1705"/>
      <c r="B376" s="1705"/>
      <c r="C376" s="1705"/>
      <c r="D376" s="1705"/>
      <c r="E376" s="1705"/>
      <c r="F376" s="1705"/>
      <c r="G376" s="1705"/>
      <c r="H376" s="1705"/>
    </row>
    <row r="377" spans="1:8" ht="15.75" customHeight="1">
      <c r="A377" s="1705"/>
      <c r="B377" s="1705"/>
      <c r="C377" s="1705"/>
      <c r="D377" s="1705"/>
      <c r="E377" s="1705"/>
      <c r="F377" s="1705"/>
      <c r="G377" s="1705"/>
      <c r="H377" s="1705"/>
    </row>
    <row r="378" spans="1:8" ht="15.75" customHeight="1">
      <c r="A378" s="1705"/>
      <c r="B378" s="1705"/>
      <c r="C378" s="1705"/>
      <c r="D378" s="1705"/>
      <c r="E378" s="1705"/>
      <c r="F378" s="1705"/>
      <c r="G378" s="1705"/>
      <c r="H378" s="1705"/>
    </row>
    <row r="379" spans="1:8" ht="15.75" customHeight="1">
      <c r="A379" s="1705"/>
      <c r="B379" s="1705"/>
      <c r="C379" s="1705"/>
      <c r="D379" s="1705"/>
      <c r="E379" s="1705"/>
      <c r="F379" s="1705"/>
      <c r="G379" s="1705"/>
      <c r="H379" s="1705"/>
    </row>
    <row r="380" spans="1:8" ht="15.75" customHeight="1">
      <c r="A380" s="1705"/>
      <c r="B380" s="1705"/>
      <c r="C380" s="1705"/>
      <c r="D380" s="1705"/>
      <c r="E380" s="1705"/>
      <c r="F380" s="1705"/>
      <c r="G380" s="1705"/>
      <c r="H380" s="1705"/>
    </row>
    <row r="381" spans="1:8" ht="15.75" customHeight="1">
      <c r="A381" s="1705"/>
      <c r="B381" s="1705"/>
      <c r="C381" s="1705"/>
      <c r="D381" s="1705"/>
      <c r="E381" s="1705"/>
      <c r="F381" s="1705"/>
      <c r="G381" s="1705"/>
      <c r="H381" s="1705"/>
    </row>
    <row r="382" spans="1:8" ht="15.75" customHeight="1">
      <c r="A382" s="1705"/>
      <c r="B382" s="1705"/>
      <c r="C382" s="1705"/>
      <c r="D382" s="1705"/>
      <c r="E382" s="1705"/>
      <c r="F382" s="1705"/>
      <c r="G382" s="1705"/>
      <c r="H382" s="1705"/>
    </row>
    <row r="383" spans="1:8" ht="15.75" customHeight="1">
      <c r="A383" s="1705"/>
      <c r="B383" s="1705"/>
      <c r="C383" s="1705"/>
      <c r="D383" s="1705"/>
      <c r="E383" s="1705"/>
      <c r="F383" s="1705"/>
      <c r="G383" s="1705"/>
      <c r="H383" s="1705"/>
    </row>
    <row r="384" spans="1:8" ht="15.75" customHeight="1">
      <c r="A384" s="1705"/>
      <c r="B384" s="1705"/>
      <c r="C384" s="1705"/>
      <c r="D384" s="1705"/>
      <c r="E384" s="1705"/>
      <c r="F384" s="1705"/>
      <c r="G384" s="1705"/>
      <c r="H384" s="1705"/>
    </row>
    <row r="385" spans="1:8" ht="15.75" customHeight="1">
      <c r="A385" s="1705"/>
      <c r="B385" s="1705"/>
      <c r="C385" s="1705"/>
      <c r="D385" s="1705"/>
      <c r="E385" s="1705"/>
      <c r="F385" s="1705"/>
      <c r="G385" s="1705"/>
      <c r="H385" s="1705"/>
    </row>
    <row r="386" spans="1:8" ht="15.75" customHeight="1">
      <c r="A386" s="1705"/>
      <c r="B386" s="1705"/>
      <c r="C386" s="1705"/>
      <c r="D386" s="1705"/>
      <c r="E386" s="1705"/>
      <c r="F386" s="1705"/>
      <c r="G386" s="1705"/>
      <c r="H386" s="1705"/>
    </row>
    <row r="387" spans="1:8" ht="15.75" customHeight="1">
      <c r="A387" s="1705"/>
      <c r="B387" s="1705"/>
      <c r="C387" s="1705"/>
      <c r="D387" s="1705"/>
      <c r="E387" s="1705"/>
      <c r="F387" s="1705"/>
      <c r="G387" s="1705"/>
      <c r="H387" s="1705"/>
    </row>
    <row r="388" spans="1:8" ht="15.75" customHeight="1">
      <c r="A388" s="1705"/>
      <c r="B388" s="1705"/>
      <c r="C388" s="1705"/>
      <c r="D388" s="1705"/>
      <c r="E388" s="1705"/>
      <c r="F388" s="1705"/>
      <c r="G388" s="1705"/>
      <c r="H388" s="1705"/>
    </row>
    <row r="389" spans="1:8" ht="15.75" customHeight="1">
      <c r="A389" s="1705"/>
      <c r="B389" s="1705"/>
      <c r="C389" s="1705"/>
      <c r="D389" s="1705"/>
      <c r="E389" s="1705"/>
      <c r="F389" s="1705"/>
      <c r="G389" s="1705"/>
      <c r="H389" s="1705"/>
    </row>
    <row r="390" spans="1:8" ht="15.75" customHeight="1">
      <c r="A390" s="1705"/>
      <c r="B390" s="1705"/>
      <c r="C390" s="1705"/>
      <c r="D390" s="1705"/>
      <c r="E390" s="1705"/>
      <c r="F390" s="1705"/>
      <c r="G390" s="1705"/>
      <c r="H390" s="1705"/>
    </row>
    <row r="391" spans="1:8" ht="15.75" customHeight="1">
      <c r="A391" s="1705"/>
      <c r="B391" s="1705"/>
      <c r="C391" s="1705"/>
      <c r="D391" s="1705"/>
      <c r="E391" s="1705"/>
      <c r="F391" s="1705"/>
      <c r="G391" s="1705"/>
      <c r="H391" s="1705"/>
    </row>
    <row r="392" spans="1:8" ht="15.75" customHeight="1">
      <c r="A392" s="1705"/>
      <c r="B392" s="1705"/>
      <c r="C392" s="1705"/>
      <c r="D392" s="1705"/>
      <c r="E392" s="1705"/>
      <c r="F392" s="1705"/>
      <c r="G392" s="1705"/>
      <c r="H392" s="1705"/>
    </row>
    <row r="393" spans="1:8" ht="15.75" customHeight="1">
      <c r="A393" s="1705"/>
      <c r="B393" s="1705"/>
      <c r="C393" s="1705"/>
      <c r="D393" s="1705"/>
      <c r="E393" s="1705"/>
      <c r="F393" s="1705"/>
      <c r="G393" s="1705"/>
      <c r="H393" s="1705"/>
    </row>
    <row r="394" spans="1:8" ht="15.75" customHeight="1">
      <c r="A394" s="1705"/>
      <c r="B394" s="1705"/>
      <c r="C394" s="1705"/>
      <c r="D394" s="1705"/>
      <c r="E394" s="1705"/>
      <c r="F394" s="1705"/>
      <c r="G394" s="1705"/>
      <c r="H394" s="1705"/>
    </row>
    <row r="395" spans="1:8" ht="15.75" customHeight="1">
      <c r="A395" s="1705"/>
      <c r="B395" s="1705"/>
      <c r="C395" s="1705"/>
      <c r="D395" s="1705"/>
      <c r="E395" s="1705"/>
      <c r="F395" s="1705"/>
      <c r="G395" s="1705"/>
      <c r="H395" s="1705"/>
    </row>
    <row r="396" spans="1:8" ht="15.75" customHeight="1">
      <c r="A396" s="1705"/>
      <c r="B396" s="1705"/>
      <c r="C396" s="1705"/>
      <c r="D396" s="1705"/>
      <c r="E396" s="1705"/>
      <c r="F396" s="1705"/>
      <c r="G396" s="1705"/>
      <c r="H396" s="1705"/>
    </row>
    <row r="397" spans="1:8" ht="15.75" customHeight="1">
      <c r="A397" s="1705"/>
      <c r="B397" s="1705"/>
      <c r="C397" s="1705"/>
      <c r="D397" s="1705"/>
      <c r="E397" s="1705"/>
      <c r="F397" s="1705"/>
      <c r="G397" s="1705"/>
      <c r="H397" s="1705"/>
    </row>
    <row r="398" spans="1:8" ht="15.75" customHeight="1">
      <c r="A398" s="1705"/>
      <c r="B398" s="1705"/>
      <c r="C398" s="1705"/>
      <c r="D398" s="1705"/>
      <c r="E398" s="1705"/>
      <c r="F398" s="1705"/>
      <c r="G398" s="1705"/>
      <c r="H398" s="1705"/>
    </row>
    <row r="399" spans="1:8" ht="15.75" customHeight="1">
      <c r="A399" s="1705"/>
      <c r="B399" s="1705"/>
      <c r="C399" s="1705"/>
      <c r="D399" s="1705"/>
      <c r="E399" s="1705"/>
      <c r="F399" s="1705"/>
      <c r="G399" s="1705"/>
      <c r="H399" s="1705"/>
    </row>
    <row r="400" spans="1:8" ht="15.75" customHeight="1">
      <c r="A400" s="1705"/>
      <c r="B400" s="1705"/>
      <c r="C400" s="1705"/>
      <c r="D400" s="1705"/>
      <c r="E400" s="1705"/>
      <c r="F400" s="1705"/>
      <c r="G400" s="1705"/>
      <c r="H400" s="1705"/>
    </row>
    <row r="401" spans="1:8" ht="15.75" customHeight="1">
      <c r="A401" s="1705"/>
      <c r="B401" s="1705"/>
      <c r="C401" s="1705"/>
      <c r="D401" s="1705"/>
      <c r="E401" s="1705"/>
      <c r="F401" s="1705"/>
      <c r="G401" s="1705"/>
      <c r="H401" s="1705"/>
    </row>
    <row r="402" spans="1:8" ht="15.75" customHeight="1">
      <c r="A402" s="1705"/>
      <c r="B402" s="1705"/>
      <c r="C402" s="1705"/>
      <c r="D402" s="1705"/>
      <c r="E402" s="1705"/>
      <c r="F402" s="1705"/>
      <c r="G402" s="1705"/>
      <c r="H402" s="1705"/>
    </row>
    <row r="403" spans="1:8" ht="15.75" customHeight="1">
      <c r="A403" s="1705"/>
      <c r="B403" s="1705"/>
      <c r="C403" s="1705"/>
      <c r="D403" s="1705"/>
      <c r="E403" s="1705"/>
      <c r="F403" s="1705"/>
      <c r="G403" s="1705"/>
      <c r="H403" s="1705"/>
    </row>
    <row r="404" spans="1:8" ht="15.75" customHeight="1">
      <c r="A404" s="1705"/>
      <c r="B404" s="1705"/>
      <c r="C404" s="1705"/>
      <c r="D404" s="1705"/>
      <c r="E404" s="1705"/>
      <c r="F404" s="1705"/>
      <c r="G404" s="1705"/>
      <c r="H404" s="1705"/>
    </row>
    <row r="405" spans="1:8" ht="15.75" customHeight="1">
      <c r="A405" s="1705"/>
      <c r="B405" s="1705"/>
      <c r="C405" s="1705"/>
      <c r="D405" s="1705"/>
      <c r="E405" s="1705"/>
      <c r="F405" s="1705"/>
      <c r="G405" s="1705"/>
      <c r="H405" s="1705"/>
    </row>
    <row r="406" spans="1:8" ht="15.75" customHeight="1">
      <c r="A406" s="1705"/>
      <c r="B406" s="1705"/>
      <c r="C406" s="1705"/>
      <c r="D406" s="1705"/>
      <c r="E406" s="1705"/>
      <c r="F406" s="1705"/>
      <c r="G406" s="1705"/>
      <c r="H406" s="1705"/>
    </row>
    <row r="407" spans="1:8" ht="15.75" customHeight="1">
      <c r="A407" s="1705"/>
      <c r="B407" s="1705"/>
      <c r="C407" s="1705"/>
      <c r="D407" s="1705"/>
      <c r="E407" s="1705"/>
      <c r="F407" s="1705"/>
      <c r="G407" s="1705"/>
      <c r="H407" s="1705"/>
    </row>
    <row r="408" spans="1:8" ht="15.75" customHeight="1">
      <c r="A408" s="1705"/>
      <c r="B408" s="1705"/>
      <c r="C408" s="1705"/>
      <c r="D408" s="1705"/>
      <c r="E408" s="1705"/>
      <c r="F408" s="1705"/>
      <c r="G408" s="1705"/>
      <c r="H408" s="1705"/>
    </row>
    <row r="409" spans="1:8" ht="15.75" customHeight="1">
      <c r="A409" s="1705"/>
      <c r="B409" s="1705"/>
      <c r="C409" s="1705"/>
      <c r="D409" s="1705"/>
      <c r="E409" s="1705"/>
      <c r="F409" s="1705"/>
      <c r="G409" s="1705"/>
      <c r="H409" s="1705"/>
    </row>
    <row r="410" spans="1:8" ht="15.75" customHeight="1">
      <c r="A410" s="1705"/>
      <c r="B410" s="1705"/>
      <c r="C410" s="1705"/>
      <c r="D410" s="1705"/>
      <c r="E410" s="1705"/>
      <c r="F410" s="1705"/>
      <c r="G410" s="1705"/>
      <c r="H410" s="1705"/>
    </row>
    <row r="411" spans="1:8" ht="15.75" customHeight="1">
      <c r="A411" s="1705"/>
      <c r="B411" s="1705"/>
      <c r="C411" s="1705"/>
      <c r="D411" s="1705"/>
      <c r="E411" s="1705"/>
      <c r="F411" s="1705"/>
      <c r="G411" s="1705"/>
      <c r="H411" s="1705"/>
    </row>
    <row r="412" spans="1:8" ht="15.75" customHeight="1">
      <c r="A412" s="1705"/>
      <c r="B412" s="1705"/>
      <c r="C412" s="1705"/>
      <c r="D412" s="1705"/>
      <c r="E412" s="1705"/>
      <c r="F412" s="1705"/>
      <c r="G412" s="1705"/>
      <c r="H412" s="1705"/>
    </row>
    <row r="413" spans="1:8" ht="15.75" customHeight="1">
      <c r="A413" s="1705"/>
      <c r="B413" s="1705"/>
      <c r="C413" s="1705"/>
      <c r="D413" s="1705"/>
      <c r="E413" s="1705"/>
      <c r="F413" s="1705"/>
      <c r="G413" s="1705"/>
      <c r="H413" s="1705"/>
    </row>
    <row r="414" spans="1:8" ht="15.75" customHeight="1">
      <c r="A414" s="1705"/>
      <c r="B414" s="1705"/>
      <c r="C414" s="1705"/>
      <c r="D414" s="1705"/>
      <c r="E414" s="1705"/>
      <c r="F414" s="1705"/>
      <c r="G414" s="1705"/>
      <c r="H414" s="1705"/>
    </row>
    <row r="415" spans="1:8" ht="15.75" customHeight="1">
      <c r="A415" s="1705"/>
      <c r="B415" s="1705"/>
      <c r="C415" s="1705"/>
      <c r="D415" s="1705"/>
      <c r="E415" s="1705"/>
      <c r="F415" s="1705"/>
      <c r="G415" s="1705"/>
      <c r="H415" s="1705"/>
    </row>
    <row r="416" spans="1:8" ht="15.75" customHeight="1">
      <c r="A416" s="1705"/>
      <c r="B416" s="1705"/>
      <c r="C416" s="1705"/>
      <c r="D416" s="1705"/>
      <c r="E416" s="1705"/>
      <c r="F416" s="1705"/>
      <c r="G416" s="1705"/>
      <c r="H416" s="1705"/>
    </row>
    <row r="417" spans="1:8" ht="15.75" customHeight="1">
      <c r="A417" s="1705"/>
      <c r="B417" s="1705"/>
      <c r="C417" s="1705"/>
      <c r="D417" s="1705"/>
      <c r="E417" s="1705"/>
      <c r="F417" s="1705"/>
      <c r="G417" s="1705"/>
      <c r="H417" s="1705"/>
    </row>
    <row r="418" spans="1:8" ht="15.75" customHeight="1">
      <c r="A418" s="1705"/>
      <c r="B418" s="1705"/>
      <c r="C418" s="1705"/>
      <c r="D418" s="1705"/>
      <c r="E418" s="1705"/>
      <c r="F418" s="1705"/>
      <c r="G418" s="1705"/>
      <c r="H418" s="1705"/>
    </row>
    <row r="419" spans="1:8" ht="15.75" customHeight="1">
      <c r="A419" s="1705"/>
      <c r="B419" s="1705"/>
      <c r="C419" s="1705"/>
      <c r="D419" s="1705"/>
      <c r="E419" s="1705"/>
      <c r="F419" s="1705"/>
      <c r="G419" s="1705"/>
      <c r="H419" s="1705"/>
    </row>
    <row r="420" spans="1:8" ht="15.75" customHeight="1">
      <c r="A420" s="1705"/>
      <c r="B420" s="1705"/>
      <c r="C420" s="1705"/>
      <c r="D420" s="1705"/>
      <c r="E420" s="1705"/>
      <c r="F420" s="1705"/>
      <c r="G420" s="1705"/>
      <c r="H420" s="1705"/>
    </row>
    <row r="421" spans="1:8" ht="15.75" customHeight="1">
      <c r="A421" s="1705"/>
      <c r="B421" s="1705"/>
      <c r="C421" s="1705"/>
      <c r="D421" s="1705"/>
      <c r="E421" s="1705"/>
      <c r="F421" s="1705"/>
      <c r="G421" s="1705"/>
      <c r="H421" s="1705"/>
    </row>
    <row r="422" spans="1:8" ht="15.75" customHeight="1">
      <c r="A422" s="1705"/>
      <c r="B422" s="1705"/>
      <c r="C422" s="1705"/>
      <c r="D422" s="1705"/>
      <c r="E422" s="1705"/>
      <c r="F422" s="1705"/>
      <c r="G422" s="1705"/>
      <c r="H422" s="1705"/>
    </row>
    <row r="423" spans="1:8" ht="15.75" customHeight="1">
      <c r="A423" s="1705"/>
      <c r="B423" s="1705"/>
      <c r="C423" s="1705"/>
      <c r="D423" s="1705"/>
      <c r="E423" s="1705"/>
      <c r="F423" s="1705"/>
      <c r="G423" s="1705"/>
      <c r="H423" s="1705"/>
    </row>
    <row r="424" spans="1:8" ht="15.75" customHeight="1">
      <c r="A424" s="1705"/>
      <c r="B424" s="1705"/>
      <c r="C424" s="1705"/>
      <c r="D424" s="1705"/>
      <c r="E424" s="1705"/>
      <c r="F424" s="1705"/>
      <c r="G424" s="1705"/>
      <c r="H424" s="1705"/>
    </row>
    <row r="425" spans="1:8" ht="15.75" customHeight="1">
      <c r="A425" s="1705"/>
      <c r="B425" s="1705"/>
      <c r="C425" s="1705"/>
      <c r="D425" s="1705"/>
      <c r="E425" s="1705"/>
      <c r="F425" s="1705"/>
      <c r="G425" s="1705"/>
      <c r="H425" s="1705"/>
    </row>
    <row r="426" spans="1:8" ht="15.75" customHeight="1">
      <c r="A426" s="1705"/>
      <c r="B426" s="1705"/>
      <c r="C426" s="1705"/>
      <c r="D426" s="1705"/>
      <c r="E426" s="1705"/>
      <c r="F426" s="1705"/>
      <c r="G426" s="1705"/>
      <c r="H426" s="1705"/>
    </row>
    <row r="427" spans="1:8" ht="15.75" customHeight="1">
      <c r="A427" s="1705"/>
      <c r="B427" s="1705"/>
      <c r="C427" s="1705"/>
      <c r="D427" s="1705"/>
      <c r="E427" s="1705"/>
      <c r="F427" s="1705"/>
      <c r="G427" s="1705"/>
      <c r="H427" s="1705"/>
    </row>
    <row r="428" spans="1:8" ht="15.75" customHeight="1">
      <c r="A428" s="1705"/>
      <c r="B428" s="1705"/>
      <c r="C428" s="1705"/>
      <c r="D428" s="1705"/>
      <c r="E428" s="1705"/>
      <c r="F428" s="1705"/>
      <c r="G428" s="1705"/>
      <c r="H428" s="1705"/>
    </row>
    <row r="429" spans="1:8" ht="15.75" customHeight="1">
      <c r="A429" s="1705"/>
      <c r="B429" s="1705"/>
      <c r="C429" s="1705"/>
      <c r="D429" s="1705"/>
      <c r="E429" s="1705"/>
      <c r="F429" s="1705"/>
      <c r="G429" s="1705"/>
      <c r="H429" s="1705"/>
    </row>
    <row r="430" spans="1:8" ht="15.75" customHeight="1">
      <c r="A430" s="1705"/>
      <c r="B430" s="1705"/>
      <c r="C430" s="1705"/>
      <c r="D430" s="1705"/>
      <c r="E430" s="1705"/>
      <c r="F430" s="1705"/>
      <c r="G430" s="1705"/>
      <c r="H430" s="1705"/>
    </row>
    <row r="431" spans="1:8" ht="15.75" customHeight="1">
      <c r="A431" s="1705"/>
      <c r="B431" s="1705"/>
      <c r="C431" s="1705"/>
      <c r="D431" s="1705"/>
      <c r="E431" s="1705"/>
      <c r="F431" s="1705"/>
      <c r="G431" s="1705"/>
      <c r="H431" s="1705"/>
    </row>
    <row r="432" spans="1:8" ht="15.75" customHeight="1">
      <c r="A432" s="1705"/>
      <c r="B432" s="1705"/>
      <c r="C432" s="1705"/>
      <c r="D432" s="1705"/>
      <c r="E432" s="1705"/>
      <c r="F432" s="1705"/>
      <c r="G432" s="1705"/>
      <c r="H432" s="1705"/>
    </row>
    <row r="433" spans="1:8" ht="15.75" customHeight="1">
      <c r="A433" s="1705"/>
      <c r="B433" s="1705"/>
      <c r="C433" s="1705"/>
      <c r="D433" s="1705"/>
      <c r="E433" s="1705"/>
      <c r="F433" s="1705"/>
      <c r="G433" s="1705"/>
      <c r="H433" s="1705"/>
    </row>
    <row r="434" spans="1:8" ht="15.75" customHeight="1">
      <c r="A434" s="1705"/>
      <c r="B434" s="1705"/>
      <c r="C434" s="1705"/>
      <c r="D434" s="1705"/>
      <c r="E434" s="1705"/>
      <c r="F434" s="1705"/>
      <c r="G434" s="1705"/>
      <c r="H434" s="1705"/>
    </row>
    <row r="435" spans="1:8" ht="15.75" customHeight="1">
      <c r="A435" s="1705"/>
      <c r="B435" s="1705"/>
      <c r="C435" s="1705"/>
      <c r="D435" s="1705"/>
      <c r="E435" s="1705"/>
      <c r="F435" s="1705"/>
      <c r="G435" s="1705"/>
      <c r="H435" s="1705"/>
    </row>
    <row r="436" spans="1:8" ht="15.75" customHeight="1">
      <c r="A436" s="1705"/>
      <c r="B436" s="1705"/>
      <c r="C436" s="1705"/>
      <c r="D436" s="1705"/>
      <c r="E436" s="1705"/>
      <c r="F436" s="1705"/>
      <c r="G436" s="1705"/>
      <c r="H436" s="1705"/>
    </row>
    <row r="437" spans="1:8" ht="15.75" customHeight="1">
      <c r="A437" s="1705"/>
      <c r="B437" s="1705"/>
      <c r="C437" s="1705"/>
      <c r="D437" s="1705"/>
      <c r="E437" s="1705"/>
      <c r="F437" s="1705"/>
      <c r="G437" s="1705"/>
      <c r="H437" s="1705"/>
    </row>
    <row r="438" spans="1:8" ht="15.75" customHeight="1">
      <c r="A438" s="1705"/>
      <c r="B438" s="1705"/>
      <c r="C438" s="1705"/>
      <c r="D438" s="1705"/>
      <c r="E438" s="1705"/>
      <c r="F438" s="1705"/>
      <c r="G438" s="1705"/>
      <c r="H438" s="1705"/>
    </row>
    <row r="439" spans="1:8" ht="15.75" customHeight="1">
      <c r="A439" s="1705"/>
      <c r="B439" s="1705"/>
      <c r="C439" s="1705"/>
      <c r="D439" s="1705"/>
      <c r="E439" s="1705"/>
      <c r="F439" s="1705"/>
      <c r="G439" s="1705"/>
      <c r="H439" s="1705"/>
    </row>
    <row r="440" spans="1:8" ht="15.75" customHeight="1">
      <c r="A440" s="1705"/>
      <c r="B440" s="1705"/>
      <c r="C440" s="1705"/>
      <c r="D440" s="1705"/>
      <c r="E440" s="1705"/>
      <c r="F440" s="1705"/>
      <c r="G440" s="1705"/>
      <c r="H440" s="1705"/>
    </row>
    <row r="441" spans="1:8" ht="15.75" customHeight="1">
      <c r="A441" s="1705"/>
      <c r="B441" s="1705"/>
      <c r="C441" s="1705"/>
      <c r="D441" s="1705"/>
      <c r="E441" s="1705"/>
      <c r="F441" s="1705"/>
      <c r="G441" s="1705"/>
      <c r="H441" s="1705"/>
    </row>
    <row r="442" spans="1:8" ht="15.75" customHeight="1">
      <c r="A442" s="1705"/>
      <c r="B442" s="1705"/>
      <c r="C442" s="1705"/>
      <c r="D442" s="1705"/>
      <c r="E442" s="1705"/>
      <c r="F442" s="1705"/>
      <c r="G442" s="1705"/>
      <c r="H442" s="1705"/>
    </row>
    <row r="443" spans="1:8" ht="15.75" customHeight="1">
      <c r="A443" s="1705"/>
      <c r="B443" s="1705"/>
      <c r="C443" s="1705"/>
      <c r="D443" s="1705"/>
      <c r="E443" s="1705"/>
      <c r="F443" s="1705"/>
      <c r="G443" s="1705"/>
      <c r="H443" s="1705"/>
    </row>
    <row r="444" spans="1:8" ht="15.75" customHeight="1">
      <c r="A444" s="1705"/>
      <c r="B444" s="1705"/>
      <c r="C444" s="1705"/>
      <c r="D444" s="1705"/>
      <c r="E444" s="1705"/>
      <c r="F444" s="1705"/>
      <c r="G444" s="1705"/>
      <c r="H444" s="1705"/>
    </row>
    <row r="445" spans="1:8" ht="15.75" customHeight="1">
      <c r="A445" s="1705"/>
      <c r="B445" s="1705"/>
      <c r="C445" s="1705"/>
      <c r="D445" s="1705"/>
      <c r="E445" s="1705"/>
      <c r="F445" s="1705"/>
      <c r="G445" s="1705"/>
      <c r="H445" s="1705"/>
    </row>
    <row r="446" spans="1:8" ht="15.75" customHeight="1">
      <c r="A446" s="1705"/>
      <c r="B446" s="1705"/>
      <c r="C446" s="1705"/>
      <c r="D446" s="1705"/>
      <c r="E446" s="1705"/>
      <c r="F446" s="1705"/>
      <c r="G446" s="1705"/>
      <c r="H446" s="1705"/>
    </row>
    <row r="447" spans="1:8" ht="15.75" customHeight="1">
      <c r="A447" s="1705"/>
      <c r="B447" s="1705"/>
      <c r="C447" s="1705"/>
      <c r="D447" s="1705"/>
      <c r="E447" s="1705"/>
      <c r="F447" s="1705"/>
      <c r="G447" s="1705"/>
      <c r="H447" s="1705"/>
    </row>
    <row r="448" spans="1:8" ht="15.75" customHeight="1">
      <c r="A448" s="1705"/>
      <c r="B448" s="1705"/>
      <c r="C448" s="1705"/>
      <c r="D448" s="1705"/>
      <c r="E448" s="1705"/>
      <c r="F448" s="1705"/>
      <c r="G448" s="1705"/>
      <c r="H448" s="1705"/>
    </row>
    <row r="449" spans="1:8" ht="15.75" customHeight="1">
      <c r="A449" s="1705"/>
      <c r="B449" s="1705"/>
      <c r="C449" s="1705"/>
      <c r="D449" s="1705"/>
      <c r="E449" s="1705"/>
      <c r="F449" s="1705"/>
      <c r="G449" s="1705"/>
      <c r="H449" s="1705"/>
    </row>
    <row r="450" spans="1:8" ht="15.75" customHeight="1">
      <c r="A450" s="1705"/>
      <c r="B450" s="1705"/>
      <c r="C450" s="1705"/>
      <c r="D450" s="1705"/>
      <c r="E450" s="1705"/>
      <c r="F450" s="1705"/>
      <c r="G450" s="1705"/>
      <c r="H450" s="1705"/>
    </row>
    <row r="451" spans="1:8" ht="15.75" customHeight="1">
      <c r="A451" s="1705"/>
      <c r="B451" s="1705"/>
      <c r="C451" s="1705"/>
      <c r="D451" s="1705"/>
      <c r="E451" s="1705"/>
      <c r="F451" s="1705"/>
      <c r="G451" s="1705"/>
      <c r="H451" s="1705"/>
    </row>
    <row r="452" spans="1:8" ht="15.75" customHeight="1">
      <c r="A452" s="1705"/>
      <c r="B452" s="1705"/>
      <c r="C452" s="1705"/>
      <c r="D452" s="1705"/>
      <c r="E452" s="1705"/>
      <c r="F452" s="1705"/>
      <c r="G452" s="1705"/>
      <c r="H452" s="1705"/>
    </row>
    <row r="453" spans="1:8" ht="15.75" customHeight="1">
      <c r="A453" s="1705"/>
      <c r="B453" s="1705"/>
      <c r="C453" s="1705"/>
      <c r="D453" s="1705"/>
      <c r="E453" s="1705"/>
      <c r="F453" s="1705"/>
      <c r="G453" s="1705"/>
      <c r="H453" s="1705"/>
    </row>
    <row r="454" spans="1:8" ht="15.75" customHeight="1">
      <c r="A454" s="1705"/>
      <c r="B454" s="1705"/>
      <c r="C454" s="1705"/>
      <c r="D454" s="1705"/>
      <c r="E454" s="1705"/>
      <c r="F454" s="1705"/>
      <c r="G454" s="1705"/>
      <c r="H454" s="1705"/>
    </row>
    <row r="455" spans="1:8" ht="15.75" customHeight="1">
      <c r="A455" s="1705"/>
      <c r="B455" s="1705"/>
      <c r="C455" s="1705"/>
      <c r="D455" s="1705"/>
      <c r="E455" s="1705"/>
      <c r="F455" s="1705"/>
      <c r="G455" s="1705"/>
      <c r="H455" s="1705"/>
    </row>
    <row r="456" spans="1:8" ht="15.75" customHeight="1">
      <c r="A456" s="1705"/>
      <c r="B456" s="1705"/>
      <c r="C456" s="1705"/>
      <c r="D456" s="1705"/>
      <c r="E456" s="1705"/>
      <c r="F456" s="1705"/>
      <c r="G456" s="1705"/>
      <c r="H456" s="1705"/>
    </row>
    <row r="457" spans="1:8" ht="15.75" customHeight="1">
      <c r="A457" s="1705"/>
      <c r="B457" s="1705"/>
      <c r="C457" s="1705"/>
      <c r="D457" s="1705"/>
      <c r="E457" s="1705"/>
      <c r="F457" s="1705"/>
      <c r="G457" s="1705"/>
      <c r="H457" s="1705"/>
    </row>
    <row r="458" spans="1:8" ht="15.75" customHeight="1">
      <c r="A458" s="1705"/>
      <c r="B458" s="1705"/>
      <c r="C458" s="1705"/>
      <c r="D458" s="1705"/>
      <c r="E458" s="1705"/>
      <c r="F458" s="1705"/>
      <c r="G458" s="1705"/>
      <c r="H458" s="1705"/>
    </row>
    <row r="459" spans="1:8" ht="15.75" customHeight="1">
      <c r="A459" s="1705"/>
      <c r="B459" s="1705"/>
      <c r="C459" s="1705"/>
      <c r="D459" s="1705"/>
      <c r="E459" s="1705"/>
      <c r="F459" s="1705"/>
      <c r="G459" s="1705"/>
      <c r="H459" s="1705"/>
    </row>
    <row r="460" spans="1:8" ht="15.75" customHeight="1">
      <c r="A460" s="1705"/>
      <c r="B460" s="1705"/>
      <c r="C460" s="1705"/>
      <c r="D460" s="1705"/>
      <c r="E460" s="1705"/>
      <c r="F460" s="1705"/>
      <c r="G460" s="1705"/>
      <c r="H460" s="1705"/>
    </row>
    <row r="461" spans="1:8" ht="15.75" customHeight="1">
      <c r="A461" s="1705"/>
      <c r="B461" s="1705"/>
      <c r="C461" s="1705"/>
      <c r="D461" s="1705"/>
      <c r="E461" s="1705"/>
      <c r="F461" s="1705"/>
      <c r="G461" s="1705"/>
      <c r="H461" s="1705"/>
    </row>
    <row r="462" spans="1:8" ht="15.75" customHeight="1">
      <c r="A462" s="1705"/>
      <c r="B462" s="1705"/>
      <c r="C462" s="1705"/>
      <c r="D462" s="1705"/>
      <c r="E462" s="1705"/>
      <c r="F462" s="1705"/>
      <c r="G462" s="1705"/>
      <c r="H462" s="1705"/>
    </row>
    <row r="463" spans="1:8" ht="15.75" customHeight="1">
      <c r="A463" s="1705"/>
      <c r="B463" s="1705"/>
      <c r="C463" s="1705"/>
      <c r="D463" s="1705"/>
      <c r="E463" s="1705"/>
      <c r="F463" s="1705"/>
      <c r="G463" s="1705"/>
      <c r="H463" s="1705"/>
    </row>
    <row r="464" spans="1:8" ht="15.75" customHeight="1">
      <c r="A464" s="1705"/>
      <c r="B464" s="1705"/>
      <c r="C464" s="1705"/>
      <c r="D464" s="1705"/>
      <c r="E464" s="1705"/>
      <c r="F464" s="1705"/>
      <c r="G464" s="1705"/>
      <c r="H464" s="1705"/>
    </row>
    <row r="465" spans="1:8" ht="15.75" customHeight="1">
      <c r="A465" s="1705"/>
      <c r="B465" s="1705"/>
      <c r="C465" s="1705"/>
      <c r="D465" s="1705"/>
      <c r="E465" s="1705"/>
      <c r="F465" s="1705"/>
      <c r="G465" s="1705"/>
      <c r="H465" s="1705"/>
    </row>
    <row r="466" spans="1:8" ht="15.75" customHeight="1">
      <c r="A466" s="1705"/>
      <c r="B466" s="1705"/>
      <c r="C466" s="1705"/>
      <c r="D466" s="1705"/>
      <c r="E466" s="1705"/>
      <c r="F466" s="1705"/>
      <c r="G466" s="1705"/>
      <c r="H466" s="1705"/>
    </row>
    <row r="467" spans="1:8" ht="15.75" customHeight="1">
      <c r="A467" s="1705"/>
      <c r="B467" s="1705"/>
      <c r="C467" s="1705"/>
      <c r="D467" s="1705"/>
      <c r="E467" s="1705"/>
      <c r="F467" s="1705"/>
      <c r="G467" s="1705"/>
      <c r="H467" s="1705"/>
    </row>
    <row r="468" spans="1:8" ht="15.75" customHeight="1">
      <c r="A468" s="1705"/>
      <c r="B468" s="1705"/>
      <c r="C468" s="1705"/>
      <c r="D468" s="1705"/>
      <c r="E468" s="1705"/>
      <c r="F468" s="1705"/>
      <c r="G468" s="1705"/>
      <c r="H468" s="1705"/>
    </row>
    <row r="469" spans="1:8" ht="15.75" customHeight="1">
      <c r="A469" s="1705"/>
      <c r="B469" s="1705"/>
      <c r="C469" s="1705"/>
      <c r="D469" s="1705"/>
      <c r="E469" s="1705"/>
      <c r="F469" s="1705"/>
      <c r="G469" s="1705"/>
      <c r="H469" s="1705"/>
    </row>
    <row r="470" spans="1:8" ht="15.75" customHeight="1">
      <c r="A470" s="1705"/>
      <c r="B470" s="1705"/>
      <c r="C470" s="1705"/>
      <c r="D470" s="1705"/>
      <c r="E470" s="1705"/>
      <c r="F470" s="1705"/>
      <c r="G470" s="1705"/>
      <c r="H470" s="1705"/>
    </row>
    <row r="471" spans="1:8" ht="15.75" customHeight="1">
      <c r="A471" s="1705"/>
      <c r="B471" s="1705"/>
      <c r="C471" s="1705"/>
      <c r="D471" s="1705"/>
      <c r="E471" s="1705"/>
      <c r="F471" s="1705"/>
      <c r="G471" s="1705"/>
      <c r="H471" s="1705"/>
    </row>
    <row r="472" spans="1:8" ht="15.75" customHeight="1">
      <c r="A472" s="1705"/>
      <c r="B472" s="1705"/>
      <c r="C472" s="1705"/>
      <c r="D472" s="1705"/>
      <c r="E472" s="1705"/>
      <c r="F472" s="1705"/>
      <c r="G472" s="1705"/>
      <c r="H472" s="1705"/>
    </row>
    <row r="473" spans="1:8" ht="15.75" customHeight="1">
      <c r="A473" s="1705"/>
      <c r="B473" s="1705"/>
      <c r="C473" s="1705"/>
      <c r="D473" s="1705"/>
      <c r="E473" s="1705"/>
      <c r="F473" s="1705"/>
      <c r="G473" s="1705"/>
      <c r="H473" s="1705"/>
    </row>
    <row r="474" spans="1:8" ht="15.75" customHeight="1">
      <c r="A474" s="1705"/>
      <c r="B474" s="1705"/>
      <c r="C474" s="1705"/>
      <c r="D474" s="1705"/>
      <c r="E474" s="1705"/>
      <c r="F474" s="1705"/>
      <c r="G474" s="1705"/>
      <c r="H474" s="1705"/>
    </row>
    <row r="475" spans="1:8" ht="15.75" customHeight="1">
      <c r="A475" s="1705"/>
      <c r="B475" s="1705"/>
      <c r="C475" s="1705"/>
      <c r="D475" s="1705"/>
      <c r="E475" s="1705"/>
      <c r="F475" s="1705"/>
      <c r="G475" s="1705"/>
      <c r="H475" s="1705"/>
    </row>
    <row r="476" spans="1:8" ht="15.75" customHeight="1">
      <c r="A476" s="1705"/>
      <c r="B476" s="1705"/>
      <c r="C476" s="1705"/>
      <c r="D476" s="1705"/>
      <c r="E476" s="1705"/>
      <c r="F476" s="1705"/>
      <c r="G476" s="1705"/>
      <c r="H476" s="1705"/>
    </row>
    <row r="477" spans="1:8" ht="15.75" customHeight="1">
      <c r="A477" s="1705"/>
      <c r="B477" s="1705"/>
      <c r="C477" s="1705"/>
      <c r="D477" s="1705"/>
      <c r="E477" s="1705"/>
      <c r="F477" s="1705"/>
      <c r="G477" s="1705"/>
      <c r="H477" s="1705"/>
    </row>
    <row r="478" spans="1:8" ht="15.75" customHeight="1">
      <c r="A478" s="1705"/>
      <c r="B478" s="1705"/>
      <c r="C478" s="1705"/>
      <c r="D478" s="1705"/>
      <c r="E478" s="1705"/>
      <c r="F478" s="1705"/>
      <c r="G478" s="1705"/>
      <c r="H478" s="1705"/>
    </row>
    <row r="479" spans="1:8" ht="15.75" customHeight="1">
      <c r="A479" s="1705"/>
      <c r="B479" s="1705"/>
      <c r="C479" s="1705"/>
      <c r="D479" s="1705"/>
      <c r="E479" s="1705"/>
      <c r="F479" s="1705"/>
      <c r="G479" s="1705"/>
      <c r="H479" s="1705"/>
    </row>
    <row r="480" spans="1:8" ht="15.75" customHeight="1">
      <c r="A480" s="1705"/>
      <c r="B480" s="1705"/>
      <c r="C480" s="1705"/>
      <c r="D480" s="1705"/>
      <c r="E480" s="1705"/>
      <c r="F480" s="1705"/>
      <c r="G480" s="1705"/>
      <c r="H480" s="1705"/>
    </row>
    <row r="481" spans="1:8" ht="15.75" customHeight="1">
      <c r="A481" s="1705"/>
      <c r="B481" s="1705"/>
      <c r="C481" s="1705"/>
      <c r="D481" s="1705"/>
      <c r="E481" s="1705"/>
      <c r="F481" s="1705"/>
      <c r="G481" s="1705"/>
      <c r="H481" s="1705"/>
    </row>
    <row r="482" spans="1:8" ht="15.75" customHeight="1">
      <c r="A482" s="1705"/>
      <c r="B482" s="1705"/>
      <c r="C482" s="1705"/>
      <c r="D482" s="1705"/>
      <c r="E482" s="1705"/>
      <c r="F482" s="1705"/>
      <c r="G482" s="1705"/>
      <c r="H482" s="1705"/>
    </row>
    <row r="483" spans="1:8" ht="15.75" customHeight="1">
      <c r="A483" s="1705"/>
      <c r="B483" s="1705"/>
      <c r="C483" s="1705"/>
      <c r="D483" s="1705"/>
      <c r="E483" s="1705"/>
      <c r="F483" s="1705"/>
      <c r="G483" s="1705"/>
      <c r="H483" s="1705"/>
    </row>
    <row r="484" spans="1:8" ht="15.75" customHeight="1">
      <c r="A484" s="1705"/>
      <c r="B484" s="1705"/>
      <c r="C484" s="1705"/>
      <c r="D484" s="1705"/>
      <c r="E484" s="1705"/>
      <c r="F484" s="1705"/>
      <c r="G484" s="1705"/>
      <c r="H484" s="1705"/>
    </row>
    <row r="485" spans="1:8" ht="15.75" customHeight="1">
      <c r="A485" s="1705"/>
      <c r="B485" s="1705"/>
      <c r="C485" s="1705"/>
      <c r="D485" s="1705"/>
      <c r="E485" s="1705"/>
      <c r="F485" s="1705"/>
      <c r="G485" s="1705"/>
      <c r="H485" s="1705"/>
    </row>
    <row r="486" spans="1:8" ht="15.75" customHeight="1">
      <c r="A486" s="1705"/>
      <c r="B486" s="1705"/>
      <c r="C486" s="1705"/>
      <c r="D486" s="1705"/>
      <c r="E486" s="1705"/>
      <c r="F486" s="1705"/>
      <c r="G486" s="1705"/>
      <c r="H486" s="1705"/>
    </row>
    <row r="487" spans="1:8" ht="15.75" customHeight="1">
      <c r="A487" s="1705"/>
      <c r="B487" s="1705"/>
      <c r="C487" s="1705"/>
      <c r="D487" s="1705"/>
      <c r="E487" s="1705"/>
      <c r="F487" s="1705"/>
      <c r="G487" s="1705"/>
      <c r="H487" s="1705"/>
    </row>
    <row r="488" spans="1:8" ht="15.75" customHeight="1">
      <c r="A488" s="1705"/>
      <c r="B488" s="1705"/>
      <c r="C488" s="1705"/>
      <c r="D488" s="1705"/>
      <c r="E488" s="1705"/>
      <c r="F488" s="1705"/>
      <c r="G488" s="1705"/>
      <c r="H488" s="1705"/>
    </row>
    <row r="489" spans="1:8" ht="15.75" customHeight="1">
      <c r="A489" s="1705"/>
      <c r="B489" s="1705"/>
      <c r="C489" s="1705"/>
      <c r="D489" s="1705"/>
      <c r="E489" s="1705"/>
      <c r="F489" s="1705"/>
      <c r="G489" s="1705"/>
      <c r="H489" s="1705"/>
    </row>
    <row r="490" spans="1:8" ht="15.75" customHeight="1">
      <c r="A490" s="1705"/>
      <c r="B490" s="1705"/>
      <c r="C490" s="1705"/>
      <c r="D490" s="1705"/>
      <c r="E490" s="1705"/>
      <c r="F490" s="1705"/>
      <c r="G490" s="1705"/>
      <c r="H490" s="1705"/>
    </row>
    <row r="491" spans="1:8" ht="15.75" customHeight="1">
      <c r="A491" s="1705"/>
      <c r="B491" s="1705"/>
      <c r="C491" s="1705"/>
      <c r="D491" s="1705"/>
      <c r="E491" s="1705"/>
      <c r="F491" s="1705"/>
      <c r="G491" s="1705"/>
      <c r="H491" s="1705"/>
    </row>
    <row r="492" spans="1:8" ht="15.75" customHeight="1">
      <c r="A492" s="1705"/>
      <c r="B492" s="1705"/>
      <c r="C492" s="1705"/>
      <c r="D492" s="1705"/>
      <c r="E492" s="1705"/>
      <c r="F492" s="1705"/>
      <c r="G492" s="1705"/>
      <c r="H492" s="1705"/>
    </row>
    <row r="493" spans="1:8" ht="15.75" customHeight="1">
      <c r="A493" s="1705"/>
      <c r="B493" s="1705"/>
      <c r="C493" s="1705"/>
      <c r="D493" s="1705"/>
      <c r="E493" s="1705"/>
      <c r="F493" s="1705"/>
      <c r="G493" s="1705"/>
      <c r="H493" s="1705"/>
    </row>
    <row r="494" spans="1:8" ht="15.75" customHeight="1">
      <c r="A494" s="1705"/>
      <c r="B494" s="1705"/>
      <c r="C494" s="1705"/>
      <c r="D494" s="1705"/>
      <c r="E494" s="1705"/>
      <c r="F494" s="1705"/>
      <c r="G494" s="1705"/>
      <c r="H494" s="1705"/>
    </row>
    <row r="495" spans="1:8" ht="15.75" customHeight="1">
      <c r="A495" s="1705"/>
      <c r="B495" s="1705"/>
      <c r="C495" s="1705"/>
      <c r="D495" s="1705"/>
      <c r="E495" s="1705"/>
      <c r="F495" s="1705"/>
      <c r="G495" s="1705"/>
      <c r="H495" s="1705"/>
    </row>
    <row r="496" spans="1:8" ht="15.75" customHeight="1">
      <c r="A496" s="1705"/>
      <c r="B496" s="1705"/>
      <c r="C496" s="1705"/>
      <c r="D496" s="1705"/>
      <c r="E496" s="1705"/>
      <c r="F496" s="1705"/>
      <c r="G496" s="1705"/>
      <c r="H496" s="1705"/>
    </row>
    <row r="497" spans="1:8" ht="15.75" customHeight="1">
      <c r="A497" s="1705"/>
      <c r="B497" s="1705"/>
      <c r="C497" s="1705"/>
      <c r="D497" s="1705"/>
      <c r="E497" s="1705"/>
      <c r="F497" s="1705"/>
      <c r="G497" s="1705"/>
      <c r="H497" s="1705"/>
    </row>
    <row r="498" spans="1:8" ht="15.75" customHeight="1">
      <c r="A498" s="1705"/>
      <c r="B498" s="1705"/>
      <c r="C498" s="1705"/>
      <c r="D498" s="1705"/>
      <c r="E498" s="1705"/>
      <c r="F498" s="1705"/>
      <c r="G498" s="1705"/>
      <c r="H498" s="1705"/>
    </row>
    <row r="499" spans="1:8" ht="15.75" customHeight="1">
      <c r="A499" s="1705"/>
      <c r="B499" s="1705"/>
      <c r="C499" s="1705"/>
      <c r="D499" s="1705"/>
      <c r="E499" s="1705"/>
      <c r="F499" s="1705"/>
      <c r="G499" s="1705"/>
      <c r="H499" s="1705"/>
    </row>
    <row r="500" spans="1:8" ht="15.75" customHeight="1">
      <c r="A500" s="1705"/>
      <c r="B500" s="1705"/>
      <c r="C500" s="1705"/>
      <c r="D500" s="1705"/>
      <c r="E500" s="1705"/>
      <c r="F500" s="1705"/>
      <c r="G500" s="1705"/>
      <c r="H500" s="1705"/>
    </row>
    <row r="501" spans="1:8" ht="15.75" customHeight="1">
      <c r="A501" s="1705"/>
      <c r="B501" s="1705"/>
      <c r="C501" s="1705"/>
      <c r="D501" s="1705"/>
      <c r="E501" s="1705"/>
      <c r="F501" s="1705"/>
      <c r="G501" s="1705"/>
      <c r="H501" s="1705"/>
    </row>
    <row r="502" spans="1:8" ht="15.75" customHeight="1">
      <c r="A502" s="1705"/>
      <c r="B502" s="1705"/>
      <c r="C502" s="1705"/>
      <c r="D502" s="1705"/>
      <c r="E502" s="1705"/>
      <c r="F502" s="1705"/>
      <c r="G502" s="1705"/>
      <c r="H502" s="1705"/>
    </row>
    <row r="503" spans="1:8" ht="15.75" customHeight="1">
      <c r="A503" s="1705"/>
      <c r="B503" s="1705"/>
      <c r="C503" s="1705"/>
      <c r="D503" s="1705"/>
      <c r="E503" s="1705"/>
      <c r="F503" s="1705"/>
      <c r="G503" s="1705"/>
      <c r="H503" s="1705"/>
    </row>
    <row r="504" spans="1:8" ht="15.75" customHeight="1">
      <c r="A504" s="1705"/>
      <c r="B504" s="1705"/>
      <c r="C504" s="1705"/>
      <c r="D504" s="1705"/>
      <c r="E504" s="1705"/>
      <c r="F504" s="1705"/>
      <c r="G504" s="1705"/>
      <c r="H504" s="1705"/>
    </row>
    <row r="505" spans="1:8" ht="15.75" customHeight="1">
      <c r="A505" s="1705"/>
      <c r="B505" s="1705"/>
      <c r="C505" s="1705"/>
      <c r="D505" s="1705"/>
      <c r="E505" s="1705"/>
      <c r="F505" s="1705"/>
      <c r="G505" s="1705"/>
      <c r="H505" s="1705"/>
    </row>
    <row r="506" spans="1:8" ht="15.75" customHeight="1">
      <c r="A506" s="1705"/>
      <c r="B506" s="1705"/>
      <c r="C506" s="1705"/>
      <c r="D506" s="1705"/>
      <c r="E506" s="1705"/>
      <c r="F506" s="1705"/>
      <c r="G506" s="1705"/>
      <c r="H506" s="1705"/>
    </row>
    <row r="507" spans="1:8" ht="15.75" customHeight="1">
      <c r="A507" s="1705"/>
      <c r="B507" s="1705"/>
      <c r="C507" s="1705"/>
      <c r="D507" s="1705"/>
      <c r="E507" s="1705"/>
      <c r="F507" s="1705"/>
      <c r="G507" s="1705"/>
      <c r="H507" s="1705"/>
    </row>
    <row r="508" spans="1:8" ht="15.75" customHeight="1">
      <c r="A508" s="1705"/>
      <c r="B508" s="1705"/>
      <c r="C508" s="1705"/>
      <c r="D508" s="1705"/>
      <c r="E508" s="1705"/>
      <c r="F508" s="1705"/>
      <c r="G508" s="1705"/>
      <c r="H508" s="1705"/>
    </row>
    <row r="509" spans="1:8" ht="15.75" customHeight="1">
      <c r="A509" s="1705"/>
      <c r="B509" s="1705"/>
      <c r="C509" s="1705"/>
      <c r="D509" s="1705"/>
      <c r="E509" s="1705"/>
      <c r="F509" s="1705"/>
      <c r="G509" s="1705"/>
      <c r="H509" s="1705"/>
    </row>
    <row r="510" spans="1:8" ht="15.75" customHeight="1">
      <c r="A510" s="1705"/>
      <c r="B510" s="1705"/>
      <c r="C510" s="1705"/>
      <c r="D510" s="1705"/>
      <c r="E510" s="1705"/>
      <c r="F510" s="1705"/>
      <c r="G510" s="1705"/>
      <c r="H510" s="1705"/>
    </row>
    <row r="511" spans="1:8" ht="15.75" customHeight="1">
      <c r="A511" s="1705"/>
      <c r="B511" s="1705"/>
      <c r="C511" s="1705"/>
      <c r="D511" s="1705"/>
      <c r="E511" s="1705"/>
      <c r="F511" s="1705"/>
      <c r="G511" s="1705"/>
      <c r="H511" s="1705"/>
    </row>
    <row r="512" spans="1:8" ht="15.75" customHeight="1">
      <c r="A512" s="1705"/>
      <c r="B512" s="1705"/>
      <c r="C512" s="1705"/>
      <c r="D512" s="1705"/>
      <c r="E512" s="1705"/>
      <c r="F512" s="1705"/>
      <c r="G512" s="1705"/>
      <c r="H512" s="1705"/>
    </row>
    <row r="513" spans="1:8" ht="15.75" customHeight="1">
      <c r="A513" s="1705"/>
      <c r="B513" s="1705"/>
      <c r="C513" s="1705"/>
      <c r="D513" s="1705"/>
      <c r="E513" s="1705"/>
      <c r="F513" s="1705"/>
      <c r="G513" s="1705"/>
      <c r="H513" s="1705"/>
    </row>
    <row r="514" spans="1:8" ht="15.75" customHeight="1">
      <c r="A514" s="1705"/>
      <c r="B514" s="1705"/>
      <c r="C514" s="1705"/>
      <c r="D514" s="1705"/>
      <c r="E514" s="1705"/>
      <c r="F514" s="1705"/>
      <c r="G514" s="1705"/>
      <c r="H514" s="1705"/>
    </row>
    <row r="515" spans="1:8" ht="15.75" customHeight="1">
      <c r="A515" s="1705"/>
      <c r="B515" s="1705"/>
      <c r="C515" s="1705"/>
      <c r="D515" s="1705"/>
      <c r="E515" s="1705"/>
      <c r="F515" s="1705"/>
      <c r="G515" s="1705"/>
      <c r="H515" s="1705"/>
    </row>
    <row r="516" spans="1:8" ht="15.75" customHeight="1">
      <c r="A516" s="1705"/>
      <c r="B516" s="1705"/>
      <c r="C516" s="1705"/>
      <c r="D516" s="1705"/>
      <c r="E516" s="1705"/>
      <c r="F516" s="1705"/>
      <c r="G516" s="1705"/>
      <c r="H516" s="1705"/>
    </row>
    <row r="517" spans="1:8" ht="15.75" customHeight="1">
      <c r="A517" s="1705"/>
      <c r="B517" s="1705"/>
      <c r="C517" s="1705"/>
      <c r="D517" s="1705"/>
      <c r="E517" s="1705"/>
      <c r="F517" s="1705"/>
      <c r="G517" s="1705"/>
      <c r="H517" s="1705"/>
    </row>
    <row r="518" spans="1:8" ht="15.75" customHeight="1">
      <c r="A518" s="1705"/>
      <c r="B518" s="1705"/>
      <c r="C518" s="1705"/>
      <c r="D518" s="1705"/>
      <c r="E518" s="1705"/>
      <c r="F518" s="1705"/>
      <c r="G518" s="1705"/>
      <c r="H518" s="1705"/>
    </row>
    <row r="519" spans="1:8" ht="15.75" customHeight="1">
      <c r="A519" s="1705"/>
      <c r="B519" s="1705"/>
      <c r="C519" s="1705"/>
      <c r="D519" s="1705"/>
      <c r="E519" s="1705"/>
      <c r="F519" s="1705"/>
      <c r="G519" s="1705"/>
      <c r="H519" s="1705"/>
    </row>
    <row r="520" spans="1:8" ht="15.75" customHeight="1">
      <c r="A520" s="1705"/>
      <c r="B520" s="1705"/>
      <c r="C520" s="1705"/>
      <c r="D520" s="1705"/>
      <c r="E520" s="1705"/>
      <c r="F520" s="1705"/>
      <c r="G520" s="1705"/>
      <c r="H520" s="1705"/>
    </row>
    <row r="521" spans="1:8" ht="15.75" customHeight="1">
      <c r="A521" s="1705"/>
      <c r="B521" s="1705"/>
      <c r="C521" s="1705"/>
      <c r="D521" s="1705"/>
      <c r="E521" s="1705"/>
      <c r="F521" s="1705"/>
      <c r="G521" s="1705"/>
      <c r="H521" s="1705"/>
    </row>
    <row r="522" spans="1:8" ht="15.75" customHeight="1">
      <c r="A522" s="1705"/>
      <c r="B522" s="1705"/>
      <c r="C522" s="1705"/>
      <c r="D522" s="1705"/>
      <c r="E522" s="1705"/>
      <c r="F522" s="1705"/>
      <c r="G522" s="1705"/>
      <c r="H522" s="1705"/>
    </row>
    <row r="523" spans="1:8" ht="15.75" customHeight="1">
      <c r="A523" s="1705"/>
      <c r="B523" s="1705"/>
      <c r="C523" s="1705"/>
      <c r="D523" s="1705"/>
      <c r="E523" s="1705"/>
      <c r="F523" s="1705"/>
      <c r="G523" s="1705"/>
      <c r="H523" s="1705"/>
    </row>
    <row r="524" spans="1:8" ht="15.75" customHeight="1">
      <c r="A524" s="1705"/>
      <c r="B524" s="1705"/>
      <c r="C524" s="1705"/>
      <c r="D524" s="1705"/>
      <c r="E524" s="1705"/>
      <c r="F524" s="1705"/>
      <c r="G524" s="1705"/>
      <c r="H524" s="1705"/>
    </row>
    <row r="525" spans="1:8" ht="15.75" customHeight="1">
      <c r="A525" s="1705"/>
      <c r="B525" s="1705"/>
      <c r="C525" s="1705"/>
      <c r="D525" s="1705"/>
      <c r="E525" s="1705"/>
      <c r="F525" s="1705"/>
      <c r="G525" s="1705"/>
      <c r="H525" s="1705"/>
    </row>
    <row r="526" spans="1:8" ht="15.75" customHeight="1">
      <c r="A526" s="1705"/>
      <c r="B526" s="1705"/>
      <c r="C526" s="1705"/>
      <c r="D526" s="1705"/>
      <c r="E526" s="1705"/>
      <c r="F526" s="1705"/>
      <c r="G526" s="1705"/>
      <c r="H526" s="1705"/>
    </row>
    <row r="527" spans="1:8" ht="15.75" customHeight="1">
      <c r="A527" s="1705"/>
      <c r="B527" s="1705"/>
      <c r="C527" s="1705"/>
      <c r="D527" s="1705"/>
      <c r="E527" s="1705"/>
      <c r="F527" s="1705"/>
      <c r="G527" s="1705"/>
      <c r="H527" s="1705"/>
    </row>
    <row r="528" spans="1:8" ht="15.75" customHeight="1">
      <c r="A528" s="1705"/>
      <c r="B528" s="1705"/>
      <c r="C528" s="1705"/>
      <c r="D528" s="1705"/>
      <c r="E528" s="1705"/>
      <c r="F528" s="1705"/>
      <c r="G528" s="1705"/>
      <c r="H528" s="1705"/>
    </row>
    <row r="529" spans="1:8" ht="15.75" customHeight="1">
      <c r="A529" s="1705"/>
      <c r="B529" s="1705"/>
      <c r="C529" s="1705"/>
      <c r="D529" s="1705"/>
      <c r="E529" s="1705"/>
      <c r="F529" s="1705"/>
      <c r="G529" s="1705"/>
      <c r="H529" s="1705"/>
    </row>
    <row r="530" spans="1:8" ht="15.75" customHeight="1">
      <c r="A530" s="1705"/>
      <c r="B530" s="1705"/>
      <c r="C530" s="1705"/>
      <c r="D530" s="1705"/>
      <c r="E530" s="1705"/>
      <c r="F530" s="1705"/>
      <c r="G530" s="1705"/>
      <c r="H530" s="1705"/>
    </row>
    <row r="531" spans="1:8" ht="15.75" customHeight="1">
      <c r="A531" s="1705"/>
      <c r="B531" s="1705"/>
      <c r="C531" s="1705"/>
      <c r="D531" s="1705"/>
      <c r="E531" s="1705"/>
      <c r="F531" s="1705"/>
      <c r="G531" s="1705"/>
      <c r="H531" s="1705"/>
    </row>
    <row r="532" spans="1:8" ht="15.75" customHeight="1">
      <c r="A532" s="1705"/>
      <c r="B532" s="1705"/>
      <c r="C532" s="1705"/>
      <c r="D532" s="1705"/>
      <c r="E532" s="1705"/>
      <c r="F532" s="1705"/>
      <c r="G532" s="1705"/>
      <c r="H532" s="1705"/>
    </row>
    <row r="533" spans="1:8" ht="15.75" customHeight="1">
      <c r="A533" s="1705"/>
      <c r="B533" s="1705"/>
      <c r="C533" s="1705"/>
      <c r="D533" s="1705"/>
      <c r="E533" s="1705"/>
      <c r="F533" s="1705"/>
      <c r="G533" s="1705"/>
      <c r="H533" s="1705"/>
    </row>
    <row r="534" spans="1:8" ht="15.75" customHeight="1">
      <c r="A534" s="1705"/>
      <c r="B534" s="1705"/>
      <c r="C534" s="1705"/>
      <c r="D534" s="1705"/>
      <c r="E534" s="1705"/>
      <c r="F534" s="1705"/>
      <c r="G534" s="1705"/>
      <c r="H534" s="1705"/>
    </row>
    <row r="535" spans="1:8" ht="15.75" customHeight="1">
      <c r="A535" s="1705"/>
      <c r="B535" s="1705"/>
      <c r="C535" s="1705"/>
      <c r="D535" s="1705"/>
      <c r="E535" s="1705"/>
      <c r="F535" s="1705"/>
      <c r="G535" s="1705"/>
      <c r="H535" s="1705"/>
    </row>
    <row r="536" spans="1:8" ht="15.75" customHeight="1">
      <c r="A536" s="1705"/>
      <c r="B536" s="1705"/>
      <c r="C536" s="1705"/>
      <c r="D536" s="1705"/>
      <c r="E536" s="1705"/>
      <c r="F536" s="1705"/>
      <c r="G536" s="1705"/>
      <c r="H536" s="1705"/>
    </row>
    <row r="537" spans="1:8" ht="15.75" customHeight="1">
      <c r="A537" s="1705"/>
      <c r="B537" s="1705"/>
      <c r="C537" s="1705"/>
      <c r="D537" s="1705"/>
      <c r="E537" s="1705"/>
      <c r="F537" s="1705"/>
      <c r="G537" s="1705"/>
      <c r="H537" s="1705"/>
    </row>
    <row r="538" spans="1:8" ht="15.75" customHeight="1">
      <c r="A538" s="1705"/>
      <c r="B538" s="1705"/>
      <c r="C538" s="1705"/>
      <c r="D538" s="1705"/>
      <c r="E538" s="1705"/>
      <c r="F538" s="1705"/>
      <c r="G538" s="1705"/>
      <c r="H538" s="1705"/>
    </row>
    <row r="539" spans="1:8" ht="15.75" customHeight="1">
      <c r="A539" s="1705"/>
      <c r="B539" s="1705"/>
      <c r="C539" s="1705"/>
      <c r="D539" s="1705"/>
      <c r="E539" s="1705"/>
      <c r="F539" s="1705"/>
      <c r="G539" s="1705"/>
      <c r="H539" s="1705"/>
    </row>
    <row r="540" spans="1:8" ht="15.75" customHeight="1">
      <c r="A540" s="1705"/>
      <c r="B540" s="1705"/>
      <c r="C540" s="1705"/>
      <c r="D540" s="1705"/>
      <c r="E540" s="1705"/>
      <c r="F540" s="1705"/>
      <c r="G540" s="1705"/>
      <c r="H540" s="1705"/>
    </row>
    <row r="541" spans="1:8" ht="15.75" customHeight="1">
      <c r="A541" s="1705"/>
      <c r="B541" s="1705"/>
      <c r="C541" s="1705"/>
      <c r="D541" s="1705"/>
      <c r="E541" s="1705"/>
      <c r="F541" s="1705"/>
      <c r="G541" s="1705"/>
      <c r="H541" s="1705"/>
    </row>
    <row r="542" spans="1:8" ht="15.75" customHeight="1">
      <c r="A542" s="1705"/>
      <c r="B542" s="1705"/>
      <c r="C542" s="1705"/>
      <c r="D542" s="1705"/>
      <c r="E542" s="1705"/>
      <c r="F542" s="1705"/>
      <c r="G542" s="1705"/>
      <c r="H542" s="1705"/>
    </row>
    <row r="543" spans="1:8" ht="15.75" customHeight="1">
      <c r="A543" s="1705"/>
      <c r="B543" s="1705"/>
      <c r="C543" s="1705"/>
      <c r="D543" s="1705"/>
      <c r="E543" s="1705"/>
      <c r="F543" s="1705"/>
      <c r="G543" s="1705"/>
      <c r="H543" s="1705"/>
    </row>
    <row r="544" spans="1:8" ht="15.75" customHeight="1">
      <c r="A544" s="1705"/>
      <c r="B544" s="1705"/>
      <c r="C544" s="1705"/>
      <c r="D544" s="1705"/>
      <c r="E544" s="1705"/>
      <c r="F544" s="1705"/>
      <c r="G544" s="1705"/>
      <c r="H544" s="1705"/>
    </row>
    <row r="545" spans="1:8" ht="15.75" customHeight="1">
      <c r="A545" s="1705"/>
      <c r="B545" s="1705"/>
      <c r="C545" s="1705"/>
      <c r="D545" s="1705"/>
      <c r="E545" s="1705"/>
      <c r="F545" s="1705"/>
      <c r="G545" s="1705"/>
      <c r="H545" s="1705"/>
    </row>
    <row r="546" spans="1:8" ht="15.75" customHeight="1">
      <c r="A546" s="1705"/>
      <c r="B546" s="1705"/>
      <c r="C546" s="1705"/>
      <c r="D546" s="1705"/>
      <c r="E546" s="1705"/>
      <c r="F546" s="1705"/>
      <c r="G546" s="1705"/>
      <c r="H546" s="1705"/>
    </row>
    <row r="547" spans="1:8" ht="15.75" customHeight="1">
      <c r="A547" s="1705"/>
      <c r="B547" s="1705"/>
      <c r="C547" s="1705"/>
      <c r="D547" s="1705"/>
      <c r="E547" s="1705"/>
      <c r="F547" s="1705"/>
      <c r="G547" s="1705"/>
      <c r="H547" s="1705"/>
    </row>
    <row r="548" spans="1:8" ht="15.75" customHeight="1">
      <c r="A548" s="1705"/>
      <c r="B548" s="1705"/>
      <c r="C548" s="1705"/>
      <c r="D548" s="1705"/>
      <c r="E548" s="1705"/>
      <c r="F548" s="1705"/>
      <c r="G548" s="1705"/>
      <c r="H548" s="1705"/>
    </row>
    <row r="549" spans="1:8" ht="15.75" customHeight="1">
      <c r="A549" s="1705"/>
      <c r="B549" s="1705"/>
      <c r="C549" s="1705"/>
      <c r="D549" s="1705"/>
      <c r="E549" s="1705"/>
      <c r="F549" s="1705"/>
      <c r="G549" s="1705"/>
      <c r="H549" s="1705"/>
    </row>
    <row r="550" spans="1:8" ht="15.75" customHeight="1">
      <c r="A550" s="1705"/>
      <c r="B550" s="1705"/>
      <c r="C550" s="1705"/>
      <c r="D550" s="1705"/>
      <c r="E550" s="1705"/>
      <c r="F550" s="1705"/>
      <c r="G550" s="1705"/>
      <c r="H550" s="1705"/>
    </row>
    <row r="551" spans="1:8" ht="15.75" customHeight="1">
      <c r="A551" s="1705"/>
      <c r="B551" s="1705"/>
      <c r="C551" s="1705"/>
      <c r="D551" s="1705"/>
      <c r="E551" s="1705"/>
      <c r="F551" s="1705"/>
      <c r="G551" s="1705"/>
      <c r="H551" s="1705"/>
    </row>
    <row r="552" spans="1:8" ht="15.75" customHeight="1">
      <c r="A552" s="1705"/>
      <c r="B552" s="1705"/>
      <c r="C552" s="1705"/>
      <c r="D552" s="1705"/>
      <c r="E552" s="1705"/>
      <c r="F552" s="1705"/>
      <c r="G552" s="1705"/>
      <c r="H552" s="1705"/>
    </row>
    <row r="553" spans="1:8" ht="15.75" customHeight="1">
      <c r="A553" s="1705"/>
      <c r="B553" s="1705"/>
      <c r="C553" s="1705"/>
      <c r="D553" s="1705"/>
      <c r="E553" s="1705"/>
      <c r="F553" s="1705"/>
      <c r="G553" s="1705"/>
      <c r="H553" s="1705"/>
    </row>
    <row r="554" spans="1:8" ht="15.75" customHeight="1">
      <c r="A554" s="1705"/>
      <c r="B554" s="1705"/>
      <c r="C554" s="1705"/>
      <c r="D554" s="1705"/>
      <c r="E554" s="1705"/>
      <c r="F554" s="1705"/>
      <c r="G554" s="1705"/>
      <c r="H554" s="1705"/>
    </row>
    <row r="555" spans="1:8" ht="15.75" customHeight="1">
      <c r="A555" s="1705"/>
      <c r="B555" s="1705"/>
      <c r="C555" s="1705"/>
      <c r="D555" s="1705"/>
      <c r="E555" s="1705"/>
      <c r="F555" s="1705"/>
      <c r="G555" s="1705"/>
      <c r="H555" s="1705"/>
    </row>
    <row r="556" spans="1:8" ht="15.75" customHeight="1">
      <c r="A556" s="1705"/>
      <c r="B556" s="1705"/>
      <c r="C556" s="1705"/>
      <c r="D556" s="1705"/>
      <c r="E556" s="1705"/>
      <c r="F556" s="1705"/>
      <c r="G556" s="1705"/>
      <c r="H556" s="1705"/>
    </row>
    <row r="557" spans="1:8" ht="15.75" customHeight="1">
      <c r="A557" s="1705"/>
      <c r="B557" s="1705"/>
      <c r="C557" s="1705"/>
      <c r="D557" s="1705"/>
      <c r="E557" s="1705"/>
      <c r="F557" s="1705"/>
      <c r="G557" s="1705"/>
      <c r="H557" s="1705"/>
    </row>
    <row r="558" spans="1:8" ht="15.75" customHeight="1">
      <c r="A558" s="1705"/>
      <c r="B558" s="1705"/>
      <c r="C558" s="1705"/>
      <c r="D558" s="1705"/>
      <c r="E558" s="1705"/>
      <c r="F558" s="1705"/>
      <c r="G558" s="1705"/>
      <c r="H558" s="1705"/>
    </row>
    <row r="559" spans="1:8" ht="15.75" customHeight="1">
      <c r="A559" s="1705"/>
      <c r="B559" s="1705"/>
      <c r="C559" s="1705"/>
      <c r="D559" s="1705"/>
      <c r="E559" s="1705"/>
      <c r="F559" s="1705"/>
      <c r="G559" s="1705"/>
      <c r="H559" s="1705"/>
    </row>
    <row r="560" spans="1:8" ht="15.75" customHeight="1">
      <c r="A560" s="1705"/>
      <c r="B560" s="1705"/>
      <c r="C560" s="1705"/>
      <c r="D560" s="1705"/>
      <c r="E560" s="1705"/>
      <c r="F560" s="1705"/>
      <c r="G560" s="1705"/>
      <c r="H560" s="1705"/>
    </row>
    <row r="561" spans="1:8" ht="15.75" customHeight="1">
      <c r="A561" s="1705"/>
      <c r="B561" s="1705"/>
      <c r="C561" s="1705"/>
      <c r="D561" s="1705"/>
      <c r="E561" s="1705"/>
      <c r="F561" s="1705"/>
      <c r="G561" s="1705"/>
      <c r="H561" s="1705"/>
    </row>
    <row r="562" spans="1:8" ht="15.75" customHeight="1">
      <c r="A562" s="1705"/>
      <c r="B562" s="1705"/>
      <c r="C562" s="1705"/>
      <c r="D562" s="1705"/>
      <c r="E562" s="1705"/>
      <c r="F562" s="1705"/>
      <c r="G562" s="1705"/>
      <c r="H562" s="1705"/>
    </row>
    <row r="563" spans="1:8" ht="15.75" customHeight="1">
      <c r="A563" s="1705"/>
      <c r="B563" s="1705"/>
      <c r="C563" s="1705"/>
      <c r="D563" s="1705"/>
      <c r="E563" s="1705"/>
      <c r="F563" s="1705"/>
      <c r="G563" s="1705"/>
      <c r="H563" s="1705"/>
    </row>
    <row r="564" spans="1:8" ht="15.75" customHeight="1">
      <c r="A564" s="1705"/>
      <c r="B564" s="1705"/>
      <c r="C564" s="1705"/>
      <c r="D564" s="1705"/>
      <c r="E564" s="1705"/>
      <c r="F564" s="1705"/>
      <c r="G564" s="1705"/>
      <c r="H564" s="1705"/>
    </row>
    <row r="565" spans="1:8" ht="15.75" customHeight="1">
      <c r="A565" s="1705"/>
      <c r="B565" s="1705"/>
      <c r="C565" s="1705"/>
      <c r="D565" s="1705"/>
      <c r="E565" s="1705"/>
      <c r="F565" s="1705"/>
      <c r="G565" s="1705"/>
      <c r="H565" s="1705"/>
    </row>
    <row r="566" spans="1:8" ht="15.75" customHeight="1">
      <c r="A566" s="1705"/>
      <c r="B566" s="1705"/>
      <c r="C566" s="1705"/>
      <c r="D566" s="1705"/>
      <c r="E566" s="1705"/>
      <c r="F566" s="1705"/>
      <c r="G566" s="1705"/>
      <c r="H566" s="1705"/>
    </row>
    <row r="567" spans="1:8" ht="15.75" customHeight="1">
      <c r="A567" s="1705"/>
      <c r="B567" s="1705"/>
      <c r="C567" s="1705"/>
      <c r="D567" s="1705"/>
      <c r="E567" s="1705"/>
      <c r="F567" s="1705"/>
      <c r="G567" s="1705"/>
      <c r="H567" s="1705"/>
    </row>
    <row r="568" spans="1:8" ht="15.75" customHeight="1">
      <c r="A568" s="1705"/>
      <c r="B568" s="1705"/>
      <c r="C568" s="1705"/>
      <c r="D568" s="1705"/>
      <c r="E568" s="1705"/>
      <c r="F568" s="1705"/>
      <c r="G568" s="1705"/>
      <c r="H568" s="1705"/>
    </row>
    <row r="569" spans="1:8" ht="15.75" customHeight="1">
      <c r="A569" s="1705"/>
      <c r="B569" s="1705"/>
      <c r="C569" s="1705"/>
      <c r="D569" s="1705"/>
      <c r="E569" s="1705"/>
      <c r="F569" s="1705"/>
      <c r="G569" s="1705"/>
      <c r="H569" s="1705"/>
    </row>
    <row r="570" spans="1:8" ht="15.75" customHeight="1">
      <c r="A570" s="1705"/>
      <c r="B570" s="1705"/>
      <c r="C570" s="1705"/>
      <c r="D570" s="1705"/>
      <c r="E570" s="1705"/>
      <c r="F570" s="1705"/>
      <c r="G570" s="1705"/>
      <c r="H570" s="1705"/>
    </row>
    <row r="571" spans="1:8" ht="15.75" customHeight="1">
      <c r="A571" s="1705"/>
      <c r="B571" s="1705"/>
      <c r="C571" s="1705"/>
      <c r="D571" s="1705"/>
      <c r="E571" s="1705"/>
      <c r="F571" s="1705"/>
      <c r="G571" s="1705"/>
      <c r="H571" s="1705"/>
    </row>
    <row r="572" spans="1:8" ht="15.75" customHeight="1">
      <c r="A572" s="1705"/>
      <c r="B572" s="1705"/>
      <c r="C572" s="1705"/>
      <c r="D572" s="1705"/>
      <c r="E572" s="1705"/>
      <c r="F572" s="1705"/>
      <c r="G572" s="1705"/>
      <c r="H572" s="1705"/>
    </row>
    <row r="573" spans="1:8" ht="15.75" customHeight="1">
      <c r="A573" s="1705"/>
      <c r="B573" s="1705"/>
      <c r="C573" s="1705"/>
      <c r="D573" s="1705"/>
      <c r="E573" s="1705"/>
      <c r="F573" s="1705"/>
      <c r="G573" s="1705"/>
      <c r="H573" s="1705"/>
    </row>
    <row r="574" spans="1:8" ht="15.75" customHeight="1">
      <c r="A574" s="1705"/>
      <c r="B574" s="1705"/>
      <c r="C574" s="1705"/>
      <c r="D574" s="1705"/>
      <c r="E574" s="1705"/>
      <c r="F574" s="1705"/>
      <c r="G574" s="1705"/>
      <c r="H574" s="1705"/>
    </row>
    <row r="575" spans="1:8" ht="15.75" customHeight="1">
      <c r="A575" s="1705"/>
      <c r="B575" s="1705"/>
      <c r="C575" s="1705"/>
      <c r="D575" s="1705"/>
      <c r="E575" s="1705"/>
      <c r="F575" s="1705"/>
      <c r="G575" s="1705"/>
      <c r="H575" s="1705"/>
    </row>
    <row r="576" spans="1:8" ht="15.75" customHeight="1">
      <c r="A576" s="1705"/>
      <c r="B576" s="1705"/>
      <c r="C576" s="1705"/>
      <c r="D576" s="1705"/>
      <c r="E576" s="1705"/>
      <c r="F576" s="1705"/>
      <c r="G576" s="1705"/>
      <c r="H576" s="1705"/>
    </row>
    <row r="577" spans="1:8" ht="15.75" customHeight="1">
      <c r="A577" s="1705"/>
      <c r="B577" s="1705"/>
      <c r="C577" s="1705"/>
      <c r="D577" s="1705"/>
      <c r="E577" s="1705"/>
      <c r="F577" s="1705"/>
      <c r="G577" s="1705"/>
      <c r="H577" s="1705"/>
    </row>
    <row r="578" spans="1:8" ht="15.75" customHeight="1">
      <c r="A578" s="1705"/>
      <c r="B578" s="1705"/>
      <c r="C578" s="1705"/>
      <c r="D578" s="1705"/>
      <c r="E578" s="1705"/>
      <c r="F578" s="1705"/>
      <c r="G578" s="1705"/>
      <c r="H578" s="1705"/>
    </row>
    <row r="579" spans="1:8" ht="15.75" customHeight="1">
      <c r="A579" s="1705"/>
      <c r="B579" s="1705"/>
      <c r="C579" s="1705"/>
      <c r="D579" s="1705"/>
      <c r="E579" s="1705"/>
      <c r="F579" s="1705"/>
      <c r="G579" s="1705"/>
      <c r="H579" s="1705"/>
    </row>
    <row r="580" spans="1:8" ht="15.75" customHeight="1">
      <c r="A580" s="1705"/>
      <c r="B580" s="1705"/>
      <c r="C580" s="1705"/>
      <c r="D580" s="1705"/>
      <c r="E580" s="1705"/>
      <c r="F580" s="1705"/>
      <c r="G580" s="1705"/>
      <c r="H580" s="1705"/>
    </row>
    <row r="581" spans="1:8" ht="15.75" customHeight="1">
      <c r="A581" s="1705"/>
      <c r="B581" s="1705"/>
      <c r="C581" s="1705"/>
      <c r="D581" s="1705"/>
      <c r="E581" s="1705"/>
      <c r="F581" s="1705"/>
      <c r="G581" s="1705"/>
      <c r="H581" s="1705"/>
    </row>
    <row r="582" spans="1:8" ht="15.75" customHeight="1">
      <c r="A582" s="1705"/>
      <c r="B582" s="1705"/>
      <c r="C582" s="1705"/>
      <c r="D582" s="1705"/>
      <c r="E582" s="1705"/>
      <c r="F582" s="1705"/>
      <c r="G582" s="1705"/>
      <c r="H582" s="1705"/>
    </row>
    <row r="583" spans="1:8" ht="15.75" customHeight="1">
      <c r="A583" s="1705"/>
      <c r="B583" s="1705"/>
      <c r="C583" s="1705"/>
      <c r="D583" s="1705"/>
      <c r="E583" s="1705"/>
      <c r="F583" s="1705"/>
      <c r="G583" s="1705"/>
      <c r="H583" s="1705"/>
    </row>
    <row r="584" spans="1:8" ht="15.75" customHeight="1">
      <c r="A584" s="1705"/>
      <c r="B584" s="1705"/>
      <c r="C584" s="1705"/>
      <c r="D584" s="1705"/>
      <c r="E584" s="1705"/>
      <c r="F584" s="1705"/>
      <c r="G584" s="1705"/>
      <c r="H584" s="1705"/>
    </row>
    <row r="585" spans="1:8" ht="15.75" customHeight="1">
      <c r="A585" s="1705"/>
      <c r="B585" s="1705"/>
      <c r="C585" s="1705"/>
      <c r="D585" s="1705"/>
      <c r="E585" s="1705"/>
      <c r="F585" s="1705"/>
      <c r="G585" s="1705"/>
      <c r="H585" s="1705"/>
    </row>
    <row r="586" spans="1:8" ht="15.75" customHeight="1">
      <c r="A586" s="1705"/>
      <c r="B586" s="1705"/>
      <c r="C586" s="1705"/>
      <c r="D586" s="1705"/>
      <c r="E586" s="1705"/>
      <c r="F586" s="1705"/>
      <c r="G586" s="1705"/>
      <c r="H586" s="1705"/>
    </row>
    <row r="587" spans="1:8" ht="15.75" customHeight="1">
      <c r="A587" s="1705"/>
      <c r="B587" s="1705"/>
      <c r="C587" s="1705"/>
      <c r="D587" s="1705"/>
      <c r="E587" s="1705"/>
      <c r="F587" s="1705"/>
      <c r="G587" s="1705"/>
      <c r="H587" s="1705"/>
    </row>
    <row r="588" spans="1:8" ht="15.75" customHeight="1">
      <c r="A588" s="1705"/>
      <c r="B588" s="1705"/>
      <c r="C588" s="1705"/>
      <c r="D588" s="1705"/>
      <c r="E588" s="1705"/>
      <c r="F588" s="1705"/>
      <c r="G588" s="1705"/>
      <c r="H588" s="1705"/>
    </row>
    <row r="589" spans="1:8" ht="15.75" customHeight="1">
      <c r="A589" s="1705"/>
      <c r="B589" s="1705"/>
      <c r="C589" s="1705"/>
      <c r="D589" s="1705"/>
      <c r="E589" s="1705"/>
      <c r="F589" s="1705"/>
      <c r="G589" s="1705"/>
      <c r="H589" s="1705"/>
    </row>
    <row r="590" spans="1:8" ht="15.75" customHeight="1">
      <c r="A590" s="1705"/>
      <c r="B590" s="1705"/>
      <c r="C590" s="1705"/>
      <c r="D590" s="1705"/>
      <c r="E590" s="1705"/>
      <c r="F590" s="1705"/>
      <c r="G590" s="1705"/>
      <c r="H590" s="1705"/>
    </row>
    <row r="591" spans="1:8" ht="15.75" customHeight="1">
      <c r="A591" s="1705"/>
      <c r="B591" s="1705"/>
      <c r="C591" s="1705"/>
      <c r="D591" s="1705"/>
      <c r="E591" s="1705"/>
      <c r="F591" s="1705"/>
      <c r="G591" s="1705"/>
      <c r="H591" s="1705"/>
    </row>
    <row r="592" spans="1:8" ht="15.75" customHeight="1">
      <c r="A592" s="1705"/>
      <c r="B592" s="1705"/>
      <c r="C592" s="1705"/>
      <c r="D592" s="1705"/>
      <c r="E592" s="1705"/>
      <c r="F592" s="1705"/>
      <c r="G592" s="1705"/>
      <c r="H592" s="1705"/>
    </row>
    <row r="593" spans="1:8" ht="15.75" customHeight="1">
      <c r="A593" s="1705"/>
      <c r="B593" s="1705"/>
      <c r="C593" s="1705"/>
      <c r="D593" s="1705"/>
      <c r="E593" s="1705"/>
      <c r="F593" s="1705"/>
      <c r="G593" s="1705"/>
      <c r="H593" s="1705"/>
    </row>
    <row r="594" spans="1:8" ht="15.75" customHeight="1">
      <c r="A594" s="1705"/>
      <c r="B594" s="1705"/>
      <c r="C594" s="1705"/>
      <c r="D594" s="1705"/>
      <c r="E594" s="1705"/>
      <c r="F594" s="1705"/>
      <c r="G594" s="1705"/>
      <c r="H594" s="1705"/>
    </row>
    <row r="595" spans="1:8" ht="15.75" customHeight="1">
      <c r="A595" s="1705"/>
      <c r="B595" s="1705"/>
      <c r="C595" s="1705"/>
      <c r="D595" s="1705"/>
      <c r="E595" s="1705"/>
      <c r="F595" s="1705"/>
      <c r="G595" s="1705"/>
      <c r="H595" s="1705"/>
    </row>
    <row r="596" spans="1:8" ht="15.75" customHeight="1">
      <c r="A596" s="1705"/>
      <c r="B596" s="1705"/>
      <c r="C596" s="1705"/>
      <c r="D596" s="1705"/>
      <c r="E596" s="1705"/>
      <c r="F596" s="1705"/>
      <c r="G596" s="1705"/>
      <c r="H596" s="1705"/>
    </row>
    <row r="597" spans="1:8" ht="15.75" customHeight="1">
      <c r="A597" s="1705"/>
      <c r="B597" s="1705"/>
      <c r="C597" s="1705"/>
      <c r="D597" s="1705"/>
      <c r="E597" s="1705"/>
      <c r="F597" s="1705"/>
      <c r="G597" s="1705"/>
      <c r="H597" s="1705"/>
    </row>
    <row r="598" spans="1:8" ht="15.75" customHeight="1">
      <c r="A598" s="1705"/>
      <c r="B598" s="1705"/>
      <c r="C598" s="1705"/>
      <c r="D598" s="1705"/>
      <c r="E598" s="1705"/>
      <c r="F598" s="1705"/>
      <c r="G598" s="1705"/>
      <c r="H598" s="1705"/>
    </row>
    <row r="599" spans="1:8" ht="15.75" customHeight="1">
      <c r="A599" s="1705"/>
      <c r="B599" s="1705"/>
      <c r="C599" s="1705"/>
      <c r="D599" s="1705"/>
      <c r="E599" s="1705"/>
      <c r="F599" s="1705"/>
      <c r="G599" s="1705"/>
      <c r="H599" s="1705"/>
    </row>
    <row r="600" spans="1:8" ht="15.75" customHeight="1">
      <c r="A600" s="1705"/>
      <c r="B600" s="1705"/>
      <c r="C600" s="1705"/>
      <c r="D600" s="1705"/>
      <c r="E600" s="1705"/>
      <c r="F600" s="1705"/>
      <c r="G600" s="1705"/>
      <c r="H600" s="1705"/>
    </row>
    <row r="601" spans="1:8" ht="15.75" customHeight="1">
      <c r="A601" s="1705"/>
      <c r="B601" s="1705"/>
      <c r="C601" s="1705"/>
      <c r="D601" s="1705"/>
      <c r="E601" s="1705"/>
      <c r="F601" s="1705"/>
      <c r="G601" s="1705"/>
      <c r="H601" s="1705"/>
    </row>
    <row r="602" spans="1:8" ht="15.75" customHeight="1">
      <c r="A602" s="1705"/>
      <c r="B602" s="1705"/>
      <c r="C602" s="1705"/>
      <c r="D602" s="1705"/>
      <c r="E602" s="1705"/>
      <c r="F602" s="1705"/>
      <c r="G602" s="1705"/>
      <c r="H602" s="1705"/>
    </row>
    <row r="603" spans="1:8" ht="15.75" customHeight="1">
      <c r="A603" s="1705"/>
      <c r="B603" s="1705"/>
      <c r="C603" s="1705"/>
      <c r="D603" s="1705"/>
      <c r="E603" s="1705"/>
      <c r="F603" s="1705"/>
      <c r="G603" s="1705"/>
      <c r="H603" s="1705"/>
    </row>
    <row r="604" spans="1:8" ht="15.75" customHeight="1">
      <c r="A604" s="1705"/>
      <c r="B604" s="1705"/>
      <c r="C604" s="1705"/>
      <c r="D604" s="1705"/>
      <c r="E604" s="1705"/>
      <c r="F604" s="1705"/>
      <c r="G604" s="1705"/>
      <c r="H604" s="1705"/>
    </row>
    <row r="605" spans="1:8" ht="15.75" customHeight="1">
      <c r="A605" s="1705"/>
      <c r="B605" s="1705"/>
      <c r="C605" s="1705"/>
      <c r="D605" s="1705"/>
      <c r="E605" s="1705"/>
      <c r="F605" s="1705"/>
      <c r="G605" s="1705"/>
      <c r="H605" s="1705"/>
    </row>
    <row r="606" spans="1:8" ht="15.75" customHeight="1">
      <c r="A606" s="1705"/>
      <c r="B606" s="1705"/>
      <c r="C606" s="1705"/>
      <c r="D606" s="1705"/>
      <c r="E606" s="1705"/>
      <c r="F606" s="1705"/>
      <c r="G606" s="1705"/>
      <c r="H606" s="1705"/>
    </row>
    <row r="607" spans="1:8" ht="15.75" customHeight="1">
      <c r="A607" s="1705"/>
      <c r="B607" s="1705"/>
      <c r="C607" s="1705"/>
      <c r="D607" s="1705"/>
      <c r="E607" s="1705"/>
      <c r="F607" s="1705"/>
      <c r="G607" s="1705"/>
      <c r="H607" s="1705"/>
    </row>
    <row r="608" spans="1:8" ht="15.75" customHeight="1">
      <c r="A608" s="1705"/>
      <c r="B608" s="1705"/>
      <c r="C608" s="1705"/>
      <c r="D608" s="1705"/>
      <c r="E608" s="1705"/>
      <c r="F608" s="1705"/>
      <c r="G608" s="1705"/>
      <c r="H608" s="1705"/>
    </row>
    <row r="609" spans="1:8" ht="15.75" customHeight="1">
      <c r="A609" s="1705"/>
      <c r="B609" s="1705"/>
      <c r="C609" s="1705"/>
      <c r="D609" s="1705"/>
      <c r="E609" s="1705"/>
      <c r="F609" s="1705"/>
      <c r="G609" s="1705"/>
      <c r="H609" s="1705"/>
    </row>
    <row r="610" spans="1:8" ht="15.75" customHeight="1">
      <c r="A610" s="1705"/>
      <c r="B610" s="1705"/>
      <c r="C610" s="1705"/>
      <c r="D610" s="1705"/>
      <c r="E610" s="1705"/>
      <c r="F610" s="1705"/>
      <c r="G610" s="1705"/>
      <c r="H610" s="1705"/>
    </row>
    <row r="611" spans="1:8" ht="15.75" customHeight="1">
      <c r="A611" s="1705"/>
      <c r="B611" s="1705"/>
      <c r="C611" s="1705"/>
      <c r="D611" s="1705"/>
      <c r="E611" s="1705"/>
      <c r="F611" s="1705"/>
      <c r="G611" s="1705"/>
      <c r="H611" s="1705"/>
    </row>
    <row r="612" spans="1:8" ht="15.75" customHeight="1">
      <c r="A612" s="1705"/>
      <c r="B612" s="1705"/>
      <c r="C612" s="1705"/>
      <c r="D612" s="1705"/>
      <c r="E612" s="1705"/>
      <c r="F612" s="1705"/>
      <c r="G612" s="1705"/>
      <c r="H612" s="1705"/>
    </row>
    <row r="613" spans="1:8" ht="15.75" customHeight="1">
      <c r="A613" s="1705"/>
      <c r="B613" s="1705"/>
      <c r="C613" s="1705"/>
      <c r="D613" s="1705"/>
      <c r="E613" s="1705"/>
      <c r="F613" s="1705"/>
      <c r="G613" s="1705"/>
      <c r="H613" s="1705"/>
    </row>
    <row r="614" spans="1:8" ht="15.75" customHeight="1">
      <c r="A614" s="1705"/>
      <c r="B614" s="1705"/>
      <c r="C614" s="1705"/>
      <c r="D614" s="1705"/>
      <c r="E614" s="1705"/>
      <c r="F614" s="1705"/>
      <c r="G614" s="1705"/>
      <c r="H614" s="1705"/>
    </row>
    <row r="615" spans="1:8" ht="15.75" customHeight="1">
      <c r="A615" s="1705"/>
      <c r="B615" s="1705"/>
      <c r="C615" s="1705"/>
      <c r="D615" s="1705"/>
      <c r="E615" s="1705"/>
      <c r="F615" s="1705"/>
      <c r="G615" s="1705"/>
      <c r="H615" s="1705"/>
    </row>
    <row r="616" spans="1:8" ht="15.75" customHeight="1">
      <c r="A616" s="1705"/>
      <c r="B616" s="1705"/>
      <c r="C616" s="1705"/>
      <c r="D616" s="1705"/>
      <c r="E616" s="1705"/>
      <c r="F616" s="1705"/>
      <c r="G616" s="1705"/>
      <c r="H616" s="1705"/>
    </row>
    <row r="617" spans="1:8" ht="15.75" customHeight="1">
      <c r="A617" s="1705"/>
      <c r="B617" s="1705"/>
      <c r="C617" s="1705"/>
      <c r="D617" s="1705"/>
      <c r="E617" s="1705"/>
      <c r="F617" s="1705"/>
      <c r="G617" s="1705"/>
      <c r="H617" s="1705"/>
    </row>
    <row r="618" spans="1:8" ht="15.75" customHeight="1">
      <c r="A618" s="1705"/>
      <c r="B618" s="1705"/>
      <c r="C618" s="1705"/>
      <c r="D618" s="1705"/>
      <c r="E618" s="1705"/>
      <c r="F618" s="1705"/>
      <c r="G618" s="1705"/>
      <c r="H618" s="1705"/>
    </row>
    <row r="619" spans="1:8" ht="15.75" customHeight="1">
      <c r="A619" s="1705"/>
      <c r="B619" s="1705"/>
      <c r="C619" s="1705"/>
      <c r="D619" s="1705"/>
      <c r="E619" s="1705"/>
      <c r="F619" s="1705"/>
      <c r="G619" s="1705"/>
      <c r="H619" s="1705"/>
    </row>
    <row r="620" spans="1:8" ht="15.75" customHeight="1">
      <c r="A620" s="1705"/>
      <c r="B620" s="1705"/>
      <c r="C620" s="1705"/>
      <c r="D620" s="1705"/>
      <c r="E620" s="1705"/>
      <c r="F620" s="1705"/>
      <c r="G620" s="1705"/>
      <c r="H620" s="1705"/>
    </row>
    <row r="621" spans="1:8" ht="15.75" customHeight="1">
      <c r="A621" s="1705"/>
      <c r="B621" s="1705"/>
      <c r="C621" s="1705"/>
      <c r="D621" s="1705"/>
      <c r="E621" s="1705"/>
      <c r="F621" s="1705"/>
      <c r="G621" s="1705"/>
      <c r="H621" s="1705"/>
    </row>
    <row r="622" spans="1:8" ht="15.75" customHeight="1">
      <c r="A622" s="1705"/>
      <c r="B622" s="1705"/>
      <c r="C622" s="1705"/>
      <c r="D622" s="1705"/>
      <c r="E622" s="1705"/>
      <c r="F622" s="1705"/>
      <c r="G622" s="1705"/>
      <c r="H622" s="1705"/>
    </row>
    <row r="623" spans="1:8" ht="15.75" customHeight="1">
      <c r="A623" s="1705"/>
      <c r="B623" s="1705"/>
      <c r="C623" s="1705"/>
      <c r="D623" s="1705"/>
      <c r="E623" s="1705"/>
      <c r="F623" s="1705"/>
      <c r="G623" s="1705"/>
      <c r="H623" s="1705"/>
    </row>
    <row r="624" spans="1:8" ht="15.75" customHeight="1">
      <c r="A624" s="1705"/>
      <c r="B624" s="1705"/>
      <c r="C624" s="1705"/>
      <c r="D624" s="1705"/>
      <c r="E624" s="1705"/>
      <c r="F624" s="1705"/>
      <c r="G624" s="1705"/>
      <c r="H624" s="1705"/>
    </row>
    <row r="625" spans="1:8" ht="15.75" customHeight="1">
      <c r="A625" s="1705"/>
      <c r="B625" s="1705"/>
      <c r="C625" s="1705"/>
      <c r="D625" s="1705"/>
      <c r="E625" s="1705"/>
      <c r="F625" s="1705"/>
      <c r="G625" s="1705"/>
      <c r="H625" s="1705"/>
    </row>
    <row r="626" spans="1:8" ht="15.75" customHeight="1">
      <c r="A626" s="1705"/>
      <c r="B626" s="1705"/>
      <c r="C626" s="1705"/>
      <c r="D626" s="1705"/>
      <c r="E626" s="1705"/>
      <c r="F626" s="1705"/>
      <c r="G626" s="1705"/>
      <c r="H626" s="1705"/>
    </row>
    <row r="627" spans="1:8" ht="15.75" customHeight="1">
      <c r="A627" s="1705"/>
      <c r="B627" s="1705"/>
      <c r="C627" s="1705"/>
      <c r="D627" s="1705"/>
      <c r="E627" s="1705"/>
      <c r="F627" s="1705"/>
      <c r="G627" s="1705"/>
      <c r="H627" s="1705"/>
    </row>
    <row r="628" spans="1:8" ht="15.75" customHeight="1">
      <c r="A628" s="1705"/>
      <c r="B628" s="1705"/>
      <c r="C628" s="1705"/>
      <c r="D628" s="1705"/>
      <c r="E628" s="1705"/>
      <c r="F628" s="1705"/>
      <c r="G628" s="1705"/>
      <c r="H628" s="1705"/>
    </row>
    <row r="629" spans="1:8" ht="15.75" customHeight="1">
      <c r="A629" s="1705"/>
      <c r="B629" s="1705"/>
      <c r="C629" s="1705"/>
      <c r="D629" s="1705"/>
      <c r="E629" s="1705"/>
      <c r="F629" s="1705"/>
      <c r="G629" s="1705"/>
      <c r="H629" s="1705"/>
    </row>
    <row r="630" spans="1:8" ht="15.75" customHeight="1">
      <c r="A630" s="1705"/>
      <c r="B630" s="1705"/>
      <c r="C630" s="1705"/>
      <c r="D630" s="1705"/>
      <c r="E630" s="1705"/>
      <c r="F630" s="1705"/>
      <c r="G630" s="1705"/>
      <c r="H630" s="1705"/>
    </row>
    <row r="631" spans="1:8" ht="15.75" customHeight="1">
      <c r="A631" s="1705"/>
      <c r="B631" s="1705"/>
      <c r="C631" s="1705"/>
      <c r="D631" s="1705"/>
      <c r="E631" s="1705"/>
      <c r="F631" s="1705"/>
      <c r="G631" s="1705"/>
      <c r="H631" s="1705"/>
    </row>
    <row r="632" spans="1:8" ht="15.75" customHeight="1">
      <c r="A632" s="1705"/>
      <c r="B632" s="1705"/>
      <c r="C632" s="1705"/>
      <c r="D632" s="1705"/>
      <c r="E632" s="1705"/>
      <c r="F632" s="1705"/>
      <c r="G632" s="1705"/>
      <c r="H632" s="1705"/>
    </row>
    <row r="633" spans="1:8" ht="15.75" customHeight="1">
      <c r="A633" s="1705"/>
      <c r="B633" s="1705"/>
      <c r="C633" s="1705"/>
      <c r="D633" s="1705"/>
      <c r="E633" s="1705"/>
      <c r="F633" s="1705"/>
      <c r="G633" s="1705"/>
      <c r="H633" s="1705"/>
    </row>
    <row r="634" spans="1:8" ht="15.75" customHeight="1">
      <c r="A634" s="1705"/>
      <c r="B634" s="1705"/>
      <c r="C634" s="1705"/>
      <c r="D634" s="1705"/>
      <c r="E634" s="1705"/>
      <c r="F634" s="1705"/>
      <c r="G634" s="1705"/>
      <c r="H634" s="1705"/>
    </row>
    <row r="635" spans="1:8" ht="15.75" customHeight="1">
      <c r="A635" s="1705"/>
      <c r="B635" s="1705"/>
      <c r="C635" s="1705"/>
      <c r="D635" s="1705"/>
      <c r="E635" s="1705"/>
      <c r="F635" s="1705"/>
      <c r="G635" s="1705"/>
      <c r="H635" s="1705"/>
    </row>
    <row r="636" spans="1:8" ht="15.75" customHeight="1">
      <c r="A636" s="1705"/>
      <c r="B636" s="1705"/>
      <c r="C636" s="1705"/>
      <c r="D636" s="1705"/>
      <c r="E636" s="1705"/>
      <c r="F636" s="1705"/>
      <c r="G636" s="1705"/>
      <c r="H636" s="1705"/>
    </row>
    <row r="637" spans="1:8" ht="15.75" customHeight="1">
      <c r="A637" s="1705"/>
      <c r="B637" s="1705"/>
      <c r="C637" s="1705"/>
      <c r="D637" s="1705"/>
      <c r="E637" s="1705"/>
      <c r="F637" s="1705"/>
      <c r="G637" s="1705"/>
      <c r="H637" s="1705"/>
    </row>
    <row r="638" spans="1:8" ht="15.75" customHeight="1">
      <c r="A638" s="1705"/>
      <c r="B638" s="1705"/>
      <c r="C638" s="1705"/>
      <c r="D638" s="1705"/>
      <c r="E638" s="1705"/>
      <c r="F638" s="1705"/>
      <c r="G638" s="1705"/>
      <c r="H638" s="1705"/>
    </row>
    <row r="639" spans="1:8" ht="15.75" customHeight="1">
      <c r="A639" s="1705"/>
      <c r="B639" s="1705"/>
      <c r="C639" s="1705"/>
      <c r="D639" s="1705"/>
      <c r="E639" s="1705"/>
      <c r="F639" s="1705"/>
      <c r="G639" s="1705"/>
      <c r="H639" s="1705"/>
    </row>
    <row r="640" spans="1:8" ht="15.75" customHeight="1">
      <c r="A640" s="1705"/>
      <c r="B640" s="1705"/>
      <c r="C640" s="1705"/>
      <c r="D640" s="1705"/>
      <c r="E640" s="1705"/>
      <c r="F640" s="1705"/>
      <c r="G640" s="1705"/>
      <c r="H640" s="1705"/>
    </row>
    <row r="641" spans="1:8" ht="15.75" customHeight="1">
      <c r="A641" s="1705"/>
      <c r="B641" s="1705"/>
      <c r="C641" s="1705"/>
      <c r="D641" s="1705"/>
      <c r="E641" s="1705"/>
      <c r="F641" s="1705"/>
      <c r="G641" s="1705"/>
      <c r="H641" s="1705"/>
    </row>
    <row r="642" spans="1:8" ht="15.75" customHeight="1">
      <c r="A642" s="1705"/>
      <c r="B642" s="1705"/>
      <c r="C642" s="1705"/>
      <c r="D642" s="1705"/>
      <c r="E642" s="1705"/>
      <c r="F642" s="1705"/>
      <c r="G642" s="1705"/>
      <c r="H642" s="1705"/>
    </row>
    <row r="643" spans="1:8" ht="15.75" customHeight="1">
      <c r="A643" s="1705"/>
      <c r="B643" s="1705"/>
      <c r="C643" s="1705"/>
      <c r="D643" s="1705"/>
      <c r="E643" s="1705"/>
      <c r="F643" s="1705"/>
      <c r="G643" s="1705"/>
      <c r="H643" s="1705"/>
    </row>
    <row r="644" spans="1:8" ht="15.75" customHeight="1">
      <c r="A644" s="1705"/>
      <c r="B644" s="1705"/>
      <c r="C644" s="1705"/>
      <c r="D644" s="1705"/>
      <c r="E644" s="1705"/>
      <c r="F644" s="1705"/>
      <c r="G644" s="1705"/>
      <c r="H644" s="1705"/>
    </row>
    <row r="645" spans="1:8" ht="15.75" customHeight="1">
      <c r="A645" s="1705"/>
      <c r="B645" s="1705"/>
      <c r="C645" s="1705"/>
      <c r="D645" s="1705"/>
      <c r="E645" s="1705"/>
      <c r="F645" s="1705"/>
      <c r="G645" s="1705"/>
      <c r="H645" s="1705"/>
    </row>
    <row r="646" spans="1:8" ht="15.75" customHeight="1">
      <c r="A646" s="1705"/>
      <c r="B646" s="1705"/>
      <c r="C646" s="1705"/>
      <c r="D646" s="1705"/>
      <c r="E646" s="1705"/>
      <c r="F646" s="1705"/>
      <c r="G646" s="1705"/>
      <c r="H646" s="1705"/>
    </row>
    <row r="647" spans="1:8" ht="15.75" customHeight="1">
      <c r="A647" s="1705"/>
      <c r="B647" s="1705"/>
      <c r="C647" s="1705"/>
      <c r="D647" s="1705"/>
      <c r="E647" s="1705"/>
      <c r="F647" s="1705"/>
      <c r="G647" s="1705"/>
      <c r="H647" s="1705"/>
    </row>
    <row r="648" spans="1:8" ht="15.75" customHeight="1">
      <c r="A648" s="1705"/>
      <c r="B648" s="1705"/>
      <c r="C648" s="1705"/>
      <c r="D648" s="1705"/>
      <c r="E648" s="1705"/>
      <c r="F648" s="1705"/>
      <c r="G648" s="1705"/>
      <c r="H648" s="1705"/>
    </row>
    <row r="649" spans="1:8" ht="15.75" customHeight="1">
      <c r="A649" s="1705"/>
      <c r="B649" s="1705"/>
      <c r="C649" s="1705"/>
      <c r="D649" s="1705"/>
      <c r="E649" s="1705"/>
      <c r="F649" s="1705"/>
      <c r="G649" s="1705"/>
      <c r="H649" s="1705"/>
    </row>
    <row r="650" spans="1:8" ht="15.75" customHeight="1">
      <c r="A650" s="1705"/>
      <c r="B650" s="1705"/>
      <c r="C650" s="1705"/>
      <c r="D650" s="1705"/>
      <c r="E650" s="1705"/>
      <c r="F650" s="1705"/>
      <c r="G650" s="1705"/>
      <c r="H650" s="1705"/>
    </row>
    <row r="651" spans="1:8" ht="15.75" customHeight="1">
      <c r="A651" s="1705"/>
      <c r="B651" s="1705"/>
      <c r="C651" s="1705"/>
      <c r="D651" s="1705"/>
      <c r="E651" s="1705"/>
      <c r="F651" s="1705"/>
      <c r="G651" s="1705"/>
      <c r="H651" s="1705"/>
    </row>
    <row r="652" spans="1:8" ht="15.75" customHeight="1">
      <c r="A652" s="1705"/>
      <c r="B652" s="1705"/>
      <c r="C652" s="1705"/>
      <c r="D652" s="1705"/>
      <c r="E652" s="1705"/>
      <c r="F652" s="1705"/>
      <c r="G652" s="1705"/>
      <c r="H652" s="1705"/>
    </row>
    <row r="653" spans="1:8" ht="15.75" customHeight="1">
      <c r="A653" s="1705"/>
      <c r="B653" s="1705"/>
      <c r="C653" s="1705"/>
      <c r="D653" s="1705"/>
      <c r="E653" s="1705"/>
      <c r="F653" s="1705"/>
      <c r="G653" s="1705"/>
      <c r="H653" s="1705"/>
    </row>
    <row r="654" spans="1:8" ht="15.75" customHeight="1">
      <c r="A654" s="1705"/>
      <c r="B654" s="1705"/>
      <c r="C654" s="1705"/>
      <c r="D654" s="1705"/>
      <c r="E654" s="1705"/>
      <c r="F654" s="1705"/>
      <c r="G654" s="1705"/>
      <c r="H654" s="1705"/>
    </row>
    <row r="655" spans="1:8" ht="15.75" customHeight="1">
      <c r="A655" s="1705"/>
      <c r="B655" s="1705"/>
      <c r="C655" s="1705"/>
      <c r="D655" s="1705"/>
      <c r="E655" s="1705"/>
      <c r="F655" s="1705"/>
      <c r="G655" s="1705"/>
      <c r="H655" s="1705"/>
    </row>
    <row r="656" spans="1:8" ht="15.75" customHeight="1">
      <c r="A656" s="1705"/>
      <c r="B656" s="1705"/>
      <c r="C656" s="1705"/>
      <c r="D656" s="1705"/>
      <c r="E656" s="1705"/>
      <c r="F656" s="1705"/>
      <c r="G656" s="1705"/>
      <c r="H656" s="1705"/>
    </row>
    <row r="657" spans="1:8" ht="15.75" customHeight="1">
      <c r="A657" s="1705"/>
      <c r="B657" s="1705"/>
      <c r="C657" s="1705"/>
      <c r="D657" s="1705"/>
      <c r="E657" s="1705"/>
      <c r="F657" s="1705"/>
      <c r="G657" s="1705"/>
      <c r="H657" s="1705"/>
    </row>
    <row r="658" spans="1:8" ht="15.75" customHeight="1">
      <c r="A658" s="1705"/>
      <c r="B658" s="1705"/>
      <c r="C658" s="1705"/>
      <c r="D658" s="1705"/>
      <c r="E658" s="1705"/>
      <c r="F658" s="1705"/>
      <c r="G658" s="1705"/>
      <c r="H658" s="1705"/>
    </row>
    <row r="659" spans="1:8" ht="15.75" customHeight="1">
      <c r="A659" s="1705"/>
      <c r="B659" s="1705"/>
      <c r="C659" s="1705"/>
      <c r="D659" s="1705"/>
      <c r="E659" s="1705"/>
      <c r="F659" s="1705"/>
      <c r="G659" s="1705"/>
      <c r="H659" s="1705"/>
    </row>
    <row r="660" spans="1:8" ht="15.75" customHeight="1">
      <c r="A660" s="1705"/>
      <c r="B660" s="1705"/>
      <c r="C660" s="1705"/>
      <c r="D660" s="1705"/>
      <c r="E660" s="1705"/>
      <c r="F660" s="1705"/>
      <c r="G660" s="1705"/>
      <c r="H660" s="1705"/>
    </row>
    <row r="661" spans="1:8" ht="15.75" customHeight="1">
      <c r="A661" s="1705"/>
      <c r="B661" s="1705"/>
      <c r="C661" s="1705"/>
      <c r="D661" s="1705"/>
      <c r="E661" s="1705"/>
      <c r="F661" s="1705"/>
      <c r="G661" s="1705"/>
      <c r="H661" s="1705"/>
    </row>
    <row r="662" spans="1:8" ht="15.75" customHeight="1">
      <c r="A662" s="1705"/>
      <c r="B662" s="1705"/>
      <c r="C662" s="1705"/>
      <c r="D662" s="1705"/>
      <c r="E662" s="1705"/>
      <c r="F662" s="1705"/>
      <c r="G662" s="1705"/>
      <c r="H662" s="1705"/>
    </row>
    <row r="663" spans="1:8" ht="15.75" customHeight="1">
      <c r="A663" s="1705"/>
      <c r="B663" s="1705"/>
      <c r="C663" s="1705"/>
      <c r="D663" s="1705"/>
      <c r="E663" s="1705"/>
      <c r="F663" s="1705"/>
      <c r="G663" s="1705"/>
      <c r="H663" s="1705"/>
    </row>
    <row r="664" spans="1:8" ht="15.75" customHeight="1">
      <c r="A664" s="1705"/>
      <c r="B664" s="1705"/>
      <c r="C664" s="1705"/>
      <c r="D664" s="1705"/>
      <c r="E664" s="1705"/>
      <c r="F664" s="1705"/>
      <c r="G664" s="1705"/>
      <c r="H664" s="1705"/>
    </row>
    <row r="665" spans="1:8" ht="15.75" customHeight="1">
      <c r="A665" s="1705"/>
      <c r="B665" s="1705"/>
      <c r="C665" s="1705"/>
      <c r="D665" s="1705"/>
      <c r="E665" s="1705"/>
      <c r="F665" s="1705"/>
      <c r="G665" s="1705"/>
      <c r="H665" s="1705"/>
    </row>
    <row r="666" spans="1:8" ht="15.75" customHeight="1">
      <c r="A666" s="1705"/>
      <c r="B666" s="1705"/>
      <c r="C666" s="1705"/>
      <c r="D666" s="1705"/>
      <c r="E666" s="1705"/>
      <c r="F666" s="1705"/>
      <c r="G666" s="1705"/>
      <c r="H666" s="1705"/>
    </row>
    <row r="667" spans="1:8" ht="15.75" customHeight="1">
      <c r="A667" s="1705"/>
      <c r="B667" s="1705"/>
      <c r="C667" s="1705"/>
      <c r="D667" s="1705"/>
      <c r="E667" s="1705"/>
      <c r="F667" s="1705"/>
      <c r="G667" s="1705"/>
      <c r="H667" s="1705"/>
    </row>
    <row r="668" spans="1:8" ht="15.75" customHeight="1">
      <c r="A668" s="1705"/>
      <c r="B668" s="1705"/>
      <c r="C668" s="1705"/>
      <c r="D668" s="1705"/>
      <c r="E668" s="1705"/>
      <c r="F668" s="1705"/>
      <c r="G668" s="1705"/>
      <c r="H668" s="1705"/>
    </row>
    <row r="669" spans="1:8" ht="15.75" customHeight="1">
      <c r="A669" s="1705"/>
      <c r="B669" s="1705"/>
      <c r="C669" s="1705"/>
      <c r="D669" s="1705"/>
      <c r="E669" s="1705"/>
      <c r="F669" s="1705"/>
      <c r="G669" s="1705"/>
      <c r="H669" s="1705"/>
    </row>
    <row r="670" spans="1:8" ht="15.75" customHeight="1">
      <c r="A670" s="1705"/>
      <c r="B670" s="1705"/>
      <c r="C670" s="1705"/>
      <c r="D670" s="1705"/>
      <c r="E670" s="1705"/>
      <c r="F670" s="1705"/>
      <c r="G670" s="1705"/>
      <c r="H670" s="1705"/>
    </row>
    <row r="671" spans="1:8" ht="15.75" customHeight="1">
      <c r="A671" s="1705"/>
      <c r="B671" s="1705"/>
      <c r="C671" s="1705"/>
      <c r="D671" s="1705"/>
      <c r="E671" s="1705"/>
      <c r="F671" s="1705"/>
      <c r="G671" s="1705"/>
      <c r="H671" s="1705"/>
    </row>
    <row r="672" spans="1:8" ht="15.75" customHeight="1">
      <c r="A672" s="1705"/>
      <c r="B672" s="1705"/>
      <c r="C672" s="1705"/>
      <c r="D672" s="1705"/>
      <c r="E672" s="1705"/>
      <c r="F672" s="1705"/>
      <c r="G672" s="1705"/>
      <c r="H672" s="1705"/>
    </row>
    <row r="673" spans="1:8" ht="15.75" customHeight="1">
      <c r="A673" s="1705"/>
      <c r="B673" s="1705"/>
      <c r="C673" s="1705"/>
      <c r="D673" s="1705"/>
      <c r="E673" s="1705"/>
      <c r="F673" s="1705"/>
      <c r="G673" s="1705"/>
      <c r="H673" s="1705"/>
    </row>
    <row r="674" spans="1:8" ht="15.75" customHeight="1">
      <c r="A674" s="1705"/>
      <c r="B674" s="1705"/>
      <c r="C674" s="1705"/>
      <c r="D674" s="1705"/>
      <c r="E674" s="1705"/>
      <c r="F674" s="1705"/>
      <c r="G674" s="1705"/>
      <c r="H674" s="1705"/>
    </row>
    <row r="675" spans="1:8" ht="15.75" customHeight="1">
      <c r="A675" s="1705"/>
      <c r="B675" s="1705"/>
      <c r="C675" s="1705"/>
      <c r="D675" s="1705"/>
      <c r="E675" s="1705"/>
      <c r="F675" s="1705"/>
      <c r="G675" s="1705"/>
      <c r="H675" s="1705"/>
    </row>
    <row r="676" spans="1:8" ht="15.75" customHeight="1">
      <c r="A676" s="1705"/>
      <c r="B676" s="1705"/>
      <c r="C676" s="1705"/>
      <c r="D676" s="1705"/>
      <c r="E676" s="1705"/>
      <c r="F676" s="1705"/>
      <c r="G676" s="1705"/>
      <c r="H676" s="1705"/>
    </row>
    <row r="677" spans="1:8" ht="15.75" customHeight="1">
      <c r="A677" s="1705"/>
      <c r="B677" s="1705"/>
      <c r="C677" s="1705"/>
      <c r="D677" s="1705"/>
      <c r="E677" s="1705"/>
      <c r="F677" s="1705"/>
      <c r="G677" s="1705"/>
      <c r="H677" s="1705"/>
    </row>
    <row r="678" spans="1:8" ht="15.75" customHeight="1">
      <c r="A678" s="1705"/>
      <c r="B678" s="1705"/>
      <c r="C678" s="1705"/>
      <c r="D678" s="1705"/>
      <c r="E678" s="1705"/>
      <c r="F678" s="1705"/>
      <c r="G678" s="1705"/>
      <c r="H678" s="1705"/>
    </row>
    <row r="679" spans="1:8" ht="15.75" customHeight="1">
      <c r="A679" s="1705"/>
      <c r="B679" s="1705"/>
      <c r="C679" s="1705"/>
      <c r="D679" s="1705"/>
      <c r="E679" s="1705"/>
      <c r="F679" s="1705"/>
      <c r="G679" s="1705"/>
      <c r="H679" s="1705"/>
    </row>
    <row r="680" spans="1:8" ht="15.75" customHeight="1">
      <c r="A680" s="1705"/>
      <c r="B680" s="1705"/>
      <c r="C680" s="1705"/>
      <c r="D680" s="1705"/>
      <c r="E680" s="1705"/>
      <c r="F680" s="1705"/>
      <c r="G680" s="1705"/>
      <c r="H680" s="1705"/>
    </row>
    <row r="681" spans="1:8" ht="15.75" customHeight="1">
      <c r="A681" s="1705"/>
      <c r="B681" s="1705"/>
      <c r="C681" s="1705"/>
      <c r="D681" s="1705"/>
      <c r="E681" s="1705"/>
      <c r="F681" s="1705"/>
      <c r="G681" s="1705"/>
      <c r="H681" s="1705"/>
    </row>
    <row r="682" spans="1:8" ht="15.75" customHeight="1">
      <c r="A682" s="1705"/>
      <c r="B682" s="1705"/>
      <c r="C682" s="1705"/>
      <c r="D682" s="1705"/>
      <c r="E682" s="1705"/>
      <c r="F682" s="1705"/>
      <c r="G682" s="1705"/>
      <c r="H682" s="1705"/>
    </row>
    <row r="683" spans="1:8" ht="15.75" customHeight="1">
      <c r="A683" s="1705"/>
      <c r="B683" s="1705"/>
      <c r="C683" s="1705"/>
      <c r="D683" s="1705"/>
      <c r="E683" s="1705"/>
      <c r="F683" s="1705"/>
      <c r="G683" s="1705"/>
      <c r="H683" s="1705"/>
    </row>
    <row r="684" spans="1:8" ht="15.75" customHeight="1">
      <c r="A684" s="1705"/>
      <c r="B684" s="1705"/>
      <c r="C684" s="1705"/>
      <c r="D684" s="1705"/>
      <c r="E684" s="1705"/>
      <c r="F684" s="1705"/>
      <c r="G684" s="1705"/>
      <c r="H684" s="1705"/>
    </row>
    <row r="685" spans="1:8" ht="15.75" customHeight="1">
      <c r="A685" s="1705"/>
      <c r="B685" s="1705"/>
      <c r="C685" s="1705"/>
      <c r="D685" s="1705"/>
      <c r="E685" s="1705"/>
      <c r="F685" s="1705"/>
      <c r="G685" s="1705"/>
      <c r="H685" s="1705"/>
    </row>
    <row r="686" spans="1:8" ht="15.75" customHeight="1">
      <c r="A686" s="1705"/>
      <c r="B686" s="1705"/>
      <c r="C686" s="1705"/>
      <c r="D686" s="1705"/>
      <c r="E686" s="1705"/>
      <c r="F686" s="1705"/>
      <c r="G686" s="1705"/>
      <c r="H686" s="1705"/>
    </row>
    <row r="687" spans="1:8" ht="15.75" customHeight="1">
      <c r="A687" s="1705"/>
      <c r="B687" s="1705"/>
      <c r="C687" s="1705"/>
      <c r="D687" s="1705"/>
      <c r="E687" s="1705"/>
      <c r="F687" s="1705"/>
      <c r="G687" s="1705"/>
      <c r="H687" s="1705"/>
    </row>
    <row r="688" spans="1:8" ht="15.75" customHeight="1">
      <c r="A688" s="1705"/>
      <c r="B688" s="1705"/>
      <c r="C688" s="1705"/>
      <c r="D688" s="1705"/>
      <c r="E688" s="1705"/>
      <c r="F688" s="1705"/>
      <c r="G688" s="1705"/>
      <c r="H688" s="1705"/>
    </row>
    <row r="689" spans="1:8" ht="15.75" customHeight="1">
      <c r="A689" s="1705"/>
      <c r="B689" s="1705"/>
      <c r="C689" s="1705"/>
      <c r="D689" s="1705"/>
      <c r="E689" s="1705"/>
      <c r="F689" s="1705"/>
      <c r="G689" s="1705"/>
      <c r="H689" s="1705"/>
    </row>
    <row r="690" spans="1:8" ht="15.75" customHeight="1">
      <c r="A690" s="1705"/>
      <c r="B690" s="1705"/>
      <c r="C690" s="1705"/>
      <c r="D690" s="1705"/>
      <c r="E690" s="1705"/>
      <c r="F690" s="1705"/>
      <c r="G690" s="1705"/>
      <c r="H690" s="1705"/>
    </row>
    <row r="691" spans="1:8" ht="15.75" customHeight="1">
      <c r="A691" s="1705"/>
      <c r="B691" s="1705"/>
      <c r="C691" s="1705"/>
      <c r="D691" s="1705"/>
      <c r="E691" s="1705"/>
      <c r="F691" s="1705"/>
      <c r="G691" s="1705"/>
      <c r="H691" s="1705"/>
    </row>
    <row r="692" spans="1:8" ht="15.75" customHeight="1">
      <c r="A692" s="1705"/>
      <c r="B692" s="1705"/>
      <c r="C692" s="1705"/>
      <c r="D692" s="1705"/>
      <c r="E692" s="1705"/>
      <c r="F692" s="1705"/>
      <c r="G692" s="1705"/>
      <c r="H692" s="1705"/>
    </row>
    <row r="693" spans="1:8" ht="15.75" customHeight="1">
      <c r="A693" s="1705"/>
      <c r="B693" s="1705"/>
      <c r="C693" s="1705"/>
      <c r="D693" s="1705"/>
      <c r="E693" s="1705"/>
      <c r="F693" s="1705"/>
      <c r="G693" s="1705"/>
      <c r="H693" s="1705"/>
    </row>
    <row r="694" spans="1:8" ht="15.75" customHeight="1">
      <c r="A694" s="1705"/>
      <c r="B694" s="1705"/>
      <c r="C694" s="1705"/>
      <c r="D694" s="1705"/>
      <c r="E694" s="1705"/>
      <c r="F694" s="1705"/>
      <c r="G694" s="1705"/>
      <c r="H694" s="1705"/>
    </row>
    <row r="695" spans="1:8" ht="15.75" customHeight="1">
      <c r="A695" s="1705"/>
      <c r="B695" s="1705"/>
      <c r="C695" s="1705"/>
      <c r="D695" s="1705"/>
      <c r="E695" s="1705"/>
      <c r="F695" s="1705"/>
      <c r="G695" s="1705"/>
      <c r="H695" s="1705"/>
    </row>
    <row r="696" spans="1:8" ht="15.75" customHeight="1">
      <c r="A696" s="1705"/>
      <c r="B696" s="1705"/>
      <c r="C696" s="1705"/>
      <c r="D696" s="1705"/>
      <c r="E696" s="1705"/>
      <c r="F696" s="1705"/>
      <c r="G696" s="1705"/>
      <c r="H696" s="1705"/>
    </row>
    <row r="697" spans="1:8" ht="15.75" customHeight="1">
      <c r="A697" s="1705"/>
      <c r="B697" s="1705"/>
      <c r="C697" s="1705"/>
      <c r="D697" s="1705"/>
      <c r="E697" s="1705"/>
      <c r="F697" s="1705"/>
      <c r="G697" s="1705"/>
      <c r="H697" s="1705"/>
    </row>
    <row r="698" spans="1:8" ht="15.75" customHeight="1">
      <c r="A698" s="1705"/>
      <c r="B698" s="1705"/>
      <c r="C698" s="1705"/>
      <c r="D698" s="1705"/>
      <c r="E698" s="1705"/>
      <c r="F698" s="1705"/>
      <c r="G698" s="1705"/>
      <c r="H698" s="1705"/>
    </row>
    <row r="699" spans="1:8" ht="15.75" customHeight="1">
      <c r="A699" s="1705"/>
      <c r="B699" s="1705"/>
      <c r="C699" s="1705"/>
      <c r="D699" s="1705"/>
      <c r="E699" s="1705"/>
      <c r="F699" s="1705"/>
      <c r="G699" s="1705"/>
      <c r="H699" s="1705"/>
    </row>
    <row r="700" spans="1:8" ht="15.75" customHeight="1">
      <c r="A700" s="1705"/>
      <c r="B700" s="1705"/>
      <c r="C700" s="1705"/>
      <c r="D700" s="1705"/>
      <c r="E700" s="1705"/>
      <c r="F700" s="1705"/>
      <c r="G700" s="1705"/>
      <c r="H700" s="1705"/>
    </row>
    <row r="701" spans="1:8" ht="15.75" customHeight="1">
      <c r="A701" s="1705"/>
      <c r="B701" s="1705"/>
      <c r="C701" s="1705"/>
      <c r="D701" s="1705"/>
      <c r="E701" s="1705"/>
      <c r="F701" s="1705"/>
      <c r="G701" s="1705"/>
      <c r="H701" s="1705"/>
    </row>
    <row r="702" spans="1:8" ht="15.75" customHeight="1">
      <c r="A702" s="1705"/>
      <c r="B702" s="1705"/>
      <c r="C702" s="1705"/>
      <c r="D702" s="1705"/>
      <c r="E702" s="1705"/>
      <c r="F702" s="1705"/>
      <c r="G702" s="1705"/>
      <c r="H702" s="1705"/>
    </row>
    <row r="703" spans="1:8" ht="15.75" customHeight="1">
      <c r="A703" s="1705"/>
      <c r="B703" s="1705"/>
      <c r="C703" s="1705"/>
      <c r="D703" s="1705"/>
      <c r="E703" s="1705"/>
      <c r="F703" s="1705"/>
      <c r="G703" s="1705"/>
      <c r="H703" s="1705"/>
    </row>
    <row r="704" spans="1:8" ht="15.75" customHeight="1">
      <c r="A704" s="1705"/>
      <c r="B704" s="1705"/>
      <c r="C704" s="1705"/>
      <c r="D704" s="1705"/>
      <c r="E704" s="1705"/>
      <c r="F704" s="1705"/>
      <c r="G704" s="1705"/>
      <c r="H704" s="1705"/>
    </row>
    <row r="705" spans="1:8" ht="15.75" customHeight="1">
      <c r="A705" s="1705"/>
      <c r="B705" s="1705"/>
      <c r="C705" s="1705"/>
      <c r="D705" s="1705"/>
      <c r="E705" s="1705"/>
      <c r="F705" s="1705"/>
      <c r="G705" s="1705"/>
      <c r="H705" s="1705"/>
    </row>
    <row r="706" spans="1:8" ht="15.75" customHeight="1">
      <c r="A706" s="1705"/>
      <c r="B706" s="1705"/>
      <c r="C706" s="1705"/>
      <c r="D706" s="1705"/>
      <c r="E706" s="1705"/>
      <c r="F706" s="1705"/>
      <c r="G706" s="1705"/>
      <c r="H706" s="1705"/>
    </row>
    <row r="707" spans="1:8" ht="15.75" customHeight="1">
      <c r="A707" s="1705"/>
      <c r="B707" s="1705"/>
      <c r="C707" s="1705"/>
      <c r="D707" s="1705"/>
      <c r="E707" s="1705"/>
      <c r="F707" s="1705"/>
      <c r="G707" s="1705"/>
      <c r="H707" s="1705"/>
    </row>
    <row r="708" spans="1:8" ht="15.75" customHeight="1">
      <c r="A708" s="1705"/>
      <c r="B708" s="1705"/>
      <c r="C708" s="1705"/>
      <c r="D708" s="1705"/>
      <c r="E708" s="1705"/>
      <c r="F708" s="1705"/>
      <c r="G708" s="1705"/>
      <c r="H708" s="1705"/>
    </row>
    <row r="709" spans="1:8" ht="15.75" customHeight="1">
      <c r="A709" s="1705"/>
      <c r="B709" s="1705"/>
      <c r="C709" s="1705"/>
      <c r="D709" s="1705"/>
      <c r="E709" s="1705"/>
      <c r="F709" s="1705"/>
      <c r="G709" s="1705"/>
      <c r="H709" s="1705"/>
    </row>
    <row r="710" spans="1:8" ht="15.75" customHeight="1">
      <c r="A710" s="1705"/>
      <c r="B710" s="1705"/>
      <c r="C710" s="1705"/>
      <c r="D710" s="1705"/>
      <c r="E710" s="1705"/>
      <c r="F710" s="1705"/>
      <c r="G710" s="1705"/>
      <c r="H710" s="1705"/>
    </row>
    <row r="711" spans="1:8" ht="15.75" customHeight="1">
      <c r="A711" s="1705"/>
      <c r="B711" s="1705"/>
      <c r="C711" s="1705"/>
      <c r="D711" s="1705"/>
      <c r="E711" s="1705"/>
      <c r="F711" s="1705"/>
      <c r="G711" s="1705"/>
      <c r="H711" s="1705"/>
    </row>
    <row r="712" spans="1:8" ht="15.75" customHeight="1">
      <c r="A712" s="1705"/>
      <c r="B712" s="1705"/>
      <c r="C712" s="1705"/>
      <c r="D712" s="1705"/>
      <c r="E712" s="1705"/>
      <c r="F712" s="1705"/>
      <c r="G712" s="1705"/>
      <c r="H712" s="1705"/>
    </row>
    <row r="713" spans="1:8" ht="15.75" customHeight="1">
      <c r="A713" s="1705"/>
      <c r="B713" s="1705"/>
      <c r="C713" s="1705"/>
      <c r="D713" s="1705"/>
      <c r="E713" s="1705"/>
      <c r="F713" s="1705"/>
      <c r="G713" s="1705"/>
      <c r="H713" s="1705"/>
    </row>
    <row r="714" spans="1:8" ht="15.75" customHeight="1">
      <c r="A714" s="1705"/>
      <c r="B714" s="1705"/>
      <c r="C714" s="1705"/>
      <c r="D714" s="1705"/>
      <c r="E714" s="1705"/>
      <c r="F714" s="1705"/>
      <c r="G714" s="1705"/>
      <c r="H714" s="1705"/>
    </row>
    <row r="715" spans="1:8" ht="15.75" customHeight="1">
      <c r="A715" s="1705"/>
      <c r="B715" s="1705"/>
      <c r="C715" s="1705"/>
      <c r="D715" s="1705"/>
      <c r="E715" s="1705"/>
      <c r="F715" s="1705"/>
      <c r="G715" s="1705"/>
      <c r="H715" s="1705"/>
    </row>
    <row r="716" spans="1:8" ht="15.75" customHeight="1">
      <c r="A716" s="1705"/>
      <c r="B716" s="1705"/>
      <c r="C716" s="1705"/>
      <c r="D716" s="1705"/>
      <c r="E716" s="1705"/>
      <c r="F716" s="1705"/>
      <c r="G716" s="1705"/>
      <c r="H716" s="1705"/>
    </row>
    <row r="717" spans="1:8" ht="15.75" customHeight="1">
      <c r="A717" s="1705"/>
      <c r="B717" s="1705"/>
      <c r="C717" s="1705"/>
      <c r="D717" s="1705"/>
      <c r="E717" s="1705"/>
      <c r="F717" s="1705"/>
      <c r="G717" s="1705"/>
      <c r="H717" s="1705"/>
    </row>
    <row r="718" spans="1:8" ht="15.75" customHeight="1">
      <c r="A718" s="1705"/>
      <c r="B718" s="1705"/>
      <c r="C718" s="1705"/>
      <c r="D718" s="1705"/>
      <c r="E718" s="1705"/>
      <c r="F718" s="1705"/>
      <c r="G718" s="1705"/>
      <c r="H718" s="1705"/>
    </row>
    <row r="719" spans="1:8" ht="15.75" customHeight="1">
      <c r="A719" s="1705"/>
      <c r="B719" s="1705"/>
      <c r="C719" s="1705"/>
      <c r="D719" s="1705"/>
      <c r="E719" s="1705"/>
      <c r="F719" s="1705"/>
      <c r="G719" s="1705"/>
      <c r="H719" s="1705"/>
    </row>
    <row r="720" spans="1:8" ht="15.75" customHeight="1">
      <c r="A720" s="1705"/>
      <c r="B720" s="1705"/>
      <c r="C720" s="1705"/>
      <c r="D720" s="1705"/>
      <c r="E720" s="1705"/>
      <c r="F720" s="1705"/>
      <c r="G720" s="1705"/>
      <c r="H720" s="1705"/>
    </row>
    <row r="721" spans="1:8" ht="15.75" customHeight="1">
      <c r="A721" s="1705"/>
      <c r="B721" s="1705"/>
      <c r="C721" s="1705"/>
      <c r="D721" s="1705"/>
      <c r="E721" s="1705"/>
      <c r="F721" s="1705"/>
      <c r="G721" s="1705"/>
      <c r="H721" s="1705"/>
    </row>
    <row r="722" spans="1:8" ht="15.75" customHeight="1">
      <c r="A722" s="1705"/>
      <c r="B722" s="1705"/>
      <c r="C722" s="1705"/>
      <c r="D722" s="1705"/>
      <c r="E722" s="1705"/>
      <c r="F722" s="1705"/>
      <c r="G722" s="1705"/>
      <c r="H722" s="1705"/>
    </row>
    <row r="723" spans="1:8" ht="15.75" customHeight="1">
      <c r="A723" s="1705"/>
      <c r="B723" s="1705"/>
      <c r="C723" s="1705"/>
      <c r="D723" s="1705"/>
      <c r="E723" s="1705"/>
      <c r="F723" s="1705"/>
      <c r="G723" s="1705"/>
      <c r="H723" s="1705"/>
    </row>
    <row r="724" spans="1:8" ht="15.75" customHeight="1">
      <c r="A724" s="1705"/>
      <c r="B724" s="1705"/>
      <c r="C724" s="1705"/>
      <c r="D724" s="1705"/>
      <c r="E724" s="1705"/>
      <c r="F724" s="1705"/>
      <c r="G724" s="1705"/>
      <c r="H724" s="1705"/>
    </row>
    <row r="725" spans="1:8" ht="15.75" customHeight="1">
      <c r="A725" s="1705"/>
      <c r="B725" s="1705"/>
      <c r="C725" s="1705"/>
      <c r="D725" s="1705"/>
      <c r="E725" s="1705"/>
      <c r="F725" s="1705"/>
      <c r="G725" s="1705"/>
      <c r="H725" s="1705"/>
    </row>
    <row r="726" spans="1:8" ht="15.75" customHeight="1">
      <c r="A726" s="1705"/>
      <c r="B726" s="1705"/>
      <c r="C726" s="1705"/>
      <c r="D726" s="1705"/>
      <c r="E726" s="1705"/>
      <c r="F726" s="1705"/>
      <c r="G726" s="1705"/>
      <c r="H726" s="1705"/>
    </row>
    <row r="727" spans="1:8" ht="15.75" customHeight="1">
      <c r="A727" s="1705"/>
      <c r="B727" s="1705"/>
      <c r="C727" s="1705"/>
      <c r="D727" s="1705"/>
      <c r="E727" s="1705"/>
      <c r="F727" s="1705"/>
      <c r="G727" s="1705"/>
      <c r="H727" s="1705"/>
    </row>
    <row r="728" spans="1:8" ht="15.75" customHeight="1">
      <c r="A728" s="1705"/>
      <c r="B728" s="1705"/>
      <c r="C728" s="1705"/>
      <c r="D728" s="1705"/>
      <c r="E728" s="1705"/>
      <c r="F728" s="1705"/>
      <c r="G728" s="1705"/>
      <c r="H728" s="1705"/>
    </row>
    <row r="729" spans="1:8" ht="15.75" customHeight="1">
      <c r="A729" s="1705"/>
      <c r="B729" s="1705"/>
      <c r="C729" s="1705"/>
      <c r="D729" s="1705"/>
      <c r="E729" s="1705"/>
      <c r="F729" s="1705"/>
      <c r="G729" s="1705"/>
      <c r="H729" s="1705"/>
    </row>
    <row r="730" spans="1:8" ht="15.75" customHeight="1">
      <c r="A730" s="1705"/>
      <c r="B730" s="1705"/>
      <c r="C730" s="1705"/>
      <c r="D730" s="1705"/>
      <c r="E730" s="1705"/>
      <c r="F730" s="1705"/>
      <c r="G730" s="1705"/>
      <c r="H730" s="1705"/>
    </row>
    <row r="731" spans="1:8" ht="15.75" customHeight="1">
      <c r="A731" s="1705"/>
      <c r="B731" s="1705"/>
      <c r="C731" s="1705"/>
      <c r="D731" s="1705"/>
      <c r="E731" s="1705"/>
      <c r="F731" s="1705"/>
      <c r="G731" s="1705"/>
      <c r="H731" s="1705"/>
    </row>
    <row r="732" spans="1:8" ht="15.75" customHeight="1">
      <c r="A732" s="1705"/>
      <c r="B732" s="1705"/>
      <c r="C732" s="1705"/>
      <c r="D732" s="1705"/>
      <c r="E732" s="1705"/>
      <c r="F732" s="1705"/>
      <c r="G732" s="1705"/>
      <c r="H732" s="1705"/>
    </row>
    <row r="733" spans="1:8" ht="15.75" customHeight="1">
      <c r="A733" s="1705"/>
      <c r="B733" s="1705"/>
      <c r="C733" s="1705"/>
      <c r="D733" s="1705"/>
      <c r="E733" s="1705"/>
      <c r="F733" s="1705"/>
      <c r="G733" s="1705"/>
      <c r="H733" s="1705"/>
    </row>
    <row r="734" spans="1:8" ht="15.75" customHeight="1">
      <c r="A734" s="1705"/>
      <c r="B734" s="1705"/>
      <c r="C734" s="1705"/>
      <c r="D734" s="1705"/>
      <c r="E734" s="1705"/>
      <c r="F734" s="1705"/>
      <c r="G734" s="1705"/>
      <c r="H734" s="1705"/>
    </row>
    <row r="735" spans="1:8" ht="15.75" customHeight="1">
      <c r="A735" s="1705"/>
      <c r="B735" s="1705"/>
      <c r="C735" s="1705"/>
      <c r="D735" s="1705"/>
      <c r="E735" s="1705"/>
      <c r="F735" s="1705"/>
      <c r="G735" s="1705"/>
      <c r="H735" s="1705"/>
    </row>
    <row r="736" spans="1:8" ht="15.75" customHeight="1">
      <c r="A736" s="1705"/>
      <c r="B736" s="1705"/>
      <c r="C736" s="1705"/>
      <c r="D736" s="1705"/>
      <c r="E736" s="1705"/>
      <c r="F736" s="1705"/>
      <c r="G736" s="1705"/>
      <c r="H736" s="1705"/>
    </row>
    <row r="737" spans="1:8" ht="15.75" customHeight="1">
      <c r="A737" s="1705"/>
      <c r="B737" s="1705"/>
      <c r="C737" s="1705"/>
      <c r="D737" s="1705"/>
      <c r="E737" s="1705"/>
      <c r="F737" s="1705"/>
      <c r="G737" s="1705"/>
      <c r="H737" s="1705"/>
    </row>
    <row r="738" spans="1:8" ht="15.75" customHeight="1">
      <c r="A738" s="1705"/>
      <c r="B738" s="1705"/>
      <c r="C738" s="1705"/>
      <c r="D738" s="1705"/>
      <c r="E738" s="1705"/>
      <c r="F738" s="1705"/>
      <c r="G738" s="1705"/>
      <c r="H738" s="1705"/>
    </row>
    <row r="739" spans="1:8" ht="15.75" customHeight="1">
      <c r="A739" s="1705"/>
      <c r="B739" s="1705"/>
      <c r="C739" s="1705"/>
      <c r="D739" s="1705"/>
      <c r="E739" s="1705"/>
      <c r="F739" s="1705"/>
      <c r="G739" s="1705"/>
      <c r="H739" s="1705"/>
    </row>
    <row r="740" spans="1:8" ht="15.75" customHeight="1">
      <c r="A740" s="1705"/>
      <c r="B740" s="1705"/>
      <c r="C740" s="1705"/>
      <c r="D740" s="1705"/>
      <c r="E740" s="1705"/>
      <c r="F740" s="1705"/>
      <c r="G740" s="1705"/>
      <c r="H740" s="1705"/>
    </row>
    <row r="741" spans="1:8" ht="15.75" customHeight="1">
      <c r="A741" s="1705"/>
      <c r="B741" s="1705"/>
      <c r="C741" s="1705"/>
      <c r="D741" s="1705"/>
      <c r="E741" s="1705"/>
      <c r="F741" s="1705"/>
      <c r="G741" s="1705"/>
      <c r="H741" s="1705"/>
    </row>
    <row r="742" spans="1:8" ht="15.75" customHeight="1">
      <c r="A742" s="1705"/>
      <c r="B742" s="1705"/>
      <c r="C742" s="1705"/>
      <c r="D742" s="1705"/>
      <c r="E742" s="1705"/>
      <c r="F742" s="1705"/>
      <c r="G742" s="1705"/>
      <c r="H742" s="1705"/>
    </row>
    <row r="743" spans="1:8" ht="15.75" customHeight="1">
      <c r="A743" s="1705"/>
      <c r="B743" s="1705"/>
      <c r="C743" s="1705"/>
      <c r="D743" s="1705"/>
      <c r="E743" s="1705"/>
      <c r="F743" s="1705"/>
      <c r="G743" s="1705"/>
      <c r="H743" s="1705"/>
    </row>
    <row r="744" spans="1:8" ht="15.75" customHeight="1">
      <c r="A744" s="1705"/>
      <c r="B744" s="1705"/>
      <c r="C744" s="1705"/>
      <c r="D744" s="1705"/>
      <c r="E744" s="1705"/>
      <c r="F744" s="1705"/>
      <c r="G744" s="1705"/>
      <c r="H744" s="1705"/>
    </row>
    <row r="745" spans="1:8" ht="15.75" customHeight="1">
      <c r="A745" s="1705"/>
      <c r="B745" s="1705"/>
      <c r="C745" s="1705"/>
      <c r="D745" s="1705"/>
      <c r="E745" s="1705"/>
      <c r="F745" s="1705"/>
      <c r="G745" s="1705"/>
      <c r="H745" s="1705"/>
    </row>
    <row r="746" spans="1:8" ht="15.75" customHeight="1">
      <c r="A746" s="1705"/>
      <c r="B746" s="1705"/>
      <c r="C746" s="1705"/>
      <c r="D746" s="1705"/>
      <c r="E746" s="1705"/>
      <c r="F746" s="1705"/>
      <c r="G746" s="1705"/>
      <c r="H746" s="1705"/>
    </row>
    <row r="747" spans="1:8" ht="15.75" customHeight="1">
      <c r="A747" s="1705"/>
      <c r="B747" s="1705"/>
      <c r="C747" s="1705"/>
      <c r="D747" s="1705"/>
      <c r="E747" s="1705"/>
      <c r="F747" s="1705"/>
      <c r="G747" s="1705"/>
      <c r="H747" s="1705"/>
    </row>
    <row r="748" spans="1:8" ht="15.75" customHeight="1">
      <c r="A748" s="1705"/>
      <c r="B748" s="1705"/>
      <c r="C748" s="1705"/>
      <c r="D748" s="1705"/>
      <c r="E748" s="1705"/>
      <c r="F748" s="1705"/>
      <c r="G748" s="1705"/>
      <c r="H748" s="1705"/>
    </row>
    <row r="749" spans="1:8" ht="15.75" customHeight="1">
      <c r="A749" s="1705"/>
      <c r="B749" s="1705"/>
      <c r="C749" s="1705"/>
      <c r="D749" s="1705"/>
      <c r="E749" s="1705"/>
      <c r="F749" s="1705"/>
      <c r="G749" s="1705"/>
      <c r="H749" s="1705"/>
    </row>
    <row r="750" spans="1:8" ht="15.75" customHeight="1">
      <c r="A750" s="1705"/>
      <c r="B750" s="1705"/>
      <c r="C750" s="1705"/>
      <c r="D750" s="1705"/>
      <c r="E750" s="1705"/>
      <c r="F750" s="1705"/>
      <c r="G750" s="1705"/>
      <c r="H750" s="1705"/>
    </row>
    <row r="751" spans="1:8" ht="15.75" customHeight="1">
      <c r="A751" s="1705"/>
      <c r="B751" s="1705"/>
      <c r="C751" s="1705"/>
      <c r="D751" s="1705"/>
      <c r="E751" s="1705"/>
      <c r="F751" s="1705"/>
      <c r="G751" s="1705"/>
      <c r="H751" s="1705"/>
    </row>
    <row r="752" spans="1:8" ht="15.75" customHeight="1">
      <c r="A752" s="1705"/>
      <c r="B752" s="1705"/>
      <c r="C752" s="1705"/>
      <c r="D752" s="1705"/>
      <c r="E752" s="1705"/>
      <c r="F752" s="1705"/>
      <c r="G752" s="1705"/>
      <c r="H752" s="1705"/>
    </row>
    <row r="753" spans="1:8" ht="15.75" customHeight="1">
      <c r="A753" s="1705"/>
      <c r="B753" s="1705"/>
      <c r="C753" s="1705"/>
      <c r="D753" s="1705"/>
      <c r="E753" s="1705"/>
      <c r="F753" s="1705"/>
      <c r="G753" s="1705"/>
      <c r="H753" s="1705"/>
    </row>
    <row r="754" spans="1:8" ht="15.75" customHeight="1">
      <c r="A754" s="1705"/>
      <c r="B754" s="1705"/>
      <c r="C754" s="1705"/>
      <c r="D754" s="1705"/>
      <c r="E754" s="1705"/>
      <c r="F754" s="1705"/>
      <c r="G754" s="1705"/>
      <c r="H754" s="1705"/>
    </row>
    <row r="755" spans="1:8" ht="15.75" customHeight="1">
      <c r="A755" s="1705"/>
      <c r="B755" s="1705"/>
      <c r="C755" s="1705"/>
      <c r="D755" s="1705"/>
      <c r="E755" s="1705"/>
      <c r="F755" s="1705"/>
      <c r="G755" s="1705"/>
      <c r="H755" s="1705"/>
    </row>
    <row r="756" spans="1:8" ht="15.75" customHeight="1">
      <c r="A756" s="1705"/>
      <c r="B756" s="1705"/>
      <c r="C756" s="1705"/>
      <c r="D756" s="1705"/>
      <c r="E756" s="1705"/>
      <c r="F756" s="1705"/>
      <c r="G756" s="1705"/>
      <c r="H756" s="1705"/>
    </row>
    <row r="757" spans="1:8" ht="15.75" customHeight="1">
      <c r="A757" s="1705"/>
      <c r="B757" s="1705"/>
      <c r="C757" s="1705"/>
      <c r="D757" s="1705"/>
      <c r="E757" s="1705"/>
      <c r="F757" s="1705"/>
      <c r="G757" s="1705"/>
      <c r="H757" s="1705"/>
    </row>
    <row r="758" spans="1:8" ht="15.75" customHeight="1">
      <c r="A758" s="1705"/>
      <c r="B758" s="1705"/>
      <c r="C758" s="1705"/>
      <c r="D758" s="1705"/>
      <c r="E758" s="1705"/>
      <c r="F758" s="1705"/>
      <c r="G758" s="1705"/>
      <c r="H758" s="1705"/>
    </row>
    <row r="759" spans="1:8" ht="15.75" customHeight="1">
      <c r="A759" s="1705"/>
      <c r="B759" s="1705"/>
      <c r="C759" s="1705"/>
      <c r="D759" s="1705"/>
      <c r="E759" s="1705"/>
      <c r="F759" s="1705"/>
      <c r="G759" s="1705"/>
      <c r="H759" s="1705"/>
    </row>
    <row r="760" spans="1:8" ht="15.75" customHeight="1">
      <c r="A760" s="1705"/>
      <c r="B760" s="1705"/>
      <c r="C760" s="1705"/>
      <c r="D760" s="1705"/>
      <c r="E760" s="1705"/>
      <c r="F760" s="1705"/>
      <c r="G760" s="1705"/>
      <c r="H760" s="1705"/>
    </row>
    <row r="761" spans="1:8" ht="15.75" customHeight="1">
      <c r="A761" s="1705"/>
      <c r="B761" s="1705"/>
      <c r="C761" s="1705"/>
      <c r="D761" s="1705"/>
      <c r="E761" s="1705"/>
      <c r="F761" s="1705"/>
      <c r="G761" s="1705"/>
      <c r="H761" s="1705"/>
    </row>
    <row r="762" spans="1:8" ht="15.75" customHeight="1">
      <c r="A762" s="1705"/>
      <c r="B762" s="1705"/>
      <c r="C762" s="1705"/>
      <c r="D762" s="1705"/>
      <c r="E762" s="1705"/>
      <c r="F762" s="1705"/>
      <c r="G762" s="1705"/>
      <c r="H762" s="1705"/>
    </row>
    <row r="763" spans="1:8" ht="15.75" customHeight="1">
      <c r="A763" s="1705"/>
      <c r="B763" s="1705"/>
      <c r="C763" s="1705"/>
      <c r="D763" s="1705"/>
      <c r="E763" s="1705"/>
      <c r="F763" s="1705"/>
      <c r="G763" s="1705"/>
      <c r="H763" s="1705"/>
    </row>
    <row r="764" spans="1:8" ht="15.75" customHeight="1">
      <c r="A764" s="1705"/>
      <c r="B764" s="1705"/>
      <c r="C764" s="1705"/>
      <c r="D764" s="1705"/>
      <c r="E764" s="1705"/>
      <c r="F764" s="1705"/>
      <c r="G764" s="1705"/>
      <c r="H764" s="1705"/>
    </row>
    <row r="765" spans="1:8" ht="15.75" customHeight="1">
      <c r="A765" s="1705"/>
      <c r="B765" s="1705"/>
      <c r="C765" s="1705"/>
      <c r="D765" s="1705"/>
      <c r="E765" s="1705"/>
      <c r="F765" s="1705"/>
      <c r="G765" s="1705"/>
      <c r="H765" s="1705"/>
    </row>
    <row r="766" spans="1:8" ht="15.75" customHeight="1">
      <c r="A766" s="1705"/>
      <c r="B766" s="1705"/>
      <c r="C766" s="1705"/>
      <c r="D766" s="1705"/>
      <c r="E766" s="1705"/>
      <c r="F766" s="1705"/>
      <c r="G766" s="1705"/>
      <c r="H766" s="1705"/>
    </row>
    <row r="767" spans="1:8" ht="15.75" customHeight="1">
      <c r="A767" s="1705"/>
      <c r="B767" s="1705"/>
      <c r="C767" s="1705"/>
      <c r="D767" s="1705"/>
      <c r="E767" s="1705"/>
      <c r="F767" s="1705"/>
      <c r="G767" s="1705"/>
      <c r="H767" s="1705"/>
    </row>
    <row r="768" spans="1:8" ht="15.75" customHeight="1">
      <c r="A768" s="1705"/>
      <c r="B768" s="1705"/>
      <c r="C768" s="1705"/>
      <c r="D768" s="1705"/>
      <c r="E768" s="1705"/>
      <c r="F768" s="1705"/>
      <c r="G768" s="1705"/>
      <c r="H768" s="1705"/>
    </row>
    <row r="769" spans="1:8" ht="15.75" customHeight="1">
      <c r="A769" s="1705"/>
      <c r="B769" s="1705"/>
      <c r="C769" s="1705"/>
      <c r="D769" s="1705"/>
      <c r="E769" s="1705"/>
      <c r="F769" s="1705"/>
      <c r="G769" s="1705"/>
      <c r="H769" s="1705"/>
    </row>
    <row r="770" spans="1:8" ht="15.75" customHeight="1">
      <c r="A770" s="1705"/>
      <c r="B770" s="1705"/>
      <c r="C770" s="1705"/>
      <c r="D770" s="1705"/>
      <c r="E770" s="1705"/>
      <c r="F770" s="1705"/>
      <c r="G770" s="1705"/>
      <c r="H770" s="1705"/>
    </row>
    <row r="771" spans="1:8" ht="15.75" customHeight="1">
      <c r="A771" s="1705"/>
      <c r="B771" s="1705"/>
      <c r="C771" s="1705"/>
      <c r="D771" s="1705"/>
      <c r="E771" s="1705"/>
      <c r="F771" s="1705"/>
      <c r="G771" s="1705"/>
      <c r="H771" s="1705"/>
    </row>
    <row r="772" spans="1:8" ht="15.75" customHeight="1">
      <c r="A772" s="1705"/>
      <c r="B772" s="1705"/>
      <c r="C772" s="1705"/>
      <c r="D772" s="1705"/>
      <c r="E772" s="1705"/>
      <c r="F772" s="1705"/>
      <c r="G772" s="1705"/>
      <c r="H772" s="1705"/>
    </row>
    <row r="773" spans="1:8" ht="15.75" customHeight="1">
      <c r="A773" s="1705"/>
      <c r="B773" s="1705"/>
      <c r="C773" s="1705"/>
      <c r="D773" s="1705"/>
      <c r="E773" s="1705"/>
      <c r="F773" s="1705"/>
      <c r="G773" s="1705"/>
      <c r="H773" s="1705"/>
    </row>
    <row r="774" spans="1:8" ht="15.75" customHeight="1">
      <c r="A774" s="1705"/>
      <c r="B774" s="1705"/>
      <c r="C774" s="1705"/>
      <c r="D774" s="1705"/>
      <c r="E774" s="1705"/>
      <c r="F774" s="1705"/>
      <c r="G774" s="1705"/>
      <c r="H774" s="1705"/>
    </row>
    <row r="775" spans="1:8" ht="15.75" customHeight="1">
      <c r="A775" s="1705"/>
      <c r="B775" s="1705"/>
      <c r="C775" s="1705"/>
      <c r="D775" s="1705"/>
      <c r="E775" s="1705"/>
      <c r="F775" s="1705"/>
      <c r="G775" s="1705"/>
      <c r="H775" s="1705"/>
    </row>
    <row r="776" spans="1:8" ht="15.75" customHeight="1">
      <c r="A776" s="1705"/>
      <c r="B776" s="1705"/>
      <c r="C776" s="1705"/>
      <c r="D776" s="1705"/>
      <c r="E776" s="1705"/>
      <c r="F776" s="1705"/>
      <c r="G776" s="1705"/>
      <c r="H776" s="1705"/>
    </row>
    <row r="777" spans="1:8" ht="15.75" customHeight="1">
      <c r="A777" s="1705"/>
      <c r="B777" s="1705"/>
      <c r="C777" s="1705"/>
      <c r="D777" s="1705"/>
      <c r="E777" s="1705"/>
      <c r="F777" s="1705"/>
      <c r="G777" s="1705"/>
      <c r="H777" s="1705"/>
    </row>
    <row r="778" spans="1:8" ht="15.75" customHeight="1">
      <c r="A778" s="1705"/>
      <c r="B778" s="1705"/>
      <c r="C778" s="1705"/>
      <c r="D778" s="1705"/>
      <c r="E778" s="1705"/>
      <c r="F778" s="1705"/>
      <c r="G778" s="1705"/>
      <c r="H778" s="1705"/>
    </row>
    <row r="779" spans="1:8" ht="15.75" customHeight="1">
      <c r="A779" s="1705"/>
      <c r="B779" s="1705"/>
      <c r="C779" s="1705"/>
      <c r="D779" s="1705"/>
      <c r="E779" s="1705"/>
      <c r="F779" s="1705"/>
      <c r="G779" s="1705"/>
      <c r="H779" s="1705"/>
    </row>
    <row r="780" spans="1:8" ht="15.75" customHeight="1">
      <c r="A780" s="1705"/>
      <c r="B780" s="1705"/>
      <c r="C780" s="1705"/>
      <c r="D780" s="1705"/>
      <c r="E780" s="1705"/>
      <c r="F780" s="1705"/>
      <c r="G780" s="1705"/>
      <c r="H780" s="1705"/>
    </row>
    <row r="781" spans="1:8" ht="15.75" customHeight="1">
      <c r="A781" s="1705"/>
      <c r="B781" s="1705"/>
      <c r="C781" s="1705"/>
      <c r="D781" s="1705"/>
      <c r="E781" s="1705"/>
      <c r="F781" s="1705"/>
      <c r="G781" s="1705"/>
      <c r="H781" s="1705"/>
    </row>
    <row r="782" spans="1:8" ht="15.75" customHeight="1">
      <c r="A782" s="1705"/>
      <c r="B782" s="1705"/>
      <c r="C782" s="1705"/>
      <c r="D782" s="1705"/>
      <c r="E782" s="1705"/>
      <c r="F782" s="1705"/>
      <c r="G782" s="1705"/>
      <c r="H782" s="1705"/>
    </row>
    <row r="783" spans="1:8" ht="15.75" customHeight="1">
      <c r="A783" s="1705"/>
      <c r="B783" s="1705"/>
      <c r="C783" s="1705"/>
      <c r="D783" s="1705"/>
      <c r="E783" s="1705"/>
      <c r="F783" s="1705"/>
      <c r="G783" s="1705"/>
      <c r="H783" s="1705"/>
    </row>
    <row r="784" spans="1:8" ht="15.75" customHeight="1">
      <c r="A784" s="1705"/>
      <c r="B784" s="1705"/>
      <c r="C784" s="1705"/>
      <c r="D784" s="1705"/>
      <c r="E784" s="1705"/>
      <c r="F784" s="1705"/>
      <c r="G784" s="1705"/>
      <c r="H784" s="1705"/>
    </row>
    <row r="785" spans="1:8" ht="15.75" customHeight="1">
      <c r="A785" s="1705"/>
      <c r="B785" s="1705"/>
      <c r="C785" s="1705"/>
      <c r="D785" s="1705"/>
      <c r="E785" s="1705"/>
      <c r="F785" s="1705"/>
      <c r="G785" s="1705"/>
      <c r="H785" s="1705"/>
    </row>
    <row r="786" spans="1:8" ht="15.75" customHeight="1">
      <c r="A786" s="1705"/>
      <c r="B786" s="1705"/>
      <c r="C786" s="1705"/>
      <c r="D786" s="1705"/>
      <c r="E786" s="1705"/>
      <c r="F786" s="1705"/>
      <c r="G786" s="1705"/>
      <c r="H786" s="1705"/>
    </row>
    <row r="787" spans="1:8" ht="15.75" customHeight="1">
      <c r="A787" s="1705"/>
      <c r="B787" s="1705"/>
      <c r="C787" s="1705"/>
      <c r="D787" s="1705"/>
      <c r="E787" s="1705"/>
      <c r="F787" s="1705"/>
      <c r="G787" s="1705"/>
      <c r="H787" s="1705"/>
    </row>
    <row r="788" spans="1:8" ht="15.75" customHeight="1">
      <c r="A788" s="1705"/>
      <c r="B788" s="1705"/>
      <c r="C788" s="1705"/>
      <c r="D788" s="1705"/>
      <c r="E788" s="1705"/>
      <c r="F788" s="1705"/>
      <c r="G788" s="1705"/>
      <c r="H788" s="1705"/>
    </row>
    <row r="789" spans="1:8" ht="15.75" customHeight="1">
      <c r="A789" s="1705"/>
      <c r="B789" s="1705"/>
      <c r="C789" s="1705"/>
      <c r="D789" s="1705"/>
      <c r="E789" s="1705"/>
      <c r="F789" s="1705"/>
      <c r="G789" s="1705"/>
      <c r="H789" s="1705"/>
    </row>
    <row r="790" spans="1:8" ht="15.75" customHeight="1">
      <c r="A790" s="1705"/>
      <c r="B790" s="1705"/>
      <c r="C790" s="1705"/>
      <c r="D790" s="1705"/>
      <c r="E790" s="1705"/>
      <c r="F790" s="1705"/>
      <c r="G790" s="1705"/>
      <c r="H790" s="1705"/>
    </row>
    <row r="791" spans="1:8" ht="15.75" customHeight="1">
      <c r="A791" s="1705"/>
      <c r="B791" s="1705"/>
      <c r="C791" s="1705"/>
      <c r="D791" s="1705"/>
      <c r="E791" s="1705"/>
      <c r="F791" s="1705"/>
      <c r="G791" s="1705"/>
      <c r="H791" s="1705"/>
    </row>
    <row r="792" spans="1:8" ht="15.75" customHeight="1">
      <c r="A792" s="1705"/>
      <c r="B792" s="1705"/>
      <c r="C792" s="1705"/>
      <c r="D792" s="1705"/>
      <c r="E792" s="1705"/>
      <c r="F792" s="1705"/>
      <c r="G792" s="1705"/>
      <c r="H792" s="1705"/>
    </row>
    <row r="793" spans="1:8" ht="15.75" customHeight="1">
      <c r="A793" s="1705"/>
      <c r="B793" s="1705"/>
      <c r="C793" s="1705"/>
      <c r="D793" s="1705"/>
      <c r="E793" s="1705"/>
      <c r="F793" s="1705"/>
      <c r="G793" s="1705"/>
      <c r="H793" s="1705"/>
    </row>
    <row r="794" spans="1:8" ht="15.75" customHeight="1">
      <c r="A794" s="1705"/>
      <c r="B794" s="1705"/>
      <c r="C794" s="1705"/>
      <c r="D794" s="1705"/>
      <c r="E794" s="1705"/>
      <c r="F794" s="1705"/>
      <c r="G794" s="1705"/>
      <c r="H794" s="1705"/>
    </row>
    <row r="795" spans="1:8" ht="15.75" customHeight="1">
      <c r="A795" s="1705"/>
      <c r="B795" s="1705"/>
      <c r="C795" s="1705"/>
      <c r="D795" s="1705"/>
      <c r="E795" s="1705"/>
      <c r="F795" s="1705"/>
      <c r="G795" s="1705"/>
      <c r="H795" s="1705"/>
    </row>
    <row r="796" spans="1:8" ht="15.75" customHeight="1">
      <c r="A796" s="1705"/>
      <c r="B796" s="1705"/>
      <c r="C796" s="1705"/>
      <c r="D796" s="1705"/>
      <c r="E796" s="1705"/>
      <c r="F796" s="1705"/>
      <c r="G796" s="1705"/>
      <c r="H796" s="1705"/>
    </row>
    <row r="797" spans="1:8" ht="15.75" customHeight="1">
      <c r="A797" s="1705"/>
      <c r="B797" s="1705"/>
      <c r="C797" s="1705"/>
      <c r="D797" s="1705"/>
      <c r="E797" s="1705"/>
      <c r="F797" s="1705"/>
      <c r="G797" s="1705"/>
      <c r="H797" s="1705"/>
    </row>
    <row r="798" spans="1:8" ht="15.75" customHeight="1">
      <c r="A798" s="1705"/>
      <c r="B798" s="1705"/>
      <c r="C798" s="1705"/>
      <c r="D798" s="1705"/>
      <c r="E798" s="1705"/>
      <c r="F798" s="1705"/>
      <c r="G798" s="1705"/>
      <c r="H798" s="1705"/>
    </row>
    <row r="799" spans="1:8" ht="15.75" customHeight="1">
      <c r="A799" s="1705"/>
      <c r="B799" s="1705"/>
      <c r="C799" s="1705"/>
      <c r="D799" s="1705"/>
      <c r="E799" s="1705"/>
      <c r="F799" s="1705"/>
      <c r="G799" s="1705"/>
      <c r="H799" s="1705"/>
    </row>
    <row r="800" spans="1:8" ht="15.75" customHeight="1">
      <c r="A800" s="1705"/>
      <c r="B800" s="1705"/>
      <c r="C800" s="1705"/>
      <c r="D800" s="1705"/>
      <c r="E800" s="1705"/>
      <c r="F800" s="1705"/>
      <c r="G800" s="1705"/>
      <c r="H800" s="1705"/>
    </row>
    <row r="801" spans="1:8" ht="15.75" customHeight="1">
      <c r="A801" s="1705"/>
      <c r="B801" s="1705"/>
      <c r="C801" s="1705"/>
      <c r="D801" s="1705"/>
      <c r="E801" s="1705"/>
      <c r="F801" s="1705"/>
      <c r="G801" s="1705"/>
      <c r="H801" s="1705"/>
    </row>
    <row r="802" spans="1:8" ht="15.75" customHeight="1">
      <c r="A802" s="1705"/>
      <c r="B802" s="1705"/>
      <c r="C802" s="1705"/>
      <c r="D802" s="1705"/>
      <c r="E802" s="1705"/>
      <c r="F802" s="1705"/>
      <c r="G802" s="1705"/>
      <c r="H802" s="1705"/>
    </row>
    <row r="803" spans="1:8" ht="15.75" customHeight="1">
      <c r="A803" s="1705"/>
      <c r="B803" s="1705"/>
      <c r="C803" s="1705"/>
      <c r="D803" s="1705"/>
      <c r="E803" s="1705"/>
      <c r="F803" s="1705"/>
      <c r="G803" s="1705"/>
      <c r="H803" s="1705"/>
    </row>
    <row r="804" spans="1:8" ht="15.75" customHeight="1">
      <c r="A804" s="1705"/>
      <c r="B804" s="1705"/>
      <c r="C804" s="1705"/>
      <c r="D804" s="1705"/>
      <c r="E804" s="1705"/>
      <c r="F804" s="1705"/>
      <c r="G804" s="1705"/>
      <c r="H804" s="1705"/>
    </row>
    <row r="805" spans="1:8" ht="15.75" customHeight="1">
      <c r="A805" s="1705"/>
      <c r="B805" s="1705"/>
      <c r="C805" s="1705"/>
      <c r="D805" s="1705"/>
      <c r="E805" s="1705"/>
      <c r="F805" s="1705"/>
      <c r="G805" s="1705"/>
      <c r="H805" s="1705"/>
    </row>
    <row r="806" spans="1:8" ht="15.75" customHeight="1">
      <c r="A806" s="1705"/>
      <c r="B806" s="1705"/>
      <c r="C806" s="1705"/>
      <c r="D806" s="1705"/>
      <c r="E806" s="1705"/>
      <c r="F806" s="1705"/>
      <c r="G806" s="1705"/>
      <c r="H806" s="1705"/>
    </row>
    <row r="807" spans="1:8" ht="15.75" customHeight="1">
      <c r="A807" s="1705"/>
      <c r="B807" s="1705"/>
      <c r="C807" s="1705"/>
      <c r="D807" s="1705"/>
      <c r="E807" s="1705"/>
      <c r="F807" s="1705"/>
      <c r="G807" s="1705"/>
      <c r="H807" s="1705"/>
    </row>
    <row r="808" spans="1:8" ht="15.75" customHeight="1">
      <c r="A808" s="1705"/>
      <c r="B808" s="1705"/>
      <c r="C808" s="1705"/>
      <c r="D808" s="1705"/>
      <c r="E808" s="1705"/>
      <c r="F808" s="1705"/>
      <c r="G808" s="1705"/>
      <c r="H808" s="1705"/>
    </row>
    <row r="809" spans="1:8" ht="15.75" customHeight="1">
      <c r="A809" s="1705"/>
      <c r="B809" s="1705"/>
      <c r="C809" s="1705"/>
      <c r="D809" s="1705"/>
      <c r="E809" s="1705"/>
      <c r="F809" s="1705"/>
      <c r="G809" s="1705"/>
      <c r="H809" s="1705"/>
    </row>
    <row r="810" spans="1:8" ht="15.75" customHeight="1">
      <c r="A810" s="1705"/>
      <c r="B810" s="1705"/>
      <c r="C810" s="1705"/>
      <c r="D810" s="1705"/>
      <c r="E810" s="1705"/>
      <c r="F810" s="1705"/>
      <c r="G810" s="1705"/>
      <c r="H810" s="1705"/>
    </row>
    <row r="811" spans="1:8" ht="15.75" customHeight="1">
      <c r="A811" s="1705"/>
      <c r="B811" s="1705"/>
      <c r="C811" s="1705"/>
      <c r="D811" s="1705"/>
      <c r="E811" s="1705"/>
      <c r="F811" s="1705"/>
      <c r="G811" s="1705"/>
      <c r="H811" s="1705"/>
    </row>
    <row r="812" spans="1:8" ht="15.75" customHeight="1">
      <c r="A812" s="1705"/>
      <c r="B812" s="1705"/>
      <c r="C812" s="1705"/>
      <c r="D812" s="1705"/>
      <c r="E812" s="1705"/>
      <c r="F812" s="1705"/>
      <c r="G812" s="1705"/>
      <c r="H812" s="1705"/>
    </row>
    <row r="813" spans="1:8" ht="15.75" customHeight="1">
      <c r="A813" s="1705"/>
      <c r="B813" s="1705"/>
      <c r="C813" s="1705"/>
      <c r="D813" s="1705"/>
      <c r="E813" s="1705"/>
      <c r="F813" s="1705"/>
      <c r="G813" s="1705"/>
      <c r="H813" s="1705"/>
    </row>
    <row r="814" spans="1:8" ht="15.75" customHeight="1">
      <c r="A814" s="1705"/>
      <c r="B814" s="1705"/>
      <c r="C814" s="1705"/>
      <c r="D814" s="1705"/>
      <c r="E814" s="1705"/>
      <c r="F814" s="1705"/>
      <c r="G814" s="1705"/>
      <c r="H814" s="1705"/>
    </row>
    <row r="815" spans="1:8" ht="15.75" customHeight="1">
      <c r="A815" s="1705"/>
      <c r="B815" s="1705"/>
      <c r="C815" s="1705"/>
      <c r="D815" s="1705"/>
      <c r="E815" s="1705"/>
      <c r="F815" s="1705"/>
      <c r="G815" s="1705"/>
      <c r="H815" s="1705"/>
    </row>
    <row r="816" spans="1:8" ht="15.75" customHeight="1">
      <c r="A816" s="1705"/>
      <c r="B816" s="1705"/>
      <c r="C816" s="1705"/>
      <c r="D816" s="1705"/>
      <c r="E816" s="1705"/>
      <c r="F816" s="1705"/>
      <c r="G816" s="1705"/>
      <c r="H816" s="1705"/>
    </row>
    <row r="817" spans="1:8" ht="15.75" customHeight="1">
      <c r="A817" s="1705"/>
      <c r="B817" s="1705"/>
      <c r="C817" s="1705"/>
      <c r="D817" s="1705"/>
      <c r="E817" s="1705"/>
      <c r="F817" s="1705"/>
      <c r="G817" s="1705"/>
      <c r="H817" s="1705"/>
    </row>
    <row r="818" spans="1:8" ht="15.75" customHeight="1">
      <c r="A818" s="1705"/>
      <c r="B818" s="1705"/>
      <c r="C818" s="1705"/>
      <c r="D818" s="1705"/>
      <c r="E818" s="1705"/>
      <c r="F818" s="1705"/>
      <c r="G818" s="1705"/>
      <c r="H818" s="1705"/>
    </row>
    <row r="819" spans="1:8" ht="15.75" customHeight="1">
      <c r="A819" s="1705"/>
      <c r="B819" s="1705"/>
      <c r="C819" s="1705"/>
      <c r="D819" s="1705"/>
      <c r="E819" s="1705"/>
      <c r="F819" s="1705"/>
      <c r="G819" s="1705"/>
      <c r="H819" s="1705"/>
    </row>
    <row r="820" spans="1:8" ht="15.75" customHeight="1">
      <c r="A820" s="1705"/>
      <c r="B820" s="1705"/>
      <c r="C820" s="1705"/>
      <c r="D820" s="1705"/>
      <c r="E820" s="1705"/>
      <c r="F820" s="1705"/>
      <c r="G820" s="1705"/>
      <c r="H820" s="1705"/>
    </row>
    <row r="821" spans="1:8" ht="15.75" customHeight="1">
      <c r="A821" s="1705"/>
      <c r="B821" s="1705"/>
      <c r="C821" s="1705"/>
      <c r="D821" s="1705"/>
      <c r="E821" s="1705"/>
      <c r="F821" s="1705"/>
      <c r="G821" s="1705"/>
      <c r="H821" s="1705"/>
    </row>
    <row r="822" spans="1:8" ht="15.75" customHeight="1">
      <c r="A822" s="1705"/>
      <c r="B822" s="1705"/>
      <c r="C822" s="1705"/>
      <c r="D822" s="1705"/>
      <c r="E822" s="1705"/>
      <c r="F822" s="1705"/>
      <c r="G822" s="1705"/>
      <c r="H822" s="1705"/>
    </row>
    <row r="823" spans="1:8" ht="15.75" customHeight="1">
      <c r="A823" s="1705"/>
      <c r="B823" s="1705"/>
      <c r="C823" s="1705"/>
      <c r="D823" s="1705"/>
      <c r="E823" s="1705"/>
      <c r="F823" s="1705"/>
      <c r="G823" s="1705"/>
      <c r="H823" s="1705"/>
    </row>
    <row r="824" spans="1:8" ht="15.75" customHeight="1">
      <c r="A824" s="1705"/>
      <c r="B824" s="1705"/>
      <c r="C824" s="1705"/>
      <c r="D824" s="1705"/>
      <c r="E824" s="1705"/>
      <c r="F824" s="1705"/>
      <c r="G824" s="1705"/>
      <c r="H824" s="1705"/>
    </row>
    <row r="825" spans="1:8" ht="15.75" customHeight="1">
      <c r="A825" s="1705"/>
      <c r="B825" s="1705"/>
      <c r="C825" s="1705"/>
      <c r="D825" s="1705"/>
      <c r="E825" s="1705"/>
      <c r="F825" s="1705"/>
      <c r="G825" s="1705"/>
      <c r="H825" s="1705"/>
    </row>
    <row r="826" spans="1:8" ht="15.75" customHeight="1">
      <c r="A826" s="1705"/>
      <c r="B826" s="1705"/>
      <c r="C826" s="1705"/>
      <c r="D826" s="1705"/>
      <c r="E826" s="1705"/>
      <c r="F826" s="1705"/>
      <c r="G826" s="1705"/>
      <c r="H826" s="1705"/>
    </row>
    <row r="827" spans="1:8" ht="15.75" customHeight="1">
      <c r="A827" s="1705"/>
      <c r="B827" s="1705"/>
      <c r="C827" s="1705"/>
      <c r="D827" s="1705"/>
      <c r="E827" s="1705"/>
      <c r="F827" s="1705"/>
      <c r="G827" s="1705"/>
      <c r="H827" s="1705"/>
    </row>
    <row r="828" spans="1:8" ht="15.75" customHeight="1">
      <c r="A828" s="1705"/>
      <c r="B828" s="1705"/>
      <c r="C828" s="1705"/>
      <c r="D828" s="1705"/>
      <c r="E828" s="1705"/>
      <c r="F828" s="1705"/>
      <c r="G828" s="1705"/>
      <c r="H828" s="1705"/>
    </row>
    <row r="829" spans="1:8" ht="15.75" customHeight="1">
      <c r="A829" s="1705"/>
      <c r="B829" s="1705"/>
      <c r="C829" s="1705"/>
      <c r="D829" s="1705"/>
      <c r="E829" s="1705"/>
      <c r="F829" s="1705"/>
      <c r="G829" s="1705"/>
      <c r="H829" s="1705"/>
    </row>
    <row r="830" spans="1:8" ht="15.75" customHeight="1">
      <c r="A830" s="1705"/>
      <c r="B830" s="1705"/>
      <c r="C830" s="1705"/>
      <c r="D830" s="1705"/>
      <c r="E830" s="1705"/>
      <c r="F830" s="1705"/>
      <c r="G830" s="1705"/>
      <c r="H830" s="1705"/>
    </row>
    <row r="831" spans="1:8" ht="15.75" customHeight="1">
      <c r="A831" s="1705"/>
      <c r="B831" s="1705"/>
      <c r="C831" s="1705"/>
      <c r="D831" s="1705"/>
      <c r="E831" s="1705"/>
      <c r="F831" s="1705"/>
      <c r="G831" s="1705"/>
      <c r="H831" s="1705"/>
    </row>
    <row r="832" spans="1:8" ht="15.75" customHeight="1">
      <c r="A832" s="1705"/>
      <c r="B832" s="1705"/>
      <c r="C832" s="1705"/>
      <c r="D832" s="1705"/>
      <c r="E832" s="1705"/>
      <c r="F832" s="1705"/>
      <c r="G832" s="1705"/>
      <c r="H832" s="1705"/>
    </row>
    <row r="833" spans="1:8" ht="15.75" customHeight="1">
      <c r="A833" s="1705"/>
      <c r="B833" s="1705"/>
      <c r="C833" s="1705"/>
      <c r="D833" s="1705"/>
      <c r="E833" s="1705"/>
      <c r="F833" s="1705"/>
      <c r="G833" s="1705"/>
      <c r="H833" s="1705"/>
    </row>
    <row r="834" spans="1:8" ht="15.75" customHeight="1">
      <c r="A834" s="1705"/>
      <c r="B834" s="1705"/>
      <c r="C834" s="1705"/>
      <c r="D834" s="1705"/>
      <c r="E834" s="1705"/>
      <c r="F834" s="1705"/>
      <c r="G834" s="1705"/>
      <c r="H834" s="1705"/>
    </row>
    <row r="835" spans="1:8" ht="15.75" customHeight="1">
      <c r="A835" s="1705"/>
      <c r="B835" s="1705"/>
      <c r="C835" s="1705"/>
      <c r="D835" s="1705"/>
      <c r="E835" s="1705"/>
      <c r="F835" s="1705"/>
      <c r="G835" s="1705"/>
      <c r="H835" s="1705"/>
    </row>
    <row r="836" spans="1:8" ht="15.75" customHeight="1">
      <c r="A836" s="1705"/>
      <c r="B836" s="1705"/>
      <c r="C836" s="1705"/>
      <c r="D836" s="1705"/>
      <c r="E836" s="1705"/>
      <c r="F836" s="1705"/>
      <c r="G836" s="1705"/>
      <c r="H836" s="1705"/>
    </row>
    <row r="837" spans="1:8" ht="15.75" customHeight="1">
      <c r="A837" s="1705"/>
      <c r="B837" s="1705"/>
      <c r="C837" s="1705"/>
      <c r="D837" s="1705"/>
      <c r="E837" s="1705"/>
      <c r="F837" s="1705"/>
      <c r="G837" s="1705"/>
      <c r="H837" s="1705"/>
    </row>
    <row r="838" spans="1:8" ht="15.75" customHeight="1">
      <c r="A838" s="1705"/>
      <c r="B838" s="1705"/>
      <c r="C838" s="1705"/>
      <c r="D838" s="1705"/>
      <c r="E838" s="1705"/>
      <c r="F838" s="1705"/>
      <c r="G838" s="1705"/>
      <c r="H838" s="1705"/>
    </row>
    <row r="839" spans="1:8" ht="15.75" customHeight="1">
      <c r="A839" s="1705"/>
      <c r="B839" s="1705"/>
      <c r="C839" s="1705"/>
      <c r="D839" s="1705"/>
      <c r="E839" s="1705"/>
      <c r="F839" s="1705"/>
      <c r="G839" s="1705"/>
      <c r="H839" s="1705"/>
    </row>
    <row r="840" spans="1:8" ht="15.75" customHeight="1">
      <c r="A840" s="1705"/>
      <c r="B840" s="1705"/>
      <c r="C840" s="1705"/>
      <c r="D840" s="1705"/>
      <c r="E840" s="1705"/>
      <c r="F840" s="1705"/>
      <c r="G840" s="1705"/>
      <c r="H840" s="1705"/>
    </row>
    <row r="841" spans="1:8" ht="15.75" customHeight="1">
      <c r="A841" s="1705"/>
      <c r="B841" s="1705"/>
      <c r="C841" s="1705"/>
      <c r="D841" s="1705"/>
      <c r="E841" s="1705"/>
      <c r="F841" s="1705"/>
      <c r="G841" s="1705"/>
      <c r="H841" s="1705"/>
    </row>
    <row r="842" spans="1:8" ht="15.75" customHeight="1">
      <c r="A842" s="1705"/>
      <c r="B842" s="1705"/>
      <c r="C842" s="1705"/>
      <c r="D842" s="1705"/>
      <c r="E842" s="1705"/>
      <c r="F842" s="1705"/>
      <c r="G842" s="1705"/>
      <c r="H842" s="1705"/>
    </row>
    <row r="843" spans="1:8" ht="15.75" customHeight="1">
      <c r="A843" s="1705"/>
      <c r="B843" s="1705"/>
      <c r="C843" s="1705"/>
      <c r="D843" s="1705"/>
      <c r="E843" s="1705"/>
      <c r="F843" s="1705"/>
      <c r="G843" s="1705"/>
      <c r="H843" s="1705"/>
    </row>
    <row r="844" spans="1:8" ht="15.75" customHeight="1">
      <c r="A844" s="1705"/>
      <c r="B844" s="1705"/>
      <c r="C844" s="1705"/>
      <c r="D844" s="1705"/>
      <c r="E844" s="1705"/>
      <c r="F844" s="1705"/>
      <c r="G844" s="1705"/>
      <c r="H844" s="1705"/>
    </row>
    <row r="845" spans="1:8" ht="15.75" customHeight="1">
      <c r="A845" s="1705"/>
      <c r="B845" s="1705"/>
      <c r="C845" s="1705"/>
      <c r="D845" s="1705"/>
      <c r="E845" s="1705"/>
      <c r="F845" s="1705"/>
      <c r="G845" s="1705"/>
      <c r="H845" s="1705"/>
    </row>
    <row r="846" spans="1:8" ht="15.75" customHeight="1">
      <c r="A846" s="1705"/>
      <c r="B846" s="1705"/>
      <c r="C846" s="1705"/>
      <c r="D846" s="1705"/>
      <c r="E846" s="1705"/>
      <c r="F846" s="1705"/>
      <c r="G846" s="1705"/>
      <c r="H846" s="1705"/>
    </row>
    <row r="847" spans="1:8" ht="15.75" customHeight="1">
      <c r="A847" s="1705"/>
      <c r="B847" s="1705"/>
      <c r="C847" s="1705"/>
      <c r="D847" s="1705"/>
      <c r="E847" s="1705"/>
      <c r="F847" s="1705"/>
      <c r="G847" s="1705"/>
      <c r="H847" s="1705"/>
    </row>
    <row r="848" spans="1:8" ht="15.75" customHeight="1">
      <c r="A848" s="1705"/>
      <c r="B848" s="1705"/>
      <c r="C848" s="1705"/>
      <c r="D848" s="1705"/>
      <c r="E848" s="1705"/>
      <c r="F848" s="1705"/>
      <c r="G848" s="1705"/>
      <c r="H848" s="1705"/>
    </row>
    <row r="849" spans="1:8" ht="15.75" customHeight="1">
      <c r="A849" s="1705"/>
      <c r="B849" s="1705"/>
      <c r="C849" s="1705"/>
      <c r="D849" s="1705"/>
      <c r="E849" s="1705"/>
      <c r="F849" s="1705"/>
      <c r="G849" s="1705"/>
      <c r="H849" s="1705"/>
    </row>
    <row r="850" spans="1:8" ht="15.75" customHeight="1">
      <c r="A850" s="1705"/>
      <c r="B850" s="1705"/>
      <c r="C850" s="1705"/>
      <c r="D850" s="1705"/>
      <c r="E850" s="1705"/>
      <c r="F850" s="1705"/>
      <c r="G850" s="1705"/>
      <c r="H850" s="1705"/>
    </row>
    <row r="851" spans="1:8" ht="15.75" customHeight="1">
      <c r="A851" s="1705"/>
      <c r="B851" s="1705"/>
      <c r="C851" s="1705"/>
      <c r="D851" s="1705"/>
      <c r="E851" s="1705"/>
      <c r="F851" s="1705"/>
      <c r="G851" s="1705"/>
      <c r="H851" s="1705"/>
    </row>
    <row r="852" spans="1:8" ht="15.75" customHeight="1">
      <c r="A852" s="1705"/>
      <c r="B852" s="1705"/>
      <c r="C852" s="1705"/>
      <c r="D852" s="1705"/>
      <c r="E852" s="1705"/>
      <c r="F852" s="1705"/>
      <c r="G852" s="1705"/>
      <c r="H852" s="1705"/>
    </row>
    <row r="853" spans="1:8" ht="15.75" customHeight="1">
      <c r="A853" s="1705"/>
      <c r="B853" s="1705"/>
      <c r="C853" s="1705"/>
      <c r="D853" s="1705"/>
      <c r="E853" s="1705"/>
      <c r="F853" s="1705"/>
      <c r="G853" s="1705"/>
      <c r="H853" s="1705"/>
    </row>
    <row r="854" spans="1:8" ht="15.75" customHeight="1">
      <c r="A854" s="1705"/>
      <c r="B854" s="1705"/>
      <c r="C854" s="1705"/>
      <c r="D854" s="1705"/>
      <c r="E854" s="1705"/>
      <c r="F854" s="1705"/>
      <c r="G854" s="1705"/>
      <c r="H854" s="1705"/>
    </row>
    <row r="855" spans="1:8" ht="15.75" customHeight="1">
      <c r="A855" s="1705"/>
      <c r="B855" s="1705"/>
      <c r="C855" s="1705"/>
      <c r="D855" s="1705"/>
      <c r="E855" s="1705"/>
      <c r="F855" s="1705"/>
      <c r="G855" s="1705"/>
      <c r="H855" s="1705"/>
    </row>
    <row r="856" spans="1:8" ht="15.75" customHeight="1">
      <c r="A856" s="1705"/>
      <c r="B856" s="1705"/>
      <c r="C856" s="1705"/>
      <c r="D856" s="1705"/>
      <c r="E856" s="1705"/>
      <c r="F856" s="1705"/>
      <c r="G856" s="1705"/>
      <c r="H856" s="1705"/>
    </row>
    <row r="857" spans="1:8" ht="15.75" customHeight="1">
      <c r="A857" s="1705"/>
      <c r="B857" s="1705"/>
      <c r="C857" s="1705"/>
      <c r="D857" s="1705"/>
      <c r="E857" s="1705"/>
      <c r="F857" s="1705"/>
      <c r="G857" s="1705"/>
      <c r="H857" s="1705"/>
    </row>
    <row r="858" spans="1:8" ht="15.75" customHeight="1">
      <c r="A858" s="1705"/>
      <c r="B858" s="1705"/>
      <c r="C858" s="1705"/>
      <c r="D858" s="1705"/>
      <c r="E858" s="1705"/>
      <c r="F858" s="1705"/>
      <c r="G858" s="1705"/>
      <c r="H858" s="1705"/>
    </row>
    <row r="859" spans="1:8" ht="15.75" customHeight="1">
      <c r="A859" s="1705"/>
      <c r="B859" s="1705"/>
      <c r="C859" s="1705"/>
      <c r="D859" s="1705"/>
      <c r="E859" s="1705"/>
      <c r="F859" s="1705"/>
      <c r="G859" s="1705"/>
      <c r="H859" s="1705"/>
    </row>
    <row r="860" spans="1:8" ht="15.75" customHeight="1">
      <c r="A860" s="1705"/>
      <c r="B860" s="1705"/>
      <c r="C860" s="1705"/>
      <c r="D860" s="1705"/>
      <c r="E860" s="1705"/>
      <c r="F860" s="1705"/>
      <c r="G860" s="1705"/>
      <c r="H860" s="1705"/>
    </row>
    <row r="861" spans="1:8" ht="15.75" customHeight="1">
      <c r="A861" s="1705"/>
      <c r="B861" s="1705"/>
      <c r="C861" s="1705"/>
      <c r="D861" s="1705"/>
      <c r="E861" s="1705"/>
      <c r="F861" s="1705"/>
      <c r="G861" s="1705"/>
      <c r="H861" s="1705"/>
    </row>
    <row r="862" spans="1:8" ht="15.75" customHeight="1">
      <c r="A862" s="1705"/>
      <c r="B862" s="1705"/>
      <c r="C862" s="1705"/>
      <c r="D862" s="1705"/>
      <c r="E862" s="1705"/>
      <c r="F862" s="1705"/>
      <c r="G862" s="1705"/>
      <c r="H862" s="1705"/>
    </row>
    <row r="863" spans="1:8" ht="15.75" customHeight="1">
      <c r="A863" s="1705"/>
      <c r="B863" s="1705"/>
      <c r="C863" s="1705"/>
      <c r="D863" s="1705"/>
      <c r="E863" s="1705"/>
      <c r="F863" s="1705"/>
      <c r="G863" s="1705"/>
      <c r="H863" s="1705"/>
    </row>
    <row r="864" spans="1:8" ht="15.75" customHeight="1">
      <c r="A864" s="1705"/>
      <c r="B864" s="1705"/>
      <c r="C864" s="1705"/>
      <c r="D864" s="1705"/>
      <c r="E864" s="1705"/>
      <c r="F864" s="1705"/>
      <c r="G864" s="1705"/>
      <c r="H864" s="1705"/>
    </row>
    <row r="865" spans="1:8" ht="15.75" customHeight="1">
      <c r="A865" s="1705"/>
      <c r="B865" s="1705"/>
      <c r="C865" s="1705"/>
      <c r="D865" s="1705"/>
      <c r="E865" s="1705"/>
      <c r="F865" s="1705"/>
      <c r="G865" s="1705"/>
      <c r="H865" s="1705"/>
    </row>
    <row r="866" spans="1:8" ht="15.75" customHeight="1">
      <c r="A866" s="1705"/>
      <c r="B866" s="1705"/>
      <c r="C866" s="1705"/>
      <c r="D866" s="1705"/>
      <c r="E866" s="1705"/>
      <c r="F866" s="1705"/>
      <c r="G866" s="1705"/>
      <c r="H866" s="1705"/>
    </row>
    <row r="867" spans="1:8" ht="15.75" customHeight="1">
      <c r="A867" s="1705"/>
      <c r="B867" s="1705"/>
      <c r="C867" s="1705"/>
      <c r="D867" s="1705"/>
      <c r="E867" s="1705"/>
      <c r="F867" s="1705"/>
      <c r="G867" s="1705"/>
      <c r="H867" s="1705"/>
    </row>
    <row r="868" spans="1:8" ht="15.75" customHeight="1">
      <c r="A868" s="1705"/>
      <c r="B868" s="1705"/>
      <c r="C868" s="1705"/>
      <c r="D868" s="1705"/>
      <c r="E868" s="1705"/>
      <c r="F868" s="1705"/>
      <c r="G868" s="1705"/>
      <c r="H868" s="1705"/>
    </row>
    <row r="869" spans="1:8" ht="15.75" customHeight="1">
      <c r="A869" s="1705"/>
      <c r="B869" s="1705"/>
      <c r="C869" s="1705"/>
      <c r="D869" s="1705"/>
      <c r="E869" s="1705"/>
      <c r="F869" s="1705"/>
      <c r="G869" s="1705"/>
      <c r="H869" s="1705"/>
    </row>
    <row r="870" spans="1:8" ht="15.75" customHeight="1">
      <c r="A870" s="1705"/>
      <c r="B870" s="1705"/>
      <c r="C870" s="1705"/>
      <c r="D870" s="1705"/>
      <c r="E870" s="1705"/>
      <c r="F870" s="1705"/>
      <c r="G870" s="1705"/>
      <c r="H870" s="1705"/>
    </row>
    <row r="871" spans="1:8" ht="15.75" customHeight="1">
      <c r="A871" s="1705"/>
      <c r="B871" s="1705"/>
      <c r="C871" s="1705"/>
      <c r="D871" s="1705"/>
      <c r="E871" s="1705"/>
      <c r="F871" s="1705"/>
      <c r="G871" s="1705"/>
      <c r="H871" s="1705"/>
    </row>
    <row r="872" spans="1:8" ht="15.75" customHeight="1">
      <c r="A872" s="1705"/>
      <c r="B872" s="1705"/>
      <c r="C872" s="1705"/>
      <c r="D872" s="1705"/>
      <c r="E872" s="1705"/>
      <c r="F872" s="1705"/>
      <c r="G872" s="1705"/>
      <c r="H872" s="1705"/>
    </row>
    <row r="873" spans="1:8" ht="15.75" customHeight="1">
      <c r="A873" s="1705"/>
      <c r="B873" s="1705"/>
      <c r="C873" s="1705"/>
      <c r="D873" s="1705"/>
      <c r="E873" s="1705"/>
      <c r="F873" s="1705"/>
      <c r="G873" s="1705"/>
      <c r="H873" s="1705"/>
    </row>
    <row r="874" spans="1:8" ht="15.75" customHeight="1">
      <c r="A874" s="1705"/>
      <c r="B874" s="1705"/>
      <c r="C874" s="1705"/>
      <c r="D874" s="1705"/>
      <c r="E874" s="1705"/>
      <c r="F874" s="1705"/>
      <c r="G874" s="1705"/>
      <c r="H874" s="1705"/>
    </row>
    <row r="875" spans="1:8" ht="15.75" customHeight="1">
      <c r="A875" s="1705"/>
      <c r="B875" s="1705"/>
      <c r="C875" s="1705"/>
      <c r="D875" s="1705"/>
      <c r="E875" s="1705"/>
      <c r="F875" s="1705"/>
      <c r="G875" s="1705"/>
      <c r="H875" s="1705"/>
    </row>
    <row r="876" spans="1:8" ht="15.75" customHeight="1">
      <c r="A876" s="1705"/>
      <c r="B876" s="1705"/>
      <c r="C876" s="1705"/>
      <c r="D876" s="1705"/>
      <c r="E876" s="1705"/>
      <c r="F876" s="1705"/>
      <c r="G876" s="1705"/>
      <c r="H876" s="1705"/>
    </row>
    <row r="877" spans="1:8" ht="15.75" customHeight="1">
      <c r="A877" s="1705"/>
      <c r="B877" s="1705"/>
      <c r="C877" s="1705"/>
      <c r="D877" s="1705"/>
      <c r="E877" s="1705"/>
      <c r="F877" s="1705"/>
      <c r="G877" s="1705"/>
      <c r="H877" s="1705"/>
    </row>
    <row r="878" spans="1:8" ht="15.75" customHeight="1">
      <c r="A878" s="1705"/>
      <c r="B878" s="1705"/>
      <c r="C878" s="1705"/>
      <c r="D878" s="1705"/>
      <c r="E878" s="1705"/>
      <c r="F878" s="1705"/>
      <c r="G878" s="1705"/>
      <c r="H878" s="1705"/>
    </row>
    <row r="879" spans="1:8" ht="15.75" customHeight="1">
      <c r="A879" s="1705"/>
      <c r="B879" s="1705"/>
      <c r="C879" s="1705"/>
      <c r="D879" s="1705"/>
      <c r="E879" s="1705"/>
      <c r="F879" s="1705"/>
      <c r="G879" s="1705"/>
      <c r="H879" s="1705"/>
    </row>
    <row r="880" spans="1:8" ht="15.75" customHeight="1">
      <c r="A880" s="1705"/>
      <c r="B880" s="1705"/>
      <c r="C880" s="1705"/>
      <c r="D880" s="1705"/>
      <c r="E880" s="1705"/>
      <c r="F880" s="1705"/>
      <c r="G880" s="1705"/>
      <c r="H880" s="1705"/>
    </row>
    <row r="881" spans="1:8" ht="15.75" customHeight="1">
      <c r="A881" s="1705"/>
      <c r="B881" s="1705"/>
      <c r="C881" s="1705"/>
      <c r="D881" s="1705"/>
      <c r="E881" s="1705"/>
      <c r="F881" s="1705"/>
      <c r="G881" s="1705"/>
      <c r="H881" s="1705"/>
    </row>
    <row r="882" spans="1:8" ht="15.75" customHeight="1">
      <c r="A882" s="1705"/>
      <c r="B882" s="1705"/>
      <c r="C882" s="1705"/>
      <c r="D882" s="1705"/>
      <c r="E882" s="1705"/>
      <c r="F882" s="1705"/>
      <c r="G882" s="1705"/>
      <c r="H882" s="1705"/>
    </row>
    <row r="883" spans="1:8" ht="15.75" customHeight="1">
      <c r="A883" s="1705"/>
      <c r="B883" s="1705"/>
      <c r="C883" s="1705"/>
      <c r="D883" s="1705"/>
      <c r="E883" s="1705"/>
      <c r="F883" s="1705"/>
      <c r="G883" s="1705"/>
      <c r="H883" s="1705"/>
    </row>
    <row r="884" spans="1:8" ht="15.75" customHeight="1">
      <c r="A884" s="1705"/>
      <c r="B884" s="1705"/>
      <c r="C884" s="1705"/>
      <c r="D884" s="1705"/>
      <c r="E884" s="1705"/>
      <c r="F884" s="1705"/>
      <c r="G884" s="1705"/>
      <c r="H884" s="1705"/>
    </row>
    <row r="885" spans="1:8" ht="15.75" customHeight="1">
      <c r="A885" s="1705"/>
      <c r="B885" s="1705"/>
      <c r="C885" s="1705"/>
      <c r="D885" s="1705"/>
      <c r="E885" s="1705"/>
      <c r="F885" s="1705"/>
      <c r="G885" s="1705"/>
      <c r="H885" s="1705"/>
    </row>
    <row r="886" spans="1:8" ht="15.75" customHeight="1">
      <c r="A886" s="1705"/>
      <c r="B886" s="1705"/>
      <c r="C886" s="1705"/>
      <c r="D886" s="1705"/>
      <c r="E886" s="1705"/>
      <c r="F886" s="1705"/>
      <c r="G886" s="1705"/>
      <c r="H886" s="1705"/>
    </row>
    <row r="887" spans="1:8" ht="15.75" customHeight="1">
      <c r="A887" s="1705"/>
      <c r="B887" s="1705"/>
      <c r="C887" s="1705"/>
      <c r="D887" s="1705"/>
      <c r="E887" s="1705"/>
      <c r="F887" s="1705"/>
      <c r="G887" s="1705"/>
      <c r="H887" s="1705"/>
    </row>
    <row r="888" spans="1:8" ht="15.75" customHeight="1">
      <c r="A888" s="1705"/>
      <c r="B888" s="1705"/>
      <c r="C888" s="1705"/>
      <c r="D888" s="1705"/>
      <c r="E888" s="1705"/>
      <c r="F888" s="1705"/>
      <c r="G888" s="1705"/>
      <c r="H888" s="1705"/>
    </row>
    <row r="889" spans="1:8" ht="15.75" customHeight="1">
      <c r="A889" s="1705"/>
      <c r="B889" s="1705"/>
      <c r="C889" s="1705"/>
      <c r="D889" s="1705"/>
      <c r="E889" s="1705"/>
      <c r="F889" s="1705"/>
      <c r="G889" s="1705"/>
      <c r="H889" s="1705"/>
    </row>
    <row r="890" spans="1:8" ht="15.75" customHeight="1">
      <c r="A890" s="1705"/>
      <c r="B890" s="1705"/>
      <c r="C890" s="1705"/>
      <c r="D890" s="1705"/>
      <c r="E890" s="1705"/>
      <c r="F890" s="1705"/>
      <c r="G890" s="1705"/>
      <c r="H890" s="1705"/>
    </row>
    <row r="891" spans="1:8" ht="15.75" customHeight="1">
      <c r="A891" s="1705"/>
      <c r="B891" s="1705"/>
      <c r="C891" s="1705"/>
      <c r="D891" s="1705"/>
      <c r="E891" s="1705"/>
      <c r="F891" s="1705"/>
      <c r="G891" s="1705"/>
      <c r="H891" s="1705"/>
    </row>
    <row r="892" spans="1:8" ht="15.75" customHeight="1">
      <c r="A892" s="1705"/>
      <c r="B892" s="1705"/>
      <c r="C892" s="1705"/>
      <c r="D892" s="1705"/>
      <c r="E892" s="1705"/>
      <c r="F892" s="1705"/>
      <c r="G892" s="1705"/>
      <c r="H892" s="1705"/>
    </row>
    <row r="893" spans="1:8" ht="15.75" customHeight="1">
      <c r="A893" s="1705"/>
      <c r="B893" s="1705"/>
      <c r="C893" s="1705"/>
      <c r="D893" s="1705"/>
      <c r="E893" s="1705"/>
      <c r="F893" s="1705"/>
      <c r="G893" s="1705"/>
      <c r="H893" s="1705"/>
    </row>
    <row r="894" spans="1:8" ht="15.75" customHeight="1">
      <c r="A894" s="1705"/>
      <c r="B894" s="1705"/>
      <c r="C894" s="1705"/>
      <c r="D894" s="1705"/>
      <c r="E894" s="1705"/>
      <c r="F894" s="1705"/>
      <c r="G894" s="1705"/>
      <c r="H894" s="1705"/>
    </row>
    <row r="895" spans="1:8" ht="15.75" customHeight="1">
      <c r="A895" s="1705"/>
      <c r="B895" s="1705"/>
      <c r="C895" s="1705"/>
      <c r="D895" s="1705"/>
      <c r="E895" s="1705"/>
      <c r="F895" s="1705"/>
      <c r="G895" s="1705"/>
      <c r="H895" s="1705"/>
    </row>
    <row r="896" spans="1:8" ht="15.75" customHeight="1">
      <c r="A896" s="1705"/>
      <c r="B896" s="1705"/>
      <c r="C896" s="1705"/>
      <c r="D896" s="1705"/>
      <c r="E896" s="1705"/>
      <c r="F896" s="1705"/>
      <c r="G896" s="1705"/>
      <c r="H896" s="1705"/>
    </row>
    <row r="897" spans="1:8" ht="15.75" customHeight="1">
      <c r="A897" s="1705"/>
      <c r="B897" s="1705"/>
      <c r="C897" s="1705"/>
      <c r="D897" s="1705"/>
      <c r="E897" s="1705"/>
      <c r="F897" s="1705"/>
      <c r="G897" s="1705"/>
      <c r="H897" s="1705"/>
    </row>
    <row r="898" spans="1:8" ht="15.75" customHeight="1">
      <c r="A898" s="1705"/>
      <c r="B898" s="1705"/>
      <c r="C898" s="1705"/>
      <c r="D898" s="1705"/>
      <c r="E898" s="1705"/>
      <c r="F898" s="1705"/>
      <c r="G898" s="1705"/>
      <c r="H898" s="1705"/>
    </row>
    <row r="899" spans="1:8" ht="15.75" customHeight="1">
      <c r="A899" s="1705"/>
      <c r="B899" s="1705"/>
      <c r="C899" s="1705"/>
      <c r="D899" s="1705"/>
      <c r="E899" s="1705"/>
      <c r="F899" s="1705"/>
      <c r="G899" s="1705"/>
      <c r="H899" s="1705"/>
    </row>
    <row r="900" spans="1:8" ht="15.75" customHeight="1">
      <c r="A900" s="1705"/>
      <c r="B900" s="1705"/>
      <c r="C900" s="1705"/>
      <c r="D900" s="1705"/>
      <c r="E900" s="1705"/>
      <c r="F900" s="1705"/>
      <c r="G900" s="1705"/>
      <c r="H900" s="1705"/>
    </row>
    <row r="901" spans="1:8" ht="15.75" customHeight="1">
      <c r="A901" s="1705"/>
      <c r="B901" s="1705"/>
      <c r="C901" s="1705"/>
      <c r="D901" s="1705"/>
      <c r="E901" s="1705"/>
      <c r="F901" s="1705"/>
      <c r="G901" s="1705"/>
      <c r="H901" s="1705"/>
    </row>
    <row r="902" spans="1:8" ht="15.75" customHeight="1">
      <c r="A902" s="1705"/>
      <c r="B902" s="1705"/>
      <c r="C902" s="1705"/>
      <c r="D902" s="1705"/>
      <c r="E902" s="1705"/>
      <c r="F902" s="1705"/>
      <c r="G902" s="1705"/>
      <c r="H902" s="1705"/>
    </row>
    <row r="903" spans="1:8" ht="15.75" customHeight="1">
      <c r="A903" s="1705"/>
      <c r="B903" s="1705"/>
      <c r="C903" s="1705"/>
      <c r="D903" s="1705"/>
      <c r="E903" s="1705"/>
      <c r="F903" s="1705"/>
      <c r="G903" s="1705"/>
      <c r="H903" s="1705"/>
    </row>
    <row r="904" spans="1:8" ht="15.75" customHeight="1">
      <c r="A904" s="1705"/>
      <c r="B904" s="1705"/>
      <c r="C904" s="1705"/>
      <c r="D904" s="1705"/>
      <c r="E904" s="1705"/>
      <c r="F904" s="1705"/>
      <c r="G904" s="1705"/>
      <c r="H904" s="1705"/>
    </row>
    <row r="905" spans="1:8" ht="15.75" customHeight="1">
      <c r="A905" s="1705"/>
      <c r="B905" s="1705"/>
      <c r="C905" s="1705"/>
      <c r="D905" s="1705"/>
      <c r="E905" s="1705"/>
      <c r="F905" s="1705"/>
      <c r="G905" s="1705"/>
      <c r="H905" s="1705"/>
    </row>
    <row r="906" spans="1:8" ht="15.75" customHeight="1">
      <c r="A906" s="1705"/>
      <c r="B906" s="1705"/>
      <c r="C906" s="1705"/>
      <c r="D906" s="1705"/>
      <c r="E906" s="1705"/>
      <c r="F906" s="1705"/>
      <c r="G906" s="1705"/>
      <c r="H906" s="1705"/>
    </row>
    <row r="907" spans="1:8" ht="15.75" customHeight="1">
      <c r="A907" s="1705"/>
      <c r="B907" s="1705"/>
      <c r="C907" s="1705"/>
      <c r="D907" s="1705"/>
      <c r="E907" s="1705"/>
      <c r="F907" s="1705"/>
      <c r="G907" s="1705"/>
      <c r="H907" s="1705"/>
    </row>
    <row r="908" spans="1:8" ht="15.75" customHeight="1">
      <c r="A908" s="1705"/>
      <c r="B908" s="1705"/>
      <c r="C908" s="1705"/>
      <c r="D908" s="1705"/>
      <c r="E908" s="1705"/>
      <c r="F908" s="1705"/>
      <c r="G908" s="1705"/>
      <c r="H908" s="1705"/>
    </row>
    <row r="909" spans="1:8" ht="15.75" customHeight="1">
      <c r="A909" s="1705"/>
      <c r="B909" s="1705"/>
      <c r="C909" s="1705"/>
      <c r="D909" s="1705"/>
      <c r="E909" s="1705"/>
      <c r="F909" s="1705"/>
      <c r="G909" s="1705"/>
      <c r="H909" s="1705"/>
    </row>
    <row r="910" spans="1:8" ht="15.75" customHeight="1">
      <c r="A910" s="1705"/>
      <c r="B910" s="1705"/>
      <c r="C910" s="1705"/>
      <c r="D910" s="1705"/>
      <c r="E910" s="1705"/>
      <c r="F910" s="1705"/>
      <c r="G910" s="1705"/>
      <c r="H910" s="1705"/>
    </row>
    <row r="911" spans="1:8" ht="15.75" customHeight="1">
      <c r="A911" s="1705"/>
      <c r="B911" s="1705"/>
      <c r="C911" s="1705"/>
      <c r="D911" s="1705"/>
      <c r="E911" s="1705"/>
      <c r="F911" s="1705"/>
      <c r="G911" s="1705"/>
      <c r="H911" s="1705"/>
    </row>
    <row r="912" spans="1:8" ht="15.75" customHeight="1">
      <c r="A912" s="1705"/>
      <c r="B912" s="1705"/>
      <c r="C912" s="1705"/>
      <c r="D912" s="1705"/>
      <c r="E912" s="1705"/>
      <c r="F912" s="1705"/>
      <c r="G912" s="1705"/>
      <c r="H912" s="1705"/>
    </row>
    <row r="913" spans="1:8" ht="15.75" customHeight="1">
      <c r="A913" s="1705"/>
      <c r="B913" s="1705"/>
      <c r="C913" s="1705"/>
      <c r="D913" s="1705"/>
      <c r="E913" s="1705"/>
      <c r="F913" s="1705"/>
      <c r="G913" s="1705"/>
      <c r="H913" s="1705"/>
    </row>
    <row r="914" spans="1:8" ht="15.75" customHeight="1">
      <c r="A914" s="1705"/>
      <c r="B914" s="1705"/>
      <c r="C914" s="1705"/>
      <c r="D914" s="1705"/>
      <c r="E914" s="1705"/>
      <c r="F914" s="1705"/>
      <c r="G914" s="1705"/>
      <c r="H914" s="1705"/>
    </row>
    <row r="915" spans="1:8" ht="15.75" customHeight="1">
      <c r="A915" s="1705"/>
      <c r="B915" s="1705"/>
      <c r="C915" s="1705"/>
      <c r="D915" s="1705"/>
      <c r="E915" s="1705"/>
      <c r="F915" s="1705"/>
      <c r="G915" s="1705"/>
      <c r="H915" s="1705"/>
    </row>
    <row r="916" spans="1:8" ht="15.75" customHeight="1">
      <c r="A916" s="1705"/>
      <c r="B916" s="1705"/>
      <c r="C916" s="1705"/>
      <c r="D916" s="1705"/>
      <c r="E916" s="1705"/>
      <c r="F916" s="1705"/>
      <c r="G916" s="1705"/>
      <c r="H916" s="1705"/>
    </row>
    <row r="917" spans="1:8" ht="15.75" customHeight="1">
      <c r="A917" s="1705"/>
      <c r="B917" s="1705"/>
      <c r="C917" s="1705"/>
      <c r="D917" s="1705"/>
      <c r="E917" s="1705"/>
      <c r="F917" s="1705"/>
      <c r="G917" s="1705"/>
      <c r="H917" s="1705"/>
    </row>
    <row r="918" spans="1:8" ht="15.75" customHeight="1">
      <c r="A918" s="1705"/>
      <c r="B918" s="1705"/>
      <c r="C918" s="1705"/>
      <c r="D918" s="1705"/>
      <c r="E918" s="1705"/>
      <c r="F918" s="1705"/>
      <c r="G918" s="1705"/>
      <c r="H918" s="1705"/>
    </row>
    <row r="919" spans="1:8" ht="15.75" customHeight="1">
      <c r="A919" s="1705"/>
      <c r="B919" s="1705"/>
      <c r="C919" s="1705"/>
      <c r="D919" s="1705"/>
      <c r="E919" s="1705"/>
      <c r="F919" s="1705"/>
      <c r="G919" s="1705"/>
      <c r="H919" s="1705"/>
    </row>
    <row r="920" spans="1:8" ht="15.75" customHeight="1">
      <c r="A920" s="1705"/>
      <c r="B920" s="1705"/>
      <c r="C920" s="1705"/>
      <c r="D920" s="1705"/>
      <c r="E920" s="1705"/>
      <c r="F920" s="1705"/>
      <c r="G920" s="1705"/>
      <c r="H920" s="1705"/>
    </row>
    <row r="921" spans="1:8" ht="15.75" customHeight="1">
      <c r="A921" s="1705"/>
      <c r="B921" s="1705"/>
      <c r="C921" s="1705"/>
      <c r="D921" s="1705"/>
      <c r="E921" s="1705"/>
      <c r="F921" s="1705"/>
      <c r="G921" s="1705"/>
      <c r="H921" s="1705"/>
    </row>
    <row r="922" spans="1:8" ht="15.75" customHeight="1">
      <c r="A922" s="1705"/>
      <c r="B922" s="1705"/>
      <c r="C922" s="1705"/>
      <c r="D922" s="1705"/>
      <c r="E922" s="1705"/>
      <c r="F922" s="1705"/>
      <c r="G922" s="1705"/>
      <c r="H922" s="1705"/>
    </row>
    <row r="923" spans="1:8" ht="15.75" customHeight="1">
      <c r="A923" s="1705"/>
      <c r="B923" s="1705"/>
      <c r="C923" s="1705"/>
      <c r="D923" s="1705"/>
      <c r="E923" s="1705"/>
      <c r="F923" s="1705"/>
      <c r="G923" s="1705"/>
      <c r="H923" s="1705"/>
    </row>
    <row r="924" spans="1:8" ht="15.75" customHeight="1">
      <c r="A924" s="1705"/>
      <c r="B924" s="1705"/>
      <c r="C924" s="1705"/>
      <c r="D924" s="1705"/>
      <c r="E924" s="1705"/>
      <c r="F924" s="1705"/>
      <c r="G924" s="1705"/>
      <c r="H924" s="1705"/>
    </row>
    <row r="925" spans="1:8" ht="15.75" customHeight="1">
      <c r="A925" s="1705"/>
      <c r="B925" s="1705"/>
      <c r="C925" s="1705"/>
      <c r="D925" s="1705"/>
      <c r="E925" s="1705"/>
      <c r="F925" s="1705"/>
      <c r="G925" s="1705"/>
      <c r="H925" s="1705"/>
    </row>
    <row r="926" spans="1:8" ht="15.75" customHeight="1">
      <c r="A926" s="1705"/>
      <c r="B926" s="1705"/>
      <c r="C926" s="1705"/>
      <c r="D926" s="1705"/>
      <c r="E926" s="1705"/>
      <c r="F926" s="1705"/>
      <c r="G926" s="1705"/>
      <c r="H926" s="1705"/>
    </row>
    <row r="927" spans="1:8" ht="15.75" customHeight="1">
      <c r="A927" s="1705"/>
      <c r="B927" s="1705"/>
      <c r="C927" s="1705"/>
      <c r="D927" s="1705"/>
      <c r="E927" s="1705"/>
      <c r="F927" s="1705"/>
      <c r="G927" s="1705"/>
      <c r="H927" s="1705"/>
    </row>
    <row r="928" spans="1:8" ht="15.75" customHeight="1">
      <c r="A928" s="1705"/>
      <c r="B928" s="1705"/>
      <c r="C928" s="1705"/>
      <c r="D928" s="1705"/>
      <c r="E928" s="1705"/>
      <c r="F928" s="1705"/>
      <c r="G928" s="1705"/>
      <c r="H928" s="1705"/>
    </row>
    <row r="929" spans="1:8" ht="15.75" customHeight="1">
      <c r="A929" s="1705"/>
      <c r="B929" s="1705"/>
      <c r="C929" s="1705"/>
      <c r="D929" s="1705"/>
      <c r="E929" s="1705"/>
      <c r="F929" s="1705"/>
      <c r="G929" s="1705"/>
      <c r="H929" s="1705"/>
    </row>
    <row r="930" spans="1:8" ht="15.75" customHeight="1">
      <c r="A930" s="1705"/>
      <c r="B930" s="1705"/>
      <c r="C930" s="1705"/>
      <c r="D930" s="1705"/>
      <c r="E930" s="1705"/>
      <c r="F930" s="1705"/>
      <c r="G930" s="1705"/>
      <c r="H930" s="1705"/>
    </row>
    <row r="931" spans="1:8" ht="15.75" customHeight="1">
      <c r="A931" s="1705"/>
      <c r="B931" s="1705"/>
      <c r="C931" s="1705"/>
      <c r="D931" s="1705"/>
      <c r="E931" s="1705"/>
      <c r="F931" s="1705"/>
      <c r="G931" s="1705"/>
      <c r="H931" s="1705"/>
    </row>
    <row r="932" spans="1:8" ht="15.75" customHeight="1">
      <c r="A932" s="1705"/>
      <c r="B932" s="1705"/>
      <c r="C932" s="1705"/>
      <c r="D932" s="1705"/>
      <c r="E932" s="1705"/>
      <c r="F932" s="1705"/>
      <c r="G932" s="1705"/>
      <c r="H932" s="1705"/>
    </row>
    <row r="933" spans="1:8" ht="15.75" customHeight="1">
      <c r="A933" s="1705"/>
      <c r="B933" s="1705"/>
      <c r="C933" s="1705"/>
      <c r="D933" s="1705"/>
      <c r="E933" s="1705"/>
      <c r="F933" s="1705"/>
      <c r="G933" s="1705"/>
      <c r="H933" s="1705"/>
    </row>
    <row r="934" spans="1:8" ht="15.75" customHeight="1">
      <c r="A934" s="1705"/>
      <c r="B934" s="1705"/>
      <c r="C934" s="1705"/>
      <c r="D934" s="1705"/>
      <c r="E934" s="1705"/>
      <c r="F934" s="1705"/>
      <c r="G934" s="1705"/>
      <c r="H934" s="1705"/>
    </row>
    <row r="935" spans="1:8" ht="15.75" customHeight="1">
      <c r="A935" s="1705"/>
      <c r="B935" s="1705"/>
      <c r="C935" s="1705"/>
      <c r="D935" s="1705"/>
      <c r="E935" s="1705"/>
      <c r="F935" s="1705"/>
      <c r="G935" s="1705"/>
      <c r="H935" s="1705"/>
    </row>
    <row r="936" spans="1:8" ht="15.75" customHeight="1">
      <c r="A936" s="1705"/>
      <c r="B936" s="1705"/>
      <c r="C936" s="1705"/>
      <c r="D936" s="1705"/>
      <c r="E936" s="1705"/>
      <c r="F936" s="1705"/>
      <c r="G936" s="1705"/>
      <c r="H936" s="1705"/>
    </row>
    <row r="937" spans="1:8" ht="15.75" customHeight="1">
      <c r="A937" s="1705"/>
      <c r="B937" s="1705"/>
      <c r="C937" s="1705"/>
      <c r="D937" s="1705"/>
      <c r="E937" s="1705"/>
      <c r="F937" s="1705"/>
      <c r="G937" s="1705"/>
      <c r="H937" s="1705"/>
    </row>
    <row r="938" spans="1:8" ht="15.75" customHeight="1">
      <c r="A938" s="1705"/>
      <c r="B938" s="1705"/>
      <c r="C938" s="1705"/>
      <c r="D938" s="1705"/>
      <c r="E938" s="1705"/>
      <c r="F938" s="1705"/>
      <c r="G938" s="1705"/>
      <c r="H938" s="1705"/>
    </row>
    <row r="939" spans="1:8" ht="15.75" customHeight="1">
      <c r="A939" s="1705"/>
      <c r="B939" s="1705"/>
      <c r="C939" s="1705"/>
      <c r="D939" s="1705"/>
      <c r="E939" s="1705"/>
      <c r="F939" s="1705"/>
      <c r="G939" s="1705"/>
      <c r="H939" s="1705"/>
    </row>
    <row r="940" spans="1:8" ht="15.75" customHeight="1">
      <c r="A940" s="1705"/>
      <c r="B940" s="1705"/>
      <c r="C940" s="1705"/>
      <c r="D940" s="1705"/>
      <c r="E940" s="1705"/>
      <c r="F940" s="1705"/>
      <c r="G940" s="1705"/>
      <c r="H940" s="1705"/>
    </row>
    <row r="941" spans="1:8" ht="15.75" customHeight="1">
      <c r="A941" s="1705"/>
      <c r="B941" s="1705"/>
      <c r="C941" s="1705"/>
      <c r="D941" s="1705"/>
      <c r="E941" s="1705"/>
      <c r="F941" s="1705"/>
      <c r="G941" s="1705"/>
      <c r="H941" s="1705"/>
    </row>
    <row r="942" spans="1:8" ht="15.75" customHeight="1">
      <c r="A942" s="1705"/>
      <c r="B942" s="1705"/>
      <c r="C942" s="1705"/>
      <c r="D942" s="1705"/>
      <c r="E942" s="1705"/>
      <c r="F942" s="1705"/>
      <c r="G942" s="1705"/>
      <c r="H942" s="1705"/>
    </row>
    <row r="943" spans="1:8" ht="15.75" customHeight="1">
      <c r="A943" s="1705"/>
      <c r="B943" s="1705"/>
      <c r="C943" s="1705"/>
      <c r="D943" s="1705"/>
      <c r="E943" s="1705"/>
      <c r="F943" s="1705"/>
      <c r="G943" s="1705"/>
      <c r="H943" s="1705"/>
    </row>
    <row r="944" spans="1:8" ht="15.75" customHeight="1">
      <c r="A944" s="1705"/>
      <c r="B944" s="1705"/>
      <c r="C944" s="1705"/>
      <c r="D944" s="1705"/>
      <c r="E944" s="1705"/>
      <c r="F944" s="1705"/>
      <c r="G944" s="1705"/>
      <c r="H944" s="1705"/>
    </row>
    <row r="945" spans="1:8" ht="15.75" customHeight="1">
      <c r="A945" s="1705"/>
      <c r="B945" s="1705"/>
      <c r="C945" s="1705"/>
      <c r="D945" s="1705"/>
      <c r="E945" s="1705"/>
      <c r="F945" s="1705"/>
      <c r="G945" s="1705"/>
      <c r="H945" s="1705"/>
    </row>
    <row r="946" spans="1:8" ht="15.75" customHeight="1">
      <c r="A946" s="1705"/>
      <c r="B946" s="1705"/>
      <c r="C946" s="1705"/>
      <c r="D946" s="1705"/>
      <c r="E946" s="1705"/>
      <c r="F946" s="1705"/>
      <c r="G946" s="1705"/>
      <c r="H946" s="1705"/>
    </row>
    <row r="947" spans="1:8" ht="15.75" customHeight="1">
      <c r="A947" s="1705"/>
      <c r="B947" s="1705"/>
      <c r="C947" s="1705"/>
      <c r="D947" s="1705"/>
      <c r="E947" s="1705"/>
      <c r="F947" s="1705"/>
      <c r="G947" s="1705"/>
      <c r="H947" s="1705"/>
    </row>
    <row r="948" spans="1:8" ht="15.75" customHeight="1">
      <c r="A948" s="1705"/>
      <c r="B948" s="1705"/>
      <c r="C948" s="1705"/>
      <c r="D948" s="1705"/>
      <c r="E948" s="1705"/>
      <c r="F948" s="1705"/>
      <c r="G948" s="1705"/>
      <c r="H948" s="1705"/>
    </row>
    <row r="949" spans="1:8" ht="15.75" customHeight="1">
      <c r="A949" s="1705"/>
      <c r="B949" s="1705"/>
      <c r="C949" s="1705"/>
      <c r="D949" s="1705"/>
      <c r="E949" s="1705"/>
      <c r="F949" s="1705"/>
      <c r="G949" s="1705"/>
      <c r="H949" s="1705"/>
    </row>
    <row r="950" spans="1:8" ht="15.75" customHeight="1">
      <c r="A950" s="1705"/>
      <c r="B950" s="1705"/>
      <c r="C950" s="1705"/>
      <c r="D950" s="1705"/>
      <c r="E950" s="1705"/>
      <c r="F950" s="1705"/>
      <c r="G950" s="1705"/>
      <c r="H950" s="1705"/>
    </row>
    <row r="951" spans="1:8" ht="15.75" customHeight="1">
      <c r="A951" s="1705"/>
      <c r="B951" s="1705"/>
      <c r="C951" s="1705"/>
      <c r="D951" s="1705"/>
      <c r="E951" s="1705"/>
      <c r="F951" s="1705"/>
      <c r="G951" s="1705"/>
      <c r="H951" s="1705"/>
    </row>
    <row r="952" spans="1:8" ht="15.75" customHeight="1">
      <c r="A952" s="1705"/>
      <c r="B952" s="1705"/>
      <c r="C952" s="1705"/>
      <c r="D952" s="1705"/>
      <c r="E952" s="1705"/>
      <c r="F952" s="1705"/>
      <c r="G952" s="1705"/>
      <c r="H952" s="1705"/>
    </row>
    <row r="953" spans="1:8" ht="15.75" customHeight="1">
      <c r="A953" s="1705"/>
      <c r="B953" s="1705"/>
      <c r="C953" s="1705"/>
      <c r="D953" s="1705"/>
      <c r="E953" s="1705"/>
      <c r="F953" s="1705"/>
      <c r="G953" s="1705"/>
      <c r="H953" s="1705"/>
    </row>
    <row r="954" spans="1:8" ht="15.75" customHeight="1">
      <c r="A954" s="1705"/>
      <c r="B954" s="1705"/>
      <c r="C954" s="1705"/>
      <c r="D954" s="1705"/>
      <c r="E954" s="1705"/>
      <c r="F954" s="1705"/>
      <c r="G954" s="1705"/>
      <c r="H954" s="1705"/>
    </row>
    <row r="955" spans="1:8" ht="15.75" customHeight="1">
      <c r="A955" s="1705"/>
      <c r="B955" s="1705"/>
      <c r="C955" s="1705"/>
      <c r="D955" s="1705"/>
      <c r="E955" s="1705"/>
      <c r="F955" s="1705"/>
      <c r="G955" s="1705"/>
      <c r="H955" s="1705"/>
    </row>
    <row r="956" spans="1:8" ht="15.75" customHeight="1">
      <c r="A956" s="1705"/>
      <c r="B956" s="1705"/>
      <c r="C956" s="1705"/>
      <c r="D956" s="1705"/>
      <c r="E956" s="1705"/>
      <c r="F956" s="1705"/>
      <c r="G956" s="1705"/>
      <c r="H956" s="1705"/>
    </row>
    <row r="957" spans="1:8" ht="15.75" customHeight="1">
      <c r="A957" s="1705"/>
      <c r="B957" s="1705"/>
      <c r="C957" s="1705"/>
      <c r="D957" s="1705"/>
      <c r="E957" s="1705"/>
      <c r="F957" s="1705"/>
      <c r="G957" s="1705"/>
      <c r="H957" s="1705"/>
    </row>
    <row r="958" spans="1:8" ht="15.75" customHeight="1">
      <c r="A958" s="1705"/>
      <c r="B958" s="1705"/>
      <c r="C958" s="1705"/>
      <c r="D958" s="1705"/>
      <c r="E958" s="1705"/>
      <c r="F958" s="1705"/>
      <c r="G958" s="1705"/>
      <c r="H958" s="1705"/>
    </row>
    <row r="959" spans="1:8" ht="15.75" customHeight="1">
      <c r="A959" s="1705"/>
      <c r="B959" s="1705"/>
      <c r="C959" s="1705"/>
      <c r="D959" s="1705"/>
      <c r="E959" s="1705"/>
      <c r="F959" s="1705"/>
      <c r="G959" s="1705"/>
      <c r="H959" s="1705"/>
    </row>
    <row r="960" spans="1:8" ht="15.75" customHeight="1">
      <c r="A960" s="1705"/>
      <c r="B960" s="1705"/>
      <c r="C960" s="1705"/>
      <c r="D960" s="1705"/>
      <c r="E960" s="1705"/>
      <c r="F960" s="1705"/>
      <c r="G960" s="1705"/>
      <c r="H960" s="1705"/>
    </row>
    <row r="961" spans="1:8" ht="15.75" customHeight="1">
      <c r="A961" s="1705"/>
      <c r="B961" s="1705"/>
      <c r="C961" s="1705"/>
      <c r="D961" s="1705"/>
      <c r="E961" s="1705"/>
      <c r="F961" s="1705"/>
      <c r="G961" s="1705"/>
      <c r="H961" s="1705"/>
    </row>
    <row r="962" spans="1:8" ht="15.75" customHeight="1">
      <c r="A962" s="1705"/>
      <c r="B962" s="1705"/>
      <c r="C962" s="1705"/>
      <c r="D962" s="1705"/>
      <c r="E962" s="1705"/>
      <c r="F962" s="1705"/>
      <c r="G962" s="1705"/>
      <c r="H962" s="1705"/>
    </row>
    <row r="963" spans="1:8" ht="15.75" customHeight="1">
      <c r="A963" s="1705"/>
      <c r="B963" s="1705"/>
      <c r="C963" s="1705"/>
      <c r="D963" s="1705"/>
      <c r="E963" s="1705"/>
      <c r="F963" s="1705"/>
      <c r="G963" s="1705"/>
      <c r="H963" s="1705"/>
    </row>
    <row r="964" spans="1:8" ht="15.75" customHeight="1">
      <c r="A964" s="1705"/>
      <c r="B964" s="1705"/>
      <c r="C964" s="1705"/>
      <c r="D964" s="1705"/>
      <c r="E964" s="1705"/>
      <c r="F964" s="1705"/>
      <c r="G964" s="1705"/>
      <c r="H964" s="1705"/>
    </row>
    <row r="965" spans="1:8" ht="15.75" customHeight="1">
      <c r="A965" s="1705"/>
      <c r="B965" s="1705"/>
      <c r="C965" s="1705"/>
      <c r="D965" s="1705"/>
      <c r="E965" s="1705"/>
      <c r="F965" s="1705"/>
      <c r="G965" s="1705"/>
      <c r="H965" s="1705"/>
    </row>
    <row r="966" spans="1:8" ht="15.75" customHeight="1">
      <c r="A966" s="1705"/>
      <c r="B966" s="1705"/>
      <c r="C966" s="1705"/>
      <c r="D966" s="1705"/>
      <c r="E966" s="1705"/>
      <c r="F966" s="1705"/>
      <c r="G966" s="1705"/>
      <c r="H966" s="1705"/>
    </row>
    <row r="967" spans="1:8" ht="15.75" customHeight="1">
      <c r="A967" s="1705"/>
      <c r="B967" s="1705"/>
      <c r="C967" s="1705"/>
      <c r="D967" s="1705"/>
      <c r="E967" s="1705"/>
      <c r="F967" s="1705"/>
      <c r="G967" s="1705"/>
      <c r="H967" s="1705"/>
    </row>
    <row r="968" spans="1:8" ht="15.75" customHeight="1">
      <c r="A968" s="1705"/>
      <c r="B968" s="1705"/>
      <c r="C968" s="1705"/>
      <c r="D968" s="1705"/>
      <c r="E968" s="1705"/>
      <c r="F968" s="1705"/>
      <c r="G968" s="1705"/>
      <c r="H968" s="1705"/>
    </row>
    <row r="969" spans="1:8" ht="15.75" customHeight="1">
      <c r="A969" s="1705"/>
      <c r="B969" s="1705"/>
      <c r="C969" s="1705"/>
      <c r="D969" s="1705"/>
      <c r="E969" s="1705"/>
      <c r="F969" s="1705"/>
      <c r="G969" s="1705"/>
      <c r="H969" s="1705"/>
    </row>
    <row r="970" spans="1:8" ht="15.75" customHeight="1">
      <c r="A970" s="1705"/>
      <c r="B970" s="1705"/>
      <c r="C970" s="1705"/>
      <c r="D970" s="1705"/>
      <c r="E970" s="1705"/>
      <c r="F970" s="1705"/>
      <c r="G970" s="1705"/>
      <c r="H970" s="1705"/>
    </row>
    <row r="971" spans="1:8" ht="15.75" customHeight="1">
      <c r="A971" s="1705"/>
      <c r="B971" s="1705"/>
      <c r="C971" s="1705"/>
      <c r="D971" s="1705"/>
      <c r="E971" s="1705"/>
      <c r="F971" s="1705"/>
      <c r="G971" s="1705"/>
      <c r="H971" s="1705"/>
    </row>
    <row r="972" spans="1:8" ht="15.75" customHeight="1">
      <c r="A972" s="1705"/>
      <c r="B972" s="1705"/>
      <c r="C972" s="1705"/>
      <c r="D972" s="1705"/>
      <c r="E972" s="1705"/>
      <c r="F972" s="1705"/>
      <c r="G972" s="1705"/>
      <c r="H972" s="1705"/>
    </row>
    <row r="973" spans="1:8" ht="15.75" customHeight="1">
      <c r="A973" s="1705"/>
      <c r="B973" s="1705"/>
      <c r="C973" s="1705"/>
      <c r="D973" s="1705"/>
      <c r="E973" s="1705"/>
      <c r="F973" s="1705"/>
      <c r="G973" s="1705"/>
      <c r="H973" s="1705"/>
    </row>
    <row r="974" spans="1:8" ht="15.75" customHeight="1">
      <c r="A974" s="1705"/>
      <c r="B974" s="1705"/>
      <c r="C974" s="1705"/>
      <c r="D974" s="1705"/>
      <c r="E974" s="1705"/>
      <c r="F974" s="1705"/>
      <c r="G974" s="1705"/>
      <c r="H974" s="1705"/>
    </row>
    <row r="975" spans="1:8" ht="15.75" customHeight="1">
      <c r="A975" s="1705"/>
      <c r="B975" s="1705"/>
      <c r="C975" s="1705"/>
      <c r="D975" s="1705"/>
      <c r="E975" s="1705"/>
      <c r="F975" s="1705"/>
      <c r="G975" s="1705"/>
      <c r="H975" s="1705"/>
    </row>
    <row r="976" spans="1:8" ht="15.75" customHeight="1">
      <c r="A976" s="1705"/>
      <c r="B976" s="1705"/>
      <c r="C976" s="1705"/>
      <c r="D976" s="1705"/>
      <c r="E976" s="1705"/>
      <c r="F976" s="1705"/>
      <c r="G976" s="1705"/>
      <c r="H976" s="1705"/>
    </row>
    <row r="977" spans="1:8" ht="15.75" customHeight="1">
      <c r="A977" s="1705"/>
      <c r="B977" s="1705"/>
      <c r="C977" s="1705"/>
      <c r="D977" s="1705"/>
      <c r="E977" s="1705"/>
      <c r="F977" s="1705"/>
      <c r="G977" s="1705"/>
      <c r="H977" s="1705"/>
    </row>
    <row r="978" spans="1:8" ht="15.75" customHeight="1">
      <c r="A978" s="1705"/>
      <c r="B978" s="1705"/>
      <c r="C978" s="1705"/>
      <c r="D978" s="1705"/>
      <c r="E978" s="1705"/>
      <c r="F978" s="1705"/>
      <c r="G978" s="1705"/>
      <c r="H978" s="1705"/>
    </row>
    <row r="979" spans="1:8" ht="15.75" customHeight="1">
      <c r="A979" s="1705"/>
      <c r="B979" s="1705"/>
      <c r="C979" s="1705"/>
      <c r="D979" s="1705"/>
      <c r="E979" s="1705"/>
      <c r="F979" s="1705"/>
      <c r="G979" s="1705"/>
      <c r="H979" s="1705"/>
    </row>
    <row r="980" spans="1:8" ht="15.75" customHeight="1">
      <c r="A980" s="1705"/>
      <c r="B980" s="1705"/>
      <c r="C980" s="1705"/>
      <c r="D980" s="1705"/>
      <c r="E980" s="1705"/>
      <c r="F980" s="1705"/>
      <c r="G980" s="1705"/>
      <c r="H980" s="1705"/>
    </row>
    <row r="981" spans="1:8" ht="15.75" customHeight="1">
      <c r="A981" s="1705"/>
      <c r="B981" s="1705"/>
      <c r="C981" s="1705"/>
      <c r="D981" s="1705"/>
      <c r="E981" s="1705"/>
      <c r="F981" s="1705"/>
      <c r="G981" s="1705"/>
      <c r="H981" s="1705"/>
    </row>
    <row r="982" spans="1:8" ht="15.75" customHeight="1">
      <c r="A982" s="1705"/>
      <c r="B982" s="1705"/>
      <c r="C982" s="1705"/>
      <c r="D982" s="1705"/>
      <c r="E982" s="1705"/>
      <c r="F982" s="1705"/>
      <c r="G982" s="1705"/>
      <c r="H982" s="1705"/>
    </row>
    <row r="983" spans="1:8" ht="15.75" customHeight="1">
      <c r="A983" s="1705"/>
      <c r="B983" s="1705"/>
      <c r="C983" s="1705"/>
      <c r="D983" s="1705"/>
      <c r="E983" s="1705"/>
      <c r="F983" s="1705"/>
      <c r="G983" s="1705"/>
      <c r="H983" s="1705"/>
    </row>
    <row r="984" spans="1:8" ht="15.75" customHeight="1">
      <c r="A984" s="1705"/>
      <c r="B984" s="1705"/>
      <c r="C984" s="1705"/>
      <c r="D984" s="1705"/>
      <c r="E984" s="1705"/>
      <c r="F984" s="1705"/>
      <c r="G984" s="1705"/>
      <c r="H984" s="1705"/>
    </row>
    <row r="985" spans="1:8" ht="15.75" customHeight="1">
      <c r="A985" s="1705"/>
      <c r="B985" s="1705"/>
      <c r="C985" s="1705"/>
      <c r="D985" s="1705"/>
      <c r="E985" s="1705"/>
      <c r="F985" s="1705"/>
      <c r="G985" s="1705"/>
      <c r="H985" s="1705"/>
    </row>
    <row r="986" spans="1:8" ht="15.75" customHeight="1">
      <c r="A986" s="1705"/>
      <c r="B986" s="1705"/>
      <c r="C986" s="1705"/>
      <c r="D986" s="1705"/>
      <c r="E986" s="1705"/>
      <c r="F986" s="1705"/>
      <c r="G986" s="1705"/>
      <c r="H986" s="1705"/>
    </row>
    <row r="987" spans="1:8" ht="15.75" customHeight="1">
      <c r="A987" s="1705"/>
      <c r="B987" s="1705"/>
      <c r="C987" s="1705"/>
      <c r="D987" s="1705"/>
      <c r="E987" s="1705"/>
      <c r="F987" s="1705"/>
      <c r="G987" s="1705"/>
      <c r="H987" s="1705"/>
    </row>
    <row r="988" spans="1:8" ht="15.75" customHeight="1">
      <c r="A988" s="1705"/>
      <c r="B988" s="1705"/>
      <c r="C988" s="1705"/>
      <c r="D988" s="1705"/>
      <c r="E988" s="1705"/>
      <c r="F988" s="1705"/>
      <c r="G988" s="1705"/>
      <c r="H988" s="1705"/>
    </row>
    <row r="989" spans="1:8" ht="15.75" customHeight="1">
      <c r="A989" s="1705"/>
      <c r="B989" s="1705"/>
      <c r="C989" s="1705"/>
      <c r="D989" s="1705"/>
      <c r="E989" s="1705"/>
      <c r="F989" s="1705"/>
      <c r="G989" s="1705"/>
      <c r="H989" s="1705"/>
    </row>
    <row r="990" spans="1:8" ht="15.75" customHeight="1">
      <c r="A990" s="1705"/>
      <c r="B990" s="1705"/>
      <c r="C990" s="1705"/>
      <c r="D990" s="1705"/>
      <c r="E990" s="1705"/>
      <c r="F990" s="1705"/>
      <c r="G990" s="1705"/>
      <c r="H990" s="1705"/>
    </row>
    <row r="991" spans="1:8" ht="15.75" customHeight="1">
      <c r="A991" s="1705"/>
      <c r="B991" s="1705"/>
      <c r="C991" s="1705"/>
      <c r="D991" s="1705"/>
      <c r="E991" s="1705"/>
      <c r="F991" s="1705"/>
      <c r="G991" s="1705"/>
      <c r="H991" s="1705"/>
    </row>
    <row r="992" spans="1:8" ht="15.75" customHeight="1">
      <c r="A992" s="1705"/>
      <c r="B992" s="1705"/>
      <c r="C992" s="1705"/>
      <c r="D992" s="1705"/>
      <c r="E992" s="1705"/>
      <c r="F992" s="1705"/>
      <c r="G992" s="1705"/>
      <c r="H992" s="1705"/>
    </row>
    <row r="993" spans="1:8" ht="15.75" customHeight="1">
      <c r="A993" s="1705"/>
      <c r="B993" s="1705"/>
      <c r="C993" s="1705"/>
      <c r="D993" s="1705"/>
      <c r="E993" s="1705"/>
      <c r="F993" s="1705"/>
      <c r="G993" s="1705"/>
      <c r="H993" s="1705"/>
    </row>
    <row r="994" spans="1:8" ht="15.75" customHeight="1">
      <c r="A994" s="1705"/>
      <c r="B994" s="1705"/>
      <c r="C994" s="1705"/>
      <c r="D994" s="1705"/>
      <c r="E994" s="1705"/>
      <c r="F994" s="1705"/>
      <c r="G994" s="1705"/>
      <c r="H994" s="1705"/>
    </row>
    <row r="995" spans="1:8" ht="15.75" customHeight="1">
      <c r="A995" s="1705"/>
      <c r="B995" s="1705"/>
      <c r="C995" s="1705"/>
      <c r="D995" s="1705"/>
      <c r="E995" s="1705"/>
      <c r="F995" s="1705"/>
      <c r="G995" s="1705"/>
      <c r="H995" s="1705"/>
    </row>
    <row r="996" spans="1:8" ht="15.75" customHeight="1">
      <c r="A996" s="1705"/>
      <c r="B996" s="1705"/>
      <c r="C996" s="1705"/>
      <c r="D996" s="1705"/>
      <c r="E996" s="1705"/>
      <c r="F996" s="1705"/>
      <c r="G996" s="1705"/>
      <c r="H996" s="1705"/>
    </row>
    <row r="997" spans="1:8" ht="15.75" customHeight="1">
      <c r="A997" s="1705"/>
      <c r="B997" s="1705"/>
      <c r="C997" s="1705"/>
      <c r="D997" s="1705"/>
      <c r="E997" s="1705"/>
      <c r="F997" s="1705"/>
      <c r="G997" s="1705"/>
      <c r="H997" s="1705"/>
    </row>
    <row r="998" spans="1:8" ht="15.75" customHeight="1">
      <c r="A998" s="1705"/>
      <c r="B998" s="1705"/>
      <c r="C998" s="1705"/>
      <c r="D998" s="1705"/>
      <c r="E998" s="1705"/>
      <c r="F998" s="1705"/>
      <c r="G998" s="1705"/>
      <c r="H998" s="1705"/>
    </row>
    <row r="999" spans="1:8" ht="15.75" customHeight="1">
      <c r="A999" s="1705"/>
      <c r="B999" s="1705"/>
      <c r="C999" s="1705"/>
      <c r="D999" s="1705"/>
      <c r="E999" s="1705"/>
      <c r="F999" s="1705"/>
      <c r="G999" s="1705"/>
      <c r="H999" s="1705"/>
    </row>
    <row r="1000" spans="1:8" ht="15.75" customHeight="1">
      <c r="A1000" s="1705"/>
      <c r="C1000" s="1705"/>
      <c r="D1000" s="1705"/>
      <c r="E1000" s="1705"/>
      <c r="F1000" s="1705"/>
      <c r="G1000" s="1705"/>
      <c r="H1000" s="1705"/>
    </row>
    <row r="1001" spans="1:8" ht="15.75" customHeight="1">
      <c r="A1001" s="1705"/>
      <c r="H1001" s="1705"/>
    </row>
  </sheetData>
  <mergeCells count="9">
    <mergeCell ref="B29:B31"/>
    <mergeCell ref="B33:F33"/>
    <mergeCell ref="B1:H1"/>
    <mergeCell ref="B2:H2"/>
    <mergeCell ref="B3:H3"/>
    <mergeCell ref="B4:B5"/>
    <mergeCell ref="C4:C5"/>
    <mergeCell ref="F4:H4"/>
    <mergeCell ref="B32:F32"/>
  </mergeCells>
  <pageMargins left="0.39370078740157483" right="0.39370078740157483" top="0.51181102362204722" bottom="0.51181102362204722" header="0" footer="0"/>
  <pageSetup scale="7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F3:J84"/>
  <sheetViews>
    <sheetView showGridLines="0" workbookViewId="0">
      <selection activeCell="L29" sqref="L29"/>
    </sheetView>
  </sheetViews>
  <sheetFormatPr defaultRowHeight="15"/>
  <cols>
    <col min="6" max="6" width="10.42578125" bestFit="1" customWidth="1"/>
    <col min="7" max="7" width="72.28515625" customWidth="1"/>
  </cols>
  <sheetData>
    <row r="3" spans="6:10" ht="22.5">
      <c r="F3" s="3078" t="s">
        <v>120</v>
      </c>
      <c r="G3" s="3078"/>
      <c r="H3" s="198"/>
      <c r="I3" s="198"/>
      <c r="J3" s="198"/>
    </row>
    <row r="4" spans="6:10" ht="19.5">
      <c r="F4" s="3079" t="s">
        <v>399</v>
      </c>
      <c r="G4" s="3079"/>
      <c r="H4" s="199"/>
      <c r="I4" s="199"/>
      <c r="J4" s="199"/>
    </row>
    <row r="5" spans="6:10" ht="15.75">
      <c r="F5" s="200" t="s">
        <v>121</v>
      </c>
      <c r="H5" s="201"/>
      <c r="I5" s="202"/>
      <c r="J5" s="203"/>
    </row>
    <row r="6" spans="6:10" ht="15.75">
      <c r="F6" s="204">
        <v>1</v>
      </c>
      <c r="G6" s="205" t="s">
        <v>261</v>
      </c>
      <c r="H6" s="201"/>
      <c r="I6" s="202"/>
      <c r="J6" s="203"/>
    </row>
    <row r="7" spans="6:10" ht="15.75">
      <c r="F7" s="204"/>
      <c r="G7" s="200" t="s">
        <v>260</v>
      </c>
      <c r="H7" s="201"/>
      <c r="I7" s="202"/>
      <c r="J7" s="203"/>
    </row>
    <row r="8" spans="6:10" ht="15.75">
      <c r="F8" s="204">
        <v>2</v>
      </c>
      <c r="G8" s="205" t="s">
        <v>262</v>
      </c>
      <c r="H8" s="201"/>
      <c r="I8" s="202"/>
      <c r="J8" s="203"/>
    </row>
    <row r="9" spans="6:10" ht="15.75">
      <c r="F9" s="204">
        <v>3</v>
      </c>
      <c r="G9" s="205" t="s">
        <v>263</v>
      </c>
      <c r="H9" s="201"/>
      <c r="I9" s="202"/>
    </row>
    <row r="10" spans="6:10" ht="15.75">
      <c r="F10" s="204">
        <v>4</v>
      </c>
      <c r="G10" s="205" t="s">
        <v>229</v>
      </c>
      <c r="H10" s="201"/>
      <c r="I10" s="202"/>
    </row>
    <row r="11" spans="6:10" ht="15.75">
      <c r="F11" s="204">
        <v>5</v>
      </c>
      <c r="G11" s="205" t="s">
        <v>264</v>
      </c>
      <c r="H11" s="201"/>
      <c r="I11" s="202"/>
    </row>
    <row r="12" spans="6:10" ht="15.75">
      <c r="F12" s="204">
        <v>6</v>
      </c>
      <c r="G12" s="205" t="s">
        <v>232</v>
      </c>
      <c r="H12" s="201"/>
      <c r="I12" s="202"/>
    </row>
    <row r="13" spans="6:10" ht="15.75">
      <c r="G13" s="200" t="s">
        <v>123</v>
      </c>
      <c r="I13" s="201"/>
      <c r="J13" s="201"/>
    </row>
    <row r="14" spans="6:10" ht="15.75">
      <c r="F14" s="202">
        <v>7</v>
      </c>
      <c r="G14" s="205" t="s">
        <v>265</v>
      </c>
      <c r="H14" s="206"/>
      <c r="I14" s="206"/>
      <c r="J14" s="206"/>
    </row>
    <row r="15" spans="6:10" ht="15.75">
      <c r="F15" s="202">
        <v>8</v>
      </c>
      <c r="G15" s="205" t="s">
        <v>124</v>
      </c>
      <c r="H15" s="206"/>
      <c r="I15" s="206"/>
      <c r="J15" s="206"/>
    </row>
    <row r="16" spans="6:10" ht="15.75">
      <c r="F16" s="202">
        <v>9</v>
      </c>
      <c r="G16" s="205" t="s">
        <v>125</v>
      </c>
      <c r="H16" s="201"/>
      <c r="I16" s="201"/>
      <c r="J16" s="201"/>
    </row>
    <row r="17" spans="6:10" ht="15.75">
      <c r="F17" s="202">
        <v>10</v>
      </c>
      <c r="G17" s="207" t="s">
        <v>126</v>
      </c>
      <c r="H17" s="201"/>
      <c r="I17" s="201"/>
      <c r="J17" s="201"/>
    </row>
    <row r="18" spans="6:10" ht="15.75">
      <c r="F18" s="202">
        <v>11</v>
      </c>
      <c r="G18" s="201" t="s">
        <v>266</v>
      </c>
      <c r="H18" s="201"/>
      <c r="I18" s="201"/>
      <c r="J18" s="201"/>
    </row>
    <row r="19" spans="6:10" ht="15.75">
      <c r="F19" s="202">
        <v>12</v>
      </c>
      <c r="G19" s="201" t="s">
        <v>379</v>
      </c>
      <c r="H19" s="201"/>
      <c r="I19" s="201"/>
      <c r="J19" s="201"/>
    </row>
    <row r="20" spans="6:10" ht="15.75">
      <c r="F20" s="202">
        <v>13</v>
      </c>
      <c r="G20" s="201" t="s">
        <v>380</v>
      </c>
      <c r="H20" s="201"/>
      <c r="I20" s="201"/>
      <c r="J20" s="201"/>
    </row>
    <row r="21" spans="6:10" ht="15.75">
      <c r="F21" s="202">
        <v>14</v>
      </c>
      <c r="G21" s="201" t="s">
        <v>267</v>
      </c>
      <c r="H21" s="201"/>
      <c r="I21" s="201"/>
      <c r="J21" s="201"/>
    </row>
    <row r="22" spans="6:10" ht="15.75">
      <c r="F22" s="202">
        <v>15</v>
      </c>
      <c r="G22" s="201" t="s">
        <v>127</v>
      </c>
      <c r="H22" s="201"/>
      <c r="I22" s="201"/>
      <c r="J22" s="201"/>
    </row>
    <row r="23" spans="6:10" ht="15.75">
      <c r="F23" s="202"/>
      <c r="G23" s="200" t="s">
        <v>128</v>
      </c>
      <c r="H23" s="153"/>
      <c r="I23" s="153"/>
      <c r="J23" s="153"/>
    </row>
    <row r="24" spans="6:10" ht="15.75">
      <c r="F24" s="202">
        <v>16</v>
      </c>
      <c r="G24" s="205" t="s">
        <v>129</v>
      </c>
      <c r="H24" s="201"/>
      <c r="I24" s="201"/>
      <c r="J24" s="201"/>
    </row>
    <row r="25" spans="6:10" ht="15.75">
      <c r="F25" s="202">
        <v>17</v>
      </c>
      <c r="G25" s="205" t="s">
        <v>2058</v>
      </c>
      <c r="H25" s="201"/>
      <c r="I25" s="201"/>
      <c r="J25" s="201"/>
    </row>
    <row r="26" spans="6:10" ht="15.75">
      <c r="F26" s="202">
        <v>18</v>
      </c>
      <c r="G26" s="201" t="s">
        <v>130</v>
      </c>
      <c r="H26" s="201"/>
      <c r="I26" s="201"/>
      <c r="J26" s="201"/>
    </row>
    <row r="27" spans="6:10" ht="15.75">
      <c r="F27" s="202">
        <v>19</v>
      </c>
      <c r="G27" s="201" t="s">
        <v>131</v>
      </c>
      <c r="H27" s="201"/>
      <c r="I27" s="201"/>
      <c r="J27" s="201"/>
    </row>
    <row r="28" spans="6:10" ht="15.75">
      <c r="F28" s="202">
        <v>20</v>
      </c>
      <c r="G28" s="201" t="s">
        <v>132</v>
      </c>
      <c r="H28" s="201"/>
      <c r="I28" s="201"/>
      <c r="J28" s="201"/>
    </row>
    <row r="29" spans="6:10" ht="15.75">
      <c r="F29" s="202">
        <v>21</v>
      </c>
      <c r="G29" s="201" t="s">
        <v>2059</v>
      </c>
      <c r="H29" s="201"/>
      <c r="I29" s="201"/>
      <c r="J29" s="201"/>
    </row>
    <row r="30" spans="6:10" ht="15.75">
      <c r="F30" s="202">
        <v>22</v>
      </c>
      <c r="G30" s="201" t="s">
        <v>133</v>
      </c>
      <c r="H30" s="201"/>
      <c r="I30" s="201"/>
      <c r="J30" s="201"/>
    </row>
    <row r="31" spans="6:10" ht="15.75">
      <c r="F31" s="202">
        <v>23</v>
      </c>
      <c r="G31" s="201" t="s">
        <v>134</v>
      </c>
      <c r="H31" s="201"/>
      <c r="I31" s="201"/>
      <c r="J31" s="201"/>
    </row>
    <row r="32" spans="6:10" ht="15.75">
      <c r="F32" s="202">
        <v>24</v>
      </c>
      <c r="G32" s="201" t="s">
        <v>135</v>
      </c>
      <c r="H32" s="201"/>
      <c r="I32" s="201"/>
      <c r="J32" s="201"/>
    </row>
    <row r="33" spans="6:10" ht="15.75">
      <c r="F33" s="202">
        <v>25</v>
      </c>
      <c r="G33" s="201" t="s">
        <v>2060</v>
      </c>
      <c r="H33" s="201"/>
      <c r="I33" s="201"/>
      <c r="J33" s="201"/>
    </row>
    <row r="34" spans="6:10" ht="15.75">
      <c r="F34" s="202">
        <v>26</v>
      </c>
      <c r="G34" s="201" t="s">
        <v>2061</v>
      </c>
      <c r="H34" s="201"/>
      <c r="I34" s="201"/>
      <c r="J34" s="201"/>
    </row>
    <row r="35" spans="6:10" ht="15.75">
      <c r="F35" s="202">
        <v>27</v>
      </c>
      <c r="G35" s="201" t="s">
        <v>136</v>
      </c>
      <c r="H35" s="201"/>
      <c r="I35" s="201"/>
      <c r="J35" s="201"/>
    </row>
    <row r="36" spans="6:10" ht="15.75">
      <c r="F36" s="202">
        <v>28</v>
      </c>
      <c r="G36" s="201" t="s">
        <v>137</v>
      </c>
      <c r="H36" s="201"/>
      <c r="I36" s="201"/>
      <c r="J36" s="201"/>
    </row>
    <row r="37" spans="6:10" ht="15.75">
      <c r="F37" s="202">
        <v>29</v>
      </c>
      <c r="G37" s="201" t="s">
        <v>2062</v>
      </c>
      <c r="H37" s="201"/>
      <c r="I37" s="201"/>
      <c r="J37" s="201"/>
    </row>
    <row r="38" spans="6:10" ht="15.75">
      <c r="F38" s="202">
        <v>30</v>
      </c>
      <c r="G38" s="201" t="s">
        <v>2211</v>
      </c>
      <c r="H38" s="201"/>
      <c r="I38" s="201"/>
      <c r="J38" s="201"/>
    </row>
    <row r="39" spans="6:10" ht="15.75">
      <c r="F39" s="202">
        <v>31</v>
      </c>
      <c r="G39" s="201" t="s">
        <v>2063</v>
      </c>
      <c r="H39" s="201"/>
      <c r="I39" s="201"/>
      <c r="J39" s="201"/>
    </row>
    <row r="40" spans="6:10" ht="15.75">
      <c r="F40" s="202"/>
      <c r="G40" s="201" t="s">
        <v>2064</v>
      </c>
      <c r="H40" s="201"/>
      <c r="I40" s="201"/>
      <c r="J40" s="201"/>
    </row>
    <row r="41" spans="6:10" ht="15.75">
      <c r="F41" s="202">
        <v>32</v>
      </c>
      <c r="G41" s="205" t="s">
        <v>2065</v>
      </c>
      <c r="H41" s="201"/>
      <c r="I41" s="201"/>
      <c r="J41" s="201"/>
    </row>
    <row r="42" spans="6:10" ht="15.75">
      <c r="F42" s="202"/>
      <c r="G42" s="201" t="s">
        <v>2066</v>
      </c>
      <c r="H42" s="201"/>
      <c r="I42" s="201"/>
      <c r="J42" s="201"/>
    </row>
    <row r="43" spans="6:10" ht="15.75">
      <c r="F43" s="202">
        <v>33</v>
      </c>
      <c r="G43" s="201" t="s">
        <v>268</v>
      </c>
      <c r="H43" s="201"/>
      <c r="I43" s="201"/>
      <c r="J43" s="201"/>
    </row>
    <row r="44" spans="6:10" ht="15.75">
      <c r="F44" s="202">
        <v>34</v>
      </c>
      <c r="G44" s="208" t="s">
        <v>1968</v>
      </c>
      <c r="H44" s="201"/>
      <c r="I44" s="201"/>
      <c r="J44" s="201"/>
    </row>
    <row r="45" spans="6:10" ht="15.75">
      <c r="F45" s="202">
        <v>35</v>
      </c>
      <c r="G45" s="208" t="s">
        <v>2067</v>
      </c>
      <c r="H45" s="201"/>
      <c r="I45" s="201"/>
      <c r="J45" s="201"/>
    </row>
    <row r="46" spans="6:10" ht="15.75">
      <c r="F46" s="202">
        <v>36</v>
      </c>
      <c r="G46" s="208" t="s">
        <v>138</v>
      </c>
      <c r="H46" s="201"/>
      <c r="I46" s="201"/>
      <c r="J46" s="201"/>
    </row>
    <row r="47" spans="6:10" ht="15.75">
      <c r="F47" s="202">
        <v>37</v>
      </c>
      <c r="G47" s="208" t="s">
        <v>139</v>
      </c>
      <c r="H47" s="201"/>
      <c r="I47" s="201"/>
      <c r="J47" s="201"/>
    </row>
    <row r="48" spans="6:10" ht="15.75">
      <c r="F48" s="202"/>
      <c r="G48" s="153" t="s">
        <v>140</v>
      </c>
      <c r="H48" s="201"/>
      <c r="I48" s="201"/>
      <c r="J48" s="201"/>
    </row>
    <row r="49" spans="6:10" ht="15.75">
      <c r="F49" s="202">
        <v>38</v>
      </c>
      <c r="G49" s="201" t="s">
        <v>269</v>
      </c>
      <c r="H49" s="201"/>
      <c r="I49" s="201"/>
      <c r="J49" s="201"/>
    </row>
    <row r="50" spans="6:10" ht="15.75">
      <c r="F50" s="202">
        <v>39</v>
      </c>
      <c r="G50" s="205" t="s">
        <v>26</v>
      </c>
      <c r="H50" s="201"/>
      <c r="I50" s="201"/>
      <c r="J50" s="201"/>
    </row>
    <row r="51" spans="6:10" ht="15.75">
      <c r="F51" s="202">
        <v>40</v>
      </c>
      <c r="G51" s="201" t="s">
        <v>39</v>
      </c>
      <c r="H51" s="201"/>
      <c r="I51" s="201"/>
      <c r="J51" s="201"/>
    </row>
    <row r="52" spans="6:10" ht="15.75">
      <c r="F52" s="202">
        <v>41</v>
      </c>
      <c r="G52" s="201" t="s">
        <v>2212</v>
      </c>
      <c r="H52" s="201"/>
      <c r="I52" s="201"/>
      <c r="J52" s="201"/>
    </row>
    <row r="53" spans="6:10" ht="15.75">
      <c r="F53" s="202"/>
      <c r="G53" s="209" t="s">
        <v>142</v>
      </c>
      <c r="H53" s="201"/>
      <c r="I53" s="201"/>
      <c r="J53" s="201"/>
    </row>
    <row r="54" spans="6:10" ht="15.75">
      <c r="F54" s="202">
        <v>42</v>
      </c>
      <c r="G54" s="201" t="s">
        <v>143</v>
      </c>
    </row>
    <row r="55" spans="6:10" ht="15.75">
      <c r="F55" s="202">
        <v>43</v>
      </c>
      <c r="G55" s="201" t="s">
        <v>144</v>
      </c>
      <c r="H55" s="201"/>
      <c r="I55" s="201"/>
      <c r="J55" s="201"/>
    </row>
    <row r="56" spans="6:10" ht="15.75">
      <c r="F56" s="202">
        <v>44</v>
      </c>
      <c r="G56" s="201" t="s">
        <v>145</v>
      </c>
      <c r="H56" s="201"/>
      <c r="I56" s="201"/>
      <c r="J56" s="201"/>
    </row>
    <row r="57" spans="6:10" ht="15.75">
      <c r="F57" s="202">
        <v>45</v>
      </c>
      <c r="G57" s="205" t="s">
        <v>146</v>
      </c>
      <c r="H57" s="201"/>
      <c r="I57" s="201"/>
      <c r="J57" s="201"/>
    </row>
    <row r="58" spans="6:10" ht="15.75">
      <c r="F58" s="202">
        <v>46</v>
      </c>
      <c r="G58" s="205" t="s">
        <v>147</v>
      </c>
      <c r="H58" s="201"/>
      <c r="I58" s="201"/>
      <c r="J58" s="201"/>
    </row>
    <row r="59" spans="6:10" ht="15.75">
      <c r="F59" s="202">
        <v>47</v>
      </c>
      <c r="G59" s="205" t="s">
        <v>148</v>
      </c>
      <c r="H59" s="201"/>
      <c r="I59" s="201"/>
      <c r="J59" s="201"/>
    </row>
    <row r="60" spans="6:10" ht="15.75">
      <c r="F60" s="202">
        <v>48</v>
      </c>
      <c r="G60" s="205" t="s">
        <v>149</v>
      </c>
      <c r="H60" s="201"/>
      <c r="I60" s="201"/>
      <c r="J60" s="201"/>
    </row>
    <row r="61" spans="6:10" ht="15.75">
      <c r="F61" s="202">
        <v>49</v>
      </c>
      <c r="G61" s="205" t="s">
        <v>150</v>
      </c>
      <c r="H61" s="201"/>
      <c r="I61" s="201"/>
      <c r="J61" s="201"/>
    </row>
    <row r="62" spans="6:10" ht="15.75">
      <c r="F62" s="202">
        <v>50</v>
      </c>
      <c r="G62" s="205" t="s">
        <v>151</v>
      </c>
      <c r="H62" s="201"/>
      <c r="I62" s="201"/>
      <c r="J62" s="201"/>
    </row>
    <row r="63" spans="6:10" ht="15.75">
      <c r="F63" s="202">
        <v>51</v>
      </c>
      <c r="G63" s="205" t="s">
        <v>152</v>
      </c>
      <c r="H63" s="201"/>
      <c r="I63" s="201"/>
      <c r="J63" s="201"/>
    </row>
    <row r="64" spans="6:10" ht="15.75">
      <c r="F64" s="202">
        <v>52</v>
      </c>
      <c r="G64" s="205" t="s">
        <v>153</v>
      </c>
      <c r="H64" s="201"/>
      <c r="I64" s="201"/>
      <c r="J64" s="201"/>
    </row>
    <row r="65" spans="6:10" ht="15.75">
      <c r="F65" s="202">
        <v>53</v>
      </c>
      <c r="G65" s="205" t="s">
        <v>2210</v>
      </c>
      <c r="H65" s="201"/>
      <c r="I65" s="201"/>
      <c r="J65" s="201"/>
    </row>
    <row r="66" spans="6:10" ht="15.75">
      <c r="F66" s="202"/>
      <c r="G66" s="200" t="s">
        <v>154</v>
      </c>
      <c r="H66" s="201"/>
      <c r="I66" s="201"/>
      <c r="J66" s="201"/>
    </row>
    <row r="67" spans="6:10" ht="15.75">
      <c r="F67" s="202">
        <v>54</v>
      </c>
      <c r="G67" s="205" t="s">
        <v>381</v>
      </c>
      <c r="H67" s="201"/>
      <c r="I67" s="201"/>
      <c r="J67" s="201"/>
    </row>
    <row r="68" spans="6:10" ht="15.75">
      <c r="F68" s="202">
        <v>55</v>
      </c>
      <c r="G68" s="205" t="s">
        <v>154</v>
      </c>
      <c r="H68" s="201"/>
      <c r="I68" s="201"/>
      <c r="J68" s="201"/>
    </row>
    <row r="69" spans="6:10" ht="15.75">
      <c r="F69" s="202">
        <v>56</v>
      </c>
      <c r="G69" s="205" t="s">
        <v>155</v>
      </c>
      <c r="H69" s="201"/>
      <c r="I69" s="201"/>
      <c r="J69" s="201"/>
    </row>
    <row r="70" spans="6:10" ht="15.75">
      <c r="F70" s="202"/>
      <c r="G70" s="200" t="s">
        <v>156</v>
      </c>
    </row>
    <row r="71" spans="6:10" ht="15.75">
      <c r="F71" s="202">
        <v>57</v>
      </c>
      <c r="G71" s="205" t="s">
        <v>157</v>
      </c>
      <c r="H71" s="201"/>
      <c r="I71" s="201"/>
      <c r="J71" s="201"/>
    </row>
    <row r="72" spans="6:10" ht="15.75">
      <c r="F72" s="202">
        <v>58</v>
      </c>
      <c r="G72" s="205" t="s">
        <v>158</v>
      </c>
      <c r="H72" s="201"/>
      <c r="I72" s="201"/>
      <c r="J72" s="201"/>
    </row>
    <row r="73" spans="6:10" ht="15.75">
      <c r="F73" s="202">
        <v>59</v>
      </c>
      <c r="G73" s="205" t="s">
        <v>159</v>
      </c>
    </row>
    <row r="74" spans="6:10" ht="15.75">
      <c r="F74" s="201"/>
      <c r="G74" s="210" t="s">
        <v>160</v>
      </c>
      <c r="H74" s="201"/>
      <c r="I74" s="201"/>
      <c r="J74" s="201"/>
    </row>
    <row r="75" spans="6:10" ht="15.75">
      <c r="F75" s="202">
        <v>60</v>
      </c>
      <c r="G75" s="211" t="s">
        <v>161</v>
      </c>
      <c r="H75" s="201"/>
      <c r="I75" s="201"/>
      <c r="J75" s="201"/>
    </row>
    <row r="76" spans="6:10" ht="15.75">
      <c r="F76" s="202">
        <v>61</v>
      </c>
      <c r="G76" s="211" t="s">
        <v>162</v>
      </c>
      <c r="H76" s="201"/>
      <c r="I76" s="201"/>
      <c r="J76" s="201"/>
    </row>
    <row r="77" spans="6:10" ht="15.75">
      <c r="F77" s="202">
        <v>62</v>
      </c>
      <c r="G77" s="211" t="s">
        <v>163</v>
      </c>
      <c r="H77" s="201"/>
      <c r="I77" s="201"/>
      <c r="J77" s="201"/>
    </row>
    <row r="78" spans="6:10" ht="15.75">
      <c r="F78" s="202">
        <v>63</v>
      </c>
      <c r="G78" s="211" t="s">
        <v>164</v>
      </c>
      <c r="H78" s="201"/>
      <c r="I78" s="201"/>
      <c r="J78" s="201"/>
    </row>
    <row r="79" spans="6:10" ht="15.75">
      <c r="F79" s="202">
        <v>64</v>
      </c>
      <c r="G79" s="211" t="s">
        <v>270</v>
      </c>
      <c r="H79" s="201"/>
      <c r="I79" s="201"/>
      <c r="J79" s="201"/>
    </row>
    <row r="80" spans="6:10" ht="15.75">
      <c r="F80" s="202">
        <v>65</v>
      </c>
      <c r="G80" s="211" t="s">
        <v>271</v>
      </c>
      <c r="H80" s="201"/>
      <c r="I80" s="201"/>
      <c r="J80" s="201"/>
    </row>
    <row r="81" spans="6:10" ht="15.75">
      <c r="F81" s="202">
        <v>66</v>
      </c>
      <c r="G81" s="211" t="s">
        <v>1406</v>
      </c>
      <c r="H81" s="201"/>
      <c r="I81" s="201"/>
      <c r="J81" s="201"/>
    </row>
    <row r="82" spans="6:10" ht="15.75">
      <c r="F82" s="202" t="s">
        <v>1404</v>
      </c>
      <c r="G82" s="211" t="s">
        <v>1407</v>
      </c>
      <c r="H82" s="201"/>
      <c r="I82" s="201"/>
      <c r="J82" s="201"/>
    </row>
    <row r="83" spans="6:10" ht="15.75">
      <c r="F83" s="202" t="s">
        <v>1405</v>
      </c>
      <c r="G83" s="211" t="s">
        <v>1408</v>
      </c>
      <c r="H83" s="201"/>
      <c r="I83" s="201"/>
      <c r="J83" s="201"/>
    </row>
    <row r="84" spans="6:10" ht="15.75">
      <c r="F84" s="201"/>
      <c r="G84" s="153" t="s">
        <v>165</v>
      </c>
      <c r="H84" s="201"/>
      <c r="I84" s="201"/>
      <c r="J84" s="201"/>
    </row>
  </sheetData>
  <mergeCells count="2">
    <mergeCell ref="F3:G3"/>
    <mergeCell ref="F4:G4"/>
  </mergeCells>
  <pageMargins left="1.18" right="0.7" top="0.44" bottom="0.43" header="0.3" footer="0.3"/>
  <pageSetup paperSize="9" scale="61"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84"/>
  <sheetViews>
    <sheetView showGridLines="0" workbookViewId="0">
      <selection activeCell="L29" sqref="L29"/>
    </sheetView>
  </sheetViews>
  <sheetFormatPr defaultColWidth="14.42578125" defaultRowHeight="15" customHeight="1"/>
  <cols>
    <col min="1" max="1" width="6.42578125" style="1703" customWidth="1"/>
    <col min="2" max="2" width="5.140625" style="1703" customWidth="1"/>
    <col min="3" max="3" width="26.42578125" style="1703" customWidth="1"/>
    <col min="4" max="4" width="11.28515625" style="1703" customWidth="1"/>
    <col min="5" max="5" width="11.85546875" style="1703" customWidth="1"/>
    <col min="6" max="6" width="12" style="1703" customWidth="1"/>
    <col min="7" max="7" width="11.85546875" style="1703" customWidth="1"/>
    <col min="8" max="8" width="10.42578125" style="1703" customWidth="1"/>
    <col min="9" max="16384" width="14.42578125" style="1703"/>
  </cols>
  <sheetData>
    <row r="1" spans="1:9" ht="15" customHeight="1">
      <c r="A1" s="1706"/>
      <c r="B1" s="3247" t="s">
        <v>1502</v>
      </c>
      <c r="C1" s="3248"/>
      <c r="D1" s="3248"/>
      <c r="E1" s="3248"/>
      <c r="F1" s="3248"/>
      <c r="G1" s="3248"/>
      <c r="H1" s="3248"/>
    </row>
    <row r="2" spans="1:9" ht="15" customHeight="1">
      <c r="A2" s="1706"/>
      <c r="B2" s="3263" t="s">
        <v>1501</v>
      </c>
      <c r="C2" s="3248"/>
      <c r="D2" s="3248"/>
      <c r="E2" s="3248"/>
      <c r="F2" s="3248"/>
      <c r="G2" s="3248"/>
      <c r="H2" s="3248"/>
    </row>
    <row r="3" spans="1:9" ht="15" customHeight="1">
      <c r="A3" s="1706"/>
      <c r="B3" s="3263"/>
      <c r="C3" s="3248"/>
      <c r="D3" s="3248"/>
      <c r="E3" s="3248"/>
      <c r="F3" s="3248"/>
      <c r="G3" s="3248"/>
      <c r="H3" s="3248"/>
    </row>
    <row r="4" spans="1:9" ht="15" customHeight="1" thickBot="1">
      <c r="A4" s="1706"/>
      <c r="B4" s="3249" t="s">
        <v>40</v>
      </c>
      <c r="C4" s="3250"/>
      <c r="D4" s="3250"/>
      <c r="E4" s="3250"/>
      <c r="F4" s="3250"/>
      <c r="G4" s="3250"/>
      <c r="H4" s="3250"/>
    </row>
    <row r="5" spans="1:9" ht="21" customHeight="1" thickTop="1">
      <c r="A5" s="1706"/>
      <c r="B5" s="3264" t="s">
        <v>2</v>
      </c>
      <c r="C5" s="3266" t="s">
        <v>3</v>
      </c>
      <c r="D5" s="3270" t="s">
        <v>4</v>
      </c>
      <c r="E5" s="3271"/>
      <c r="F5" s="3272"/>
      <c r="G5" s="3268" t="s">
        <v>545</v>
      </c>
      <c r="H5" s="3269"/>
    </row>
    <row r="6" spans="1:9" ht="17.100000000000001" customHeight="1">
      <c r="A6" s="1706"/>
      <c r="B6" s="3265"/>
      <c r="C6" s="3267"/>
      <c r="D6" s="1798" t="s">
        <v>29</v>
      </c>
      <c r="E6" s="1797" t="s">
        <v>1500</v>
      </c>
      <c r="F6" s="1796" t="s">
        <v>495</v>
      </c>
      <c r="G6" s="1795" t="s">
        <v>85</v>
      </c>
      <c r="H6" s="1794" t="s">
        <v>398</v>
      </c>
    </row>
    <row r="7" spans="1:9" ht="15" customHeight="1">
      <c r="A7" s="1706"/>
      <c r="B7" s="1793"/>
      <c r="C7" s="1776" t="s">
        <v>1499</v>
      </c>
      <c r="D7" s="1792">
        <v>53369.769598999999</v>
      </c>
      <c r="E7" s="1792">
        <v>62467.104726179983</v>
      </c>
      <c r="F7" s="1792">
        <v>94778.8219904</v>
      </c>
      <c r="G7" s="1791">
        <v>17.045857974531042</v>
      </c>
      <c r="H7" s="1790">
        <v>51.725972263091236</v>
      </c>
      <c r="I7" s="1789"/>
    </row>
    <row r="8" spans="1:9" s="1748" customFormat="1" ht="15" customHeight="1">
      <c r="A8" s="1749"/>
      <c r="B8" s="1783">
        <v>1</v>
      </c>
      <c r="C8" s="1781" t="s">
        <v>1498</v>
      </c>
      <c r="D8" s="1781">
        <v>286.47884399999998</v>
      </c>
      <c r="E8" s="1780">
        <v>204.54895400000004</v>
      </c>
      <c r="F8" s="1780">
        <v>474.91628200000002</v>
      </c>
      <c r="G8" s="1779">
        <v>-28.598932073322647</v>
      </c>
      <c r="H8" s="1778">
        <v>132.1773212294207</v>
      </c>
    </row>
    <row r="9" spans="1:9" ht="15" customHeight="1">
      <c r="A9" s="1706"/>
      <c r="B9" s="1783">
        <v>2</v>
      </c>
      <c r="C9" s="1781" t="s">
        <v>1466</v>
      </c>
      <c r="D9" s="1781">
        <v>4283.8808159999999</v>
      </c>
      <c r="E9" s="1780">
        <v>4007.2664680000003</v>
      </c>
      <c r="F9" s="1780">
        <v>6935.9302240000006</v>
      </c>
      <c r="G9" s="1779">
        <v>-6.4570971948347378</v>
      </c>
      <c r="H9" s="1778">
        <v>73.083828574586335</v>
      </c>
    </row>
    <row r="10" spans="1:9" s="1748" customFormat="1" ht="15" customHeight="1">
      <c r="A10" s="1749"/>
      <c r="B10" s="1783">
        <v>3</v>
      </c>
      <c r="C10" s="1781" t="s">
        <v>1497</v>
      </c>
      <c r="D10" s="1781">
        <v>492.70035499999994</v>
      </c>
      <c r="E10" s="1780">
        <v>195.40499300000002</v>
      </c>
      <c r="F10" s="1780">
        <v>30.801920000000003</v>
      </c>
      <c r="G10" s="1779">
        <v>-60.339993463166877</v>
      </c>
      <c r="H10" s="1778">
        <v>-84.236881807825654</v>
      </c>
    </row>
    <row r="11" spans="1:9" ht="15" customHeight="1">
      <c r="A11" s="1706"/>
      <c r="B11" s="1788">
        <v>4</v>
      </c>
      <c r="C11" s="1787" t="s">
        <v>1496</v>
      </c>
      <c r="D11" s="1787">
        <v>82.080905000000001</v>
      </c>
      <c r="E11" s="1786">
        <v>61.883760000000009</v>
      </c>
      <c r="F11" s="1786">
        <v>142.95700199999999</v>
      </c>
      <c r="G11" s="1785">
        <v>-24.606386832601313</v>
      </c>
      <c r="H11" s="1784">
        <v>131.00891413191437</v>
      </c>
    </row>
    <row r="12" spans="1:9" ht="15" customHeight="1">
      <c r="A12" s="1706"/>
      <c r="B12" s="1788">
        <v>5</v>
      </c>
      <c r="C12" s="1787" t="s">
        <v>1495</v>
      </c>
      <c r="D12" s="1787">
        <v>971.19859899999994</v>
      </c>
      <c r="E12" s="1786">
        <v>487.91181899999998</v>
      </c>
      <c r="F12" s="1786">
        <v>442.90924199999995</v>
      </c>
      <c r="G12" s="1785">
        <v>-49.761890152809009</v>
      </c>
      <c r="H12" s="1784">
        <v>-9.2235062254148907</v>
      </c>
    </row>
    <row r="13" spans="1:9" ht="15" customHeight="1">
      <c r="A13" s="1706"/>
      <c r="B13" s="1788">
        <v>6</v>
      </c>
      <c r="C13" s="1787" t="s">
        <v>1494</v>
      </c>
      <c r="D13" s="1787">
        <v>2.5525500000000001</v>
      </c>
      <c r="E13" s="1786">
        <v>4.4212999999999996</v>
      </c>
      <c r="F13" s="1786">
        <v>12.351359999999998</v>
      </c>
      <c r="G13" s="1785">
        <v>73.211102622867301</v>
      </c>
      <c r="H13" s="1784">
        <v>179.36036912220388</v>
      </c>
    </row>
    <row r="14" spans="1:9" ht="15" customHeight="1">
      <c r="A14" s="1706"/>
      <c r="B14" s="1788">
        <v>7</v>
      </c>
      <c r="C14" s="1787" t="s">
        <v>1493</v>
      </c>
      <c r="D14" s="1787">
        <v>209.93287999999998</v>
      </c>
      <c r="E14" s="1786">
        <v>94.240591000000009</v>
      </c>
      <c r="F14" s="1786">
        <v>48.756977000000006</v>
      </c>
      <c r="G14" s="1785">
        <v>-55.109180134145717</v>
      </c>
      <c r="H14" s="1784">
        <v>-48.26329452878749</v>
      </c>
    </row>
    <row r="15" spans="1:9" ht="15" customHeight="1">
      <c r="A15" s="1706"/>
      <c r="B15" s="1788">
        <v>8</v>
      </c>
      <c r="C15" s="1787" t="s">
        <v>1492</v>
      </c>
      <c r="D15" s="1787">
        <v>497.32837600000005</v>
      </c>
      <c r="E15" s="1786">
        <v>400.22087999999997</v>
      </c>
      <c r="F15" s="1786">
        <v>375.43302399999993</v>
      </c>
      <c r="G15" s="1785">
        <v>-19.525830555061685</v>
      </c>
      <c r="H15" s="1784">
        <v>-6.1935439250445974</v>
      </c>
    </row>
    <row r="16" spans="1:9" ht="15" customHeight="1">
      <c r="A16" s="1706"/>
      <c r="B16" s="1788">
        <v>9</v>
      </c>
      <c r="C16" s="1787" t="s">
        <v>1491</v>
      </c>
      <c r="D16" s="1787">
        <v>50.949212000000003</v>
      </c>
      <c r="E16" s="1786">
        <v>53.928938000000002</v>
      </c>
      <c r="F16" s="1786">
        <v>17.181498000000001</v>
      </c>
      <c r="G16" s="1785">
        <v>5.8484241130166925</v>
      </c>
      <c r="H16" s="1784">
        <v>-68.140485169576309</v>
      </c>
    </row>
    <row r="17" spans="1:8" ht="15" customHeight="1">
      <c r="A17" s="1706"/>
      <c r="B17" s="1788">
        <v>10</v>
      </c>
      <c r="C17" s="1787" t="s">
        <v>1460</v>
      </c>
      <c r="D17" s="1787">
        <v>723.425884</v>
      </c>
      <c r="E17" s="1786">
        <v>926.88951100000008</v>
      </c>
      <c r="F17" s="1786">
        <v>1248.5537670000001</v>
      </c>
      <c r="G17" s="1785">
        <v>28.12501342570155</v>
      </c>
      <c r="H17" s="1784">
        <v>34.703624561784466</v>
      </c>
    </row>
    <row r="18" spans="1:8" ht="15" customHeight="1">
      <c r="A18" s="1706"/>
      <c r="B18" s="1788">
        <v>11</v>
      </c>
      <c r="C18" s="1787" t="s">
        <v>1464</v>
      </c>
      <c r="D18" s="1787">
        <v>4549.8538099999996</v>
      </c>
      <c r="E18" s="1786">
        <v>3430.2274110000003</v>
      </c>
      <c r="F18" s="1786">
        <v>4215.7903259999994</v>
      </c>
      <c r="G18" s="1785">
        <v>-24.60796425017443</v>
      </c>
      <c r="H18" s="1784">
        <v>22.901190529842651</v>
      </c>
    </row>
    <row r="19" spans="1:8" ht="15" customHeight="1">
      <c r="A19" s="1706"/>
      <c r="B19" s="1788">
        <v>12</v>
      </c>
      <c r="C19" s="1787" t="s">
        <v>1465</v>
      </c>
      <c r="D19" s="1787">
        <v>5811.4162900000001</v>
      </c>
      <c r="E19" s="1786">
        <v>5262.2016330000006</v>
      </c>
      <c r="F19" s="1786">
        <v>6705.0962960000006</v>
      </c>
      <c r="G19" s="1785">
        <v>-9.4506163315999476</v>
      </c>
      <c r="H19" s="1784">
        <v>27.419980525858346</v>
      </c>
    </row>
    <row r="20" spans="1:8" ht="15" customHeight="1">
      <c r="A20" s="1706"/>
      <c r="B20" s="1788"/>
      <c r="C20" s="1787" t="s">
        <v>1490</v>
      </c>
      <c r="D20" s="1787">
        <v>318.42295600000006</v>
      </c>
      <c r="E20" s="1786">
        <v>312.76492499999995</v>
      </c>
      <c r="F20" s="1786">
        <v>407.46488499999998</v>
      </c>
      <c r="G20" s="1785">
        <v>-1.7768916761139897</v>
      </c>
      <c r="H20" s="1784">
        <v>30.278318452748508</v>
      </c>
    </row>
    <row r="21" spans="1:8" ht="15" customHeight="1">
      <c r="A21" s="1706"/>
      <c r="B21" s="1788"/>
      <c r="C21" s="1787" t="s">
        <v>1489</v>
      </c>
      <c r="D21" s="1787">
        <v>5492.9933339999998</v>
      </c>
      <c r="E21" s="1786">
        <v>4949.4367080000002</v>
      </c>
      <c r="F21" s="1786">
        <v>6297.6314109999985</v>
      </c>
      <c r="G21" s="1785">
        <v>-9.8954539528665624</v>
      </c>
      <c r="H21" s="1784">
        <v>27.239356365964838</v>
      </c>
    </row>
    <row r="22" spans="1:8" ht="15" customHeight="1">
      <c r="A22" s="1706"/>
      <c r="B22" s="1788">
        <v>13</v>
      </c>
      <c r="C22" s="1787" t="s">
        <v>1488</v>
      </c>
      <c r="D22" s="1787">
        <v>51.560067000000004</v>
      </c>
      <c r="E22" s="1786">
        <v>40.003810999999999</v>
      </c>
      <c r="F22" s="1786">
        <v>15.087880999999999</v>
      </c>
      <c r="G22" s="1785">
        <v>-22.413190425062879</v>
      </c>
      <c r="H22" s="1784">
        <v>-62.283890902294289</v>
      </c>
    </row>
    <row r="23" spans="1:8" ht="15" customHeight="1">
      <c r="A23" s="1706"/>
      <c r="B23" s="1788">
        <v>14</v>
      </c>
      <c r="C23" s="1787" t="s">
        <v>1459</v>
      </c>
      <c r="D23" s="1787">
        <v>734.03962399999989</v>
      </c>
      <c r="E23" s="1786">
        <v>975.80095600000016</v>
      </c>
      <c r="F23" s="1786">
        <v>1592.2397289999999</v>
      </c>
      <c r="G23" s="1785">
        <v>32.935733180529269</v>
      </c>
      <c r="H23" s="1784">
        <v>63.17259367390902</v>
      </c>
    </row>
    <row r="24" spans="1:8" ht="15" customHeight="1">
      <c r="A24" s="1706"/>
      <c r="B24" s="1788">
        <v>15</v>
      </c>
      <c r="C24" s="1787" t="s">
        <v>1487</v>
      </c>
      <c r="D24" s="1787">
        <v>29.837589999999999</v>
      </c>
      <c r="E24" s="1786">
        <v>26.084728000000002</v>
      </c>
      <c r="F24" s="1786">
        <v>14.914079999999998</v>
      </c>
      <c r="G24" s="1785">
        <v>-12.577631102243835</v>
      </c>
      <c r="H24" s="1784">
        <v>-42.824475685542907</v>
      </c>
    </row>
    <row r="25" spans="1:8" ht="15" customHeight="1">
      <c r="A25" s="1706"/>
      <c r="B25" s="1788">
        <v>16</v>
      </c>
      <c r="C25" s="1787" t="s">
        <v>1458</v>
      </c>
      <c r="D25" s="1787">
        <v>791.50769500000001</v>
      </c>
      <c r="E25" s="1786">
        <v>789.136573</v>
      </c>
      <c r="F25" s="1786">
        <v>1401.2192400000004</v>
      </c>
      <c r="G25" s="1785">
        <v>-0.29957030297728116</v>
      </c>
      <c r="H25" s="1784">
        <v>77.563591391169794</v>
      </c>
    </row>
    <row r="26" spans="1:8" ht="15" customHeight="1">
      <c r="A26" s="1706"/>
      <c r="B26" s="1788">
        <v>17</v>
      </c>
      <c r="C26" s="1787" t="s">
        <v>1461</v>
      </c>
      <c r="D26" s="1787">
        <v>1608.104673</v>
      </c>
      <c r="E26" s="1786">
        <v>1566.4142770000001</v>
      </c>
      <c r="F26" s="1786">
        <v>2265.912358</v>
      </c>
      <c r="G26" s="1785">
        <v>-2.5925175580905679</v>
      </c>
      <c r="H26" s="1784">
        <v>44.656007754198981</v>
      </c>
    </row>
    <row r="27" spans="1:8" ht="15" customHeight="1">
      <c r="A27" s="1706"/>
      <c r="B27" s="1788">
        <v>18</v>
      </c>
      <c r="C27" s="1787" t="s">
        <v>1486</v>
      </c>
      <c r="D27" s="1787">
        <v>42.312079000000011</v>
      </c>
      <c r="E27" s="1786">
        <v>4.4166919999999994</v>
      </c>
      <c r="F27" s="1786">
        <v>17.213788999999998</v>
      </c>
      <c r="G27" s="1785">
        <v>-89.561628489113005</v>
      </c>
      <c r="H27" s="1784">
        <v>289.74393052537965</v>
      </c>
    </row>
    <row r="28" spans="1:8" ht="15" customHeight="1">
      <c r="A28" s="1706"/>
      <c r="B28" s="1788">
        <v>19</v>
      </c>
      <c r="C28" s="1787" t="s">
        <v>1485</v>
      </c>
      <c r="D28" s="1787">
        <v>7.8628440000000008</v>
      </c>
      <c r="E28" s="1786">
        <v>12.110659999999999</v>
      </c>
      <c r="F28" s="1786">
        <v>14.755307</v>
      </c>
      <c r="G28" s="1785">
        <v>54.0239129760173</v>
      </c>
      <c r="H28" s="1784">
        <v>21.837348253522105</v>
      </c>
    </row>
    <row r="29" spans="1:8" ht="15" customHeight="1">
      <c r="A29" s="1706"/>
      <c r="B29" s="1788">
        <v>20</v>
      </c>
      <c r="C29" s="1787" t="s">
        <v>1462</v>
      </c>
      <c r="D29" s="1787">
        <v>113.464872</v>
      </c>
      <c r="E29" s="1786">
        <v>87.793511000000009</v>
      </c>
      <c r="F29" s="1786">
        <v>160.57565000000002</v>
      </c>
      <c r="G29" s="1785">
        <v>-22.624941576631741</v>
      </c>
      <c r="H29" s="1784">
        <v>82.901501683877314</v>
      </c>
    </row>
    <row r="30" spans="1:8" ht="15" customHeight="1">
      <c r="A30" s="1706"/>
      <c r="B30" s="1788">
        <v>21</v>
      </c>
      <c r="C30" s="1787" t="s">
        <v>1484</v>
      </c>
      <c r="D30" s="1787">
        <v>2.5923400000000001</v>
      </c>
      <c r="E30" s="1786">
        <v>22.917394999999999</v>
      </c>
      <c r="F30" s="1786">
        <v>61.342798999999999</v>
      </c>
      <c r="G30" s="1785" t="s">
        <v>95</v>
      </c>
      <c r="H30" s="1784">
        <v>167.66916135101741</v>
      </c>
    </row>
    <row r="31" spans="1:8" ht="15" customHeight="1">
      <c r="A31" s="1706"/>
      <c r="B31" s="1788">
        <v>22</v>
      </c>
      <c r="C31" s="1787" t="s">
        <v>1483</v>
      </c>
      <c r="D31" s="1787">
        <v>6159.6351059999997</v>
      </c>
      <c r="E31" s="1786">
        <v>4426.0298130000001</v>
      </c>
      <c r="F31" s="1786">
        <v>5773.8738109999995</v>
      </c>
      <c r="G31" s="1785">
        <v>-28.144610243410739</v>
      </c>
      <c r="H31" s="1784">
        <v>30.452664237397432</v>
      </c>
    </row>
    <row r="32" spans="1:8" ht="15" customHeight="1">
      <c r="A32" s="1706"/>
      <c r="B32" s="1788">
        <v>23</v>
      </c>
      <c r="C32" s="1787" t="s">
        <v>1482</v>
      </c>
      <c r="D32" s="1787">
        <v>174.36774700000001</v>
      </c>
      <c r="E32" s="1786">
        <v>171.23894199999998</v>
      </c>
      <c r="F32" s="1786">
        <v>86.763009000000011</v>
      </c>
      <c r="G32" s="1785">
        <v>-1.7943714097539032</v>
      </c>
      <c r="H32" s="1784">
        <v>-49.332197462420659</v>
      </c>
    </row>
    <row r="33" spans="1:8" ht="15" customHeight="1">
      <c r="A33" s="1706"/>
      <c r="B33" s="1788">
        <v>24</v>
      </c>
      <c r="C33" s="1787" t="s">
        <v>1457</v>
      </c>
      <c r="D33" s="1787">
        <v>1385.560465</v>
      </c>
      <c r="E33" s="1786">
        <v>812.05876999999998</v>
      </c>
      <c r="F33" s="1786">
        <v>1125.089285</v>
      </c>
      <c r="G33" s="1785">
        <v>-41.391314885705846</v>
      </c>
      <c r="H33" s="1784">
        <v>38.547766068704604</v>
      </c>
    </row>
    <row r="34" spans="1:8" ht="15" customHeight="1">
      <c r="A34" s="1706"/>
      <c r="B34" s="1788">
        <v>25</v>
      </c>
      <c r="C34" s="1787" t="s">
        <v>1455</v>
      </c>
      <c r="D34" s="1787">
        <v>906.50298899999996</v>
      </c>
      <c r="E34" s="1786">
        <v>755.21441200000004</v>
      </c>
      <c r="F34" s="1786">
        <v>768.9035839999998</v>
      </c>
      <c r="G34" s="1785">
        <v>-16.689252968364997</v>
      </c>
      <c r="H34" s="1784">
        <v>1.8126205991947808</v>
      </c>
    </row>
    <row r="35" spans="1:8" ht="15" customHeight="1">
      <c r="A35" s="1706"/>
      <c r="B35" s="1788">
        <v>26</v>
      </c>
      <c r="C35" s="1787" t="s">
        <v>1481</v>
      </c>
      <c r="D35" s="1787">
        <v>189.89267999999998</v>
      </c>
      <c r="E35" s="1786">
        <v>70.846008999999995</v>
      </c>
      <c r="F35" s="1786">
        <v>67.399270999999999</v>
      </c>
      <c r="G35" s="1785">
        <v>-62.691553460617854</v>
      </c>
      <c r="H35" s="1784">
        <v>-4.8651124440898252</v>
      </c>
    </row>
    <row r="36" spans="1:8" ht="15" customHeight="1">
      <c r="A36" s="1706"/>
      <c r="B36" s="1788">
        <v>27</v>
      </c>
      <c r="C36" s="1787" t="s">
        <v>1480</v>
      </c>
      <c r="D36" s="1787">
        <v>312.442387</v>
      </c>
      <c r="E36" s="1786">
        <v>186.84685899999999</v>
      </c>
      <c r="F36" s="1786">
        <v>197.17580699999999</v>
      </c>
      <c r="G36" s="1785">
        <v>-40.197979923895545</v>
      </c>
      <c r="H36" s="1784">
        <v>5.5280287050476939</v>
      </c>
    </row>
    <row r="37" spans="1:8" ht="15" customHeight="1">
      <c r="A37" s="1706"/>
      <c r="B37" s="1788">
        <v>28</v>
      </c>
      <c r="C37" s="1787" t="s">
        <v>1479</v>
      </c>
      <c r="D37" s="1787">
        <v>3420.4740070000007</v>
      </c>
      <c r="E37" s="1786">
        <v>2873.7096059999999</v>
      </c>
      <c r="F37" s="1786">
        <v>3296.351341</v>
      </c>
      <c r="G37" s="1785">
        <v>-15.985047682895626</v>
      </c>
      <c r="H37" s="1784">
        <v>14.707183151615922</v>
      </c>
    </row>
    <row r="38" spans="1:8" ht="15" customHeight="1">
      <c r="A38" s="1706"/>
      <c r="B38" s="1788">
        <v>29</v>
      </c>
      <c r="C38" s="1787" t="s">
        <v>1478</v>
      </c>
      <c r="D38" s="1787">
        <v>754.70392499999991</v>
      </c>
      <c r="E38" s="1786">
        <v>1015.420003</v>
      </c>
      <c r="F38" s="1786">
        <v>1571.2802239999999</v>
      </c>
      <c r="G38" s="1785">
        <v>34.545477950177613</v>
      </c>
      <c r="H38" s="1784">
        <v>54.741901809866157</v>
      </c>
    </row>
    <row r="39" spans="1:8" ht="15" customHeight="1">
      <c r="A39" s="1706"/>
      <c r="B39" s="1788">
        <v>30</v>
      </c>
      <c r="C39" s="1787" t="s">
        <v>1456</v>
      </c>
      <c r="D39" s="1787">
        <v>815.8509210000002</v>
      </c>
      <c r="E39" s="1786">
        <v>733.34211300000004</v>
      </c>
      <c r="F39" s="1786">
        <v>927.40709800000002</v>
      </c>
      <c r="G39" s="1785">
        <v>-10.113221162864894</v>
      </c>
      <c r="H39" s="1784">
        <v>26.463090222121188</v>
      </c>
    </row>
    <row r="40" spans="1:8" ht="15" customHeight="1">
      <c r="A40" s="1706"/>
      <c r="B40" s="1783">
        <v>31</v>
      </c>
      <c r="C40" s="1781" t="s">
        <v>474</v>
      </c>
      <c r="D40" s="1781">
        <v>122.47136</v>
      </c>
      <c r="E40" s="1780">
        <v>116.362319</v>
      </c>
      <c r="F40" s="1780">
        <v>105.79472399999999</v>
      </c>
      <c r="G40" s="1779">
        <v>-4.9881384513081333</v>
      </c>
      <c r="H40" s="1778">
        <v>-9.0816297671070032</v>
      </c>
    </row>
    <row r="41" spans="1:8" ht="15" customHeight="1">
      <c r="A41" s="1706"/>
      <c r="B41" s="1783">
        <v>32</v>
      </c>
      <c r="C41" s="1781" t="s">
        <v>1477</v>
      </c>
      <c r="D41" s="1781">
        <v>2154.3160749999997</v>
      </c>
      <c r="E41" s="1780">
        <v>617.58085500000004</v>
      </c>
      <c r="F41" s="1780">
        <v>322.24421400000011</v>
      </c>
      <c r="G41" s="1779">
        <v>-71.332857691274469</v>
      </c>
      <c r="H41" s="1778">
        <v>-47.821534396496133</v>
      </c>
    </row>
    <row r="42" spans="1:8" s="1748" customFormat="1" ht="15" customHeight="1">
      <c r="A42" s="1749"/>
      <c r="B42" s="1783">
        <v>33</v>
      </c>
      <c r="C42" s="1781" t="s">
        <v>1453</v>
      </c>
      <c r="D42" s="1781">
        <v>2950.9501519999999</v>
      </c>
      <c r="E42" s="1780">
        <v>1025.5305529999998</v>
      </c>
      <c r="F42" s="1780">
        <v>690.01517000000001</v>
      </c>
      <c r="G42" s="1779">
        <v>-65.24744573184509</v>
      </c>
      <c r="H42" s="1778">
        <v>-32.716273739335378</v>
      </c>
    </row>
    <row r="43" spans="1:8" s="1748" customFormat="1" ht="15" customHeight="1">
      <c r="A43" s="1749"/>
      <c r="B43" s="1783">
        <v>34</v>
      </c>
      <c r="C43" s="1781" t="s">
        <v>1476</v>
      </c>
      <c r="D43" s="1781">
        <v>10333.150989999998</v>
      </c>
      <c r="E43" s="1780">
        <v>18317.979543499998</v>
      </c>
      <c r="F43" s="1780">
        <v>0.98749622000000015</v>
      </c>
      <c r="G43" s="1779">
        <v>77.273897973884146</v>
      </c>
      <c r="H43" s="1778">
        <v>-99.99460914224926</v>
      </c>
    </row>
    <row r="44" spans="1:8" ht="15" customHeight="1">
      <c r="A44" s="1706"/>
      <c r="B44" s="1783">
        <v>35</v>
      </c>
      <c r="C44" s="1782" t="s">
        <v>1469</v>
      </c>
      <c r="D44" s="1781">
        <v>2346.3704900000002</v>
      </c>
      <c r="E44" s="1780">
        <v>12691.12006768</v>
      </c>
      <c r="F44" s="1780">
        <v>53651.598205180002</v>
      </c>
      <c r="G44" s="1779" t="s">
        <v>95</v>
      </c>
      <c r="H44" s="1778">
        <v>322.74911843133935</v>
      </c>
    </row>
    <row r="45" spans="1:8" ht="15" customHeight="1">
      <c r="A45" s="1706"/>
      <c r="B45" s="1777"/>
      <c r="C45" s="1776" t="s">
        <v>1475</v>
      </c>
      <c r="D45" s="1776">
        <v>9362.0614397699828</v>
      </c>
      <c r="E45" s="1776">
        <v>7641.7807958200137</v>
      </c>
      <c r="F45" s="1776">
        <v>11593.232737599988</v>
      </c>
      <c r="G45" s="1775">
        <v>-18.375019807520452</v>
      </c>
      <c r="H45" s="1774">
        <v>51.708522494408427</v>
      </c>
    </row>
    <row r="46" spans="1:8" ht="15" customHeight="1" thickBot="1">
      <c r="A46" s="1706"/>
      <c r="B46" s="1773"/>
      <c r="C46" s="1772" t="s">
        <v>1474</v>
      </c>
      <c r="D46" s="1772">
        <v>62731.831038769982</v>
      </c>
      <c r="E46" s="1772">
        <v>70108.885521999997</v>
      </c>
      <c r="F46" s="1772">
        <v>106372.05472799999</v>
      </c>
      <c r="G46" s="1771">
        <v>11.759667079812797</v>
      </c>
      <c r="H46" s="1770">
        <v>51.724070260139413</v>
      </c>
    </row>
    <row r="47" spans="1:8" ht="15.75" customHeight="1" thickTop="1">
      <c r="A47" s="1706"/>
      <c r="B47" s="3260" t="s">
        <v>1473</v>
      </c>
      <c r="C47" s="3261"/>
      <c r="D47" s="3261"/>
      <c r="E47" s="3261"/>
      <c r="F47" s="3261"/>
      <c r="G47" s="3261"/>
      <c r="H47" s="3261"/>
    </row>
    <row r="48" spans="1:8" ht="15" customHeight="1">
      <c r="A48" s="1706"/>
      <c r="B48" s="3262" t="s">
        <v>1438</v>
      </c>
      <c r="C48" s="3248"/>
      <c r="D48" s="3248"/>
      <c r="E48" s="3248"/>
      <c r="F48" s="3248"/>
      <c r="G48" s="3248"/>
      <c r="H48" s="3248"/>
    </row>
    <row r="49" spans="1:8" ht="15" customHeight="1">
      <c r="A49" s="1706"/>
      <c r="B49" s="1706"/>
      <c r="C49" s="1706"/>
      <c r="D49" s="1769"/>
      <c r="E49" s="1769"/>
      <c r="F49" s="1769"/>
      <c r="G49" s="1766"/>
      <c r="H49" s="1766"/>
    </row>
    <row r="50" spans="1:8" ht="15.75" customHeight="1">
      <c r="A50" s="1706"/>
      <c r="B50" s="1706"/>
      <c r="C50" s="1706"/>
      <c r="D50" s="1768"/>
      <c r="E50" s="1768"/>
      <c r="F50" s="1768"/>
      <c r="G50" s="1768"/>
      <c r="H50" s="1768"/>
    </row>
    <row r="51" spans="1:8" ht="15.75" customHeight="1">
      <c r="A51" s="1706"/>
      <c r="B51" s="1706"/>
      <c r="C51" s="1706"/>
      <c r="D51" s="1767"/>
      <c r="E51" s="1767"/>
      <c r="F51" s="1767"/>
      <c r="G51" s="1767"/>
      <c r="H51" s="1767"/>
    </row>
    <row r="52" spans="1:8" ht="15.75" customHeight="1">
      <c r="A52" s="1706"/>
      <c r="B52" s="1706"/>
      <c r="C52" s="1706"/>
      <c r="D52" s="1766"/>
      <c r="E52" s="1766"/>
      <c r="F52" s="1766"/>
      <c r="G52" s="1766"/>
      <c r="H52" s="1766"/>
    </row>
    <row r="53" spans="1:8" ht="15.75" customHeight="1">
      <c r="A53" s="1706"/>
      <c r="B53" s="1706"/>
      <c r="C53" s="1706"/>
      <c r="D53" s="1706"/>
      <c r="E53" s="1706"/>
      <c r="F53" s="1706"/>
      <c r="G53" s="1706"/>
      <c r="H53" s="1706"/>
    </row>
    <row r="54" spans="1:8" ht="15.75" customHeight="1">
      <c r="A54" s="1706"/>
      <c r="B54" s="1706"/>
      <c r="C54" s="1706"/>
      <c r="D54" s="1765"/>
      <c r="E54" s="1765"/>
      <c r="F54" s="1765"/>
      <c r="G54" s="1765"/>
      <c r="H54" s="1765"/>
    </row>
    <row r="55" spans="1:8" ht="15.75" customHeight="1">
      <c r="A55" s="1706"/>
      <c r="B55" s="1706"/>
      <c r="C55" s="1706"/>
      <c r="D55" s="1706"/>
      <c r="E55" s="1706"/>
      <c r="F55" s="1706"/>
      <c r="G55" s="1706"/>
      <c r="H55" s="1706"/>
    </row>
    <row r="56" spans="1:8" ht="15.75" customHeight="1">
      <c r="A56" s="1706"/>
      <c r="B56" s="1706"/>
      <c r="C56" s="1706"/>
      <c r="D56" s="1706"/>
      <c r="E56" s="1706"/>
      <c r="F56" s="1706"/>
      <c r="G56" s="1706"/>
      <c r="H56" s="1706"/>
    </row>
    <row r="57" spans="1:8" ht="15.75" customHeight="1">
      <c r="A57" s="1706"/>
      <c r="B57" s="1706"/>
      <c r="C57" s="1706"/>
      <c r="D57" s="1706"/>
      <c r="E57" s="1706"/>
      <c r="F57" s="1706"/>
      <c r="G57" s="1706"/>
      <c r="H57" s="1706"/>
    </row>
    <row r="58" spans="1:8" ht="15.75" customHeight="1">
      <c r="A58" s="1706"/>
      <c r="B58" s="1706"/>
      <c r="C58" s="1706"/>
      <c r="D58" s="1706"/>
      <c r="E58" s="1706"/>
      <c r="F58" s="1706"/>
      <c r="G58" s="1706"/>
      <c r="H58" s="1706"/>
    </row>
    <row r="59" spans="1:8" ht="15.75" customHeight="1">
      <c r="A59" s="1706"/>
      <c r="B59" s="1706"/>
      <c r="C59" s="1706"/>
      <c r="D59" s="1706"/>
      <c r="E59" s="1706"/>
      <c r="F59" s="1706"/>
      <c r="G59" s="1706"/>
      <c r="H59" s="1706"/>
    </row>
    <row r="60" spans="1:8" ht="15.75" customHeight="1">
      <c r="A60" s="1706"/>
      <c r="B60" s="1706"/>
      <c r="C60" s="1706"/>
      <c r="D60" s="1706"/>
      <c r="E60" s="1706"/>
      <c r="F60" s="1706"/>
      <c r="G60" s="1706"/>
      <c r="H60" s="1706"/>
    </row>
    <row r="61" spans="1:8" ht="15.75" customHeight="1">
      <c r="A61" s="1706"/>
      <c r="B61" s="1706"/>
      <c r="C61" s="1706"/>
      <c r="D61" s="1706"/>
      <c r="E61" s="1706"/>
      <c r="F61" s="1706"/>
      <c r="G61" s="1706"/>
      <c r="H61" s="1706"/>
    </row>
    <row r="62" spans="1:8" ht="15.75" customHeight="1">
      <c r="A62" s="1706"/>
      <c r="B62" s="1706"/>
      <c r="C62" s="1706"/>
      <c r="D62" s="1706"/>
      <c r="E62" s="1706"/>
      <c r="F62" s="1706"/>
      <c r="G62" s="1706"/>
      <c r="H62" s="1706"/>
    </row>
    <row r="63" spans="1:8" ht="15.75" customHeight="1">
      <c r="A63" s="1706"/>
      <c r="B63" s="1706"/>
      <c r="C63" s="1706"/>
      <c r="D63" s="1706"/>
      <c r="E63" s="1706"/>
      <c r="F63" s="1706"/>
      <c r="G63" s="1706"/>
      <c r="H63" s="1706"/>
    </row>
    <row r="64" spans="1:8" ht="15.75" customHeight="1">
      <c r="A64" s="1706"/>
      <c r="B64" s="1706"/>
      <c r="C64" s="1706"/>
      <c r="D64" s="1706"/>
      <c r="E64" s="1706"/>
      <c r="F64" s="1706"/>
      <c r="G64" s="1706"/>
      <c r="H64" s="1706"/>
    </row>
    <row r="65" spans="1:8" ht="15.75" customHeight="1">
      <c r="A65" s="1706"/>
      <c r="B65" s="1706"/>
      <c r="C65" s="1706"/>
      <c r="D65" s="1706"/>
      <c r="E65" s="1706"/>
      <c r="F65" s="1706"/>
      <c r="G65" s="1706"/>
      <c r="H65" s="1706"/>
    </row>
    <row r="66" spans="1:8" ht="15.75" customHeight="1">
      <c r="A66" s="1706"/>
      <c r="B66" s="1706"/>
      <c r="C66" s="1706"/>
      <c r="D66" s="1706"/>
      <c r="E66" s="1706"/>
      <c r="F66" s="1706"/>
      <c r="G66" s="1706"/>
      <c r="H66" s="1706"/>
    </row>
    <row r="67" spans="1:8" ht="15.75" customHeight="1">
      <c r="A67" s="1706"/>
      <c r="B67" s="1706"/>
      <c r="C67" s="1706"/>
      <c r="D67" s="1706"/>
      <c r="E67" s="1706"/>
      <c r="F67" s="1706"/>
      <c r="G67" s="1706"/>
      <c r="H67" s="1706"/>
    </row>
    <row r="68" spans="1:8" ht="15.75" customHeight="1">
      <c r="A68" s="1706"/>
      <c r="B68" s="1706"/>
      <c r="C68" s="1706"/>
      <c r="D68" s="1706"/>
      <c r="E68" s="1706"/>
      <c r="F68" s="1706"/>
      <c r="G68" s="1706"/>
      <c r="H68" s="1706"/>
    </row>
    <row r="69" spans="1:8" ht="15.75" customHeight="1">
      <c r="A69" s="1706"/>
      <c r="B69" s="1706"/>
      <c r="C69" s="1706"/>
      <c r="D69" s="1706"/>
      <c r="E69" s="1706"/>
      <c r="F69" s="1706"/>
      <c r="G69" s="1706"/>
      <c r="H69" s="1706"/>
    </row>
    <row r="70" spans="1:8" ht="15.75" customHeight="1">
      <c r="A70" s="1706"/>
      <c r="B70" s="1706"/>
      <c r="C70" s="1706"/>
      <c r="D70" s="1706"/>
      <c r="E70" s="1706"/>
      <c r="F70" s="1706"/>
      <c r="G70" s="1706"/>
      <c r="H70" s="1706"/>
    </row>
    <row r="71" spans="1:8" ht="15.75" customHeight="1">
      <c r="A71" s="1706"/>
      <c r="B71" s="1706"/>
      <c r="C71" s="1706"/>
      <c r="D71" s="1706"/>
      <c r="E71" s="1706"/>
      <c r="F71" s="1706"/>
      <c r="G71" s="1706"/>
      <c r="H71" s="1706"/>
    </row>
    <row r="72" spans="1:8" ht="15.75" customHeight="1">
      <c r="A72" s="1706"/>
      <c r="B72" s="1706"/>
      <c r="C72" s="1706"/>
      <c r="D72" s="1706"/>
      <c r="E72" s="1706"/>
      <c r="F72" s="1706"/>
      <c r="G72" s="1706"/>
      <c r="H72" s="1706"/>
    </row>
    <row r="73" spans="1:8" ht="15.75" customHeight="1">
      <c r="A73" s="1706"/>
      <c r="B73" s="1706"/>
      <c r="C73" s="1706"/>
      <c r="D73" s="1706"/>
      <c r="E73" s="1706"/>
      <c r="F73" s="1706"/>
      <c r="G73" s="1706"/>
      <c r="H73" s="1706"/>
    </row>
    <row r="74" spans="1:8" ht="15.75" customHeight="1">
      <c r="A74" s="1706"/>
      <c r="B74" s="1706"/>
      <c r="C74" s="1706"/>
      <c r="D74" s="1706"/>
      <c r="E74" s="1706"/>
      <c r="F74" s="1706"/>
      <c r="G74" s="1706"/>
      <c r="H74" s="1706"/>
    </row>
    <row r="75" spans="1:8" ht="15.75" customHeight="1">
      <c r="A75" s="1706"/>
      <c r="B75" s="1706"/>
      <c r="C75" s="1706"/>
      <c r="D75" s="1706"/>
      <c r="E75" s="1706"/>
      <c r="F75" s="1706"/>
      <c r="G75" s="1706"/>
      <c r="H75" s="1706"/>
    </row>
    <row r="76" spans="1:8" ht="15.75" customHeight="1">
      <c r="A76" s="1706"/>
      <c r="B76" s="1706"/>
      <c r="C76" s="1706"/>
      <c r="D76" s="1706"/>
      <c r="E76" s="1706"/>
      <c r="F76" s="1706"/>
      <c r="G76" s="1706"/>
      <c r="H76" s="1706"/>
    </row>
    <row r="77" spans="1:8" ht="15.75" customHeight="1">
      <c r="A77" s="1706"/>
      <c r="B77" s="1706"/>
      <c r="C77" s="1706"/>
      <c r="D77" s="1706"/>
      <c r="E77" s="1706"/>
      <c r="F77" s="1706"/>
      <c r="G77" s="1706"/>
      <c r="H77" s="1706"/>
    </row>
    <row r="78" spans="1:8" ht="15.75" customHeight="1">
      <c r="A78" s="1706"/>
      <c r="B78" s="1706"/>
      <c r="C78" s="1706"/>
      <c r="D78" s="1706"/>
      <c r="E78" s="1706"/>
      <c r="F78" s="1706"/>
      <c r="G78" s="1706"/>
      <c r="H78" s="1706"/>
    </row>
    <row r="79" spans="1:8" ht="15.75" customHeight="1">
      <c r="A79" s="1706"/>
      <c r="B79" s="1706"/>
      <c r="C79" s="1706"/>
      <c r="D79" s="1706"/>
      <c r="E79" s="1706"/>
      <c r="F79" s="1706"/>
      <c r="G79" s="1706"/>
      <c r="H79" s="1706"/>
    </row>
    <row r="80" spans="1:8" ht="15.75" customHeight="1">
      <c r="A80" s="1706"/>
      <c r="B80" s="1706"/>
      <c r="C80" s="1706"/>
      <c r="D80" s="1706"/>
      <c r="E80" s="1706"/>
      <c r="F80" s="1706"/>
      <c r="G80" s="1706"/>
      <c r="H80" s="1706"/>
    </row>
    <row r="81" spans="1:8" ht="15.75" customHeight="1">
      <c r="A81" s="1706"/>
      <c r="B81" s="1706"/>
      <c r="C81" s="1706"/>
      <c r="D81" s="1706"/>
      <c r="E81" s="1706"/>
      <c r="F81" s="1706"/>
      <c r="G81" s="1706"/>
      <c r="H81" s="1706"/>
    </row>
    <row r="82" spans="1:8" ht="15.75" customHeight="1">
      <c r="A82" s="1706"/>
      <c r="B82" s="1706"/>
      <c r="C82" s="1706"/>
      <c r="D82" s="1706"/>
      <c r="E82" s="1706"/>
      <c r="F82" s="1706"/>
      <c r="G82" s="1706"/>
      <c r="H82" s="1706"/>
    </row>
    <row r="83" spans="1:8" ht="15.75" customHeight="1">
      <c r="A83" s="1706"/>
      <c r="B83" s="1706"/>
      <c r="C83" s="1706"/>
      <c r="D83" s="1706"/>
      <c r="E83" s="1706"/>
      <c r="F83" s="1706"/>
      <c r="G83" s="1706"/>
      <c r="H83" s="1706"/>
    </row>
    <row r="84" spans="1:8" ht="15.75" customHeight="1">
      <c r="A84" s="1706"/>
      <c r="B84" s="1706"/>
      <c r="C84" s="1706"/>
      <c r="D84" s="1706"/>
      <c r="E84" s="1706"/>
      <c r="F84" s="1706"/>
      <c r="G84" s="1706"/>
      <c r="H84" s="1706"/>
    </row>
    <row r="85" spans="1:8" ht="15.75" customHeight="1">
      <c r="A85" s="1706"/>
      <c r="B85" s="1706"/>
      <c r="C85" s="1706"/>
      <c r="D85" s="1706"/>
      <c r="E85" s="1706"/>
      <c r="F85" s="1706"/>
      <c r="G85" s="1706"/>
      <c r="H85" s="1706"/>
    </row>
    <row r="86" spans="1:8" ht="15.75" customHeight="1">
      <c r="A86" s="1706"/>
      <c r="B86" s="1706"/>
      <c r="C86" s="1706"/>
      <c r="D86" s="1706"/>
      <c r="E86" s="1706"/>
      <c r="F86" s="1706"/>
      <c r="G86" s="1706"/>
      <c r="H86" s="1706"/>
    </row>
    <row r="87" spans="1:8" ht="15.75" customHeight="1">
      <c r="A87" s="1706"/>
      <c r="B87" s="1706"/>
      <c r="C87" s="1706"/>
      <c r="D87" s="1706"/>
      <c r="E87" s="1706"/>
      <c r="F87" s="1706"/>
      <c r="G87" s="1706"/>
      <c r="H87" s="1706"/>
    </row>
    <row r="88" spans="1:8" ht="15.75" customHeight="1">
      <c r="A88" s="1706"/>
      <c r="B88" s="1706"/>
      <c r="C88" s="1706"/>
      <c r="D88" s="1706"/>
      <c r="E88" s="1706"/>
      <c r="F88" s="1706"/>
      <c r="G88" s="1706"/>
      <c r="H88" s="1706"/>
    </row>
    <row r="89" spans="1:8" ht="15.75" customHeight="1">
      <c r="A89" s="1706"/>
      <c r="B89" s="1706"/>
      <c r="C89" s="1706"/>
      <c r="D89" s="1706"/>
      <c r="E89" s="1706"/>
      <c r="F89" s="1706"/>
      <c r="G89" s="1706"/>
      <c r="H89" s="1706"/>
    </row>
    <row r="90" spans="1:8" ht="15.75" customHeight="1">
      <c r="A90" s="1706"/>
      <c r="B90" s="1706"/>
      <c r="C90" s="1706"/>
      <c r="D90" s="1706"/>
      <c r="E90" s="1706"/>
      <c r="F90" s="1706"/>
      <c r="G90" s="1706"/>
      <c r="H90" s="1706"/>
    </row>
    <row r="91" spans="1:8" ht="15.75" customHeight="1">
      <c r="A91" s="1706"/>
      <c r="B91" s="1706"/>
      <c r="C91" s="1706"/>
      <c r="D91" s="1706"/>
      <c r="E91" s="1706"/>
      <c r="F91" s="1706"/>
      <c r="G91" s="1706"/>
      <c r="H91" s="1706"/>
    </row>
    <row r="92" spans="1:8" ht="15.75" customHeight="1">
      <c r="A92" s="1706"/>
      <c r="B92" s="1706"/>
      <c r="C92" s="1706"/>
      <c r="D92" s="1706"/>
      <c r="E92" s="1706"/>
      <c r="F92" s="1706"/>
      <c r="G92" s="1706"/>
      <c r="H92" s="1706"/>
    </row>
    <row r="93" spans="1:8" ht="15.75" customHeight="1">
      <c r="A93" s="1706"/>
      <c r="B93" s="1706"/>
      <c r="C93" s="1706"/>
      <c r="D93" s="1706"/>
      <c r="E93" s="1706"/>
      <c r="F93" s="1706"/>
      <c r="G93" s="1706"/>
      <c r="H93" s="1706"/>
    </row>
    <row r="94" spans="1:8" ht="15.75" customHeight="1">
      <c r="A94" s="1706"/>
      <c r="B94" s="1706"/>
      <c r="C94" s="1706"/>
      <c r="D94" s="1706"/>
      <c r="E94" s="1706"/>
      <c r="F94" s="1706"/>
      <c r="G94" s="1706"/>
      <c r="H94" s="1706"/>
    </row>
    <row r="95" spans="1:8" ht="15.75" customHeight="1">
      <c r="A95" s="1706"/>
      <c r="B95" s="1706"/>
      <c r="C95" s="1706"/>
      <c r="D95" s="1706"/>
      <c r="E95" s="1706"/>
      <c r="F95" s="1706"/>
      <c r="G95" s="1706"/>
      <c r="H95" s="1706"/>
    </row>
    <row r="96" spans="1:8" ht="15.75" customHeight="1">
      <c r="A96" s="1706"/>
      <c r="B96" s="1706"/>
      <c r="C96" s="1706"/>
      <c r="D96" s="1706"/>
      <c r="E96" s="1706"/>
      <c r="F96" s="1706"/>
      <c r="G96" s="1706"/>
      <c r="H96" s="1706"/>
    </row>
    <row r="97" spans="1:8" ht="15.75" customHeight="1">
      <c r="A97" s="1706"/>
      <c r="B97" s="1706"/>
      <c r="C97" s="1706"/>
      <c r="D97" s="1706"/>
      <c r="E97" s="1706"/>
      <c r="F97" s="1706"/>
      <c r="G97" s="1706"/>
      <c r="H97" s="1706"/>
    </row>
    <row r="98" spans="1:8" ht="15.75" customHeight="1">
      <c r="A98" s="1706"/>
      <c r="B98" s="1706"/>
      <c r="C98" s="1706"/>
      <c r="D98" s="1706"/>
      <c r="E98" s="1706"/>
      <c r="F98" s="1706"/>
      <c r="G98" s="1706"/>
      <c r="H98" s="1706"/>
    </row>
    <row r="99" spans="1:8" ht="15.75" customHeight="1">
      <c r="A99" s="1706"/>
      <c r="B99" s="1706"/>
      <c r="C99" s="1706"/>
      <c r="D99" s="1706"/>
      <c r="E99" s="1706"/>
      <c r="F99" s="1706"/>
      <c r="G99" s="1706"/>
      <c r="H99" s="1706"/>
    </row>
    <row r="100" spans="1:8" ht="15.75" customHeight="1">
      <c r="A100" s="1706"/>
      <c r="B100" s="1706"/>
      <c r="C100" s="1706"/>
      <c r="D100" s="1706"/>
      <c r="E100" s="1706"/>
      <c r="F100" s="1706"/>
      <c r="G100" s="1706"/>
      <c r="H100" s="1706"/>
    </row>
    <row r="101" spans="1:8" ht="15.75" customHeight="1">
      <c r="A101" s="1706"/>
      <c r="B101" s="1706"/>
      <c r="C101" s="1706"/>
      <c r="D101" s="1706"/>
      <c r="E101" s="1706"/>
      <c r="F101" s="1706"/>
      <c r="G101" s="1706"/>
      <c r="H101" s="1706"/>
    </row>
    <row r="102" spans="1:8" ht="15.75" customHeight="1">
      <c r="A102" s="1706"/>
      <c r="B102" s="1706"/>
      <c r="C102" s="1706"/>
      <c r="D102" s="1706"/>
      <c r="E102" s="1706"/>
      <c r="F102" s="1706"/>
      <c r="G102" s="1706"/>
      <c r="H102" s="1706"/>
    </row>
    <row r="103" spans="1:8" ht="15.75" customHeight="1">
      <c r="A103" s="1706"/>
      <c r="B103" s="1706"/>
      <c r="C103" s="1706"/>
      <c r="D103" s="1706"/>
      <c r="E103" s="1706"/>
      <c r="F103" s="1706"/>
      <c r="G103" s="1706"/>
      <c r="H103" s="1706"/>
    </row>
    <row r="104" spans="1:8" ht="15.75" customHeight="1">
      <c r="A104" s="1706"/>
      <c r="B104" s="1706"/>
      <c r="C104" s="1706"/>
      <c r="D104" s="1706"/>
      <c r="E104" s="1706"/>
      <c r="F104" s="1706"/>
      <c r="G104" s="1706"/>
      <c r="H104" s="1706"/>
    </row>
    <row r="105" spans="1:8" ht="15.75" customHeight="1">
      <c r="A105" s="1706"/>
      <c r="B105" s="1706"/>
      <c r="C105" s="1706"/>
      <c r="D105" s="1706"/>
      <c r="E105" s="1706"/>
      <c r="F105" s="1706"/>
      <c r="G105" s="1706"/>
      <c r="H105" s="1706"/>
    </row>
    <row r="106" spans="1:8" ht="15.75" customHeight="1">
      <c r="A106" s="1706"/>
      <c r="B106" s="1706"/>
      <c r="C106" s="1706"/>
      <c r="D106" s="1706"/>
      <c r="E106" s="1706"/>
      <c r="F106" s="1706"/>
      <c r="G106" s="1706"/>
      <c r="H106" s="1706"/>
    </row>
    <row r="107" spans="1:8" ht="15.75" customHeight="1">
      <c r="A107" s="1706"/>
      <c r="B107" s="1706"/>
      <c r="C107" s="1706"/>
      <c r="D107" s="1706"/>
      <c r="E107" s="1706"/>
      <c r="F107" s="1706"/>
      <c r="G107" s="1706"/>
      <c r="H107" s="1706"/>
    </row>
    <row r="108" spans="1:8" ht="15.75" customHeight="1">
      <c r="A108" s="1706"/>
      <c r="B108" s="1706"/>
      <c r="C108" s="1706"/>
      <c r="D108" s="1706"/>
      <c r="E108" s="1706"/>
      <c r="F108" s="1706"/>
      <c r="G108" s="1706"/>
      <c r="H108" s="1706"/>
    </row>
    <row r="109" spans="1:8" ht="15.75" customHeight="1">
      <c r="A109" s="1706"/>
      <c r="B109" s="1706"/>
      <c r="C109" s="1706"/>
      <c r="D109" s="1706"/>
      <c r="E109" s="1706"/>
      <c r="F109" s="1706"/>
      <c r="G109" s="1706"/>
      <c r="H109" s="1706"/>
    </row>
    <row r="110" spans="1:8" ht="15.75" customHeight="1">
      <c r="A110" s="1706"/>
      <c r="B110" s="1706"/>
      <c r="C110" s="1706"/>
      <c r="D110" s="1706"/>
      <c r="E110" s="1706"/>
      <c r="F110" s="1706"/>
      <c r="G110" s="1706"/>
      <c r="H110" s="1706"/>
    </row>
    <row r="111" spans="1:8" ht="15.75" customHeight="1">
      <c r="A111" s="1706"/>
      <c r="B111" s="1706"/>
      <c r="C111" s="1706"/>
      <c r="D111" s="1706"/>
      <c r="E111" s="1706"/>
      <c r="F111" s="1706"/>
      <c r="G111" s="1706"/>
      <c r="H111" s="1706"/>
    </row>
    <row r="112" spans="1:8" ht="15.75" customHeight="1">
      <c r="A112" s="1706"/>
      <c r="B112" s="1706"/>
      <c r="C112" s="1706"/>
      <c r="D112" s="1706"/>
      <c r="E112" s="1706"/>
      <c r="F112" s="1706"/>
      <c r="G112" s="1706"/>
      <c r="H112" s="1706"/>
    </row>
    <row r="113" spans="1:8" ht="15.75" customHeight="1">
      <c r="A113" s="1706"/>
      <c r="B113" s="1706"/>
      <c r="C113" s="1706"/>
      <c r="D113" s="1706"/>
      <c r="E113" s="1706"/>
      <c r="F113" s="1706"/>
      <c r="G113" s="1706"/>
      <c r="H113" s="1706"/>
    </row>
    <row r="114" spans="1:8" ht="15.75" customHeight="1">
      <c r="A114" s="1706"/>
      <c r="B114" s="1706"/>
      <c r="C114" s="1706"/>
      <c r="D114" s="1706"/>
      <c r="E114" s="1706"/>
      <c r="F114" s="1706"/>
      <c r="G114" s="1706"/>
      <c r="H114" s="1706"/>
    </row>
    <row r="115" spans="1:8" ht="15.75" customHeight="1">
      <c r="A115" s="1706"/>
      <c r="B115" s="1706"/>
      <c r="C115" s="1706"/>
      <c r="D115" s="1706"/>
      <c r="E115" s="1706"/>
      <c r="F115" s="1706"/>
      <c r="G115" s="1706"/>
      <c r="H115" s="1706"/>
    </row>
    <row r="116" spans="1:8" ht="15.75" customHeight="1">
      <c r="A116" s="1706"/>
      <c r="B116" s="1706"/>
      <c r="C116" s="1706"/>
      <c r="D116" s="1706"/>
      <c r="E116" s="1706"/>
      <c r="F116" s="1706"/>
      <c r="G116" s="1706"/>
      <c r="H116" s="1706"/>
    </row>
    <row r="117" spans="1:8" ht="15.75" customHeight="1">
      <c r="A117" s="1706"/>
      <c r="B117" s="1706"/>
      <c r="C117" s="1706"/>
      <c r="D117" s="1706"/>
      <c r="E117" s="1706"/>
      <c r="F117" s="1706"/>
      <c r="G117" s="1706"/>
      <c r="H117" s="1706"/>
    </row>
    <row r="118" spans="1:8" ht="15.75" customHeight="1">
      <c r="A118" s="1706"/>
      <c r="B118" s="1706"/>
      <c r="C118" s="1706"/>
      <c r="D118" s="1706"/>
      <c r="E118" s="1706"/>
      <c r="F118" s="1706"/>
      <c r="G118" s="1706"/>
      <c r="H118" s="1706"/>
    </row>
    <row r="119" spans="1:8" ht="15.75" customHeight="1">
      <c r="A119" s="1706"/>
      <c r="B119" s="1706"/>
      <c r="C119" s="1706"/>
      <c r="D119" s="1706"/>
      <c r="E119" s="1706"/>
      <c r="F119" s="1706"/>
      <c r="G119" s="1706"/>
      <c r="H119" s="1706"/>
    </row>
    <row r="120" spans="1:8" ht="15.75" customHeight="1">
      <c r="A120" s="1706"/>
      <c r="B120" s="1706"/>
      <c r="C120" s="1706"/>
      <c r="D120" s="1706"/>
      <c r="E120" s="1706"/>
      <c r="F120" s="1706"/>
      <c r="G120" s="1706"/>
      <c r="H120" s="1706"/>
    </row>
    <row r="121" spans="1:8" ht="15.75" customHeight="1">
      <c r="A121" s="1706"/>
      <c r="B121" s="1706"/>
      <c r="C121" s="1706"/>
      <c r="D121" s="1706"/>
      <c r="E121" s="1706"/>
      <c r="F121" s="1706"/>
      <c r="G121" s="1706"/>
      <c r="H121" s="1706"/>
    </row>
    <row r="122" spans="1:8" ht="15.75" customHeight="1">
      <c r="A122" s="1706"/>
      <c r="B122" s="1706"/>
      <c r="C122" s="1706"/>
      <c r="D122" s="1706"/>
      <c r="E122" s="1706"/>
      <c r="F122" s="1706"/>
      <c r="G122" s="1706"/>
      <c r="H122" s="1706"/>
    </row>
    <row r="123" spans="1:8" ht="15.75" customHeight="1">
      <c r="A123" s="1706"/>
      <c r="B123" s="1706"/>
      <c r="C123" s="1706"/>
      <c r="D123" s="1706"/>
      <c r="E123" s="1706"/>
      <c r="F123" s="1706"/>
      <c r="G123" s="1706"/>
      <c r="H123" s="1706"/>
    </row>
    <row r="124" spans="1:8" ht="15.75" customHeight="1">
      <c r="A124" s="1706"/>
      <c r="B124" s="1706"/>
      <c r="C124" s="1706"/>
      <c r="D124" s="1706"/>
      <c r="E124" s="1706"/>
      <c r="F124" s="1706"/>
      <c r="G124" s="1706"/>
      <c r="H124" s="1706"/>
    </row>
    <row r="125" spans="1:8" ht="15.75" customHeight="1">
      <c r="A125" s="1706"/>
      <c r="B125" s="1706"/>
      <c r="C125" s="1706"/>
      <c r="D125" s="1706"/>
      <c r="E125" s="1706"/>
      <c r="F125" s="1706"/>
      <c r="G125" s="1706"/>
      <c r="H125" s="1706"/>
    </row>
    <row r="126" spans="1:8" ht="15.75" customHeight="1">
      <c r="A126" s="1706"/>
      <c r="B126" s="1706"/>
      <c r="C126" s="1706"/>
      <c r="D126" s="1706"/>
      <c r="E126" s="1706"/>
      <c r="F126" s="1706"/>
      <c r="G126" s="1706"/>
      <c r="H126" s="1706"/>
    </row>
    <row r="127" spans="1:8" ht="15.75" customHeight="1">
      <c r="A127" s="1706"/>
      <c r="B127" s="1706"/>
      <c r="C127" s="1706"/>
      <c r="D127" s="1706"/>
      <c r="E127" s="1706"/>
      <c r="F127" s="1706"/>
      <c r="G127" s="1706"/>
      <c r="H127" s="1706"/>
    </row>
    <row r="128" spans="1:8" ht="15.75" customHeight="1">
      <c r="A128" s="1706"/>
      <c r="B128" s="1706"/>
      <c r="C128" s="1706"/>
      <c r="D128" s="1706"/>
      <c r="E128" s="1706"/>
      <c r="F128" s="1706"/>
      <c r="G128" s="1706"/>
      <c r="H128" s="1706"/>
    </row>
    <row r="129" spans="1:8" ht="15.75" customHeight="1">
      <c r="A129" s="1706"/>
      <c r="B129" s="1706"/>
      <c r="C129" s="1706"/>
      <c r="D129" s="1706"/>
      <c r="E129" s="1706"/>
      <c r="F129" s="1706"/>
      <c r="G129" s="1706"/>
      <c r="H129" s="1706"/>
    </row>
    <row r="130" spans="1:8" ht="15.75" customHeight="1">
      <c r="A130" s="1706"/>
      <c r="B130" s="1706"/>
      <c r="C130" s="1706"/>
      <c r="D130" s="1706"/>
      <c r="E130" s="1706"/>
      <c r="F130" s="1706"/>
      <c r="G130" s="1706"/>
      <c r="H130" s="1706"/>
    </row>
    <row r="131" spans="1:8" ht="15.75" customHeight="1">
      <c r="A131" s="1706"/>
      <c r="B131" s="1706"/>
      <c r="C131" s="1706"/>
      <c r="D131" s="1706"/>
      <c r="E131" s="1706"/>
      <c r="F131" s="1706"/>
      <c r="G131" s="1706"/>
      <c r="H131" s="1706"/>
    </row>
    <row r="132" spans="1:8" ht="15.75" customHeight="1">
      <c r="A132" s="1706"/>
      <c r="B132" s="1706"/>
      <c r="C132" s="1706"/>
      <c r="D132" s="1706"/>
      <c r="E132" s="1706"/>
      <c r="F132" s="1706"/>
      <c r="G132" s="1706"/>
      <c r="H132" s="1706"/>
    </row>
    <row r="133" spans="1:8" ht="15.75" customHeight="1">
      <c r="A133" s="1706"/>
      <c r="B133" s="1706"/>
      <c r="C133" s="1706"/>
      <c r="D133" s="1706"/>
      <c r="E133" s="1706"/>
      <c r="F133" s="1706"/>
      <c r="G133" s="1706"/>
      <c r="H133" s="1706"/>
    </row>
    <row r="134" spans="1:8" ht="15.75" customHeight="1">
      <c r="A134" s="1706"/>
      <c r="B134" s="1706"/>
      <c r="C134" s="1706"/>
      <c r="D134" s="1706"/>
      <c r="E134" s="1706"/>
      <c r="F134" s="1706"/>
      <c r="G134" s="1706"/>
      <c r="H134" s="1706"/>
    </row>
    <row r="135" spans="1:8" ht="15.75" customHeight="1">
      <c r="A135" s="1706"/>
      <c r="B135" s="1706"/>
      <c r="C135" s="1706"/>
      <c r="D135" s="1706"/>
      <c r="E135" s="1706"/>
      <c r="F135" s="1706"/>
      <c r="G135" s="1706"/>
      <c r="H135" s="1706"/>
    </row>
    <row r="136" spans="1:8" ht="15.75" customHeight="1">
      <c r="A136" s="1706"/>
      <c r="B136" s="1706"/>
      <c r="C136" s="1706"/>
      <c r="D136" s="1706"/>
      <c r="E136" s="1706"/>
      <c r="F136" s="1706"/>
      <c r="G136" s="1706"/>
      <c r="H136" s="1706"/>
    </row>
    <row r="137" spans="1:8" ht="15.75" customHeight="1">
      <c r="A137" s="1706"/>
      <c r="B137" s="1706"/>
      <c r="C137" s="1706"/>
      <c r="D137" s="1706"/>
      <c r="E137" s="1706"/>
      <c r="F137" s="1706"/>
      <c r="G137" s="1706"/>
      <c r="H137" s="1706"/>
    </row>
    <row r="138" spans="1:8" ht="15.75" customHeight="1">
      <c r="A138" s="1706"/>
      <c r="B138" s="1706"/>
      <c r="C138" s="1706"/>
      <c r="D138" s="1706"/>
      <c r="E138" s="1706"/>
      <c r="F138" s="1706"/>
      <c r="G138" s="1706"/>
      <c r="H138" s="1706"/>
    </row>
    <row r="139" spans="1:8" ht="15.75" customHeight="1">
      <c r="A139" s="1706"/>
      <c r="B139" s="1706"/>
      <c r="C139" s="1706"/>
      <c r="D139" s="1706"/>
      <c r="E139" s="1706"/>
      <c r="F139" s="1706"/>
      <c r="G139" s="1706"/>
      <c r="H139" s="1706"/>
    </row>
    <row r="140" spans="1:8" ht="15.75" customHeight="1">
      <c r="A140" s="1706"/>
      <c r="B140" s="1706"/>
      <c r="C140" s="1706"/>
      <c r="D140" s="1706"/>
      <c r="E140" s="1706"/>
      <c r="F140" s="1706"/>
      <c r="G140" s="1706"/>
      <c r="H140" s="1706"/>
    </row>
    <row r="141" spans="1:8" ht="15.75" customHeight="1">
      <c r="A141" s="1706"/>
      <c r="B141" s="1706"/>
      <c r="C141" s="1706"/>
      <c r="D141" s="1706"/>
      <c r="E141" s="1706"/>
      <c r="F141" s="1706"/>
      <c r="G141" s="1706"/>
      <c r="H141" s="1706"/>
    </row>
    <row r="142" spans="1:8" ht="15.75" customHeight="1">
      <c r="A142" s="1706"/>
      <c r="B142" s="1706"/>
      <c r="C142" s="1706"/>
      <c r="D142" s="1706"/>
      <c r="E142" s="1706"/>
      <c r="F142" s="1706"/>
      <c r="G142" s="1706"/>
      <c r="H142" s="1706"/>
    </row>
    <row r="143" spans="1:8" ht="15.75" customHeight="1">
      <c r="A143" s="1706"/>
      <c r="B143" s="1706"/>
      <c r="C143" s="1706"/>
      <c r="D143" s="1706"/>
      <c r="E143" s="1706"/>
      <c r="F143" s="1706"/>
      <c r="G143" s="1706"/>
      <c r="H143" s="1706"/>
    </row>
    <row r="144" spans="1:8" ht="15.75" customHeight="1">
      <c r="A144" s="1706"/>
      <c r="B144" s="1706"/>
      <c r="C144" s="1706"/>
      <c r="D144" s="1706"/>
      <c r="E144" s="1706"/>
      <c r="F144" s="1706"/>
      <c r="G144" s="1706"/>
      <c r="H144" s="1706"/>
    </row>
    <row r="145" spans="1:8" ht="15.75" customHeight="1">
      <c r="A145" s="1706"/>
      <c r="B145" s="1706"/>
      <c r="C145" s="1706"/>
      <c r="D145" s="1706"/>
      <c r="E145" s="1706"/>
      <c r="F145" s="1706"/>
      <c r="G145" s="1706"/>
      <c r="H145" s="1706"/>
    </row>
    <row r="146" spans="1:8" ht="15.75" customHeight="1">
      <c r="A146" s="1706"/>
      <c r="B146" s="1706"/>
      <c r="C146" s="1706"/>
      <c r="D146" s="1706"/>
      <c r="E146" s="1706"/>
      <c r="F146" s="1706"/>
      <c r="G146" s="1706"/>
      <c r="H146" s="1706"/>
    </row>
    <row r="147" spans="1:8" ht="15.75" customHeight="1">
      <c r="A147" s="1706"/>
      <c r="B147" s="1706"/>
      <c r="C147" s="1706"/>
      <c r="D147" s="1706"/>
      <c r="E147" s="1706"/>
      <c r="F147" s="1706"/>
      <c r="G147" s="1706"/>
      <c r="H147" s="1706"/>
    </row>
    <row r="148" spans="1:8" ht="15.75" customHeight="1">
      <c r="A148" s="1706"/>
      <c r="B148" s="1706"/>
      <c r="C148" s="1706"/>
      <c r="D148" s="1706"/>
      <c r="E148" s="1706"/>
      <c r="F148" s="1706"/>
      <c r="G148" s="1706"/>
      <c r="H148" s="1706"/>
    </row>
    <row r="149" spans="1:8" ht="15.75" customHeight="1">
      <c r="A149" s="1706"/>
      <c r="B149" s="1706"/>
      <c r="C149" s="1706"/>
      <c r="D149" s="1706"/>
      <c r="E149" s="1706"/>
      <c r="F149" s="1706"/>
      <c r="G149" s="1706"/>
      <c r="H149" s="1706"/>
    </row>
    <row r="150" spans="1:8" ht="15.75" customHeight="1">
      <c r="A150" s="1706"/>
      <c r="B150" s="1706"/>
      <c r="C150" s="1706"/>
      <c r="D150" s="1706"/>
      <c r="E150" s="1706"/>
      <c r="F150" s="1706"/>
      <c r="G150" s="1706"/>
      <c r="H150" s="1706"/>
    </row>
    <row r="151" spans="1:8" ht="15.75" customHeight="1">
      <c r="A151" s="1706"/>
      <c r="B151" s="1706"/>
      <c r="C151" s="1706"/>
      <c r="D151" s="1706"/>
      <c r="E151" s="1706"/>
      <c r="F151" s="1706"/>
      <c r="G151" s="1706"/>
      <c r="H151" s="1706"/>
    </row>
    <row r="152" spans="1:8" ht="15.75" customHeight="1">
      <c r="A152" s="1706"/>
      <c r="B152" s="1706"/>
      <c r="C152" s="1706"/>
      <c r="D152" s="1706"/>
      <c r="E152" s="1706"/>
      <c r="F152" s="1706"/>
      <c r="G152" s="1706"/>
      <c r="H152" s="1706"/>
    </row>
    <row r="153" spans="1:8" ht="15.75" customHeight="1">
      <c r="A153" s="1706"/>
      <c r="B153" s="1706"/>
      <c r="C153" s="1706"/>
      <c r="D153" s="1706"/>
      <c r="E153" s="1706"/>
      <c r="F153" s="1706"/>
      <c r="G153" s="1706"/>
      <c r="H153" s="1706"/>
    </row>
    <row r="154" spans="1:8" ht="15.75" customHeight="1">
      <c r="A154" s="1706"/>
      <c r="B154" s="1706"/>
      <c r="C154" s="1706"/>
      <c r="D154" s="1706"/>
      <c r="E154" s="1706"/>
      <c r="F154" s="1706"/>
      <c r="G154" s="1706"/>
      <c r="H154" s="1706"/>
    </row>
    <row r="155" spans="1:8" ht="15.75" customHeight="1">
      <c r="A155" s="1706"/>
      <c r="B155" s="1706"/>
      <c r="C155" s="1706"/>
      <c r="D155" s="1706"/>
      <c r="E155" s="1706"/>
      <c r="F155" s="1706"/>
      <c r="G155" s="1706"/>
      <c r="H155" s="1706"/>
    </row>
    <row r="156" spans="1:8" ht="15.75" customHeight="1">
      <c r="A156" s="1706"/>
      <c r="B156" s="1706"/>
      <c r="C156" s="1706"/>
      <c r="D156" s="1706"/>
      <c r="E156" s="1706"/>
      <c r="F156" s="1706"/>
      <c r="G156" s="1706"/>
      <c r="H156" s="1706"/>
    </row>
    <row r="157" spans="1:8" ht="15.75" customHeight="1">
      <c r="A157" s="1706"/>
      <c r="B157" s="1706"/>
      <c r="C157" s="1706"/>
      <c r="D157" s="1706"/>
      <c r="E157" s="1706"/>
      <c r="F157" s="1706"/>
      <c r="G157" s="1706"/>
      <c r="H157" s="1706"/>
    </row>
    <row r="158" spans="1:8" ht="15.75" customHeight="1">
      <c r="A158" s="1706"/>
      <c r="B158" s="1706"/>
      <c r="C158" s="1706"/>
      <c r="D158" s="1706"/>
      <c r="E158" s="1706"/>
      <c r="F158" s="1706"/>
      <c r="G158" s="1706"/>
      <c r="H158" s="1706"/>
    </row>
    <row r="159" spans="1:8" ht="15.75" customHeight="1">
      <c r="A159" s="1706"/>
      <c r="B159" s="1706"/>
      <c r="C159" s="1706"/>
      <c r="D159" s="1706"/>
      <c r="E159" s="1706"/>
      <c r="F159" s="1706"/>
      <c r="G159" s="1706"/>
      <c r="H159" s="1706"/>
    </row>
    <row r="160" spans="1:8" ht="15.75" customHeight="1">
      <c r="A160" s="1706"/>
      <c r="B160" s="1706"/>
      <c r="C160" s="1706"/>
      <c r="D160" s="1706"/>
      <c r="E160" s="1706"/>
      <c r="F160" s="1706"/>
      <c r="G160" s="1706"/>
      <c r="H160" s="1706"/>
    </row>
    <row r="161" spans="1:8" ht="15.75" customHeight="1">
      <c r="A161" s="1706"/>
      <c r="B161" s="1706"/>
      <c r="C161" s="1706"/>
      <c r="D161" s="1706"/>
      <c r="E161" s="1706"/>
      <c r="F161" s="1706"/>
      <c r="G161" s="1706"/>
      <c r="H161" s="1706"/>
    </row>
    <row r="162" spans="1:8" ht="15.75" customHeight="1">
      <c r="A162" s="1706"/>
      <c r="B162" s="1706"/>
      <c r="C162" s="1706"/>
      <c r="D162" s="1706"/>
      <c r="E162" s="1706"/>
      <c r="F162" s="1706"/>
      <c r="G162" s="1706"/>
      <c r="H162" s="1706"/>
    </row>
    <row r="163" spans="1:8" ht="15.75" customHeight="1">
      <c r="A163" s="1706"/>
      <c r="B163" s="1706"/>
      <c r="C163" s="1706"/>
      <c r="D163" s="1706"/>
      <c r="E163" s="1706"/>
      <c r="F163" s="1706"/>
      <c r="G163" s="1706"/>
      <c r="H163" s="1706"/>
    </row>
    <row r="164" spans="1:8" ht="15.75" customHeight="1">
      <c r="A164" s="1706"/>
      <c r="B164" s="1706"/>
      <c r="C164" s="1706"/>
      <c r="D164" s="1706"/>
      <c r="E164" s="1706"/>
      <c r="F164" s="1706"/>
      <c r="G164" s="1706"/>
      <c r="H164" s="1706"/>
    </row>
    <row r="165" spans="1:8" ht="15.75" customHeight="1">
      <c r="A165" s="1706"/>
      <c r="B165" s="1706"/>
      <c r="C165" s="1706"/>
      <c r="D165" s="1706"/>
      <c r="E165" s="1706"/>
      <c r="F165" s="1706"/>
      <c r="G165" s="1706"/>
      <c r="H165" s="1706"/>
    </row>
    <row r="166" spans="1:8" ht="15.75" customHeight="1">
      <c r="A166" s="1706"/>
      <c r="B166" s="1706"/>
      <c r="C166" s="1706"/>
      <c r="D166" s="1706"/>
      <c r="E166" s="1706"/>
      <c r="F166" s="1706"/>
      <c r="G166" s="1706"/>
      <c r="H166" s="1706"/>
    </row>
    <row r="167" spans="1:8" ht="15.75" customHeight="1">
      <c r="A167" s="1706"/>
      <c r="B167" s="1706"/>
      <c r="C167" s="1706"/>
      <c r="D167" s="1706"/>
      <c r="E167" s="1706"/>
      <c r="F167" s="1706"/>
      <c r="G167" s="1706"/>
      <c r="H167" s="1706"/>
    </row>
    <row r="168" spans="1:8" ht="15.75" customHeight="1">
      <c r="A168" s="1706"/>
      <c r="B168" s="1706"/>
      <c r="C168" s="1706"/>
      <c r="D168" s="1706"/>
      <c r="E168" s="1706"/>
      <c r="F168" s="1706"/>
      <c r="G168" s="1706"/>
      <c r="H168" s="1706"/>
    </row>
    <row r="169" spans="1:8" ht="15.75" customHeight="1">
      <c r="A169" s="1706"/>
      <c r="B169" s="1706"/>
      <c r="C169" s="1706"/>
      <c r="D169" s="1706"/>
      <c r="E169" s="1706"/>
      <c r="F169" s="1706"/>
      <c r="G169" s="1706"/>
      <c r="H169" s="1706"/>
    </row>
    <row r="170" spans="1:8" ht="15.75" customHeight="1">
      <c r="A170" s="1706"/>
      <c r="B170" s="1706"/>
      <c r="C170" s="1706"/>
      <c r="D170" s="1706"/>
      <c r="E170" s="1706"/>
      <c r="F170" s="1706"/>
      <c r="G170" s="1706"/>
      <c r="H170" s="1706"/>
    </row>
    <row r="171" spans="1:8" ht="15.75" customHeight="1">
      <c r="A171" s="1706"/>
      <c r="B171" s="1706"/>
      <c r="C171" s="1706"/>
      <c r="D171" s="1706"/>
      <c r="E171" s="1706"/>
      <c r="F171" s="1706"/>
      <c r="G171" s="1706"/>
      <c r="H171" s="1706"/>
    </row>
    <row r="172" spans="1:8" ht="15.75" customHeight="1">
      <c r="A172" s="1706"/>
      <c r="B172" s="1706"/>
      <c r="C172" s="1706"/>
      <c r="D172" s="1706"/>
      <c r="E172" s="1706"/>
      <c r="F172" s="1706"/>
      <c r="G172" s="1706"/>
      <c r="H172" s="1706"/>
    </row>
    <row r="173" spans="1:8" ht="15.75" customHeight="1">
      <c r="A173" s="1706"/>
      <c r="B173" s="1706"/>
      <c r="C173" s="1706"/>
      <c r="D173" s="1706"/>
      <c r="E173" s="1706"/>
      <c r="F173" s="1706"/>
      <c r="G173" s="1706"/>
      <c r="H173" s="1706"/>
    </row>
    <row r="174" spans="1:8" ht="15.75" customHeight="1">
      <c r="A174" s="1706"/>
      <c r="B174" s="1706"/>
      <c r="C174" s="1706"/>
      <c r="D174" s="1706"/>
      <c r="E174" s="1706"/>
      <c r="F174" s="1706"/>
      <c r="G174" s="1706"/>
      <c r="H174" s="1706"/>
    </row>
    <row r="175" spans="1:8" ht="15.75" customHeight="1">
      <c r="A175" s="1706"/>
      <c r="B175" s="1706"/>
      <c r="C175" s="1706"/>
      <c r="D175" s="1706"/>
      <c r="E175" s="1706"/>
      <c r="F175" s="1706"/>
      <c r="G175" s="1706"/>
      <c r="H175" s="1706"/>
    </row>
    <row r="176" spans="1:8" ht="15.75" customHeight="1">
      <c r="A176" s="1706"/>
      <c r="B176" s="1706"/>
      <c r="C176" s="1706"/>
      <c r="D176" s="1706"/>
      <c r="E176" s="1706"/>
      <c r="F176" s="1706"/>
      <c r="G176" s="1706"/>
      <c r="H176" s="1706"/>
    </row>
    <row r="177" spans="1:8" ht="15.75" customHeight="1">
      <c r="A177" s="1706"/>
      <c r="B177" s="1706"/>
      <c r="C177" s="1706"/>
      <c r="D177" s="1706"/>
      <c r="E177" s="1706"/>
      <c r="F177" s="1706"/>
      <c r="G177" s="1706"/>
      <c r="H177" s="1706"/>
    </row>
    <row r="178" spans="1:8" ht="15.75" customHeight="1">
      <c r="A178" s="1706"/>
      <c r="B178" s="1706"/>
      <c r="C178" s="1706"/>
      <c r="D178" s="1706"/>
      <c r="E178" s="1706"/>
      <c r="F178" s="1706"/>
      <c r="G178" s="1706"/>
      <c r="H178" s="1706"/>
    </row>
    <row r="179" spans="1:8" ht="15.75" customHeight="1">
      <c r="A179" s="1706"/>
      <c r="B179" s="1706"/>
      <c r="C179" s="1706"/>
      <c r="D179" s="1706"/>
      <c r="E179" s="1706"/>
      <c r="F179" s="1706"/>
      <c r="G179" s="1706"/>
      <c r="H179" s="1706"/>
    </row>
    <row r="180" spans="1:8" ht="15.75" customHeight="1">
      <c r="A180" s="1706"/>
      <c r="B180" s="1706"/>
      <c r="C180" s="1706"/>
      <c r="D180" s="1706"/>
      <c r="E180" s="1706"/>
      <c r="F180" s="1706"/>
      <c r="G180" s="1706"/>
      <c r="H180" s="1706"/>
    </row>
    <row r="181" spans="1:8" ht="15.75" customHeight="1">
      <c r="A181" s="1706"/>
      <c r="B181" s="1706"/>
      <c r="C181" s="1706"/>
      <c r="D181" s="1706"/>
      <c r="E181" s="1706"/>
      <c r="F181" s="1706"/>
      <c r="G181" s="1706"/>
      <c r="H181" s="1706"/>
    </row>
    <row r="182" spans="1:8" ht="15.75" customHeight="1">
      <c r="A182" s="1706"/>
      <c r="B182" s="1706"/>
      <c r="C182" s="1706"/>
      <c r="D182" s="1706"/>
      <c r="E182" s="1706"/>
      <c r="F182" s="1706"/>
      <c r="G182" s="1706"/>
      <c r="H182" s="1706"/>
    </row>
    <row r="183" spans="1:8" ht="15.75" customHeight="1">
      <c r="A183" s="1706"/>
      <c r="B183" s="1706"/>
      <c r="C183" s="1706"/>
      <c r="D183" s="1706"/>
      <c r="E183" s="1706"/>
      <c r="F183" s="1706"/>
      <c r="G183" s="1706"/>
      <c r="H183" s="1706"/>
    </row>
    <row r="184" spans="1:8" ht="15.75" customHeight="1">
      <c r="A184" s="1706"/>
      <c r="B184" s="1706"/>
      <c r="C184" s="1706"/>
      <c r="D184" s="1706"/>
      <c r="E184" s="1706"/>
      <c r="F184" s="1706"/>
      <c r="G184" s="1706"/>
      <c r="H184" s="1706"/>
    </row>
    <row r="185" spans="1:8" ht="15.75" customHeight="1">
      <c r="A185" s="1706"/>
      <c r="B185" s="1706"/>
      <c r="C185" s="1706"/>
      <c r="D185" s="1706"/>
      <c r="E185" s="1706"/>
      <c r="F185" s="1706"/>
      <c r="G185" s="1706"/>
      <c r="H185" s="1706"/>
    </row>
    <row r="186" spans="1:8" ht="15.75" customHeight="1">
      <c r="A186" s="1706"/>
      <c r="B186" s="1706"/>
      <c r="C186" s="1706"/>
      <c r="D186" s="1706"/>
      <c r="E186" s="1706"/>
      <c r="F186" s="1706"/>
      <c r="G186" s="1706"/>
      <c r="H186" s="1706"/>
    </row>
    <row r="187" spans="1:8" ht="15.75" customHeight="1">
      <c r="A187" s="1706"/>
      <c r="B187" s="1706"/>
      <c r="C187" s="1706"/>
      <c r="D187" s="1706"/>
      <c r="E187" s="1706"/>
      <c r="F187" s="1706"/>
      <c r="G187" s="1706"/>
      <c r="H187" s="1706"/>
    </row>
    <row r="188" spans="1:8" ht="15.75" customHeight="1">
      <c r="A188" s="1706"/>
      <c r="B188" s="1706"/>
      <c r="C188" s="1706"/>
      <c r="D188" s="1706"/>
      <c r="E188" s="1706"/>
      <c r="F188" s="1706"/>
      <c r="G188" s="1706"/>
      <c r="H188" s="1706"/>
    </row>
    <row r="189" spans="1:8" ht="15.75" customHeight="1">
      <c r="A189" s="1706"/>
      <c r="B189" s="1706"/>
      <c r="C189" s="1706"/>
      <c r="D189" s="1706"/>
      <c r="E189" s="1706"/>
      <c r="F189" s="1706"/>
      <c r="G189" s="1706"/>
      <c r="H189" s="1706"/>
    </row>
    <row r="190" spans="1:8" ht="15.75" customHeight="1">
      <c r="A190" s="1706"/>
      <c r="B190" s="1706"/>
      <c r="C190" s="1706"/>
      <c r="D190" s="1706"/>
      <c r="E190" s="1706"/>
      <c r="F190" s="1706"/>
      <c r="G190" s="1706"/>
      <c r="H190" s="1706"/>
    </row>
    <row r="191" spans="1:8" ht="15.75" customHeight="1">
      <c r="A191" s="1706"/>
      <c r="B191" s="1706"/>
      <c r="C191" s="1706"/>
      <c r="D191" s="1706"/>
      <c r="E191" s="1706"/>
      <c r="F191" s="1706"/>
      <c r="G191" s="1706"/>
      <c r="H191" s="1706"/>
    </row>
    <row r="192" spans="1:8" ht="15.75" customHeight="1">
      <c r="A192" s="1706"/>
      <c r="B192" s="1706"/>
      <c r="C192" s="1706"/>
      <c r="D192" s="1706"/>
      <c r="E192" s="1706"/>
      <c r="F192" s="1706"/>
      <c r="G192" s="1706"/>
      <c r="H192" s="1706"/>
    </row>
    <row r="193" spans="1:8" ht="15.75" customHeight="1">
      <c r="A193" s="1706"/>
      <c r="B193" s="1706"/>
      <c r="C193" s="1706"/>
      <c r="D193" s="1706"/>
      <c r="E193" s="1706"/>
      <c r="F193" s="1706"/>
      <c r="G193" s="1706"/>
      <c r="H193" s="1706"/>
    </row>
    <row r="194" spans="1:8" ht="15.75" customHeight="1">
      <c r="A194" s="1706"/>
      <c r="B194" s="1706"/>
      <c r="C194" s="1706"/>
      <c r="D194" s="1706"/>
      <c r="E194" s="1706"/>
      <c r="F194" s="1706"/>
      <c r="G194" s="1706"/>
      <c r="H194" s="1706"/>
    </row>
    <row r="195" spans="1:8" ht="15.75" customHeight="1">
      <c r="A195" s="1706"/>
      <c r="B195" s="1706"/>
      <c r="C195" s="1706"/>
      <c r="D195" s="1706"/>
      <c r="E195" s="1706"/>
      <c r="F195" s="1706"/>
      <c r="G195" s="1706"/>
      <c r="H195" s="1706"/>
    </row>
    <row r="196" spans="1:8" ht="15.75" customHeight="1">
      <c r="A196" s="1706"/>
      <c r="B196" s="1706"/>
      <c r="C196" s="1706"/>
      <c r="D196" s="1706"/>
      <c r="E196" s="1706"/>
      <c r="F196" s="1706"/>
      <c r="G196" s="1706"/>
      <c r="H196" s="1706"/>
    </row>
    <row r="197" spans="1:8" ht="15.75" customHeight="1">
      <c r="A197" s="1706"/>
      <c r="B197" s="1706"/>
      <c r="C197" s="1706"/>
      <c r="D197" s="1706"/>
      <c r="E197" s="1706"/>
      <c r="F197" s="1706"/>
      <c r="G197" s="1706"/>
      <c r="H197" s="1706"/>
    </row>
    <row r="198" spans="1:8" ht="15.75" customHeight="1">
      <c r="A198" s="1706"/>
      <c r="B198" s="1706"/>
      <c r="C198" s="1706"/>
      <c r="D198" s="1706"/>
      <c r="E198" s="1706"/>
      <c r="F198" s="1706"/>
      <c r="G198" s="1706"/>
      <c r="H198" s="1706"/>
    </row>
    <row r="199" spans="1:8" ht="15.75" customHeight="1">
      <c r="A199" s="1706"/>
      <c r="B199" s="1706"/>
      <c r="C199" s="1706"/>
      <c r="D199" s="1706"/>
      <c r="E199" s="1706"/>
      <c r="F199" s="1706"/>
      <c r="G199" s="1706"/>
      <c r="H199" s="1706"/>
    </row>
    <row r="200" spans="1:8" ht="15.75" customHeight="1">
      <c r="A200" s="1706"/>
      <c r="B200" s="1706"/>
      <c r="C200" s="1706"/>
      <c r="D200" s="1706"/>
      <c r="E200" s="1706"/>
      <c r="F200" s="1706"/>
      <c r="G200" s="1706"/>
      <c r="H200" s="1706"/>
    </row>
    <row r="201" spans="1:8" ht="15.75" customHeight="1">
      <c r="A201" s="1706"/>
      <c r="B201" s="1706"/>
      <c r="C201" s="1706"/>
      <c r="D201" s="1706"/>
      <c r="E201" s="1706"/>
      <c r="F201" s="1706"/>
      <c r="G201" s="1706"/>
      <c r="H201" s="1706"/>
    </row>
    <row r="202" spans="1:8" ht="15.75" customHeight="1">
      <c r="A202" s="1706"/>
      <c r="B202" s="1706"/>
      <c r="C202" s="1706"/>
      <c r="D202" s="1706"/>
      <c r="E202" s="1706"/>
      <c r="F202" s="1706"/>
      <c r="G202" s="1706"/>
      <c r="H202" s="1706"/>
    </row>
    <row r="203" spans="1:8" ht="15.75" customHeight="1">
      <c r="A203" s="1706"/>
      <c r="B203" s="1706"/>
      <c r="C203" s="1706"/>
      <c r="D203" s="1706"/>
      <c r="E203" s="1706"/>
      <c r="F203" s="1706"/>
      <c r="G203" s="1706"/>
      <c r="H203" s="1706"/>
    </row>
    <row r="204" spans="1:8" ht="15.75" customHeight="1">
      <c r="A204" s="1706"/>
      <c r="B204" s="1706"/>
      <c r="C204" s="1706"/>
      <c r="D204" s="1706"/>
      <c r="E204" s="1706"/>
      <c r="F204" s="1706"/>
      <c r="G204" s="1706"/>
      <c r="H204" s="1706"/>
    </row>
    <row r="205" spans="1:8" ht="15.75" customHeight="1">
      <c r="A205" s="1706"/>
      <c r="B205" s="1706"/>
      <c r="C205" s="1706"/>
      <c r="D205" s="1706"/>
      <c r="E205" s="1706"/>
      <c r="F205" s="1706"/>
      <c r="G205" s="1706"/>
      <c r="H205" s="1706"/>
    </row>
    <row r="206" spans="1:8" ht="15.75" customHeight="1">
      <c r="A206" s="1706"/>
      <c r="B206" s="1706"/>
      <c r="C206" s="1706"/>
      <c r="D206" s="1706"/>
      <c r="E206" s="1706"/>
      <c r="F206" s="1706"/>
      <c r="G206" s="1706"/>
      <c r="H206" s="1706"/>
    </row>
    <row r="207" spans="1:8" ht="15.75" customHeight="1">
      <c r="A207" s="1706"/>
      <c r="B207" s="1706"/>
      <c r="C207" s="1706"/>
      <c r="D207" s="1706"/>
      <c r="E207" s="1706"/>
      <c r="F207" s="1706"/>
      <c r="G207" s="1706"/>
      <c r="H207" s="1706"/>
    </row>
    <row r="208" spans="1:8" ht="15.75" customHeight="1">
      <c r="A208" s="1706"/>
      <c r="B208" s="1706"/>
      <c r="C208" s="1706"/>
      <c r="D208" s="1706"/>
      <c r="E208" s="1706"/>
      <c r="F208" s="1706"/>
      <c r="G208" s="1706"/>
      <c r="H208" s="1706"/>
    </row>
    <row r="209" spans="1:8" ht="15.75" customHeight="1">
      <c r="A209" s="1706"/>
      <c r="B209" s="1706"/>
      <c r="C209" s="1706"/>
      <c r="D209" s="1706"/>
      <c r="E209" s="1706"/>
      <c r="F209" s="1706"/>
      <c r="G209" s="1706"/>
      <c r="H209" s="1706"/>
    </row>
    <row r="210" spans="1:8" ht="15.75" customHeight="1">
      <c r="A210" s="1706"/>
      <c r="B210" s="1706"/>
      <c r="C210" s="1706"/>
      <c r="D210" s="1706"/>
      <c r="E210" s="1706"/>
      <c r="F210" s="1706"/>
      <c r="G210" s="1706"/>
      <c r="H210" s="1706"/>
    </row>
    <row r="211" spans="1:8" ht="15.75" customHeight="1">
      <c r="A211" s="1706"/>
      <c r="B211" s="1706"/>
      <c r="C211" s="1706"/>
      <c r="D211" s="1706"/>
      <c r="E211" s="1706"/>
      <c r="F211" s="1706"/>
      <c r="G211" s="1706"/>
      <c r="H211" s="1706"/>
    </row>
    <row r="212" spans="1:8" ht="15.75" customHeight="1">
      <c r="A212" s="1706"/>
      <c r="B212" s="1706"/>
      <c r="C212" s="1706"/>
      <c r="D212" s="1706"/>
      <c r="E212" s="1706"/>
      <c r="F212" s="1706"/>
      <c r="G212" s="1706"/>
      <c r="H212" s="1706"/>
    </row>
    <row r="213" spans="1:8" ht="15.75" customHeight="1">
      <c r="A213" s="1706"/>
      <c r="B213" s="1706"/>
      <c r="C213" s="1706"/>
      <c r="D213" s="1706"/>
      <c r="E213" s="1706"/>
      <c r="F213" s="1706"/>
      <c r="G213" s="1706"/>
      <c r="H213" s="1706"/>
    </row>
    <row r="214" spans="1:8" ht="15.75" customHeight="1">
      <c r="A214" s="1706"/>
      <c r="B214" s="1706"/>
      <c r="C214" s="1706"/>
      <c r="D214" s="1706"/>
      <c r="E214" s="1706"/>
      <c r="F214" s="1706"/>
      <c r="G214" s="1706"/>
      <c r="H214" s="1706"/>
    </row>
    <row r="215" spans="1:8" ht="15.75" customHeight="1">
      <c r="A215" s="1706"/>
      <c r="B215" s="1706"/>
      <c r="C215" s="1706"/>
      <c r="D215" s="1706"/>
      <c r="E215" s="1706"/>
      <c r="F215" s="1706"/>
      <c r="G215" s="1706"/>
      <c r="H215" s="1706"/>
    </row>
    <row r="216" spans="1:8" ht="15.75" customHeight="1">
      <c r="A216" s="1706"/>
      <c r="B216" s="1706"/>
      <c r="C216" s="1706"/>
      <c r="D216" s="1706"/>
      <c r="E216" s="1706"/>
      <c r="F216" s="1706"/>
      <c r="G216" s="1706"/>
      <c r="H216" s="1706"/>
    </row>
    <row r="217" spans="1:8" ht="15.75" customHeight="1">
      <c r="A217" s="1706"/>
      <c r="B217" s="1706"/>
      <c r="C217" s="1706"/>
      <c r="D217" s="1706"/>
      <c r="E217" s="1706"/>
      <c r="F217" s="1706"/>
      <c r="G217" s="1706"/>
      <c r="H217" s="1706"/>
    </row>
    <row r="218" spans="1:8" ht="15.75" customHeight="1">
      <c r="A218" s="1706"/>
      <c r="B218" s="1706"/>
      <c r="C218" s="1706"/>
      <c r="D218" s="1706"/>
      <c r="E218" s="1706"/>
      <c r="F218" s="1706"/>
      <c r="G218" s="1706"/>
      <c r="H218" s="1706"/>
    </row>
    <row r="219" spans="1:8" ht="15.75" customHeight="1">
      <c r="A219" s="1706"/>
      <c r="B219" s="1706"/>
      <c r="C219" s="1706"/>
      <c r="D219" s="1706"/>
      <c r="E219" s="1706"/>
      <c r="F219" s="1706"/>
      <c r="G219" s="1706"/>
      <c r="H219" s="1706"/>
    </row>
    <row r="220" spans="1:8" ht="15.75" customHeight="1">
      <c r="A220" s="1706"/>
      <c r="B220" s="1706"/>
      <c r="C220" s="1706"/>
      <c r="D220" s="1706"/>
      <c r="E220" s="1706"/>
      <c r="F220" s="1706"/>
      <c r="G220" s="1706"/>
      <c r="H220" s="1706"/>
    </row>
    <row r="221" spans="1:8" ht="15.75" customHeight="1">
      <c r="A221" s="1706"/>
      <c r="B221" s="1706"/>
      <c r="C221" s="1706"/>
      <c r="D221" s="1706"/>
      <c r="E221" s="1706"/>
      <c r="F221" s="1706"/>
      <c r="G221" s="1706"/>
      <c r="H221" s="1706"/>
    </row>
    <row r="222" spans="1:8" ht="15.75" customHeight="1">
      <c r="A222" s="1706"/>
      <c r="B222" s="1706"/>
      <c r="C222" s="1706"/>
      <c r="D222" s="1706"/>
      <c r="E222" s="1706"/>
      <c r="F222" s="1706"/>
      <c r="G222" s="1706"/>
      <c r="H222" s="1706"/>
    </row>
    <row r="223" spans="1:8" ht="15.75" customHeight="1">
      <c r="A223" s="1706"/>
      <c r="B223" s="1706"/>
      <c r="C223" s="1706"/>
      <c r="D223" s="1706"/>
      <c r="E223" s="1706"/>
      <c r="F223" s="1706"/>
      <c r="G223" s="1706"/>
      <c r="H223" s="1706"/>
    </row>
    <row r="224" spans="1:8" ht="15.75" customHeight="1">
      <c r="A224" s="1706"/>
      <c r="B224" s="1706"/>
      <c r="C224" s="1706"/>
      <c r="D224" s="1706"/>
      <c r="E224" s="1706"/>
      <c r="F224" s="1706"/>
      <c r="G224" s="1706"/>
      <c r="H224" s="1706"/>
    </row>
    <row r="225" spans="1:8" ht="15.75" customHeight="1">
      <c r="A225" s="1706"/>
      <c r="B225" s="1706"/>
      <c r="C225" s="1706"/>
      <c r="D225" s="1706"/>
      <c r="E225" s="1706"/>
      <c r="F225" s="1706"/>
      <c r="G225" s="1706"/>
      <c r="H225" s="1706"/>
    </row>
    <row r="226" spans="1:8" ht="15.75" customHeight="1">
      <c r="A226" s="1706"/>
      <c r="B226" s="1706"/>
      <c r="C226" s="1706"/>
      <c r="D226" s="1706"/>
      <c r="E226" s="1706"/>
      <c r="F226" s="1706"/>
      <c r="G226" s="1706"/>
      <c r="H226" s="1706"/>
    </row>
    <row r="227" spans="1:8" ht="15.75" customHeight="1">
      <c r="A227" s="1706"/>
      <c r="B227" s="1706"/>
      <c r="C227" s="1706"/>
      <c r="D227" s="1706"/>
      <c r="E227" s="1706"/>
      <c r="F227" s="1706"/>
      <c r="G227" s="1706"/>
      <c r="H227" s="1706"/>
    </row>
    <row r="228" spans="1:8" ht="15.75" customHeight="1">
      <c r="A228" s="1706"/>
      <c r="B228" s="1706"/>
      <c r="C228" s="1706"/>
      <c r="D228" s="1706"/>
      <c r="E228" s="1706"/>
      <c r="F228" s="1706"/>
      <c r="G228" s="1706"/>
      <c r="H228" s="1706"/>
    </row>
    <row r="229" spans="1:8" ht="15.75" customHeight="1">
      <c r="A229" s="1706"/>
      <c r="B229" s="1706"/>
      <c r="C229" s="1706"/>
      <c r="D229" s="1706"/>
      <c r="E229" s="1706"/>
      <c r="F229" s="1706"/>
      <c r="G229" s="1706"/>
      <c r="H229" s="1706"/>
    </row>
    <row r="230" spans="1:8" ht="15.75" customHeight="1">
      <c r="A230" s="1706"/>
      <c r="B230" s="1706"/>
      <c r="C230" s="1706"/>
      <c r="D230" s="1706"/>
      <c r="E230" s="1706"/>
      <c r="F230" s="1706"/>
      <c r="G230" s="1706"/>
      <c r="H230" s="1706"/>
    </row>
    <row r="231" spans="1:8" ht="15.75" customHeight="1">
      <c r="A231" s="1706"/>
      <c r="B231" s="1706"/>
      <c r="C231" s="1706"/>
      <c r="D231" s="1706"/>
      <c r="E231" s="1706"/>
      <c r="F231" s="1706"/>
      <c r="G231" s="1706"/>
      <c r="H231" s="1706"/>
    </row>
    <row r="232" spans="1:8" ht="15.75" customHeight="1">
      <c r="A232" s="1706"/>
      <c r="B232" s="1706"/>
      <c r="C232" s="1706"/>
      <c r="D232" s="1706"/>
      <c r="E232" s="1706"/>
      <c r="F232" s="1706"/>
      <c r="G232" s="1706"/>
      <c r="H232" s="1706"/>
    </row>
    <row r="233" spans="1:8" ht="15.75" customHeight="1">
      <c r="A233" s="1706"/>
      <c r="B233" s="1706"/>
      <c r="C233" s="1706"/>
      <c r="D233" s="1706"/>
      <c r="E233" s="1706"/>
      <c r="F233" s="1706"/>
      <c r="G233" s="1706"/>
      <c r="H233" s="1706"/>
    </row>
    <row r="234" spans="1:8" ht="15.75" customHeight="1">
      <c r="A234" s="1706"/>
      <c r="B234" s="1706"/>
      <c r="C234" s="1706"/>
      <c r="D234" s="1706"/>
      <c r="E234" s="1706"/>
      <c r="F234" s="1706"/>
      <c r="G234" s="1706"/>
      <c r="H234" s="1706"/>
    </row>
    <row r="235" spans="1:8" ht="15.75" customHeight="1">
      <c r="A235" s="1706"/>
      <c r="B235" s="1706"/>
      <c r="C235" s="1706"/>
      <c r="D235" s="1706"/>
      <c r="E235" s="1706"/>
      <c r="F235" s="1706"/>
      <c r="G235" s="1706"/>
      <c r="H235" s="1706"/>
    </row>
    <row r="236" spans="1:8" ht="15.75" customHeight="1">
      <c r="A236" s="1706"/>
      <c r="B236" s="1706"/>
      <c r="C236" s="1706"/>
      <c r="D236" s="1706"/>
      <c r="E236" s="1706"/>
      <c r="F236" s="1706"/>
      <c r="G236" s="1706"/>
      <c r="H236" s="1706"/>
    </row>
    <row r="237" spans="1:8" ht="15.75" customHeight="1">
      <c r="A237" s="1706"/>
      <c r="B237" s="1706"/>
      <c r="C237" s="1706"/>
      <c r="D237" s="1706"/>
      <c r="E237" s="1706"/>
      <c r="F237" s="1706"/>
      <c r="G237" s="1706"/>
      <c r="H237" s="1706"/>
    </row>
    <row r="238" spans="1:8" ht="15.75" customHeight="1">
      <c r="A238" s="1706"/>
      <c r="B238" s="1706"/>
      <c r="C238" s="1706"/>
      <c r="D238" s="1706"/>
      <c r="E238" s="1706"/>
      <c r="F238" s="1706"/>
      <c r="G238" s="1706"/>
      <c r="H238" s="1706"/>
    </row>
    <row r="239" spans="1:8" ht="15.75" customHeight="1">
      <c r="A239" s="1706"/>
      <c r="B239" s="1706"/>
      <c r="C239" s="1706"/>
      <c r="D239" s="1706"/>
      <c r="E239" s="1706"/>
      <c r="F239" s="1706"/>
      <c r="G239" s="1706"/>
      <c r="H239" s="1706"/>
    </row>
    <row r="240" spans="1:8" ht="15.75" customHeight="1">
      <c r="A240" s="1706"/>
      <c r="B240" s="1706"/>
      <c r="C240" s="1706"/>
      <c r="D240" s="1706"/>
      <c r="E240" s="1706"/>
      <c r="F240" s="1706"/>
      <c r="G240" s="1706"/>
      <c r="H240" s="1706"/>
    </row>
    <row r="241" spans="1:8" ht="15.75" customHeight="1">
      <c r="A241" s="1706"/>
      <c r="B241" s="1706"/>
      <c r="C241" s="1706"/>
      <c r="D241" s="1706"/>
      <c r="E241" s="1706"/>
      <c r="F241" s="1706"/>
      <c r="G241" s="1706"/>
      <c r="H241" s="1706"/>
    </row>
    <row r="242" spans="1:8" ht="15.75" customHeight="1">
      <c r="A242" s="1706"/>
      <c r="B242" s="1706"/>
      <c r="C242" s="1706"/>
      <c r="D242" s="1706"/>
      <c r="E242" s="1706"/>
      <c r="F242" s="1706"/>
      <c r="G242" s="1706"/>
      <c r="H242" s="1706"/>
    </row>
    <row r="243" spans="1:8" ht="15.75" customHeight="1">
      <c r="A243" s="1706"/>
      <c r="B243" s="1706"/>
      <c r="C243" s="1706"/>
      <c r="D243" s="1706"/>
      <c r="E243" s="1706"/>
      <c r="F243" s="1706"/>
      <c r="G243" s="1706"/>
      <c r="H243" s="1706"/>
    </row>
    <row r="244" spans="1:8" ht="15.75" customHeight="1">
      <c r="A244" s="1706"/>
      <c r="B244" s="1706"/>
      <c r="C244" s="1706"/>
      <c r="D244" s="1706"/>
      <c r="E244" s="1706"/>
      <c r="F244" s="1706"/>
      <c r="G244" s="1706"/>
      <c r="H244" s="1706"/>
    </row>
    <row r="245" spans="1:8" ht="15.75" customHeight="1">
      <c r="A245" s="1706"/>
      <c r="B245" s="1706"/>
      <c r="C245" s="1706"/>
      <c r="D245" s="1706"/>
      <c r="E245" s="1706"/>
      <c r="F245" s="1706"/>
      <c r="G245" s="1706"/>
      <c r="H245" s="1706"/>
    </row>
    <row r="246" spans="1:8" ht="15.75" customHeight="1">
      <c r="A246" s="1706"/>
      <c r="B246" s="1706"/>
      <c r="C246" s="1706"/>
      <c r="D246" s="1706"/>
      <c r="E246" s="1706"/>
      <c r="F246" s="1706"/>
      <c r="G246" s="1706"/>
      <c r="H246" s="1706"/>
    </row>
    <row r="247" spans="1:8" ht="15.75" customHeight="1">
      <c r="A247" s="1706"/>
      <c r="B247" s="1706"/>
      <c r="C247" s="1706"/>
      <c r="D247" s="1706"/>
      <c r="E247" s="1706"/>
      <c r="F247" s="1706"/>
      <c r="G247" s="1706"/>
      <c r="H247" s="1706"/>
    </row>
    <row r="248" spans="1:8" ht="15.75" customHeight="1">
      <c r="A248" s="1706"/>
      <c r="B248" s="1706"/>
      <c r="C248" s="1706"/>
      <c r="D248" s="1706"/>
      <c r="E248" s="1706"/>
      <c r="F248" s="1706"/>
      <c r="G248" s="1706"/>
      <c r="H248" s="1706"/>
    </row>
    <row r="249" spans="1:8" ht="15.75" customHeight="1">
      <c r="A249" s="1705"/>
      <c r="B249" s="1705"/>
      <c r="C249" s="1705"/>
      <c r="D249" s="1705"/>
      <c r="E249" s="1705"/>
      <c r="F249" s="1705"/>
      <c r="G249" s="1705"/>
      <c r="H249" s="1705"/>
    </row>
    <row r="250" spans="1:8" ht="15.75" customHeight="1">
      <c r="A250" s="1705"/>
      <c r="B250" s="1705"/>
      <c r="C250" s="1705"/>
      <c r="D250" s="1705"/>
      <c r="E250" s="1705"/>
      <c r="F250" s="1705"/>
      <c r="G250" s="1705"/>
      <c r="H250" s="1705"/>
    </row>
    <row r="251" spans="1:8" ht="15.75" customHeight="1">
      <c r="A251" s="1705"/>
      <c r="B251" s="1705"/>
      <c r="C251" s="1705"/>
      <c r="D251" s="1705"/>
      <c r="E251" s="1705"/>
      <c r="F251" s="1705"/>
      <c r="G251" s="1705"/>
      <c r="H251" s="1705"/>
    </row>
    <row r="252" spans="1:8" ht="15.75" customHeight="1">
      <c r="A252" s="1705"/>
      <c r="B252" s="1705"/>
      <c r="C252" s="1705"/>
      <c r="D252" s="1705"/>
      <c r="E252" s="1705"/>
      <c r="F252" s="1705"/>
      <c r="G252" s="1705"/>
      <c r="H252" s="1705"/>
    </row>
    <row r="253" spans="1:8" ht="15.75" customHeight="1">
      <c r="A253" s="1705"/>
      <c r="B253" s="1705"/>
      <c r="C253" s="1705"/>
      <c r="D253" s="1705"/>
      <c r="E253" s="1705"/>
      <c r="F253" s="1705"/>
      <c r="G253" s="1705"/>
      <c r="H253" s="1705"/>
    </row>
    <row r="254" spans="1:8" ht="15.75" customHeight="1">
      <c r="A254" s="1705"/>
      <c r="B254" s="1705"/>
      <c r="C254" s="1705"/>
      <c r="D254" s="1705"/>
      <c r="E254" s="1705"/>
      <c r="F254" s="1705"/>
      <c r="G254" s="1705"/>
      <c r="H254" s="1705"/>
    </row>
    <row r="255" spans="1:8" ht="15.75" customHeight="1">
      <c r="A255" s="1705"/>
      <c r="B255" s="1705"/>
      <c r="C255" s="1705"/>
      <c r="D255" s="1705"/>
      <c r="E255" s="1705"/>
      <c r="F255" s="1705"/>
      <c r="G255" s="1705"/>
      <c r="H255" s="1705"/>
    </row>
    <row r="256" spans="1:8" ht="15.75" customHeight="1">
      <c r="A256" s="1705"/>
      <c r="B256" s="1705"/>
      <c r="C256" s="1705"/>
      <c r="D256" s="1705"/>
      <c r="E256" s="1705"/>
      <c r="F256" s="1705"/>
      <c r="G256" s="1705"/>
      <c r="H256" s="1705"/>
    </row>
    <row r="257" spans="1:8" ht="15.75" customHeight="1">
      <c r="A257" s="1705"/>
      <c r="B257" s="1705"/>
      <c r="C257" s="1705"/>
      <c r="D257" s="1705"/>
      <c r="E257" s="1705"/>
      <c r="F257" s="1705"/>
      <c r="G257" s="1705"/>
      <c r="H257" s="1705"/>
    </row>
    <row r="258" spans="1:8" ht="15.75" customHeight="1">
      <c r="A258" s="1705"/>
      <c r="B258" s="1705"/>
      <c r="C258" s="1705"/>
      <c r="D258" s="1705"/>
      <c r="E258" s="1705"/>
      <c r="F258" s="1705"/>
      <c r="G258" s="1705"/>
      <c r="H258" s="1705"/>
    </row>
    <row r="259" spans="1:8" ht="15.75" customHeight="1">
      <c r="A259" s="1705"/>
      <c r="B259" s="1705"/>
      <c r="C259" s="1705"/>
      <c r="D259" s="1705"/>
      <c r="E259" s="1705"/>
      <c r="F259" s="1705"/>
      <c r="G259" s="1705"/>
      <c r="H259" s="1705"/>
    </row>
    <row r="260" spans="1:8" ht="15.75" customHeight="1">
      <c r="A260" s="1705"/>
      <c r="B260" s="1705"/>
      <c r="C260" s="1705"/>
      <c r="D260" s="1705"/>
      <c r="E260" s="1705"/>
      <c r="F260" s="1705"/>
      <c r="G260" s="1705"/>
      <c r="H260" s="1705"/>
    </row>
    <row r="261" spans="1:8" ht="15.75" customHeight="1">
      <c r="A261" s="1705"/>
      <c r="B261" s="1705"/>
      <c r="C261" s="1705"/>
      <c r="D261" s="1705"/>
      <c r="E261" s="1705"/>
      <c r="F261" s="1705"/>
      <c r="G261" s="1705"/>
      <c r="H261" s="1705"/>
    </row>
    <row r="262" spans="1:8" ht="15.75" customHeight="1">
      <c r="A262" s="1705"/>
      <c r="B262" s="1705"/>
      <c r="C262" s="1705"/>
      <c r="D262" s="1705"/>
      <c r="E262" s="1705"/>
      <c r="F262" s="1705"/>
      <c r="G262" s="1705"/>
      <c r="H262" s="1705"/>
    </row>
    <row r="263" spans="1:8" ht="15.75" customHeight="1">
      <c r="A263" s="1705"/>
      <c r="B263" s="1705"/>
      <c r="C263" s="1705"/>
      <c r="D263" s="1705"/>
      <c r="E263" s="1705"/>
      <c r="F263" s="1705"/>
      <c r="G263" s="1705"/>
      <c r="H263" s="1705"/>
    </row>
    <row r="264" spans="1:8" ht="15.75" customHeight="1">
      <c r="A264" s="1705"/>
      <c r="B264" s="1705"/>
      <c r="C264" s="1705"/>
      <c r="D264" s="1705"/>
      <c r="E264" s="1705"/>
      <c r="F264" s="1705"/>
      <c r="G264" s="1705"/>
      <c r="H264" s="1705"/>
    </row>
    <row r="265" spans="1:8" ht="15.75" customHeight="1">
      <c r="A265" s="1705"/>
      <c r="B265" s="1705"/>
      <c r="C265" s="1705"/>
      <c r="D265" s="1705"/>
      <c r="E265" s="1705"/>
      <c r="F265" s="1705"/>
      <c r="G265" s="1705"/>
      <c r="H265" s="1705"/>
    </row>
    <row r="266" spans="1:8" ht="15.75" customHeight="1">
      <c r="A266" s="1705"/>
      <c r="B266" s="1705"/>
      <c r="C266" s="1705"/>
      <c r="D266" s="1705"/>
      <c r="E266" s="1705"/>
      <c r="F266" s="1705"/>
      <c r="G266" s="1705"/>
      <c r="H266" s="1705"/>
    </row>
    <row r="267" spans="1:8" ht="15.75" customHeight="1">
      <c r="A267" s="1705"/>
      <c r="B267" s="1705"/>
      <c r="C267" s="1705"/>
      <c r="D267" s="1705"/>
      <c r="E267" s="1705"/>
      <c r="F267" s="1705"/>
      <c r="G267" s="1705"/>
      <c r="H267" s="1705"/>
    </row>
    <row r="268" spans="1:8" ht="15.75" customHeight="1">
      <c r="A268" s="1705"/>
      <c r="B268" s="1705"/>
      <c r="C268" s="1705"/>
      <c r="D268" s="1705"/>
      <c r="E268" s="1705"/>
      <c r="F268" s="1705"/>
      <c r="G268" s="1705"/>
      <c r="H268" s="1705"/>
    </row>
    <row r="269" spans="1:8" ht="15.75" customHeight="1">
      <c r="A269" s="1705"/>
      <c r="B269" s="1705"/>
      <c r="C269" s="1705"/>
      <c r="D269" s="1705"/>
      <c r="E269" s="1705"/>
      <c r="F269" s="1705"/>
      <c r="G269" s="1705"/>
      <c r="H269" s="1705"/>
    </row>
    <row r="270" spans="1:8" ht="15.75" customHeight="1">
      <c r="A270" s="1705"/>
      <c r="B270" s="1705"/>
      <c r="C270" s="1705"/>
      <c r="D270" s="1705"/>
      <c r="E270" s="1705"/>
      <c r="F270" s="1705"/>
      <c r="G270" s="1705"/>
      <c r="H270" s="1705"/>
    </row>
    <row r="271" spans="1:8" ht="15.75" customHeight="1">
      <c r="A271" s="1705"/>
      <c r="B271" s="1705"/>
      <c r="C271" s="1705"/>
      <c r="D271" s="1705"/>
      <c r="E271" s="1705"/>
      <c r="F271" s="1705"/>
      <c r="G271" s="1705"/>
      <c r="H271" s="1705"/>
    </row>
    <row r="272" spans="1:8" ht="15.75" customHeight="1">
      <c r="A272" s="1705"/>
      <c r="B272" s="1705"/>
      <c r="C272" s="1705"/>
      <c r="D272" s="1705"/>
      <c r="E272" s="1705"/>
      <c r="F272" s="1705"/>
      <c r="G272" s="1705"/>
      <c r="H272" s="1705"/>
    </row>
    <row r="273" spans="1:8" ht="15.75" customHeight="1">
      <c r="A273" s="1705"/>
      <c r="B273" s="1705"/>
      <c r="C273" s="1705"/>
      <c r="D273" s="1705"/>
      <c r="E273" s="1705"/>
      <c r="F273" s="1705"/>
      <c r="G273" s="1705"/>
      <c r="H273" s="1705"/>
    </row>
    <row r="274" spans="1:8" ht="15.75" customHeight="1">
      <c r="A274" s="1705"/>
      <c r="B274" s="1705"/>
      <c r="C274" s="1705"/>
      <c r="D274" s="1705"/>
      <c r="E274" s="1705"/>
      <c r="F274" s="1705"/>
      <c r="G274" s="1705"/>
      <c r="H274" s="1705"/>
    </row>
    <row r="275" spans="1:8" ht="15.75" customHeight="1">
      <c r="A275" s="1705"/>
      <c r="B275" s="1705"/>
      <c r="C275" s="1705"/>
      <c r="D275" s="1705"/>
      <c r="E275" s="1705"/>
      <c r="F275" s="1705"/>
      <c r="G275" s="1705"/>
      <c r="H275" s="1705"/>
    </row>
    <row r="276" spans="1:8" ht="15.75" customHeight="1">
      <c r="A276" s="1705"/>
      <c r="B276" s="1705"/>
      <c r="C276" s="1705"/>
      <c r="D276" s="1705"/>
      <c r="E276" s="1705"/>
      <c r="F276" s="1705"/>
      <c r="G276" s="1705"/>
      <c r="H276" s="1705"/>
    </row>
    <row r="277" spans="1:8" ht="15.75" customHeight="1">
      <c r="A277" s="1705"/>
      <c r="B277" s="1705"/>
      <c r="C277" s="1705"/>
      <c r="D277" s="1705"/>
      <c r="E277" s="1705"/>
      <c r="F277" s="1705"/>
      <c r="G277" s="1705"/>
      <c r="H277" s="1705"/>
    </row>
    <row r="278" spans="1:8" ht="15.75" customHeight="1">
      <c r="A278" s="1705"/>
      <c r="B278" s="1705"/>
      <c r="C278" s="1705"/>
      <c r="D278" s="1705"/>
      <c r="E278" s="1705"/>
      <c r="F278" s="1705"/>
      <c r="G278" s="1705"/>
      <c r="H278" s="1705"/>
    </row>
    <row r="279" spans="1:8" ht="15.75" customHeight="1">
      <c r="A279" s="1705"/>
      <c r="B279" s="1705"/>
      <c r="C279" s="1705"/>
      <c r="D279" s="1705"/>
      <c r="E279" s="1705"/>
      <c r="F279" s="1705"/>
      <c r="G279" s="1705"/>
      <c r="H279" s="1705"/>
    </row>
    <row r="280" spans="1:8" ht="15.75" customHeight="1">
      <c r="A280" s="1705"/>
      <c r="B280" s="1705"/>
      <c r="C280" s="1705"/>
      <c r="D280" s="1705"/>
      <c r="E280" s="1705"/>
      <c r="F280" s="1705"/>
      <c r="G280" s="1705"/>
      <c r="H280" s="1705"/>
    </row>
    <row r="281" spans="1:8" ht="15.75" customHeight="1">
      <c r="A281" s="1705"/>
      <c r="B281" s="1705"/>
      <c r="C281" s="1705"/>
      <c r="D281" s="1705"/>
      <c r="E281" s="1705"/>
      <c r="F281" s="1705"/>
      <c r="G281" s="1705"/>
      <c r="H281" s="1705"/>
    </row>
    <row r="282" spans="1:8" ht="15.75" customHeight="1">
      <c r="A282" s="1705"/>
      <c r="B282" s="1705"/>
      <c r="C282" s="1705"/>
      <c r="D282" s="1705"/>
      <c r="E282" s="1705"/>
      <c r="F282" s="1705"/>
      <c r="G282" s="1705"/>
      <c r="H282" s="1705"/>
    </row>
    <row r="283" spans="1:8" ht="15.75" customHeight="1">
      <c r="A283" s="1705"/>
      <c r="B283" s="1705"/>
      <c r="C283" s="1705"/>
      <c r="D283" s="1705"/>
      <c r="E283" s="1705"/>
      <c r="F283" s="1705"/>
      <c r="G283" s="1705"/>
      <c r="H283" s="1705"/>
    </row>
    <row r="284" spans="1:8" ht="15.75" customHeight="1">
      <c r="A284" s="1705"/>
      <c r="B284" s="1705"/>
      <c r="C284" s="1705"/>
      <c r="D284" s="1705"/>
      <c r="E284" s="1705"/>
      <c r="F284" s="1705"/>
      <c r="G284" s="1705"/>
      <c r="H284" s="1705"/>
    </row>
    <row r="285" spans="1:8" ht="15.75" customHeight="1">
      <c r="A285" s="1705"/>
      <c r="B285" s="1705"/>
      <c r="C285" s="1705"/>
      <c r="D285" s="1705"/>
      <c r="E285" s="1705"/>
      <c r="F285" s="1705"/>
      <c r="G285" s="1705"/>
      <c r="H285" s="1705"/>
    </row>
    <row r="286" spans="1:8" ht="15.75" customHeight="1">
      <c r="A286" s="1705"/>
      <c r="B286" s="1705"/>
      <c r="C286" s="1705"/>
      <c r="D286" s="1705"/>
      <c r="E286" s="1705"/>
      <c r="F286" s="1705"/>
      <c r="G286" s="1705"/>
      <c r="H286" s="1705"/>
    </row>
    <row r="287" spans="1:8" ht="15.75" customHeight="1">
      <c r="A287" s="1705"/>
      <c r="B287" s="1705"/>
      <c r="C287" s="1705"/>
      <c r="D287" s="1705"/>
      <c r="E287" s="1705"/>
      <c r="F287" s="1705"/>
      <c r="G287" s="1705"/>
      <c r="H287" s="1705"/>
    </row>
    <row r="288" spans="1:8" ht="15.75" customHeight="1">
      <c r="A288" s="1705"/>
      <c r="B288" s="1705"/>
      <c r="C288" s="1705"/>
      <c r="D288" s="1705"/>
      <c r="E288" s="1705"/>
      <c r="F288" s="1705"/>
      <c r="G288" s="1705"/>
      <c r="H288" s="1705"/>
    </row>
    <row r="289" spans="1:8" ht="15.75" customHeight="1">
      <c r="A289" s="1705"/>
      <c r="B289" s="1705"/>
      <c r="C289" s="1705"/>
      <c r="D289" s="1705"/>
      <c r="E289" s="1705"/>
      <c r="F289" s="1705"/>
      <c r="G289" s="1705"/>
      <c r="H289" s="1705"/>
    </row>
    <row r="290" spans="1:8" ht="15.75" customHeight="1">
      <c r="A290" s="1705"/>
      <c r="B290" s="1705"/>
      <c r="C290" s="1705"/>
      <c r="D290" s="1705"/>
      <c r="E290" s="1705"/>
      <c r="F290" s="1705"/>
      <c r="G290" s="1705"/>
      <c r="H290" s="1705"/>
    </row>
    <row r="291" spans="1:8" ht="15.75" customHeight="1">
      <c r="A291" s="1705"/>
      <c r="B291" s="1705"/>
      <c r="C291" s="1705"/>
      <c r="D291" s="1705"/>
      <c r="E291" s="1705"/>
      <c r="F291" s="1705"/>
      <c r="G291" s="1705"/>
      <c r="H291" s="1705"/>
    </row>
    <row r="292" spans="1:8" ht="15.75" customHeight="1">
      <c r="A292" s="1705"/>
      <c r="B292" s="1705"/>
      <c r="C292" s="1705"/>
      <c r="D292" s="1705"/>
      <c r="E292" s="1705"/>
      <c r="F292" s="1705"/>
      <c r="G292" s="1705"/>
      <c r="H292" s="1705"/>
    </row>
    <row r="293" spans="1:8" ht="15.75" customHeight="1">
      <c r="A293" s="1705"/>
      <c r="B293" s="1705"/>
      <c r="C293" s="1705"/>
      <c r="D293" s="1705"/>
      <c r="E293" s="1705"/>
      <c r="F293" s="1705"/>
      <c r="G293" s="1705"/>
      <c r="H293" s="1705"/>
    </row>
    <row r="294" spans="1:8" ht="15.75" customHeight="1">
      <c r="A294" s="1705"/>
      <c r="B294" s="1705"/>
      <c r="C294" s="1705"/>
      <c r="D294" s="1705"/>
      <c r="E294" s="1705"/>
      <c r="F294" s="1705"/>
      <c r="G294" s="1705"/>
      <c r="H294" s="1705"/>
    </row>
    <row r="295" spans="1:8" ht="15.75" customHeight="1">
      <c r="A295" s="1705"/>
      <c r="B295" s="1705"/>
      <c r="C295" s="1705"/>
      <c r="D295" s="1705"/>
      <c r="E295" s="1705"/>
      <c r="F295" s="1705"/>
      <c r="G295" s="1705"/>
      <c r="H295" s="1705"/>
    </row>
    <row r="296" spans="1:8" ht="15.75" customHeight="1">
      <c r="A296" s="1705"/>
      <c r="B296" s="1705"/>
      <c r="C296" s="1705"/>
      <c r="D296" s="1705"/>
      <c r="E296" s="1705"/>
      <c r="F296" s="1705"/>
      <c r="G296" s="1705"/>
      <c r="H296" s="1705"/>
    </row>
    <row r="297" spans="1:8" ht="15.75" customHeight="1">
      <c r="A297" s="1705"/>
      <c r="B297" s="1705"/>
      <c r="C297" s="1705"/>
      <c r="D297" s="1705"/>
      <c r="E297" s="1705"/>
      <c r="F297" s="1705"/>
      <c r="G297" s="1705"/>
      <c r="H297" s="1705"/>
    </row>
    <row r="298" spans="1:8" ht="15.75" customHeight="1">
      <c r="A298" s="1705"/>
      <c r="B298" s="1705"/>
      <c r="C298" s="1705"/>
      <c r="D298" s="1705"/>
      <c r="E298" s="1705"/>
      <c r="F298" s="1705"/>
      <c r="G298" s="1705"/>
      <c r="H298" s="1705"/>
    </row>
    <row r="299" spans="1:8" ht="15.75" customHeight="1">
      <c r="A299" s="1705"/>
      <c r="B299" s="1705"/>
      <c r="C299" s="1705"/>
      <c r="D299" s="1705"/>
      <c r="E299" s="1705"/>
      <c r="F299" s="1705"/>
      <c r="G299" s="1705"/>
      <c r="H299" s="1705"/>
    </row>
    <row r="300" spans="1:8" ht="15.75" customHeight="1">
      <c r="A300" s="1705"/>
      <c r="B300" s="1705"/>
      <c r="C300" s="1705"/>
      <c r="D300" s="1705"/>
      <c r="E300" s="1705"/>
      <c r="F300" s="1705"/>
      <c r="G300" s="1705"/>
      <c r="H300" s="1705"/>
    </row>
    <row r="301" spans="1:8" ht="15.75" customHeight="1">
      <c r="A301" s="1705"/>
      <c r="B301" s="1705"/>
      <c r="C301" s="1705"/>
      <c r="D301" s="1705"/>
      <c r="E301" s="1705"/>
      <c r="F301" s="1705"/>
      <c r="G301" s="1705"/>
      <c r="H301" s="1705"/>
    </row>
    <row r="302" spans="1:8" ht="15.75" customHeight="1">
      <c r="A302" s="1705"/>
      <c r="B302" s="1705"/>
      <c r="C302" s="1705"/>
      <c r="D302" s="1705"/>
      <c r="E302" s="1705"/>
      <c r="F302" s="1705"/>
      <c r="G302" s="1705"/>
      <c r="H302" s="1705"/>
    </row>
    <row r="303" spans="1:8" ht="15.75" customHeight="1">
      <c r="A303" s="1705"/>
      <c r="B303" s="1705"/>
      <c r="C303" s="1705"/>
      <c r="D303" s="1705"/>
      <c r="E303" s="1705"/>
      <c r="F303" s="1705"/>
      <c r="G303" s="1705"/>
      <c r="H303" s="1705"/>
    </row>
    <row r="304" spans="1:8" ht="15.75" customHeight="1">
      <c r="A304" s="1705"/>
      <c r="B304" s="1705"/>
      <c r="C304" s="1705"/>
      <c r="D304" s="1705"/>
      <c r="E304" s="1705"/>
      <c r="F304" s="1705"/>
      <c r="G304" s="1705"/>
      <c r="H304" s="1705"/>
    </row>
    <row r="305" spans="1:8" ht="15.75" customHeight="1">
      <c r="A305" s="1705"/>
      <c r="B305" s="1705"/>
      <c r="C305" s="1705"/>
      <c r="D305" s="1705"/>
      <c r="E305" s="1705"/>
      <c r="F305" s="1705"/>
      <c r="G305" s="1705"/>
      <c r="H305" s="1705"/>
    </row>
    <row r="306" spans="1:8" ht="15.75" customHeight="1">
      <c r="A306" s="1705"/>
      <c r="B306" s="1705"/>
      <c r="C306" s="1705"/>
      <c r="D306" s="1705"/>
      <c r="E306" s="1705"/>
      <c r="F306" s="1705"/>
      <c r="G306" s="1705"/>
      <c r="H306" s="1705"/>
    </row>
    <row r="307" spans="1:8" ht="15.75" customHeight="1">
      <c r="A307" s="1705"/>
      <c r="B307" s="1705"/>
      <c r="C307" s="1705"/>
      <c r="D307" s="1705"/>
      <c r="E307" s="1705"/>
      <c r="F307" s="1705"/>
      <c r="G307" s="1705"/>
      <c r="H307" s="1705"/>
    </row>
    <row r="308" spans="1:8" ht="15.75" customHeight="1">
      <c r="A308" s="1705"/>
      <c r="B308" s="1705"/>
      <c r="C308" s="1705"/>
      <c r="D308" s="1705"/>
      <c r="E308" s="1705"/>
      <c r="F308" s="1705"/>
      <c r="G308" s="1705"/>
      <c r="H308" s="1705"/>
    </row>
    <row r="309" spans="1:8" ht="15.75" customHeight="1">
      <c r="A309" s="1705"/>
      <c r="B309" s="1705"/>
      <c r="C309" s="1705"/>
      <c r="D309" s="1705"/>
      <c r="E309" s="1705"/>
      <c r="F309" s="1705"/>
      <c r="G309" s="1705"/>
      <c r="H309" s="1705"/>
    </row>
    <row r="310" spans="1:8" ht="15.75" customHeight="1">
      <c r="A310" s="1705"/>
      <c r="B310" s="1705"/>
      <c r="C310" s="1705"/>
      <c r="D310" s="1705"/>
      <c r="E310" s="1705"/>
      <c r="F310" s="1705"/>
      <c r="G310" s="1705"/>
      <c r="H310" s="1705"/>
    </row>
    <row r="311" spans="1:8" ht="15.75" customHeight="1">
      <c r="A311" s="1705"/>
      <c r="B311" s="1705"/>
      <c r="C311" s="1705"/>
      <c r="D311" s="1705"/>
      <c r="E311" s="1705"/>
      <c r="F311" s="1705"/>
      <c r="G311" s="1705"/>
      <c r="H311" s="1705"/>
    </row>
    <row r="312" spans="1:8" ht="15.75" customHeight="1">
      <c r="A312" s="1705"/>
      <c r="B312" s="1705"/>
      <c r="C312" s="1705"/>
      <c r="D312" s="1705"/>
      <c r="E312" s="1705"/>
      <c r="F312" s="1705"/>
      <c r="G312" s="1705"/>
      <c r="H312" s="1705"/>
    </row>
    <row r="313" spans="1:8" ht="15.75" customHeight="1">
      <c r="A313" s="1705"/>
      <c r="B313" s="1705"/>
      <c r="C313" s="1705"/>
      <c r="D313" s="1705"/>
      <c r="E313" s="1705"/>
      <c r="F313" s="1705"/>
      <c r="G313" s="1705"/>
      <c r="H313" s="1705"/>
    </row>
    <row r="314" spans="1:8" ht="15.75" customHeight="1">
      <c r="A314" s="1705"/>
      <c r="B314" s="1705"/>
      <c r="C314" s="1705"/>
      <c r="D314" s="1705"/>
      <c r="E314" s="1705"/>
      <c r="F314" s="1705"/>
      <c r="G314" s="1705"/>
      <c r="H314" s="1705"/>
    </row>
    <row r="315" spans="1:8" ht="15.75" customHeight="1">
      <c r="A315" s="1705"/>
      <c r="B315" s="1705"/>
      <c r="C315" s="1705"/>
      <c r="D315" s="1705"/>
      <c r="E315" s="1705"/>
      <c r="F315" s="1705"/>
      <c r="G315" s="1705"/>
      <c r="H315" s="1705"/>
    </row>
    <row r="316" spans="1:8" ht="15.75" customHeight="1">
      <c r="A316" s="1705"/>
      <c r="B316" s="1705"/>
      <c r="C316" s="1705"/>
      <c r="D316" s="1705"/>
      <c r="E316" s="1705"/>
      <c r="F316" s="1705"/>
      <c r="G316" s="1705"/>
      <c r="H316" s="1705"/>
    </row>
    <row r="317" spans="1:8" ht="15.75" customHeight="1">
      <c r="A317" s="1705"/>
      <c r="B317" s="1705"/>
      <c r="C317" s="1705"/>
      <c r="D317" s="1705"/>
      <c r="E317" s="1705"/>
      <c r="F317" s="1705"/>
      <c r="G317" s="1705"/>
      <c r="H317" s="1705"/>
    </row>
    <row r="318" spans="1:8" ht="15.75" customHeight="1">
      <c r="A318" s="1705"/>
      <c r="B318" s="1705"/>
      <c r="C318" s="1705"/>
      <c r="D318" s="1705"/>
      <c r="E318" s="1705"/>
      <c r="F318" s="1705"/>
      <c r="G318" s="1705"/>
      <c r="H318" s="1705"/>
    </row>
    <row r="319" spans="1:8" ht="15.75" customHeight="1">
      <c r="A319" s="1705"/>
      <c r="B319" s="1705"/>
      <c r="C319" s="1705"/>
      <c r="D319" s="1705"/>
      <c r="E319" s="1705"/>
      <c r="F319" s="1705"/>
      <c r="G319" s="1705"/>
      <c r="H319" s="1705"/>
    </row>
    <row r="320" spans="1:8" ht="15.75" customHeight="1">
      <c r="A320" s="1705"/>
      <c r="B320" s="1705"/>
      <c r="C320" s="1705"/>
      <c r="D320" s="1705"/>
      <c r="E320" s="1705"/>
      <c r="F320" s="1705"/>
      <c r="G320" s="1705"/>
      <c r="H320" s="1705"/>
    </row>
    <row r="321" spans="1:8" ht="15.75" customHeight="1">
      <c r="A321" s="1705"/>
      <c r="B321" s="1705"/>
      <c r="C321" s="1705"/>
      <c r="D321" s="1705"/>
      <c r="E321" s="1705"/>
      <c r="F321" s="1705"/>
      <c r="G321" s="1705"/>
      <c r="H321" s="1705"/>
    </row>
    <row r="322" spans="1:8" ht="15.75" customHeight="1">
      <c r="A322" s="1705"/>
      <c r="B322" s="1705"/>
      <c r="C322" s="1705"/>
      <c r="D322" s="1705"/>
      <c r="E322" s="1705"/>
      <c r="F322" s="1705"/>
      <c r="G322" s="1705"/>
      <c r="H322" s="1705"/>
    </row>
    <row r="323" spans="1:8" ht="15.75" customHeight="1">
      <c r="A323" s="1705"/>
      <c r="B323" s="1705"/>
      <c r="C323" s="1705"/>
      <c r="D323" s="1705"/>
      <c r="E323" s="1705"/>
      <c r="F323" s="1705"/>
      <c r="G323" s="1705"/>
      <c r="H323" s="1705"/>
    </row>
    <row r="324" spans="1:8" ht="15.75" customHeight="1">
      <c r="A324" s="1705"/>
      <c r="B324" s="1705"/>
      <c r="C324" s="1705"/>
      <c r="D324" s="1705"/>
      <c r="E324" s="1705"/>
      <c r="F324" s="1705"/>
      <c r="G324" s="1705"/>
      <c r="H324" s="1705"/>
    </row>
    <row r="325" spans="1:8" ht="15.75" customHeight="1">
      <c r="A325" s="1705"/>
      <c r="B325" s="1705"/>
      <c r="C325" s="1705"/>
      <c r="D325" s="1705"/>
      <c r="E325" s="1705"/>
      <c r="F325" s="1705"/>
      <c r="G325" s="1705"/>
      <c r="H325" s="1705"/>
    </row>
    <row r="326" spans="1:8" ht="15.75" customHeight="1">
      <c r="A326" s="1705"/>
      <c r="B326" s="1705"/>
      <c r="C326" s="1705"/>
      <c r="D326" s="1705"/>
      <c r="E326" s="1705"/>
      <c r="F326" s="1705"/>
      <c r="G326" s="1705"/>
      <c r="H326" s="1705"/>
    </row>
    <row r="327" spans="1:8" ht="15.75" customHeight="1">
      <c r="A327" s="1705"/>
      <c r="B327" s="1705"/>
      <c r="C327" s="1705"/>
      <c r="D327" s="1705"/>
      <c r="E327" s="1705"/>
      <c r="F327" s="1705"/>
      <c r="G327" s="1705"/>
      <c r="H327" s="1705"/>
    </row>
    <row r="328" spans="1:8" ht="15.75" customHeight="1">
      <c r="A328" s="1705"/>
      <c r="B328" s="1705"/>
      <c r="C328" s="1705"/>
      <c r="D328" s="1705"/>
      <c r="E328" s="1705"/>
      <c r="F328" s="1705"/>
      <c r="G328" s="1705"/>
      <c r="H328" s="1705"/>
    </row>
    <row r="329" spans="1:8" ht="15.75" customHeight="1">
      <c r="A329" s="1705"/>
      <c r="B329" s="1705"/>
      <c r="C329" s="1705"/>
      <c r="D329" s="1705"/>
      <c r="E329" s="1705"/>
      <c r="F329" s="1705"/>
      <c r="G329" s="1705"/>
      <c r="H329" s="1705"/>
    </row>
    <row r="330" spans="1:8" ht="15.75" customHeight="1">
      <c r="A330" s="1705"/>
      <c r="B330" s="1705"/>
      <c r="C330" s="1705"/>
      <c r="D330" s="1705"/>
      <c r="E330" s="1705"/>
      <c r="F330" s="1705"/>
      <c r="G330" s="1705"/>
      <c r="H330" s="1705"/>
    </row>
    <row r="331" spans="1:8" ht="15.75" customHeight="1">
      <c r="A331" s="1705"/>
      <c r="B331" s="1705"/>
      <c r="C331" s="1705"/>
      <c r="D331" s="1705"/>
      <c r="E331" s="1705"/>
      <c r="F331" s="1705"/>
      <c r="G331" s="1705"/>
      <c r="H331" s="1705"/>
    </row>
    <row r="332" spans="1:8" ht="15.75" customHeight="1">
      <c r="A332" s="1705"/>
      <c r="B332" s="1705"/>
      <c r="C332" s="1705"/>
      <c r="D332" s="1705"/>
      <c r="E332" s="1705"/>
      <c r="F332" s="1705"/>
      <c r="G332" s="1705"/>
      <c r="H332" s="1705"/>
    </row>
    <row r="333" spans="1:8" ht="15.75" customHeight="1">
      <c r="A333" s="1705"/>
      <c r="B333" s="1705"/>
      <c r="C333" s="1705"/>
      <c r="D333" s="1705"/>
      <c r="E333" s="1705"/>
      <c r="F333" s="1705"/>
      <c r="G333" s="1705"/>
      <c r="H333" s="1705"/>
    </row>
    <row r="334" spans="1:8" ht="15.75" customHeight="1">
      <c r="A334" s="1705"/>
      <c r="B334" s="1705"/>
      <c r="C334" s="1705"/>
      <c r="D334" s="1705"/>
      <c r="E334" s="1705"/>
      <c r="F334" s="1705"/>
      <c r="G334" s="1705"/>
      <c r="H334" s="1705"/>
    </row>
    <row r="335" spans="1:8" ht="15.75" customHeight="1">
      <c r="A335" s="1705"/>
      <c r="B335" s="1705"/>
      <c r="C335" s="1705"/>
      <c r="D335" s="1705"/>
      <c r="E335" s="1705"/>
      <c r="F335" s="1705"/>
      <c r="G335" s="1705"/>
      <c r="H335" s="1705"/>
    </row>
    <row r="336" spans="1:8" ht="15.75" customHeight="1">
      <c r="A336" s="1705"/>
      <c r="B336" s="1705"/>
      <c r="C336" s="1705"/>
      <c r="D336" s="1705"/>
      <c r="E336" s="1705"/>
      <c r="F336" s="1705"/>
      <c r="G336" s="1705"/>
      <c r="H336" s="1705"/>
    </row>
    <row r="337" spans="1:8" ht="15.75" customHeight="1">
      <c r="A337" s="1705"/>
      <c r="B337" s="1705"/>
      <c r="C337" s="1705"/>
      <c r="D337" s="1705"/>
      <c r="E337" s="1705"/>
      <c r="F337" s="1705"/>
      <c r="G337" s="1705"/>
      <c r="H337" s="1705"/>
    </row>
    <row r="338" spans="1:8" ht="15.75" customHeight="1">
      <c r="A338" s="1705"/>
      <c r="B338" s="1705"/>
      <c r="C338" s="1705"/>
      <c r="D338" s="1705"/>
      <c r="E338" s="1705"/>
      <c r="F338" s="1705"/>
      <c r="G338" s="1705"/>
      <c r="H338" s="1705"/>
    </row>
    <row r="339" spans="1:8" ht="15.75" customHeight="1">
      <c r="A339" s="1705"/>
      <c r="B339" s="1705"/>
      <c r="C339" s="1705"/>
      <c r="D339" s="1705"/>
      <c r="E339" s="1705"/>
      <c r="F339" s="1705"/>
      <c r="G339" s="1705"/>
      <c r="H339" s="1705"/>
    </row>
    <row r="340" spans="1:8" ht="15.75" customHeight="1">
      <c r="A340" s="1705"/>
      <c r="B340" s="1705"/>
      <c r="C340" s="1705"/>
      <c r="D340" s="1705"/>
      <c r="E340" s="1705"/>
      <c r="F340" s="1705"/>
      <c r="G340" s="1705"/>
      <c r="H340" s="1705"/>
    </row>
    <row r="341" spans="1:8" ht="15.75" customHeight="1">
      <c r="A341" s="1705"/>
      <c r="B341" s="1705"/>
      <c r="C341" s="1705"/>
      <c r="D341" s="1705"/>
      <c r="E341" s="1705"/>
      <c r="F341" s="1705"/>
      <c r="G341" s="1705"/>
      <c r="H341" s="1705"/>
    </row>
    <row r="342" spans="1:8" ht="15.75" customHeight="1">
      <c r="A342" s="1705"/>
      <c r="B342" s="1705"/>
      <c r="C342" s="1705"/>
      <c r="D342" s="1705"/>
      <c r="E342" s="1705"/>
      <c r="F342" s="1705"/>
      <c r="G342" s="1705"/>
      <c r="H342" s="1705"/>
    </row>
    <row r="343" spans="1:8" ht="15.75" customHeight="1">
      <c r="A343" s="1705"/>
      <c r="B343" s="1705"/>
      <c r="C343" s="1705"/>
      <c r="D343" s="1705"/>
      <c r="E343" s="1705"/>
      <c r="F343" s="1705"/>
      <c r="G343" s="1705"/>
      <c r="H343" s="1705"/>
    </row>
    <row r="344" spans="1:8" ht="15.75" customHeight="1">
      <c r="A344" s="1705"/>
      <c r="B344" s="1705"/>
      <c r="C344" s="1705"/>
      <c r="D344" s="1705"/>
      <c r="E344" s="1705"/>
      <c r="F344" s="1705"/>
      <c r="G344" s="1705"/>
      <c r="H344" s="1705"/>
    </row>
    <row r="345" spans="1:8" ht="15.75" customHeight="1">
      <c r="A345" s="1705"/>
      <c r="B345" s="1705"/>
      <c r="C345" s="1705"/>
      <c r="D345" s="1705"/>
      <c r="E345" s="1705"/>
      <c r="F345" s="1705"/>
      <c r="G345" s="1705"/>
      <c r="H345" s="1705"/>
    </row>
    <row r="346" spans="1:8" ht="15.75" customHeight="1">
      <c r="A346" s="1705"/>
      <c r="B346" s="1705"/>
      <c r="C346" s="1705"/>
      <c r="D346" s="1705"/>
      <c r="E346" s="1705"/>
      <c r="F346" s="1705"/>
      <c r="G346" s="1705"/>
      <c r="H346" s="1705"/>
    </row>
    <row r="347" spans="1:8" ht="15.75" customHeight="1">
      <c r="A347" s="1705"/>
      <c r="B347" s="1705"/>
      <c r="C347" s="1705"/>
      <c r="D347" s="1705"/>
      <c r="E347" s="1705"/>
      <c r="F347" s="1705"/>
      <c r="G347" s="1705"/>
      <c r="H347" s="1705"/>
    </row>
    <row r="348" spans="1:8" ht="15.75" customHeight="1">
      <c r="A348" s="1705"/>
      <c r="B348" s="1705"/>
      <c r="C348" s="1705"/>
      <c r="D348" s="1705"/>
      <c r="E348" s="1705"/>
      <c r="F348" s="1705"/>
      <c r="G348" s="1705"/>
      <c r="H348" s="1705"/>
    </row>
    <row r="349" spans="1:8" ht="15.75" customHeight="1">
      <c r="A349" s="1705"/>
      <c r="B349" s="1705"/>
      <c r="C349" s="1705"/>
      <c r="D349" s="1705"/>
      <c r="E349" s="1705"/>
      <c r="F349" s="1705"/>
      <c r="G349" s="1705"/>
      <c r="H349" s="1705"/>
    </row>
    <row r="350" spans="1:8" ht="15.75" customHeight="1">
      <c r="A350" s="1705"/>
      <c r="B350" s="1705"/>
      <c r="C350" s="1705"/>
      <c r="D350" s="1705"/>
      <c r="E350" s="1705"/>
      <c r="F350" s="1705"/>
      <c r="G350" s="1705"/>
      <c r="H350" s="1705"/>
    </row>
    <row r="351" spans="1:8" ht="15.75" customHeight="1">
      <c r="A351" s="1705"/>
      <c r="B351" s="1705"/>
      <c r="C351" s="1705"/>
      <c r="D351" s="1705"/>
      <c r="E351" s="1705"/>
      <c r="F351" s="1705"/>
      <c r="G351" s="1705"/>
      <c r="H351" s="1705"/>
    </row>
    <row r="352" spans="1:8" ht="15.75" customHeight="1">
      <c r="A352" s="1705"/>
      <c r="B352" s="1705"/>
      <c r="C352" s="1705"/>
      <c r="D352" s="1705"/>
      <c r="E352" s="1705"/>
      <c r="F352" s="1705"/>
      <c r="G352" s="1705"/>
      <c r="H352" s="1705"/>
    </row>
    <row r="353" spans="1:8" ht="15.75" customHeight="1">
      <c r="A353" s="1705"/>
      <c r="B353" s="1705"/>
      <c r="C353" s="1705"/>
      <c r="D353" s="1705"/>
      <c r="E353" s="1705"/>
      <c r="F353" s="1705"/>
      <c r="G353" s="1705"/>
      <c r="H353" s="1705"/>
    </row>
    <row r="354" spans="1:8" ht="15.75" customHeight="1">
      <c r="A354" s="1705"/>
      <c r="B354" s="1705"/>
      <c r="C354" s="1705"/>
      <c r="D354" s="1705"/>
      <c r="E354" s="1705"/>
      <c r="F354" s="1705"/>
      <c r="G354" s="1705"/>
      <c r="H354" s="1705"/>
    </row>
    <row r="355" spans="1:8" ht="15.75" customHeight="1">
      <c r="A355" s="1705"/>
      <c r="B355" s="1705"/>
      <c r="C355" s="1705"/>
      <c r="D355" s="1705"/>
      <c r="E355" s="1705"/>
      <c r="F355" s="1705"/>
      <c r="G355" s="1705"/>
      <c r="H355" s="1705"/>
    </row>
    <row r="356" spans="1:8" ht="15.75" customHeight="1">
      <c r="A356" s="1705"/>
      <c r="B356" s="1705"/>
      <c r="C356" s="1705"/>
      <c r="D356" s="1705"/>
      <c r="E356" s="1705"/>
      <c r="F356" s="1705"/>
      <c r="G356" s="1705"/>
      <c r="H356" s="1705"/>
    </row>
    <row r="357" spans="1:8" ht="15.75" customHeight="1">
      <c r="A357" s="1705"/>
      <c r="B357" s="1705"/>
      <c r="C357" s="1705"/>
      <c r="D357" s="1705"/>
      <c r="E357" s="1705"/>
      <c r="F357" s="1705"/>
      <c r="G357" s="1705"/>
      <c r="H357" s="1705"/>
    </row>
    <row r="358" spans="1:8" ht="15.75" customHeight="1">
      <c r="A358" s="1705"/>
      <c r="B358" s="1705"/>
      <c r="C358" s="1705"/>
      <c r="D358" s="1705"/>
      <c r="E358" s="1705"/>
      <c r="F358" s="1705"/>
      <c r="G358" s="1705"/>
      <c r="H358" s="1705"/>
    </row>
    <row r="359" spans="1:8" ht="15.75" customHeight="1">
      <c r="A359" s="1705"/>
      <c r="B359" s="1705"/>
      <c r="C359" s="1705"/>
      <c r="D359" s="1705"/>
      <c r="E359" s="1705"/>
      <c r="F359" s="1705"/>
      <c r="G359" s="1705"/>
      <c r="H359" s="1705"/>
    </row>
    <row r="360" spans="1:8" ht="15.75" customHeight="1">
      <c r="A360" s="1705"/>
      <c r="B360" s="1705"/>
      <c r="C360" s="1705"/>
      <c r="D360" s="1705"/>
      <c r="E360" s="1705"/>
      <c r="F360" s="1705"/>
      <c r="G360" s="1705"/>
      <c r="H360" s="1705"/>
    </row>
    <row r="361" spans="1:8" ht="15.75" customHeight="1">
      <c r="A361" s="1705"/>
      <c r="B361" s="1705"/>
      <c r="C361" s="1705"/>
      <c r="D361" s="1705"/>
      <c r="E361" s="1705"/>
      <c r="F361" s="1705"/>
      <c r="G361" s="1705"/>
      <c r="H361" s="1705"/>
    </row>
    <row r="362" spans="1:8" ht="15.75" customHeight="1">
      <c r="A362" s="1705"/>
      <c r="B362" s="1705"/>
      <c r="C362" s="1705"/>
      <c r="D362" s="1705"/>
      <c r="E362" s="1705"/>
      <c r="F362" s="1705"/>
      <c r="G362" s="1705"/>
      <c r="H362" s="1705"/>
    </row>
    <row r="363" spans="1:8" ht="15.75" customHeight="1">
      <c r="A363" s="1705"/>
      <c r="B363" s="1705"/>
      <c r="C363" s="1705"/>
      <c r="D363" s="1705"/>
      <c r="E363" s="1705"/>
      <c r="F363" s="1705"/>
      <c r="G363" s="1705"/>
      <c r="H363" s="1705"/>
    </row>
    <row r="364" spans="1:8" ht="15.75" customHeight="1">
      <c r="A364" s="1705"/>
      <c r="B364" s="1705"/>
      <c r="C364" s="1705"/>
      <c r="D364" s="1705"/>
      <c r="E364" s="1705"/>
      <c r="F364" s="1705"/>
      <c r="G364" s="1705"/>
      <c r="H364" s="1705"/>
    </row>
    <row r="365" spans="1:8" ht="15.75" customHeight="1">
      <c r="A365" s="1705"/>
      <c r="B365" s="1705"/>
      <c r="C365" s="1705"/>
      <c r="D365" s="1705"/>
      <c r="E365" s="1705"/>
      <c r="F365" s="1705"/>
      <c r="G365" s="1705"/>
      <c r="H365" s="1705"/>
    </row>
    <row r="366" spans="1:8" ht="15.75" customHeight="1">
      <c r="A366" s="1705"/>
      <c r="B366" s="1705"/>
      <c r="C366" s="1705"/>
      <c r="D366" s="1705"/>
      <c r="E366" s="1705"/>
      <c r="F366" s="1705"/>
      <c r="G366" s="1705"/>
      <c r="H366" s="1705"/>
    </row>
    <row r="367" spans="1:8" ht="15.75" customHeight="1">
      <c r="A367" s="1705"/>
      <c r="B367" s="1705"/>
      <c r="C367" s="1705"/>
      <c r="D367" s="1705"/>
      <c r="E367" s="1705"/>
      <c r="F367" s="1705"/>
      <c r="G367" s="1705"/>
      <c r="H367" s="1705"/>
    </row>
    <row r="368" spans="1:8" ht="15.75" customHeight="1">
      <c r="A368" s="1705"/>
      <c r="B368" s="1705"/>
      <c r="C368" s="1705"/>
      <c r="D368" s="1705"/>
      <c r="E368" s="1705"/>
      <c r="F368" s="1705"/>
      <c r="G368" s="1705"/>
      <c r="H368" s="1705"/>
    </row>
    <row r="369" spans="1:8" ht="15.75" customHeight="1">
      <c r="A369" s="1705"/>
      <c r="B369" s="1705"/>
      <c r="C369" s="1705"/>
      <c r="D369" s="1705"/>
      <c r="E369" s="1705"/>
      <c r="F369" s="1705"/>
      <c r="G369" s="1705"/>
      <c r="H369" s="1705"/>
    </row>
    <row r="370" spans="1:8" ht="15.75" customHeight="1">
      <c r="A370" s="1705"/>
      <c r="B370" s="1705"/>
      <c r="C370" s="1705"/>
      <c r="D370" s="1705"/>
      <c r="E370" s="1705"/>
      <c r="F370" s="1705"/>
      <c r="G370" s="1705"/>
      <c r="H370" s="1705"/>
    </row>
    <row r="371" spans="1:8" ht="15.75" customHeight="1">
      <c r="A371" s="1705"/>
      <c r="B371" s="1705"/>
      <c r="C371" s="1705"/>
      <c r="D371" s="1705"/>
      <c r="E371" s="1705"/>
      <c r="F371" s="1705"/>
      <c r="G371" s="1705"/>
      <c r="H371" s="1705"/>
    </row>
    <row r="372" spans="1:8" ht="15.75" customHeight="1">
      <c r="A372" s="1705"/>
      <c r="B372" s="1705"/>
      <c r="C372" s="1705"/>
      <c r="D372" s="1705"/>
      <c r="E372" s="1705"/>
      <c r="F372" s="1705"/>
      <c r="G372" s="1705"/>
      <c r="H372" s="1705"/>
    </row>
    <row r="373" spans="1:8" ht="15.75" customHeight="1">
      <c r="A373" s="1705"/>
      <c r="B373" s="1705"/>
      <c r="C373" s="1705"/>
      <c r="D373" s="1705"/>
      <c r="E373" s="1705"/>
      <c r="F373" s="1705"/>
      <c r="G373" s="1705"/>
      <c r="H373" s="1705"/>
    </row>
    <row r="374" spans="1:8" ht="15.75" customHeight="1">
      <c r="A374" s="1705"/>
      <c r="B374" s="1705"/>
      <c r="C374" s="1705"/>
      <c r="D374" s="1705"/>
      <c r="E374" s="1705"/>
      <c r="F374" s="1705"/>
      <c r="G374" s="1705"/>
      <c r="H374" s="1705"/>
    </row>
    <row r="375" spans="1:8" ht="15.75" customHeight="1">
      <c r="A375" s="1705"/>
      <c r="B375" s="1705"/>
      <c r="C375" s="1705"/>
      <c r="D375" s="1705"/>
      <c r="E375" s="1705"/>
      <c r="F375" s="1705"/>
      <c r="G375" s="1705"/>
      <c r="H375" s="1705"/>
    </row>
    <row r="376" spans="1:8" ht="15.75" customHeight="1">
      <c r="A376" s="1705"/>
      <c r="B376" s="1705"/>
      <c r="C376" s="1705"/>
      <c r="D376" s="1705"/>
      <c r="E376" s="1705"/>
      <c r="F376" s="1705"/>
      <c r="G376" s="1705"/>
      <c r="H376" s="1705"/>
    </row>
    <row r="377" spans="1:8" ht="15.75" customHeight="1">
      <c r="A377" s="1705"/>
      <c r="B377" s="1705"/>
      <c r="C377" s="1705"/>
      <c r="D377" s="1705"/>
      <c r="E377" s="1705"/>
      <c r="F377" s="1705"/>
      <c r="G377" s="1705"/>
      <c r="H377" s="1705"/>
    </row>
    <row r="378" spans="1:8" ht="15.75" customHeight="1">
      <c r="A378" s="1705"/>
      <c r="B378" s="1705"/>
      <c r="C378" s="1705"/>
      <c r="D378" s="1705"/>
      <c r="E378" s="1705"/>
      <c r="F378" s="1705"/>
      <c r="G378" s="1705"/>
      <c r="H378" s="1705"/>
    </row>
    <row r="379" spans="1:8" ht="15.75" customHeight="1">
      <c r="A379" s="1705"/>
      <c r="B379" s="1705"/>
      <c r="C379" s="1705"/>
      <c r="D379" s="1705"/>
      <c r="E379" s="1705"/>
      <c r="F379" s="1705"/>
      <c r="G379" s="1705"/>
      <c r="H379" s="1705"/>
    </row>
    <row r="380" spans="1:8" ht="15.75" customHeight="1">
      <c r="A380" s="1705"/>
      <c r="B380" s="1705"/>
      <c r="C380" s="1705"/>
      <c r="D380" s="1705"/>
      <c r="E380" s="1705"/>
      <c r="F380" s="1705"/>
      <c r="G380" s="1705"/>
      <c r="H380" s="1705"/>
    </row>
    <row r="381" spans="1:8" ht="15.75" customHeight="1">
      <c r="A381" s="1705"/>
      <c r="B381" s="1705"/>
      <c r="C381" s="1705"/>
      <c r="D381" s="1705"/>
      <c r="E381" s="1705"/>
      <c r="F381" s="1705"/>
      <c r="G381" s="1705"/>
      <c r="H381" s="1705"/>
    </row>
    <row r="382" spans="1:8" ht="15.75" customHeight="1">
      <c r="A382" s="1705"/>
      <c r="B382" s="1705"/>
      <c r="C382" s="1705"/>
      <c r="D382" s="1705"/>
      <c r="E382" s="1705"/>
      <c r="F382" s="1705"/>
      <c r="G382" s="1705"/>
      <c r="H382" s="1705"/>
    </row>
    <row r="383" spans="1:8" ht="15.75" customHeight="1">
      <c r="A383" s="1705"/>
      <c r="B383" s="1705"/>
      <c r="C383" s="1705"/>
      <c r="D383" s="1705"/>
      <c r="E383" s="1705"/>
      <c r="F383" s="1705"/>
      <c r="G383" s="1705"/>
      <c r="H383" s="1705"/>
    </row>
    <row r="384" spans="1:8" ht="15.75" customHeight="1">
      <c r="A384" s="1705"/>
      <c r="B384" s="1705"/>
      <c r="C384" s="1705"/>
      <c r="D384" s="1705"/>
      <c r="E384" s="1705"/>
      <c r="F384" s="1705"/>
      <c r="G384" s="1705"/>
      <c r="H384" s="1705"/>
    </row>
    <row r="385" spans="1:8" ht="15.75" customHeight="1">
      <c r="A385" s="1705"/>
      <c r="B385" s="1705"/>
      <c r="C385" s="1705"/>
      <c r="D385" s="1705"/>
      <c r="E385" s="1705"/>
      <c r="F385" s="1705"/>
      <c r="G385" s="1705"/>
      <c r="H385" s="1705"/>
    </row>
    <row r="386" spans="1:8" ht="15.75" customHeight="1">
      <c r="A386" s="1705"/>
      <c r="B386" s="1705"/>
      <c r="C386" s="1705"/>
      <c r="D386" s="1705"/>
      <c r="E386" s="1705"/>
      <c r="F386" s="1705"/>
      <c r="G386" s="1705"/>
      <c r="H386" s="1705"/>
    </row>
    <row r="387" spans="1:8" ht="15.75" customHeight="1">
      <c r="A387" s="1705"/>
      <c r="B387" s="1705"/>
      <c r="C387" s="1705"/>
      <c r="D387" s="1705"/>
      <c r="E387" s="1705"/>
      <c r="F387" s="1705"/>
      <c r="G387" s="1705"/>
      <c r="H387" s="1705"/>
    </row>
    <row r="388" spans="1:8" ht="15.75" customHeight="1">
      <c r="A388" s="1705"/>
      <c r="B388" s="1705"/>
      <c r="C388" s="1705"/>
      <c r="D388" s="1705"/>
      <c r="E388" s="1705"/>
      <c r="F388" s="1705"/>
      <c r="G388" s="1705"/>
      <c r="H388" s="1705"/>
    </row>
    <row r="389" spans="1:8" ht="15.75" customHeight="1">
      <c r="A389" s="1705"/>
      <c r="B389" s="1705"/>
      <c r="C389" s="1705"/>
      <c r="D389" s="1705"/>
      <c r="E389" s="1705"/>
      <c r="F389" s="1705"/>
      <c r="G389" s="1705"/>
      <c r="H389" s="1705"/>
    </row>
    <row r="390" spans="1:8" ht="15.75" customHeight="1">
      <c r="A390" s="1705"/>
      <c r="B390" s="1705"/>
      <c r="C390" s="1705"/>
      <c r="D390" s="1705"/>
      <c r="E390" s="1705"/>
      <c r="F390" s="1705"/>
      <c r="G390" s="1705"/>
      <c r="H390" s="1705"/>
    </row>
    <row r="391" spans="1:8" ht="15.75" customHeight="1">
      <c r="A391" s="1705"/>
      <c r="B391" s="1705"/>
      <c r="C391" s="1705"/>
      <c r="D391" s="1705"/>
      <c r="E391" s="1705"/>
      <c r="F391" s="1705"/>
      <c r="G391" s="1705"/>
      <c r="H391" s="1705"/>
    </row>
    <row r="392" spans="1:8" ht="15.75" customHeight="1">
      <c r="A392" s="1705"/>
      <c r="B392" s="1705"/>
      <c r="C392" s="1705"/>
      <c r="D392" s="1705"/>
      <c r="E392" s="1705"/>
      <c r="F392" s="1705"/>
      <c r="G392" s="1705"/>
      <c r="H392" s="1705"/>
    </row>
    <row r="393" spans="1:8" ht="15.75" customHeight="1">
      <c r="A393" s="1705"/>
      <c r="B393" s="1705"/>
      <c r="C393" s="1705"/>
      <c r="D393" s="1705"/>
      <c r="E393" s="1705"/>
      <c r="F393" s="1705"/>
      <c r="G393" s="1705"/>
      <c r="H393" s="1705"/>
    </row>
    <row r="394" spans="1:8" ht="15.75" customHeight="1">
      <c r="A394" s="1705"/>
      <c r="B394" s="1705"/>
      <c r="C394" s="1705"/>
      <c r="D394" s="1705"/>
      <c r="E394" s="1705"/>
      <c r="F394" s="1705"/>
      <c r="G394" s="1705"/>
      <c r="H394" s="1705"/>
    </row>
    <row r="395" spans="1:8" ht="15.75" customHeight="1">
      <c r="A395" s="1705"/>
      <c r="B395" s="1705"/>
      <c r="C395" s="1705"/>
      <c r="D395" s="1705"/>
      <c r="E395" s="1705"/>
      <c r="F395" s="1705"/>
      <c r="G395" s="1705"/>
      <c r="H395" s="1705"/>
    </row>
    <row r="396" spans="1:8" ht="15.75" customHeight="1">
      <c r="A396" s="1705"/>
      <c r="B396" s="1705"/>
      <c r="C396" s="1705"/>
      <c r="D396" s="1705"/>
      <c r="E396" s="1705"/>
      <c r="F396" s="1705"/>
      <c r="G396" s="1705"/>
      <c r="H396" s="1705"/>
    </row>
    <row r="397" spans="1:8" ht="15.75" customHeight="1">
      <c r="A397" s="1705"/>
      <c r="B397" s="1705"/>
      <c r="C397" s="1705"/>
      <c r="D397" s="1705"/>
      <c r="E397" s="1705"/>
      <c r="F397" s="1705"/>
      <c r="G397" s="1705"/>
      <c r="H397" s="1705"/>
    </row>
    <row r="398" spans="1:8" ht="15.75" customHeight="1">
      <c r="A398" s="1705"/>
      <c r="B398" s="1705"/>
      <c r="C398" s="1705"/>
      <c r="D398" s="1705"/>
      <c r="E398" s="1705"/>
      <c r="F398" s="1705"/>
      <c r="G398" s="1705"/>
      <c r="H398" s="1705"/>
    </row>
    <row r="399" spans="1:8" ht="15.75" customHeight="1">
      <c r="A399" s="1705"/>
      <c r="B399" s="1705"/>
      <c r="C399" s="1705"/>
      <c r="D399" s="1705"/>
      <c r="E399" s="1705"/>
      <c r="F399" s="1705"/>
      <c r="G399" s="1705"/>
      <c r="H399" s="1705"/>
    </row>
    <row r="400" spans="1:8" ht="15.75" customHeight="1">
      <c r="A400" s="1705"/>
      <c r="B400" s="1705"/>
      <c r="C400" s="1705"/>
      <c r="D400" s="1705"/>
      <c r="E400" s="1705"/>
      <c r="F400" s="1705"/>
      <c r="G400" s="1705"/>
      <c r="H400" s="1705"/>
    </row>
    <row r="401" spans="1:8" ht="15.75" customHeight="1">
      <c r="A401" s="1705"/>
      <c r="B401" s="1705"/>
      <c r="C401" s="1705"/>
      <c r="D401" s="1705"/>
      <c r="E401" s="1705"/>
      <c r="F401" s="1705"/>
      <c r="G401" s="1705"/>
      <c r="H401" s="1705"/>
    </row>
    <row r="402" spans="1:8" ht="15.75" customHeight="1">
      <c r="A402" s="1705"/>
      <c r="B402" s="1705"/>
      <c r="C402" s="1705"/>
      <c r="D402" s="1705"/>
      <c r="E402" s="1705"/>
      <c r="F402" s="1705"/>
      <c r="G402" s="1705"/>
      <c r="H402" s="1705"/>
    </row>
    <row r="403" spans="1:8" ht="15.75" customHeight="1">
      <c r="A403" s="1705"/>
      <c r="B403" s="1705"/>
      <c r="C403" s="1705"/>
      <c r="D403" s="1705"/>
      <c r="E403" s="1705"/>
      <c r="F403" s="1705"/>
      <c r="G403" s="1705"/>
      <c r="H403" s="1705"/>
    </row>
    <row r="404" spans="1:8" ht="15.75" customHeight="1">
      <c r="A404" s="1705"/>
      <c r="B404" s="1705"/>
      <c r="C404" s="1705"/>
      <c r="D404" s="1705"/>
      <c r="E404" s="1705"/>
      <c r="F404" s="1705"/>
      <c r="G404" s="1705"/>
      <c r="H404" s="1705"/>
    </row>
    <row r="405" spans="1:8" ht="15.75" customHeight="1">
      <c r="A405" s="1705"/>
      <c r="B405" s="1705"/>
      <c r="C405" s="1705"/>
      <c r="D405" s="1705"/>
      <c r="E405" s="1705"/>
      <c r="F405" s="1705"/>
      <c r="G405" s="1705"/>
      <c r="H405" s="1705"/>
    </row>
    <row r="406" spans="1:8" ht="15.75" customHeight="1">
      <c r="A406" s="1705"/>
      <c r="B406" s="1705"/>
      <c r="C406" s="1705"/>
      <c r="D406" s="1705"/>
      <c r="E406" s="1705"/>
      <c r="F406" s="1705"/>
      <c r="G406" s="1705"/>
      <c r="H406" s="1705"/>
    </row>
    <row r="407" spans="1:8" ht="15.75" customHeight="1">
      <c r="A407" s="1705"/>
      <c r="B407" s="1705"/>
      <c r="C407" s="1705"/>
      <c r="D407" s="1705"/>
      <c r="E407" s="1705"/>
      <c r="F407" s="1705"/>
      <c r="G407" s="1705"/>
      <c r="H407" s="1705"/>
    </row>
    <row r="408" spans="1:8" ht="15.75" customHeight="1">
      <c r="A408" s="1705"/>
      <c r="B408" s="1705"/>
      <c r="C408" s="1705"/>
      <c r="D408" s="1705"/>
      <c r="E408" s="1705"/>
      <c r="F408" s="1705"/>
      <c r="G408" s="1705"/>
      <c r="H408" s="1705"/>
    </row>
    <row r="409" spans="1:8" ht="15.75" customHeight="1">
      <c r="A409" s="1705"/>
      <c r="B409" s="1705"/>
      <c r="C409" s="1705"/>
      <c r="D409" s="1705"/>
      <c r="E409" s="1705"/>
      <c r="F409" s="1705"/>
      <c r="G409" s="1705"/>
      <c r="H409" s="1705"/>
    </row>
    <row r="410" spans="1:8" ht="15.75" customHeight="1">
      <c r="A410" s="1705"/>
      <c r="B410" s="1705"/>
      <c r="C410" s="1705"/>
      <c r="D410" s="1705"/>
      <c r="E410" s="1705"/>
      <c r="F410" s="1705"/>
      <c r="G410" s="1705"/>
      <c r="H410" s="1705"/>
    </row>
    <row r="411" spans="1:8" ht="15.75" customHeight="1">
      <c r="A411" s="1705"/>
      <c r="B411" s="1705"/>
      <c r="C411" s="1705"/>
      <c r="D411" s="1705"/>
      <c r="E411" s="1705"/>
      <c r="F411" s="1705"/>
      <c r="G411" s="1705"/>
      <c r="H411" s="1705"/>
    </row>
    <row r="412" spans="1:8" ht="15.75" customHeight="1">
      <c r="A412" s="1705"/>
      <c r="B412" s="1705"/>
      <c r="C412" s="1705"/>
      <c r="D412" s="1705"/>
      <c r="E412" s="1705"/>
      <c r="F412" s="1705"/>
      <c r="G412" s="1705"/>
      <c r="H412" s="1705"/>
    </row>
    <row r="413" spans="1:8" ht="15.75" customHeight="1">
      <c r="A413" s="1705"/>
      <c r="B413" s="1705"/>
      <c r="C413" s="1705"/>
      <c r="D413" s="1705"/>
      <c r="E413" s="1705"/>
      <c r="F413" s="1705"/>
      <c r="G413" s="1705"/>
      <c r="H413" s="1705"/>
    </row>
    <row r="414" spans="1:8" ht="15.75" customHeight="1">
      <c r="A414" s="1705"/>
      <c r="B414" s="1705"/>
      <c r="C414" s="1705"/>
      <c r="D414" s="1705"/>
      <c r="E414" s="1705"/>
      <c r="F414" s="1705"/>
      <c r="G414" s="1705"/>
      <c r="H414" s="1705"/>
    </row>
    <row r="415" spans="1:8" ht="15.75" customHeight="1">
      <c r="A415" s="1705"/>
      <c r="B415" s="1705"/>
      <c r="C415" s="1705"/>
      <c r="D415" s="1705"/>
      <c r="E415" s="1705"/>
      <c r="F415" s="1705"/>
      <c r="G415" s="1705"/>
      <c r="H415" s="1705"/>
    </row>
    <row r="416" spans="1:8" ht="15.75" customHeight="1">
      <c r="A416" s="1705"/>
      <c r="B416" s="1705"/>
      <c r="C416" s="1705"/>
      <c r="D416" s="1705"/>
      <c r="E416" s="1705"/>
      <c r="F416" s="1705"/>
      <c r="G416" s="1705"/>
      <c r="H416" s="1705"/>
    </row>
    <row r="417" spans="1:8" ht="15.75" customHeight="1">
      <c r="A417" s="1705"/>
      <c r="B417" s="1705"/>
      <c r="C417" s="1705"/>
      <c r="D417" s="1705"/>
      <c r="E417" s="1705"/>
      <c r="F417" s="1705"/>
      <c r="G417" s="1705"/>
      <c r="H417" s="1705"/>
    </row>
    <row r="418" spans="1:8" ht="15.75" customHeight="1">
      <c r="A418" s="1705"/>
      <c r="B418" s="1705"/>
      <c r="C418" s="1705"/>
      <c r="D418" s="1705"/>
      <c r="E418" s="1705"/>
      <c r="F418" s="1705"/>
      <c r="G418" s="1705"/>
      <c r="H418" s="1705"/>
    </row>
    <row r="419" spans="1:8" ht="15.75" customHeight="1">
      <c r="A419" s="1705"/>
      <c r="B419" s="1705"/>
      <c r="C419" s="1705"/>
      <c r="D419" s="1705"/>
      <c r="E419" s="1705"/>
      <c r="F419" s="1705"/>
      <c r="G419" s="1705"/>
      <c r="H419" s="1705"/>
    </row>
    <row r="420" spans="1:8" ht="15.75" customHeight="1">
      <c r="A420" s="1705"/>
      <c r="B420" s="1705"/>
      <c r="C420" s="1705"/>
      <c r="D420" s="1705"/>
      <c r="E420" s="1705"/>
      <c r="F420" s="1705"/>
      <c r="G420" s="1705"/>
      <c r="H420" s="1705"/>
    </row>
    <row r="421" spans="1:8" ht="15.75" customHeight="1">
      <c r="A421" s="1705"/>
      <c r="B421" s="1705"/>
      <c r="C421" s="1705"/>
      <c r="D421" s="1705"/>
      <c r="E421" s="1705"/>
      <c r="F421" s="1705"/>
      <c r="G421" s="1705"/>
      <c r="H421" s="1705"/>
    </row>
    <row r="422" spans="1:8" ht="15.75" customHeight="1">
      <c r="A422" s="1705"/>
      <c r="B422" s="1705"/>
      <c r="C422" s="1705"/>
      <c r="D422" s="1705"/>
      <c r="E422" s="1705"/>
      <c r="F422" s="1705"/>
      <c r="G422" s="1705"/>
      <c r="H422" s="1705"/>
    </row>
    <row r="423" spans="1:8" ht="15.75" customHeight="1">
      <c r="A423" s="1705"/>
      <c r="B423" s="1705"/>
      <c r="C423" s="1705"/>
      <c r="D423" s="1705"/>
      <c r="E423" s="1705"/>
      <c r="F423" s="1705"/>
      <c r="G423" s="1705"/>
      <c r="H423" s="1705"/>
    </row>
    <row r="424" spans="1:8" ht="15.75" customHeight="1">
      <c r="A424" s="1705"/>
      <c r="B424" s="1705"/>
      <c r="C424" s="1705"/>
      <c r="D424" s="1705"/>
      <c r="E424" s="1705"/>
      <c r="F424" s="1705"/>
      <c r="G424" s="1705"/>
      <c r="H424" s="1705"/>
    </row>
    <row r="425" spans="1:8" ht="15.75" customHeight="1">
      <c r="A425" s="1705"/>
      <c r="B425" s="1705"/>
      <c r="C425" s="1705"/>
      <c r="D425" s="1705"/>
      <c r="E425" s="1705"/>
      <c r="F425" s="1705"/>
      <c r="G425" s="1705"/>
      <c r="H425" s="1705"/>
    </row>
    <row r="426" spans="1:8" ht="15.75" customHeight="1">
      <c r="A426" s="1705"/>
      <c r="B426" s="1705"/>
      <c r="C426" s="1705"/>
      <c r="D426" s="1705"/>
      <c r="E426" s="1705"/>
      <c r="F426" s="1705"/>
      <c r="G426" s="1705"/>
      <c r="H426" s="1705"/>
    </row>
    <row r="427" spans="1:8" ht="15.75" customHeight="1">
      <c r="A427" s="1705"/>
      <c r="B427" s="1705"/>
      <c r="C427" s="1705"/>
      <c r="D427" s="1705"/>
      <c r="E427" s="1705"/>
      <c r="F427" s="1705"/>
      <c r="G427" s="1705"/>
      <c r="H427" s="1705"/>
    </row>
    <row r="428" spans="1:8" ht="15.75" customHeight="1">
      <c r="A428" s="1705"/>
      <c r="B428" s="1705"/>
      <c r="C428" s="1705"/>
      <c r="D428" s="1705"/>
      <c r="E428" s="1705"/>
      <c r="F428" s="1705"/>
      <c r="G428" s="1705"/>
      <c r="H428" s="1705"/>
    </row>
    <row r="429" spans="1:8" ht="15.75" customHeight="1">
      <c r="A429" s="1705"/>
      <c r="B429" s="1705"/>
      <c r="C429" s="1705"/>
      <c r="D429" s="1705"/>
      <c r="E429" s="1705"/>
      <c r="F429" s="1705"/>
      <c r="G429" s="1705"/>
      <c r="H429" s="1705"/>
    </row>
    <row r="430" spans="1:8" ht="15.75" customHeight="1">
      <c r="A430" s="1705"/>
      <c r="B430" s="1705"/>
      <c r="C430" s="1705"/>
      <c r="D430" s="1705"/>
      <c r="E430" s="1705"/>
      <c r="F430" s="1705"/>
      <c r="G430" s="1705"/>
      <c r="H430" s="1705"/>
    </row>
    <row r="431" spans="1:8" ht="15.75" customHeight="1">
      <c r="A431" s="1705"/>
      <c r="B431" s="1705"/>
      <c r="C431" s="1705"/>
      <c r="D431" s="1705"/>
      <c r="E431" s="1705"/>
      <c r="F431" s="1705"/>
      <c r="G431" s="1705"/>
      <c r="H431" s="1705"/>
    </row>
    <row r="432" spans="1:8" ht="15.75" customHeight="1">
      <c r="A432" s="1705"/>
      <c r="B432" s="1705"/>
      <c r="C432" s="1705"/>
      <c r="D432" s="1705"/>
      <c r="E432" s="1705"/>
      <c r="F432" s="1705"/>
      <c r="G432" s="1705"/>
      <c r="H432" s="1705"/>
    </row>
    <row r="433" spans="1:8" ht="15.75" customHeight="1">
      <c r="A433" s="1705"/>
      <c r="B433" s="1705"/>
      <c r="C433" s="1705"/>
      <c r="D433" s="1705"/>
      <c r="E433" s="1705"/>
      <c r="F433" s="1705"/>
      <c r="G433" s="1705"/>
      <c r="H433" s="1705"/>
    </row>
    <row r="434" spans="1:8" ht="15.75" customHeight="1">
      <c r="A434" s="1705"/>
      <c r="B434" s="1705"/>
      <c r="C434" s="1705"/>
      <c r="D434" s="1705"/>
      <c r="E434" s="1705"/>
      <c r="F434" s="1705"/>
      <c r="G434" s="1705"/>
      <c r="H434" s="1705"/>
    </row>
    <row r="435" spans="1:8" ht="15.75" customHeight="1">
      <c r="A435" s="1705"/>
      <c r="B435" s="1705"/>
      <c r="C435" s="1705"/>
      <c r="D435" s="1705"/>
      <c r="E435" s="1705"/>
      <c r="F435" s="1705"/>
      <c r="G435" s="1705"/>
      <c r="H435" s="1705"/>
    </row>
    <row r="436" spans="1:8" ht="15.75" customHeight="1">
      <c r="A436" s="1705"/>
      <c r="B436" s="1705"/>
      <c r="C436" s="1705"/>
      <c r="D436" s="1705"/>
      <c r="E436" s="1705"/>
      <c r="F436" s="1705"/>
      <c r="G436" s="1705"/>
      <c r="H436" s="1705"/>
    </row>
    <row r="437" spans="1:8" ht="15.75" customHeight="1">
      <c r="A437" s="1705"/>
      <c r="B437" s="1705"/>
      <c r="C437" s="1705"/>
      <c r="D437" s="1705"/>
      <c r="E437" s="1705"/>
      <c r="F437" s="1705"/>
      <c r="G437" s="1705"/>
      <c r="H437" s="1705"/>
    </row>
    <row r="438" spans="1:8" ht="15.75" customHeight="1">
      <c r="A438" s="1705"/>
      <c r="B438" s="1705"/>
      <c r="C438" s="1705"/>
      <c r="D438" s="1705"/>
      <c r="E438" s="1705"/>
      <c r="F438" s="1705"/>
      <c r="G438" s="1705"/>
      <c r="H438" s="1705"/>
    </row>
    <row r="439" spans="1:8" ht="15.75" customHeight="1">
      <c r="A439" s="1705"/>
      <c r="B439" s="1705"/>
      <c r="C439" s="1705"/>
      <c r="D439" s="1705"/>
      <c r="E439" s="1705"/>
      <c r="F439" s="1705"/>
      <c r="G439" s="1705"/>
      <c r="H439" s="1705"/>
    </row>
    <row r="440" spans="1:8" ht="15.75" customHeight="1">
      <c r="A440" s="1705"/>
      <c r="B440" s="1705"/>
      <c r="C440" s="1705"/>
      <c r="D440" s="1705"/>
      <c r="E440" s="1705"/>
      <c r="F440" s="1705"/>
      <c r="G440" s="1705"/>
      <c r="H440" s="1705"/>
    </row>
    <row r="441" spans="1:8" ht="15.75" customHeight="1">
      <c r="A441" s="1705"/>
      <c r="B441" s="1705"/>
      <c r="C441" s="1705"/>
      <c r="D441" s="1705"/>
      <c r="E441" s="1705"/>
      <c r="F441" s="1705"/>
      <c r="G441" s="1705"/>
      <c r="H441" s="1705"/>
    </row>
    <row r="442" spans="1:8" ht="15.75" customHeight="1">
      <c r="A442" s="1705"/>
      <c r="B442" s="1705"/>
      <c r="C442" s="1705"/>
      <c r="D442" s="1705"/>
      <c r="E442" s="1705"/>
      <c r="F442" s="1705"/>
      <c r="G442" s="1705"/>
      <c r="H442" s="1705"/>
    </row>
    <row r="443" spans="1:8" ht="15.75" customHeight="1">
      <c r="A443" s="1705"/>
      <c r="B443" s="1705"/>
      <c r="C443" s="1705"/>
      <c r="D443" s="1705"/>
      <c r="E443" s="1705"/>
      <c r="F443" s="1705"/>
      <c r="G443" s="1705"/>
      <c r="H443" s="1705"/>
    </row>
    <row r="444" spans="1:8" ht="15.75" customHeight="1">
      <c r="A444" s="1705"/>
      <c r="B444" s="1705"/>
      <c r="C444" s="1705"/>
      <c r="D444" s="1705"/>
      <c r="E444" s="1705"/>
      <c r="F444" s="1705"/>
      <c r="G444" s="1705"/>
      <c r="H444" s="1705"/>
    </row>
    <row r="445" spans="1:8" ht="15.75" customHeight="1">
      <c r="A445" s="1705"/>
      <c r="B445" s="1705"/>
      <c r="C445" s="1705"/>
      <c r="D445" s="1705"/>
      <c r="E445" s="1705"/>
      <c r="F445" s="1705"/>
      <c r="G445" s="1705"/>
      <c r="H445" s="1705"/>
    </row>
    <row r="446" spans="1:8" ht="15.75" customHeight="1">
      <c r="A446" s="1705"/>
      <c r="B446" s="1705"/>
      <c r="C446" s="1705"/>
      <c r="D446" s="1705"/>
      <c r="E446" s="1705"/>
      <c r="F446" s="1705"/>
      <c r="G446" s="1705"/>
      <c r="H446" s="1705"/>
    </row>
    <row r="447" spans="1:8" ht="15.75" customHeight="1">
      <c r="A447" s="1705"/>
      <c r="B447" s="1705"/>
      <c r="C447" s="1705"/>
      <c r="D447" s="1705"/>
      <c r="E447" s="1705"/>
      <c r="F447" s="1705"/>
      <c r="G447" s="1705"/>
      <c r="H447" s="1705"/>
    </row>
    <row r="448" spans="1:8" ht="15.75" customHeight="1">
      <c r="A448" s="1705"/>
      <c r="B448" s="1705"/>
      <c r="C448" s="1705"/>
      <c r="D448" s="1705"/>
      <c r="E448" s="1705"/>
      <c r="F448" s="1705"/>
      <c r="G448" s="1705"/>
      <c r="H448" s="1705"/>
    </row>
    <row r="449" spans="1:8" ht="15.75" customHeight="1">
      <c r="A449" s="1705"/>
      <c r="B449" s="1705"/>
      <c r="C449" s="1705"/>
      <c r="D449" s="1705"/>
      <c r="E449" s="1705"/>
      <c r="F449" s="1705"/>
      <c r="G449" s="1705"/>
      <c r="H449" s="1705"/>
    </row>
    <row r="450" spans="1:8" ht="15.75" customHeight="1">
      <c r="A450" s="1705"/>
      <c r="B450" s="1705"/>
      <c r="C450" s="1705"/>
      <c r="D450" s="1705"/>
      <c r="E450" s="1705"/>
      <c r="F450" s="1705"/>
      <c r="G450" s="1705"/>
      <c r="H450" s="1705"/>
    </row>
    <row r="451" spans="1:8" ht="15.75" customHeight="1">
      <c r="A451" s="1705"/>
      <c r="B451" s="1705"/>
      <c r="C451" s="1705"/>
      <c r="D451" s="1705"/>
      <c r="E451" s="1705"/>
      <c r="F451" s="1705"/>
      <c r="G451" s="1705"/>
      <c r="H451" s="1705"/>
    </row>
    <row r="452" spans="1:8" ht="15.75" customHeight="1">
      <c r="A452" s="1705"/>
      <c r="B452" s="1705"/>
      <c r="C452" s="1705"/>
      <c r="D452" s="1705"/>
      <c r="E452" s="1705"/>
      <c r="F452" s="1705"/>
      <c r="G452" s="1705"/>
      <c r="H452" s="1705"/>
    </row>
    <row r="453" spans="1:8" ht="15.75" customHeight="1">
      <c r="A453" s="1705"/>
      <c r="B453" s="1705"/>
      <c r="C453" s="1705"/>
      <c r="D453" s="1705"/>
      <c r="E453" s="1705"/>
      <c r="F453" s="1705"/>
      <c r="G453" s="1705"/>
      <c r="H453" s="1705"/>
    </row>
    <row r="454" spans="1:8" ht="15.75" customHeight="1">
      <c r="A454" s="1705"/>
      <c r="B454" s="1705"/>
      <c r="C454" s="1705"/>
      <c r="D454" s="1705"/>
      <c r="E454" s="1705"/>
      <c r="F454" s="1705"/>
      <c r="G454" s="1705"/>
      <c r="H454" s="1705"/>
    </row>
    <row r="455" spans="1:8" ht="15.75" customHeight="1">
      <c r="A455" s="1705"/>
      <c r="B455" s="1705"/>
      <c r="C455" s="1705"/>
      <c r="D455" s="1705"/>
      <c r="E455" s="1705"/>
      <c r="F455" s="1705"/>
      <c r="G455" s="1705"/>
      <c r="H455" s="1705"/>
    </row>
    <row r="456" spans="1:8" ht="15.75" customHeight="1">
      <c r="A456" s="1705"/>
      <c r="B456" s="1705"/>
      <c r="C456" s="1705"/>
      <c r="D456" s="1705"/>
      <c r="E456" s="1705"/>
      <c r="F456" s="1705"/>
      <c r="G456" s="1705"/>
      <c r="H456" s="1705"/>
    </row>
    <row r="457" spans="1:8" ht="15.75" customHeight="1">
      <c r="A457" s="1705"/>
      <c r="B457" s="1705"/>
      <c r="C457" s="1705"/>
      <c r="D457" s="1705"/>
      <c r="E457" s="1705"/>
      <c r="F457" s="1705"/>
      <c r="G457" s="1705"/>
      <c r="H457" s="1705"/>
    </row>
    <row r="458" spans="1:8" ht="15.75" customHeight="1">
      <c r="A458" s="1705"/>
      <c r="B458" s="1705"/>
      <c r="C458" s="1705"/>
      <c r="D458" s="1705"/>
      <c r="E458" s="1705"/>
      <c r="F458" s="1705"/>
      <c r="G458" s="1705"/>
      <c r="H458" s="1705"/>
    </row>
    <row r="459" spans="1:8" ht="15.75" customHeight="1">
      <c r="A459" s="1705"/>
      <c r="B459" s="1705"/>
      <c r="C459" s="1705"/>
      <c r="D459" s="1705"/>
      <c r="E459" s="1705"/>
      <c r="F459" s="1705"/>
      <c r="G459" s="1705"/>
      <c r="H459" s="1705"/>
    </row>
    <row r="460" spans="1:8" ht="15.75" customHeight="1">
      <c r="A460" s="1705"/>
      <c r="B460" s="1705"/>
      <c r="C460" s="1705"/>
      <c r="D460" s="1705"/>
      <c r="E460" s="1705"/>
      <c r="F460" s="1705"/>
      <c r="G460" s="1705"/>
      <c r="H460" s="1705"/>
    </row>
    <row r="461" spans="1:8" ht="15.75" customHeight="1">
      <c r="A461" s="1705"/>
      <c r="B461" s="1705"/>
      <c r="C461" s="1705"/>
      <c r="D461" s="1705"/>
      <c r="E461" s="1705"/>
      <c r="F461" s="1705"/>
      <c r="G461" s="1705"/>
      <c r="H461" s="1705"/>
    </row>
    <row r="462" spans="1:8" ht="15.75" customHeight="1">
      <c r="A462" s="1705"/>
      <c r="B462" s="1705"/>
      <c r="C462" s="1705"/>
      <c r="D462" s="1705"/>
      <c r="E462" s="1705"/>
      <c r="F462" s="1705"/>
      <c r="G462" s="1705"/>
      <c r="H462" s="1705"/>
    </row>
    <row r="463" spans="1:8" ht="15.75" customHeight="1">
      <c r="A463" s="1705"/>
      <c r="B463" s="1705"/>
      <c r="C463" s="1705"/>
      <c r="D463" s="1705"/>
      <c r="E463" s="1705"/>
      <c r="F463" s="1705"/>
      <c r="G463" s="1705"/>
      <c r="H463" s="1705"/>
    </row>
    <row r="464" spans="1:8" ht="15.75" customHeight="1">
      <c r="A464" s="1705"/>
      <c r="B464" s="1705"/>
      <c r="C464" s="1705"/>
      <c r="D464" s="1705"/>
      <c r="E464" s="1705"/>
      <c r="F464" s="1705"/>
      <c r="G464" s="1705"/>
      <c r="H464" s="1705"/>
    </row>
    <row r="465" spans="1:8" ht="15.75" customHeight="1">
      <c r="A465" s="1705"/>
      <c r="B465" s="1705"/>
      <c r="C465" s="1705"/>
      <c r="D465" s="1705"/>
      <c r="E465" s="1705"/>
      <c r="F465" s="1705"/>
      <c r="G465" s="1705"/>
      <c r="H465" s="1705"/>
    </row>
    <row r="466" spans="1:8" ht="15.75" customHeight="1">
      <c r="A466" s="1705"/>
      <c r="B466" s="1705"/>
      <c r="C466" s="1705"/>
      <c r="D466" s="1705"/>
      <c r="E466" s="1705"/>
      <c r="F466" s="1705"/>
      <c r="G466" s="1705"/>
      <c r="H466" s="1705"/>
    </row>
    <row r="467" spans="1:8" ht="15.75" customHeight="1">
      <c r="A467" s="1705"/>
      <c r="B467" s="1705"/>
      <c r="C467" s="1705"/>
      <c r="D467" s="1705"/>
      <c r="E467" s="1705"/>
      <c r="F467" s="1705"/>
      <c r="G467" s="1705"/>
      <c r="H467" s="1705"/>
    </row>
    <row r="468" spans="1:8" ht="15.75" customHeight="1">
      <c r="A468" s="1705"/>
      <c r="B468" s="1705"/>
      <c r="C468" s="1705"/>
      <c r="D468" s="1705"/>
      <c r="E468" s="1705"/>
      <c r="F468" s="1705"/>
      <c r="G468" s="1705"/>
      <c r="H468" s="1705"/>
    </row>
    <row r="469" spans="1:8" ht="15.75" customHeight="1">
      <c r="A469" s="1705"/>
      <c r="B469" s="1705"/>
      <c r="C469" s="1705"/>
      <c r="D469" s="1705"/>
      <c r="E469" s="1705"/>
      <c r="F469" s="1705"/>
      <c r="G469" s="1705"/>
      <c r="H469" s="1705"/>
    </row>
    <row r="470" spans="1:8" ht="15.75" customHeight="1">
      <c r="A470" s="1705"/>
      <c r="B470" s="1705"/>
      <c r="C470" s="1705"/>
      <c r="D470" s="1705"/>
      <c r="E470" s="1705"/>
      <c r="F470" s="1705"/>
      <c r="G470" s="1705"/>
      <c r="H470" s="1705"/>
    </row>
    <row r="471" spans="1:8" ht="15.75" customHeight="1">
      <c r="A471" s="1705"/>
      <c r="B471" s="1705"/>
      <c r="C471" s="1705"/>
      <c r="D471" s="1705"/>
      <c r="E471" s="1705"/>
      <c r="F471" s="1705"/>
      <c r="G471" s="1705"/>
      <c r="H471" s="1705"/>
    </row>
    <row r="472" spans="1:8" ht="15.75" customHeight="1">
      <c r="A472" s="1705"/>
      <c r="B472" s="1705"/>
      <c r="C472" s="1705"/>
      <c r="D472" s="1705"/>
      <c r="E472" s="1705"/>
      <c r="F472" s="1705"/>
      <c r="G472" s="1705"/>
      <c r="H472" s="1705"/>
    </row>
    <row r="473" spans="1:8" ht="15.75" customHeight="1">
      <c r="A473" s="1705"/>
      <c r="B473" s="1705"/>
      <c r="C473" s="1705"/>
      <c r="D473" s="1705"/>
      <c r="E473" s="1705"/>
      <c r="F473" s="1705"/>
      <c r="G473" s="1705"/>
      <c r="H473" s="1705"/>
    </row>
    <row r="474" spans="1:8" ht="15.75" customHeight="1">
      <c r="A474" s="1705"/>
      <c r="B474" s="1705"/>
      <c r="C474" s="1705"/>
      <c r="D474" s="1705"/>
      <c r="E474" s="1705"/>
      <c r="F474" s="1705"/>
      <c r="G474" s="1705"/>
      <c r="H474" s="1705"/>
    </row>
    <row r="475" spans="1:8" ht="15.75" customHeight="1">
      <c r="A475" s="1705"/>
      <c r="B475" s="1705"/>
      <c r="C475" s="1705"/>
      <c r="D475" s="1705"/>
      <c r="E475" s="1705"/>
      <c r="F475" s="1705"/>
      <c r="G475" s="1705"/>
      <c r="H475" s="1705"/>
    </row>
    <row r="476" spans="1:8" ht="15.75" customHeight="1">
      <c r="A476" s="1705"/>
      <c r="B476" s="1705"/>
      <c r="C476" s="1705"/>
      <c r="D476" s="1705"/>
      <c r="E476" s="1705"/>
      <c r="F476" s="1705"/>
      <c r="G476" s="1705"/>
      <c r="H476" s="1705"/>
    </row>
    <row r="477" spans="1:8" ht="15.75" customHeight="1">
      <c r="A477" s="1705"/>
      <c r="B477" s="1705"/>
      <c r="C477" s="1705"/>
      <c r="D477" s="1705"/>
      <c r="E477" s="1705"/>
      <c r="F477" s="1705"/>
      <c r="G477" s="1705"/>
      <c r="H477" s="1705"/>
    </row>
    <row r="478" spans="1:8" ht="15.75" customHeight="1">
      <c r="A478" s="1705"/>
      <c r="B478" s="1705"/>
      <c r="C478" s="1705"/>
      <c r="D478" s="1705"/>
      <c r="E478" s="1705"/>
      <c r="F478" s="1705"/>
      <c r="G478" s="1705"/>
      <c r="H478" s="1705"/>
    </row>
    <row r="479" spans="1:8" ht="15.75" customHeight="1">
      <c r="A479" s="1705"/>
      <c r="B479" s="1705"/>
      <c r="C479" s="1705"/>
      <c r="D479" s="1705"/>
      <c r="E479" s="1705"/>
      <c r="F479" s="1705"/>
      <c r="G479" s="1705"/>
      <c r="H479" s="1705"/>
    </row>
    <row r="480" spans="1:8" ht="15.75" customHeight="1">
      <c r="A480" s="1705"/>
      <c r="B480" s="1705"/>
      <c r="C480" s="1705"/>
      <c r="D480" s="1705"/>
      <c r="E480" s="1705"/>
      <c r="F480" s="1705"/>
      <c r="G480" s="1705"/>
      <c r="H480" s="1705"/>
    </row>
    <row r="481" spans="1:8" ht="15.75" customHeight="1">
      <c r="A481" s="1705"/>
      <c r="B481" s="1705"/>
      <c r="C481" s="1705"/>
      <c r="D481" s="1705"/>
      <c r="E481" s="1705"/>
      <c r="F481" s="1705"/>
      <c r="G481" s="1705"/>
      <c r="H481" s="1705"/>
    </row>
    <row r="482" spans="1:8" ht="15.75" customHeight="1">
      <c r="A482" s="1705"/>
      <c r="B482" s="1705"/>
      <c r="C482" s="1705"/>
      <c r="D482" s="1705"/>
      <c r="E482" s="1705"/>
      <c r="F482" s="1705"/>
      <c r="G482" s="1705"/>
      <c r="H482" s="1705"/>
    </row>
    <row r="483" spans="1:8" ht="15.75" customHeight="1">
      <c r="A483" s="1705"/>
      <c r="B483" s="1705"/>
      <c r="C483" s="1705"/>
      <c r="D483" s="1705"/>
      <c r="E483" s="1705"/>
      <c r="F483" s="1705"/>
      <c r="G483" s="1705"/>
      <c r="H483" s="1705"/>
    </row>
    <row r="484" spans="1:8" ht="15.75" customHeight="1">
      <c r="A484" s="1705"/>
      <c r="B484" s="1705"/>
      <c r="C484" s="1705"/>
      <c r="D484" s="1705"/>
      <c r="E484" s="1705"/>
      <c r="F484" s="1705"/>
      <c r="G484" s="1705"/>
      <c r="H484" s="1705"/>
    </row>
    <row r="485" spans="1:8" ht="15.75" customHeight="1">
      <c r="A485" s="1705"/>
      <c r="B485" s="1705"/>
      <c r="C485" s="1705"/>
      <c r="D485" s="1705"/>
      <c r="E485" s="1705"/>
      <c r="F485" s="1705"/>
      <c r="G485" s="1705"/>
      <c r="H485" s="1705"/>
    </row>
    <row r="486" spans="1:8" ht="15.75" customHeight="1">
      <c r="A486" s="1705"/>
      <c r="B486" s="1705"/>
      <c r="C486" s="1705"/>
      <c r="D486" s="1705"/>
      <c r="E486" s="1705"/>
      <c r="F486" s="1705"/>
      <c r="G486" s="1705"/>
      <c r="H486" s="1705"/>
    </row>
    <row r="487" spans="1:8" ht="15.75" customHeight="1">
      <c r="A487" s="1705"/>
      <c r="B487" s="1705"/>
      <c r="C487" s="1705"/>
      <c r="D487" s="1705"/>
      <c r="E487" s="1705"/>
      <c r="F487" s="1705"/>
      <c r="G487" s="1705"/>
      <c r="H487" s="1705"/>
    </row>
    <row r="488" spans="1:8" ht="15.75" customHeight="1">
      <c r="A488" s="1705"/>
      <c r="B488" s="1705"/>
      <c r="C488" s="1705"/>
      <c r="D488" s="1705"/>
      <c r="E488" s="1705"/>
      <c r="F488" s="1705"/>
      <c r="G488" s="1705"/>
      <c r="H488" s="1705"/>
    </row>
    <row r="489" spans="1:8" ht="15.75" customHeight="1">
      <c r="A489" s="1705"/>
      <c r="B489" s="1705"/>
      <c r="C489" s="1705"/>
      <c r="D489" s="1705"/>
      <c r="E489" s="1705"/>
      <c r="F489" s="1705"/>
      <c r="G489" s="1705"/>
      <c r="H489" s="1705"/>
    </row>
    <row r="490" spans="1:8" ht="15.75" customHeight="1">
      <c r="A490" s="1705"/>
      <c r="B490" s="1705"/>
      <c r="C490" s="1705"/>
      <c r="D490" s="1705"/>
      <c r="E490" s="1705"/>
      <c r="F490" s="1705"/>
      <c r="G490" s="1705"/>
      <c r="H490" s="1705"/>
    </row>
    <row r="491" spans="1:8" ht="15.75" customHeight="1">
      <c r="A491" s="1705"/>
      <c r="B491" s="1705"/>
      <c r="C491" s="1705"/>
      <c r="D491" s="1705"/>
      <c r="E491" s="1705"/>
      <c r="F491" s="1705"/>
      <c r="G491" s="1705"/>
      <c r="H491" s="1705"/>
    </row>
    <row r="492" spans="1:8" ht="15.75" customHeight="1">
      <c r="A492" s="1705"/>
      <c r="B492" s="1705"/>
      <c r="C492" s="1705"/>
      <c r="D492" s="1705"/>
      <c r="E492" s="1705"/>
      <c r="F492" s="1705"/>
      <c r="G492" s="1705"/>
      <c r="H492" s="1705"/>
    </row>
    <row r="493" spans="1:8" ht="15.75" customHeight="1">
      <c r="A493" s="1705"/>
      <c r="B493" s="1705"/>
      <c r="C493" s="1705"/>
      <c r="D493" s="1705"/>
      <c r="E493" s="1705"/>
      <c r="F493" s="1705"/>
      <c r="G493" s="1705"/>
      <c r="H493" s="1705"/>
    </row>
    <row r="494" spans="1:8" ht="15.75" customHeight="1">
      <c r="A494" s="1705"/>
      <c r="B494" s="1705"/>
      <c r="C494" s="1705"/>
      <c r="D494" s="1705"/>
      <c r="E494" s="1705"/>
      <c r="F494" s="1705"/>
      <c r="G494" s="1705"/>
      <c r="H494" s="1705"/>
    </row>
    <row r="495" spans="1:8" ht="15.75" customHeight="1">
      <c r="A495" s="1705"/>
      <c r="B495" s="1705"/>
      <c r="C495" s="1705"/>
      <c r="D495" s="1705"/>
      <c r="E495" s="1705"/>
      <c r="F495" s="1705"/>
      <c r="G495" s="1705"/>
      <c r="H495" s="1705"/>
    </row>
    <row r="496" spans="1:8" ht="15.75" customHeight="1">
      <c r="A496" s="1705"/>
      <c r="B496" s="1705"/>
      <c r="C496" s="1705"/>
      <c r="D496" s="1705"/>
      <c r="E496" s="1705"/>
      <c r="F496" s="1705"/>
      <c r="G496" s="1705"/>
      <c r="H496" s="1705"/>
    </row>
    <row r="497" spans="1:8" ht="15.75" customHeight="1">
      <c r="A497" s="1705"/>
      <c r="B497" s="1705"/>
      <c r="C497" s="1705"/>
      <c r="D497" s="1705"/>
      <c r="E497" s="1705"/>
      <c r="F497" s="1705"/>
      <c r="G497" s="1705"/>
      <c r="H497" s="1705"/>
    </row>
    <row r="498" spans="1:8" ht="15.75" customHeight="1">
      <c r="A498" s="1705"/>
      <c r="B498" s="1705"/>
      <c r="C498" s="1705"/>
      <c r="D498" s="1705"/>
      <c r="E498" s="1705"/>
      <c r="F498" s="1705"/>
      <c r="G498" s="1705"/>
      <c r="H498" s="1705"/>
    </row>
    <row r="499" spans="1:8" ht="15.75" customHeight="1">
      <c r="A499" s="1705"/>
      <c r="B499" s="1705"/>
      <c r="C499" s="1705"/>
      <c r="D499" s="1705"/>
      <c r="E499" s="1705"/>
      <c r="F499" s="1705"/>
      <c r="G499" s="1705"/>
      <c r="H499" s="1705"/>
    </row>
    <row r="500" spans="1:8" ht="15.75" customHeight="1">
      <c r="A500" s="1705"/>
      <c r="B500" s="1705"/>
      <c r="C500" s="1705"/>
      <c r="D500" s="1705"/>
      <c r="E500" s="1705"/>
      <c r="F500" s="1705"/>
      <c r="G500" s="1705"/>
      <c r="H500" s="1705"/>
    </row>
    <row r="501" spans="1:8" ht="15.75" customHeight="1">
      <c r="A501" s="1705"/>
      <c r="B501" s="1705"/>
      <c r="C501" s="1705"/>
      <c r="D501" s="1705"/>
      <c r="E501" s="1705"/>
      <c r="F501" s="1705"/>
      <c r="G501" s="1705"/>
      <c r="H501" s="1705"/>
    </row>
    <row r="502" spans="1:8" ht="15.75" customHeight="1">
      <c r="A502" s="1705"/>
      <c r="B502" s="1705"/>
      <c r="C502" s="1705"/>
      <c r="D502" s="1705"/>
      <c r="E502" s="1705"/>
      <c r="F502" s="1705"/>
      <c r="G502" s="1705"/>
      <c r="H502" s="1705"/>
    </row>
    <row r="503" spans="1:8" ht="15.75" customHeight="1">
      <c r="A503" s="1705"/>
      <c r="B503" s="1705"/>
      <c r="C503" s="1705"/>
      <c r="D503" s="1705"/>
      <c r="E503" s="1705"/>
      <c r="F503" s="1705"/>
      <c r="G503" s="1705"/>
      <c r="H503" s="1705"/>
    </row>
    <row r="504" spans="1:8" ht="15.75" customHeight="1">
      <c r="A504" s="1705"/>
      <c r="B504" s="1705"/>
      <c r="C504" s="1705"/>
      <c r="D504" s="1705"/>
      <c r="E504" s="1705"/>
      <c r="F504" s="1705"/>
      <c r="G504" s="1705"/>
      <c r="H504" s="1705"/>
    </row>
    <row r="505" spans="1:8" ht="15.75" customHeight="1">
      <c r="A505" s="1705"/>
      <c r="B505" s="1705"/>
      <c r="C505" s="1705"/>
      <c r="D505" s="1705"/>
      <c r="E505" s="1705"/>
      <c r="F505" s="1705"/>
      <c r="G505" s="1705"/>
      <c r="H505" s="1705"/>
    </row>
    <row r="506" spans="1:8" ht="15.75" customHeight="1">
      <c r="A506" s="1705"/>
      <c r="B506" s="1705"/>
      <c r="C506" s="1705"/>
      <c r="D506" s="1705"/>
      <c r="E506" s="1705"/>
      <c r="F506" s="1705"/>
      <c r="G506" s="1705"/>
      <c r="H506" s="1705"/>
    </row>
    <row r="507" spans="1:8" ht="15.75" customHeight="1">
      <c r="A507" s="1705"/>
      <c r="B507" s="1705"/>
      <c r="C507" s="1705"/>
      <c r="D507" s="1705"/>
      <c r="E507" s="1705"/>
      <c r="F507" s="1705"/>
      <c r="G507" s="1705"/>
      <c r="H507" s="1705"/>
    </row>
    <row r="508" spans="1:8" ht="15.75" customHeight="1">
      <c r="A508" s="1705"/>
      <c r="B508" s="1705"/>
      <c r="C508" s="1705"/>
      <c r="D508" s="1705"/>
      <c r="E508" s="1705"/>
      <c r="F508" s="1705"/>
      <c r="G508" s="1705"/>
      <c r="H508" s="1705"/>
    </row>
    <row r="509" spans="1:8" ht="15.75" customHeight="1">
      <c r="A509" s="1705"/>
      <c r="B509" s="1705"/>
      <c r="C509" s="1705"/>
      <c r="D509" s="1705"/>
      <c r="E509" s="1705"/>
      <c r="F509" s="1705"/>
      <c r="G509" s="1705"/>
      <c r="H509" s="1705"/>
    </row>
    <row r="510" spans="1:8" ht="15.75" customHeight="1">
      <c r="A510" s="1705"/>
      <c r="B510" s="1705"/>
      <c r="C510" s="1705"/>
      <c r="D510" s="1705"/>
      <c r="E510" s="1705"/>
      <c r="F510" s="1705"/>
      <c r="G510" s="1705"/>
      <c r="H510" s="1705"/>
    </row>
    <row r="511" spans="1:8" ht="15.75" customHeight="1">
      <c r="A511" s="1705"/>
      <c r="B511" s="1705"/>
      <c r="C511" s="1705"/>
      <c r="D511" s="1705"/>
      <c r="E511" s="1705"/>
      <c r="F511" s="1705"/>
      <c r="G511" s="1705"/>
      <c r="H511" s="1705"/>
    </row>
    <row r="512" spans="1:8" ht="15.75" customHeight="1">
      <c r="A512" s="1705"/>
      <c r="B512" s="1705"/>
      <c r="C512" s="1705"/>
      <c r="D512" s="1705"/>
      <c r="E512" s="1705"/>
      <c r="F512" s="1705"/>
      <c r="G512" s="1705"/>
      <c r="H512" s="1705"/>
    </row>
    <row r="513" spans="1:8" ht="15.75" customHeight="1">
      <c r="A513" s="1705"/>
      <c r="B513" s="1705"/>
      <c r="C513" s="1705"/>
      <c r="D513" s="1705"/>
      <c r="E513" s="1705"/>
      <c r="F513" s="1705"/>
      <c r="G513" s="1705"/>
      <c r="H513" s="1705"/>
    </row>
    <row r="514" spans="1:8" ht="15.75" customHeight="1">
      <c r="A514" s="1705"/>
      <c r="B514" s="1705"/>
      <c r="C514" s="1705"/>
      <c r="D514" s="1705"/>
      <c r="E514" s="1705"/>
      <c r="F514" s="1705"/>
      <c r="G514" s="1705"/>
      <c r="H514" s="1705"/>
    </row>
    <row r="515" spans="1:8" ht="15.75" customHeight="1">
      <c r="A515" s="1705"/>
      <c r="B515" s="1705"/>
      <c r="C515" s="1705"/>
      <c r="D515" s="1705"/>
      <c r="E515" s="1705"/>
      <c r="F515" s="1705"/>
      <c r="G515" s="1705"/>
      <c r="H515" s="1705"/>
    </row>
    <row r="516" spans="1:8" ht="15.75" customHeight="1">
      <c r="A516" s="1705"/>
      <c r="B516" s="1705"/>
      <c r="C516" s="1705"/>
      <c r="D516" s="1705"/>
      <c r="E516" s="1705"/>
      <c r="F516" s="1705"/>
      <c r="G516" s="1705"/>
      <c r="H516" s="1705"/>
    </row>
    <row r="517" spans="1:8" ht="15.75" customHeight="1">
      <c r="A517" s="1705"/>
      <c r="B517" s="1705"/>
      <c r="C517" s="1705"/>
      <c r="D517" s="1705"/>
      <c r="E517" s="1705"/>
      <c r="F517" s="1705"/>
      <c r="G517" s="1705"/>
      <c r="H517" s="1705"/>
    </row>
    <row r="518" spans="1:8" ht="15.75" customHeight="1">
      <c r="A518" s="1705"/>
      <c r="B518" s="1705"/>
      <c r="C518" s="1705"/>
      <c r="D518" s="1705"/>
      <c r="E518" s="1705"/>
      <c r="F518" s="1705"/>
      <c r="G518" s="1705"/>
      <c r="H518" s="1705"/>
    </row>
    <row r="519" spans="1:8" ht="15.75" customHeight="1">
      <c r="A519" s="1705"/>
      <c r="B519" s="1705"/>
      <c r="C519" s="1705"/>
      <c r="D519" s="1705"/>
      <c r="E519" s="1705"/>
      <c r="F519" s="1705"/>
      <c r="G519" s="1705"/>
      <c r="H519" s="1705"/>
    </row>
    <row r="520" spans="1:8" ht="15.75" customHeight="1">
      <c r="A520" s="1705"/>
      <c r="B520" s="1705"/>
      <c r="C520" s="1705"/>
      <c r="D520" s="1705"/>
      <c r="E520" s="1705"/>
      <c r="F520" s="1705"/>
      <c r="G520" s="1705"/>
      <c r="H520" s="1705"/>
    </row>
    <row r="521" spans="1:8" ht="15.75" customHeight="1">
      <c r="A521" s="1705"/>
      <c r="B521" s="1705"/>
      <c r="C521" s="1705"/>
      <c r="D521" s="1705"/>
      <c r="E521" s="1705"/>
      <c r="F521" s="1705"/>
      <c r="G521" s="1705"/>
      <c r="H521" s="1705"/>
    </row>
    <row r="522" spans="1:8" ht="15.75" customHeight="1">
      <c r="A522" s="1705"/>
      <c r="B522" s="1705"/>
      <c r="C522" s="1705"/>
      <c r="D522" s="1705"/>
      <c r="E522" s="1705"/>
      <c r="F522" s="1705"/>
      <c r="G522" s="1705"/>
      <c r="H522" s="1705"/>
    </row>
    <row r="523" spans="1:8" ht="15.75" customHeight="1">
      <c r="A523" s="1705"/>
      <c r="B523" s="1705"/>
      <c r="C523" s="1705"/>
      <c r="D523" s="1705"/>
      <c r="E523" s="1705"/>
      <c r="F523" s="1705"/>
      <c r="G523" s="1705"/>
      <c r="H523" s="1705"/>
    </row>
    <row r="524" spans="1:8" ht="15.75" customHeight="1">
      <c r="A524" s="1705"/>
      <c r="B524" s="1705"/>
      <c r="C524" s="1705"/>
      <c r="D524" s="1705"/>
      <c r="E524" s="1705"/>
      <c r="F524" s="1705"/>
      <c r="G524" s="1705"/>
      <c r="H524" s="1705"/>
    </row>
    <row r="525" spans="1:8" ht="15.75" customHeight="1">
      <c r="A525" s="1705"/>
      <c r="B525" s="1705"/>
      <c r="C525" s="1705"/>
      <c r="D525" s="1705"/>
      <c r="E525" s="1705"/>
      <c r="F525" s="1705"/>
      <c r="G525" s="1705"/>
      <c r="H525" s="1705"/>
    </row>
    <row r="526" spans="1:8" ht="15.75" customHeight="1">
      <c r="A526" s="1705"/>
      <c r="B526" s="1705"/>
      <c r="C526" s="1705"/>
      <c r="D526" s="1705"/>
      <c r="E526" s="1705"/>
      <c r="F526" s="1705"/>
      <c r="G526" s="1705"/>
      <c r="H526" s="1705"/>
    </row>
    <row r="527" spans="1:8" ht="15.75" customHeight="1">
      <c r="A527" s="1705"/>
      <c r="B527" s="1705"/>
      <c r="C527" s="1705"/>
      <c r="D527" s="1705"/>
      <c r="E527" s="1705"/>
      <c r="F527" s="1705"/>
      <c r="G527" s="1705"/>
      <c r="H527" s="1705"/>
    </row>
    <row r="528" spans="1:8" ht="15.75" customHeight="1">
      <c r="A528" s="1705"/>
      <c r="B528" s="1705"/>
      <c r="C528" s="1705"/>
      <c r="D528" s="1705"/>
      <c r="E528" s="1705"/>
      <c r="F528" s="1705"/>
      <c r="G528" s="1705"/>
      <c r="H528" s="1705"/>
    </row>
    <row r="529" spans="1:8" ht="15.75" customHeight="1">
      <c r="A529" s="1705"/>
      <c r="B529" s="1705"/>
      <c r="C529" s="1705"/>
      <c r="D529" s="1705"/>
      <c r="E529" s="1705"/>
      <c r="F529" s="1705"/>
      <c r="G529" s="1705"/>
      <c r="H529" s="1705"/>
    </row>
    <row r="530" spans="1:8" ht="15.75" customHeight="1">
      <c r="A530" s="1705"/>
      <c r="B530" s="1705"/>
      <c r="C530" s="1705"/>
      <c r="D530" s="1705"/>
      <c r="E530" s="1705"/>
      <c r="F530" s="1705"/>
      <c r="G530" s="1705"/>
      <c r="H530" s="1705"/>
    </row>
    <row r="531" spans="1:8" ht="15.75" customHeight="1">
      <c r="A531" s="1705"/>
      <c r="B531" s="1705"/>
      <c r="C531" s="1705"/>
      <c r="D531" s="1705"/>
      <c r="E531" s="1705"/>
      <c r="F531" s="1705"/>
      <c r="G531" s="1705"/>
      <c r="H531" s="1705"/>
    </row>
    <row r="532" spans="1:8" ht="15.75" customHeight="1">
      <c r="A532" s="1705"/>
      <c r="B532" s="1705"/>
      <c r="C532" s="1705"/>
      <c r="D532" s="1705"/>
      <c r="E532" s="1705"/>
      <c r="F532" s="1705"/>
      <c r="G532" s="1705"/>
      <c r="H532" s="1705"/>
    </row>
    <row r="533" spans="1:8" ht="15.75" customHeight="1">
      <c r="A533" s="1705"/>
      <c r="B533" s="1705"/>
      <c r="C533" s="1705"/>
      <c r="D533" s="1705"/>
      <c r="E533" s="1705"/>
      <c r="F533" s="1705"/>
      <c r="G533" s="1705"/>
      <c r="H533" s="1705"/>
    </row>
    <row r="534" spans="1:8" ht="15.75" customHeight="1">
      <c r="A534" s="1705"/>
      <c r="B534" s="1705"/>
      <c r="C534" s="1705"/>
      <c r="D534" s="1705"/>
      <c r="E534" s="1705"/>
      <c r="F534" s="1705"/>
      <c r="G534" s="1705"/>
      <c r="H534" s="1705"/>
    </row>
    <row r="535" spans="1:8" ht="15.75" customHeight="1">
      <c r="A535" s="1705"/>
      <c r="B535" s="1705"/>
      <c r="C535" s="1705"/>
      <c r="D535" s="1705"/>
      <c r="E535" s="1705"/>
      <c r="F535" s="1705"/>
      <c r="G535" s="1705"/>
      <c r="H535" s="1705"/>
    </row>
    <row r="536" spans="1:8" ht="15.75" customHeight="1">
      <c r="A536" s="1705"/>
      <c r="B536" s="1705"/>
      <c r="C536" s="1705"/>
      <c r="D536" s="1705"/>
      <c r="E536" s="1705"/>
      <c r="F536" s="1705"/>
      <c r="G536" s="1705"/>
      <c r="H536" s="1705"/>
    </row>
    <row r="537" spans="1:8" ht="15.75" customHeight="1">
      <c r="A537" s="1705"/>
      <c r="B537" s="1705"/>
      <c r="C537" s="1705"/>
      <c r="D537" s="1705"/>
      <c r="E537" s="1705"/>
      <c r="F537" s="1705"/>
      <c r="G537" s="1705"/>
      <c r="H537" s="1705"/>
    </row>
    <row r="538" spans="1:8" ht="15.75" customHeight="1">
      <c r="A538" s="1705"/>
      <c r="B538" s="1705"/>
      <c r="C538" s="1705"/>
      <c r="D538" s="1705"/>
      <c r="E538" s="1705"/>
      <c r="F538" s="1705"/>
      <c r="G538" s="1705"/>
      <c r="H538" s="1705"/>
    </row>
    <row r="539" spans="1:8" ht="15.75" customHeight="1">
      <c r="A539" s="1705"/>
      <c r="B539" s="1705"/>
      <c r="C539" s="1705"/>
      <c r="D539" s="1705"/>
      <c r="E539" s="1705"/>
      <c r="F539" s="1705"/>
      <c r="G539" s="1705"/>
      <c r="H539" s="1705"/>
    </row>
    <row r="540" spans="1:8" ht="15.75" customHeight="1">
      <c r="A540" s="1705"/>
      <c r="B540" s="1705"/>
      <c r="C540" s="1705"/>
      <c r="D540" s="1705"/>
      <c r="E540" s="1705"/>
      <c r="F540" s="1705"/>
      <c r="G540" s="1705"/>
      <c r="H540" s="1705"/>
    </row>
    <row r="541" spans="1:8" ht="15.75" customHeight="1">
      <c r="A541" s="1705"/>
      <c r="B541" s="1705"/>
      <c r="C541" s="1705"/>
      <c r="D541" s="1705"/>
      <c r="E541" s="1705"/>
      <c r="F541" s="1705"/>
      <c r="G541" s="1705"/>
      <c r="H541" s="1705"/>
    </row>
    <row r="542" spans="1:8" ht="15.75" customHeight="1">
      <c r="A542" s="1705"/>
      <c r="B542" s="1705"/>
      <c r="C542" s="1705"/>
      <c r="D542" s="1705"/>
      <c r="E542" s="1705"/>
      <c r="F542" s="1705"/>
      <c r="G542" s="1705"/>
      <c r="H542" s="1705"/>
    </row>
    <row r="543" spans="1:8" ht="15.75" customHeight="1">
      <c r="A543" s="1705"/>
      <c r="B543" s="1705"/>
      <c r="C543" s="1705"/>
      <c r="D543" s="1705"/>
      <c r="E543" s="1705"/>
      <c r="F543" s="1705"/>
      <c r="G543" s="1705"/>
      <c r="H543" s="1705"/>
    </row>
    <row r="544" spans="1:8" ht="15.75" customHeight="1">
      <c r="A544" s="1705"/>
      <c r="B544" s="1705"/>
      <c r="C544" s="1705"/>
      <c r="D544" s="1705"/>
      <c r="E544" s="1705"/>
      <c r="F544" s="1705"/>
      <c r="G544" s="1705"/>
      <c r="H544" s="1705"/>
    </row>
    <row r="545" spans="1:8" ht="15.75" customHeight="1">
      <c r="A545" s="1705"/>
      <c r="B545" s="1705"/>
      <c r="C545" s="1705"/>
      <c r="D545" s="1705"/>
      <c r="E545" s="1705"/>
      <c r="F545" s="1705"/>
      <c r="G545" s="1705"/>
      <c r="H545" s="1705"/>
    </row>
    <row r="546" spans="1:8" ht="15.75" customHeight="1">
      <c r="A546" s="1705"/>
      <c r="B546" s="1705"/>
      <c r="C546" s="1705"/>
      <c r="D546" s="1705"/>
      <c r="E546" s="1705"/>
      <c r="F546" s="1705"/>
      <c r="G546" s="1705"/>
      <c r="H546" s="1705"/>
    </row>
    <row r="547" spans="1:8" ht="15.75" customHeight="1">
      <c r="A547" s="1705"/>
      <c r="B547" s="1705"/>
      <c r="C547" s="1705"/>
      <c r="D547" s="1705"/>
      <c r="E547" s="1705"/>
      <c r="F547" s="1705"/>
      <c r="G547" s="1705"/>
      <c r="H547" s="1705"/>
    </row>
    <row r="548" spans="1:8" ht="15.75" customHeight="1">
      <c r="A548" s="1705"/>
      <c r="B548" s="1705"/>
      <c r="C548" s="1705"/>
      <c r="D548" s="1705"/>
      <c r="E548" s="1705"/>
      <c r="F548" s="1705"/>
      <c r="G548" s="1705"/>
      <c r="H548" s="1705"/>
    </row>
    <row r="549" spans="1:8" ht="15.75" customHeight="1">
      <c r="A549" s="1705"/>
      <c r="B549" s="1705"/>
      <c r="C549" s="1705"/>
      <c r="D549" s="1705"/>
      <c r="E549" s="1705"/>
      <c r="F549" s="1705"/>
      <c r="G549" s="1705"/>
      <c r="H549" s="1705"/>
    </row>
    <row r="550" spans="1:8" ht="15.75" customHeight="1">
      <c r="A550" s="1705"/>
      <c r="B550" s="1705"/>
      <c r="C550" s="1705"/>
      <c r="D550" s="1705"/>
      <c r="E550" s="1705"/>
      <c r="F550" s="1705"/>
      <c r="G550" s="1705"/>
      <c r="H550" s="1705"/>
    </row>
    <row r="551" spans="1:8" ht="15.75" customHeight="1">
      <c r="A551" s="1705"/>
      <c r="B551" s="1705"/>
      <c r="C551" s="1705"/>
      <c r="D551" s="1705"/>
      <c r="E551" s="1705"/>
      <c r="F551" s="1705"/>
      <c r="G551" s="1705"/>
      <c r="H551" s="1705"/>
    </row>
    <row r="552" spans="1:8" ht="15.75" customHeight="1">
      <c r="A552" s="1705"/>
      <c r="B552" s="1705"/>
      <c r="C552" s="1705"/>
      <c r="D552" s="1705"/>
      <c r="E552" s="1705"/>
      <c r="F552" s="1705"/>
      <c r="G552" s="1705"/>
      <c r="H552" s="1705"/>
    </row>
    <row r="553" spans="1:8" ht="15.75" customHeight="1">
      <c r="A553" s="1705"/>
      <c r="B553" s="1705"/>
      <c r="C553" s="1705"/>
      <c r="D553" s="1705"/>
      <c r="E553" s="1705"/>
      <c r="F553" s="1705"/>
      <c r="G553" s="1705"/>
      <c r="H553" s="1705"/>
    </row>
    <row r="554" spans="1:8" ht="15.75" customHeight="1">
      <c r="A554" s="1705"/>
      <c r="B554" s="1705"/>
      <c r="C554" s="1705"/>
      <c r="D554" s="1705"/>
      <c r="E554" s="1705"/>
      <c r="F554" s="1705"/>
      <c r="G554" s="1705"/>
      <c r="H554" s="1705"/>
    </row>
    <row r="555" spans="1:8" ht="15.75" customHeight="1">
      <c r="A555" s="1705"/>
      <c r="B555" s="1705"/>
      <c r="C555" s="1705"/>
      <c r="D555" s="1705"/>
      <c r="E555" s="1705"/>
      <c r="F555" s="1705"/>
      <c r="G555" s="1705"/>
      <c r="H555" s="1705"/>
    </row>
    <row r="556" spans="1:8" ht="15.75" customHeight="1">
      <c r="A556" s="1705"/>
      <c r="B556" s="1705"/>
      <c r="C556" s="1705"/>
      <c r="D556" s="1705"/>
      <c r="E556" s="1705"/>
      <c r="F556" s="1705"/>
      <c r="G556" s="1705"/>
      <c r="H556" s="1705"/>
    </row>
    <row r="557" spans="1:8" ht="15.75" customHeight="1">
      <c r="A557" s="1705"/>
      <c r="B557" s="1705"/>
      <c r="C557" s="1705"/>
      <c r="D557" s="1705"/>
      <c r="E557" s="1705"/>
      <c r="F557" s="1705"/>
      <c r="G557" s="1705"/>
      <c r="H557" s="1705"/>
    </row>
    <row r="558" spans="1:8" ht="15.75" customHeight="1">
      <c r="A558" s="1705"/>
      <c r="B558" s="1705"/>
      <c r="C558" s="1705"/>
      <c r="D558" s="1705"/>
      <c r="E558" s="1705"/>
      <c r="F558" s="1705"/>
      <c r="G558" s="1705"/>
      <c r="H558" s="1705"/>
    </row>
    <row r="559" spans="1:8" ht="15.75" customHeight="1">
      <c r="A559" s="1705"/>
      <c r="B559" s="1705"/>
      <c r="C559" s="1705"/>
      <c r="D559" s="1705"/>
      <c r="E559" s="1705"/>
      <c r="F559" s="1705"/>
      <c r="G559" s="1705"/>
      <c r="H559" s="1705"/>
    </row>
    <row r="560" spans="1:8" ht="15.75" customHeight="1">
      <c r="A560" s="1705"/>
      <c r="B560" s="1705"/>
      <c r="C560" s="1705"/>
      <c r="D560" s="1705"/>
      <c r="E560" s="1705"/>
      <c r="F560" s="1705"/>
      <c r="G560" s="1705"/>
      <c r="H560" s="1705"/>
    </row>
    <row r="561" spans="1:8" ht="15.75" customHeight="1">
      <c r="A561" s="1705"/>
      <c r="B561" s="1705"/>
      <c r="C561" s="1705"/>
      <c r="D561" s="1705"/>
      <c r="E561" s="1705"/>
      <c r="F561" s="1705"/>
      <c r="G561" s="1705"/>
      <c r="H561" s="1705"/>
    </row>
    <row r="562" spans="1:8" ht="15.75" customHeight="1">
      <c r="A562" s="1705"/>
      <c r="B562" s="1705"/>
      <c r="C562" s="1705"/>
      <c r="D562" s="1705"/>
      <c r="E562" s="1705"/>
      <c r="F562" s="1705"/>
      <c r="G562" s="1705"/>
      <c r="H562" s="1705"/>
    </row>
    <row r="563" spans="1:8" ht="15.75" customHeight="1">
      <c r="A563" s="1705"/>
      <c r="B563" s="1705"/>
      <c r="C563" s="1705"/>
      <c r="D563" s="1705"/>
      <c r="E563" s="1705"/>
      <c r="F563" s="1705"/>
      <c r="G563" s="1705"/>
      <c r="H563" s="1705"/>
    </row>
    <row r="564" spans="1:8" ht="15.75" customHeight="1">
      <c r="A564" s="1705"/>
      <c r="B564" s="1705"/>
      <c r="C564" s="1705"/>
      <c r="D564" s="1705"/>
      <c r="E564" s="1705"/>
      <c r="F564" s="1705"/>
      <c r="G564" s="1705"/>
      <c r="H564" s="1705"/>
    </row>
    <row r="565" spans="1:8" ht="15.75" customHeight="1">
      <c r="A565" s="1705"/>
      <c r="B565" s="1705"/>
      <c r="C565" s="1705"/>
      <c r="D565" s="1705"/>
      <c r="E565" s="1705"/>
      <c r="F565" s="1705"/>
      <c r="G565" s="1705"/>
      <c r="H565" s="1705"/>
    </row>
    <row r="566" spans="1:8" ht="15.75" customHeight="1">
      <c r="A566" s="1705"/>
      <c r="B566" s="1705"/>
      <c r="C566" s="1705"/>
      <c r="D566" s="1705"/>
      <c r="E566" s="1705"/>
      <c r="F566" s="1705"/>
      <c r="G566" s="1705"/>
      <c r="H566" s="1705"/>
    </row>
    <row r="567" spans="1:8" ht="15.75" customHeight="1">
      <c r="A567" s="1705"/>
      <c r="B567" s="1705"/>
      <c r="C567" s="1705"/>
      <c r="D567" s="1705"/>
      <c r="E567" s="1705"/>
      <c r="F567" s="1705"/>
      <c r="G567" s="1705"/>
      <c r="H567" s="1705"/>
    </row>
    <row r="568" spans="1:8" ht="15.75" customHeight="1">
      <c r="A568" s="1705"/>
      <c r="B568" s="1705"/>
      <c r="C568" s="1705"/>
      <c r="D568" s="1705"/>
      <c r="E568" s="1705"/>
      <c r="F568" s="1705"/>
      <c r="G568" s="1705"/>
      <c r="H568" s="1705"/>
    </row>
    <row r="569" spans="1:8" ht="15.75" customHeight="1">
      <c r="A569" s="1705"/>
      <c r="B569" s="1705"/>
      <c r="C569" s="1705"/>
      <c r="D569" s="1705"/>
      <c r="E569" s="1705"/>
      <c r="F569" s="1705"/>
      <c r="G569" s="1705"/>
      <c r="H569" s="1705"/>
    </row>
    <row r="570" spans="1:8" ht="15.75" customHeight="1">
      <c r="A570" s="1705"/>
      <c r="B570" s="1705"/>
      <c r="C570" s="1705"/>
      <c r="D570" s="1705"/>
      <c r="E570" s="1705"/>
      <c r="F570" s="1705"/>
      <c r="G570" s="1705"/>
      <c r="H570" s="1705"/>
    </row>
    <row r="571" spans="1:8" ht="15.75" customHeight="1">
      <c r="A571" s="1705"/>
      <c r="B571" s="1705"/>
      <c r="C571" s="1705"/>
      <c r="D571" s="1705"/>
      <c r="E571" s="1705"/>
      <c r="F571" s="1705"/>
      <c r="G571" s="1705"/>
      <c r="H571" s="1705"/>
    </row>
    <row r="572" spans="1:8" ht="15.75" customHeight="1">
      <c r="A572" s="1705"/>
      <c r="B572" s="1705"/>
      <c r="C572" s="1705"/>
      <c r="D572" s="1705"/>
      <c r="E572" s="1705"/>
      <c r="F572" s="1705"/>
      <c r="G572" s="1705"/>
      <c r="H572" s="1705"/>
    </row>
    <row r="573" spans="1:8" ht="15.75" customHeight="1">
      <c r="A573" s="1705"/>
      <c r="B573" s="1705"/>
      <c r="C573" s="1705"/>
      <c r="D573" s="1705"/>
      <c r="E573" s="1705"/>
      <c r="F573" s="1705"/>
      <c r="G573" s="1705"/>
      <c r="H573" s="1705"/>
    </row>
    <row r="574" spans="1:8" ht="15.75" customHeight="1">
      <c r="A574" s="1705"/>
      <c r="B574" s="1705"/>
      <c r="C574" s="1705"/>
      <c r="D574" s="1705"/>
      <c r="E574" s="1705"/>
      <c r="F574" s="1705"/>
      <c r="G574" s="1705"/>
      <c r="H574" s="1705"/>
    </row>
    <row r="575" spans="1:8" ht="15.75" customHeight="1">
      <c r="A575" s="1705"/>
      <c r="B575" s="1705"/>
      <c r="C575" s="1705"/>
      <c r="D575" s="1705"/>
      <c r="E575" s="1705"/>
      <c r="F575" s="1705"/>
      <c r="G575" s="1705"/>
      <c r="H575" s="1705"/>
    </row>
    <row r="576" spans="1:8" ht="15.75" customHeight="1">
      <c r="A576" s="1705"/>
      <c r="B576" s="1705"/>
      <c r="C576" s="1705"/>
      <c r="D576" s="1705"/>
      <c r="E576" s="1705"/>
      <c r="F576" s="1705"/>
      <c r="G576" s="1705"/>
      <c r="H576" s="1705"/>
    </row>
    <row r="577" spans="1:8" ht="15.75" customHeight="1">
      <c r="A577" s="1705"/>
      <c r="B577" s="1705"/>
      <c r="C577" s="1705"/>
      <c r="D577" s="1705"/>
      <c r="E577" s="1705"/>
      <c r="F577" s="1705"/>
      <c r="G577" s="1705"/>
      <c r="H577" s="1705"/>
    </row>
    <row r="578" spans="1:8" ht="15.75" customHeight="1">
      <c r="A578" s="1705"/>
      <c r="B578" s="1705"/>
      <c r="C578" s="1705"/>
      <c r="D578" s="1705"/>
      <c r="E578" s="1705"/>
      <c r="F578" s="1705"/>
      <c r="G578" s="1705"/>
      <c r="H578" s="1705"/>
    </row>
    <row r="579" spans="1:8" ht="15.75" customHeight="1">
      <c r="A579" s="1705"/>
      <c r="B579" s="1705"/>
      <c r="C579" s="1705"/>
      <c r="D579" s="1705"/>
      <c r="E579" s="1705"/>
      <c r="F579" s="1705"/>
      <c r="G579" s="1705"/>
      <c r="H579" s="1705"/>
    </row>
    <row r="580" spans="1:8" ht="15.75" customHeight="1">
      <c r="A580" s="1705"/>
      <c r="B580" s="1705"/>
      <c r="C580" s="1705"/>
      <c r="D580" s="1705"/>
      <c r="E580" s="1705"/>
      <c r="F580" s="1705"/>
      <c r="G580" s="1705"/>
      <c r="H580" s="1705"/>
    </row>
    <row r="581" spans="1:8" ht="15.75" customHeight="1">
      <c r="A581" s="1705"/>
      <c r="B581" s="1705"/>
      <c r="C581" s="1705"/>
      <c r="D581" s="1705"/>
      <c r="E581" s="1705"/>
      <c r="F581" s="1705"/>
      <c r="G581" s="1705"/>
      <c r="H581" s="1705"/>
    </row>
    <row r="582" spans="1:8" ht="15.75" customHeight="1">
      <c r="A582" s="1705"/>
      <c r="B582" s="1705"/>
      <c r="C582" s="1705"/>
      <c r="D582" s="1705"/>
      <c r="E582" s="1705"/>
      <c r="F582" s="1705"/>
      <c r="G582" s="1705"/>
      <c r="H582" s="1705"/>
    </row>
    <row r="583" spans="1:8" ht="15.75" customHeight="1">
      <c r="A583" s="1705"/>
      <c r="B583" s="1705"/>
      <c r="C583" s="1705"/>
      <c r="D583" s="1705"/>
      <c r="E583" s="1705"/>
      <c r="F583" s="1705"/>
      <c r="G583" s="1705"/>
      <c r="H583" s="1705"/>
    </row>
    <row r="584" spans="1:8" ht="15.75" customHeight="1">
      <c r="A584" s="1705"/>
      <c r="B584" s="1705"/>
      <c r="C584" s="1705"/>
      <c r="D584" s="1705"/>
      <c r="E584" s="1705"/>
      <c r="F584" s="1705"/>
      <c r="G584" s="1705"/>
      <c r="H584" s="1705"/>
    </row>
    <row r="585" spans="1:8" ht="15.75" customHeight="1">
      <c r="A585" s="1705"/>
      <c r="B585" s="1705"/>
      <c r="C585" s="1705"/>
      <c r="D585" s="1705"/>
      <c r="E585" s="1705"/>
      <c r="F585" s="1705"/>
      <c r="G585" s="1705"/>
      <c r="H585" s="1705"/>
    </row>
    <row r="586" spans="1:8" ht="15.75" customHeight="1">
      <c r="A586" s="1705"/>
      <c r="B586" s="1705"/>
      <c r="C586" s="1705"/>
      <c r="D586" s="1705"/>
      <c r="E586" s="1705"/>
      <c r="F586" s="1705"/>
      <c r="G586" s="1705"/>
      <c r="H586" s="1705"/>
    </row>
    <row r="587" spans="1:8" ht="15.75" customHeight="1">
      <c r="A587" s="1705"/>
      <c r="B587" s="1705"/>
      <c r="C587" s="1705"/>
      <c r="D587" s="1705"/>
      <c r="E587" s="1705"/>
      <c r="F587" s="1705"/>
      <c r="G587" s="1705"/>
      <c r="H587" s="1705"/>
    </row>
    <row r="588" spans="1:8" ht="15.75" customHeight="1">
      <c r="A588" s="1705"/>
      <c r="B588" s="1705"/>
      <c r="C588" s="1705"/>
      <c r="D588" s="1705"/>
      <c r="E588" s="1705"/>
      <c r="F588" s="1705"/>
      <c r="G588" s="1705"/>
      <c r="H588" s="1705"/>
    </row>
    <row r="589" spans="1:8" ht="15.75" customHeight="1">
      <c r="A589" s="1705"/>
      <c r="B589" s="1705"/>
      <c r="C589" s="1705"/>
      <c r="D589" s="1705"/>
      <c r="E589" s="1705"/>
      <c r="F589" s="1705"/>
      <c r="G589" s="1705"/>
      <c r="H589" s="1705"/>
    </row>
    <row r="590" spans="1:8" ht="15.75" customHeight="1">
      <c r="A590" s="1705"/>
      <c r="B590" s="1705"/>
      <c r="C590" s="1705"/>
      <c r="D590" s="1705"/>
      <c r="E590" s="1705"/>
      <c r="F590" s="1705"/>
      <c r="G590" s="1705"/>
      <c r="H590" s="1705"/>
    </row>
    <row r="591" spans="1:8" ht="15.75" customHeight="1">
      <c r="A591" s="1705"/>
      <c r="B591" s="1705"/>
      <c r="C591" s="1705"/>
      <c r="D591" s="1705"/>
      <c r="E591" s="1705"/>
      <c r="F591" s="1705"/>
      <c r="G591" s="1705"/>
      <c r="H591" s="1705"/>
    </row>
    <row r="592" spans="1:8" ht="15.75" customHeight="1">
      <c r="A592" s="1705"/>
      <c r="B592" s="1705"/>
      <c r="C592" s="1705"/>
      <c r="D592" s="1705"/>
      <c r="E592" s="1705"/>
      <c r="F592" s="1705"/>
      <c r="G592" s="1705"/>
      <c r="H592" s="1705"/>
    </row>
    <row r="593" spans="1:8" ht="15.75" customHeight="1">
      <c r="A593" s="1705"/>
      <c r="B593" s="1705"/>
      <c r="C593" s="1705"/>
      <c r="D593" s="1705"/>
      <c r="E593" s="1705"/>
      <c r="F593" s="1705"/>
      <c r="G593" s="1705"/>
      <c r="H593" s="1705"/>
    </row>
    <row r="594" spans="1:8" ht="15.75" customHeight="1">
      <c r="A594" s="1705"/>
      <c r="B594" s="1705"/>
      <c r="C594" s="1705"/>
      <c r="D594" s="1705"/>
      <c r="E594" s="1705"/>
      <c r="F594" s="1705"/>
      <c r="G594" s="1705"/>
      <c r="H594" s="1705"/>
    </row>
    <row r="595" spans="1:8" ht="15.75" customHeight="1">
      <c r="A595" s="1705"/>
      <c r="B595" s="1705"/>
      <c r="C595" s="1705"/>
      <c r="D595" s="1705"/>
      <c r="E595" s="1705"/>
      <c r="F595" s="1705"/>
      <c r="G595" s="1705"/>
      <c r="H595" s="1705"/>
    </row>
    <row r="596" spans="1:8" ht="15.75" customHeight="1">
      <c r="A596" s="1705"/>
      <c r="B596" s="1705"/>
      <c r="C596" s="1705"/>
      <c r="D596" s="1705"/>
      <c r="E596" s="1705"/>
      <c r="F596" s="1705"/>
      <c r="G596" s="1705"/>
      <c r="H596" s="1705"/>
    </row>
    <row r="597" spans="1:8" ht="15.75" customHeight="1">
      <c r="A597" s="1705"/>
      <c r="B597" s="1705"/>
      <c r="C597" s="1705"/>
      <c r="D597" s="1705"/>
      <c r="E597" s="1705"/>
      <c r="F597" s="1705"/>
      <c r="G597" s="1705"/>
      <c r="H597" s="1705"/>
    </row>
    <row r="598" spans="1:8" ht="15.75" customHeight="1">
      <c r="A598" s="1705"/>
      <c r="B598" s="1705"/>
      <c r="C598" s="1705"/>
      <c r="D598" s="1705"/>
      <c r="E598" s="1705"/>
      <c r="F598" s="1705"/>
      <c r="G598" s="1705"/>
      <c r="H598" s="1705"/>
    </row>
    <row r="599" spans="1:8" ht="15.75" customHeight="1">
      <c r="A599" s="1705"/>
      <c r="B599" s="1705"/>
      <c r="C599" s="1705"/>
      <c r="D599" s="1705"/>
      <c r="E599" s="1705"/>
      <c r="F599" s="1705"/>
      <c r="G599" s="1705"/>
      <c r="H599" s="1705"/>
    </row>
    <row r="600" spans="1:8" ht="15.75" customHeight="1">
      <c r="A600" s="1705"/>
      <c r="B600" s="1705"/>
      <c r="C600" s="1705"/>
      <c r="D600" s="1705"/>
      <c r="E600" s="1705"/>
      <c r="F600" s="1705"/>
      <c r="G600" s="1705"/>
      <c r="H600" s="1705"/>
    </row>
    <row r="601" spans="1:8" ht="15.75" customHeight="1">
      <c r="A601" s="1705"/>
      <c r="B601" s="1705"/>
      <c r="C601" s="1705"/>
      <c r="D601" s="1705"/>
      <c r="E601" s="1705"/>
      <c r="F601" s="1705"/>
      <c r="G601" s="1705"/>
      <c r="H601" s="1705"/>
    </row>
    <row r="602" spans="1:8" ht="15.75" customHeight="1">
      <c r="A602" s="1705"/>
      <c r="B602" s="1705"/>
      <c r="C602" s="1705"/>
      <c r="D602" s="1705"/>
      <c r="E602" s="1705"/>
      <c r="F602" s="1705"/>
      <c r="G602" s="1705"/>
      <c r="H602" s="1705"/>
    </row>
    <row r="603" spans="1:8" ht="15.75" customHeight="1">
      <c r="A603" s="1705"/>
      <c r="B603" s="1705"/>
      <c r="C603" s="1705"/>
      <c r="D603" s="1705"/>
      <c r="E603" s="1705"/>
      <c r="F603" s="1705"/>
      <c r="G603" s="1705"/>
      <c r="H603" s="1705"/>
    </row>
    <row r="604" spans="1:8" ht="15.75" customHeight="1">
      <c r="A604" s="1705"/>
      <c r="B604" s="1705"/>
      <c r="C604" s="1705"/>
      <c r="D604" s="1705"/>
      <c r="E604" s="1705"/>
      <c r="F604" s="1705"/>
      <c r="G604" s="1705"/>
      <c r="H604" s="1705"/>
    </row>
    <row r="605" spans="1:8" ht="15.75" customHeight="1">
      <c r="A605" s="1705"/>
      <c r="B605" s="1705"/>
      <c r="C605" s="1705"/>
      <c r="D605" s="1705"/>
      <c r="E605" s="1705"/>
      <c r="F605" s="1705"/>
      <c r="G605" s="1705"/>
      <c r="H605" s="1705"/>
    </row>
    <row r="606" spans="1:8" ht="15.75" customHeight="1">
      <c r="A606" s="1705"/>
      <c r="B606" s="1705"/>
      <c r="C606" s="1705"/>
      <c r="D606" s="1705"/>
      <c r="E606" s="1705"/>
      <c r="F606" s="1705"/>
      <c r="G606" s="1705"/>
      <c r="H606" s="1705"/>
    </row>
    <row r="607" spans="1:8" ht="15.75" customHeight="1">
      <c r="A607" s="1705"/>
      <c r="B607" s="1705"/>
      <c r="C607" s="1705"/>
      <c r="D607" s="1705"/>
      <c r="E607" s="1705"/>
      <c r="F607" s="1705"/>
      <c r="G607" s="1705"/>
      <c r="H607" s="1705"/>
    </row>
    <row r="608" spans="1:8" ht="15.75" customHeight="1">
      <c r="A608" s="1705"/>
      <c r="B608" s="1705"/>
      <c r="C608" s="1705"/>
      <c r="D608" s="1705"/>
      <c r="E608" s="1705"/>
      <c r="F608" s="1705"/>
      <c r="G608" s="1705"/>
      <c r="H608" s="1705"/>
    </row>
    <row r="609" spans="1:8" ht="15.75" customHeight="1">
      <c r="A609" s="1705"/>
      <c r="B609" s="1705"/>
      <c r="C609" s="1705"/>
      <c r="D609" s="1705"/>
      <c r="E609" s="1705"/>
      <c r="F609" s="1705"/>
      <c r="G609" s="1705"/>
      <c r="H609" s="1705"/>
    </row>
    <row r="610" spans="1:8" ht="15.75" customHeight="1">
      <c r="A610" s="1705"/>
      <c r="B610" s="1705"/>
      <c r="C610" s="1705"/>
      <c r="D610" s="1705"/>
      <c r="E610" s="1705"/>
      <c r="F610" s="1705"/>
      <c r="G610" s="1705"/>
      <c r="H610" s="1705"/>
    </row>
    <row r="611" spans="1:8" ht="15.75" customHeight="1">
      <c r="A611" s="1705"/>
      <c r="B611" s="1705"/>
      <c r="C611" s="1705"/>
      <c r="D611" s="1705"/>
      <c r="E611" s="1705"/>
      <c r="F611" s="1705"/>
      <c r="G611" s="1705"/>
      <c r="H611" s="1705"/>
    </row>
    <row r="612" spans="1:8" ht="15.75" customHeight="1">
      <c r="A612" s="1705"/>
      <c r="B612" s="1705"/>
      <c r="C612" s="1705"/>
      <c r="D612" s="1705"/>
      <c r="E612" s="1705"/>
      <c r="F612" s="1705"/>
      <c r="G612" s="1705"/>
      <c r="H612" s="1705"/>
    </row>
    <row r="613" spans="1:8" ht="15.75" customHeight="1">
      <c r="A613" s="1705"/>
      <c r="B613" s="1705"/>
      <c r="C613" s="1705"/>
      <c r="D613" s="1705"/>
      <c r="E613" s="1705"/>
      <c r="F613" s="1705"/>
      <c r="G613" s="1705"/>
      <c r="H613" s="1705"/>
    </row>
    <row r="614" spans="1:8" ht="15.75" customHeight="1">
      <c r="A614" s="1705"/>
      <c r="B614" s="1705"/>
      <c r="C614" s="1705"/>
      <c r="D614" s="1705"/>
      <c r="E614" s="1705"/>
      <c r="F614" s="1705"/>
      <c r="G614" s="1705"/>
      <c r="H614" s="1705"/>
    </row>
    <row r="615" spans="1:8" ht="15.75" customHeight="1">
      <c r="A615" s="1705"/>
      <c r="B615" s="1705"/>
      <c r="C615" s="1705"/>
      <c r="D615" s="1705"/>
      <c r="E615" s="1705"/>
      <c r="F615" s="1705"/>
      <c r="G615" s="1705"/>
      <c r="H615" s="1705"/>
    </row>
    <row r="616" spans="1:8" ht="15.75" customHeight="1">
      <c r="A616" s="1705"/>
      <c r="B616" s="1705"/>
      <c r="C616" s="1705"/>
      <c r="D616" s="1705"/>
      <c r="E616" s="1705"/>
      <c r="F616" s="1705"/>
      <c r="G616" s="1705"/>
      <c r="H616" s="1705"/>
    </row>
    <row r="617" spans="1:8" ht="15.75" customHeight="1">
      <c r="A617" s="1705"/>
      <c r="B617" s="1705"/>
      <c r="C617" s="1705"/>
      <c r="D617" s="1705"/>
      <c r="E617" s="1705"/>
      <c r="F617" s="1705"/>
      <c r="G617" s="1705"/>
      <c r="H617" s="1705"/>
    </row>
    <row r="618" spans="1:8" ht="15.75" customHeight="1">
      <c r="A618" s="1705"/>
      <c r="B618" s="1705"/>
      <c r="C618" s="1705"/>
      <c r="D618" s="1705"/>
      <c r="E618" s="1705"/>
      <c r="F618" s="1705"/>
      <c r="G618" s="1705"/>
      <c r="H618" s="1705"/>
    </row>
    <row r="619" spans="1:8" ht="15.75" customHeight="1">
      <c r="A619" s="1705"/>
      <c r="B619" s="1705"/>
      <c r="C619" s="1705"/>
      <c r="D619" s="1705"/>
      <c r="E619" s="1705"/>
      <c r="F619" s="1705"/>
      <c r="G619" s="1705"/>
      <c r="H619" s="1705"/>
    </row>
    <row r="620" spans="1:8" ht="15.75" customHeight="1">
      <c r="A620" s="1705"/>
      <c r="B620" s="1705"/>
      <c r="C620" s="1705"/>
      <c r="D620" s="1705"/>
      <c r="E620" s="1705"/>
      <c r="F620" s="1705"/>
      <c r="G620" s="1705"/>
      <c r="H620" s="1705"/>
    </row>
    <row r="621" spans="1:8" ht="15.75" customHeight="1">
      <c r="A621" s="1705"/>
      <c r="B621" s="1705"/>
      <c r="C621" s="1705"/>
      <c r="D621" s="1705"/>
      <c r="E621" s="1705"/>
      <c r="F621" s="1705"/>
      <c r="G621" s="1705"/>
      <c r="H621" s="1705"/>
    </row>
    <row r="622" spans="1:8" ht="15.75" customHeight="1">
      <c r="A622" s="1705"/>
      <c r="B622" s="1705"/>
      <c r="C622" s="1705"/>
      <c r="D622" s="1705"/>
      <c r="E622" s="1705"/>
      <c r="F622" s="1705"/>
      <c r="G622" s="1705"/>
      <c r="H622" s="1705"/>
    </row>
    <row r="623" spans="1:8" ht="15.75" customHeight="1">
      <c r="A623" s="1705"/>
      <c r="B623" s="1705"/>
      <c r="C623" s="1705"/>
      <c r="D623" s="1705"/>
      <c r="E623" s="1705"/>
      <c r="F623" s="1705"/>
      <c r="G623" s="1705"/>
      <c r="H623" s="1705"/>
    </row>
    <row r="624" spans="1:8" ht="15.75" customHeight="1">
      <c r="A624" s="1705"/>
      <c r="B624" s="1705"/>
      <c r="C624" s="1705"/>
      <c r="D624" s="1705"/>
      <c r="E624" s="1705"/>
      <c r="F624" s="1705"/>
      <c r="G624" s="1705"/>
      <c r="H624" s="1705"/>
    </row>
    <row r="625" spans="1:8" ht="15.75" customHeight="1">
      <c r="A625" s="1705"/>
      <c r="B625" s="1705"/>
      <c r="C625" s="1705"/>
      <c r="D625" s="1705"/>
      <c r="E625" s="1705"/>
      <c r="F625" s="1705"/>
      <c r="G625" s="1705"/>
      <c r="H625" s="1705"/>
    </row>
    <row r="626" spans="1:8" ht="15.75" customHeight="1">
      <c r="A626" s="1705"/>
      <c r="B626" s="1705"/>
      <c r="C626" s="1705"/>
      <c r="D626" s="1705"/>
      <c r="E626" s="1705"/>
      <c r="F626" s="1705"/>
      <c r="G626" s="1705"/>
      <c r="H626" s="1705"/>
    </row>
    <row r="627" spans="1:8" ht="15.75" customHeight="1">
      <c r="A627" s="1705"/>
      <c r="B627" s="1705"/>
      <c r="C627" s="1705"/>
      <c r="D627" s="1705"/>
      <c r="E627" s="1705"/>
      <c r="F627" s="1705"/>
      <c r="G627" s="1705"/>
      <c r="H627" s="1705"/>
    </row>
    <row r="628" spans="1:8" ht="15.75" customHeight="1">
      <c r="A628" s="1705"/>
      <c r="B628" s="1705"/>
      <c r="C628" s="1705"/>
      <c r="D628" s="1705"/>
      <c r="E628" s="1705"/>
      <c r="F628" s="1705"/>
      <c r="G628" s="1705"/>
      <c r="H628" s="1705"/>
    </row>
    <row r="629" spans="1:8" ht="15.75" customHeight="1">
      <c r="A629" s="1705"/>
      <c r="B629" s="1705"/>
      <c r="C629" s="1705"/>
      <c r="D629" s="1705"/>
      <c r="E629" s="1705"/>
      <c r="F629" s="1705"/>
      <c r="G629" s="1705"/>
      <c r="H629" s="1705"/>
    </row>
    <row r="630" spans="1:8" ht="15.75" customHeight="1">
      <c r="A630" s="1705"/>
      <c r="B630" s="1705"/>
      <c r="C630" s="1705"/>
      <c r="D630" s="1705"/>
      <c r="E630" s="1705"/>
      <c r="F630" s="1705"/>
      <c r="G630" s="1705"/>
      <c r="H630" s="1705"/>
    </row>
    <row r="631" spans="1:8" ht="15.75" customHeight="1">
      <c r="A631" s="1705"/>
      <c r="B631" s="1705"/>
      <c r="C631" s="1705"/>
      <c r="D631" s="1705"/>
      <c r="E631" s="1705"/>
      <c r="F631" s="1705"/>
      <c r="G631" s="1705"/>
      <c r="H631" s="1705"/>
    </row>
    <row r="632" spans="1:8" ht="15.75" customHeight="1">
      <c r="A632" s="1705"/>
      <c r="B632" s="1705"/>
      <c r="C632" s="1705"/>
      <c r="D632" s="1705"/>
      <c r="E632" s="1705"/>
      <c r="F632" s="1705"/>
      <c r="G632" s="1705"/>
      <c r="H632" s="1705"/>
    </row>
    <row r="633" spans="1:8" ht="15.75" customHeight="1">
      <c r="A633" s="1705"/>
      <c r="B633" s="1705"/>
      <c r="C633" s="1705"/>
      <c r="D633" s="1705"/>
      <c r="E633" s="1705"/>
      <c r="F633" s="1705"/>
      <c r="G633" s="1705"/>
      <c r="H633" s="1705"/>
    </row>
    <row r="634" spans="1:8" ht="15.75" customHeight="1">
      <c r="A634" s="1705"/>
      <c r="B634" s="1705"/>
      <c r="C634" s="1705"/>
      <c r="D634" s="1705"/>
      <c r="E634" s="1705"/>
      <c r="F634" s="1705"/>
      <c r="G634" s="1705"/>
      <c r="H634" s="1705"/>
    </row>
    <row r="635" spans="1:8" ht="15.75" customHeight="1">
      <c r="A635" s="1705"/>
      <c r="B635" s="1705"/>
      <c r="C635" s="1705"/>
      <c r="D635" s="1705"/>
      <c r="E635" s="1705"/>
      <c r="F635" s="1705"/>
      <c r="G635" s="1705"/>
      <c r="H635" s="1705"/>
    </row>
    <row r="636" spans="1:8" ht="15.75" customHeight="1">
      <c r="A636" s="1705"/>
      <c r="B636" s="1705"/>
      <c r="C636" s="1705"/>
      <c r="D636" s="1705"/>
      <c r="E636" s="1705"/>
      <c r="F636" s="1705"/>
      <c r="G636" s="1705"/>
      <c r="H636" s="1705"/>
    </row>
    <row r="637" spans="1:8" ht="15.75" customHeight="1">
      <c r="A637" s="1705"/>
      <c r="B637" s="1705"/>
      <c r="C637" s="1705"/>
      <c r="D637" s="1705"/>
      <c r="E637" s="1705"/>
      <c r="F637" s="1705"/>
      <c r="G637" s="1705"/>
      <c r="H637" s="1705"/>
    </row>
    <row r="638" spans="1:8" ht="15.75" customHeight="1">
      <c r="A638" s="1705"/>
      <c r="B638" s="1705"/>
      <c r="C638" s="1705"/>
      <c r="D638" s="1705"/>
      <c r="E638" s="1705"/>
      <c r="F638" s="1705"/>
      <c r="G638" s="1705"/>
      <c r="H638" s="1705"/>
    </row>
    <row r="639" spans="1:8" ht="15.75" customHeight="1">
      <c r="A639" s="1705"/>
      <c r="B639" s="1705"/>
      <c r="C639" s="1705"/>
      <c r="D639" s="1705"/>
      <c r="E639" s="1705"/>
      <c r="F639" s="1705"/>
      <c r="G639" s="1705"/>
      <c r="H639" s="1705"/>
    </row>
    <row r="640" spans="1:8" ht="15.75" customHeight="1">
      <c r="A640" s="1705"/>
      <c r="B640" s="1705"/>
      <c r="C640" s="1705"/>
      <c r="D640" s="1705"/>
      <c r="E640" s="1705"/>
      <c r="F640" s="1705"/>
      <c r="G640" s="1705"/>
      <c r="H640" s="1705"/>
    </row>
    <row r="641" spans="1:8" ht="15.75" customHeight="1">
      <c r="A641" s="1705"/>
      <c r="B641" s="1705"/>
      <c r="C641" s="1705"/>
      <c r="D641" s="1705"/>
      <c r="E641" s="1705"/>
      <c r="F641" s="1705"/>
      <c r="G641" s="1705"/>
      <c r="H641" s="1705"/>
    </row>
    <row r="642" spans="1:8" ht="15.75" customHeight="1">
      <c r="A642" s="1705"/>
      <c r="B642" s="1705"/>
      <c r="C642" s="1705"/>
      <c r="D642" s="1705"/>
      <c r="E642" s="1705"/>
      <c r="F642" s="1705"/>
      <c r="G642" s="1705"/>
      <c r="H642" s="1705"/>
    </row>
    <row r="643" spans="1:8" ht="15.75" customHeight="1">
      <c r="A643" s="1705"/>
      <c r="B643" s="1705"/>
      <c r="C643" s="1705"/>
      <c r="D643" s="1705"/>
      <c r="E643" s="1705"/>
      <c r="F643" s="1705"/>
      <c r="G643" s="1705"/>
      <c r="H643" s="1705"/>
    </row>
    <row r="644" spans="1:8" ht="15.75" customHeight="1">
      <c r="A644" s="1705"/>
      <c r="B644" s="1705"/>
      <c r="C644" s="1705"/>
      <c r="D644" s="1705"/>
      <c r="E644" s="1705"/>
      <c r="F644" s="1705"/>
      <c r="G644" s="1705"/>
      <c r="H644" s="1705"/>
    </row>
    <row r="645" spans="1:8" ht="15.75" customHeight="1">
      <c r="A645" s="1705"/>
      <c r="B645" s="1705"/>
      <c r="C645" s="1705"/>
      <c r="D645" s="1705"/>
      <c r="E645" s="1705"/>
      <c r="F645" s="1705"/>
      <c r="G645" s="1705"/>
      <c r="H645" s="1705"/>
    </row>
    <row r="646" spans="1:8" ht="15.75" customHeight="1">
      <c r="A646" s="1705"/>
      <c r="B646" s="1705"/>
      <c r="C646" s="1705"/>
      <c r="D646" s="1705"/>
      <c r="E646" s="1705"/>
      <c r="F646" s="1705"/>
      <c r="G646" s="1705"/>
      <c r="H646" s="1705"/>
    </row>
    <row r="647" spans="1:8" ht="15.75" customHeight="1">
      <c r="A647" s="1705"/>
      <c r="B647" s="1705"/>
      <c r="C647" s="1705"/>
      <c r="D647" s="1705"/>
      <c r="E647" s="1705"/>
      <c r="F647" s="1705"/>
      <c r="G647" s="1705"/>
      <c r="H647" s="1705"/>
    </row>
    <row r="648" spans="1:8" ht="15.75" customHeight="1">
      <c r="A648" s="1705"/>
      <c r="B648" s="1705"/>
      <c r="C648" s="1705"/>
      <c r="D648" s="1705"/>
      <c r="E648" s="1705"/>
      <c r="F648" s="1705"/>
      <c r="G648" s="1705"/>
      <c r="H648" s="1705"/>
    </row>
    <row r="649" spans="1:8" ht="15.75" customHeight="1">
      <c r="A649" s="1705"/>
      <c r="B649" s="1705"/>
      <c r="C649" s="1705"/>
      <c r="D649" s="1705"/>
      <c r="E649" s="1705"/>
      <c r="F649" s="1705"/>
      <c r="G649" s="1705"/>
      <c r="H649" s="1705"/>
    </row>
    <row r="650" spans="1:8" ht="15.75" customHeight="1">
      <c r="A650" s="1705"/>
      <c r="B650" s="1705"/>
      <c r="C650" s="1705"/>
      <c r="D650" s="1705"/>
      <c r="E650" s="1705"/>
      <c r="F650" s="1705"/>
      <c r="G650" s="1705"/>
      <c r="H650" s="1705"/>
    </row>
    <row r="651" spans="1:8" ht="15.75" customHeight="1">
      <c r="A651" s="1705"/>
      <c r="B651" s="1705"/>
      <c r="C651" s="1705"/>
      <c r="D651" s="1705"/>
      <c r="E651" s="1705"/>
      <c r="F651" s="1705"/>
      <c r="G651" s="1705"/>
      <c r="H651" s="1705"/>
    </row>
    <row r="652" spans="1:8" ht="15.75" customHeight="1">
      <c r="A652" s="1705"/>
      <c r="B652" s="1705"/>
      <c r="C652" s="1705"/>
      <c r="D652" s="1705"/>
      <c r="E652" s="1705"/>
      <c r="F652" s="1705"/>
      <c r="G652" s="1705"/>
      <c r="H652" s="1705"/>
    </row>
    <row r="653" spans="1:8" ht="15.75" customHeight="1">
      <c r="A653" s="1705"/>
      <c r="B653" s="1705"/>
      <c r="C653" s="1705"/>
      <c r="D653" s="1705"/>
      <c r="E653" s="1705"/>
      <c r="F653" s="1705"/>
      <c r="G653" s="1705"/>
      <c r="H653" s="1705"/>
    </row>
    <row r="654" spans="1:8" ht="15.75" customHeight="1">
      <c r="A654" s="1705"/>
      <c r="B654" s="1705"/>
      <c r="C654" s="1705"/>
      <c r="D654" s="1705"/>
      <c r="E654" s="1705"/>
      <c r="F654" s="1705"/>
      <c r="G654" s="1705"/>
      <c r="H654" s="1705"/>
    </row>
    <row r="655" spans="1:8" ht="15.75" customHeight="1">
      <c r="A655" s="1705"/>
      <c r="B655" s="1705"/>
      <c r="C655" s="1705"/>
      <c r="D655" s="1705"/>
      <c r="E655" s="1705"/>
      <c r="F655" s="1705"/>
      <c r="G655" s="1705"/>
      <c r="H655" s="1705"/>
    </row>
    <row r="656" spans="1:8" ht="15.75" customHeight="1">
      <c r="A656" s="1705"/>
      <c r="B656" s="1705"/>
      <c r="C656" s="1705"/>
      <c r="D656" s="1705"/>
      <c r="E656" s="1705"/>
      <c r="F656" s="1705"/>
      <c r="G656" s="1705"/>
      <c r="H656" s="1705"/>
    </row>
    <row r="657" spans="1:8" ht="15.75" customHeight="1">
      <c r="A657" s="1705"/>
      <c r="B657" s="1705"/>
      <c r="C657" s="1705"/>
      <c r="D657" s="1705"/>
      <c r="E657" s="1705"/>
      <c r="F657" s="1705"/>
      <c r="G657" s="1705"/>
      <c r="H657" s="1705"/>
    </row>
    <row r="658" spans="1:8" ht="15.75" customHeight="1">
      <c r="A658" s="1705"/>
      <c r="B658" s="1705"/>
      <c r="C658" s="1705"/>
      <c r="D658" s="1705"/>
      <c r="E658" s="1705"/>
      <c r="F658" s="1705"/>
      <c r="G658" s="1705"/>
      <c r="H658" s="1705"/>
    </row>
    <row r="659" spans="1:8" ht="15.75" customHeight="1">
      <c r="A659" s="1705"/>
      <c r="B659" s="1705"/>
      <c r="C659" s="1705"/>
      <c r="D659" s="1705"/>
      <c r="E659" s="1705"/>
      <c r="F659" s="1705"/>
      <c r="G659" s="1705"/>
      <c r="H659" s="1705"/>
    </row>
    <row r="660" spans="1:8" ht="15.75" customHeight="1">
      <c r="A660" s="1705"/>
      <c r="B660" s="1705"/>
      <c r="C660" s="1705"/>
      <c r="D660" s="1705"/>
      <c r="E660" s="1705"/>
      <c r="F660" s="1705"/>
      <c r="G660" s="1705"/>
      <c r="H660" s="1705"/>
    </row>
    <row r="661" spans="1:8" ht="15.75" customHeight="1">
      <c r="A661" s="1705"/>
      <c r="B661" s="1705"/>
      <c r="C661" s="1705"/>
      <c r="D661" s="1705"/>
      <c r="E661" s="1705"/>
      <c r="F661" s="1705"/>
      <c r="G661" s="1705"/>
      <c r="H661" s="1705"/>
    </row>
    <row r="662" spans="1:8" ht="15.75" customHeight="1">
      <c r="A662" s="1705"/>
      <c r="B662" s="1705"/>
      <c r="C662" s="1705"/>
      <c r="D662" s="1705"/>
      <c r="E662" s="1705"/>
      <c r="F662" s="1705"/>
      <c r="G662" s="1705"/>
      <c r="H662" s="1705"/>
    </row>
    <row r="663" spans="1:8" ht="15.75" customHeight="1">
      <c r="A663" s="1705"/>
      <c r="B663" s="1705"/>
      <c r="C663" s="1705"/>
      <c r="D663" s="1705"/>
      <c r="E663" s="1705"/>
      <c r="F663" s="1705"/>
      <c r="G663" s="1705"/>
      <c r="H663" s="1705"/>
    </row>
    <row r="664" spans="1:8" ht="15.75" customHeight="1">
      <c r="A664" s="1705"/>
      <c r="B664" s="1705"/>
      <c r="C664" s="1705"/>
      <c r="D664" s="1705"/>
      <c r="E664" s="1705"/>
      <c r="F664" s="1705"/>
      <c r="G664" s="1705"/>
      <c r="H664" s="1705"/>
    </row>
    <row r="665" spans="1:8" ht="15.75" customHeight="1">
      <c r="A665" s="1705"/>
      <c r="B665" s="1705"/>
      <c r="C665" s="1705"/>
      <c r="D665" s="1705"/>
      <c r="E665" s="1705"/>
      <c r="F665" s="1705"/>
      <c r="G665" s="1705"/>
      <c r="H665" s="1705"/>
    </row>
    <row r="666" spans="1:8" ht="15.75" customHeight="1">
      <c r="A666" s="1705"/>
      <c r="B666" s="1705"/>
      <c r="C666" s="1705"/>
      <c r="D666" s="1705"/>
      <c r="E666" s="1705"/>
      <c r="F666" s="1705"/>
      <c r="G666" s="1705"/>
      <c r="H666" s="1705"/>
    </row>
    <row r="667" spans="1:8" ht="15.75" customHeight="1">
      <c r="A667" s="1705"/>
      <c r="B667" s="1705"/>
      <c r="C667" s="1705"/>
      <c r="D667" s="1705"/>
      <c r="E667" s="1705"/>
      <c r="F667" s="1705"/>
      <c r="G667" s="1705"/>
      <c r="H667" s="1705"/>
    </row>
    <row r="668" spans="1:8" ht="15.75" customHeight="1">
      <c r="A668" s="1705"/>
      <c r="B668" s="1705"/>
      <c r="C668" s="1705"/>
      <c r="D668" s="1705"/>
      <c r="E668" s="1705"/>
      <c r="F668" s="1705"/>
      <c r="G668" s="1705"/>
      <c r="H668" s="1705"/>
    </row>
    <row r="669" spans="1:8" ht="15.75" customHeight="1">
      <c r="A669" s="1705"/>
      <c r="B669" s="1705"/>
      <c r="C669" s="1705"/>
      <c r="D669" s="1705"/>
      <c r="E669" s="1705"/>
      <c r="F669" s="1705"/>
      <c r="G669" s="1705"/>
      <c r="H669" s="1705"/>
    </row>
    <row r="670" spans="1:8" ht="15.75" customHeight="1">
      <c r="A670" s="1705"/>
      <c r="B670" s="1705"/>
      <c r="C670" s="1705"/>
      <c r="D670" s="1705"/>
      <c r="E670" s="1705"/>
      <c r="F670" s="1705"/>
      <c r="G670" s="1705"/>
      <c r="H670" s="1705"/>
    </row>
    <row r="671" spans="1:8" ht="15.75" customHeight="1">
      <c r="A671" s="1705"/>
      <c r="B671" s="1705"/>
      <c r="C671" s="1705"/>
      <c r="D671" s="1705"/>
      <c r="E671" s="1705"/>
      <c r="F671" s="1705"/>
      <c r="G671" s="1705"/>
      <c r="H671" s="1705"/>
    </row>
    <row r="672" spans="1:8" ht="15.75" customHeight="1">
      <c r="A672" s="1705"/>
      <c r="B672" s="1705"/>
      <c r="C672" s="1705"/>
      <c r="D672" s="1705"/>
      <c r="E672" s="1705"/>
      <c r="F672" s="1705"/>
      <c r="G672" s="1705"/>
      <c r="H672" s="1705"/>
    </row>
    <row r="673" spans="1:8" ht="15.75" customHeight="1">
      <c r="A673" s="1705"/>
      <c r="B673" s="1705"/>
      <c r="C673" s="1705"/>
      <c r="D673" s="1705"/>
      <c r="E673" s="1705"/>
      <c r="F673" s="1705"/>
      <c r="G673" s="1705"/>
      <c r="H673" s="1705"/>
    </row>
    <row r="674" spans="1:8" ht="15.75" customHeight="1">
      <c r="A674" s="1705"/>
      <c r="B674" s="1705"/>
      <c r="C674" s="1705"/>
      <c r="D674" s="1705"/>
      <c r="E674" s="1705"/>
      <c r="F674" s="1705"/>
      <c r="G674" s="1705"/>
      <c r="H674" s="1705"/>
    </row>
    <row r="675" spans="1:8" ht="15.75" customHeight="1">
      <c r="A675" s="1705"/>
      <c r="B675" s="1705"/>
      <c r="C675" s="1705"/>
      <c r="D675" s="1705"/>
      <c r="E675" s="1705"/>
      <c r="F675" s="1705"/>
      <c r="G675" s="1705"/>
      <c r="H675" s="1705"/>
    </row>
    <row r="676" spans="1:8" ht="15.75" customHeight="1">
      <c r="A676" s="1705"/>
      <c r="B676" s="1705"/>
      <c r="C676" s="1705"/>
      <c r="D676" s="1705"/>
      <c r="E676" s="1705"/>
      <c r="F676" s="1705"/>
      <c r="G676" s="1705"/>
      <c r="H676" s="1705"/>
    </row>
    <row r="677" spans="1:8" ht="15.75" customHeight="1">
      <c r="A677" s="1705"/>
      <c r="B677" s="1705"/>
      <c r="C677" s="1705"/>
      <c r="D677" s="1705"/>
      <c r="E677" s="1705"/>
      <c r="F677" s="1705"/>
      <c r="G677" s="1705"/>
      <c r="H677" s="1705"/>
    </row>
    <row r="678" spans="1:8" ht="15.75" customHeight="1">
      <c r="A678" s="1705"/>
      <c r="B678" s="1705"/>
      <c r="C678" s="1705"/>
      <c r="D678" s="1705"/>
      <c r="E678" s="1705"/>
      <c r="F678" s="1705"/>
      <c r="G678" s="1705"/>
      <c r="H678" s="1705"/>
    </row>
    <row r="679" spans="1:8" ht="15.75" customHeight="1">
      <c r="A679" s="1705"/>
      <c r="B679" s="1705"/>
      <c r="C679" s="1705"/>
      <c r="D679" s="1705"/>
      <c r="E679" s="1705"/>
      <c r="F679" s="1705"/>
      <c r="G679" s="1705"/>
      <c r="H679" s="1705"/>
    </row>
    <row r="680" spans="1:8" ht="15.75" customHeight="1">
      <c r="A680" s="1705"/>
      <c r="B680" s="1705"/>
      <c r="C680" s="1705"/>
      <c r="D680" s="1705"/>
      <c r="E680" s="1705"/>
      <c r="F680" s="1705"/>
      <c r="G680" s="1705"/>
      <c r="H680" s="1705"/>
    </row>
    <row r="681" spans="1:8" ht="15.75" customHeight="1">
      <c r="A681" s="1705"/>
      <c r="B681" s="1705"/>
      <c r="C681" s="1705"/>
      <c r="D681" s="1705"/>
      <c r="E681" s="1705"/>
      <c r="F681" s="1705"/>
      <c r="G681" s="1705"/>
      <c r="H681" s="1705"/>
    </row>
    <row r="682" spans="1:8" ht="15.75" customHeight="1">
      <c r="A682" s="1705"/>
      <c r="B682" s="1705"/>
      <c r="C682" s="1705"/>
      <c r="D682" s="1705"/>
      <c r="E682" s="1705"/>
      <c r="F682" s="1705"/>
      <c r="G682" s="1705"/>
      <c r="H682" s="1705"/>
    </row>
    <row r="683" spans="1:8" ht="15.75" customHeight="1">
      <c r="A683" s="1705"/>
      <c r="B683" s="1705"/>
      <c r="C683" s="1705"/>
      <c r="D683" s="1705"/>
      <c r="E683" s="1705"/>
      <c r="F683" s="1705"/>
      <c r="G683" s="1705"/>
      <c r="H683" s="1705"/>
    </row>
    <row r="684" spans="1:8" ht="15.75" customHeight="1">
      <c r="A684" s="1705"/>
      <c r="B684" s="1705"/>
      <c r="C684" s="1705"/>
      <c r="D684" s="1705"/>
      <c r="E684" s="1705"/>
      <c r="F684" s="1705"/>
      <c r="G684" s="1705"/>
      <c r="H684" s="1705"/>
    </row>
    <row r="685" spans="1:8" ht="15.75" customHeight="1">
      <c r="A685" s="1705"/>
      <c r="B685" s="1705"/>
      <c r="C685" s="1705"/>
      <c r="D685" s="1705"/>
      <c r="E685" s="1705"/>
      <c r="F685" s="1705"/>
      <c r="G685" s="1705"/>
      <c r="H685" s="1705"/>
    </row>
    <row r="686" spans="1:8" ht="15.75" customHeight="1">
      <c r="A686" s="1705"/>
      <c r="B686" s="1705"/>
      <c r="C686" s="1705"/>
      <c r="D686" s="1705"/>
      <c r="E686" s="1705"/>
      <c r="F686" s="1705"/>
      <c r="G686" s="1705"/>
      <c r="H686" s="1705"/>
    </row>
    <row r="687" spans="1:8" ht="15.75" customHeight="1">
      <c r="A687" s="1705"/>
      <c r="B687" s="1705"/>
      <c r="C687" s="1705"/>
      <c r="D687" s="1705"/>
      <c r="E687" s="1705"/>
      <c r="F687" s="1705"/>
      <c r="G687" s="1705"/>
      <c r="H687" s="1705"/>
    </row>
    <row r="688" spans="1:8" ht="15.75" customHeight="1">
      <c r="A688" s="1705"/>
      <c r="B688" s="1705"/>
      <c r="C688" s="1705"/>
      <c r="D688" s="1705"/>
      <c r="E688" s="1705"/>
      <c r="F688" s="1705"/>
      <c r="G688" s="1705"/>
      <c r="H688" s="1705"/>
    </row>
    <row r="689" spans="1:8" ht="15.75" customHeight="1">
      <c r="A689" s="1705"/>
      <c r="B689" s="1705"/>
      <c r="C689" s="1705"/>
      <c r="D689" s="1705"/>
      <c r="E689" s="1705"/>
      <c r="F689" s="1705"/>
      <c r="G689" s="1705"/>
      <c r="H689" s="1705"/>
    </row>
    <row r="690" spans="1:8" ht="15.75" customHeight="1">
      <c r="A690" s="1705"/>
      <c r="B690" s="1705"/>
      <c r="C690" s="1705"/>
      <c r="D690" s="1705"/>
      <c r="E690" s="1705"/>
      <c r="F690" s="1705"/>
      <c r="G690" s="1705"/>
      <c r="H690" s="1705"/>
    </row>
    <row r="691" spans="1:8" ht="15.75" customHeight="1">
      <c r="A691" s="1705"/>
      <c r="B691" s="1705"/>
      <c r="C691" s="1705"/>
      <c r="D691" s="1705"/>
      <c r="E691" s="1705"/>
      <c r="F691" s="1705"/>
      <c r="G691" s="1705"/>
      <c r="H691" s="1705"/>
    </row>
    <row r="692" spans="1:8" ht="15.75" customHeight="1">
      <c r="A692" s="1705"/>
      <c r="B692" s="1705"/>
      <c r="C692" s="1705"/>
      <c r="D692" s="1705"/>
      <c r="E692" s="1705"/>
      <c r="F692" s="1705"/>
      <c r="G692" s="1705"/>
      <c r="H692" s="1705"/>
    </row>
    <row r="693" spans="1:8" ht="15.75" customHeight="1">
      <c r="A693" s="1705"/>
      <c r="B693" s="1705"/>
      <c r="C693" s="1705"/>
      <c r="D693" s="1705"/>
      <c r="E693" s="1705"/>
      <c r="F693" s="1705"/>
      <c r="G693" s="1705"/>
      <c r="H693" s="1705"/>
    </row>
    <row r="694" spans="1:8" ht="15.75" customHeight="1">
      <c r="A694" s="1705"/>
      <c r="B694" s="1705"/>
      <c r="C694" s="1705"/>
      <c r="D694" s="1705"/>
      <c r="E694" s="1705"/>
      <c r="F694" s="1705"/>
      <c r="G694" s="1705"/>
      <c r="H694" s="1705"/>
    </row>
    <row r="695" spans="1:8" ht="15.75" customHeight="1">
      <c r="A695" s="1705"/>
      <c r="B695" s="1705"/>
      <c r="C695" s="1705"/>
      <c r="D695" s="1705"/>
      <c r="E695" s="1705"/>
      <c r="F695" s="1705"/>
      <c r="G695" s="1705"/>
      <c r="H695" s="1705"/>
    </row>
    <row r="696" spans="1:8" ht="15.75" customHeight="1">
      <c r="A696" s="1705"/>
      <c r="B696" s="1705"/>
      <c r="C696" s="1705"/>
      <c r="D696" s="1705"/>
      <c r="E696" s="1705"/>
      <c r="F696" s="1705"/>
      <c r="G696" s="1705"/>
      <c r="H696" s="1705"/>
    </row>
    <row r="697" spans="1:8" ht="15.75" customHeight="1">
      <c r="A697" s="1705"/>
      <c r="B697" s="1705"/>
      <c r="C697" s="1705"/>
      <c r="D697" s="1705"/>
      <c r="E697" s="1705"/>
      <c r="F697" s="1705"/>
      <c r="G697" s="1705"/>
      <c r="H697" s="1705"/>
    </row>
    <row r="698" spans="1:8" ht="15.75" customHeight="1">
      <c r="A698" s="1705"/>
      <c r="B698" s="1705"/>
      <c r="C698" s="1705"/>
      <c r="D698" s="1705"/>
      <c r="E698" s="1705"/>
      <c r="F698" s="1705"/>
      <c r="G698" s="1705"/>
      <c r="H698" s="1705"/>
    </row>
    <row r="699" spans="1:8" ht="15.75" customHeight="1">
      <c r="A699" s="1705"/>
      <c r="B699" s="1705"/>
      <c r="C699" s="1705"/>
      <c r="D699" s="1705"/>
      <c r="E699" s="1705"/>
      <c r="F699" s="1705"/>
      <c r="G699" s="1705"/>
      <c r="H699" s="1705"/>
    </row>
    <row r="700" spans="1:8" ht="15.75" customHeight="1">
      <c r="A700" s="1705"/>
      <c r="B700" s="1705"/>
      <c r="C700" s="1705"/>
      <c r="D700" s="1705"/>
      <c r="E700" s="1705"/>
      <c r="F700" s="1705"/>
      <c r="G700" s="1705"/>
      <c r="H700" s="1705"/>
    </row>
    <row r="701" spans="1:8" ht="15.75" customHeight="1">
      <c r="A701" s="1705"/>
      <c r="B701" s="1705"/>
      <c r="C701" s="1705"/>
      <c r="D701" s="1705"/>
      <c r="E701" s="1705"/>
      <c r="F701" s="1705"/>
      <c r="G701" s="1705"/>
      <c r="H701" s="1705"/>
    </row>
    <row r="702" spans="1:8" ht="15.75" customHeight="1">
      <c r="A702" s="1705"/>
      <c r="B702" s="1705"/>
      <c r="C702" s="1705"/>
      <c r="D702" s="1705"/>
      <c r="E702" s="1705"/>
      <c r="F702" s="1705"/>
      <c r="G702" s="1705"/>
      <c r="H702" s="1705"/>
    </row>
    <row r="703" spans="1:8" ht="15.75" customHeight="1">
      <c r="A703" s="1705"/>
      <c r="B703" s="1705"/>
      <c r="C703" s="1705"/>
      <c r="D703" s="1705"/>
      <c r="E703" s="1705"/>
      <c r="F703" s="1705"/>
      <c r="G703" s="1705"/>
      <c r="H703" s="1705"/>
    </row>
    <row r="704" spans="1:8" ht="15.75" customHeight="1">
      <c r="A704" s="1705"/>
      <c r="B704" s="1705"/>
      <c r="C704" s="1705"/>
      <c r="D704" s="1705"/>
      <c r="E704" s="1705"/>
      <c r="F704" s="1705"/>
      <c r="G704" s="1705"/>
      <c r="H704" s="1705"/>
    </row>
    <row r="705" spans="1:8" ht="15.75" customHeight="1">
      <c r="A705" s="1705"/>
      <c r="B705" s="1705"/>
      <c r="C705" s="1705"/>
      <c r="D705" s="1705"/>
      <c r="E705" s="1705"/>
      <c r="F705" s="1705"/>
      <c r="G705" s="1705"/>
      <c r="H705" s="1705"/>
    </row>
    <row r="706" spans="1:8" ht="15.75" customHeight="1">
      <c r="A706" s="1705"/>
      <c r="B706" s="1705"/>
      <c r="C706" s="1705"/>
      <c r="D706" s="1705"/>
      <c r="E706" s="1705"/>
      <c r="F706" s="1705"/>
      <c r="G706" s="1705"/>
      <c r="H706" s="1705"/>
    </row>
    <row r="707" spans="1:8" ht="15.75" customHeight="1">
      <c r="A707" s="1705"/>
      <c r="B707" s="1705"/>
      <c r="C707" s="1705"/>
      <c r="D707" s="1705"/>
      <c r="E707" s="1705"/>
      <c r="F707" s="1705"/>
      <c r="G707" s="1705"/>
      <c r="H707" s="1705"/>
    </row>
    <row r="708" spans="1:8" ht="15.75" customHeight="1">
      <c r="A708" s="1705"/>
      <c r="B708" s="1705"/>
      <c r="C708" s="1705"/>
      <c r="D708" s="1705"/>
      <c r="E708" s="1705"/>
      <c r="F708" s="1705"/>
      <c r="G708" s="1705"/>
      <c r="H708" s="1705"/>
    </row>
    <row r="709" spans="1:8" ht="15.75" customHeight="1">
      <c r="A709" s="1705"/>
      <c r="B709" s="1705"/>
      <c r="C709" s="1705"/>
      <c r="D709" s="1705"/>
      <c r="E709" s="1705"/>
      <c r="F709" s="1705"/>
      <c r="G709" s="1705"/>
      <c r="H709" s="1705"/>
    </row>
    <row r="710" spans="1:8" ht="15.75" customHeight="1">
      <c r="A710" s="1705"/>
      <c r="B710" s="1705"/>
      <c r="C710" s="1705"/>
      <c r="D710" s="1705"/>
      <c r="E710" s="1705"/>
      <c r="F710" s="1705"/>
      <c r="G710" s="1705"/>
      <c r="H710" s="1705"/>
    </row>
    <row r="711" spans="1:8" ht="15.75" customHeight="1">
      <c r="A711" s="1705"/>
      <c r="B711" s="1705"/>
      <c r="C711" s="1705"/>
      <c r="D711" s="1705"/>
      <c r="E711" s="1705"/>
      <c r="F711" s="1705"/>
      <c r="G711" s="1705"/>
      <c r="H711" s="1705"/>
    </row>
    <row r="712" spans="1:8" ht="15.75" customHeight="1">
      <c r="A712" s="1705"/>
      <c r="B712" s="1705"/>
      <c r="C712" s="1705"/>
      <c r="D712" s="1705"/>
      <c r="E712" s="1705"/>
      <c r="F712" s="1705"/>
      <c r="G712" s="1705"/>
      <c r="H712" s="1705"/>
    </row>
    <row r="713" spans="1:8" ht="15.75" customHeight="1">
      <c r="A713" s="1705"/>
      <c r="B713" s="1705"/>
      <c r="C713" s="1705"/>
      <c r="D713" s="1705"/>
      <c r="E713" s="1705"/>
      <c r="F713" s="1705"/>
      <c r="G713" s="1705"/>
      <c r="H713" s="1705"/>
    </row>
    <row r="714" spans="1:8" ht="15.75" customHeight="1">
      <c r="A714" s="1705"/>
      <c r="B714" s="1705"/>
      <c r="C714" s="1705"/>
      <c r="D714" s="1705"/>
      <c r="E714" s="1705"/>
      <c r="F714" s="1705"/>
      <c r="G714" s="1705"/>
      <c r="H714" s="1705"/>
    </row>
    <row r="715" spans="1:8" ht="15.75" customHeight="1">
      <c r="A715" s="1705"/>
      <c r="B715" s="1705"/>
      <c r="C715" s="1705"/>
      <c r="D715" s="1705"/>
      <c r="E715" s="1705"/>
      <c r="F715" s="1705"/>
      <c r="G715" s="1705"/>
      <c r="H715" s="1705"/>
    </row>
    <row r="716" spans="1:8" ht="15.75" customHeight="1">
      <c r="A716" s="1705"/>
      <c r="B716" s="1705"/>
      <c r="C716" s="1705"/>
      <c r="D716" s="1705"/>
      <c r="E716" s="1705"/>
      <c r="F716" s="1705"/>
      <c r="G716" s="1705"/>
      <c r="H716" s="1705"/>
    </row>
    <row r="717" spans="1:8" ht="15.75" customHeight="1">
      <c r="A717" s="1705"/>
      <c r="B717" s="1705"/>
      <c r="C717" s="1705"/>
      <c r="D717" s="1705"/>
      <c r="E717" s="1705"/>
      <c r="F717" s="1705"/>
      <c r="G717" s="1705"/>
      <c r="H717" s="1705"/>
    </row>
    <row r="718" spans="1:8" ht="15.75" customHeight="1">
      <c r="A718" s="1705"/>
      <c r="B718" s="1705"/>
      <c r="C718" s="1705"/>
      <c r="D718" s="1705"/>
      <c r="E718" s="1705"/>
      <c r="F718" s="1705"/>
      <c r="G718" s="1705"/>
      <c r="H718" s="1705"/>
    </row>
    <row r="719" spans="1:8" ht="15.75" customHeight="1">
      <c r="A719" s="1705"/>
      <c r="B719" s="1705"/>
      <c r="C719" s="1705"/>
      <c r="D719" s="1705"/>
      <c r="E719" s="1705"/>
      <c r="F719" s="1705"/>
      <c r="G719" s="1705"/>
      <c r="H719" s="1705"/>
    </row>
    <row r="720" spans="1:8" ht="15.75" customHeight="1">
      <c r="A720" s="1705"/>
      <c r="B720" s="1705"/>
      <c r="C720" s="1705"/>
      <c r="D720" s="1705"/>
      <c r="E720" s="1705"/>
      <c r="F720" s="1705"/>
      <c r="G720" s="1705"/>
      <c r="H720" s="1705"/>
    </row>
    <row r="721" spans="1:8" ht="15.75" customHeight="1">
      <c r="A721" s="1705"/>
      <c r="B721" s="1705"/>
      <c r="C721" s="1705"/>
      <c r="D721" s="1705"/>
      <c r="E721" s="1705"/>
      <c r="F721" s="1705"/>
      <c r="G721" s="1705"/>
      <c r="H721" s="1705"/>
    </row>
    <row r="722" spans="1:8" ht="15.75" customHeight="1">
      <c r="A722" s="1705"/>
      <c r="B722" s="1705"/>
      <c r="C722" s="1705"/>
      <c r="D722" s="1705"/>
      <c r="E722" s="1705"/>
      <c r="F722" s="1705"/>
      <c r="G722" s="1705"/>
      <c r="H722" s="1705"/>
    </row>
    <row r="723" spans="1:8" ht="15.75" customHeight="1">
      <c r="A723" s="1705"/>
      <c r="B723" s="1705"/>
      <c r="C723" s="1705"/>
      <c r="D723" s="1705"/>
      <c r="E723" s="1705"/>
      <c r="F723" s="1705"/>
      <c r="G723" s="1705"/>
      <c r="H723" s="1705"/>
    </row>
    <row r="724" spans="1:8" ht="15.75" customHeight="1">
      <c r="A724" s="1705"/>
      <c r="B724" s="1705"/>
      <c r="C724" s="1705"/>
      <c r="D724" s="1705"/>
      <c r="E724" s="1705"/>
      <c r="F724" s="1705"/>
      <c r="G724" s="1705"/>
      <c r="H724" s="1705"/>
    </row>
    <row r="725" spans="1:8" ht="15.75" customHeight="1">
      <c r="A725" s="1705"/>
      <c r="B725" s="1705"/>
      <c r="C725" s="1705"/>
      <c r="D725" s="1705"/>
      <c r="E725" s="1705"/>
      <c r="F725" s="1705"/>
      <c r="G725" s="1705"/>
      <c r="H725" s="1705"/>
    </row>
    <row r="726" spans="1:8" ht="15.75" customHeight="1">
      <c r="A726" s="1705"/>
      <c r="B726" s="1705"/>
      <c r="C726" s="1705"/>
      <c r="D726" s="1705"/>
      <c r="E726" s="1705"/>
      <c r="F726" s="1705"/>
      <c r="G726" s="1705"/>
      <c r="H726" s="1705"/>
    </row>
    <row r="727" spans="1:8" ht="15.75" customHeight="1">
      <c r="A727" s="1705"/>
      <c r="B727" s="1705"/>
      <c r="C727" s="1705"/>
      <c r="D727" s="1705"/>
      <c r="E727" s="1705"/>
      <c r="F727" s="1705"/>
      <c r="G727" s="1705"/>
      <c r="H727" s="1705"/>
    </row>
    <row r="728" spans="1:8" ht="15.75" customHeight="1">
      <c r="A728" s="1705"/>
      <c r="B728" s="1705"/>
      <c r="C728" s="1705"/>
      <c r="D728" s="1705"/>
      <c r="E728" s="1705"/>
      <c r="F728" s="1705"/>
      <c r="G728" s="1705"/>
      <c r="H728" s="1705"/>
    </row>
    <row r="729" spans="1:8" ht="15.75" customHeight="1">
      <c r="A729" s="1705"/>
      <c r="B729" s="1705"/>
      <c r="C729" s="1705"/>
      <c r="D729" s="1705"/>
      <c r="E729" s="1705"/>
      <c r="F729" s="1705"/>
      <c r="G729" s="1705"/>
      <c r="H729" s="1705"/>
    </row>
    <row r="730" spans="1:8" ht="15.75" customHeight="1">
      <c r="A730" s="1705"/>
      <c r="B730" s="1705"/>
      <c r="C730" s="1705"/>
      <c r="D730" s="1705"/>
      <c r="E730" s="1705"/>
      <c r="F730" s="1705"/>
      <c r="G730" s="1705"/>
      <c r="H730" s="1705"/>
    </row>
    <row r="731" spans="1:8" ht="15.75" customHeight="1">
      <c r="A731" s="1705"/>
      <c r="B731" s="1705"/>
      <c r="C731" s="1705"/>
      <c r="D731" s="1705"/>
      <c r="E731" s="1705"/>
      <c r="F731" s="1705"/>
      <c r="G731" s="1705"/>
      <c r="H731" s="1705"/>
    </row>
    <row r="732" spans="1:8" ht="15.75" customHeight="1">
      <c r="A732" s="1705"/>
      <c r="B732" s="1705"/>
      <c r="C732" s="1705"/>
      <c r="D732" s="1705"/>
      <c r="E732" s="1705"/>
      <c r="F732" s="1705"/>
      <c r="G732" s="1705"/>
      <c r="H732" s="1705"/>
    </row>
    <row r="733" spans="1:8" ht="15.75" customHeight="1">
      <c r="A733" s="1705"/>
      <c r="B733" s="1705"/>
      <c r="C733" s="1705"/>
      <c r="D733" s="1705"/>
      <c r="E733" s="1705"/>
      <c r="F733" s="1705"/>
      <c r="G733" s="1705"/>
      <c r="H733" s="1705"/>
    </row>
    <row r="734" spans="1:8" ht="15.75" customHeight="1">
      <c r="A734" s="1705"/>
      <c r="B734" s="1705"/>
      <c r="C734" s="1705"/>
      <c r="D734" s="1705"/>
      <c r="E734" s="1705"/>
      <c r="F734" s="1705"/>
      <c r="G734" s="1705"/>
      <c r="H734" s="1705"/>
    </row>
    <row r="735" spans="1:8" ht="15.75" customHeight="1">
      <c r="A735" s="1705"/>
      <c r="B735" s="1705"/>
      <c r="C735" s="1705"/>
      <c r="D735" s="1705"/>
      <c r="E735" s="1705"/>
      <c r="F735" s="1705"/>
      <c r="G735" s="1705"/>
      <c r="H735" s="1705"/>
    </row>
    <row r="736" spans="1:8" ht="15.75" customHeight="1">
      <c r="A736" s="1705"/>
      <c r="B736" s="1705"/>
      <c r="C736" s="1705"/>
      <c r="D736" s="1705"/>
      <c r="E736" s="1705"/>
      <c r="F736" s="1705"/>
      <c r="G736" s="1705"/>
      <c r="H736" s="1705"/>
    </row>
    <row r="737" spans="1:8" ht="15.75" customHeight="1">
      <c r="A737" s="1705"/>
      <c r="B737" s="1705"/>
      <c r="C737" s="1705"/>
      <c r="D737" s="1705"/>
      <c r="E737" s="1705"/>
      <c r="F737" s="1705"/>
      <c r="G737" s="1705"/>
      <c r="H737" s="1705"/>
    </row>
    <row r="738" spans="1:8" ht="15.75" customHeight="1">
      <c r="A738" s="1705"/>
      <c r="B738" s="1705"/>
      <c r="C738" s="1705"/>
      <c r="D738" s="1705"/>
      <c r="E738" s="1705"/>
      <c r="F738" s="1705"/>
      <c r="G738" s="1705"/>
      <c r="H738" s="1705"/>
    </row>
    <row r="739" spans="1:8" ht="15.75" customHeight="1">
      <c r="A739" s="1705"/>
      <c r="B739" s="1705"/>
      <c r="C739" s="1705"/>
      <c r="D739" s="1705"/>
      <c r="E739" s="1705"/>
      <c r="F739" s="1705"/>
      <c r="G739" s="1705"/>
      <c r="H739" s="1705"/>
    </row>
    <row r="740" spans="1:8" ht="15.75" customHeight="1">
      <c r="A740" s="1705"/>
      <c r="B740" s="1705"/>
      <c r="C740" s="1705"/>
      <c r="D740" s="1705"/>
      <c r="E740" s="1705"/>
      <c r="F740" s="1705"/>
      <c r="G740" s="1705"/>
      <c r="H740" s="1705"/>
    </row>
    <row r="741" spans="1:8" ht="15.75" customHeight="1">
      <c r="A741" s="1705"/>
      <c r="B741" s="1705"/>
      <c r="C741" s="1705"/>
      <c r="D741" s="1705"/>
      <c r="E741" s="1705"/>
      <c r="F741" s="1705"/>
      <c r="G741" s="1705"/>
      <c r="H741" s="1705"/>
    </row>
    <row r="742" spans="1:8" ht="15.75" customHeight="1">
      <c r="A742" s="1705"/>
      <c r="B742" s="1705"/>
      <c r="C742" s="1705"/>
      <c r="D742" s="1705"/>
      <c r="E742" s="1705"/>
      <c r="F742" s="1705"/>
      <c r="G742" s="1705"/>
      <c r="H742" s="1705"/>
    </row>
    <row r="743" spans="1:8" ht="15.75" customHeight="1">
      <c r="A743" s="1705"/>
      <c r="B743" s="1705"/>
      <c r="C743" s="1705"/>
      <c r="D743" s="1705"/>
      <c r="E743" s="1705"/>
      <c r="F743" s="1705"/>
      <c r="G743" s="1705"/>
      <c r="H743" s="1705"/>
    </row>
    <row r="744" spans="1:8" ht="15.75" customHeight="1">
      <c r="A744" s="1705"/>
      <c r="B744" s="1705"/>
      <c r="C744" s="1705"/>
      <c r="D744" s="1705"/>
      <c r="E744" s="1705"/>
      <c r="F744" s="1705"/>
      <c r="G744" s="1705"/>
      <c r="H744" s="1705"/>
    </row>
    <row r="745" spans="1:8" ht="15.75" customHeight="1">
      <c r="A745" s="1705"/>
      <c r="B745" s="1705"/>
      <c r="C745" s="1705"/>
      <c r="D745" s="1705"/>
      <c r="E745" s="1705"/>
      <c r="F745" s="1705"/>
      <c r="G745" s="1705"/>
      <c r="H745" s="1705"/>
    </row>
    <row r="746" spans="1:8" ht="15.75" customHeight="1">
      <c r="A746" s="1705"/>
      <c r="B746" s="1705"/>
      <c r="C746" s="1705"/>
      <c r="D746" s="1705"/>
      <c r="E746" s="1705"/>
      <c r="F746" s="1705"/>
      <c r="G746" s="1705"/>
      <c r="H746" s="1705"/>
    </row>
    <row r="747" spans="1:8" ht="15.75" customHeight="1">
      <c r="A747" s="1705"/>
      <c r="B747" s="1705"/>
      <c r="C747" s="1705"/>
      <c r="D747" s="1705"/>
      <c r="E747" s="1705"/>
      <c r="F747" s="1705"/>
      <c r="G747" s="1705"/>
      <c r="H747" s="1705"/>
    </row>
    <row r="748" spans="1:8" ht="15.75" customHeight="1">
      <c r="A748" s="1705"/>
      <c r="B748" s="1705"/>
      <c r="C748" s="1705"/>
      <c r="D748" s="1705"/>
      <c r="E748" s="1705"/>
      <c r="F748" s="1705"/>
      <c r="G748" s="1705"/>
      <c r="H748" s="1705"/>
    </row>
    <row r="749" spans="1:8" ht="15.75" customHeight="1">
      <c r="A749" s="1705"/>
      <c r="B749" s="1705"/>
      <c r="C749" s="1705"/>
      <c r="D749" s="1705"/>
      <c r="E749" s="1705"/>
      <c r="F749" s="1705"/>
      <c r="G749" s="1705"/>
      <c r="H749" s="1705"/>
    </row>
    <row r="750" spans="1:8" ht="15.75" customHeight="1">
      <c r="A750" s="1705"/>
      <c r="B750" s="1705"/>
      <c r="C750" s="1705"/>
      <c r="D750" s="1705"/>
      <c r="E750" s="1705"/>
      <c r="F750" s="1705"/>
      <c r="G750" s="1705"/>
      <c r="H750" s="1705"/>
    </row>
    <row r="751" spans="1:8" ht="15.75" customHeight="1">
      <c r="A751" s="1705"/>
      <c r="B751" s="1705"/>
      <c r="C751" s="1705"/>
      <c r="D751" s="1705"/>
      <c r="E751" s="1705"/>
      <c r="F751" s="1705"/>
      <c r="G751" s="1705"/>
      <c r="H751" s="1705"/>
    </row>
    <row r="752" spans="1:8" ht="15.75" customHeight="1">
      <c r="A752" s="1705"/>
      <c r="B752" s="1705"/>
      <c r="C752" s="1705"/>
      <c r="D752" s="1705"/>
      <c r="E752" s="1705"/>
      <c r="F752" s="1705"/>
      <c r="G752" s="1705"/>
      <c r="H752" s="1705"/>
    </row>
    <row r="753" spans="1:8" ht="15.75" customHeight="1">
      <c r="A753" s="1705"/>
      <c r="B753" s="1705"/>
      <c r="C753" s="1705"/>
      <c r="D753" s="1705"/>
      <c r="E753" s="1705"/>
      <c r="F753" s="1705"/>
      <c r="G753" s="1705"/>
      <c r="H753" s="1705"/>
    </row>
    <row r="754" spans="1:8" ht="15.75" customHeight="1">
      <c r="A754" s="1705"/>
      <c r="B754" s="1705"/>
      <c r="C754" s="1705"/>
      <c r="D754" s="1705"/>
      <c r="E754" s="1705"/>
      <c r="F754" s="1705"/>
      <c r="G754" s="1705"/>
      <c r="H754" s="1705"/>
    </row>
    <row r="755" spans="1:8" ht="15.75" customHeight="1">
      <c r="A755" s="1705"/>
      <c r="B755" s="1705"/>
      <c r="C755" s="1705"/>
      <c r="D755" s="1705"/>
      <c r="E755" s="1705"/>
      <c r="F755" s="1705"/>
      <c r="G755" s="1705"/>
      <c r="H755" s="1705"/>
    </row>
    <row r="756" spans="1:8" ht="15.75" customHeight="1">
      <c r="A756" s="1705"/>
      <c r="B756" s="1705"/>
      <c r="C756" s="1705"/>
      <c r="D756" s="1705"/>
      <c r="E756" s="1705"/>
      <c r="F756" s="1705"/>
      <c r="G756" s="1705"/>
      <c r="H756" s="1705"/>
    </row>
    <row r="757" spans="1:8" ht="15.75" customHeight="1">
      <c r="A757" s="1705"/>
      <c r="B757" s="1705"/>
      <c r="C757" s="1705"/>
      <c r="D757" s="1705"/>
      <c r="E757" s="1705"/>
      <c r="F757" s="1705"/>
      <c r="G757" s="1705"/>
      <c r="H757" s="1705"/>
    </row>
    <row r="758" spans="1:8" ht="15.75" customHeight="1">
      <c r="A758" s="1705"/>
      <c r="B758" s="1705"/>
      <c r="C758" s="1705"/>
      <c r="D758" s="1705"/>
      <c r="E758" s="1705"/>
      <c r="F758" s="1705"/>
      <c r="G758" s="1705"/>
      <c r="H758" s="1705"/>
    </row>
    <row r="759" spans="1:8" ht="15.75" customHeight="1">
      <c r="A759" s="1705"/>
      <c r="B759" s="1705"/>
      <c r="C759" s="1705"/>
      <c r="D759" s="1705"/>
      <c r="E759" s="1705"/>
      <c r="F759" s="1705"/>
      <c r="G759" s="1705"/>
      <c r="H759" s="1705"/>
    </row>
    <row r="760" spans="1:8" ht="15.75" customHeight="1">
      <c r="A760" s="1705"/>
      <c r="B760" s="1705"/>
      <c r="C760" s="1705"/>
      <c r="D760" s="1705"/>
      <c r="E760" s="1705"/>
      <c r="F760" s="1705"/>
      <c r="G760" s="1705"/>
      <c r="H760" s="1705"/>
    </row>
    <row r="761" spans="1:8" ht="15.75" customHeight="1">
      <c r="A761" s="1705"/>
      <c r="B761" s="1705"/>
      <c r="C761" s="1705"/>
      <c r="D761" s="1705"/>
      <c r="E761" s="1705"/>
      <c r="F761" s="1705"/>
      <c r="G761" s="1705"/>
      <c r="H761" s="1705"/>
    </row>
    <row r="762" spans="1:8" ht="15.75" customHeight="1">
      <c r="A762" s="1705"/>
      <c r="B762" s="1705"/>
      <c r="C762" s="1705"/>
      <c r="D762" s="1705"/>
      <c r="E762" s="1705"/>
      <c r="F762" s="1705"/>
      <c r="G762" s="1705"/>
      <c r="H762" s="1705"/>
    </row>
    <row r="763" spans="1:8" ht="15.75" customHeight="1">
      <c r="A763" s="1705"/>
      <c r="B763" s="1705"/>
      <c r="C763" s="1705"/>
      <c r="D763" s="1705"/>
      <c r="E763" s="1705"/>
      <c r="F763" s="1705"/>
      <c r="G763" s="1705"/>
      <c r="H763" s="1705"/>
    </row>
    <row r="764" spans="1:8" ht="15.75" customHeight="1">
      <c r="A764" s="1705"/>
      <c r="B764" s="1705"/>
      <c r="C764" s="1705"/>
      <c r="D764" s="1705"/>
      <c r="E764" s="1705"/>
      <c r="F764" s="1705"/>
      <c r="G764" s="1705"/>
      <c r="H764" s="1705"/>
    </row>
    <row r="765" spans="1:8" ht="15.75" customHeight="1">
      <c r="A765" s="1705"/>
      <c r="B765" s="1705"/>
      <c r="C765" s="1705"/>
      <c r="D765" s="1705"/>
      <c r="E765" s="1705"/>
      <c r="F765" s="1705"/>
      <c r="G765" s="1705"/>
      <c r="H765" s="1705"/>
    </row>
    <row r="766" spans="1:8" ht="15.75" customHeight="1">
      <c r="A766" s="1705"/>
      <c r="B766" s="1705"/>
      <c r="C766" s="1705"/>
      <c r="D766" s="1705"/>
      <c r="E766" s="1705"/>
      <c r="F766" s="1705"/>
      <c r="G766" s="1705"/>
      <c r="H766" s="1705"/>
    </row>
    <row r="767" spans="1:8" ht="15.75" customHeight="1">
      <c r="A767" s="1705"/>
      <c r="B767" s="1705"/>
      <c r="C767" s="1705"/>
      <c r="D767" s="1705"/>
      <c r="E767" s="1705"/>
      <c r="F767" s="1705"/>
      <c r="G767" s="1705"/>
      <c r="H767" s="1705"/>
    </row>
    <row r="768" spans="1:8" ht="15.75" customHeight="1">
      <c r="A768" s="1705"/>
      <c r="B768" s="1705"/>
      <c r="C768" s="1705"/>
      <c r="D768" s="1705"/>
      <c r="E768" s="1705"/>
      <c r="F768" s="1705"/>
      <c r="G768" s="1705"/>
      <c r="H768" s="1705"/>
    </row>
    <row r="769" spans="1:8" ht="15.75" customHeight="1">
      <c r="A769" s="1705"/>
      <c r="B769" s="1705"/>
      <c r="C769" s="1705"/>
      <c r="D769" s="1705"/>
      <c r="E769" s="1705"/>
      <c r="F769" s="1705"/>
      <c r="G769" s="1705"/>
      <c r="H769" s="1705"/>
    </row>
    <row r="770" spans="1:8" ht="15.75" customHeight="1">
      <c r="A770" s="1705"/>
      <c r="B770" s="1705"/>
      <c r="C770" s="1705"/>
      <c r="D770" s="1705"/>
      <c r="E770" s="1705"/>
      <c r="F770" s="1705"/>
      <c r="G770" s="1705"/>
      <c r="H770" s="1705"/>
    </row>
    <row r="771" spans="1:8" ht="15.75" customHeight="1">
      <c r="A771" s="1705"/>
      <c r="B771" s="1705"/>
      <c r="C771" s="1705"/>
      <c r="D771" s="1705"/>
      <c r="E771" s="1705"/>
      <c r="F771" s="1705"/>
      <c r="G771" s="1705"/>
      <c r="H771" s="1705"/>
    </row>
    <row r="772" spans="1:8" ht="15.75" customHeight="1">
      <c r="A772" s="1705"/>
      <c r="B772" s="1705"/>
      <c r="C772" s="1705"/>
      <c r="D772" s="1705"/>
      <c r="E772" s="1705"/>
      <c r="F772" s="1705"/>
      <c r="G772" s="1705"/>
      <c r="H772" s="1705"/>
    </row>
    <row r="773" spans="1:8" ht="15.75" customHeight="1">
      <c r="A773" s="1705"/>
      <c r="B773" s="1705"/>
      <c r="C773" s="1705"/>
      <c r="D773" s="1705"/>
      <c r="E773" s="1705"/>
      <c r="F773" s="1705"/>
      <c r="G773" s="1705"/>
      <c r="H773" s="1705"/>
    </row>
    <row r="774" spans="1:8" ht="15.75" customHeight="1">
      <c r="A774" s="1705"/>
      <c r="B774" s="1705"/>
      <c r="C774" s="1705"/>
      <c r="D774" s="1705"/>
      <c r="E774" s="1705"/>
      <c r="F774" s="1705"/>
      <c r="G774" s="1705"/>
      <c r="H774" s="1705"/>
    </row>
    <row r="775" spans="1:8" ht="15.75" customHeight="1">
      <c r="A775" s="1705"/>
      <c r="B775" s="1705"/>
      <c r="C775" s="1705"/>
      <c r="D775" s="1705"/>
      <c r="E775" s="1705"/>
      <c r="F775" s="1705"/>
      <c r="G775" s="1705"/>
      <c r="H775" s="1705"/>
    </row>
    <row r="776" spans="1:8" ht="15.75" customHeight="1">
      <c r="A776" s="1705"/>
      <c r="B776" s="1705"/>
      <c r="C776" s="1705"/>
      <c r="D776" s="1705"/>
      <c r="E776" s="1705"/>
      <c r="F776" s="1705"/>
      <c r="G776" s="1705"/>
      <c r="H776" s="1705"/>
    </row>
    <row r="777" spans="1:8" ht="15.75" customHeight="1">
      <c r="A777" s="1705"/>
      <c r="B777" s="1705"/>
      <c r="C777" s="1705"/>
      <c r="D777" s="1705"/>
      <c r="E777" s="1705"/>
      <c r="F777" s="1705"/>
      <c r="G777" s="1705"/>
      <c r="H777" s="1705"/>
    </row>
    <row r="778" spans="1:8" ht="15.75" customHeight="1">
      <c r="A778" s="1705"/>
      <c r="B778" s="1705"/>
      <c r="C778" s="1705"/>
      <c r="D778" s="1705"/>
      <c r="E778" s="1705"/>
      <c r="F778" s="1705"/>
      <c r="G778" s="1705"/>
      <c r="H778" s="1705"/>
    </row>
    <row r="779" spans="1:8" ht="15.75" customHeight="1">
      <c r="A779" s="1705"/>
      <c r="B779" s="1705"/>
      <c r="C779" s="1705"/>
      <c r="D779" s="1705"/>
      <c r="E779" s="1705"/>
      <c r="F779" s="1705"/>
      <c r="G779" s="1705"/>
      <c r="H779" s="1705"/>
    </row>
    <row r="780" spans="1:8" ht="15.75" customHeight="1">
      <c r="A780" s="1705"/>
      <c r="B780" s="1705"/>
      <c r="C780" s="1705"/>
      <c r="D780" s="1705"/>
      <c r="E780" s="1705"/>
      <c r="F780" s="1705"/>
      <c r="G780" s="1705"/>
      <c r="H780" s="1705"/>
    </row>
    <row r="781" spans="1:8" ht="15.75" customHeight="1">
      <c r="A781" s="1705"/>
      <c r="B781" s="1705"/>
      <c r="C781" s="1705"/>
      <c r="D781" s="1705"/>
      <c r="E781" s="1705"/>
      <c r="F781" s="1705"/>
      <c r="G781" s="1705"/>
      <c r="H781" s="1705"/>
    </row>
    <row r="782" spans="1:8" ht="15.75" customHeight="1">
      <c r="A782" s="1705"/>
      <c r="B782" s="1705"/>
      <c r="C782" s="1705"/>
      <c r="D782" s="1705"/>
      <c r="E782" s="1705"/>
      <c r="F782" s="1705"/>
      <c r="G782" s="1705"/>
      <c r="H782" s="1705"/>
    </row>
    <row r="783" spans="1:8" ht="15.75" customHeight="1">
      <c r="A783" s="1705"/>
      <c r="B783" s="1705"/>
      <c r="C783" s="1705"/>
      <c r="D783" s="1705"/>
      <c r="E783" s="1705"/>
      <c r="F783" s="1705"/>
      <c r="G783" s="1705"/>
      <c r="H783" s="1705"/>
    </row>
    <row r="784" spans="1:8" ht="15.75" customHeight="1">
      <c r="A784" s="1705"/>
      <c r="B784" s="1705"/>
      <c r="C784" s="1705"/>
      <c r="D784" s="1705"/>
      <c r="E784" s="1705"/>
      <c r="F784" s="1705"/>
      <c r="G784" s="1705"/>
      <c r="H784" s="1705"/>
    </row>
    <row r="785" spans="1:8" ht="15.75" customHeight="1">
      <c r="A785" s="1705"/>
      <c r="B785" s="1705"/>
      <c r="C785" s="1705"/>
      <c r="D785" s="1705"/>
      <c r="E785" s="1705"/>
      <c r="F785" s="1705"/>
      <c r="G785" s="1705"/>
      <c r="H785" s="1705"/>
    </row>
    <row r="786" spans="1:8" ht="15.75" customHeight="1">
      <c r="A786" s="1705"/>
      <c r="B786" s="1705"/>
      <c r="C786" s="1705"/>
      <c r="D786" s="1705"/>
      <c r="E786" s="1705"/>
      <c r="F786" s="1705"/>
      <c r="G786" s="1705"/>
      <c r="H786" s="1705"/>
    </row>
    <row r="787" spans="1:8" ht="15.75" customHeight="1">
      <c r="A787" s="1705"/>
      <c r="B787" s="1705"/>
      <c r="C787" s="1705"/>
      <c r="D787" s="1705"/>
      <c r="E787" s="1705"/>
      <c r="F787" s="1705"/>
      <c r="G787" s="1705"/>
      <c r="H787" s="1705"/>
    </row>
    <row r="788" spans="1:8" ht="15.75" customHeight="1">
      <c r="A788" s="1705"/>
      <c r="B788" s="1705"/>
      <c r="C788" s="1705"/>
      <c r="D788" s="1705"/>
      <c r="E788" s="1705"/>
      <c r="F788" s="1705"/>
      <c r="G788" s="1705"/>
      <c r="H788" s="1705"/>
    </row>
    <row r="789" spans="1:8" ht="15.75" customHeight="1">
      <c r="A789" s="1705"/>
      <c r="B789" s="1705"/>
      <c r="C789" s="1705"/>
      <c r="D789" s="1705"/>
      <c r="E789" s="1705"/>
      <c r="F789" s="1705"/>
      <c r="G789" s="1705"/>
      <c r="H789" s="1705"/>
    </row>
    <row r="790" spans="1:8" ht="15.75" customHeight="1">
      <c r="A790" s="1705"/>
      <c r="B790" s="1705"/>
      <c r="C790" s="1705"/>
      <c r="D790" s="1705"/>
      <c r="E790" s="1705"/>
      <c r="F790" s="1705"/>
      <c r="G790" s="1705"/>
      <c r="H790" s="1705"/>
    </row>
    <row r="791" spans="1:8" ht="15.75" customHeight="1">
      <c r="A791" s="1705"/>
      <c r="B791" s="1705"/>
      <c r="C791" s="1705"/>
      <c r="D791" s="1705"/>
      <c r="E791" s="1705"/>
      <c r="F791" s="1705"/>
      <c r="G791" s="1705"/>
      <c r="H791" s="1705"/>
    </row>
    <row r="792" spans="1:8" ht="15.75" customHeight="1">
      <c r="A792" s="1705"/>
      <c r="B792" s="1705"/>
      <c r="C792" s="1705"/>
      <c r="D792" s="1705"/>
      <c r="E792" s="1705"/>
      <c r="F792" s="1705"/>
      <c r="G792" s="1705"/>
      <c r="H792" s="1705"/>
    </row>
    <row r="793" spans="1:8" ht="15.75" customHeight="1">
      <c r="A793" s="1705"/>
      <c r="B793" s="1705"/>
      <c r="C793" s="1705"/>
      <c r="D793" s="1705"/>
      <c r="E793" s="1705"/>
      <c r="F793" s="1705"/>
      <c r="G793" s="1705"/>
      <c r="H793" s="1705"/>
    </row>
    <row r="794" spans="1:8" ht="15.75" customHeight="1">
      <c r="A794" s="1705"/>
      <c r="B794" s="1705"/>
      <c r="C794" s="1705"/>
      <c r="D794" s="1705"/>
      <c r="E794" s="1705"/>
      <c r="F794" s="1705"/>
      <c r="G794" s="1705"/>
      <c r="H794" s="1705"/>
    </row>
    <row r="795" spans="1:8" ht="15.75" customHeight="1">
      <c r="A795" s="1705"/>
      <c r="B795" s="1705"/>
      <c r="C795" s="1705"/>
      <c r="D795" s="1705"/>
      <c r="E795" s="1705"/>
      <c r="F795" s="1705"/>
      <c r="G795" s="1705"/>
      <c r="H795" s="1705"/>
    </row>
    <row r="796" spans="1:8" ht="15.75" customHeight="1">
      <c r="A796" s="1705"/>
      <c r="B796" s="1705"/>
      <c r="C796" s="1705"/>
      <c r="D796" s="1705"/>
      <c r="E796" s="1705"/>
      <c r="F796" s="1705"/>
      <c r="G796" s="1705"/>
      <c r="H796" s="1705"/>
    </row>
    <row r="797" spans="1:8" ht="15.75" customHeight="1">
      <c r="A797" s="1705"/>
      <c r="B797" s="1705"/>
      <c r="C797" s="1705"/>
      <c r="D797" s="1705"/>
      <c r="E797" s="1705"/>
      <c r="F797" s="1705"/>
      <c r="G797" s="1705"/>
      <c r="H797" s="1705"/>
    </row>
    <row r="798" spans="1:8" ht="15.75" customHeight="1">
      <c r="A798" s="1705"/>
      <c r="B798" s="1705"/>
      <c r="C798" s="1705"/>
      <c r="D798" s="1705"/>
      <c r="E798" s="1705"/>
      <c r="F798" s="1705"/>
      <c r="G798" s="1705"/>
      <c r="H798" s="1705"/>
    </row>
    <row r="799" spans="1:8" ht="15.75" customHeight="1">
      <c r="A799" s="1705"/>
      <c r="B799" s="1705"/>
      <c r="C799" s="1705"/>
      <c r="D799" s="1705"/>
      <c r="E799" s="1705"/>
      <c r="F799" s="1705"/>
      <c r="G799" s="1705"/>
      <c r="H799" s="1705"/>
    </row>
    <row r="800" spans="1:8" ht="15.75" customHeight="1">
      <c r="A800" s="1705"/>
      <c r="B800" s="1705"/>
      <c r="C800" s="1705"/>
      <c r="D800" s="1705"/>
      <c r="E800" s="1705"/>
      <c r="F800" s="1705"/>
      <c r="G800" s="1705"/>
      <c r="H800" s="1705"/>
    </row>
    <row r="801" spans="1:8" ht="15.75" customHeight="1">
      <c r="A801" s="1705"/>
      <c r="B801" s="1705"/>
      <c r="C801" s="1705"/>
      <c r="D801" s="1705"/>
      <c r="E801" s="1705"/>
      <c r="F801" s="1705"/>
      <c r="G801" s="1705"/>
      <c r="H801" s="1705"/>
    </row>
    <row r="802" spans="1:8" ht="15.75" customHeight="1">
      <c r="A802" s="1705"/>
      <c r="B802" s="1705"/>
      <c r="C802" s="1705"/>
      <c r="D802" s="1705"/>
      <c r="E802" s="1705"/>
      <c r="F802" s="1705"/>
      <c r="G802" s="1705"/>
      <c r="H802" s="1705"/>
    </row>
    <row r="803" spans="1:8" ht="15.75" customHeight="1">
      <c r="A803" s="1705"/>
      <c r="B803" s="1705"/>
      <c r="C803" s="1705"/>
      <c r="D803" s="1705"/>
      <c r="E803" s="1705"/>
      <c r="F803" s="1705"/>
      <c r="G803" s="1705"/>
      <c r="H803" s="1705"/>
    </row>
    <row r="804" spans="1:8" ht="15.75" customHeight="1">
      <c r="A804" s="1705"/>
      <c r="B804" s="1705"/>
      <c r="C804" s="1705"/>
      <c r="D804" s="1705"/>
      <c r="E804" s="1705"/>
      <c r="F804" s="1705"/>
      <c r="G804" s="1705"/>
      <c r="H804" s="1705"/>
    </row>
    <row r="805" spans="1:8" ht="15.75" customHeight="1">
      <c r="A805" s="1705"/>
      <c r="B805" s="1705"/>
      <c r="C805" s="1705"/>
      <c r="D805" s="1705"/>
      <c r="E805" s="1705"/>
      <c r="F805" s="1705"/>
      <c r="G805" s="1705"/>
      <c r="H805" s="1705"/>
    </row>
    <row r="806" spans="1:8" ht="15.75" customHeight="1">
      <c r="A806" s="1705"/>
      <c r="B806" s="1705"/>
      <c r="C806" s="1705"/>
      <c r="D806" s="1705"/>
      <c r="E806" s="1705"/>
      <c r="F806" s="1705"/>
      <c r="G806" s="1705"/>
      <c r="H806" s="1705"/>
    </row>
    <row r="807" spans="1:8" ht="15.75" customHeight="1">
      <c r="A807" s="1705"/>
      <c r="B807" s="1705"/>
      <c r="C807" s="1705"/>
      <c r="D807" s="1705"/>
      <c r="E807" s="1705"/>
      <c r="F807" s="1705"/>
      <c r="G807" s="1705"/>
      <c r="H807" s="1705"/>
    </row>
    <row r="808" spans="1:8" ht="15.75" customHeight="1">
      <c r="A808" s="1705"/>
      <c r="B808" s="1705"/>
      <c r="C808" s="1705"/>
      <c r="D808" s="1705"/>
      <c r="E808" s="1705"/>
      <c r="F808" s="1705"/>
      <c r="G808" s="1705"/>
      <c r="H808" s="1705"/>
    </row>
    <row r="809" spans="1:8" ht="15.75" customHeight="1">
      <c r="A809" s="1705"/>
      <c r="B809" s="1705"/>
      <c r="C809" s="1705"/>
      <c r="D809" s="1705"/>
      <c r="E809" s="1705"/>
      <c r="F809" s="1705"/>
      <c r="G809" s="1705"/>
      <c r="H809" s="1705"/>
    </row>
    <row r="810" spans="1:8" ht="15.75" customHeight="1">
      <c r="A810" s="1705"/>
      <c r="B810" s="1705"/>
      <c r="C810" s="1705"/>
      <c r="D810" s="1705"/>
      <c r="E810" s="1705"/>
      <c r="F810" s="1705"/>
      <c r="G810" s="1705"/>
      <c r="H810" s="1705"/>
    </row>
    <row r="811" spans="1:8" ht="15.75" customHeight="1">
      <c r="A811" s="1705"/>
      <c r="B811" s="1705"/>
      <c r="C811" s="1705"/>
      <c r="D811" s="1705"/>
      <c r="E811" s="1705"/>
      <c r="F811" s="1705"/>
      <c r="G811" s="1705"/>
      <c r="H811" s="1705"/>
    </row>
    <row r="812" spans="1:8" ht="15.75" customHeight="1">
      <c r="A812" s="1705"/>
      <c r="B812" s="1705"/>
      <c r="C812" s="1705"/>
      <c r="D812" s="1705"/>
      <c r="E812" s="1705"/>
      <c r="F812" s="1705"/>
      <c r="G812" s="1705"/>
      <c r="H812" s="1705"/>
    </row>
    <row r="813" spans="1:8" ht="15.75" customHeight="1">
      <c r="A813" s="1705"/>
      <c r="B813" s="1705"/>
      <c r="C813" s="1705"/>
      <c r="D813" s="1705"/>
      <c r="E813" s="1705"/>
      <c r="F813" s="1705"/>
      <c r="G813" s="1705"/>
      <c r="H813" s="1705"/>
    </row>
    <row r="814" spans="1:8" ht="15.75" customHeight="1">
      <c r="A814" s="1705"/>
      <c r="B814" s="1705"/>
      <c r="C814" s="1705"/>
      <c r="D814" s="1705"/>
      <c r="E814" s="1705"/>
      <c r="F814" s="1705"/>
      <c r="G814" s="1705"/>
      <c r="H814" s="1705"/>
    </row>
    <row r="815" spans="1:8" ht="15.75" customHeight="1">
      <c r="A815" s="1705"/>
      <c r="B815" s="1705"/>
      <c r="C815" s="1705"/>
      <c r="D815" s="1705"/>
      <c r="E815" s="1705"/>
      <c r="F815" s="1705"/>
      <c r="G815" s="1705"/>
      <c r="H815" s="1705"/>
    </row>
    <row r="816" spans="1:8" ht="15.75" customHeight="1">
      <c r="A816" s="1705"/>
      <c r="B816" s="1705"/>
      <c r="C816" s="1705"/>
      <c r="D816" s="1705"/>
      <c r="E816" s="1705"/>
      <c r="F816" s="1705"/>
      <c r="G816" s="1705"/>
      <c r="H816" s="1705"/>
    </row>
    <row r="817" spans="1:8" ht="15.75" customHeight="1">
      <c r="A817" s="1705"/>
      <c r="B817" s="1705"/>
      <c r="C817" s="1705"/>
      <c r="D817" s="1705"/>
      <c r="E817" s="1705"/>
      <c r="F817" s="1705"/>
      <c r="G817" s="1705"/>
      <c r="H817" s="1705"/>
    </row>
    <row r="818" spans="1:8" ht="15.75" customHeight="1">
      <c r="A818" s="1705"/>
      <c r="B818" s="1705"/>
      <c r="C818" s="1705"/>
      <c r="D818" s="1705"/>
      <c r="E818" s="1705"/>
      <c r="F818" s="1705"/>
      <c r="G818" s="1705"/>
      <c r="H818" s="1705"/>
    </row>
    <row r="819" spans="1:8" ht="15.75" customHeight="1">
      <c r="A819" s="1705"/>
      <c r="B819" s="1705"/>
      <c r="C819" s="1705"/>
      <c r="D819" s="1705"/>
      <c r="E819" s="1705"/>
      <c r="F819" s="1705"/>
      <c r="G819" s="1705"/>
      <c r="H819" s="1705"/>
    </row>
    <row r="820" spans="1:8" ht="15.75" customHeight="1">
      <c r="A820" s="1705"/>
      <c r="B820" s="1705"/>
      <c r="C820" s="1705"/>
      <c r="D820" s="1705"/>
      <c r="E820" s="1705"/>
      <c r="F820" s="1705"/>
      <c r="G820" s="1705"/>
      <c r="H820" s="1705"/>
    </row>
    <row r="821" spans="1:8" ht="15.75" customHeight="1">
      <c r="A821" s="1705"/>
      <c r="B821" s="1705"/>
      <c r="C821" s="1705"/>
      <c r="D821" s="1705"/>
      <c r="E821" s="1705"/>
      <c r="F821" s="1705"/>
      <c r="G821" s="1705"/>
      <c r="H821" s="1705"/>
    </row>
    <row r="822" spans="1:8" ht="15.75" customHeight="1">
      <c r="A822" s="1705"/>
      <c r="B822" s="1705"/>
      <c r="C822" s="1705"/>
      <c r="D822" s="1705"/>
      <c r="E822" s="1705"/>
      <c r="F822" s="1705"/>
      <c r="G822" s="1705"/>
      <c r="H822" s="1705"/>
    </row>
    <row r="823" spans="1:8" ht="15.75" customHeight="1">
      <c r="A823" s="1705"/>
      <c r="B823" s="1705"/>
      <c r="C823" s="1705"/>
      <c r="D823" s="1705"/>
      <c r="E823" s="1705"/>
      <c r="F823" s="1705"/>
      <c r="G823" s="1705"/>
      <c r="H823" s="1705"/>
    </row>
    <row r="824" spans="1:8" ht="15.75" customHeight="1">
      <c r="A824" s="1705"/>
      <c r="B824" s="1705"/>
      <c r="C824" s="1705"/>
      <c r="D824" s="1705"/>
      <c r="E824" s="1705"/>
      <c r="F824" s="1705"/>
      <c r="G824" s="1705"/>
      <c r="H824" s="1705"/>
    </row>
    <row r="825" spans="1:8" ht="15.75" customHeight="1">
      <c r="A825" s="1705"/>
      <c r="B825" s="1705"/>
      <c r="C825" s="1705"/>
      <c r="D825" s="1705"/>
      <c r="E825" s="1705"/>
      <c r="F825" s="1705"/>
      <c r="G825" s="1705"/>
      <c r="H825" s="1705"/>
    </row>
    <row r="826" spans="1:8" ht="15.75" customHeight="1">
      <c r="A826" s="1705"/>
      <c r="B826" s="1705"/>
      <c r="C826" s="1705"/>
      <c r="D826" s="1705"/>
      <c r="E826" s="1705"/>
      <c r="F826" s="1705"/>
      <c r="G826" s="1705"/>
      <c r="H826" s="1705"/>
    </row>
    <row r="827" spans="1:8" ht="15.75" customHeight="1">
      <c r="A827" s="1705"/>
      <c r="B827" s="1705"/>
      <c r="C827" s="1705"/>
      <c r="D827" s="1705"/>
      <c r="E827" s="1705"/>
      <c r="F827" s="1705"/>
      <c r="G827" s="1705"/>
      <c r="H827" s="1705"/>
    </row>
    <row r="828" spans="1:8" ht="15.75" customHeight="1">
      <c r="A828" s="1705"/>
      <c r="B828" s="1705"/>
      <c r="C828" s="1705"/>
      <c r="D828" s="1705"/>
      <c r="E828" s="1705"/>
      <c r="F828" s="1705"/>
      <c r="G828" s="1705"/>
      <c r="H828" s="1705"/>
    </row>
    <row r="829" spans="1:8" ht="15.75" customHeight="1">
      <c r="A829" s="1705"/>
      <c r="B829" s="1705"/>
      <c r="C829" s="1705"/>
      <c r="D829" s="1705"/>
      <c r="E829" s="1705"/>
      <c r="F829" s="1705"/>
      <c r="G829" s="1705"/>
      <c r="H829" s="1705"/>
    </row>
    <row r="830" spans="1:8" ht="15.75" customHeight="1">
      <c r="A830" s="1705"/>
      <c r="B830" s="1705"/>
      <c r="C830" s="1705"/>
      <c r="D830" s="1705"/>
      <c r="E830" s="1705"/>
      <c r="F830" s="1705"/>
      <c r="G830" s="1705"/>
      <c r="H830" s="1705"/>
    </row>
    <row r="831" spans="1:8" ht="15.75" customHeight="1">
      <c r="A831" s="1705"/>
      <c r="B831" s="1705"/>
      <c r="C831" s="1705"/>
      <c r="D831" s="1705"/>
      <c r="E831" s="1705"/>
      <c r="F831" s="1705"/>
      <c r="G831" s="1705"/>
      <c r="H831" s="1705"/>
    </row>
    <row r="832" spans="1:8" ht="15.75" customHeight="1">
      <c r="A832" s="1705"/>
      <c r="B832" s="1705"/>
      <c r="C832" s="1705"/>
      <c r="D832" s="1705"/>
      <c r="E832" s="1705"/>
      <c r="F832" s="1705"/>
      <c r="G832" s="1705"/>
      <c r="H832" s="1705"/>
    </row>
    <row r="833" spans="1:8" ht="15.75" customHeight="1">
      <c r="A833" s="1705"/>
      <c r="B833" s="1705"/>
      <c r="C833" s="1705"/>
      <c r="D833" s="1705"/>
      <c r="E833" s="1705"/>
      <c r="F833" s="1705"/>
      <c r="G833" s="1705"/>
      <c r="H833" s="1705"/>
    </row>
    <row r="834" spans="1:8" ht="15.75" customHeight="1">
      <c r="A834" s="1705"/>
      <c r="B834" s="1705"/>
      <c r="C834" s="1705"/>
      <c r="D834" s="1705"/>
      <c r="E834" s="1705"/>
      <c r="F834" s="1705"/>
      <c r="G834" s="1705"/>
      <c r="H834" s="1705"/>
    </row>
    <row r="835" spans="1:8" ht="15.75" customHeight="1">
      <c r="A835" s="1705"/>
      <c r="B835" s="1705"/>
      <c r="C835" s="1705"/>
      <c r="D835" s="1705"/>
      <c r="E835" s="1705"/>
      <c r="F835" s="1705"/>
      <c r="G835" s="1705"/>
      <c r="H835" s="1705"/>
    </row>
    <row r="836" spans="1:8" ht="15.75" customHeight="1">
      <c r="A836" s="1705"/>
      <c r="B836" s="1705"/>
      <c r="C836" s="1705"/>
      <c r="D836" s="1705"/>
      <c r="E836" s="1705"/>
      <c r="F836" s="1705"/>
      <c r="G836" s="1705"/>
      <c r="H836" s="1705"/>
    </row>
    <row r="837" spans="1:8" ht="15.75" customHeight="1">
      <c r="A837" s="1705"/>
      <c r="B837" s="1705"/>
      <c r="C837" s="1705"/>
      <c r="D837" s="1705"/>
      <c r="E837" s="1705"/>
      <c r="F837" s="1705"/>
      <c r="G837" s="1705"/>
      <c r="H837" s="1705"/>
    </row>
    <row r="838" spans="1:8" ht="15.75" customHeight="1">
      <c r="A838" s="1705"/>
      <c r="B838" s="1705"/>
      <c r="C838" s="1705"/>
      <c r="D838" s="1705"/>
      <c r="E838" s="1705"/>
      <c r="F838" s="1705"/>
      <c r="G838" s="1705"/>
      <c r="H838" s="1705"/>
    </row>
    <row r="839" spans="1:8" ht="15.75" customHeight="1">
      <c r="A839" s="1705"/>
      <c r="B839" s="1705"/>
      <c r="C839" s="1705"/>
      <c r="D839" s="1705"/>
      <c r="E839" s="1705"/>
      <c r="F839" s="1705"/>
      <c r="G839" s="1705"/>
      <c r="H839" s="1705"/>
    </row>
    <row r="840" spans="1:8" ht="15.75" customHeight="1">
      <c r="A840" s="1705"/>
      <c r="B840" s="1705"/>
      <c r="C840" s="1705"/>
      <c r="D840" s="1705"/>
      <c r="E840" s="1705"/>
      <c r="F840" s="1705"/>
      <c r="G840" s="1705"/>
      <c r="H840" s="1705"/>
    </row>
    <row r="841" spans="1:8" ht="15.75" customHeight="1">
      <c r="A841" s="1705"/>
      <c r="B841" s="1705"/>
      <c r="C841" s="1705"/>
      <c r="D841" s="1705"/>
      <c r="E841" s="1705"/>
      <c r="F841" s="1705"/>
      <c r="G841" s="1705"/>
      <c r="H841" s="1705"/>
    </row>
    <row r="842" spans="1:8" ht="15.75" customHeight="1">
      <c r="A842" s="1705"/>
      <c r="B842" s="1705"/>
      <c r="C842" s="1705"/>
      <c r="D842" s="1705"/>
      <c r="E842" s="1705"/>
      <c r="F842" s="1705"/>
      <c r="G842" s="1705"/>
      <c r="H842" s="1705"/>
    </row>
    <row r="843" spans="1:8" ht="15.75" customHeight="1">
      <c r="A843" s="1705"/>
      <c r="B843" s="1705"/>
      <c r="C843" s="1705"/>
      <c r="D843" s="1705"/>
      <c r="E843" s="1705"/>
      <c r="F843" s="1705"/>
      <c r="G843" s="1705"/>
      <c r="H843" s="1705"/>
    </row>
    <row r="844" spans="1:8" ht="15.75" customHeight="1">
      <c r="A844" s="1705"/>
      <c r="B844" s="1705"/>
      <c r="C844" s="1705"/>
      <c r="D844" s="1705"/>
      <c r="E844" s="1705"/>
      <c r="F844" s="1705"/>
      <c r="G844" s="1705"/>
      <c r="H844" s="1705"/>
    </row>
    <row r="845" spans="1:8" ht="15.75" customHeight="1">
      <c r="A845" s="1705"/>
      <c r="B845" s="1705"/>
      <c r="C845" s="1705"/>
      <c r="D845" s="1705"/>
      <c r="E845" s="1705"/>
      <c r="F845" s="1705"/>
      <c r="G845" s="1705"/>
      <c r="H845" s="1705"/>
    </row>
    <row r="846" spans="1:8" ht="15.75" customHeight="1">
      <c r="A846" s="1705"/>
      <c r="B846" s="1705"/>
      <c r="C846" s="1705"/>
      <c r="D846" s="1705"/>
      <c r="E846" s="1705"/>
      <c r="F846" s="1705"/>
      <c r="G846" s="1705"/>
      <c r="H846" s="1705"/>
    </row>
    <row r="847" spans="1:8" ht="15.75" customHeight="1">
      <c r="A847" s="1705"/>
      <c r="B847" s="1705"/>
      <c r="C847" s="1705"/>
      <c r="D847" s="1705"/>
      <c r="E847" s="1705"/>
      <c r="F847" s="1705"/>
      <c r="G847" s="1705"/>
      <c r="H847" s="1705"/>
    </row>
    <row r="848" spans="1:8" ht="15.75" customHeight="1">
      <c r="A848" s="1705"/>
      <c r="B848" s="1705"/>
      <c r="C848" s="1705"/>
      <c r="D848" s="1705"/>
      <c r="E848" s="1705"/>
      <c r="F848" s="1705"/>
      <c r="G848" s="1705"/>
      <c r="H848" s="1705"/>
    </row>
    <row r="849" spans="1:8" ht="15.75" customHeight="1">
      <c r="A849" s="1705"/>
      <c r="B849" s="1705"/>
      <c r="C849" s="1705"/>
      <c r="D849" s="1705"/>
      <c r="E849" s="1705"/>
      <c r="F849" s="1705"/>
      <c r="G849" s="1705"/>
      <c r="H849" s="1705"/>
    </row>
    <row r="850" spans="1:8" ht="15.75" customHeight="1">
      <c r="A850" s="1705"/>
      <c r="B850" s="1705"/>
      <c r="C850" s="1705"/>
      <c r="D850" s="1705"/>
      <c r="E850" s="1705"/>
      <c r="F850" s="1705"/>
      <c r="G850" s="1705"/>
      <c r="H850" s="1705"/>
    </row>
    <row r="851" spans="1:8" ht="15.75" customHeight="1">
      <c r="A851" s="1705"/>
      <c r="B851" s="1705"/>
      <c r="C851" s="1705"/>
      <c r="D851" s="1705"/>
      <c r="E851" s="1705"/>
      <c r="F851" s="1705"/>
      <c r="G851" s="1705"/>
      <c r="H851" s="1705"/>
    </row>
    <row r="852" spans="1:8" ht="15.75" customHeight="1">
      <c r="A852" s="1705"/>
      <c r="B852" s="1705"/>
      <c r="C852" s="1705"/>
      <c r="D852" s="1705"/>
      <c r="E852" s="1705"/>
      <c r="F852" s="1705"/>
      <c r="G852" s="1705"/>
      <c r="H852" s="1705"/>
    </row>
    <row r="853" spans="1:8" ht="15.75" customHeight="1">
      <c r="A853" s="1705"/>
      <c r="B853" s="1705"/>
      <c r="C853" s="1705"/>
      <c r="D853" s="1705"/>
      <c r="E853" s="1705"/>
      <c r="F853" s="1705"/>
      <c r="G853" s="1705"/>
      <c r="H853" s="1705"/>
    </row>
    <row r="854" spans="1:8" ht="15.75" customHeight="1">
      <c r="A854" s="1705"/>
      <c r="B854" s="1705"/>
      <c r="C854" s="1705"/>
      <c r="D854" s="1705"/>
      <c r="E854" s="1705"/>
      <c r="F854" s="1705"/>
      <c r="G854" s="1705"/>
      <c r="H854" s="1705"/>
    </row>
    <row r="855" spans="1:8" ht="15.75" customHeight="1">
      <c r="A855" s="1705"/>
      <c r="B855" s="1705"/>
      <c r="C855" s="1705"/>
      <c r="D855" s="1705"/>
      <c r="E855" s="1705"/>
      <c r="F855" s="1705"/>
      <c r="G855" s="1705"/>
      <c r="H855" s="1705"/>
    </row>
    <row r="856" spans="1:8" ht="15.75" customHeight="1">
      <c r="A856" s="1705"/>
      <c r="B856" s="1705"/>
      <c r="C856" s="1705"/>
      <c r="D856" s="1705"/>
      <c r="E856" s="1705"/>
      <c r="F856" s="1705"/>
      <c r="G856" s="1705"/>
      <c r="H856" s="1705"/>
    </row>
    <row r="857" spans="1:8" ht="15.75" customHeight="1">
      <c r="A857" s="1705"/>
      <c r="B857" s="1705"/>
      <c r="C857" s="1705"/>
      <c r="D857" s="1705"/>
      <c r="E857" s="1705"/>
      <c r="F857" s="1705"/>
      <c r="G857" s="1705"/>
      <c r="H857" s="1705"/>
    </row>
    <row r="858" spans="1:8" ht="15.75" customHeight="1">
      <c r="A858" s="1705"/>
      <c r="B858" s="1705"/>
      <c r="C858" s="1705"/>
      <c r="D858" s="1705"/>
      <c r="E858" s="1705"/>
      <c r="F858" s="1705"/>
      <c r="G858" s="1705"/>
      <c r="H858" s="1705"/>
    </row>
    <row r="859" spans="1:8" ht="15.75" customHeight="1">
      <c r="A859" s="1705"/>
      <c r="B859" s="1705"/>
      <c r="C859" s="1705"/>
      <c r="D859" s="1705"/>
      <c r="E859" s="1705"/>
      <c r="F859" s="1705"/>
      <c r="G859" s="1705"/>
      <c r="H859" s="1705"/>
    </row>
    <row r="860" spans="1:8" ht="15.75" customHeight="1">
      <c r="A860" s="1705"/>
      <c r="B860" s="1705"/>
      <c r="C860" s="1705"/>
      <c r="D860" s="1705"/>
      <c r="E860" s="1705"/>
      <c r="F860" s="1705"/>
      <c r="G860" s="1705"/>
      <c r="H860" s="1705"/>
    </row>
    <row r="861" spans="1:8" ht="15.75" customHeight="1">
      <c r="A861" s="1705"/>
      <c r="B861" s="1705"/>
      <c r="C861" s="1705"/>
      <c r="D861" s="1705"/>
      <c r="E861" s="1705"/>
      <c r="F861" s="1705"/>
      <c r="G861" s="1705"/>
      <c r="H861" s="1705"/>
    </row>
    <row r="862" spans="1:8" ht="15.75" customHeight="1">
      <c r="A862" s="1705"/>
      <c r="B862" s="1705"/>
      <c r="C862" s="1705"/>
      <c r="D862" s="1705"/>
      <c r="E862" s="1705"/>
      <c r="F862" s="1705"/>
      <c r="G862" s="1705"/>
      <c r="H862" s="1705"/>
    </row>
    <row r="863" spans="1:8" ht="15.75" customHeight="1">
      <c r="A863" s="1705"/>
      <c r="B863" s="1705"/>
      <c r="C863" s="1705"/>
      <c r="D863" s="1705"/>
      <c r="E863" s="1705"/>
      <c r="F863" s="1705"/>
      <c r="G863" s="1705"/>
      <c r="H863" s="1705"/>
    </row>
    <row r="864" spans="1:8" ht="15.75" customHeight="1">
      <c r="A864" s="1705"/>
      <c r="B864" s="1705"/>
      <c r="C864" s="1705"/>
      <c r="D864" s="1705"/>
      <c r="E864" s="1705"/>
      <c r="F864" s="1705"/>
      <c r="G864" s="1705"/>
      <c r="H864" s="1705"/>
    </row>
    <row r="865" spans="1:8" ht="15.75" customHeight="1">
      <c r="A865" s="1705"/>
      <c r="B865" s="1705"/>
      <c r="C865" s="1705"/>
      <c r="D865" s="1705"/>
      <c r="E865" s="1705"/>
      <c r="F865" s="1705"/>
      <c r="G865" s="1705"/>
      <c r="H865" s="1705"/>
    </row>
    <row r="866" spans="1:8" ht="15.75" customHeight="1">
      <c r="A866" s="1705"/>
      <c r="B866" s="1705"/>
      <c r="C866" s="1705"/>
      <c r="D866" s="1705"/>
      <c r="E866" s="1705"/>
      <c r="F866" s="1705"/>
      <c r="G866" s="1705"/>
      <c r="H866" s="1705"/>
    </row>
    <row r="867" spans="1:8" ht="15.75" customHeight="1">
      <c r="A867" s="1705"/>
      <c r="B867" s="1705"/>
      <c r="C867" s="1705"/>
      <c r="D867" s="1705"/>
      <c r="E867" s="1705"/>
      <c r="F867" s="1705"/>
      <c r="G867" s="1705"/>
      <c r="H867" s="1705"/>
    </row>
    <row r="868" spans="1:8" ht="15.75" customHeight="1">
      <c r="A868" s="1705"/>
      <c r="B868" s="1705"/>
      <c r="C868" s="1705"/>
      <c r="D868" s="1705"/>
      <c r="E868" s="1705"/>
      <c r="F868" s="1705"/>
      <c r="G868" s="1705"/>
      <c r="H868" s="1705"/>
    </row>
    <row r="869" spans="1:8" ht="15.75" customHeight="1">
      <c r="A869" s="1705"/>
      <c r="B869" s="1705"/>
      <c r="C869" s="1705"/>
      <c r="D869" s="1705"/>
      <c r="E869" s="1705"/>
      <c r="F869" s="1705"/>
      <c r="G869" s="1705"/>
      <c r="H869" s="1705"/>
    </row>
    <row r="870" spans="1:8" ht="15.75" customHeight="1">
      <c r="A870" s="1705"/>
      <c r="B870" s="1705"/>
      <c r="C870" s="1705"/>
      <c r="D870" s="1705"/>
      <c r="E870" s="1705"/>
      <c r="F870" s="1705"/>
      <c r="G870" s="1705"/>
      <c r="H870" s="1705"/>
    </row>
    <row r="871" spans="1:8" ht="15.75" customHeight="1">
      <c r="A871" s="1705"/>
      <c r="B871" s="1705"/>
      <c r="C871" s="1705"/>
      <c r="D871" s="1705"/>
      <c r="E871" s="1705"/>
      <c r="F871" s="1705"/>
      <c r="G871" s="1705"/>
      <c r="H871" s="1705"/>
    </row>
    <row r="872" spans="1:8" ht="15.75" customHeight="1">
      <c r="A872" s="1705"/>
      <c r="B872" s="1705"/>
      <c r="C872" s="1705"/>
      <c r="D872" s="1705"/>
      <c r="E872" s="1705"/>
      <c r="F872" s="1705"/>
      <c r="G872" s="1705"/>
      <c r="H872" s="1705"/>
    </row>
    <row r="873" spans="1:8" ht="15.75" customHeight="1">
      <c r="A873" s="1705"/>
      <c r="B873" s="1705"/>
      <c r="C873" s="1705"/>
      <c r="D873" s="1705"/>
      <c r="E873" s="1705"/>
      <c r="F873" s="1705"/>
      <c r="G873" s="1705"/>
      <c r="H873" s="1705"/>
    </row>
    <row r="874" spans="1:8" ht="15.75" customHeight="1">
      <c r="A874" s="1705"/>
      <c r="B874" s="1705"/>
      <c r="C874" s="1705"/>
      <c r="D874" s="1705"/>
      <c r="E874" s="1705"/>
      <c r="F874" s="1705"/>
      <c r="G874" s="1705"/>
      <c r="H874" s="1705"/>
    </row>
    <row r="875" spans="1:8" ht="15.75" customHeight="1">
      <c r="A875" s="1705"/>
      <c r="B875" s="1705"/>
      <c r="C875" s="1705"/>
      <c r="D875" s="1705"/>
      <c r="E875" s="1705"/>
      <c r="F875" s="1705"/>
      <c r="G875" s="1705"/>
      <c r="H875" s="1705"/>
    </row>
    <row r="876" spans="1:8" ht="15.75" customHeight="1">
      <c r="A876" s="1705"/>
      <c r="B876" s="1705"/>
      <c r="C876" s="1705"/>
      <c r="D876" s="1705"/>
      <c r="E876" s="1705"/>
      <c r="F876" s="1705"/>
      <c r="G876" s="1705"/>
      <c r="H876" s="1705"/>
    </row>
    <row r="877" spans="1:8" ht="15.75" customHeight="1">
      <c r="A877" s="1705"/>
      <c r="B877" s="1705"/>
      <c r="C877" s="1705"/>
      <c r="D877" s="1705"/>
      <c r="E877" s="1705"/>
      <c r="F877" s="1705"/>
      <c r="G877" s="1705"/>
      <c r="H877" s="1705"/>
    </row>
    <row r="878" spans="1:8" ht="15.75" customHeight="1">
      <c r="A878" s="1705"/>
      <c r="B878" s="1705"/>
      <c r="C878" s="1705"/>
      <c r="D878" s="1705"/>
      <c r="E878" s="1705"/>
      <c r="F878" s="1705"/>
      <c r="G878" s="1705"/>
      <c r="H878" s="1705"/>
    </row>
    <row r="879" spans="1:8" ht="15.75" customHeight="1">
      <c r="A879" s="1705"/>
      <c r="B879" s="1705"/>
      <c r="C879" s="1705"/>
      <c r="D879" s="1705"/>
      <c r="E879" s="1705"/>
      <c r="F879" s="1705"/>
      <c r="G879" s="1705"/>
      <c r="H879" s="1705"/>
    </row>
    <row r="880" spans="1:8" ht="15.75" customHeight="1">
      <c r="A880" s="1705"/>
      <c r="B880" s="1705"/>
      <c r="C880" s="1705"/>
      <c r="D880" s="1705"/>
      <c r="E880" s="1705"/>
      <c r="F880" s="1705"/>
      <c r="G880" s="1705"/>
      <c r="H880" s="1705"/>
    </row>
    <row r="881" spans="1:8" ht="15.75" customHeight="1">
      <c r="A881" s="1705"/>
      <c r="B881" s="1705"/>
      <c r="C881" s="1705"/>
      <c r="D881" s="1705"/>
      <c r="E881" s="1705"/>
      <c r="F881" s="1705"/>
      <c r="G881" s="1705"/>
      <c r="H881" s="1705"/>
    </row>
    <row r="882" spans="1:8" ht="15.75" customHeight="1">
      <c r="A882" s="1705"/>
      <c r="B882" s="1705"/>
      <c r="C882" s="1705"/>
      <c r="D882" s="1705"/>
      <c r="E882" s="1705"/>
      <c r="F882" s="1705"/>
      <c r="G882" s="1705"/>
      <c r="H882" s="1705"/>
    </row>
    <row r="883" spans="1:8" ht="15.75" customHeight="1">
      <c r="A883" s="1705"/>
      <c r="B883" s="1705"/>
      <c r="C883" s="1705"/>
      <c r="D883" s="1705"/>
      <c r="E883" s="1705"/>
      <c r="F883" s="1705"/>
      <c r="G883" s="1705"/>
      <c r="H883" s="1705"/>
    </row>
    <row r="884" spans="1:8" ht="15.75" customHeight="1">
      <c r="A884" s="1705"/>
      <c r="B884" s="1705"/>
      <c r="C884" s="1705"/>
      <c r="D884" s="1705"/>
      <c r="E884" s="1705"/>
      <c r="F884" s="1705"/>
      <c r="G884" s="1705"/>
      <c r="H884" s="1705"/>
    </row>
    <row r="885" spans="1:8" ht="15.75" customHeight="1">
      <c r="A885" s="1705"/>
      <c r="B885" s="1705"/>
      <c r="C885" s="1705"/>
      <c r="D885" s="1705"/>
      <c r="E885" s="1705"/>
      <c r="F885" s="1705"/>
      <c r="G885" s="1705"/>
      <c r="H885" s="1705"/>
    </row>
    <row r="886" spans="1:8" ht="15.75" customHeight="1">
      <c r="A886" s="1705"/>
      <c r="B886" s="1705"/>
      <c r="C886" s="1705"/>
      <c r="D886" s="1705"/>
      <c r="E886" s="1705"/>
      <c r="F886" s="1705"/>
      <c r="G886" s="1705"/>
      <c r="H886" s="1705"/>
    </row>
    <row r="887" spans="1:8" ht="15.75" customHeight="1">
      <c r="A887" s="1705"/>
      <c r="B887" s="1705"/>
      <c r="C887" s="1705"/>
      <c r="D887" s="1705"/>
      <c r="E887" s="1705"/>
      <c r="F887" s="1705"/>
      <c r="G887" s="1705"/>
      <c r="H887" s="1705"/>
    </row>
    <row r="888" spans="1:8" ht="15.75" customHeight="1">
      <c r="A888" s="1705"/>
      <c r="B888" s="1705"/>
      <c r="C888" s="1705"/>
      <c r="D888" s="1705"/>
      <c r="E888" s="1705"/>
      <c r="F888" s="1705"/>
      <c r="G888" s="1705"/>
      <c r="H888" s="1705"/>
    </row>
    <row r="889" spans="1:8" ht="15.75" customHeight="1">
      <c r="A889" s="1705"/>
      <c r="B889" s="1705"/>
      <c r="C889" s="1705"/>
      <c r="D889" s="1705"/>
      <c r="E889" s="1705"/>
      <c r="F889" s="1705"/>
      <c r="G889" s="1705"/>
      <c r="H889" s="1705"/>
    </row>
    <row r="890" spans="1:8" ht="15.75" customHeight="1">
      <c r="A890" s="1705"/>
      <c r="B890" s="1705"/>
      <c r="C890" s="1705"/>
      <c r="D890" s="1705"/>
      <c r="E890" s="1705"/>
      <c r="F890" s="1705"/>
      <c r="G890" s="1705"/>
      <c r="H890" s="1705"/>
    </row>
    <row r="891" spans="1:8" ht="15.75" customHeight="1">
      <c r="A891" s="1705"/>
      <c r="B891" s="1705"/>
      <c r="C891" s="1705"/>
      <c r="D891" s="1705"/>
      <c r="E891" s="1705"/>
      <c r="F891" s="1705"/>
      <c r="G891" s="1705"/>
      <c r="H891" s="1705"/>
    </row>
    <row r="892" spans="1:8" ht="15.75" customHeight="1">
      <c r="A892" s="1705"/>
      <c r="B892" s="1705"/>
      <c r="C892" s="1705"/>
      <c r="D892" s="1705"/>
      <c r="E892" s="1705"/>
      <c r="F892" s="1705"/>
      <c r="G892" s="1705"/>
      <c r="H892" s="1705"/>
    </row>
    <row r="893" spans="1:8" ht="15.75" customHeight="1">
      <c r="A893" s="1705"/>
      <c r="B893" s="1705"/>
      <c r="C893" s="1705"/>
      <c r="D893" s="1705"/>
      <c r="E893" s="1705"/>
      <c r="F893" s="1705"/>
      <c r="G893" s="1705"/>
      <c r="H893" s="1705"/>
    </row>
    <row r="894" spans="1:8" ht="15.75" customHeight="1">
      <c r="A894" s="1705"/>
      <c r="B894" s="1705"/>
      <c r="C894" s="1705"/>
      <c r="D894" s="1705"/>
      <c r="E894" s="1705"/>
      <c r="F894" s="1705"/>
      <c r="G894" s="1705"/>
      <c r="H894" s="1705"/>
    </row>
    <row r="895" spans="1:8" ht="15.75" customHeight="1">
      <c r="A895" s="1705"/>
      <c r="B895" s="1705"/>
      <c r="C895" s="1705"/>
      <c r="D895" s="1705"/>
      <c r="E895" s="1705"/>
      <c r="F895" s="1705"/>
      <c r="G895" s="1705"/>
      <c r="H895" s="1705"/>
    </row>
    <row r="896" spans="1:8" ht="15.75" customHeight="1">
      <c r="A896" s="1705"/>
      <c r="B896" s="1705"/>
      <c r="C896" s="1705"/>
      <c r="D896" s="1705"/>
      <c r="E896" s="1705"/>
      <c r="F896" s="1705"/>
      <c r="G896" s="1705"/>
      <c r="H896" s="1705"/>
    </row>
    <row r="897" spans="1:8" ht="15.75" customHeight="1">
      <c r="A897" s="1705"/>
      <c r="B897" s="1705"/>
      <c r="C897" s="1705"/>
      <c r="D897" s="1705"/>
      <c r="E897" s="1705"/>
      <c r="F897" s="1705"/>
      <c r="G897" s="1705"/>
      <c r="H897" s="1705"/>
    </row>
    <row r="898" spans="1:8" ht="15.75" customHeight="1">
      <c r="A898" s="1705"/>
      <c r="B898" s="1705"/>
      <c r="C898" s="1705"/>
      <c r="D898" s="1705"/>
      <c r="E898" s="1705"/>
      <c r="F898" s="1705"/>
      <c r="G898" s="1705"/>
      <c r="H898" s="1705"/>
    </row>
    <row r="899" spans="1:8" ht="15.75" customHeight="1">
      <c r="A899" s="1705"/>
      <c r="B899" s="1705"/>
      <c r="C899" s="1705"/>
      <c r="D899" s="1705"/>
      <c r="E899" s="1705"/>
      <c r="F899" s="1705"/>
      <c r="G899" s="1705"/>
      <c r="H899" s="1705"/>
    </row>
    <row r="900" spans="1:8" ht="15.75" customHeight="1">
      <c r="A900" s="1705"/>
      <c r="B900" s="1705"/>
      <c r="C900" s="1705"/>
      <c r="D900" s="1705"/>
      <c r="E900" s="1705"/>
      <c r="F900" s="1705"/>
      <c r="G900" s="1705"/>
      <c r="H900" s="1705"/>
    </row>
    <row r="901" spans="1:8" ht="15.75" customHeight="1">
      <c r="A901" s="1705"/>
      <c r="B901" s="1705"/>
      <c r="C901" s="1705"/>
      <c r="D901" s="1705"/>
      <c r="E901" s="1705"/>
      <c r="F901" s="1705"/>
      <c r="G901" s="1705"/>
      <c r="H901" s="1705"/>
    </row>
    <row r="902" spans="1:8" ht="15.75" customHeight="1">
      <c r="A902" s="1705"/>
      <c r="B902" s="1705"/>
      <c r="C902" s="1705"/>
      <c r="D902" s="1705"/>
      <c r="E902" s="1705"/>
      <c r="F902" s="1705"/>
      <c r="G902" s="1705"/>
      <c r="H902" s="1705"/>
    </row>
    <row r="903" spans="1:8" ht="15.75" customHeight="1">
      <c r="A903" s="1705"/>
      <c r="B903" s="1705"/>
      <c r="C903" s="1705"/>
      <c r="D903" s="1705"/>
      <c r="E903" s="1705"/>
      <c r="F903" s="1705"/>
      <c r="G903" s="1705"/>
      <c r="H903" s="1705"/>
    </row>
    <row r="904" spans="1:8" ht="15.75" customHeight="1">
      <c r="A904" s="1705"/>
      <c r="B904" s="1705"/>
      <c r="C904" s="1705"/>
      <c r="D904" s="1705"/>
      <c r="E904" s="1705"/>
      <c r="F904" s="1705"/>
      <c r="G904" s="1705"/>
      <c r="H904" s="1705"/>
    </row>
    <row r="905" spans="1:8" ht="15.75" customHeight="1">
      <c r="A905" s="1705"/>
      <c r="B905" s="1705"/>
      <c r="C905" s="1705"/>
      <c r="D905" s="1705"/>
      <c r="E905" s="1705"/>
      <c r="F905" s="1705"/>
      <c r="G905" s="1705"/>
      <c r="H905" s="1705"/>
    </row>
    <row r="906" spans="1:8" ht="15.75" customHeight="1">
      <c r="A906" s="1705"/>
      <c r="B906" s="1705"/>
      <c r="C906" s="1705"/>
      <c r="D906" s="1705"/>
      <c r="E906" s="1705"/>
      <c r="F906" s="1705"/>
      <c r="G906" s="1705"/>
      <c r="H906" s="1705"/>
    </row>
    <row r="907" spans="1:8" ht="15.75" customHeight="1">
      <c r="A907" s="1705"/>
      <c r="B907" s="1705"/>
      <c r="C907" s="1705"/>
      <c r="D907" s="1705"/>
      <c r="E907" s="1705"/>
      <c r="F907" s="1705"/>
      <c r="G907" s="1705"/>
      <c r="H907" s="1705"/>
    </row>
    <row r="908" spans="1:8" ht="15.75" customHeight="1">
      <c r="A908" s="1705"/>
      <c r="B908" s="1705"/>
      <c r="C908" s="1705"/>
      <c r="D908" s="1705"/>
      <c r="E908" s="1705"/>
      <c r="F908" s="1705"/>
      <c r="G908" s="1705"/>
      <c r="H908" s="1705"/>
    </row>
    <row r="909" spans="1:8" ht="15.75" customHeight="1">
      <c r="A909" s="1705"/>
      <c r="B909" s="1705"/>
      <c r="C909" s="1705"/>
      <c r="D909" s="1705"/>
      <c r="E909" s="1705"/>
      <c r="F909" s="1705"/>
      <c r="G909" s="1705"/>
      <c r="H909" s="1705"/>
    </row>
    <row r="910" spans="1:8" ht="15.75" customHeight="1">
      <c r="A910" s="1705"/>
      <c r="B910" s="1705"/>
      <c r="C910" s="1705"/>
      <c r="D910" s="1705"/>
      <c r="E910" s="1705"/>
      <c r="F910" s="1705"/>
      <c r="G910" s="1705"/>
      <c r="H910" s="1705"/>
    </row>
    <row r="911" spans="1:8" ht="15.75" customHeight="1">
      <c r="A911" s="1705"/>
      <c r="B911" s="1705"/>
      <c r="C911" s="1705"/>
      <c r="D911" s="1705"/>
      <c r="E911" s="1705"/>
      <c r="F911" s="1705"/>
      <c r="G911" s="1705"/>
      <c r="H911" s="1705"/>
    </row>
    <row r="912" spans="1:8" ht="15.75" customHeight="1">
      <c r="A912" s="1705"/>
      <c r="B912" s="1705"/>
      <c r="C912" s="1705"/>
      <c r="D912" s="1705"/>
      <c r="E912" s="1705"/>
      <c r="F912" s="1705"/>
      <c r="G912" s="1705"/>
      <c r="H912" s="1705"/>
    </row>
    <row r="913" spans="1:8" ht="15.75" customHeight="1">
      <c r="A913" s="1705"/>
      <c r="B913" s="1705"/>
      <c r="C913" s="1705"/>
      <c r="D913" s="1705"/>
      <c r="E913" s="1705"/>
      <c r="F913" s="1705"/>
      <c r="G913" s="1705"/>
      <c r="H913" s="1705"/>
    </row>
    <row r="914" spans="1:8" ht="15.75" customHeight="1">
      <c r="A914" s="1705"/>
      <c r="B914" s="1705"/>
      <c r="C914" s="1705"/>
      <c r="D914" s="1705"/>
      <c r="E914" s="1705"/>
      <c r="F914" s="1705"/>
      <c r="G914" s="1705"/>
      <c r="H914" s="1705"/>
    </row>
    <row r="915" spans="1:8" ht="15.75" customHeight="1">
      <c r="A915" s="1705"/>
      <c r="B915" s="1705"/>
      <c r="C915" s="1705"/>
      <c r="D915" s="1705"/>
      <c r="E915" s="1705"/>
      <c r="F915" s="1705"/>
      <c r="G915" s="1705"/>
      <c r="H915" s="1705"/>
    </row>
    <row r="916" spans="1:8" ht="15.75" customHeight="1">
      <c r="A916" s="1705"/>
      <c r="B916" s="1705"/>
      <c r="C916" s="1705"/>
      <c r="D916" s="1705"/>
      <c r="E916" s="1705"/>
      <c r="F916" s="1705"/>
      <c r="G916" s="1705"/>
      <c r="H916" s="1705"/>
    </row>
    <row r="917" spans="1:8" ht="15.75" customHeight="1">
      <c r="A917" s="1705"/>
      <c r="B917" s="1705"/>
      <c r="C917" s="1705"/>
      <c r="D917" s="1705"/>
      <c r="E917" s="1705"/>
      <c r="F917" s="1705"/>
      <c r="G917" s="1705"/>
      <c r="H917" s="1705"/>
    </row>
    <row r="918" spans="1:8" ht="15.75" customHeight="1">
      <c r="A918" s="1705"/>
      <c r="B918" s="1705"/>
      <c r="C918" s="1705"/>
      <c r="D918" s="1705"/>
      <c r="E918" s="1705"/>
      <c r="F918" s="1705"/>
      <c r="G918" s="1705"/>
      <c r="H918" s="1705"/>
    </row>
    <row r="919" spans="1:8" ht="15.75" customHeight="1">
      <c r="A919" s="1705"/>
      <c r="B919" s="1705"/>
      <c r="C919" s="1705"/>
      <c r="D919" s="1705"/>
      <c r="E919" s="1705"/>
      <c r="F919" s="1705"/>
      <c r="G919" s="1705"/>
      <c r="H919" s="1705"/>
    </row>
    <row r="920" spans="1:8" ht="15.75" customHeight="1">
      <c r="A920" s="1705"/>
      <c r="B920" s="1705"/>
      <c r="C920" s="1705"/>
      <c r="D920" s="1705"/>
      <c r="E920" s="1705"/>
      <c r="F920" s="1705"/>
      <c r="G920" s="1705"/>
      <c r="H920" s="1705"/>
    </row>
    <row r="921" spans="1:8" ht="15.75" customHeight="1">
      <c r="A921" s="1705"/>
      <c r="B921" s="1705"/>
      <c r="C921" s="1705"/>
      <c r="D921" s="1705"/>
      <c r="E921" s="1705"/>
      <c r="F921" s="1705"/>
      <c r="G921" s="1705"/>
      <c r="H921" s="1705"/>
    </row>
    <row r="922" spans="1:8" ht="15.75" customHeight="1">
      <c r="A922" s="1705"/>
      <c r="B922" s="1705"/>
      <c r="C922" s="1705"/>
      <c r="D922" s="1705"/>
      <c r="E922" s="1705"/>
      <c r="F922" s="1705"/>
      <c r="G922" s="1705"/>
      <c r="H922" s="1705"/>
    </row>
    <row r="923" spans="1:8" ht="15.75" customHeight="1">
      <c r="A923" s="1705"/>
      <c r="B923" s="1705"/>
      <c r="C923" s="1705"/>
      <c r="D923" s="1705"/>
      <c r="E923" s="1705"/>
      <c r="F923" s="1705"/>
      <c r="G923" s="1705"/>
      <c r="H923" s="1705"/>
    </row>
    <row r="924" spans="1:8" ht="15.75" customHeight="1">
      <c r="A924" s="1705"/>
      <c r="B924" s="1705"/>
      <c r="C924" s="1705"/>
      <c r="D924" s="1705"/>
      <c r="E924" s="1705"/>
      <c r="F924" s="1705"/>
      <c r="G924" s="1705"/>
      <c r="H924" s="1705"/>
    </row>
    <row r="925" spans="1:8" ht="15.75" customHeight="1">
      <c r="A925" s="1705"/>
      <c r="B925" s="1705"/>
      <c r="C925" s="1705"/>
      <c r="D925" s="1705"/>
      <c r="E925" s="1705"/>
      <c r="F925" s="1705"/>
      <c r="G925" s="1705"/>
      <c r="H925" s="1705"/>
    </row>
    <row r="926" spans="1:8" ht="15.75" customHeight="1">
      <c r="A926" s="1705"/>
      <c r="B926" s="1705"/>
      <c r="C926" s="1705"/>
      <c r="D926" s="1705"/>
      <c r="E926" s="1705"/>
      <c r="F926" s="1705"/>
      <c r="G926" s="1705"/>
      <c r="H926" s="1705"/>
    </row>
    <row r="927" spans="1:8" ht="15.75" customHeight="1">
      <c r="A927" s="1705"/>
      <c r="B927" s="1705"/>
      <c r="C927" s="1705"/>
      <c r="D927" s="1705"/>
      <c r="E927" s="1705"/>
      <c r="F927" s="1705"/>
      <c r="G927" s="1705"/>
      <c r="H927" s="1705"/>
    </row>
    <row r="928" spans="1:8" ht="15.75" customHeight="1">
      <c r="A928" s="1705"/>
      <c r="B928" s="1705"/>
      <c r="C928" s="1705"/>
      <c r="D928" s="1705"/>
      <c r="E928" s="1705"/>
      <c r="F928" s="1705"/>
      <c r="G928" s="1705"/>
      <c r="H928" s="1705"/>
    </row>
    <row r="929" spans="1:8" ht="15.75" customHeight="1">
      <c r="A929" s="1705"/>
      <c r="B929" s="1705"/>
      <c r="C929" s="1705"/>
      <c r="D929" s="1705"/>
      <c r="E929" s="1705"/>
      <c r="F929" s="1705"/>
      <c r="G929" s="1705"/>
      <c r="H929" s="1705"/>
    </row>
    <row r="930" spans="1:8" ht="15.75" customHeight="1">
      <c r="A930" s="1705"/>
      <c r="B930" s="1705"/>
      <c r="C930" s="1705"/>
      <c r="D930" s="1705"/>
      <c r="E930" s="1705"/>
      <c r="F930" s="1705"/>
      <c r="G930" s="1705"/>
      <c r="H930" s="1705"/>
    </row>
    <row r="931" spans="1:8" ht="15.75" customHeight="1">
      <c r="A931" s="1705"/>
      <c r="B931" s="1705"/>
      <c r="C931" s="1705"/>
      <c r="D931" s="1705"/>
      <c r="E931" s="1705"/>
      <c r="F931" s="1705"/>
      <c r="G931" s="1705"/>
      <c r="H931" s="1705"/>
    </row>
    <row r="932" spans="1:8" ht="15.75" customHeight="1">
      <c r="A932" s="1705"/>
      <c r="B932" s="1705"/>
      <c r="C932" s="1705"/>
      <c r="D932" s="1705"/>
      <c r="E932" s="1705"/>
      <c r="F932" s="1705"/>
      <c r="G932" s="1705"/>
      <c r="H932" s="1705"/>
    </row>
    <row r="933" spans="1:8" ht="15.75" customHeight="1">
      <c r="A933" s="1705"/>
      <c r="B933" s="1705"/>
      <c r="C933" s="1705"/>
      <c r="D933" s="1705"/>
      <c r="E933" s="1705"/>
      <c r="F933" s="1705"/>
      <c r="G933" s="1705"/>
      <c r="H933" s="1705"/>
    </row>
    <row r="934" spans="1:8" ht="15.75" customHeight="1">
      <c r="A934" s="1705"/>
      <c r="B934" s="1705"/>
      <c r="C934" s="1705"/>
      <c r="D934" s="1705"/>
      <c r="E934" s="1705"/>
      <c r="F934" s="1705"/>
      <c r="G934" s="1705"/>
      <c r="H934" s="1705"/>
    </row>
    <row r="935" spans="1:8" ht="15.75" customHeight="1">
      <c r="A935" s="1705"/>
      <c r="B935" s="1705"/>
      <c r="C935" s="1705"/>
      <c r="D935" s="1705"/>
      <c r="E935" s="1705"/>
      <c r="F935" s="1705"/>
      <c r="G935" s="1705"/>
      <c r="H935" s="1705"/>
    </row>
    <row r="936" spans="1:8" ht="15.75" customHeight="1">
      <c r="A936" s="1705"/>
      <c r="B936" s="1705"/>
      <c r="C936" s="1705"/>
      <c r="D936" s="1705"/>
      <c r="E936" s="1705"/>
      <c r="F936" s="1705"/>
      <c r="G936" s="1705"/>
      <c r="H936" s="1705"/>
    </row>
    <row r="937" spans="1:8" ht="15.75" customHeight="1">
      <c r="A937" s="1705"/>
      <c r="B937" s="1705"/>
      <c r="C937" s="1705"/>
      <c r="D937" s="1705"/>
      <c r="E937" s="1705"/>
      <c r="F937" s="1705"/>
      <c r="G937" s="1705"/>
      <c r="H937" s="1705"/>
    </row>
    <row r="938" spans="1:8" ht="15.75" customHeight="1">
      <c r="A938" s="1705"/>
      <c r="B938" s="1705"/>
      <c r="C938" s="1705"/>
      <c r="D938" s="1705"/>
      <c r="E938" s="1705"/>
      <c r="F938" s="1705"/>
      <c r="G938" s="1705"/>
      <c r="H938" s="1705"/>
    </row>
    <row r="939" spans="1:8" ht="15.75" customHeight="1">
      <c r="A939" s="1705"/>
      <c r="B939" s="1705"/>
      <c r="C939" s="1705"/>
      <c r="D939" s="1705"/>
      <c r="E939" s="1705"/>
      <c r="F939" s="1705"/>
      <c r="G939" s="1705"/>
      <c r="H939" s="1705"/>
    </row>
    <row r="940" spans="1:8" ht="15.75" customHeight="1">
      <c r="A940" s="1705"/>
      <c r="B940" s="1705"/>
      <c r="C940" s="1705"/>
      <c r="D940" s="1705"/>
      <c r="E940" s="1705"/>
      <c r="F940" s="1705"/>
      <c r="G940" s="1705"/>
      <c r="H940" s="1705"/>
    </row>
    <row r="941" spans="1:8" ht="15.75" customHeight="1">
      <c r="A941" s="1705"/>
      <c r="B941" s="1705"/>
      <c r="C941" s="1705"/>
      <c r="D941" s="1705"/>
      <c r="E941" s="1705"/>
      <c r="F941" s="1705"/>
      <c r="G941" s="1705"/>
      <c r="H941" s="1705"/>
    </row>
    <row r="942" spans="1:8" ht="15.75" customHeight="1">
      <c r="A942" s="1705"/>
      <c r="B942" s="1705"/>
      <c r="C942" s="1705"/>
      <c r="D942" s="1705"/>
      <c r="E942" s="1705"/>
      <c r="F942" s="1705"/>
      <c r="G942" s="1705"/>
      <c r="H942" s="1705"/>
    </row>
    <row r="943" spans="1:8" ht="15.75" customHeight="1">
      <c r="A943" s="1705"/>
      <c r="B943" s="1705"/>
      <c r="C943" s="1705"/>
      <c r="D943" s="1705"/>
      <c r="E943" s="1705"/>
      <c r="F943" s="1705"/>
      <c r="G943" s="1705"/>
      <c r="H943" s="1705"/>
    </row>
    <row r="944" spans="1:8" ht="15.75" customHeight="1">
      <c r="A944" s="1705"/>
      <c r="B944" s="1705"/>
      <c r="C944" s="1705"/>
      <c r="D944" s="1705"/>
      <c r="E944" s="1705"/>
      <c r="F944" s="1705"/>
      <c r="G944" s="1705"/>
      <c r="H944" s="1705"/>
    </row>
    <row r="945" spans="1:8" ht="15.75" customHeight="1">
      <c r="A945" s="1705"/>
      <c r="B945" s="1705"/>
      <c r="C945" s="1705"/>
      <c r="D945" s="1705"/>
      <c r="E945" s="1705"/>
      <c r="F945" s="1705"/>
      <c r="G945" s="1705"/>
      <c r="H945" s="1705"/>
    </row>
    <row r="946" spans="1:8" ht="15.75" customHeight="1">
      <c r="A946" s="1705"/>
      <c r="B946" s="1705"/>
      <c r="C946" s="1705"/>
      <c r="D946" s="1705"/>
      <c r="E946" s="1705"/>
      <c r="F946" s="1705"/>
      <c r="G946" s="1705"/>
      <c r="H946" s="1705"/>
    </row>
    <row r="947" spans="1:8" ht="15.75" customHeight="1">
      <c r="A947" s="1705"/>
      <c r="B947" s="1705"/>
      <c r="C947" s="1705"/>
      <c r="D947" s="1705"/>
      <c r="E947" s="1705"/>
      <c r="F947" s="1705"/>
      <c r="G947" s="1705"/>
      <c r="H947" s="1705"/>
    </row>
    <row r="948" spans="1:8" ht="15.75" customHeight="1">
      <c r="A948" s="1705"/>
      <c r="B948" s="1705"/>
      <c r="C948" s="1705"/>
      <c r="D948" s="1705"/>
      <c r="E948" s="1705"/>
      <c r="F948" s="1705"/>
      <c r="G948" s="1705"/>
      <c r="H948" s="1705"/>
    </row>
    <row r="949" spans="1:8" ht="15.75" customHeight="1">
      <c r="A949" s="1705"/>
      <c r="B949" s="1705"/>
      <c r="C949" s="1705"/>
      <c r="D949" s="1705"/>
      <c r="E949" s="1705"/>
      <c r="F949" s="1705"/>
      <c r="G949" s="1705"/>
      <c r="H949" s="1705"/>
    </row>
    <row r="950" spans="1:8" ht="15.75" customHeight="1">
      <c r="A950" s="1705"/>
      <c r="B950" s="1705"/>
      <c r="C950" s="1705"/>
      <c r="D950" s="1705"/>
      <c r="E950" s="1705"/>
      <c r="F950" s="1705"/>
      <c r="G950" s="1705"/>
      <c r="H950" s="1705"/>
    </row>
    <row r="951" spans="1:8" ht="15.75" customHeight="1">
      <c r="A951" s="1705"/>
      <c r="B951" s="1705"/>
      <c r="C951" s="1705"/>
      <c r="D951" s="1705"/>
      <c r="E951" s="1705"/>
      <c r="F951" s="1705"/>
      <c r="G951" s="1705"/>
      <c r="H951" s="1705"/>
    </row>
    <row r="952" spans="1:8" ht="15.75" customHeight="1">
      <c r="A952" s="1705"/>
      <c r="B952" s="1705"/>
      <c r="C952" s="1705"/>
      <c r="D952" s="1705"/>
      <c r="E952" s="1705"/>
      <c r="F952" s="1705"/>
      <c r="G952" s="1705"/>
      <c r="H952" s="1705"/>
    </row>
    <row r="953" spans="1:8" ht="15.75" customHeight="1">
      <c r="A953" s="1705"/>
      <c r="B953" s="1705"/>
      <c r="C953" s="1705"/>
      <c r="D953" s="1705"/>
      <c r="E953" s="1705"/>
      <c r="F953" s="1705"/>
      <c r="G953" s="1705"/>
      <c r="H953" s="1705"/>
    </row>
    <row r="954" spans="1:8" ht="15.75" customHeight="1">
      <c r="A954" s="1705"/>
      <c r="B954" s="1705"/>
      <c r="C954" s="1705"/>
      <c r="D954" s="1705"/>
      <c r="E954" s="1705"/>
      <c r="F954" s="1705"/>
      <c r="G954" s="1705"/>
      <c r="H954" s="1705"/>
    </row>
    <row r="955" spans="1:8" ht="15.75" customHeight="1">
      <c r="A955" s="1705"/>
      <c r="B955" s="1705"/>
      <c r="C955" s="1705"/>
      <c r="D955" s="1705"/>
      <c r="E955" s="1705"/>
      <c r="F955" s="1705"/>
      <c r="G955" s="1705"/>
      <c r="H955" s="1705"/>
    </row>
    <row r="956" spans="1:8" ht="15.75" customHeight="1">
      <c r="A956" s="1705"/>
      <c r="B956" s="1705"/>
      <c r="C956" s="1705"/>
      <c r="D956" s="1705"/>
      <c r="E956" s="1705"/>
      <c r="F956" s="1705"/>
      <c r="G956" s="1705"/>
      <c r="H956" s="1705"/>
    </row>
    <row r="957" spans="1:8" ht="15.75" customHeight="1">
      <c r="A957" s="1705"/>
      <c r="B957" s="1705"/>
      <c r="C957" s="1705"/>
      <c r="D957" s="1705"/>
      <c r="E957" s="1705"/>
      <c r="F957" s="1705"/>
      <c r="G957" s="1705"/>
      <c r="H957" s="1705"/>
    </row>
    <row r="958" spans="1:8" ht="15.75" customHeight="1">
      <c r="A958" s="1705"/>
      <c r="B958" s="1705"/>
      <c r="C958" s="1705"/>
      <c r="D958" s="1705"/>
      <c r="E958" s="1705"/>
      <c r="F958" s="1705"/>
      <c r="G958" s="1705"/>
      <c r="H958" s="1705"/>
    </row>
    <row r="959" spans="1:8" ht="15.75" customHeight="1">
      <c r="A959" s="1705"/>
      <c r="B959" s="1705"/>
      <c r="C959" s="1705"/>
      <c r="D959" s="1705"/>
      <c r="E959" s="1705"/>
      <c r="F959" s="1705"/>
      <c r="G959" s="1705"/>
      <c r="H959" s="1705"/>
    </row>
    <row r="960" spans="1:8" ht="15.75" customHeight="1">
      <c r="A960" s="1705"/>
      <c r="B960" s="1705"/>
      <c r="C960" s="1705"/>
      <c r="D960" s="1705"/>
      <c r="E960" s="1705"/>
      <c r="F960" s="1705"/>
      <c r="G960" s="1705"/>
      <c r="H960" s="1705"/>
    </row>
    <row r="961" spans="1:8" ht="15.75" customHeight="1">
      <c r="A961" s="1705"/>
      <c r="B961" s="1705"/>
      <c r="C961" s="1705"/>
      <c r="D961" s="1705"/>
      <c r="E961" s="1705"/>
      <c r="F961" s="1705"/>
      <c r="G961" s="1705"/>
      <c r="H961" s="1705"/>
    </row>
    <row r="962" spans="1:8" ht="15.75" customHeight="1">
      <c r="A962" s="1705"/>
      <c r="B962" s="1705"/>
      <c r="C962" s="1705"/>
      <c r="D962" s="1705"/>
      <c r="E962" s="1705"/>
      <c r="F962" s="1705"/>
      <c r="G962" s="1705"/>
      <c r="H962" s="1705"/>
    </row>
    <row r="963" spans="1:8" ht="15.75" customHeight="1">
      <c r="A963" s="1705"/>
      <c r="B963" s="1705"/>
      <c r="C963" s="1705"/>
      <c r="D963" s="1705"/>
      <c r="E963" s="1705"/>
      <c r="F963" s="1705"/>
      <c r="G963" s="1705"/>
      <c r="H963" s="1705"/>
    </row>
    <row r="964" spans="1:8" ht="15.75" customHeight="1">
      <c r="A964" s="1705"/>
      <c r="B964" s="1705"/>
      <c r="C964" s="1705"/>
      <c r="D964" s="1705"/>
      <c r="E964" s="1705"/>
      <c r="F964" s="1705"/>
      <c r="G964" s="1705"/>
      <c r="H964" s="1705"/>
    </row>
    <row r="965" spans="1:8" ht="15.75" customHeight="1">
      <c r="A965" s="1705"/>
      <c r="B965" s="1705"/>
      <c r="C965" s="1705"/>
      <c r="D965" s="1705"/>
      <c r="E965" s="1705"/>
      <c r="F965" s="1705"/>
      <c r="G965" s="1705"/>
      <c r="H965" s="1705"/>
    </row>
    <row r="966" spans="1:8" ht="15.75" customHeight="1">
      <c r="A966" s="1705"/>
      <c r="B966" s="1705"/>
      <c r="C966" s="1705"/>
      <c r="D966" s="1705"/>
      <c r="E966" s="1705"/>
      <c r="F966" s="1705"/>
      <c r="G966" s="1705"/>
      <c r="H966" s="1705"/>
    </row>
    <row r="967" spans="1:8" ht="15.75" customHeight="1">
      <c r="A967" s="1705"/>
      <c r="B967" s="1705"/>
      <c r="C967" s="1705"/>
      <c r="D967" s="1705"/>
      <c r="E967" s="1705"/>
      <c r="F967" s="1705"/>
      <c r="G967" s="1705"/>
      <c r="H967" s="1705"/>
    </row>
    <row r="968" spans="1:8" ht="15.75" customHeight="1">
      <c r="A968" s="1705"/>
      <c r="B968" s="1705"/>
      <c r="C968" s="1705"/>
      <c r="D968" s="1705"/>
      <c r="E968" s="1705"/>
      <c r="F968" s="1705"/>
      <c r="G968" s="1705"/>
      <c r="H968" s="1705"/>
    </row>
    <row r="969" spans="1:8" ht="15.75" customHeight="1">
      <c r="A969" s="1705"/>
      <c r="B969" s="1705"/>
      <c r="C969" s="1705"/>
      <c r="D969" s="1705"/>
      <c r="E969" s="1705"/>
      <c r="F969" s="1705"/>
      <c r="G969" s="1705"/>
      <c r="H969" s="1705"/>
    </row>
    <row r="970" spans="1:8" ht="15.75" customHeight="1">
      <c r="A970" s="1705"/>
      <c r="B970" s="1705"/>
      <c r="C970" s="1705"/>
      <c r="D970" s="1705"/>
      <c r="E970" s="1705"/>
      <c r="F970" s="1705"/>
      <c r="G970" s="1705"/>
      <c r="H970" s="1705"/>
    </row>
    <row r="971" spans="1:8" ht="15.75" customHeight="1">
      <c r="A971" s="1705"/>
      <c r="B971" s="1705"/>
      <c r="C971" s="1705"/>
      <c r="D971" s="1705"/>
      <c r="E971" s="1705"/>
      <c r="F971" s="1705"/>
      <c r="G971" s="1705"/>
      <c r="H971" s="1705"/>
    </row>
    <row r="972" spans="1:8" ht="15.75" customHeight="1">
      <c r="A972" s="1705"/>
      <c r="B972" s="1705"/>
      <c r="C972" s="1705"/>
      <c r="D972" s="1705"/>
      <c r="E972" s="1705"/>
      <c r="F972" s="1705"/>
      <c r="G972" s="1705"/>
      <c r="H972" s="1705"/>
    </row>
    <row r="973" spans="1:8" ht="15.75" customHeight="1">
      <c r="A973" s="1705"/>
      <c r="B973" s="1705"/>
      <c r="C973" s="1705"/>
      <c r="D973" s="1705"/>
      <c r="E973" s="1705"/>
      <c r="F973" s="1705"/>
      <c r="G973" s="1705"/>
      <c r="H973" s="1705"/>
    </row>
    <row r="974" spans="1:8" ht="15.75" customHeight="1">
      <c r="A974" s="1705"/>
      <c r="B974" s="1705"/>
      <c r="C974" s="1705"/>
      <c r="D974" s="1705"/>
      <c r="E974" s="1705"/>
      <c r="F974" s="1705"/>
      <c r="G974" s="1705"/>
      <c r="H974" s="1705"/>
    </row>
    <row r="975" spans="1:8" ht="15.75" customHeight="1">
      <c r="A975" s="1705"/>
      <c r="B975" s="1705"/>
      <c r="C975" s="1705"/>
      <c r="D975" s="1705"/>
      <c r="E975" s="1705"/>
      <c r="F975" s="1705"/>
      <c r="G975" s="1705"/>
      <c r="H975" s="1705"/>
    </row>
    <row r="976" spans="1:8" ht="15.75" customHeight="1">
      <c r="A976" s="1705"/>
      <c r="B976" s="1705"/>
      <c r="C976" s="1705"/>
      <c r="D976" s="1705"/>
      <c r="E976" s="1705"/>
      <c r="F976" s="1705"/>
      <c r="G976" s="1705"/>
      <c r="H976" s="1705"/>
    </row>
    <row r="977" spans="1:8" ht="15.75" customHeight="1">
      <c r="A977" s="1705"/>
      <c r="B977" s="1705"/>
      <c r="C977" s="1705"/>
      <c r="D977" s="1705"/>
      <c r="E977" s="1705"/>
      <c r="F977" s="1705"/>
      <c r="G977" s="1705"/>
      <c r="H977" s="1705"/>
    </row>
    <row r="978" spans="1:8" ht="15.75" customHeight="1">
      <c r="A978" s="1705"/>
      <c r="B978" s="1705"/>
      <c r="C978" s="1705"/>
      <c r="D978" s="1705"/>
      <c r="E978" s="1705"/>
      <c r="F978" s="1705"/>
      <c r="G978" s="1705"/>
      <c r="H978" s="1705"/>
    </row>
    <row r="979" spans="1:8" ht="15.75" customHeight="1">
      <c r="A979" s="1705"/>
      <c r="B979" s="1705"/>
      <c r="C979" s="1705"/>
      <c r="D979" s="1705"/>
      <c r="E979" s="1705"/>
      <c r="F979" s="1705"/>
      <c r="G979" s="1705"/>
      <c r="H979" s="1705"/>
    </row>
    <row r="980" spans="1:8" ht="15.75" customHeight="1">
      <c r="A980" s="1705"/>
      <c r="B980" s="1705"/>
      <c r="C980" s="1705"/>
      <c r="D980" s="1705"/>
      <c r="E980" s="1705"/>
      <c r="F980" s="1705"/>
      <c r="G980" s="1705"/>
      <c r="H980" s="1705"/>
    </row>
    <row r="981" spans="1:8" ht="15.75" customHeight="1">
      <c r="A981" s="1705"/>
      <c r="B981" s="1705"/>
      <c r="C981" s="1705"/>
      <c r="D981" s="1705"/>
      <c r="E981" s="1705"/>
      <c r="F981" s="1705"/>
      <c r="G981" s="1705"/>
      <c r="H981" s="1705"/>
    </row>
    <row r="982" spans="1:8" ht="15.75" customHeight="1">
      <c r="A982" s="1705"/>
      <c r="B982" s="1705"/>
      <c r="C982" s="1705"/>
      <c r="D982" s="1705"/>
      <c r="E982" s="1705"/>
      <c r="F982" s="1705"/>
      <c r="G982" s="1705"/>
      <c r="H982" s="1705"/>
    </row>
    <row r="983" spans="1:8" ht="15.75" customHeight="1">
      <c r="A983" s="1705"/>
      <c r="B983" s="1705"/>
      <c r="C983" s="1705"/>
      <c r="D983" s="1705"/>
      <c r="E983" s="1705"/>
      <c r="F983" s="1705"/>
      <c r="G983" s="1705"/>
      <c r="H983" s="1705"/>
    </row>
    <row r="984" spans="1:8" ht="15.75" customHeight="1">
      <c r="A984" s="1705"/>
      <c r="B984" s="1705"/>
      <c r="C984" s="1705"/>
      <c r="D984" s="1705"/>
      <c r="E984" s="1705"/>
      <c r="F984" s="1705"/>
      <c r="G984" s="1705"/>
      <c r="H984" s="1705"/>
    </row>
  </sheetData>
  <mergeCells count="10">
    <mergeCell ref="B47:H47"/>
    <mergeCell ref="B48:H48"/>
    <mergeCell ref="B1:H1"/>
    <mergeCell ref="B2:H2"/>
    <mergeCell ref="B3:H3"/>
    <mergeCell ref="B4:H4"/>
    <mergeCell ref="B5:B6"/>
    <mergeCell ref="C5:C6"/>
    <mergeCell ref="G5:H5"/>
    <mergeCell ref="D5:F5"/>
  </mergeCells>
  <printOptions horizontalCentered="1"/>
  <pageMargins left="0.39370078740157483" right="0.39370078740157483" top="0.59" bottom="0.39370078740157483" header="0" footer="0"/>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96"/>
  <sheetViews>
    <sheetView showGridLines="0" workbookViewId="0">
      <selection activeCell="L29" sqref="L29"/>
    </sheetView>
  </sheetViews>
  <sheetFormatPr defaultColWidth="14.42578125" defaultRowHeight="15" customHeight="1"/>
  <cols>
    <col min="1" max="1" width="4.42578125" style="1799" customWidth="1"/>
    <col min="2" max="2" width="5.140625" style="1799" customWidth="1"/>
    <col min="3" max="3" width="39" style="1799" customWidth="1"/>
    <col min="4" max="4" width="15.42578125" style="1799" customWidth="1"/>
    <col min="5" max="5" width="14.42578125" style="1799" customWidth="1"/>
    <col min="6" max="6" width="17" style="1799" customWidth="1"/>
    <col min="7" max="7" width="11.85546875" style="1799" customWidth="1"/>
    <col min="8" max="8" width="12.42578125" style="1799" customWidth="1"/>
    <col min="9" max="9" width="8.42578125" style="1799" customWidth="1"/>
    <col min="10" max="16384" width="14.42578125" style="1799"/>
  </cols>
  <sheetData>
    <row r="1" spans="1:9" ht="15" customHeight="1">
      <c r="A1" s="1706"/>
      <c r="B1" s="3247" t="s">
        <v>1516</v>
      </c>
      <c r="C1" s="3274"/>
      <c r="D1" s="3274"/>
      <c r="E1" s="3274"/>
      <c r="F1" s="3274"/>
      <c r="G1" s="3274"/>
      <c r="H1" s="3274"/>
      <c r="I1" s="1706"/>
    </row>
    <row r="2" spans="1:9" ht="15" customHeight="1">
      <c r="A2" s="1706"/>
      <c r="B2" s="3263" t="s">
        <v>1515</v>
      </c>
      <c r="C2" s="3274"/>
      <c r="D2" s="3274"/>
      <c r="E2" s="3274"/>
      <c r="F2" s="3274"/>
      <c r="G2" s="3274"/>
      <c r="H2" s="3274"/>
      <c r="I2" s="1706"/>
    </row>
    <row r="3" spans="1:9" ht="15" customHeight="1">
      <c r="A3" s="1706"/>
      <c r="B3" s="3263"/>
      <c r="C3" s="3274"/>
      <c r="D3" s="3274"/>
      <c r="E3" s="3274"/>
      <c r="F3" s="3274"/>
      <c r="G3" s="3274"/>
      <c r="H3" s="3274"/>
      <c r="I3" s="1706"/>
    </row>
    <row r="4" spans="1:9" ht="15" customHeight="1" thickBot="1">
      <c r="A4" s="1706"/>
      <c r="B4" s="3249" t="s">
        <v>40</v>
      </c>
      <c r="C4" s="3250"/>
      <c r="D4" s="3250"/>
      <c r="E4" s="3250"/>
      <c r="F4" s="3250"/>
      <c r="G4" s="3250"/>
      <c r="H4" s="3250"/>
      <c r="I4" s="1706"/>
    </row>
    <row r="5" spans="1:9" ht="32.25" customHeight="1" thickTop="1">
      <c r="A5" s="1706"/>
      <c r="B5" s="3275" t="s">
        <v>2</v>
      </c>
      <c r="C5" s="3276" t="s">
        <v>3</v>
      </c>
      <c r="D5" s="3280" t="s">
        <v>4</v>
      </c>
      <c r="E5" s="3281"/>
      <c r="F5" s="3282"/>
      <c r="G5" s="3278" t="s">
        <v>545</v>
      </c>
      <c r="H5" s="3279"/>
      <c r="I5" s="1706"/>
    </row>
    <row r="6" spans="1:9" ht="18.75">
      <c r="A6" s="1706"/>
      <c r="B6" s="3252"/>
      <c r="C6" s="3277"/>
      <c r="D6" s="1821" t="s">
        <v>29</v>
      </c>
      <c r="E6" s="1820" t="s">
        <v>400</v>
      </c>
      <c r="F6" s="1819" t="s">
        <v>401</v>
      </c>
      <c r="G6" s="1818" t="s">
        <v>85</v>
      </c>
      <c r="H6" s="1817" t="s">
        <v>398</v>
      </c>
      <c r="I6" s="1706"/>
    </row>
    <row r="7" spans="1:9" ht="32.25" customHeight="1">
      <c r="A7" s="1706"/>
      <c r="B7" s="1816"/>
      <c r="C7" s="1809" t="s">
        <v>1514</v>
      </c>
      <c r="D7" s="1815">
        <v>1102.5682879999999</v>
      </c>
      <c r="E7" s="1815">
        <v>426.49768599999993</v>
      </c>
      <c r="F7" s="1815">
        <v>623.57875799999988</v>
      </c>
      <c r="G7" s="1814">
        <v>-61.317798576118676</v>
      </c>
      <c r="H7" s="1813">
        <v>46.209177322476712</v>
      </c>
      <c r="I7" s="1706"/>
    </row>
    <row r="8" spans="1:9" ht="32.25" customHeight="1">
      <c r="A8" s="1706"/>
      <c r="B8" s="1788">
        <v>1</v>
      </c>
      <c r="C8" s="1812" t="s">
        <v>1513</v>
      </c>
      <c r="D8" s="1811">
        <v>7.4222970000000004</v>
      </c>
      <c r="E8" s="1811">
        <v>5.5189240000000002</v>
      </c>
      <c r="F8" s="1785">
        <v>3.2724839999999999</v>
      </c>
      <c r="G8" s="1785">
        <v>-25.643988646641336</v>
      </c>
      <c r="H8" s="1784">
        <v>-40.70431120269096</v>
      </c>
      <c r="I8" s="1706"/>
    </row>
    <row r="9" spans="1:9" ht="32.25" customHeight="1">
      <c r="A9" s="1706"/>
      <c r="B9" s="1788">
        <v>2</v>
      </c>
      <c r="C9" s="1812" t="s">
        <v>1512</v>
      </c>
      <c r="D9" s="1811">
        <v>292.66342300000002</v>
      </c>
      <c r="E9" s="1811">
        <v>87.484851000000006</v>
      </c>
      <c r="F9" s="1785">
        <v>141.92365599999999</v>
      </c>
      <c r="G9" s="1785">
        <v>-70.107350586137301</v>
      </c>
      <c r="H9" s="1784">
        <v>62.226550514442771</v>
      </c>
      <c r="I9" s="1706"/>
    </row>
    <row r="10" spans="1:9" ht="32.25" customHeight="1">
      <c r="A10" s="1706"/>
      <c r="B10" s="1788">
        <v>3</v>
      </c>
      <c r="C10" s="1812" t="s">
        <v>1458</v>
      </c>
      <c r="D10" s="1811">
        <v>148.71389600000001</v>
      </c>
      <c r="E10" s="1811">
        <v>2.7759579999999993</v>
      </c>
      <c r="F10" s="1785">
        <v>0</v>
      </c>
      <c r="G10" s="1785">
        <v>-98.133356683762756</v>
      </c>
      <c r="H10" s="1784" t="s">
        <v>95</v>
      </c>
      <c r="I10" s="1706"/>
    </row>
    <row r="11" spans="1:9" ht="32.25" customHeight="1">
      <c r="A11" s="1706"/>
      <c r="B11" s="1788">
        <v>4</v>
      </c>
      <c r="C11" s="1812" t="s">
        <v>1511</v>
      </c>
      <c r="D11" s="1811">
        <v>199.98489599999999</v>
      </c>
      <c r="E11" s="1811">
        <v>151.82456199999999</v>
      </c>
      <c r="F11" s="1785">
        <v>165.85467400000002</v>
      </c>
      <c r="G11" s="1785">
        <v>-24.081985671557916</v>
      </c>
      <c r="H11" s="1784">
        <v>9.2410027831992139</v>
      </c>
      <c r="I11" s="1706"/>
    </row>
    <row r="12" spans="1:9" ht="32.25" customHeight="1">
      <c r="A12" s="1706"/>
      <c r="B12" s="1788">
        <v>5</v>
      </c>
      <c r="C12" s="1812" t="s">
        <v>1462</v>
      </c>
      <c r="D12" s="1811">
        <v>41.957992000000012</v>
      </c>
      <c r="E12" s="1811">
        <v>13.426906000000002</v>
      </c>
      <c r="F12" s="1785">
        <v>16.053158000000003</v>
      </c>
      <c r="G12" s="1785">
        <v>-67.999169264344204</v>
      </c>
      <c r="H12" s="1784">
        <v>19.559621553915708</v>
      </c>
      <c r="I12" s="1706"/>
    </row>
    <row r="13" spans="1:9" ht="32.25" customHeight="1">
      <c r="A13" s="1706"/>
      <c r="B13" s="1788">
        <v>6</v>
      </c>
      <c r="C13" s="1812" t="s">
        <v>1510</v>
      </c>
      <c r="D13" s="1811">
        <v>100.33806199999999</v>
      </c>
      <c r="E13" s="1811">
        <v>19.256852000000002</v>
      </c>
      <c r="F13" s="1785">
        <v>49.992680999999997</v>
      </c>
      <c r="G13" s="1785">
        <v>-80.808028761807265</v>
      </c>
      <c r="H13" s="1784">
        <v>159.60983134730427</v>
      </c>
      <c r="I13" s="1706"/>
    </row>
    <row r="14" spans="1:9" ht="32.25" customHeight="1">
      <c r="A14" s="1706"/>
      <c r="B14" s="1788">
        <v>7</v>
      </c>
      <c r="C14" s="1812" t="s">
        <v>1509</v>
      </c>
      <c r="D14" s="1811">
        <v>0.7349969999999999</v>
      </c>
      <c r="E14" s="1811">
        <v>0.87912800000000002</v>
      </c>
      <c r="F14" s="1785">
        <v>1.3436539999999999</v>
      </c>
      <c r="G14" s="1785">
        <v>19.609739903700294</v>
      </c>
      <c r="H14" s="1784">
        <v>52.839404500823541</v>
      </c>
      <c r="I14" s="1706"/>
    </row>
    <row r="15" spans="1:9" ht="32.25" customHeight="1">
      <c r="A15" s="1706"/>
      <c r="B15" s="1788">
        <v>8</v>
      </c>
      <c r="C15" s="1812" t="s">
        <v>1508</v>
      </c>
      <c r="D15" s="1811">
        <v>85.675398000000001</v>
      </c>
      <c r="E15" s="1811">
        <v>0.57229200000000002</v>
      </c>
      <c r="F15" s="1785">
        <v>22.314939000000003</v>
      </c>
      <c r="G15" s="1785">
        <v>-99.332022945490138</v>
      </c>
      <c r="H15" s="1784" t="s">
        <v>95</v>
      </c>
      <c r="I15" s="1706"/>
    </row>
    <row r="16" spans="1:9" ht="32.25" customHeight="1">
      <c r="A16" s="1706"/>
      <c r="B16" s="1788">
        <v>9</v>
      </c>
      <c r="C16" s="1812" t="s">
        <v>1507</v>
      </c>
      <c r="D16" s="1811">
        <v>15.846483999999998</v>
      </c>
      <c r="E16" s="1811">
        <v>4.1825669999999997</v>
      </c>
      <c r="F16" s="1785">
        <v>0</v>
      </c>
      <c r="G16" s="1785">
        <v>-73.605709632496399</v>
      </c>
      <c r="H16" s="1784" t="s">
        <v>95</v>
      </c>
      <c r="I16" s="1706"/>
    </row>
    <row r="17" spans="1:9" ht="32.25" customHeight="1">
      <c r="A17" s="1706"/>
      <c r="B17" s="1788">
        <v>10</v>
      </c>
      <c r="C17" s="1812" t="s">
        <v>1506</v>
      </c>
      <c r="D17" s="1811">
        <v>13.872651999999999</v>
      </c>
      <c r="E17" s="1811">
        <v>3.190887</v>
      </c>
      <c r="F17" s="1785">
        <v>0</v>
      </c>
      <c r="G17" s="1785">
        <v>-76.998723820074204</v>
      </c>
      <c r="H17" s="1784" t="s">
        <v>95</v>
      </c>
      <c r="I17" s="1706"/>
    </row>
    <row r="18" spans="1:9" ht="32.25" customHeight="1">
      <c r="A18" s="1706"/>
      <c r="B18" s="1788">
        <v>11</v>
      </c>
      <c r="C18" s="1812" t="s">
        <v>1505</v>
      </c>
      <c r="D18" s="1811">
        <v>195.35819100000003</v>
      </c>
      <c r="E18" s="1811">
        <v>137.38475899999997</v>
      </c>
      <c r="F18" s="1785">
        <v>222.82351199999994</v>
      </c>
      <c r="G18" s="1785">
        <v>-29.675454969789339</v>
      </c>
      <c r="H18" s="1784">
        <v>62.189396860244138</v>
      </c>
      <c r="I18" s="1706"/>
    </row>
    <row r="19" spans="1:9" ht="32.25" customHeight="1">
      <c r="A19" s="1706"/>
      <c r="B19" s="1810"/>
      <c r="C19" s="1809" t="s">
        <v>1504</v>
      </c>
      <c r="D19" s="1808">
        <v>1007.2308220000014</v>
      </c>
      <c r="E19" s="1808">
        <v>764.68320757000015</v>
      </c>
      <c r="F19" s="1807">
        <v>392.47795000000008</v>
      </c>
      <c r="G19" s="1807">
        <v>-24.080638631410032</v>
      </c>
      <c r="H19" s="1806">
        <v>-48.674438497582393</v>
      </c>
      <c r="I19" s="1706"/>
    </row>
    <row r="20" spans="1:9" ht="32.25" customHeight="1" thickBot="1">
      <c r="A20" s="1706"/>
      <c r="B20" s="1805"/>
      <c r="C20" s="1804" t="s">
        <v>1503</v>
      </c>
      <c r="D20" s="1803">
        <v>2109.7991100000013</v>
      </c>
      <c r="E20" s="1803">
        <v>1191.1808935700001</v>
      </c>
      <c r="F20" s="1803">
        <v>1016.056708</v>
      </c>
      <c r="G20" s="1802">
        <v>-43.540553793768581</v>
      </c>
      <c r="H20" s="1801">
        <v>-14.701728890659794</v>
      </c>
      <c r="I20" s="1706"/>
    </row>
    <row r="21" spans="1:9" ht="21.75" customHeight="1" thickTop="1">
      <c r="A21" s="1706"/>
      <c r="B21" s="3273" t="s">
        <v>1438</v>
      </c>
      <c r="C21" s="3261"/>
      <c r="D21" s="3261"/>
      <c r="E21" s="3261"/>
      <c r="F21" s="1800"/>
      <c r="G21" s="1800"/>
      <c r="H21" s="1706"/>
      <c r="I21" s="1706"/>
    </row>
    <row r="22" spans="1:9" ht="15" customHeight="1">
      <c r="A22" s="1706"/>
      <c r="B22" s="1706"/>
      <c r="C22" s="1769"/>
      <c r="D22" s="1766"/>
      <c r="E22" s="1766"/>
      <c r="F22" s="1766"/>
      <c r="G22" s="1766"/>
      <c r="H22" s="1766"/>
      <c r="I22" s="1706"/>
    </row>
    <row r="23" spans="1:9" ht="15.75" customHeight="1">
      <c r="A23" s="1706"/>
      <c r="B23" s="1706"/>
      <c r="C23" s="1706"/>
      <c r="D23" s="1768"/>
      <c r="E23" s="1768"/>
      <c r="F23" s="1768"/>
      <c r="G23" s="1768"/>
      <c r="H23" s="1768"/>
      <c r="I23" s="1706"/>
    </row>
    <row r="24" spans="1:9" ht="15.75" customHeight="1">
      <c r="A24" s="1706"/>
      <c r="B24" s="1706"/>
      <c r="C24" s="1706"/>
      <c r="D24" s="1768"/>
      <c r="E24" s="1768"/>
      <c r="F24" s="1768"/>
      <c r="G24" s="1768"/>
      <c r="H24" s="1768"/>
      <c r="I24" s="1706"/>
    </row>
    <row r="25" spans="1:9" ht="15.75" customHeight="1">
      <c r="A25" s="1706"/>
      <c r="B25" s="1706"/>
      <c r="C25" s="1706"/>
      <c r="D25" s="1768"/>
      <c r="E25" s="1768"/>
      <c r="F25" s="1768"/>
      <c r="G25" s="1706"/>
      <c r="H25" s="1706"/>
      <c r="I25" s="1706"/>
    </row>
    <row r="26" spans="1:9" ht="15.75" customHeight="1">
      <c r="A26" s="1706"/>
      <c r="B26" s="1706"/>
      <c r="C26" s="1706"/>
      <c r="D26" s="1706"/>
      <c r="E26" s="1706"/>
      <c r="F26" s="1706"/>
      <c r="G26" s="1706"/>
      <c r="H26" s="1706"/>
      <c r="I26" s="1706"/>
    </row>
    <row r="27" spans="1:9" ht="15.75" customHeight="1">
      <c r="A27" s="1706"/>
      <c r="B27" s="1706"/>
      <c r="C27" s="1706"/>
      <c r="D27" s="1706"/>
      <c r="E27" s="1706"/>
      <c r="F27" s="1706"/>
      <c r="G27" s="1706"/>
      <c r="H27" s="1706"/>
      <c r="I27" s="1706"/>
    </row>
    <row r="28" spans="1:9" ht="15.75" customHeight="1">
      <c r="A28" s="1706"/>
      <c r="B28" s="1706"/>
      <c r="C28" s="1706"/>
      <c r="D28" s="1706"/>
      <c r="E28" s="1706"/>
      <c r="F28" s="1706"/>
      <c r="G28" s="1706"/>
      <c r="H28" s="1706"/>
      <c r="I28" s="1706"/>
    </row>
    <row r="29" spans="1:9" ht="15.75" customHeight="1">
      <c r="A29" s="1706"/>
      <c r="B29" s="1706"/>
      <c r="C29" s="1706"/>
      <c r="D29" s="1706"/>
      <c r="E29" s="1706"/>
      <c r="F29" s="1706"/>
      <c r="G29" s="1706"/>
      <c r="H29" s="1706"/>
      <c r="I29" s="1706"/>
    </row>
    <row r="30" spans="1:9" ht="15.75" customHeight="1">
      <c r="A30" s="1706"/>
      <c r="B30" s="1706"/>
      <c r="C30" s="1706"/>
      <c r="D30" s="1706"/>
      <c r="E30" s="1706"/>
      <c r="F30" s="1706"/>
      <c r="G30" s="1706"/>
      <c r="H30" s="1706"/>
      <c r="I30" s="1706"/>
    </row>
    <row r="31" spans="1:9" ht="15.75" customHeight="1">
      <c r="A31" s="1706"/>
      <c r="B31" s="1706"/>
      <c r="C31" s="1706"/>
      <c r="D31" s="1706"/>
      <c r="E31" s="1706"/>
      <c r="F31" s="1706"/>
      <c r="G31" s="1706"/>
      <c r="H31" s="1706"/>
      <c r="I31" s="1706"/>
    </row>
    <row r="32" spans="1:9" ht="15.75" customHeight="1">
      <c r="A32" s="1706"/>
      <c r="B32" s="1706"/>
      <c r="C32" s="1706"/>
      <c r="D32" s="1706"/>
      <c r="E32" s="1706"/>
      <c r="F32" s="1706"/>
      <c r="G32" s="1706"/>
      <c r="H32" s="1706"/>
      <c r="I32" s="1706"/>
    </row>
    <row r="33" spans="1:9" ht="15.75" customHeight="1">
      <c r="A33" s="1706"/>
      <c r="B33" s="1706"/>
      <c r="C33" s="1706"/>
      <c r="D33" s="1706"/>
      <c r="E33" s="1706"/>
      <c r="F33" s="1706"/>
      <c r="G33" s="1706"/>
      <c r="H33" s="1706"/>
      <c r="I33" s="1706"/>
    </row>
    <row r="34" spans="1:9" ht="15.75" customHeight="1">
      <c r="A34" s="1706"/>
      <c r="B34" s="1706"/>
      <c r="C34" s="1706"/>
      <c r="D34" s="1706"/>
      <c r="E34" s="1706"/>
      <c r="F34" s="1706"/>
      <c r="G34" s="1706"/>
      <c r="H34" s="1706"/>
      <c r="I34" s="1706"/>
    </row>
    <row r="35" spans="1:9" ht="15.75" customHeight="1">
      <c r="A35" s="1706"/>
      <c r="B35" s="1706"/>
      <c r="C35" s="1706"/>
      <c r="D35" s="1706"/>
      <c r="E35" s="1706"/>
      <c r="F35" s="1706"/>
      <c r="G35" s="1706"/>
      <c r="H35" s="1706"/>
      <c r="I35" s="1706"/>
    </row>
    <row r="36" spans="1:9" ht="15.75" customHeight="1">
      <c r="A36" s="1706"/>
      <c r="B36" s="1706"/>
      <c r="C36" s="1706"/>
      <c r="D36" s="1706"/>
      <c r="E36" s="1706"/>
      <c r="F36" s="1706"/>
      <c r="G36" s="1706"/>
      <c r="H36" s="1706"/>
      <c r="I36" s="1706"/>
    </row>
    <row r="37" spans="1:9" ht="15.75" customHeight="1">
      <c r="A37" s="1706"/>
      <c r="B37" s="1706"/>
      <c r="C37" s="1706"/>
      <c r="D37" s="1706"/>
      <c r="E37" s="1706"/>
      <c r="F37" s="1706"/>
      <c r="G37" s="1706"/>
      <c r="H37" s="1706"/>
      <c r="I37" s="1706"/>
    </row>
    <row r="38" spans="1:9" ht="15.75" customHeight="1">
      <c r="A38" s="1706"/>
      <c r="B38" s="1706"/>
      <c r="C38" s="1706"/>
      <c r="D38" s="1706"/>
      <c r="E38" s="1706"/>
      <c r="F38" s="1706"/>
      <c r="G38" s="1706"/>
      <c r="H38" s="1706"/>
      <c r="I38" s="1706"/>
    </row>
    <row r="39" spans="1:9" ht="15.75" customHeight="1">
      <c r="A39" s="1706"/>
      <c r="B39" s="1706"/>
      <c r="C39" s="1706"/>
      <c r="D39" s="1706"/>
      <c r="E39" s="1706"/>
      <c r="F39" s="1706"/>
      <c r="G39" s="1706"/>
      <c r="H39" s="1706"/>
      <c r="I39" s="1706"/>
    </row>
    <row r="40" spans="1:9" ht="15.75" customHeight="1">
      <c r="A40" s="1706"/>
      <c r="B40" s="1706"/>
      <c r="C40" s="1706"/>
      <c r="D40" s="1706"/>
      <c r="E40" s="1706"/>
      <c r="F40" s="1706"/>
      <c r="G40" s="1706"/>
      <c r="H40" s="1706"/>
      <c r="I40" s="1706"/>
    </row>
    <row r="41" spans="1:9" ht="15.75" customHeight="1">
      <c r="A41" s="1706"/>
      <c r="B41" s="1706"/>
      <c r="C41" s="1706"/>
      <c r="D41" s="1706"/>
      <c r="E41" s="1706"/>
      <c r="F41" s="1706"/>
      <c r="G41" s="1706"/>
      <c r="H41" s="1706"/>
      <c r="I41" s="1706"/>
    </row>
    <row r="42" spans="1:9" ht="15.75" customHeight="1">
      <c r="A42" s="1706"/>
      <c r="B42" s="1706"/>
      <c r="C42" s="1706"/>
      <c r="D42" s="1706"/>
      <c r="E42" s="1706"/>
      <c r="F42" s="1706"/>
      <c r="G42" s="1706"/>
      <c r="H42" s="1706"/>
      <c r="I42" s="1706"/>
    </row>
    <row r="43" spans="1:9" ht="15.75" customHeight="1">
      <c r="A43" s="1706"/>
      <c r="B43" s="1706"/>
      <c r="C43" s="1706"/>
      <c r="D43" s="1706"/>
      <c r="E43" s="1706"/>
      <c r="F43" s="1706"/>
      <c r="G43" s="1706"/>
      <c r="H43" s="1706"/>
      <c r="I43" s="1706"/>
    </row>
    <row r="44" spans="1:9" ht="15.75" customHeight="1">
      <c r="A44" s="1706"/>
      <c r="B44" s="1706"/>
      <c r="C44" s="1706"/>
      <c r="D44" s="1706"/>
      <c r="E44" s="1706"/>
      <c r="F44" s="1706"/>
      <c r="G44" s="1706"/>
      <c r="H44" s="1706"/>
      <c r="I44" s="1706"/>
    </row>
    <row r="45" spans="1:9" ht="15.75" customHeight="1">
      <c r="A45" s="1706"/>
      <c r="B45" s="1706"/>
      <c r="C45" s="1706"/>
      <c r="D45" s="1706"/>
      <c r="E45" s="1706"/>
      <c r="F45" s="1706"/>
      <c r="G45" s="1706"/>
      <c r="H45" s="1706"/>
      <c r="I45" s="1706"/>
    </row>
    <row r="46" spans="1:9" ht="15.75" customHeight="1">
      <c r="A46" s="1706"/>
      <c r="B46" s="1706"/>
      <c r="C46" s="1706"/>
      <c r="D46" s="1706"/>
      <c r="E46" s="1706"/>
      <c r="F46" s="1706"/>
      <c r="G46" s="1706"/>
      <c r="H46" s="1706"/>
      <c r="I46" s="1706"/>
    </row>
    <row r="47" spans="1:9" ht="15.75" customHeight="1">
      <c r="A47" s="1706"/>
      <c r="B47" s="1706"/>
      <c r="C47" s="1706"/>
      <c r="D47" s="1706"/>
      <c r="E47" s="1706"/>
      <c r="F47" s="1706"/>
      <c r="G47" s="1706"/>
      <c r="H47" s="1706"/>
      <c r="I47" s="1706"/>
    </row>
    <row r="48" spans="1:9" ht="15.75" customHeight="1">
      <c r="A48" s="1706"/>
      <c r="B48" s="1706"/>
      <c r="C48" s="1706"/>
      <c r="D48" s="1706"/>
      <c r="E48" s="1706"/>
      <c r="F48" s="1706"/>
      <c r="G48" s="1706"/>
      <c r="H48" s="1706"/>
      <c r="I48" s="1706"/>
    </row>
    <row r="49" spans="1:9" ht="15.75" customHeight="1">
      <c r="A49" s="1706"/>
      <c r="B49" s="1706"/>
      <c r="C49" s="1706"/>
      <c r="D49" s="1706"/>
      <c r="E49" s="1706"/>
      <c r="F49" s="1706"/>
      <c r="G49" s="1706"/>
      <c r="H49" s="1706"/>
      <c r="I49" s="1706"/>
    </row>
    <row r="50" spans="1:9" ht="15.75" customHeight="1">
      <c r="A50" s="1706"/>
      <c r="B50" s="1706"/>
      <c r="C50" s="1706"/>
      <c r="D50" s="1706"/>
      <c r="E50" s="1706"/>
      <c r="F50" s="1706"/>
      <c r="G50" s="1706"/>
      <c r="H50" s="1706"/>
      <c r="I50" s="1706"/>
    </row>
    <row r="51" spans="1:9" ht="15.75" customHeight="1">
      <c r="A51" s="1706"/>
      <c r="B51" s="1706"/>
      <c r="C51" s="1706"/>
      <c r="D51" s="1706"/>
      <c r="E51" s="1706"/>
      <c r="F51" s="1706"/>
      <c r="G51" s="1706"/>
      <c r="H51" s="1706"/>
      <c r="I51" s="1706"/>
    </row>
    <row r="52" spans="1:9" ht="15.75" customHeight="1">
      <c r="A52" s="1706"/>
      <c r="B52" s="1706"/>
      <c r="C52" s="1706"/>
      <c r="D52" s="1706"/>
      <c r="E52" s="1706"/>
      <c r="F52" s="1706"/>
      <c r="G52" s="1706"/>
      <c r="H52" s="1706"/>
      <c r="I52" s="1706"/>
    </row>
    <row r="53" spans="1:9" ht="15.75" customHeight="1">
      <c r="A53" s="1706"/>
      <c r="B53" s="1706"/>
      <c r="C53" s="1706"/>
      <c r="D53" s="1706"/>
      <c r="E53" s="1706"/>
      <c r="F53" s="1706"/>
      <c r="G53" s="1706"/>
      <c r="H53" s="1706"/>
      <c r="I53" s="1706"/>
    </row>
    <row r="54" spans="1:9" ht="15.75" customHeight="1">
      <c r="A54" s="1706"/>
      <c r="B54" s="1706"/>
      <c r="C54" s="1706"/>
      <c r="D54" s="1706"/>
      <c r="E54" s="1706"/>
      <c r="F54" s="1706"/>
      <c r="G54" s="1706"/>
      <c r="H54" s="1706"/>
      <c r="I54" s="1706"/>
    </row>
    <row r="55" spans="1:9" ht="15.75" customHeight="1">
      <c r="A55" s="1706"/>
      <c r="B55" s="1706"/>
      <c r="C55" s="1706"/>
      <c r="D55" s="1706"/>
      <c r="E55" s="1706"/>
      <c r="F55" s="1706"/>
      <c r="G55" s="1706"/>
      <c r="H55" s="1706"/>
      <c r="I55" s="1706"/>
    </row>
    <row r="56" spans="1:9" ht="15.75" customHeight="1">
      <c r="A56" s="1706"/>
      <c r="B56" s="1706"/>
      <c r="C56" s="1706"/>
      <c r="D56" s="1706"/>
      <c r="E56" s="1706"/>
      <c r="F56" s="1706"/>
      <c r="G56" s="1706"/>
      <c r="H56" s="1706"/>
      <c r="I56" s="1706"/>
    </row>
    <row r="57" spans="1:9" ht="15.75" customHeight="1">
      <c r="A57" s="1706"/>
      <c r="B57" s="1706"/>
      <c r="C57" s="1706"/>
      <c r="D57" s="1706"/>
      <c r="E57" s="1706"/>
      <c r="F57" s="1706"/>
      <c r="G57" s="1706"/>
      <c r="H57" s="1706"/>
      <c r="I57" s="1706"/>
    </row>
    <row r="58" spans="1:9" ht="15.75" customHeight="1">
      <c r="A58" s="1706"/>
      <c r="B58" s="1706"/>
      <c r="C58" s="1706"/>
      <c r="D58" s="1706"/>
      <c r="E58" s="1706"/>
      <c r="F58" s="1706"/>
      <c r="G58" s="1706"/>
      <c r="H58" s="1706"/>
      <c r="I58" s="1706"/>
    </row>
    <row r="59" spans="1:9" ht="15.75" customHeight="1">
      <c r="A59" s="1706"/>
      <c r="B59" s="1706"/>
      <c r="C59" s="1706"/>
      <c r="D59" s="1706"/>
      <c r="E59" s="1706"/>
      <c r="F59" s="1706"/>
      <c r="G59" s="1706"/>
      <c r="H59" s="1706"/>
      <c r="I59" s="1706"/>
    </row>
    <row r="60" spans="1:9" ht="15.75" customHeight="1">
      <c r="A60" s="1706"/>
      <c r="B60" s="1706"/>
      <c r="C60" s="1706"/>
      <c r="D60" s="1706"/>
      <c r="E60" s="1706"/>
      <c r="F60" s="1706"/>
      <c r="G60" s="1706"/>
      <c r="H60" s="1706"/>
      <c r="I60" s="1706"/>
    </row>
    <row r="61" spans="1:9" ht="15.75" customHeight="1">
      <c r="A61" s="1706"/>
      <c r="B61" s="1706"/>
      <c r="C61" s="1706"/>
      <c r="D61" s="1706"/>
      <c r="E61" s="1706"/>
      <c r="F61" s="1706"/>
      <c r="G61" s="1706"/>
      <c r="H61" s="1706"/>
      <c r="I61" s="1706"/>
    </row>
    <row r="62" spans="1:9" ht="15.75" customHeight="1">
      <c r="A62" s="1706"/>
      <c r="B62" s="1706"/>
      <c r="C62" s="1706"/>
      <c r="D62" s="1706"/>
      <c r="E62" s="1706"/>
      <c r="F62" s="1706"/>
      <c r="G62" s="1706"/>
      <c r="H62" s="1706"/>
      <c r="I62" s="1706"/>
    </row>
    <row r="63" spans="1:9" ht="15.75" customHeight="1">
      <c r="A63" s="1706"/>
      <c r="B63" s="1706"/>
      <c r="C63" s="1706"/>
      <c r="D63" s="1706"/>
      <c r="E63" s="1706"/>
      <c r="F63" s="1706"/>
      <c r="G63" s="1706"/>
      <c r="H63" s="1706"/>
      <c r="I63" s="1706"/>
    </row>
    <row r="64" spans="1:9" ht="15.75" customHeight="1">
      <c r="A64" s="1706"/>
      <c r="B64" s="1706"/>
      <c r="C64" s="1706"/>
      <c r="D64" s="1706"/>
      <c r="E64" s="1706"/>
      <c r="F64" s="1706"/>
      <c r="G64" s="1706"/>
      <c r="H64" s="1706"/>
      <c r="I64" s="1706"/>
    </row>
    <row r="65" spans="1:9" ht="15.75" customHeight="1">
      <c r="A65" s="1706"/>
      <c r="B65" s="1706"/>
      <c r="C65" s="1706"/>
      <c r="D65" s="1706"/>
      <c r="E65" s="1706"/>
      <c r="F65" s="1706"/>
      <c r="G65" s="1706"/>
      <c r="H65" s="1706"/>
      <c r="I65" s="1706"/>
    </row>
    <row r="66" spans="1:9" ht="15.75" customHeight="1">
      <c r="A66" s="1706"/>
      <c r="B66" s="1706"/>
      <c r="C66" s="1706"/>
      <c r="D66" s="1706"/>
      <c r="E66" s="1706"/>
      <c r="F66" s="1706"/>
      <c r="G66" s="1706"/>
      <c r="H66" s="1706"/>
      <c r="I66" s="1706"/>
    </row>
    <row r="67" spans="1:9" ht="15.75" customHeight="1">
      <c r="A67" s="1706"/>
      <c r="B67" s="1706"/>
      <c r="C67" s="1706"/>
      <c r="D67" s="1706"/>
      <c r="E67" s="1706"/>
      <c r="F67" s="1706"/>
      <c r="G67" s="1706"/>
      <c r="H67" s="1706"/>
      <c r="I67" s="1706"/>
    </row>
    <row r="68" spans="1:9" ht="15.75" customHeight="1">
      <c r="A68" s="1706"/>
      <c r="B68" s="1706"/>
      <c r="C68" s="1706"/>
      <c r="D68" s="1706"/>
      <c r="E68" s="1706"/>
      <c r="F68" s="1706"/>
      <c r="G68" s="1706"/>
      <c r="H68" s="1706"/>
      <c r="I68" s="1706"/>
    </row>
    <row r="69" spans="1:9" ht="15.75" customHeight="1">
      <c r="A69" s="1706"/>
      <c r="B69" s="1706"/>
      <c r="C69" s="1706"/>
      <c r="D69" s="1706"/>
      <c r="E69" s="1706"/>
      <c r="F69" s="1706"/>
      <c r="G69" s="1706"/>
      <c r="H69" s="1706"/>
      <c r="I69" s="1706"/>
    </row>
    <row r="70" spans="1:9" ht="15.75" customHeight="1">
      <c r="A70" s="1706"/>
      <c r="B70" s="1706"/>
      <c r="C70" s="1706"/>
      <c r="D70" s="1706"/>
      <c r="E70" s="1706"/>
      <c r="F70" s="1706"/>
      <c r="G70" s="1706"/>
      <c r="H70" s="1706"/>
      <c r="I70" s="1706"/>
    </row>
    <row r="71" spans="1:9" ht="15.75" customHeight="1">
      <c r="A71" s="1706"/>
      <c r="B71" s="1706"/>
      <c r="C71" s="1706"/>
      <c r="D71" s="1706"/>
      <c r="E71" s="1706"/>
      <c r="F71" s="1706"/>
      <c r="G71" s="1706"/>
      <c r="H71" s="1706"/>
      <c r="I71" s="1706"/>
    </row>
    <row r="72" spans="1:9" ht="15.75" customHeight="1">
      <c r="A72" s="1706"/>
      <c r="B72" s="1706"/>
      <c r="C72" s="1706"/>
      <c r="D72" s="1706"/>
      <c r="E72" s="1706"/>
      <c r="F72" s="1706"/>
      <c r="G72" s="1706"/>
      <c r="H72" s="1706"/>
      <c r="I72" s="1706"/>
    </row>
    <row r="73" spans="1:9" ht="15.75" customHeight="1">
      <c r="A73" s="1706"/>
      <c r="B73" s="1706"/>
      <c r="C73" s="1706"/>
      <c r="D73" s="1706"/>
      <c r="E73" s="1706"/>
      <c r="F73" s="1706"/>
      <c r="G73" s="1706"/>
      <c r="H73" s="1706"/>
      <c r="I73" s="1706"/>
    </row>
    <row r="74" spans="1:9" ht="15.75" customHeight="1">
      <c r="A74" s="1706"/>
      <c r="B74" s="1706"/>
      <c r="C74" s="1706"/>
      <c r="D74" s="1706"/>
      <c r="E74" s="1706"/>
      <c r="F74" s="1706"/>
      <c r="G74" s="1706"/>
      <c r="H74" s="1706"/>
      <c r="I74" s="1706"/>
    </row>
    <row r="75" spans="1:9" ht="15.75" customHeight="1">
      <c r="A75" s="1706"/>
      <c r="B75" s="1706"/>
      <c r="C75" s="1706"/>
      <c r="D75" s="1706"/>
      <c r="E75" s="1706"/>
      <c r="F75" s="1706"/>
      <c r="G75" s="1706"/>
      <c r="H75" s="1706"/>
      <c r="I75" s="1706"/>
    </row>
    <row r="76" spans="1:9" ht="15.75" customHeight="1">
      <c r="A76" s="1706"/>
      <c r="B76" s="1706"/>
      <c r="C76" s="1706"/>
      <c r="D76" s="1706"/>
      <c r="E76" s="1706"/>
      <c r="F76" s="1706"/>
      <c r="G76" s="1706"/>
      <c r="H76" s="1706"/>
      <c r="I76" s="1706"/>
    </row>
    <row r="77" spans="1:9" ht="15.75" customHeight="1">
      <c r="A77" s="1706"/>
      <c r="B77" s="1706"/>
      <c r="C77" s="1706"/>
      <c r="D77" s="1706"/>
      <c r="E77" s="1706"/>
      <c r="F77" s="1706"/>
      <c r="G77" s="1706"/>
      <c r="H77" s="1706"/>
      <c r="I77" s="1706"/>
    </row>
    <row r="78" spans="1:9" ht="15.75" customHeight="1">
      <c r="A78" s="1706"/>
      <c r="B78" s="1706"/>
      <c r="C78" s="1706"/>
      <c r="D78" s="1706"/>
      <c r="E78" s="1706"/>
      <c r="F78" s="1706"/>
      <c r="G78" s="1706"/>
      <c r="H78" s="1706"/>
      <c r="I78" s="1706"/>
    </row>
    <row r="79" spans="1:9" ht="15.75" customHeight="1">
      <c r="A79" s="1706"/>
      <c r="B79" s="1706"/>
      <c r="C79" s="1706"/>
      <c r="D79" s="1706"/>
      <c r="E79" s="1706"/>
      <c r="F79" s="1706"/>
      <c r="G79" s="1706"/>
      <c r="H79" s="1706"/>
      <c r="I79" s="1706"/>
    </row>
    <row r="80" spans="1:9" ht="15.75" customHeight="1">
      <c r="A80" s="1706"/>
      <c r="B80" s="1706"/>
      <c r="C80" s="1706"/>
      <c r="D80" s="1706"/>
      <c r="E80" s="1706"/>
      <c r="F80" s="1706"/>
      <c r="G80" s="1706"/>
      <c r="H80" s="1706"/>
      <c r="I80" s="1706"/>
    </row>
    <row r="81" spans="1:9" ht="15.75" customHeight="1">
      <c r="A81" s="1706"/>
      <c r="B81" s="1706"/>
      <c r="C81" s="1706"/>
      <c r="D81" s="1706"/>
      <c r="E81" s="1706"/>
      <c r="F81" s="1706"/>
      <c r="G81" s="1706"/>
      <c r="H81" s="1706"/>
      <c r="I81" s="1706"/>
    </row>
    <row r="82" spans="1:9" ht="15.75" customHeight="1">
      <c r="A82" s="1706"/>
      <c r="B82" s="1706"/>
      <c r="C82" s="1706"/>
      <c r="D82" s="1706"/>
      <c r="E82" s="1706"/>
      <c r="F82" s="1706"/>
      <c r="G82" s="1706"/>
      <c r="H82" s="1706"/>
      <c r="I82" s="1706"/>
    </row>
    <row r="83" spans="1:9" ht="15.75" customHeight="1">
      <c r="A83" s="1706"/>
      <c r="B83" s="1706"/>
      <c r="C83" s="1706"/>
      <c r="D83" s="1706"/>
      <c r="E83" s="1706"/>
      <c r="F83" s="1706"/>
      <c r="G83" s="1706"/>
      <c r="H83" s="1706"/>
      <c r="I83" s="1706"/>
    </row>
    <row r="84" spans="1:9" ht="15.75" customHeight="1">
      <c r="A84" s="1706"/>
      <c r="B84" s="1706"/>
      <c r="C84" s="1706"/>
      <c r="D84" s="1706"/>
      <c r="E84" s="1706"/>
      <c r="F84" s="1706"/>
      <c r="G84" s="1706"/>
      <c r="H84" s="1706"/>
      <c r="I84" s="1706"/>
    </row>
    <row r="85" spans="1:9" ht="15.75" customHeight="1">
      <c r="A85" s="1706"/>
      <c r="B85" s="1706"/>
      <c r="C85" s="1706"/>
      <c r="D85" s="1706"/>
      <c r="E85" s="1706"/>
      <c r="F85" s="1706"/>
      <c r="G85" s="1706"/>
      <c r="H85" s="1706"/>
      <c r="I85" s="1706"/>
    </row>
    <row r="86" spans="1:9" ht="15.75" customHeight="1">
      <c r="A86" s="1706"/>
      <c r="B86" s="1706"/>
      <c r="C86" s="1706"/>
      <c r="D86" s="1706"/>
      <c r="E86" s="1706"/>
      <c r="F86" s="1706"/>
      <c r="G86" s="1706"/>
      <c r="H86" s="1706"/>
      <c r="I86" s="1706"/>
    </row>
    <row r="87" spans="1:9" ht="15.75" customHeight="1">
      <c r="A87" s="1706"/>
      <c r="B87" s="1706"/>
      <c r="C87" s="1706"/>
      <c r="D87" s="1706"/>
      <c r="E87" s="1706"/>
      <c r="F87" s="1706"/>
      <c r="G87" s="1706"/>
      <c r="H87" s="1706"/>
      <c r="I87" s="1706"/>
    </row>
    <row r="88" spans="1:9" ht="15.75" customHeight="1">
      <c r="A88" s="1706"/>
      <c r="B88" s="1706"/>
      <c r="C88" s="1706"/>
      <c r="D88" s="1706"/>
      <c r="E88" s="1706"/>
      <c r="F88" s="1706"/>
      <c r="G88" s="1706"/>
      <c r="H88" s="1706"/>
      <c r="I88" s="1706"/>
    </row>
    <row r="89" spans="1:9" ht="15.75" customHeight="1">
      <c r="A89" s="1706"/>
      <c r="B89" s="1706"/>
      <c r="C89" s="1706"/>
      <c r="D89" s="1706"/>
      <c r="E89" s="1706"/>
      <c r="F89" s="1706"/>
      <c r="G89" s="1706"/>
      <c r="H89" s="1706"/>
      <c r="I89" s="1706"/>
    </row>
    <row r="90" spans="1:9" ht="15.75" customHeight="1">
      <c r="A90" s="1706"/>
      <c r="B90" s="1706"/>
      <c r="C90" s="1706"/>
      <c r="D90" s="1706"/>
      <c r="E90" s="1706"/>
      <c r="F90" s="1706"/>
      <c r="G90" s="1706"/>
      <c r="H90" s="1706"/>
      <c r="I90" s="1706"/>
    </row>
    <row r="91" spans="1:9" ht="15.75" customHeight="1">
      <c r="A91" s="1706"/>
      <c r="B91" s="1706"/>
      <c r="C91" s="1706"/>
      <c r="D91" s="1706"/>
      <c r="E91" s="1706"/>
      <c r="F91" s="1706"/>
      <c r="G91" s="1706"/>
      <c r="H91" s="1706"/>
      <c r="I91" s="1706"/>
    </row>
    <row r="92" spans="1:9" ht="15.75" customHeight="1">
      <c r="A92" s="1706"/>
      <c r="B92" s="1706"/>
      <c r="C92" s="1706"/>
      <c r="D92" s="1706"/>
      <c r="E92" s="1706"/>
      <c r="F92" s="1706"/>
      <c r="G92" s="1706"/>
      <c r="H92" s="1706"/>
      <c r="I92" s="1706"/>
    </row>
    <row r="93" spans="1:9" ht="15.75" customHeight="1">
      <c r="A93" s="1706"/>
      <c r="B93" s="1706"/>
      <c r="C93" s="1706"/>
      <c r="D93" s="1706"/>
      <c r="E93" s="1706"/>
      <c r="F93" s="1706"/>
      <c r="G93" s="1706"/>
      <c r="H93" s="1706"/>
      <c r="I93" s="1706"/>
    </row>
    <row r="94" spans="1:9" ht="15.75" customHeight="1">
      <c r="A94" s="1706"/>
      <c r="B94" s="1706"/>
      <c r="C94" s="1706"/>
      <c r="D94" s="1706"/>
      <c r="E94" s="1706"/>
      <c r="F94" s="1706"/>
      <c r="G94" s="1706"/>
      <c r="H94" s="1706"/>
      <c r="I94" s="1706"/>
    </row>
    <row r="95" spans="1:9" ht="15.75" customHeight="1">
      <c r="A95" s="1706"/>
      <c r="B95" s="1706"/>
      <c r="C95" s="1706"/>
      <c r="D95" s="1706"/>
      <c r="E95" s="1706"/>
      <c r="F95" s="1706"/>
      <c r="G95" s="1706"/>
      <c r="H95" s="1706"/>
      <c r="I95" s="1706"/>
    </row>
    <row r="96" spans="1:9" ht="15.75" customHeight="1">
      <c r="A96" s="1706"/>
      <c r="B96" s="1706"/>
      <c r="C96" s="1706"/>
      <c r="D96" s="1706"/>
      <c r="E96" s="1706"/>
      <c r="F96" s="1706"/>
      <c r="G96" s="1706"/>
      <c r="H96" s="1706"/>
      <c r="I96" s="1706"/>
    </row>
    <row r="97" spans="1:9" ht="15.75" customHeight="1">
      <c r="A97" s="1706"/>
      <c r="B97" s="1706"/>
      <c r="C97" s="1706"/>
      <c r="D97" s="1706"/>
      <c r="E97" s="1706"/>
      <c r="F97" s="1706"/>
      <c r="G97" s="1706"/>
      <c r="H97" s="1706"/>
      <c r="I97" s="1706"/>
    </row>
    <row r="98" spans="1:9" ht="15.75" customHeight="1">
      <c r="A98" s="1706"/>
      <c r="B98" s="1706"/>
      <c r="C98" s="1706"/>
      <c r="D98" s="1706"/>
      <c r="E98" s="1706"/>
      <c r="F98" s="1706"/>
      <c r="G98" s="1706"/>
      <c r="H98" s="1706"/>
      <c r="I98" s="1706"/>
    </row>
    <row r="99" spans="1:9" ht="15.75" customHeight="1">
      <c r="A99" s="1706"/>
      <c r="B99" s="1706"/>
      <c r="C99" s="1706"/>
      <c r="D99" s="1706"/>
      <c r="E99" s="1706"/>
      <c r="F99" s="1706"/>
      <c r="G99" s="1706"/>
      <c r="H99" s="1706"/>
      <c r="I99" s="1706"/>
    </row>
    <row r="100" spans="1:9" ht="15.75" customHeight="1">
      <c r="A100" s="1706"/>
      <c r="B100" s="1706"/>
      <c r="C100" s="1706"/>
      <c r="D100" s="1706"/>
      <c r="E100" s="1706"/>
      <c r="F100" s="1706"/>
      <c r="G100" s="1706"/>
      <c r="H100" s="1706"/>
      <c r="I100" s="1706"/>
    </row>
    <row r="101" spans="1:9" ht="15.75" customHeight="1">
      <c r="A101" s="1706"/>
      <c r="B101" s="1706"/>
      <c r="C101" s="1706"/>
      <c r="D101" s="1706"/>
      <c r="E101" s="1706"/>
      <c r="F101" s="1706"/>
      <c r="G101" s="1706"/>
      <c r="H101" s="1706"/>
      <c r="I101" s="1706"/>
    </row>
    <row r="102" spans="1:9" ht="15.75" customHeight="1">
      <c r="A102" s="1706"/>
      <c r="B102" s="1706"/>
      <c r="C102" s="1706"/>
      <c r="D102" s="1706"/>
      <c r="E102" s="1706"/>
      <c r="F102" s="1706"/>
      <c r="G102" s="1706"/>
      <c r="H102" s="1706"/>
      <c r="I102" s="1706"/>
    </row>
    <row r="103" spans="1:9" ht="15.75" customHeight="1">
      <c r="A103" s="1706"/>
      <c r="B103" s="1706"/>
      <c r="C103" s="1706"/>
      <c r="D103" s="1706"/>
      <c r="E103" s="1706"/>
      <c r="F103" s="1706"/>
      <c r="G103" s="1706"/>
      <c r="H103" s="1706"/>
      <c r="I103" s="1706"/>
    </row>
    <row r="104" spans="1:9" ht="15.75" customHeight="1">
      <c r="A104" s="1706"/>
      <c r="B104" s="1706"/>
      <c r="C104" s="1706"/>
      <c r="D104" s="1706"/>
      <c r="E104" s="1706"/>
      <c r="F104" s="1706"/>
      <c r="G104" s="1706"/>
      <c r="H104" s="1706"/>
      <c r="I104" s="1706"/>
    </row>
    <row r="105" spans="1:9" ht="15.75" customHeight="1">
      <c r="A105" s="1706"/>
      <c r="B105" s="1706"/>
      <c r="C105" s="1706"/>
      <c r="D105" s="1706"/>
      <c r="E105" s="1706"/>
      <c r="F105" s="1706"/>
      <c r="G105" s="1706"/>
      <c r="H105" s="1706"/>
      <c r="I105" s="1706"/>
    </row>
    <row r="106" spans="1:9" ht="15.75" customHeight="1">
      <c r="A106" s="1706"/>
      <c r="B106" s="1706"/>
      <c r="C106" s="1706"/>
      <c r="D106" s="1706"/>
      <c r="E106" s="1706"/>
      <c r="F106" s="1706"/>
      <c r="G106" s="1706"/>
      <c r="H106" s="1706"/>
      <c r="I106" s="1706"/>
    </row>
    <row r="107" spans="1:9" ht="15.75" customHeight="1">
      <c r="A107" s="1706"/>
      <c r="B107" s="1706"/>
      <c r="C107" s="1706"/>
      <c r="D107" s="1706"/>
      <c r="E107" s="1706"/>
      <c r="F107" s="1706"/>
      <c r="G107" s="1706"/>
      <c r="H107" s="1706"/>
      <c r="I107" s="1706"/>
    </row>
    <row r="108" spans="1:9" ht="15.75" customHeight="1">
      <c r="A108" s="1706"/>
      <c r="B108" s="1706"/>
      <c r="C108" s="1706"/>
      <c r="D108" s="1706"/>
      <c r="E108" s="1706"/>
      <c r="F108" s="1706"/>
      <c r="G108" s="1706"/>
      <c r="H108" s="1706"/>
      <c r="I108" s="1706"/>
    </row>
    <row r="109" spans="1:9" ht="15.75" customHeight="1">
      <c r="A109" s="1706"/>
      <c r="B109" s="1706"/>
      <c r="C109" s="1706"/>
      <c r="D109" s="1706"/>
      <c r="E109" s="1706"/>
      <c r="F109" s="1706"/>
      <c r="G109" s="1706"/>
      <c r="H109" s="1706"/>
      <c r="I109" s="1706"/>
    </row>
    <row r="110" spans="1:9" ht="15.75" customHeight="1">
      <c r="A110" s="1706"/>
      <c r="B110" s="1706"/>
      <c r="C110" s="1706"/>
      <c r="D110" s="1706"/>
      <c r="E110" s="1706"/>
      <c r="F110" s="1706"/>
      <c r="G110" s="1706"/>
      <c r="H110" s="1706"/>
      <c r="I110" s="1706"/>
    </row>
    <row r="111" spans="1:9" ht="15.75" customHeight="1">
      <c r="A111" s="1706"/>
      <c r="B111" s="1706"/>
      <c r="C111" s="1706"/>
      <c r="D111" s="1706"/>
      <c r="E111" s="1706"/>
      <c r="F111" s="1706"/>
      <c r="G111" s="1706"/>
      <c r="H111" s="1706"/>
      <c r="I111" s="1706"/>
    </row>
    <row r="112" spans="1:9" ht="15.75" customHeight="1">
      <c r="A112" s="1706"/>
      <c r="B112" s="1706"/>
      <c r="C112" s="1706"/>
      <c r="D112" s="1706"/>
      <c r="E112" s="1706"/>
      <c r="F112" s="1706"/>
      <c r="G112" s="1706"/>
      <c r="H112" s="1706"/>
      <c r="I112" s="1706"/>
    </row>
    <row r="113" spans="1:9" ht="15.75" customHeight="1">
      <c r="A113" s="1706"/>
      <c r="B113" s="1706"/>
      <c r="C113" s="1706"/>
      <c r="D113" s="1706"/>
      <c r="E113" s="1706"/>
      <c r="F113" s="1706"/>
      <c r="G113" s="1706"/>
      <c r="H113" s="1706"/>
      <c r="I113" s="1706"/>
    </row>
    <row r="114" spans="1:9" ht="15.75" customHeight="1">
      <c r="A114" s="1706"/>
      <c r="B114" s="1706"/>
      <c r="C114" s="1706"/>
      <c r="D114" s="1706"/>
      <c r="E114" s="1706"/>
      <c r="F114" s="1706"/>
      <c r="G114" s="1706"/>
      <c r="H114" s="1706"/>
      <c r="I114" s="1706"/>
    </row>
    <row r="115" spans="1:9" ht="15.75" customHeight="1">
      <c r="A115" s="1706"/>
      <c r="B115" s="1706"/>
      <c r="C115" s="1706"/>
      <c r="D115" s="1706"/>
      <c r="E115" s="1706"/>
      <c r="F115" s="1706"/>
      <c r="G115" s="1706"/>
      <c r="H115" s="1706"/>
      <c r="I115" s="1706"/>
    </row>
    <row r="116" spans="1:9" ht="15.75" customHeight="1">
      <c r="A116" s="1706"/>
      <c r="B116" s="1706"/>
      <c r="C116" s="1706"/>
      <c r="D116" s="1706"/>
      <c r="E116" s="1706"/>
      <c r="F116" s="1706"/>
      <c r="G116" s="1706"/>
      <c r="H116" s="1706"/>
      <c r="I116" s="1706"/>
    </row>
    <row r="117" spans="1:9" ht="15.75" customHeight="1">
      <c r="A117" s="1706"/>
      <c r="B117" s="1706"/>
      <c r="C117" s="1706"/>
      <c r="D117" s="1706"/>
      <c r="E117" s="1706"/>
      <c r="F117" s="1706"/>
      <c r="G117" s="1706"/>
      <c r="H117" s="1706"/>
      <c r="I117" s="1706"/>
    </row>
    <row r="118" spans="1:9" ht="15.75" customHeight="1">
      <c r="A118" s="1706"/>
      <c r="B118" s="1706"/>
      <c r="C118" s="1706"/>
      <c r="D118" s="1706"/>
      <c r="E118" s="1706"/>
      <c r="F118" s="1706"/>
      <c r="G118" s="1706"/>
      <c r="H118" s="1706"/>
      <c r="I118" s="1706"/>
    </row>
    <row r="119" spans="1:9" ht="15.75" customHeight="1">
      <c r="A119" s="1706"/>
      <c r="B119" s="1706"/>
      <c r="C119" s="1706"/>
      <c r="D119" s="1706"/>
      <c r="E119" s="1706"/>
      <c r="F119" s="1706"/>
      <c r="G119" s="1706"/>
      <c r="H119" s="1706"/>
      <c r="I119" s="1706"/>
    </row>
    <row r="120" spans="1:9" ht="15.75" customHeight="1">
      <c r="A120" s="1706"/>
      <c r="B120" s="1706"/>
      <c r="C120" s="1706"/>
      <c r="D120" s="1706"/>
      <c r="E120" s="1706"/>
      <c r="F120" s="1706"/>
      <c r="G120" s="1706"/>
      <c r="H120" s="1706"/>
      <c r="I120" s="1706"/>
    </row>
    <row r="121" spans="1:9" ht="15.75" customHeight="1">
      <c r="A121" s="1706"/>
      <c r="B121" s="1706"/>
      <c r="C121" s="1706"/>
      <c r="D121" s="1706"/>
      <c r="E121" s="1706"/>
      <c r="F121" s="1706"/>
      <c r="G121" s="1706"/>
      <c r="H121" s="1706"/>
      <c r="I121" s="1706"/>
    </row>
    <row r="122" spans="1:9" ht="15.75" customHeight="1">
      <c r="A122" s="1706"/>
      <c r="B122" s="1706"/>
      <c r="C122" s="1706"/>
      <c r="D122" s="1706"/>
      <c r="E122" s="1706"/>
      <c r="F122" s="1706"/>
      <c r="G122" s="1706"/>
      <c r="H122" s="1706"/>
      <c r="I122" s="1706"/>
    </row>
    <row r="123" spans="1:9" ht="15.75" customHeight="1">
      <c r="A123" s="1706"/>
      <c r="B123" s="1706"/>
      <c r="C123" s="1706"/>
      <c r="D123" s="1706"/>
      <c r="E123" s="1706"/>
      <c r="F123" s="1706"/>
      <c r="G123" s="1706"/>
      <c r="H123" s="1706"/>
      <c r="I123" s="1706"/>
    </row>
    <row r="124" spans="1:9" ht="15.75" customHeight="1">
      <c r="A124" s="1706"/>
      <c r="B124" s="1706"/>
      <c r="C124" s="1706"/>
      <c r="D124" s="1706"/>
      <c r="E124" s="1706"/>
      <c r="F124" s="1706"/>
      <c r="G124" s="1706"/>
      <c r="H124" s="1706"/>
      <c r="I124" s="1706"/>
    </row>
    <row r="125" spans="1:9" ht="15.75" customHeight="1">
      <c r="A125" s="1706"/>
      <c r="B125" s="1706"/>
      <c r="C125" s="1706"/>
      <c r="D125" s="1706"/>
      <c r="E125" s="1706"/>
      <c r="F125" s="1706"/>
      <c r="G125" s="1706"/>
      <c r="H125" s="1706"/>
      <c r="I125" s="1706"/>
    </row>
    <row r="126" spans="1:9" ht="15.75" customHeight="1">
      <c r="A126" s="1706"/>
      <c r="B126" s="1706"/>
      <c r="C126" s="1706"/>
      <c r="D126" s="1706"/>
      <c r="E126" s="1706"/>
      <c r="F126" s="1706"/>
      <c r="G126" s="1706"/>
      <c r="H126" s="1706"/>
      <c r="I126" s="1706"/>
    </row>
    <row r="127" spans="1:9" ht="15.75" customHeight="1">
      <c r="A127" s="1706"/>
      <c r="B127" s="1706"/>
      <c r="C127" s="1706"/>
      <c r="D127" s="1706"/>
      <c r="E127" s="1706"/>
      <c r="F127" s="1706"/>
      <c r="G127" s="1706"/>
      <c r="H127" s="1706"/>
      <c r="I127" s="1706"/>
    </row>
    <row r="128" spans="1:9" ht="15.75" customHeight="1">
      <c r="A128" s="1706"/>
      <c r="B128" s="1706"/>
      <c r="C128" s="1706"/>
      <c r="D128" s="1706"/>
      <c r="E128" s="1706"/>
      <c r="F128" s="1706"/>
      <c r="G128" s="1706"/>
      <c r="H128" s="1706"/>
      <c r="I128" s="1706"/>
    </row>
    <row r="129" spans="1:9" ht="15.75" customHeight="1">
      <c r="A129" s="1706"/>
      <c r="B129" s="1706"/>
      <c r="C129" s="1706"/>
      <c r="D129" s="1706"/>
      <c r="E129" s="1706"/>
      <c r="F129" s="1706"/>
      <c r="G129" s="1706"/>
      <c r="H129" s="1706"/>
      <c r="I129" s="1706"/>
    </row>
    <row r="130" spans="1:9" ht="15.75" customHeight="1">
      <c r="A130" s="1706"/>
      <c r="B130" s="1706"/>
      <c r="C130" s="1706"/>
      <c r="D130" s="1706"/>
      <c r="E130" s="1706"/>
      <c r="F130" s="1706"/>
      <c r="G130" s="1706"/>
      <c r="H130" s="1706"/>
      <c r="I130" s="1706"/>
    </row>
    <row r="131" spans="1:9" ht="15.75" customHeight="1">
      <c r="A131" s="1706"/>
      <c r="B131" s="1706"/>
      <c r="C131" s="1706"/>
      <c r="D131" s="1706"/>
      <c r="E131" s="1706"/>
      <c r="F131" s="1706"/>
      <c r="G131" s="1706"/>
      <c r="H131" s="1706"/>
      <c r="I131" s="1706"/>
    </row>
    <row r="132" spans="1:9" ht="15.75" customHeight="1">
      <c r="A132" s="1706"/>
      <c r="B132" s="1706"/>
      <c r="C132" s="1706"/>
      <c r="D132" s="1706"/>
      <c r="E132" s="1706"/>
      <c r="F132" s="1706"/>
      <c r="G132" s="1706"/>
      <c r="H132" s="1706"/>
      <c r="I132" s="1706"/>
    </row>
    <row r="133" spans="1:9" ht="15.75" customHeight="1">
      <c r="A133" s="1706"/>
      <c r="B133" s="1706"/>
      <c r="C133" s="1706"/>
      <c r="D133" s="1706"/>
      <c r="E133" s="1706"/>
      <c r="F133" s="1706"/>
      <c r="G133" s="1706"/>
      <c r="H133" s="1706"/>
      <c r="I133" s="1706"/>
    </row>
    <row r="134" spans="1:9" ht="15.75" customHeight="1">
      <c r="A134" s="1706"/>
      <c r="B134" s="1706"/>
      <c r="C134" s="1706"/>
      <c r="D134" s="1706"/>
      <c r="E134" s="1706"/>
      <c r="F134" s="1706"/>
      <c r="G134" s="1706"/>
      <c r="H134" s="1706"/>
      <c r="I134" s="1706"/>
    </row>
    <row r="135" spans="1:9" ht="15.75" customHeight="1">
      <c r="A135" s="1706"/>
      <c r="B135" s="1706"/>
      <c r="C135" s="1706"/>
      <c r="D135" s="1706"/>
      <c r="E135" s="1706"/>
      <c r="F135" s="1706"/>
      <c r="G135" s="1706"/>
      <c r="H135" s="1706"/>
      <c r="I135" s="1706"/>
    </row>
    <row r="136" spans="1:9" ht="15.75" customHeight="1">
      <c r="A136" s="1706"/>
      <c r="B136" s="1706"/>
      <c r="C136" s="1706"/>
      <c r="D136" s="1706"/>
      <c r="E136" s="1706"/>
      <c r="F136" s="1706"/>
      <c r="G136" s="1706"/>
      <c r="H136" s="1706"/>
      <c r="I136" s="1706"/>
    </row>
    <row r="137" spans="1:9" ht="15.75" customHeight="1">
      <c r="A137" s="1706"/>
      <c r="B137" s="1706"/>
      <c r="C137" s="1706"/>
      <c r="D137" s="1706"/>
      <c r="E137" s="1706"/>
      <c r="F137" s="1706"/>
      <c r="G137" s="1706"/>
      <c r="H137" s="1706"/>
      <c r="I137" s="1706"/>
    </row>
    <row r="138" spans="1:9" ht="15.75" customHeight="1">
      <c r="A138" s="1706"/>
      <c r="B138" s="1706"/>
      <c r="C138" s="1706"/>
      <c r="D138" s="1706"/>
      <c r="E138" s="1706"/>
      <c r="F138" s="1706"/>
      <c r="G138" s="1706"/>
      <c r="H138" s="1706"/>
      <c r="I138" s="1706"/>
    </row>
    <row r="139" spans="1:9" ht="15.75" customHeight="1">
      <c r="A139" s="1706"/>
      <c r="B139" s="1706"/>
      <c r="C139" s="1706"/>
      <c r="D139" s="1706"/>
      <c r="E139" s="1706"/>
      <c r="F139" s="1706"/>
      <c r="G139" s="1706"/>
      <c r="H139" s="1706"/>
      <c r="I139" s="1706"/>
    </row>
    <row r="140" spans="1:9" ht="15.75" customHeight="1">
      <c r="A140" s="1706"/>
      <c r="B140" s="1706"/>
      <c r="C140" s="1706"/>
      <c r="D140" s="1706"/>
      <c r="E140" s="1706"/>
      <c r="F140" s="1706"/>
      <c r="G140" s="1706"/>
      <c r="H140" s="1706"/>
      <c r="I140" s="1706"/>
    </row>
    <row r="141" spans="1:9" ht="15.75" customHeight="1">
      <c r="A141" s="1706"/>
      <c r="B141" s="1706"/>
      <c r="C141" s="1706"/>
      <c r="D141" s="1706"/>
      <c r="E141" s="1706"/>
      <c r="F141" s="1706"/>
      <c r="G141" s="1706"/>
      <c r="H141" s="1706"/>
      <c r="I141" s="1706"/>
    </row>
    <row r="142" spans="1:9" ht="15.75" customHeight="1">
      <c r="A142" s="1706"/>
      <c r="B142" s="1706"/>
      <c r="C142" s="1706"/>
      <c r="D142" s="1706"/>
      <c r="E142" s="1706"/>
      <c r="F142" s="1706"/>
      <c r="G142" s="1706"/>
      <c r="H142" s="1706"/>
      <c r="I142" s="1706"/>
    </row>
    <row r="143" spans="1:9" ht="15.75" customHeight="1">
      <c r="A143" s="1706"/>
      <c r="B143" s="1706"/>
      <c r="C143" s="1706"/>
      <c r="D143" s="1706"/>
      <c r="E143" s="1706"/>
      <c r="F143" s="1706"/>
      <c r="G143" s="1706"/>
      <c r="H143" s="1706"/>
      <c r="I143" s="1706"/>
    </row>
    <row r="144" spans="1:9" ht="15.75" customHeight="1">
      <c r="A144" s="1706"/>
      <c r="B144" s="1706"/>
      <c r="C144" s="1706"/>
      <c r="D144" s="1706"/>
      <c r="E144" s="1706"/>
      <c r="F144" s="1706"/>
      <c r="G144" s="1706"/>
      <c r="H144" s="1706"/>
      <c r="I144" s="1706"/>
    </row>
    <row r="145" spans="1:9" ht="15.75" customHeight="1">
      <c r="A145" s="1706"/>
      <c r="B145" s="1706"/>
      <c r="C145" s="1706"/>
      <c r="D145" s="1706"/>
      <c r="E145" s="1706"/>
      <c r="F145" s="1706"/>
      <c r="G145" s="1706"/>
      <c r="H145" s="1706"/>
      <c r="I145" s="1706"/>
    </row>
    <row r="146" spans="1:9" ht="15.75" customHeight="1">
      <c r="A146" s="1706"/>
      <c r="B146" s="1706"/>
      <c r="C146" s="1706"/>
      <c r="D146" s="1706"/>
      <c r="E146" s="1706"/>
      <c r="F146" s="1706"/>
      <c r="G146" s="1706"/>
      <c r="H146" s="1706"/>
      <c r="I146" s="1706"/>
    </row>
    <row r="147" spans="1:9" ht="15.75" customHeight="1">
      <c r="A147" s="1706"/>
      <c r="B147" s="1706"/>
      <c r="C147" s="1706"/>
      <c r="D147" s="1706"/>
      <c r="E147" s="1706"/>
      <c r="F147" s="1706"/>
      <c r="G147" s="1706"/>
      <c r="H147" s="1706"/>
      <c r="I147" s="1706"/>
    </row>
    <row r="148" spans="1:9" ht="15.75" customHeight="1">
      <c r="A148" s="1706"/>
      <c r="B148" s="1706"/>
      <c r="C148" s="1706"/>
      <c r="D148" s="1706"/>
      <c r="E148" s="1706"/>
      <c r="F148" s="1706"/>
      <c r="G148" s="1706"/>
      <c r="H148" s="1706"/>
      <c r="I148" s="1706"/>
    </row>
    <row r="149" spans="1:9" ht="15.75" customHeight="1">
      <c r="A149" s="1706"/>
      <c r="B149" s="1706"/>
      <c r="C149" s="1706"/>
      <c r="D149" s="1706"/>
      <c r="E149" s="1706"/>
      <c r="F149" s="1706"/>
      <c r="G149" s="1706"/>
      <c r="H149" s="1706"/>
      <c r="I149" s="1706"/>
    </row>
    <row r="150" spans="1:9" ht="15.75" customHeight="1">
      <c r="A150" s="1706"/>
      <c r="B150" s="1706"/>
      <c r="C150" s="1706"/>
      <c r="D150" s="1706"/>
      <c r="E150" s="1706"/>
      <c r="F150" s="1706"/>
      <c r="G150" s="1706"/>
      <c r="H150" s="1706"/>
      <c r="I150" s="1706"/>
    </row>
    <row r="151" spans="1:9" ht="15.75" customHeight="1">
      <c r="A151" s="1706"/>
      <c r="B151" s="1706"/>
      <c r="C151" s="1706"/>
      <c r="D151" s="1706"/>
      <c r="E151" s="1706"/>
      <c r="F151" s="1706"/>
      <c r="G151" s="1706"/>
      <c r="H151" s="1706"/>
      <c r="I151" s="1706"/>
    </row>
    <row r="152" spans="1:9" ht="15.75" customHeight="1">
      <c r="A152" s="1706"/>
      <c r="B152" s="1706"/>
      <c r="C152" s="1706"/>
      <c r="D152" s="1706"/>
      <c r="E152" s="1706"/>
      <c r="F152" s="1706"/>
      <c r="G152" s="1706"/>
      <c r="H152" s="1706"/>
      <c r="I152" s="1706"/>
    </row>
    <row r="153" spans="1:9" ht="15.75" customHeight="1">
      <c r="A153" s="1706"/>
      <c r="B153" s="1706"/>
      <c r="C153" s="1706"/>
      <c r="D153" s="1706"/>
      <c r="E153" s="1706"/>
      <c r="F153" s="1706"/>
      <c r="G153" s="1706"/>
      <c r="H153" s="1706"/>
      <c r="I153" s="1706"/>
    </row>
    <row r="154" spans="1:9" ht="15.75" customHeight="1">
      <c r="A154" s="1706"/>
      <c r="B154" s="1706"/>
      <c r="C154" s="1706"/>
      <c r="D154" s="1706"/>
      <c r="E154" s="1706"/>
      <c r="F154" s="1706"/>
      <c r="G154" s="1706"/>
      <c r="H154" s="1706"/>
      <c r="I154" s="1706"/>
    </row>
    <row r="155" spans="1:9" ht="15.75" customHeight="1">
      <c r="A155" s="1706"/>
      <c r="B155" s="1706"/>
      <c r="C155" s="1706"/>
      <c r="D155" s="1706"/>
      <c r="E155" s="1706"/>
      <c r="F155" s="1706"/>
      <c r="G155" s="1706"/>
      <c r="H155" s="1706"/>
      <c r="I155" s="1706"/>
    </row>
    <row r="156" spans="1:9" ht="15.75" customHeight="1">
      <c r="A156" s="1706"/>
      <c r="B156" s="1706"/>
      <c r="C156" s="1706"/>
      <c r="D156" s="1706"/>
      <c r="E156" s="1706"/>
      <c r="F156" s="1706"/>
      <c r="G156" s="1706"/>
      <c r="H156" s="1706"/>
      <c r="I156" s="1706"/>
    </row>
    <row r="157" spans="1:9" ht="15.75" customHeight="1">
      <c r="A157" s="1706"/>
      <c r="B157" s="1706"/>
      <c r="C157" s="1706"/>
      <c r="D157" s="1706"/>
      <c r="E157" s="1706"/>
      <c r="F157" s="1706"/>
      <c r="G157" s="1706"/>
      <c r="H157" s="1706"/>
      <c r="I157" s="1706"/>
    </row>
    <row r="158" spans="1:9" ht="15.75" customHeight="1">
      <c r="A158" s="1706"/>
      <c r="B158" s="1706"/>
      <c r="C158" s="1706"/>
      <c r="D158" s="1706"/>
      <c r="E158" s="1706"/>
      <c r="F158" s="1706"/>
      <c r="G158" s="1706"/>
      <c r="H158" s="1706"/>
      <c r="I158" s="1706"/>
    </row>
    <row r="159" spans="1:9" ht="15.75" customHeight="1">
      <c r="A159" s="1706"/>
      <c r="B159" s="1706"/>
      <c r="C159" s="1706"/>
      <c r="D159" s="1706"/>
      <c r="E159" s="1706"/>
      <c r="F159" s="1706"/>
      <c r="G159" s="1706"/>
      <c r="H159" s="1706"/>
      <c r="I159" s="1706"/>
    </row>
    <row r="160" spans="1:9" ht="15.75" customHeight="1">
      <c r="A160" s="1706"/>
      <c r="B160" s="1706"/>
      <c r="C160" s="1706"/>
      <c r="D160" s="1706"/>
      <c r="E160" s="1706"/>
      <c r="F160" s="1706"/>
      <c r="G160" s="1706"/>
      <c r="H160" s="1706"/>
      <c r="I160" s="1706"/>
    </row>
    <row r="161" spans="1:9" ht="15.75" customHeight="1">
      <c r="A161" s="1706"/>
      <c r="B161" s="1706"/>
      <c r="C161" s="1706"/>
      <c r="D161" s="1706"/>
      <c r="E161" s="1706"/>
      <c r="F161" s="1706"/>
      <c r="G161" s="1706"/>
      <c r="H161" s="1706"/>
      <c r="I161" s="1706"/>
    </row>
    <row r="162" spans="1:9" ht="15.75" customHeight="1">
      <c r="A162" s="1706"/>
      <c r="B162" s="1706"/>
      <c r="C162" s="1706"/>
      <c r="D162" s="1706"/>
      <c r="E162" s="1706"/>
      <c r="F162" s="1706"/>
      <c r="G162" s="1706"/>
      <c r="H162" s="1706"/>
      <c r="I162" s="1706"/>
    </row>
    <row r="163" spans="1:9" ht="15.75" customHeight="1">
      <c r="A163" s="1706"/>
      <c r="B163" s="1706"/>
      <c r="C163" s="1706"/>
      <c r="D163" s="1706"/>
      <c r="E163" s="1706"/>
      <c r="F163" s="1706"/>
      <c r="G163" s="1706"/>
      <c r="H163" s="1706"/>
      <c r="I163" s="1706"/>
    </row>
    <row r="164" spans="1:9" ht="15.75" customHeight="1">
      <c r="A164" s="1706"/>
      <c r="B164" s="1706"/>
      <c r="C164" s="1706"/>
      <c r="D164" s="1706"/>
      <c r="E164" s="1706"/>
      <c r="F164" s="1706"/>
      <c r="G164" s="1706"/>
      <c r="H164" s="1706"/>
      <c r="I164" s="1706"/>
    </row>
    <row r="165" spans="1:9" ht="15.75" customHeight="1">
      <c r="A165" s="1706"/>
      <c r="B165" s="1706"/>
      <c r="C165" s="1706"/>
      <c r="D165" s="1706"/>
      <c r="E165" s="1706"/>
      <c r="F165" s="1706"/>
      <c r="G165" s="1706"/>
      <c r="H165" s="1706"/>
      <c r="I165" s="1706"/>
    </row>
    <row r="166" spans="1:9" ht="15.75" customHeight="1">
      <c r="A166" s="1706"/>
      <c r="B166" s="1706"/>
      <c r="C166" s="1706"/>
      <c r="D166" s="1706"/>
      <c r="E166" s="1706"/>
      <c r="F166" s="1706"/>
      <c r="G166" s="1706"/>
      <c r="H166" s="1706"/>
      <c r="I166" s="1706"/>
    </row>
    <row r="167" spans="1:9" ht="15.75" customHeight="1">
      <c r="A167" s="1706"/>
      <c r="B167" s="1706"/>
      <c r="C167" s="1706"/>
      <c r="D167" s="1706"/>
      <c r="E167" s="1706"/>
      <c r="F167" s="1706"/>
      <c r="G167" s="1706"/>
      <c r="H167" s="1706"/>
      <c r="I167" s="1706"/>
    </row>
    <row r="168" spans="1:9" ht="15.75" customHeight="1">
      <c r="A168" s="1706"/>
      <c r="B168" s="1706"/>
      <c r="C168" s="1706"/>
      <c r="D168" s="1706"/>
      <c r="E168" s="1706"/>
      <c r="F168" s="1706"/>
      <c r="G168" s="1706"/>
      <c r="H168" s="1706"/>
      <c r="I168" s="1706"/>
    </row>
    <row r="169" spans="1:9" ht="15.75" customHeight="1">
      <c r="A169" s="1706"/>
      <c r="B169" s="1706"/>
      <c r="C169" s="1706"/>
      <c r="D169" s="1706"/>
      <c r="E169" s="1706"/>
      <c r="F169" s="1706"/>
      <c r="G169" s="1706"/>
      <c r="H169" s="1706"/>
      <c r="I169" s="1706"/>
    </row>
    <row r="170" spans="1:9" ht="15.75" customHeight="1">
      <c r="A170" s="1706"/>
      <c r="B170" s="1706"/>
      <c r="C170" s="1706"/>
      <c r="D170" s="1706"/>
      <c r="E170" s="1706"/>
      <c r="F170" s="1706"/>
      <c r="G170" s="1706"/>
      <c r="H170" s="1706"/>
      <c r="I170" s="1706"/>
    </row>
    <row r="171" spans="1:9" ht="15.75" customHeight="1">
      <c r="A171" s="1706"/>
      <c r="B171" s="1706"/>
      <c r="C171" s="1706"/>
      <c r="D171" s="1706"/>
      <c r="E171" s="1706"/>
      <c r="F171" s="1706"/>
      <c r="G171" s="1706"/>
      <c r="H171" s="1706"/>
      <c r="I171" s="1706"/>
    </row>
    <row r="172" spans="1:9" ht="15.75" customHeight="1">
      <c r="A172" s="1706"/>
      <c r="B172" s="1706"/>
      <c r="C172" s="1706"/>
      <c r="D172" s="1706"/>
      <c r="E172" s="1706"/>
      <c r="F172" s="1706"/>
      <c r="G172" s="1706"/>
      <c r="H172" s="1706"/>
      <c r="I172" s="1706"/>
    </row>
    <row r="173" spans="1:9" ht="15.75" customHeight="1">
      <c r="A173" s="1706"/>
      <c r="B173" s="1706"/>
      <c r="C173" s="1706"/>
      <c r="D173" s="1706"/>
      <c r="E173" s="1706"/>
      <c r="F173" s="1706"/>
      <c r="G173" s="1706"/>
      <c r="H173" s="1706"/>
      <c r="I173" s="1706"/>
    </row>
    <row r="174" spans="1:9" ht="15.75" customHeight="1">
      <c r="A174" s="1706"/>
      <c r="B174" s="1706"/>
      <c r="C174" s="1706"/>
      <c r="D174" s="1706"/>
      <c r="E174" s="1706"/>
      <c r="F174" s="1706"/>
      <c r="G174" s="1706"/>
      <c r="H174" s="1706"/>
      <c r="I174" s="1706"/>
    </row>
    <row r="175" spans="1:9" ht="15.75" customHeight="1">
      <c r="A175" s="1706"/>
      <c r="B175" s="1706"/>
      <c r="C175" s="1706"/>
      <c r="D175" s="1706"/>
      <c r="E175" s="1706"/>
      <c r="F175" s="1706"/>
      <c r="G175" s="1706"/>
      <c r="H175" s="1706"/>
      <c r="I175" s="1706"/>
    </row>
    <row r="176" spans="1:9" ht="15.75" customHeight="1">
      <c r="A176" s="1706"/>
      <c r="B176" s="1706"/>
      <c r="C176" s="1706"/>
      <c r="D176" s="1706"/>
      <c r="E176" s="1706"/>
      <c r="F176" s="1706"/>
      <c r="G176" s="1706"/>
      <c r="H176" s="1706"/>
      <c r="I176" s="1706"/>
    </row>
    <row r="177" spans="1:9" ht="15.75" customHeight="1">
      <c r="A177" s="1706"/>
      <c r="B177" s="1706"/>
      <c r="C177" s="1706"/>
      <c r="D177" s="1706"/>
      <c r="E177" s="1706"/>
      <c r="F177" s="1706"/>
      <c r="G177" s="1706"/>
      <c r="H177" s="1706"/>
      <c r="I177" s="1706"/>
    </row>
    <row r="178" spans="1:9" ht="15.75" customHeight="1">
      <c r="A178" s="1706"/>
      <c r="B178" s="1706"/>
      <c r="C178" s="1706"/>
      <c r="D178" s="1706"/>
      <c r="E178" s="1706"/>
      <c r="F178" s="1706"/>
      <c r="G178" s="1706"/>
      <c r="H178" s="1706"/>
      <c r="I178" s="1706"/>
    </row>
    <row r="179" spans="1:9" ht="15.75" customHeight="1">
      <c r="A179" s="1706"/>
      <c r="B179" s="1706"/>
      <c r="C179" s="1706"/>
      <c r="D179" s="1706"/>
      <c r="E179" s="1706"/>
      <c r="F179" s="1706"/>
      <c r="G179" s="1706"/>
      <c r="H179" s="1706"/>
      <c r="I179" s="1706"/>
    </row>
    <row r="180" spans="1:9" ht="15.75" customHeight="1">
      <c r="A180" s="1706"/>
      <c r="B180" s="1706"/>
      <c r="C180" s="1706"/>
      <c r="D180" s="1706"/>
      <c r="E180" s="1706"/>
      <c r="F180" s="1706"/>
      <c r="G180" s="1706"/>
      <c r="H180" s="1706"/>
      <c r="I180" s="1706"/>
    </row>
    <row r="181" spans="1:9" ht="15.75" customHeight="1">
      <c r="A181" s="1706"/>
      <c r="B181" s="1706"/>
      <c r="C181" s="1706"/>
      <c r="D181" s="1706"/>
      <c r="E181" s="1706"/>
      <c r="F181" s="1706"/>
      <c r="G181" s="1706"/>
      <c r="H181" s="1706"/>
      <c r="I181" s="1706"/>
    </row>
    <row r="182" spans="1:9" ht="15.75" customHeight="1">
      <c r="A182" s="1706"/>
      <c r="B182" s="1706"/>
      <c r="C182" s="1706"/>
      <c r="D182" s="1706"/>
      <c r="E182" s="1706"/>
      <c r="F182" s="1706"/>
      <c r="G182" s="1706"/>
      <c r="H182" s="1706"/>
      <c r="I182" s="1706"/>
    </row>
    <row r="183" spans="1:9" ht="15.75" customHeight="1">
      <c r="A183" s="1706"/>
      <c r="B183" s="1706"/>
      <c r="C183" s="1706"/>
      <c r="D183" s="1706"/>
      <c r="E183" s="1706"/>
      <c r="F183" s="1706"/>
      <c r="G183" s="1706"/>
      <c r="H183" s="1706"/>
      <c r="I183" s="1706"/>
    </row>
    <row r="184" spans="1:9" ht="15.75" customHeight="1">
      <c r="A184" s="1706"/>
      <c r="B184" s="1706"/>
      <c r="C184" s="1706"/>
      <c r="D184" s="1706"/>
      <c r="E184" s="1706"/>
      <c r="F184" s="1706"/>
      <c r="G184" s="1706"/>
      <c r="H184" s="1706"/>
      <c r="I184" s="1706"/>
    </row>
    <row r="185" spans="1:9" ht="15.75" customHeight="1">
      <c r="A185" s="1706"/>
      <c r="B185" s="1706"/>
      <c r="C185" s="1706"/>
      <c r="D185" s="1706"/>
      <c r="E185" s="1706"/>
      <c r="F185" s="1706"/>
      <c r="G185" s="1706"/>
      <c r="H185" s="1706"/>
      <c r="I185" s="1706"/>
    </row>
    <row r="186" spans="1:9" ht="15.75" customHeight="1">
      <c r="A186" s="1706"/>
      <c r="B186" s="1706"/>
      <c r="C186" s="1706"/>
      <c r="D186" s="1706"/>
      <c r="E186" s="1706"/>
      <c r="F186" s="1706"/>
      <c r="G186" s="1706"/>
      <c r="H186" s="1706"/>
      <c r="I186" s="1706"/>
    </row>
    <row r="187" spans="1:9" ht="15.75" customHeight="1">
      <c r="A187" s="1706"/>
      <c r="B187" s="1706"/>
      <c r="C187" s="1706"/>
      <c r="D187" s="1706"/>
      <c r="E187" s="1706"/>
      <c r="F187" s="1706"/>
      <c r="G187" s="1706"/>
      <c r="H187" s="1706"/>
      <c r="I187" s="1706"/>
    </row>
    <row r="188" spans="1:9" ht="15.75" customHeight="1">
      <c r="A188" s="1706"/>
      <c r="B188" s="1706"/>
      <c r="C188" s="1706"/>
      <c r="D188" s="1706"/>
      <c r="E188" s="1706"/>
      <c r="F188" s="1706"/>
      <c r="G188" s="1706"/>
      <c r="H188" s="1706"/>
      <c r="I188" s="1706"/>
    </row>
    <row r="189" spans="1:9" ht="15.75" customHeight="1">
      <c r="A189" s="1706"/>
      <c r="B189" s="1706"/>
      <c r="C189" s="1706"/>
      <c r="D189" s="1706"/>
      <c r="E189" s="1706"/>
      <c r="F189" s="1706"/>
      <c r="G189" s="1706"/>
      <c r="H189" s="1706"/>
      <c r="I189" s="1706"/>
    </row>
    <row r="190" spans="1:9" ht="15.75" customHeight="1">
      <c r="A190" s="1706"/>
      <c r="B190" s="1706"/>
      <c r="C190" s="1706"/>
      <c r="D190" s="1706"/>
      <c r="E190" s="1706"/>
      <c r="F190" s="1706"/>
      <c r="G190" s="1706"/>
      <c r="H190" s="1706"/>
      <c r="I190" s="1706"/>
    </row>
    <row r="191" spans="1:9" ht="15.75" customHeight="1">
      <c r="A191" s="1706"/>
      <c r="B191" s="1706"/>
      <c r="C191" s="1706"/>
      <c r="D191" s="1706"/>
      <c r="E191" s="1706"/>
      <c r="F191" s="1706"/>
      <c r="G191" s="1706"/>
      <c r="H191" s="1706"/>
      <c r="I191" s="1706"/>
    </row>
    <row r="192" spans="1:9" ht="15.75" customHeight="1">
      <c r="A192" s="1706"/>
      <c r="B192" s="1706"/>
      <c r="C192" s="1706"/>
      <c r="D192" s="1706"/>
      <c r="E192" s="1706"/>
      <c r="F192" s="1706"/>
      <c r="G192" s="1706"/>
      <c r="H192" s="1706"/>
      <c r="I192" s="1706"/>
    </row>
    <row r="193" spans="1:9" ht="15.75" customHeight="1">
      <c r="A193" s="1706"/>
      <c r="B193" s="1706"/>
      <c r="C193" s="1706"/>
      <c r="D193" s="1706"/>
      <c r="E193" s="1706"/>
      <c r="F193" s="1706"/>
      <c r="G193" s="1706"/>
      <c r="H193" s="1706"/>
      <c r="I193" s="1706"/>
    </row>
    <row r="194" spans="1:9" ht="15.75" customHeight="1">
      <c r="A194" s="1706"/>
      <c r="B194" s="1706"/>
      <c r="C194" s="1706"/>
      <c r="D194" s="1706"/>
      <c r="E194" s="1706"/>
      <c r="F194" s="1706"/>
      <c r="G194" s="1706"/>
      <c r="H194" s="1706"/>
      <c r="I194" s="1706"/>
    </row>
    <row r="195" spans="1:9" ht="15.75" customHeight="1">
      <c r="A195" s="1706"/>
      <c r="B195" s="1706"/>
      <c r="C195" s="1706"/>
      <c r="D195" s="1706"/>
      <c r="E195" s="1706"/>
      <c r="F195" s="1706"/>
      <c r="G195" s="1706"/>
      <c r="H195" s="1706"/>
      <c r="I195" s="1706"/>
    </row>
    <row r="196" spans="1:9" ht="15.75" customHeight="1">
      <c r="A196" s="1706"/>
      <c r="B196" s="1706"/>
      <c r="C196" s="1706"/>
      <c r="D196" s="1706"/>
      <c r="E196" s="1706"/>
      <c r="F196" s="1706"/>
      <c r="G196" s="1706"/>
      <c r="H196" s="1706"/>
      <c r="I196" s="1706"/>
    </row>
    <row r="197" spans="1:9" ht="15.75" customHeight="1">
      <c r="A197" s="1706"/>
      <c r="B197" s="1706"/>
      <c r="C197" s="1706"/>
      <c r="D197" s="1706"/>
      <c r="E197" s="1706"/>
      <c r="F197" s="1706"/>
      <c r="G197" s="1706"/>
      <c r="H197" s="1706"/>
      <c r="I197" s="1706"/>
    </row>
    <row r="198" spans="1:9" ht="15.75" customHeight="1">
      <c r="A198" s="1706"/>
      <c r="B198" s="1706"/>
      <c r="C198" s="1706"/>
      <c r="D198" s="1706"/>
      <c r="E198" s="1706"/>
      <c r="F198" s="1706"/>
      <c r="G198" s="1706"/>
      <c r="H198" s="1706"/>
      <c r="I198" s="1706"/>
    </row>
    <row r="199" spans="1:9" ht="15.75" customHeight="1">
      <c r="A199" s="1706"/>
      <c r="B199" s="1706"/>
      <c r="C199" s="1706"/>
      <c r="D199" s="1706"/>
      <c r="E199" s="1706"/>
      <c r="F199" s="1706"/>
      <c r="G199" s="1706"/>
      <c r="H199" s="1706"/>
      <c r="I199" s="1706"/>
    </row>
    <row r="200" spans="1:9" ht="15.75" customHeight="1">
      <c r="A200" s="1706"/>
      <c r="B200" s="1706"/>
      <c r="C200" s="1706"/>
      <c r="D200" s="1706"/>
      <c r="E200" s="1706"/>
      <c r="F200" s="1706"/>
      <c r="G200" s="1706"/>
      <c r="H200" s="1706"/>
      <c r="I200" s="1706"/>
    </row>
    <row r="201" spans="1:9" ht="15.75" customHeight="1">
      <c r="A201" s="1706"/>
      <c r="B201" s="1706"/>
      <c r="C201" s="1706"/>
      <c r="D201" s="1706"/>
      <c r="E201" s="1706"/>
      <c r="F201" s="1706"/>
      <c r="G201" s="1706"/>
      <c r="H201" s="1706"/>
      <c r="I201" s="1706"/>
    </row>
    <row r="202" spans="1:9" ht="15.75" customHeight="1">
      <c r="A202" s="1706"/>
      <c r="B202" s="1706"/>
      <c r="C202" s="1706"/>
      <c r="D202" s="1706"/>
      <c r="E202" s="1706"/>
      <c r="F202" s="1706"/>
      <c r="G202" s="1706"/>
      <c r="H202" s="1706"/>
      <c r="I202" s="1705"/>
    </row>
    <row r="203" spans="1:9" ht="15.75" customHeight="1">
      <c r="A203" s="1706"/>
      <c r="B203" s="1706"/>
      <c r="C203" s="1706"/>
      <c r="D203" s="1706"/>
      <c r="E203" s="1706"/>
      <c r="F203" s="1706"/>
      <c r="G203" s="1706"/>
      <c r="H203" s="1706"/>
      <c r="I203" s="1705"/>
    </row>
    <row r="204" spans="1:9" ht="15.75" customHeight="1">
      <c r="A204" s="1706"/>
      <c r="B204" s="1706"/>
      <c r="C204" s="1706"/>
      <c r="D204" s="1706"/>
      <c r="E204" s="1706"/>
      <c r="F204" s="1706"/>
      <c r="G204" s="1706"/>
      <c r="H204" s="1706"/>
      <c r="I204" s="1705"/>
    </row>
    <row r="205" spans="1:9" ht="15.75" customHeight="1">
      <c r="A205" s="1706"/>
      <c r="B205" s="1706"/>
      <c r="C205" s="1706"/>
      <c r="D205" s="1706"/>
      <c r="E205" s="1706"/>
      <c r="F205" s="1706"/>
      <c r="G205" s="1706"/>
      <c r="H205" s="1706"/>
      <c r="I205" s="1705"/>
    </row>
    <row r="206" spans="1:9" ht="15.75" customHeight="1">
      <c r="A206" s="1706"/>
      <c r="B206" s="1706"/>
      <c r="C206" s="1706"/>
      <c r="D206" s="1706"/>
      <c r="E206" s="1706"/>
      <c r="F206" s="1706"/>
      <c r="G206" s="1706"/>
      <c r="H206" s="1706"/>
      <c r="I206" s="1705"/>
    </row>
    <row r="207" spans="1:9" ht="15.75" customHeight="1">
      <c r="A207" s="1706"/>
      <c r="B207" s="1706"/>
      <c r="C207" s="1706"/>
      <c r="D207" s="1706"/>
      <c r="E207" s="1706"/>
      <c r="F207" s="1706"/>
      <c r="G207" s="1706"/>
      <c r="H207" s="1706"/>
      <c r="I207" s="1705"/>
    </row>
    <row r="208" spans="1:9" ht="15.75" customHeight="1">
      <c r="A208" s="1706"/>
      <c r="B208" s="1706"/>
      <c r="C208" s="1706"/>
      <c r="D208" s="1706"/>
      <c r="E208" s="1706"/>
      <c r="F208" s="1706"/>
      <c r="G208" s="1706"/>
      <c r="H208" s="1706"/>
      <c r="I208" s="1705"/>
    </row>
    <row r="209" spans="1:9" ht="15.75" customHeight="1">
      <c r="A209" s="1706"/>
      <c r="B209" s="1706"/>
      <c r="C209" s="1706"/>
      <c r="D209" s="1706"/>
      <c r="E209" s="1706"/>
      <c r="F209" s="1706"/>
      <c r="G209" s="1706"/>
      <c r="H209" s="1706"/>
      <c r="I209" s="1705"/>
    </row>
    <row r="210" spans="1:9" ht="15.75" customHeight="1">
      <c r="A210" s="1706"/>
      <c r="B210" s="1706"/>
      <c r="C210" s="1706"/>
      <c r="D210" s="1706"/>
      <c r="E210" s="1706"/>
      <c r="F210" s="1706"/>
      <c r="G210" s="1706"/>
      <c r="H210" s="1706"/>
      <c r="I210" s="1705"/>
    </row>
    <row r="211" spans="1:9" ht="15.75" customHeight="1">
      <c r="A211" s="1706"/>
      <c r="B211" s="1706"/>
      <c r="C211" s="1706"/>
      <c r="D211" s="1706"/>
      <c r="E211" s="1706"/>
      <c r="F211" s="1706"/>
      <c r="G211" s="1706"/>
      <c r="H211" s="1706"/>
      <c r="I211" s="1705"/>
    </row>
    <row r="212" spans="1:9" ht="15.75" customHeight="1">
      <c r="A212" s="1706"/>
      <c r="B212" s="1706"/>
      <c r="C212" s="1706"/>
      <c r="D212" s="1706"/>
      <c r="E212" s="1706"/>
      <c r="F212" s="1706"/>
      <c r="G212" s="1706"/>
      <c r="H212" s="1706"/>
      <c r="I212" s="1705"/>
    </row>
    <row r="213" spans="1:9" ht="15.75" customHeight="1">
      <c r="A213" s="1706"/>
      <c r="B213" s="1706"/>
      <c r="C213" s="1706"/>
      <c r="D213" s="1706"/>
      <c r="E213" s="1706"/>
      <c r="F213" s="1706"/>
      <c r="G213" s="1706"/>
      <c r="H213" s="1706"/>
      <c r="I213" s="1705"/>
    </row>
    <row r="214" spans="1:9" ht="15.75" customHeight="1">
      <c r="A214" s="1706"/>
      <c r="B214" s="1706"/>
      <c r="C214" s="1706"/>
      <c r="D214" s="1706"/>
      <c r="E214" s="1706"/>
      <c r="F214" s="1706"/>
      <c r="G214" s="1706"/>
      <c r="H214" s="1706"/>
      <c r="I214" s="1705"/>
    </row>
    <row r="215" spans="1:9" ht="15.75" customHeight="1">
      <c r="A215" s="1706"/>
      <c r="B215" s="1706"/>
      <c r="C215" s="1706"/>
      <c r="D215" s="1706"/>
      <c r="E215" s="1706"/>
      <c r="F215" s="1706"/>
      <c r="G215" s="1706"/>
      <c r="H215" s="1706"/>
      <c r="I215" s="1705"/>
    </row>
    <row r="216" spans="1:9" ht="15.75" customHeight="1">
      <c r="A216" s="1706"/>
      <c r="B216" s="1706"/>
      <c r="C216" s="1706"/>
      <c r="D216" s="1706"/>
      <c r="E216" s="1706"/>
      <c r="F216" s="1706"/>
      <c r="G216" s="1706"/>
      <c r="H216" s="1706"/>
      <c r="I216" s="1705"/>
    </row>
    <row r="217" spans="1:9" ht="15.75" customHeight="1">
      <c r="A217" s="1706"/>
      <c r="B217" s="1706"/>
      <c r="C217" s="1706"/>
      <c r="D217" s="1706"/>
      <c r="E217" s="1706"/>
      <c r="F217" s="1706"/>
      <c r="G217" s="1706"/>
      <c r="H217" s="1706"/>
      <c r="I217" s="1705"/>
    </row>
    <row r="218" spans="1:9" ht="15.75" customHeight="1">
      <c r="A218" s="1706"/>
      <c r="B218" s="1706"/>
      <c r="C218" s="1706"/>
      <c r="D218" s="1706"/>
      <c r="E218" s="1706"/>
      <c r="F218" s="1706"/>
      <c r="G218" s="1706"/>
      <c r="H218" s="1706"/>
      <c r="I218" s="1705"/>
    </row>
    <row r="219" spans="1:9" ht="15.75" customHeight="1">
      <c r="A219" s="1706"/>
      <c r="B219" s="1706"/>
      <c r="C219" s="1706"/>
      <c r="D219" s="1706"/>
      <c r="E219" s="1706"/>
      <c r="F219" s="1706"/>
      <c r="G219" s="1706"/>
      <c r="H219" s="1706"/>
      <c r="I219" s="1705"/>
    </row>
    <row r="220" spans="1:9" ht="15.75" customHeight="1">
      <c r="A220" s="1706"/>
      <c r="B220" s="1706"/>
      <c r="C220" s="1706"/>
      <c r="D220" s="1706"/>
      <c r="E220" s="1706"/>
      <c r="F220" s="1706"/>
      <c r="G220" s="1706"/>
      <c r="H220" s="1706"/>
      <c r="I220" s="1705"/>
    </row>
    <row r="221" spans="1:9" ht="15.75" customHeight="1">
      <c r="A221" s="1706"/>
      <c r="B221" s="1706"/>
      <c r="C221" s="1706"/>
      <c r="D221" s="1706"/>
      <c r="E221" s="1706"/>
      <c r="F221" s="1706"/>
      <c r="G221" s="1706"/>
      <c r="H221" s="1706"/>
      <c r="I221" s="1705"/>
    </row>
    <row r="222" spans="1:9" ht="15.75" customHeight="1">
      <c r="A222" s="1705"/>
      <c r="B222" s="1705"/>
      <c r="C222" s="1705"/>
      <c r="D222" s="1705"/>
      <c r="E222" s="1705"/>
      <c r="F222" s="1705"/>
      <c r="G222" s="1705"/>
      <c r="H222" s="1705"/>
      <c r="I222" s="1705"/>
    </row>
    <row r="223" spans="1:9" ht="15.75" customHeight="1">
      <c r="A223" s="1705"/>
      <c r="B223" s="1705"/>
      <c r="C223" s="1705"/>
      <c r="D223" s="1705"/>
      <c r="E223" s="1705"/>
      <c r="F223" s="1705"/>
      <c r="G223" s="1705"/>
      <c r="H223" s="1705"/>
      <c r="I223" s="1705"/>
    </row>
    <row r="224" spans="1:9" ht="15.75" customHeight="1">
      <c r="A224" s="1705"/>
      <c r="B224" s="1705"/>
      <c r="C224" s="1705"/>
      <c r="D224" s="1705"/>
      <c r="E224" s="1705"/>
      <c r="F224" s="1705"/>
      <c r="G224" s="1705"/>
      <c r="H224" s="1705"/>
      <c r="I224" s="1705"/>
    </row>
    <row r="225" spans="1:9" ht="15.75" customHeight="1">
      <c r="A225" s="1705"/>
      <c r="B225" s="1705"/>
      <c r="C225" s="1705"/>
      <c r="D225" s="1705"/>
      <c r="E225" s="1705"/>
      <c r="F225" s="1705"/>
      <c r="G225" s="1705"/>
      <c r="H225" s="1705"/>
      <c r="I225" s="1705"/>
    </row>
    <row r="226" spans="1:9" ht="15.75" customHeight="1">
      <c r="A226" s="1705"/>
      <c r="B226" s="1705"/>
      <c r="C226" s="1705"/>
      <c r="D226" s="1705"/>
      <c r="E226" s="1705"/>
      <c r="F226" s="1705"/>
      <c r="G226" s="1705"/>
      <c r="H226" s="1705"/>
      <c r="I226" s="1705"/>
    </row>
    <row r="227" spans="1:9" ht="15.75" customHeight="1">
      <c r="A227" s="1705"/>
      <c r="B227" s="1705"/>
      <c r="C227" s="1705"/>
      <c r="D227" s="1705"/>
      <c r="E227" s="1705"/>
      <c r="F227" s="1705"/>
      <c r="G227" s="1705"/>
      <c r="H227" s="1705"/>
      <c r="I227" s="1705"/>
    </row>
    <row r="228" spans="1:9" ht="15.75" customHeight="1">
      <c r="A228" s="1705"/>
      <c r="B228" s="1705"/>
      <c r="C228" s="1705"/>
      <c r="D228" s="1705"/>
      <c r="E228" s="1705"/>
      <c r="F228" s="1705"/>
      <c r="G228" s="1705"/>
      <c r="H228" s="1705"/>
      <c r="I228" s="1705"/>
    </row>
    <row r="229" spans="1:9" ht="15.75" customHeight="1">
      <c r="A229" s="1705"/>
      <c r="B229" s="1705"/>
      <c r="C229" s="1705"/>
      <c r="D229" s="1705"/>
      <c r="E229" s="1705"/>
      <c r="F229" s="1705"/>
      <c r="G229" s="1705"/>
      <c r="H229" s="1705"/>
      <c r="I229" s="1705"/>
    </row>
    <row r="230" spans="1:9" ht="15.75" customHeight="1">
      <c r="A230" s="1705"/>
      <c r="B230" s="1705"/>
      <c r="C230" s="1705"/>
      <c r="D230" s="1705"/>
      <c r="E230" s="1705"/>
      <c r="F230" s="1705"/>
      <c r="G230" s="1705"/>
      <c r="H230" s="1705"/>
      <c r="I230" s="1705"/>
    </row>
    <row r="231" spans="1:9" ht="15.75" customHeight="1">
      <c r="A231" s="1705"/>
      <c r="B231" s="1705"/>
      <c r="C231" s="1705"/>
      <c r="D231" s="1705"/>
      <c r="E231" s="1705"/>
      <c r="F231" s="1705"/>
      <c r="G231" s="1705"/>
      <c r="H231" s="1705"/>
      <c r="I231" s="1705"/>
    </row>
    <row r="232" spans="1:9" ht="15.75" customHeight="1">
      <c r="A232" s="1705"/>
      <c r="B232" s="1705"/>
      <c r="C232" s="1705"/>
      <c r="D232" s="1705"/>
      <c r="E232" s="1705"/>
      <c r="F232" s="1705"/>
      <c r="G232" s="1705"/>
      <c r="H232" s="1705"/>
      <c r="I232" s="1705"/>
    </row>
    <row r="233" spans="1:9" ht="15.75" customHeight="1">
      <c r="A233" s="1705"/>
      <c r="B233" s="1705"/>
      <c r="C233" s="1705"/>
      <c r="D233" s="1705"/>
      <c r="E233" s="1705"/>
      <c r="F233" s="1705"/>
      <c r="G233" s="1705"/>
      <c r="H233" s="1705"/>
      <c r="I233" s="1705"/>
    </row>
    <row r="234" spans="1:9" ht="15.75" customHeight="1">
      <c r="A234" s="1705"/>
      <c r="B234" s="1705"/>
      <c r="C234" s="1705"/>
      <c r="D234" s="1705"/>
      <c r="E234" s="1705"/>
      <c r="F234" s="1705"/>
      <c r="G234" s="1705"/>
      <c r="H234" s="1705"/>
      <c r="I234" s="1705"/>
    </row>
    <row r="235" spans="1:9" ht="15.75" customHeight="1">
      <c r="A235" s="1705"/>
      <c r="B235" s="1705"/>
      <c r="C235" s="1705"/>
      <c r="D235" s="1705"/>
      <c r="E235" s="1705"/>
      <c r="F235" s="1705"/>
      <c r="G235" s="1705"/>
      <c r="H235" s="1705"/>
      <c r="I235" s="1705"/>
    </row>
    <row r="236" spans="1:9" ht="15.75" customHeight="1">
      <c r="A236" s="1705"/>
      <c r="B236" s="1705"/>
      <c r="C236" s="1705"/>
      <c r="D236" s="1705"/>
      <c r="E236" s="1705"/>
      <c r="F236" s="1705"/>
      <c r="G236" s="1705"/>
      <c r="H236" s="1705"/>
      <c r="I236" s="1705"/>
    </row>
    <row r="237" spans="1:9" ht="15.75" customHeight="1">
      <c r="A237" s="1705"/>
      <c r="B237" s="1705"/>
      <c r="C237" s="1705"/>
      <c r="D237" s="1705"/>
      <c r="E237" s="1705"/>
      <c r="F237" s="1705"/>
      <c r="G237" s="1705"/>
      <c r="H237" s="1705"/>
      <c r="I237" s="1705"/>
    </row>
    <row r="238" spans="1:9" ht="15.75" customHeight="1">
      <c r="A238" s="1705"/>
      <c r="B238" s="1705"/>
      <c r="C238" s="1705"/>
      <c r="D238" s="1705"/>
      <c r="E238" s="1705"/>
      <c r="F238" s="1705"/>
      <c r="G238" s="1705"/>
      <c r="H238" s="1705"/>
      <c r="I238" s="1705"/>
    </row>
    <row r="239" spans="1:9" ht="15.75" customHeight="1">
      <c r="A239" s="1705"/>
      <c r="B239" s="1705"/>
      <c r="C239" s="1705"/>
      <c r="D239" s="1705"/>
      <c r="E239" s="1705"/>
      <c r="F239" s="1705"/>
      <c r="G239" s="1705"/>
      <c r="H239" s="1705"/>
      <c r="I239" s="1705"/>
    </row>
    <row r="240" spans="1:9" ht="15.75" customHeight="1">
      <c r="A240" s="1705"/>
      <c r="B240" s="1705"/>
      <c r="C240" s="1705"/>
      <c r="D240" s="1705"/>
      <c r="E240" s="1705"/>
      <c r="F240" s="1705"/>
      <c r="G240" s="1705"/>
      <c r="H240" s="1705"/>
      <c r="I240" s="1705"/>
    </row>
    <row r="241" spans="1:9" ht="15.75" customHeight="1">
      <c r="A241" s="1705"/>
      <c r="B241" s="1705"/>
      <c r="C241" s="1705"/>
      <c r="D241" s="1705"/>
      <c r="E241" s="1705"/>
      <c r="F241" s="1705"/>
      <c r="G241" s="1705"/>
      <c r="H241" s="1705"/>
      <c r="I241" s="1705"/>
    </row>
    <row r="242" spans="1:9" ht="15.75" customHeight="1">
      <c r="A242" s="1705"/>
      <c r="B242" s="1705"/>
      <c r="C242" s="1705"/>
      <c r="D242" s="1705"/>
      <c r="E242" s="1705"/>
      <c r="F242" s="1705"/>
      <c r="G242" s="1705"/>
      <c r="H242" s="1705"/>
      <c r="I242" s="1705"/>
    </row>
    <row r="243" spans="1:9" ht="15.75" customHeight="1">
      <c r="A243" s="1705"/>
      <c r="B243" s="1705"/>
      <c r="C243" s="1705"/>
      <c r="D243" s="1705"/>
      <c r="E243" s="1705"/>
      <c r="F243" s="1705"/>
      <c r="G243" s="1705"/>
      <c r="H243" s="1705"/>
      <c r="I243" s="1705"/>
    </row>
    <row r="244" spans="1:9" ht="15.75" customHeight="1">
      <c r="A244" s="1705"/>
      <c r="B244" s="1705"/>
      <c r="C244" s="1705"/>
      <c r="D244" s="1705"/>
      <c r="E244" s="1705"/>
      <c r="F244" s="1705"/>
      <c r="G244" s="1705"/>
      <c r="H244" s="1705"/>
      <c r="I244" s="1705"/>
    </row>
    <row r="245" spans="1:9" ht="15.75" customHeight="1">
      <c r="A245" s="1705"/>
      <c r="B245" s="1705"/>
      <c r="C245" s="1705"/>
      <c r="D245" s="1705"/>
      <c r="E245" s="1705"/>
      <c r="F245" s="1705"/>
      <c r="G245" s="1705"/>
      <c r="H245" s="1705"/>
      <c r="I245" s="1705"/>
    </row>
    <row r="246" spans="1:9" ht="15.75" customHeight="1">
      <c r="A246" s="1705"/>
      <c r="B246" s="1705"/>
      <c r="C246" s="1705"/>
      <c r="D246" s="1705"/>
      <c r="E246" s="1705"/>
      <c r="F246" s="1705"/>
      <c r="G246" s="1705"/>
      <c r="H246" s="1705"/>
      <c r="I246" s="1705"/>
    </row>
    <row r="247" spans="1:9" ht="15.75" customHeight="1">
      <c r="A247" s="1705"/>
      <c r="B247" s="1705"/>
      <c r="C247" s="1705"/>
      <c r="D247" s="1705"/>
      <c r="E247" s="1705"/>
      <c r="F247" s="1705"/>
      <c r="G247" s="1705"/>
      <c r="H247" s="1705"/>
      <c r="I247" s="1705"/>
    </row>
    <row r="248" spans="1:9" ht="15.75" customHeight="1">
      <c r="A248" s="1705"/>
      <c r="B248" s="1705"/>
      <c r="C248" s="1705"/>
      <c r="D248" s="1705"/>
      <c r="E248" s="1705"/>
      <c r="F248" s="1705"/>
      <c r="G248" s="1705"/>
      <c r="H248" s="1705"/>
      <c r="I248" s="1705"/>
    </row>
    <row r="249" spans="1:9" ht="15.75" customHeight="1">
      <c r="A249" s="1705"/>
      <c r="B249" s="1705"/>
      <c r="C249" s="1705"/>
      <c r="D249" s="1705"/>
      <c r="E249" s="1705"/>
      <c r="F249" s="1705"/>
      <c r="G249" s="1705"/>
      <c r="H249" s="1705"/>
      <c r="I249" s="1705"/>
    </row>
    <row r="250" spans="1:9" ht="15.75" customHeight="1">
      <c r="A250" s="1705"/>
      <c r="B250" s="1705"/>
      <c r="C250" s="1705"/>
      <c r="D250" s="1705"/>
      <c r="E250" s="1705"/>
      <c r="F250" s="1705"/>
      <c r="G250" s="1705"/>
      <c r="H250" s="1705"/>
      <c r="I250" s="1705"/>
    </row>
    <row r="251" spans="1:9" ht="15.75" customHeight="1">
      <c r="A251" s="1705"/>
      <c r="B251" s="1705"/>
      <c r="C251" s="1705"/>
      <c r="D251" s="1705"/>
      <c r="E251" s="1705"/>
      <c r="F251" s="1705"/>
      <c r="G251" s="1705"/>
      <c r="H251" s="1705"/>
      <c r="I251" s="1705"/>
    </row>
    <row r="252" spans="1:9" ht="15.75" customHeight="1">
      <c r="A252" s="1705"/>
      <c r="B252" s="1705"/>
      <c r="C252" s="1705"/>
      <c r="D252" s="1705"/>
      <c r="E252" s="1705"/>
      <c r="F252" s="1705"/>
      <c r="G252" s="1705"/>
      <c r="H252" s="1705"/>
      <c r="I252" s="1705"/>
    </row>
    <row r="253" spans="1:9" ht="15.75" customHeight="1">
      <c r="A253" s="1705"/>
      <c r="B253" s="1705"/>
      <c r="C253" s="1705"/>
      <c r="D253" s="1705"/>
      <c r="E253" s="1705"/>
      <c r="F253" s="1705"/>
      <c r="G253" s="1705"/>
      <c r="H253" s="1705"/>
      <c r="I253" s="1705"/>
    </row>
    <row r="254" spans="1:9" ht="15.75" customHeight="1">
      <c r="A254" s="1705"/>
      <c r="B254" s="1705"/>
      <c r="C254" s="1705"/>
      <c r="D254" s="1705"/>
      <c r="E254" s="1705"/>
      <c r="F254" s="1705"/>
      <c r="G254" s="1705"/>
      <c r="H254" s="1705"/>
      <c r="I254" s="1705"/>
    </row>
    <row r="255" spans="1:9" ht="15.75" customHeight="1">
      <c r="A255" s="1705"/>
      <c r="B255" s="1705"/>
      <c r="C255" s="1705"/>
      <c r="D255" s="1705"/>
      <c r="E255" s="1705"/>
      <c r="F255" s="1705"/>
      <c r="G255" s="1705"/>
      <c r="H255" s="1705"/>
      <c r="I255" s="1705"/>
    </row>
    <row r="256" spans="1:9" ht="15.75" customHeight="1">
      <c r="A256" s="1705"/>
      <c r="B256" s="1705"/>
      <c r="C256" s="1705"/>
      <c r="D256" s="1705"/>
      <c r="E256" s="1705"/>
      <c r="F256" s="1705"/>
      <c r="G256" s="1705"/>
      <c r="H256" s="1705"/>
      <c r="I256" s="1705"/>
    </row>
    <row r="257" spans="1:9" ht="15.75" customHeight="1">
      <c r="A257" s="1705"/>
      <c r="B257" s="1705"/>
      <c r="C257" s="1705"/>
      <c r="D257" s="1705"/>
      <c r="E257" s="1705"/>
      <c r="F257" s="1705"/>
      <c r="G257" s="1705"/>
      <c r="H257" s="1705"/>
      <c r="I257" s="1705"/>
    </row>
    <row r="258" spans="1:9" ht="15.75" customHeight="1">
      <c r="A258" s="1705"/>
      <c r="B258" s="1705"/>
      <c r="C258" s="1705"/>
      <c r="D258" s="1705"/>
      <c r="E258" s="1705"/>
      <c r="F258" s="1705"/>
      <c r="G258" s="1705"/>
      <c r="H258" s="1705"/>
      <c r="I258" s="1705"/>
    </row>
    <row r="259" spans="1:9" ht="15.75" customHeight="1">
      <c r="A259" s="1705"/>
      <c r="B259" s="1705"/>
      <c r="C259" s="1705"/>
      <c r="D259" s="1705"/>
      <c r="E259" s="1705"/>
      <c r="F259" s="1705"/>
      <c r="G259" s="1705"/>
      <c r="H259" s="1705"/>
      <c r="I259" s="1705"/>
    </row>
    <row r="260" spans="1:9" ht="15.75" customHeight="1">
      <c r="A260" s="1705"/>
      <c r="B260" s="1705"/>
      <c r="C260" s="1705"/>
      <c r="D260" s="1705"/>
      <c r="E260" s="1705"/>
      <c r="F260" s="1705"/>
      <c r="G260" s="1705"/>
      <c r="H260" s="1705"/>
      <c r="I260" s="1705"/>
    </row>
    <row r="261" spans="1:9" ht="15.75" customHeight="1">
      <c r="A261" s="1705"/>
      <c r="B261" s="1705"/>
      <c r="C261" s="1705"/>
      <c r="D261" s="1705"/>
      <c r="E261" s="1705"/>
      <c r="F261" s="1705"/>
      <c r="G261" s="1705"/>
      <c r="H261" s="1705"/>
      <c r="I261" s="1705"/>
    </row>
    <row r="262" spans="1:9" ht="15.75" customHeight="1">
      <c r="A262" s="1705"/>
      <c r="B262" s="1705"/>
      <c r="C262" s="1705"/>
      <c r="D262" s="1705"/>
      <c r="E262" s="1705"/>
      <c r="F262" s="1705"/>
      <c r="G262" s="1705"/>
      <c r="H262" s="1705"/>
      <c r="I262" s="1705"/>
    </row>
    <row r="263" spans="1:9" ht="15.75" customHeight="1">
      <c r="A263" s="1705"/>
      <c r="B263" s="1705"/>
      <c r="C263" s="1705"/>
      <c r="D263" s="1705"/>
      <c r="E263" s="1705"/>
      <c r="F263" s="1705"/>
      <c r="G263" s="1705"/>
      <c r="H263" s="1705"/>
      <c r="I263" s="1705"/>
    </row>
    <row r="264" spans="1:9" ht="15.75" customHeight="1">
      <c r="A264" s="1705"/>
      <c r="B264" s="1705"/>
      <c r="C264" s="1705"/>
      <c r="D264" s="1705"/>
      <c r="E264" s="1705"/>
      <c r="F264" s="1705"/>
      <c r="G264" s="1705"/>
      <c r="H264" s="1705"/>
      <c r="I264" s="1705"/>
    </row>
    <row r="265" spans="1:9" ht="15.75" customHeight="1">
      <c r="A265" s="1705"/>
      <c r="B265" s="1705"/>
      <c r="C265" s="1705"/>
      <c r="D265" s="1705"/>
      <c r="E265" s="1705"/>
      <c r="F265" s="1705"/>
      <c r="G265" s="1705"/>
      <c r="H265" s="1705"/>
      <c r="I265" s="1705"/>
    </row>
    <row r="266" spans="1:9" ht="15.75" customHeight="1">
      <c r="A266" s="1705"/>
      <c r="B266" s="1705"/>
      <c r="C266" s="1705"/>
      <c r="D266" s="1705"/>
      <c r="E266" s="1705"/>
      <c r="F266" s="1705"/>
      <c r="G266" s="1705"/>
      <c r="H266" s="1705"/>
      <c r="I266" s="1705"/>
    </row>
    <row r="267" spans="1:9" ht="15.75" customHeight="1">
      <c r="A267" s="1705"/>
      <c r="B267" s="1705"/>
      <c r="C267" s="1705"/>
      <c r="D267" s="1705"/>
      <c r="E267" s="1705"/>
      <c r="F267" s="1705"/>
      <c r="G267" s="1705"/>
      <c r="H267" s="1705"/>
      <c r="I267" s="1705"/>
    </row>
    <row r="268" spans="1:9" ht="15.75" customHeight="1">
      <c r="A268" s="1705"/>
      <c r="B268" s="1705"/>
      <c r="C268" s="1705"/>
      <c r="D268" s="1705"/>
      <c r="E268" s="1705"/>
      <c r="F268" s="1705"/>
      <c r="G268" s="1705"/>
      <c r="H268" s="1705"/>
      <c r="I268" s="1705"/>
    </row>
    <row r="269" spans="1:9" ht="15.75" customHeight="1">
      <c r="A269" s="1705"/>
      <c r="B269" s="1705"/>
      <c r="C269" s="1705"/>
      <c r="D269" s="1705"/>
      <c r="E269" s="1705"/>
      <c r="F269" s="1705"/>
      <c r="G269" s="1705"/>
      <c r="H269" s="1705"/>
      <c r="I269" s="1705"/>
    </row>
    <row r="270" spans="1:9" ht="15.75" customHeight="1">
      <c r="A270" s="1705"/>
      <c r="B270" s="1705"/>
      <c r="C270" s="1705"/>
      <c r="D270" s="1705"/>
      <c r="E270" s="1705"/>
      <c r="F270" s="1705"/>
      <c r="G270" s="1705"/>
      <c r="H270" s="1705"/>
      <c r="I270" s="1705"/>
    </row>
    <row r="271" spans="1:9" ht="15.75" customHeight="1">
      <c r="A271" s="1705"/>
      <c r="B271" s="1705"/>
      <c r="C271" s="1705"/>
      <c r="D271" s="1705"/>
      <c r="E271" s="1705"/>
      <c r="F271" s="1705"/>
      <c r="G271" s="1705"/>
      <c r="H271" s="1705"/>
      <c r="I271" s="1705"/>
    </row>
    <row r="272" spans="1:9" ht="15.75" customHeight="1">
      <c r="A272" s="1705"/>
      <c r="B272" s="1705"/>
      <c r="C272" s="1705"/>
      <c r="D272" s="1705"/>
      <c r="E272" s="1705"/>
      <c r="F272" s="1705"/>
      <c r="G272" s="1705"/>
      <c r="H272" s="1705"/>
      <c r="I272" s="1705"/>
    </row>
    <row r="273" spans="1:9" ht="15.75" customHeight="1">
      <c r="A273" s="1705"/>
      <c r="B273" s="1705"/>
      <c r="C273" s="1705"/>
      <c r="D273" s="1705"/>
      <c r="E273" s="1705"/>
      <c r="F273" s="1705"/>
      <c r="G273" s="1705"/>
      <c r="H273" s="1705"/>
      <c r="I273" s="1705"/>
    </row>
    <row r="274" spans="1:9" ht="15.75" customHeight="1">
      <c r="A274" s="1705"/>
      <c r="B274" s="1705"/>
      <c r="C274" s="1705"/>
      <c r="D274" s="1705"/>
      <c r="E274" s="1705"/>
      <c r="F274" s="1705"/>
      <c r="G274" s="1705"/>
      <c r="H274" s="1705"/>
      <c r="I274" s="1705"/>
    </row>
    <row r="275" spans="1:9" ht="15.75" customHeight="1">
      <c r="A275" s="1705"/>
      <c r="B275" s="1705"/>
      <c r="C275" s="1705"/>
      <c r="D275" s="1705"/>
      <c r="E275" s="1705"/>
      <c r="F275" s="1705"/>
      <c r="G275" s="1705"/>
      <c r="H275" s="1705"/>
      <c r="I275" s="1705"/>
    </row>
    <row r="276" spans="1:9" ht="15.75" customHeight="1">
      <c r="A276" s="1705"/>
      <c r="B276" s="1705"/>
      <c r="C276" s="1705"/>
      <c r="D276" s="1705"/>
      <c r="E276" s="1705"/>
      <c r="F276" s="1705"/>
      <c r="G276" s="1705"/>
      <c r="H276" s="1705"/>
      <c r="I276" s="1705"/>
    </row>
    <row r="277" spans="1:9" ht="15.75" customHeight="1">
      <c r="A277" s="1705"/>
      <c r="B277" s="1705"/>
      <c r="C277" s="1705"/>
      <c r="D277" s="1705"/>
      <c r="E277" s="1705"/>
      <c r="F277" s="1705"/>
      <c r="G277" s="1705"/>
      <c r="H277" s="1705"/>
      <c r="I277" s="1705"/>
    </row>
    <row r="278" spans="1:9" ht="15.75" customHeight="1">
      <c r="A278" s="1705"/>
      <c r="B278" s="1705"/>
      <c r="C278" s="1705"/>
      <c r="D278" s="1705"/>
      <c r="E278" s="1705"/>
      <c r="F278" s="1705"/>
      <c r="G278" s="1705"/>
      <c r="H278" s="1705"/>
      <c r="I278" s="1705"/>
    </row>
    <row r="279" spans="1:9" ht="15.75" customHeight="1">
      <c r="A279" s="1705"/>
      <c r="B279" s="1705"/>
      <c r="C279" s="1705"/>
      <c r="D279" s="1705"/>
      <c r="E279" s="1705"/>
      <c r="F279" s="1705"/>
      <c r="G279" s="1705"/>
      <c r="H279" s="1705"/>
      <c r="I279" s="1705"/>
    </row>
    <row r="280" spans="1:9" ht="15.75" customHeight="1">
      <c r="A280" s="1705"/>
      <c r="B280" s="1705"/>
      <c r="C280" s="1705"/>
      <c r="D280" s="1705"/>
      <c r="E280" s="1705"/>
      <c r="F280" s="1705"/>
      <c r="G280" s="1705"/>
      <c r="H280" s="1705"/>
      <c r="I280" s="1705"/>
    </row>
    <row r="281" spans="1:9" ht="15.75" customHeight="1">
      <c r="A281" s="1705"/>
      <c r="B281" s="1705"/>
      <c r="C281" s="1705"/>
      <c r="D281" s="1705"/>
      <c r="E281" s="1705"/>
      <c r="F281" s="1705"/>
      <c r="G281" s="1705"/>
      <c r="H281" s="1705"/>
      <c r="I281" s="1705"/>
    </row>
    <row r="282" spans="1:9" ht="15.75" customHeight="1">
      <c r="A282" s="1705"/>
      <c r="B282" s="1705"/>
      <c r="C282" s="1705"/>
      <c r="D282" s="1705"/>
      <c r="E282" s="1705"/>
      <c r="F282" s="1705"/>
      <c r="G282" s="1705"/>
      <c r="H282" s="1705"/>
      <c r="I282" s="1705"/>
    </row>
    <row r="283" spans="1:9" ht="15.75" customHeight="1">
      <c r="A283" s="1705"/>
      <c r="B283" s="1705"/>
      <c r="C283" s="1705"/>
      <c r="D283" s="1705"/>
      <c r="E283" s="1705"/>
      <c r="F283" s="1705"/>
      <c r="G283" s="1705"/>
      <c r="H283" s="1705"/>
      <c r="I283" s="1705"/>
    </row>
    <row r="284" spans="1:9" ht="15.75" customHeight="1">
      <c r="A284" s="1705"/>
      <c r="B284" s="1705"/>
      <c r="C284" s="1705"/>
      <c r="D284" s="1705"/>
      <c r="E284" s="1705"/>
      <c r="F284" s="1705"/>
      <c r="G284" s="1705"/>
      <c r="H284" s="1705"/>
      <c r="I284" s="1705"/>
    </row>
    <row r="285" spans="1:9" ht="15.75" customHeight="1">
      <c r="A285" s="1705"/>
      <c r="B285" s="1705"/>
      <c r="C285" s="1705"/>
      <c r="D285" s="1705"/>
      <c r="E285" s="1705"/>
      <c r="F285" s="1705"/>
      <c r="G285" s="1705"/>
      <c r="H285" s="1705"/>
      <c r="I285" s="1705"/>
    </row>
    <row r="286" spans="1:9" ht="15.75" customHeight="1">
      <c r="A286" s="1705"/>
      <c r="B286" s="1705"/>
      <c r="C286" s="1705"/>
      <c r="D286" s="1705"/>
      <c r="E286" s="1705"/>
      <c r="F286" s="1705"/>
      <c r="G286" s="1705"/>
      <c r="H286" s="1705"/>
      <c r="I286" s="1705"/>
    </row>
    <row r="287" spans="1:9" ht="15.75" customHeight="1">
      <c r="A287" s="1705"/>
      <c r="B287" s="1705"/>
      <c r="C287" s="1705"/>
      <c r="D287" s="1705"/>
      <c r="E287" s="1705"/>
      <c r="F287" s="1705"/>
      <c r="G287" s="1705"/>
      <c r="H287" s="1705"/>
      <c r="I287" s="1705"/>
    </row>
    <row r="288" spans="1:9" ht="15.75" customHeight="1">
      <c r="A288" s="1705"/>
      <c r="B288" s="1705"/>
      <c r="C288" s="1705"/>
      <c r="D288" s="1705"/>
      <c r="E288" s="1705"/>
      <c r="F288" s="1705"/>
      <c r="G288" s="1705"/>
      <c r="H288" s="1705"/>
      <c r="I288" s="1705"/>
    </row>
    <row r="289" spans="1:9" ht="15.75" customHeight="1">
      <c r="A289" s="1705"/>
      <c r="B289" s="1705"/>
      <c r="C289" s="1705"/>
      <c r="D289" s="1705"/>
      <c r="E289" s="1705"/>
      <c r="F289" s="1705"/>
      <c r="G289" s="1705"/>
      <c r="H289" s="1705"/>
      <c r="I289" s="1705"/>
    </row>
    <row r="290" spans="1:9" ht="15.75" customHeight="1">
      <c r="A290" s="1705"/>
      <c r="B290" s="1705"/>
      <c r="C290" s="1705"/>
      <c r="D290" s="1705"/>
      <c r="E290" s="1705"/>
      <c r="F290" s="1705"/>
      <c r="G290" s="1705"/>
      <c r="H290" s="1705"/>
      <c r="I290" s="1705"/>
    </row>
    <row r="291" spans="1:9" ht="15.75" customHeight="1">
      <c r="A291" s="1705"/>
      <c r="B291" s="1705"/>
      <c r="C291" s="1705"/>
      <c r="D291" s="1705"/>
      <c r="E291" s="1705"/>
      <c r="F291" s="1705"/>
      <c r="G291" s="1705"/>
      <c r="H291" s="1705"/>
      <c r="I291" s="1705"/>
    </row>
    <row r="292" spans="1:9" ht="15.75" customHeight="1">
      <c r="A292" s="1705"/>
      <c r="B292" s="1705"/>
      <c r="C292" s="1705"/>
      <c r="D292" s="1705"/>
      <c r="E292" s="1705"/>
      <c r="F292" s="1705"/>
      <c r="G292" s="1705"/>
      <c r="H292" s="1705"/>
      <c r="I292" s="1705"/>
    </row>
    <row r="293" spans="1:9" ht="15.75" customHeight="1">
      <c r="A293" s="1705"/>
      <c r="B293" s="1705"/>
      <c r="C293" s="1705"/>
      <c r="D293" s="1705"/>
      <c r="E293" s="1705"/>
      <c r="F293" s="1705"/>
      <c r="G293" s="1705"/>
      <c r="H293" s="1705"/>
      <c r="I293" s="1705"/>
    </row>
    <row r="294" spans="1:9" ht="15.75" customHeight="1">
      <c r="A294" s="1705"/>
      <c r="B294" s="1705"/>
      <c r="C294" s="1705"/>
      <c r="D294" s="1705"/>
      <c r="E294" s="1705"/>
      <c r="F294" s="1705"/>
      <c r="G294" s="1705"/>
      <c r="H294" s="1705"/>
      <c r="I294" s="1705"/>
    </row>
    <row r="295" spans="1:9" ht="15.75" customHeight="1">
      <c r="A295" s="1705"/>
      <c r="B295" s="1705"/>
      <c r="C295" s="1705"/>
      <c r="D295" s="1705"/>
      <c r="E295" s="1705"/>
      <c r="F295" s="1705"/>
      <c r="G295" s="1705"/>
      <c r="H295" s="1705"/>
      <c r="I295" s="1705"/>
    </row>
    <row r="296" spans="1:9" ht="15.75" customHeight="1">
      <c r="A296" s="1705"/>
      <c r="B296" s="1705"/>
      <c r="C296" s="1705"/>
      <c r="D296" s="1705"/>
      <c r="E296" s="1705"/>
      <c r="F296" s="1705"/>
      <c r="G296" s="1705"/>
      <c r="H296" s="1705"/>
      <c r="I296" s="1705"/>
    </row>
    <row r="297" spans="1:9" ht="15.75" customHeight="1">
      <c r="A297" s="1705"/>
      <c r="B297" s="1705"/>
      <c r="C297" s="1705"/>
      <c r="D297" s="1705"/>
      <c r="E297" s="1705"/>
      <c r="F297" s="1705"/>
      <c r="G297" s="1705"/>
      <c r="H297" s="1705"/>
      <c r="I297" s="1705"/>
    </row>
    <row r="298" spans="1:9" ht="15.75" customHeight="1">
      <c r="A298" s="1705"/>
      <c r="B298" s="1705"/>
      <c r="C298" s="1705"/>
      <c r="D298" s="1705"/>
      <c r="E298" s="1705"/>
      <c r="F298" s="1705"/>
      <c r="G298" s="1705"/>
      <c r="H298" s="1705"/>
      <c r="I298" s="1705"/>
    </row>
    <row r="299" spans="1:9" ht="15.75" customHeight="1">
      <c r="A299" s="1705"/>
      <c r="B299" s="1705"/>
      <c r="C299" s="1705"/>
      <c r="D299" s="1705"/>
      <c r="E299" s="1705"/>
      <c r="F299" s="1705"/>
      <c r="G299" s="1705"/>
      <c r="H299" s="1705"/>
      <c r="I299" s="1705"/>
    </row>
    <row r="300" spans="1:9" ht="15.75" customHeight="1">
      <c r="A300" s="1705"/>
      <c r="B300" s="1705"/>
      <c r="C300" s="1705"/>
      <c r="D300" s="1705"/>
      <c r="E300" s="1705"/>
      <c r="F300" s="1705"/>
      <c r="G300" s="1705"/>
      <c r="H300" s="1705"/>
      <c r="I300" s="1705"/>
    </row>
    <row r="301" spans="1:9" ht="15.75" customHeight="1">
      <c r="A301" s="1705"/>
      <c r="B301" s="1705"/>
      <c r="C301" s="1705"/>
      <c r="D301" s="1705"/>
      <c r="E301" s="1705"/>
      <c r="F301" s="1705"/>
      <c r="G301" s="1705"/>
      <c r="H301" s="1705"/>
      <c r="I301" s="1705"/>
    </row>
    <row r="302" spans="1:9" ht="15.75" customHeight="1">
      <c r="A302" s="1705"/>
      <c r="B302" s="1705"/>
      <c r="C302" s="1705"/>
      <c r="D302" s="1705"/>
      <c r="E302" s="1705"/>
      <c r="F302" s="1705"/>
      <c r="G302" s="1705"/>
      <c r="H302" s="1705"/>
      <c r="I302" s="1705"/>
    </row>
    <row r="303" spans="1:9" ht="15.75" customHeight="1">
      <c r="A303" s="1705"/>
      <c r="B303" s="1705"/>
      <c r="C303" s="1705"/>
      <c r="D303" s="1705"/>
      <c r="E303" s="1705"/>
      <c r="F303" s="1705"/>
      <c r="G303" s="1705"/>
      <c r="H303" s="1705"/>
      <c r="I303" s="1705"/>
    </row>
    <row r="304" spans="1:9" ht="15.75" customHeight="1">
      <c r="A304" s="1705"/>
      <c r="B304" s="1705"/>
      <c r="C304" s="1705"/>
      <c r="D304" s="1705"/>
      <c r="E304" s="1705"/>
      <c r="F304" s="1705"/>
      <c r="G304" s="1705"/>
      <c r="H304" s="1705"/>
      <c r="I304" s="1705"/>
    </row>
    <row r="305" spans="1:9" ht="15.75" customHeight="1">
      <c r="A305" s="1705"/>
      <c r="B305" s="1705"/>
      <c r="C305" s="1705"/>
      <c r="D305" s="1705"/>
      <c r="E305" s="1705"/>
      <c r="F305" s="1705"/>
      <c r="G305" s="1705"/>
      <c r="H305" s="1705"/>
      <c r="I305" s="1705"/>
    </row>
    <row r="306" spans="1:9" ht="15.75" customHeight="1">
      <c r="A306" s="1705"/>
      <c r="B306" s="1705"/>
      <c r="C306" s="1705"/>
      <c r="D306" s="1705"/>
      <c r="E306" s="1705"/>
      <c r="F306" s="1705"/>
      <c r="G306" s="1705"/>
      <c r="H306" s="1705"/>
      <c r="I306" s="1705"/>
    </row>
    <row r="307" spans="1:9" ht="15.75" customHeight="1">
      <c r="A307" s="1705"/>
      <c r="B307" s="1705"/>
      <c r="C307" s="1705"/>
      <c r="D307" s="1705"/>
      <c r="E307" s="1705"/>
      <c r="F307" s="1705"/>
      <c r="G307" s="1705"/>
      <c r="H307" s="1705"/>
      <c r="I307" s="1705"/>
    </row>
    <row r="308" spans="1:9" ht="15.75" customHeight="1">
      <c r="A308" s="1705"/>
      <c r="B308" s="1705"/>
      <c r="C308" s="1705"/>
      <c r="D308" s="1705"/>
      <c r="E308" s="1705"/>
      <c r="F308" s="1705"/>
      <c r="G308" s="1705"/>
      <c r="H308" s="1705"/>
      <c r="I308" s="1705"/>
    </row>
    <row r="309" spans="1:9" ht="15.75" customHeight="1">
      <c r="A309" s="1705"/>
      <c r="B309" s="1705"/>
      <c r="C309" s="1705"/>
      <c r="D309" s="1705"/>
      <c r="E309" s="1705"/>
      <c r="F309" s="1705"/>
      <c r="G309" s="1705"/>
      <c r="H309" s="1705"/>
      <c r="I309" s="1705"/>
    </row>
    <row r="310" spans="1:9" ht="15.75" customHeight="1">
      <c r="A310" s="1705"/>
      <c r="B310" s="1705"/>
      <c r="C310" s="1705"/>
      <c r="D310" s="1705"/>
      <c r="E310" s="1705"/>
      <c r="F310" s="1705"/>
      <c r="G310" s="1705"/>
      <c r="H310" s="1705"/>
      <c r="I310" s="1705"/>
    </row>
    <row r="311" spans="1:9" ht="15.75" customHeight="1">
      <c r="A311" s="1705"/>
      <c r="B311" s="1705"/>
      <c r="C311" s="1705"/>
      <c r="D311" s="1705"/>
      <c r="E311" s="1705"/>
      <c r="F311" s="1705"/>
      <c r="G311" s="1705"/>
      <c r="H311" s="1705"/>
      <c r="I311" s="1705"/>
    </row>
    <row r="312" spans="1:9" ht="15.75" customHeight="1">
      <c r="A312" s="1705"/>
      <c r="B312" s="1705"/>
      <c r="C312" s="1705"/>
      <c r="D312" s="1705"/>
      <c r="E312" s="1705"/>
      <c r="F312" s="1705"/>
      <c r="G312" s="1705"/>
      <c r="H312" s="1705"/>
      <c r="I312" s="1705"/>
    </row>
    <row r="313" spans="1:9" ht="15.75" customHeight="1">
      <c r="A313" s="1705"/>
      <c r="B313" s="1705"/>
      <c r="C313" s="1705"/>
      <c r="D313" s="1705"/>
      <c r="E313" s="1705"/>
      <c r="F313" s="1705"/>
      <c r="G313" s="1705"/>
      <c r="H313" s="1705"/>
      <c r="I313" s="1705"/>
    </row>
    <row r="314" spans="1:9" ht="15.75" customHeight="1">
      <c r="A314" s="1705"/>
      <c r="B314" s="1705"/>
      <c r="C314" s="1705"/>
      <c r="D314" s="1705"/>
      <c r="E314" s="1705"/>
      <c r="F314" s="1705"/>
      <c r="G314" s="1705"/>
      <c r="H314" s="1705"/>
      <c r="I314" s="1705"/>
    </row>
    <row r="315" spans="1:9" ht="15.75" customHeight="1">
      <c r="A315" s="1705"/>
      <c r="B315" s="1705"/>
      <c r="C315" s="1705"/>
      <c r="D315" s="1705"/>
      <c r="E315" s="1705"/>
      <c r="F315" s="1705"/>
      <c r="G315" s="1705"/>
      <c r="H315" s="1705"/>
      <c r="I315" s="1705"/>
    </row>
    <row r="316" spans="1:9" ht="15.75" customHeight="1">
      <c r="A316" s="1705"/>
      <c r="B316" s="1705"/>
      <c r="C316" s="1705"/>
      <c r="D316" s="1705"/>
      <c r="E316" s="1705"/>
      <c r="F316" s="1705"/>
      <c r="G316" s="1705"/>
      <c r="H316" s="1705"/>
      <c r="I316" s="1705"/>
    </row>
    <row r="317" spans="1:9" ht="15.75" customHeight="1">
      <c r="A317" s="1705"/>
      <c r="B317" s="1705"/>
      <c r="C317" s="1705"/>
      <c r="D317" s="1705"/>
      <c r="E317" s="1705"/>
      <c r="F317" s="1705"/>
      <c r="G317" s="1705"/>
      <c r="H317" s="1705"/>
      <c r="I317" s="1705"/>
    </row>
    <row r="318" spans="1:9" ht="15.75" customHeight="1">
      <c r="A318" s="1705"/>
      <c r="B318" s="1705"/>
      <c r="C318" s="1705"/>
      <c r="D318" s="1705"/>
      <c r="E318" s="1705"/>
      <c r="F318" s="1705"/>
      <c r="G318" s="1705"/>
      <c r="H318" s="1705"/>
      <c r="I318" s="1705"/>
    </row>
    <row r="319" spans="1:9" ht="15.75" customHeight="1">
      <c r="A319" s="1705"/>
      <c r="B319" s="1705"/>
      <c r="C319" s="1705"/>
      <c r="D319" s="1705"/>
      <c r="E319" s="1705"/>
      <c r="F319" s="1705"/>
      <c r="G319" s="1705"/>
      <c r="H319" s="1705"/>
      <c r="I319" s="1705"/>
    </row>
    <row r="320" spans="1:9" ht="15.75" customHeight="1">
      <c r="A320" s="1705"/>
      <c r="B320" s="1705"/>
      <c r="C320" s="1705"/>
      <c r="D320" s="1705"/>
      <c r="E320" s="1705"/>
      <c r="F320" s="1705"/>
      <c r="G320" s="1705"/>
      <c r="H320" s="1705"/>
      <c r="I320" s="1705"/>
    </row>
    <row r="321" spans="1:9" ht="15.75" customHeight="1">
      <c r="A321" s="1705"/>
      <c r="B321" s="1705"/>
      <c r="C321" s="1705"/>
      <c r="D321" s="1705"/>
      <c r="E321" s="1705"/>
      <c r="F321" s="1705"/>
      <c r="G321" s="1705"/>
      <c r="H321" s="1705"/>
      <c r="I321" s="1705"/>
    </row>
    <row r="322" spans="1:9" ht="15.75" customHeight="1">
      <c r="A322" s="1705"/>
      <c r="B322" s="1705"/>
      <c r="C322" s="1705"/>
      <c r="D322" s="1705"/>
      <c r="E322" s="1705"/>
      <c r="F322" s="1705"/>
      <c r="G322" s="1705"/>
      <c r="H322" s="1705"/>
      <c r="I322" s="1705"/>
    </row>
    <row r="323" spans="1:9" ht="15.75" customHeight="1">
      <c r="A323" s="1705"/>
      <c r="B323" s="1705"/>
      <c r="C323" s="1705"/>
      <c r="D323" s="1705"/>
      <c r="E323" s="1705"/>
      <c r="F323" s="1705"/>
      <c r="G323" s="1705"/>
      <c r="H323" s="1705"/>
      <c r="I323" s="1705"/>
    </row>
    <row r="324" spans="1:9" ht="15.75" customHeight="1">
      <c r="A324" s="1705"/>
      <c r="B324" s="1705"/>
      <c r="C324" s="1705"/>
      <c r="D324" s="1705"/>
      <c r="E324" s="1705"/>
      <c r="F324" s="1705"/>
      <c r="G324" s="1705"/>
      <c r="H324" s="1705"/>
      <c r="I324" s="1705"/>
    </row>
    <row r="325" spans="1:9" ht="15.75" customHeight="1">
      <c r="A325" s="1705"/>
      <c r="B325" s="1705"/>
      <c r="C325" s="1705"/>
      <c r="D325" s="1705"/>
      <c r="E325" s="1705"/>
      <c r="F325" s="1705"/>
      <c r="G325" s="1705"/>
      <c r="H325" s="1705"/>
      <c r="I325" s="1705"/>
    </row>
    <row r="326" spans="1:9" ht="15.75" customHeight="1">
      <c r="A326" s="1705"/>
      <c r="B326" s="1705"/>
      <c r="C326" s="1705"/>
      <c r="D326" s="1705"/>
      <c r="E326" s="1705"/>
      <c r="F326" s="1705"/>
      <c r="G326" s="1705"/>
      <c r="H326" s="1705"/>
      <c r="I326" s="1705"/>
    </row>
    <row r="327" spans="1:9" ht="15.75" customHeight="1">
      <c r="A327" s="1705"/>
      <c r="B327" s="1705"/>
      <c r="C327" s="1705"/>
      <c r="D327" s="1705"/>
      <c r="E327" s="1705"/>
      <c r="F327" s="1705"/>
      <c r="G327" s="1705"/>
      <c r="H327" s="1705"/>
      <c r="I327" s="1705"/>
    </row>
    <row r="328" spans="1:9" ht="15.75" customHeight="1">
      <c r="A328" s="1705"/>
      <c r="B328" s="1705"/>
      <c r="C328" s="1705"/>
      <c r="D328" s="1705"/>
      <c r="E328" s="1705"/>
      <c r="F328" s="1705"/>
      <c r="G328" s="1705"/>
      <c r="H328" s="1705"/>
      <c r="I328" s="1705"/>
    </row>
    <row r="329" spans="1:9" ht="15.75" customHeight="1">
      <c r="A329" s="1705"/>
      <c r="B329" s="1705"/>
      <c r="C329" s="1705"/>
      <c r="D329" s="1705"/>
      <c r="E329" s="1705"/>
      <c r="F329" s="1705"/>
      <c r="G329" s="1705"/>
      <c r="H329" s="1705"/>
      <c r="I329" s="1705"/>
    </row>
    <row r="330" spans="1:9" ht="15.75" customHeight="1">
      <c r="A330" s="1705"/>
      <c r="B330" s="1705"/>
      <c r="C330" s="1705"/>
      <c r="D330" s="1705"/>
      <c r="E330" s="1705"/>
      <c r="F330" s="1705"/>
      <c r="G330" s="1705"/>
      <c r="H330" s="1705"/>
      <c r="I330" s="1705"/>
    </row>
    <row r="331" spans="1:9" ht="15.75" customHeight="1">
      <c r="A331" s="1705"/>
      <c r="B331" s="1705"/>
      <c r="C331" s="1705"/>
      <c r="D331" s="1705"/>
      <c r="E331" s="1705"/>
      <c r="F331" s="1705"/>
      <c r="G331" s="1705"/>
      <c r="H331" s="1705"/>
      <c r="I331" s="1705"/>
    </row>
    <row r="332" spans="1:9" ht="15.75" customHeight="1">
      <c r="A332" s="1705"/>
      <c r="B332" s="1705"/>
      <c r="C332" s="1705"/>
      <c r="D332" s="1705"/>
      <c r="E332" s="1705"/>
      <c r="F332" s="1705"/>
      <c r="G332" s="1705"/>
      <c r="H332" s="1705"/>
      <c r="I332" s="1705"/>
    </row>
    <row r="333" spans="1:9" ht="15.75" customHeight="1">
      <c r="A333" s="1705"/>
      <c r="B333" s="1705"/>
      <c r="C333" s="1705"/>
      <c r="D333" s="1705"/>
      <c r="E333" s="1705"/>
      <c r="F333" s="1705"/>
      <c r="G333" s="1705"/>
      <c r="H333" s="1705"/>
      <c r="I333" s="1705"/>
    </row>
    <row r="334" spans="1:9" ht="15.75" customHeight="1">
      <c r="A334" s="1705"/>
      <c r="B334" s="1705"/>
      <c r="C334" s="1705"/>
      <c r="D334" s="1705"/>
      <c r="E334" s="1705"/>
      <c r="F334" s="1705"/>
      <c r="G334" s="1705"/>
      <c r="H334" s="1705"/>
      <c r="I334" s="1705"/>
    </row>
    <row r="335" spans="1:9" ht="15.75" customHeight="1">
      <c r="A335" s="1705"/>
      <c r="B335" s="1705"/>
      <c r="C335" s="1705"/>
      <c r="D335" s="1705"/>
      <c r="E335" s="1705"/>
      <c r="F335" s="1705"/>
      <c r="G335" s="1705"/>
      <c r="H335" s="1705"/>
      <c r="I335" s="1705"/>
    </row>
    <row r="336" spans="1:9" ht="15.75" customHeight="1">
      <c r="A336" s="1705"/>
      <c r="B336" s="1705"/>
      <c r="C336" s="1705"/>
      <c r="D336" s="1705"/>
      <c r="E336" s="1705"/>
      <c r="F336" s="1705"/>
      <c r="G336" s="1705"/>
      <c r="H336" s="1705"/>
      <c r="I336" s="1705"/>
    </row>
    <row r="337" spans="1:9" ht="15.75" customHeight="1">
      <c r="A337" s="1705"/>
      <c r="B337" s="1705"/>
      <c r="C337" s="1705"/>
      <c r="D337" s="1705"/>
      <c r="E337" s="1705"/>
      <c r="F337" s="1705"/>
      <c r="G337" s="1705"/>
      <c r="H337" s="1705"/>
      <c r="I337" s="1705"/>
    </row>
    <row r="338" spans="1:9" ht="15.75" customHeight="1">
      <c r="A338" s="1705"/>
      <c r="B338" s="1705"/>
      <c r="C338" s="1705"/>
      <c r="D338" s="1705"/>
      <c r="E338" s="1705"/>
      <c r="F338" s="1705"/>
      <c r="G338" s="1705"/>
      <c r="H338" s="1705"/>
      <c r="I338" s="1705"/>
    </row>
    <row r="339" spans="1:9" ht="15.75" customHeight="1">
      <c r="A339" s="1705"/>
      <c r="B339" s="1705"/>
      <c r="C339" s="1705"/>
      <c r="D339" s="1705"/>
      <c r="E339" s="1705"/>
      <c r="F339" s="1705"/>
      <c r="G339" s="1705"/>
      <c r="H339" s="1705"/>
      <c r="I339" s="1705"/>
    </row>
    <row r="340" spans="1:9" ht="15.75" customHeight="1">
      <c r="A340" s="1705"/>
      <c r="B340" s="1705"/>
      <c r="C340" s="1705"/>
      <c r="D340" s="1705"/>
      <c r="E340" s="1705"/>
      <c r="F340" s="1705"/>
      <c r="G340" s="1705"/>
      <c r="H340" s="1705"/>
      <c r="I340" s="1705"/>
    </row>
    <row r="341" spans="1:9" ht="15.75" customHeight="1">
      <c r="A341" s="1705"/>
      <c r="B341" s="1705"/>
      <c r="C341" s="1705"/>
      <c r="D341" s="1705"/>
      <c r="E341" s="1705"/>
      <c r="F341" s="1705"/>
      <c r="G341" s="1705"/>
      <c r="H341" s="1705"/>
      <c r="I341" s="1705"/>
    </row>
    <row r="342" spans="1:9" ht="15.75" customHeight="1">
      <c r="A342" s="1705"/>
      <c r="B342" s="1705"/>
      <c r="C342" s="1705"/>
      <c r="D342" s="1705"/>
      <c r="E342" s="1705"/>
      <c r="F342" s="1705"/>
      <c r="G342" s="1705"/>
      <c r="H342" s="1705"/>
      <c r="I342" s="1705"/>
    </row>
    <row r="343" spans="1:9" ht="15.75" customHeight="1">
      <c r="A343" s="1705"/>
      <c r="B343" s="1705"/>
      <c r="C343" s="1705"/>
      <c r="D343" s="1705"/>
      <c r="E343" s="1705"/>
      <c r="F343" s="1705"/>
      <c r="G343" s="1705"/>
      <c r="H343" s="1705"/>
      <c r="I343" s="1705"/>
    </row>
    <row r="344" spans="1:9" ht="15.75" customHeight="1">
      <c r="A344" s="1705"/>
      <c r="B344" s="1705"/>
      <c r="C344" s="1705"/>
      <c r="D344" s="1705"/>
      <c r="E344" s="1705"/>
      <c r="F344" s="1705"/>
      <c r="G344" s="1705"/>
      <c r="H344" s="1705"/>
      <c r="I344" s="1705"/>
    </row>
    <row r="345" spans="1:9" ht="15.75" customHeight="1">
      <c r="A345" s="1705"/>
      <c r="B345" s="1705"/>
      <c r="C345" s="1705"/>
      <c r="D345" s="1705"/>
      <c r="E345" s="1705"/>
      <c r="F345" s="1705"/>
      <c r="G345" s="1705"/>
      <c r="H345" s="1705"/>
      <c r="I345" s="1705"/>
    </row>
    <row r="346" spans="1:9" ht="15.75" customHeight="1">
      <c r="A346" s="1705"/>
      <c r="B346" s="1705"/>
      <c r="C346" s="1705"/>
      <c r="D346" s="1705"/>
      <c r="E346" s="1705"/>
      <c r="F346" s="1705"/>
      <c r="G346" s="1705"/>
      <c r="H346" s="1705"/>
      <c r="I346" s="1705"/>
    </row>
    <row r="347" spans="1:9" ht="15.75" customHeight="1">
      <c r="A347" s="1705"/>
      <c r="B347" s="1705"/>
      <c r="C347" s="1705"/>
      <c r="D347" s="1705"/>
      <c r="E347" s="1705"/>
      <c r="F347" s="1705"/>
      <c r="G347" s="1705"/>
      <c r="H347" s="1705"/>
      <c r="I347" s="1705"/>
    </row>
    <row r="348" spans="1:9" ht="15.75" customHeight="1">
      <c r="A348" s="1705"/>
      <c r="B348" s="1705"/>
      <c r="C348" s="1705"/>
      <c r="D348" s="1705"/>
      <c r="E348" s="1705"/>
      <c r="F348" s="1705"/>
      <c r="G348" s="1705"/>
      <c r="H348" s="1705"/>
      <c r="I348" s="1705"/>
    </row>
    <row r="349" spans="1:9" ht="15.75" customHeight="1">
      <c r="A349" s="1705"/>
      <c r="B349" s="1705"/>
      <c r="C349" s="1705"/>
      <c r="D349" s="1705"/>
      <c r="E349" s="1705"/>
      <c r="F349" s="1705"/>
      <c r="G349" s="1705"/>
      <c r="H349" s="1705"/>
      <c r="I349" s="1705"/>
    </row>
    <row r="350" spans="1:9" ht="15.75" customHeight="1">
      <c r="A350" s="1705"/>
      <c r="B350" s="1705"/>
      <c r="C350" s="1705"/>
      <c r="D350" s="1705"/>
      <c r="E350" s="1705"/>
      <c r="F350" s="1705"/>
      <c r="G350" s="1705"/>
      <c r="H350" s="1705"/>
      <c r="I350" s="1705"/>
    </row>
    <row r="351" spans="1:9" ht="15.75" customHeight="1">
      <c r="A351" s="1705"/>
      <c r="B351" s="1705"/>
      <c r="C351" s="1705"/>
      <c r="D351" s="1705"/>
      <c r="E351" s="1705"/>
      <c r="F351" s="1705"/>
      <c r="G351" s="1705"/>
      <c r="H351" s="1705"/>
      <c r="I351" s="1705"/>
    </row>
    <row r="352" spans="1:9" ht="15.75" customHeight="1">
      <c r="A352" s="1705"/>
      <c r="B352" s="1705"/>
      <c r="C352" s="1705"/>
      <c r="D352" s="1705"/>
      <c r="E352" s="1705"/>
      <c r="F352" s="1705"/>
      <c r="G352" s="1705"/>
      <c r="H352" s="1705"/>
      <c r="I352" s="1705"/>
    </row>
    <row r="353" spans="1:9" ht="15.75" customHeight="1">
      <c r="A353" s="1705"/>
      <c r="B353" s="1705"/>
      <c r="C353" s="1705"/>
      <c r="D353" s="1705"/>
      <c r="E353" s="1705"/>
      <c r="F353" s="1705"/>
      <c r="G353" s="1705"/>
      <c r="H353" s="1705"/>
      <c r="I353" s="1705"/>
    </row>
    <row r="354" spans="1:9" ht="15.75" customHeight="1">
      <c r="A354" s="1705"/>
      <c r="B354" s="1705"/>
      <c r="C354" s="1705"/>
      <c r="D354" s="1705"/>
      <c r="E354" s="1705"/>
      <c r="F354" s="1705"/>
      <c r="G354" s="1705"/>
      <c r="H354" s="1705"/>
      <c r="I354" s="1705"/>
    </row>
    <row r="355" spans="1:9" ht="15.75" customHeight="1">
      <c r="A355" s="1705"/>
      <c r="B355" s="1705"/>
      <c r="C355" s="1705"/>
      <c r="D355" s="1705"/>
      <c r="E355" s="1705"/>
      <c r="F355" s="1705"/>
      <c r="G355" s="1705"/>
      <c r="H355" s="1705"/>
      <c r="I355" s="1705"/>
    </row>
    <row r="356" spans="1:9" ht="15.75" customHeight="1">
      <c r="A356" s="1705"/>
      <c r="B356" s="1705"/>
      <c r="C356" s="1705"/>
      <c r="D356" s="1705"/>
      <c r="E356" s="1705"/>
      <c r="F356" s="1705"/>
      <c r="G356" s="1705"/>
      <c r="H356" s="1705"/>
      <c r="I356" s="1705"/>
    </row>
    <row r="357" spans="1:9" ht="15.75" customHeight="1">
      <c r="A357" s="1705"/>
      <c r="B357" s="1705"/>
      <c r="C357" s="1705"/>
      <c r="D357" s="1705"/>
      <c r="E357" s="1705"/>
      <c r="F357" s="1705"/>
      <c r="G357" s="1705"/>
      <c r="H357" s="1705"/>
      <c r="I357" s="1705"/>
    </row>
    <row r="358" spans="1:9" ht="15.75" customHeight="1">
      <c r="A358" s="1705"/>
      <c r="B358" s="1705"/>
      <c r="C358" s="1705"/>
      <c r="D358" s="1705"/>
      <c r="E358" s="1705"/>
      <c r="F358" s="1705"/>
      <c r="G358" s="1705"/>
      <c r="H358" s="1705"/>
      <c r="I358" s="1705"/>
    </row>
    <row r="359" spans="1:9" ht="15.75" customHeight="1">
      <c r="A359" s="1705"/>
      <c r="B359" s="1705"/>
      <c r="C359" s="1705"/>
      <c r="D359" s="1705"/>
      <c r="E359" s="1705"/>
      <c r="F359" s="1705"/>
      <c r="G359" s="1705"/>
      <c r="H359" s="1705"/>
      <c r="I359" s="1705"/>
    </row>
    <row r="360" spans="1:9" ht="15.75" customHeight="1">
      <c r="A360" s="1705"/>
      <c r="B360" s="1705"/>
      <c r="C360" s="1705"/>
      <c r="D360" s="1705"/>
      <c r="E360" s="1705"/>
      <c r="F360" s="1705"/>
      <c r="G360" s="1705"/>
      <c r="H360" s="1705"/>
      <c r="I360" s="1705"/>
    </row>
    <row r="361" spans="1:9" ht="15.75" customHeight="1">
      <c r="A361" s="1705"/>
      <c r="B361" s="1705"/>
      <c r="C361" s="1705"/>
      <c r="D361" s="1705"/>
      <c r="E361" s="1705"/>
      <c r="F361" s="1705"/>
      <c r="G361" s="1705"/>
      <c r="H361" s="1705"/>
      <c r="I361" s="1705"/>
    </row>
    <row r="362" spans="1:9" ht="15.75" customHeight="1">
      <c r="A362" s="1705"/>
      <c r="B362" s="1705"/>
      <c r="C362" s="1705"/>
      <c r="D362" s="1705"/>
      <c r="E362" s="1705"/>
      <c r="F362" s="1705"/>
      <c r="G362" s="1705"/>
      <c r="H362" s="1705"/>
      <c r="I362" s="1705"/>
    </row>
    <row r="363" spans="1:9" ht="15.75" customHeight="1">
      <c r="A363" s="1705"/>
      <c r="B363" s="1705"/>
      <c r="C363" s="1705"/>
      <c r="D363" s="1705"/>
      <c r="E363" s="1705"/>
      <c r="F363" s="1705"/>
      <c r="G363" s="1705"/>
      <c r="H363" s="1705"/>
      <c r="I363" s="1705"/>
    </row>
    <row r="364" spans="1:9" ht="15.75" customHeight="1">
      <c r="A364" s="1705"/>
      <c r="B364" s="1705"/>
      <c r="C364" s="1705"/>
      <c r="D364" s="1705"/>
      <c r="E364" s="1705"/>
      <c r="F364" s="1705"/>
      <c r="G364" s="1705"/>
      <c r="H364" s="1705"/>
      <c r="I364" s="1705"/>
    </row>
    <row r="365" spans="1:9" ht="15.75" customHeight="1">
      <c r="A365" s="1705"/>
      <c r="B365" s="1705"/>
      <c r="C365" s="1705"/>
      <c r="D365" s="1705"/>
      <c r="E365" s="1705"/>
      <c r="F365" s="1705"/>
      <c r="G365" s="1705"/>
      <c r="H365" s="1705"/>
      <c r="I365" s="1705"/>
    </row>
    <row r="366" spans="1:9" ht="15.75" customHeight="1">
      <c r="A366" s="1705"/>
      <c r="B366" s="1705"/>
      <c r="C366" s="1705"/>
      <c r="D366" s="1705"/>
      <c r="E366" s="1705"/>
      <c r="F366" s="1705"/>
      <c r="G366" s="1705"/>
      <c r="H366" s="1705"/>
      <c r="I366" s="1705"/>
    </row>
    <row r="367" spans="1:9" ht="15.75" customHeight="1">
      <c r="A367" s="1705"/>
      <c r="B367" s="1705"/>
      <c r="C367" s="1705"/>
      <c r="D367" s="1705"/>
      <c r="E367" s="1705"/>
      <c r="F367" s="1705"/>
      <c r="G367" s="1705"/>
      <c r="H367" s="1705"/>
      <c r="I367" s="1705"/>
    </row>
    <row r="368" spans="1:9" ht="15.75" customHeight="1">
      <c r="A368" s="1705"/>
      <c r="B368" s="1705"/>
      <c r="C368" s="1705"/>
      <c r="D368" s="1705"/>
      <c r="E368" s="1705"/>
      <c r="F368" s="1705"/>
      <c r="G368" s="1705"/>
      <c r="H368" s="1705"/>
      <c r="I368" s="1705"/>
    </row>
    <row r="369" spans="1:9" ht="15.75" customHeight="1">
      <c r="A369" s="1705"/>
      <c r="B369" s="1705"/>
      <c r="C369" s="1705"/>
      <c r="D369" s="1705"/>
      <c r="E369" s="1705"/>
      <c r="F369" s="1705"/>
      <c r="G369" s="1705"/>
      <c r="H369" s="1705"/>
      <c r="I369" s="1705"/>
    </row>
    <row r="370" spans="1:9" ht="15.75" customHeight="1">
      <c r="A370" s="1705"/>
      <c r="B370" s="1705"/>
      <c r="C370" s="1705"/>
      <c r="D370" s="1705"/>
      <c r="E370" s="1705"/>
      <c r="F370" s="1705"/>
      <c r="G370" s="1705"/>
      <c r="H370" s="1705"/>
      <c r="I370" s="1705"/>
    </row>
    <row r="371" spans="1:9" ht="15.75" customHeight="1">
      <c r="A371" s="1705"/>
      <c r="B371" s="1705"/>
      <c r="C371" s="1705"/>
      <c r="D371" s="1705"/>
      <c r="E371" s="1705"/>
      <c r="F371" s="1705"/>
      <c r="G371" s="1705"/>
      <c r="H371" s="1705"/>
      <c r="I371" s="1705"/>
    </row>
    <row r="372" spans="1:9" ht="15.75" customHeight="1">
      <c r="A372" s="1705"/>
      <c r="B372" s="1705"/>
      <c r="C372" s="1705"/>
      <c r="D372" s="1705"/>
      <c r="E372" s="1705"/>
      <c r="F372" s="1705"/>
      <c r="G372" s="1705"/>
      <c r="H372" s="1705"/>
      <c r="I372" s="1705"/>
    </row>
    <row r="373" spans="1:9" ht="15.75" customHeight="1">
      <c r="A373" s="1705"/>
      <c r="B373" s="1705"/>
      <c r="C373" s="1705"/>
      <c r="D373" s="1705"/>
      <c r="E373" s="1705"/>
      <c r="F373" s="1705"/>
      <c r="G373" s="1705"/>
      <c r="H373" s="1705"/>
      <c r="I373" s="1705"/>
    </row>
    <row r="374" spans="1:9" ht="15.75" customHeight="1">
      <c r="A374" s="1705"/>
      <c r="B374" s="1705"/>
      <c r="C374" s="1705"/>
      <c r="D374" s="1705"/>
      <c r="E374" s="1705"/>
      <c r="F374" s="1705"/>
      <c r="G374" s="1705"/>
      <c r="H374" s="1705"/>
      <c r="I374" s="1705"/>
    </row>
    <row r="375" spans="1:9" ht="15.75" customHeight="1">
      <c r="A375" s="1705"/>
      <c r="B375" s="1705"/>
      <c r="C375" s="1705"/>
      <c r="D375" s="1705"/>
      <c r="E375" s="1705"/>
      <c r="F375" s="1705"/>
      <c r="G375" s="1705"/>
      <c r="H375" s="1705"/>
      <c r="I375" s="1705"/>
    </row>
    <row r="376" spans="1:9" ht="15.75" customHeight="1">
      <c r="A376" s="1705"/>
      <c r="B376" s="1705"/>
      <c r="C376" s="1705"/>
      <c r="D376" s="1705"/>
      <c r="E376" s="1705"/>
      <c r="F376" s="1705"/>
      <c r="G376" s="1705"/>
      <c r="H376" s="1705"/>
      <c r="I376" s="1705"/>
    </row>
    <row r="377" spans="1:9" ht="15.75" customHeight="1">
      <c r="A377" s="1705"/>
      <c r="B377" s="1705"/>
      <c r="C377" s="1705"/>
      <c r="D377" s="1705"/>
      <c r="E377" s="1705"/>
      <c r="F377" s="1705"/>
      <c r="G377" s="1705"/>
      <c r="H377" s="1705"/>
      <c r="I377" s="1705"/>
    </row>
    <row r="378" spans="1:9" ht="15.75" customHeight="1">
      <c r="A378" s="1705"/>
      <c r="B378" s="1705"/>
      <c r="C378" s="1705"/>
      <c r="D378" s="1705"/>
      <c r="E378" s="1705"/>
      <c r="F378" s="1705"/>
      <c r="G378" s="1705"/>
      <c r="H378" s="1705"/>
      <c r="I378" s="1705"/>
    </row>
    <row r="379" spans="1:9" ht="15.75" customHeight="1">
      <c r="A379" s="1705"/>
      <c r="B379" s="1705"/>
      <c r="C379" s="1705"/>
      <c r="D379" s="1705"/>
      <c r="E379" s="1705"/>
      <c r="F379" s="1705"/>
      <c r="G379" s="1705"/>
      <c r="H379" s="1705"/>
      <c r="I379" s="1705"/>
    </row>
    <row r="380" spans="1:9" ht="15.75" customHeight="1">
      <c r="A380" s="1705"/>
      <c r="B380" s="1705"/>
      <c r="C380" s="1705"/>
      <c r="D380" s="1705"/>
      <c r="E380" s="1705"/>
      <c r="F380" s="1705"/>
      <c r="G380" s="1705"/>
      <c r="H380" s="1705"/>
      <c r="I380" s="1705"/>
    </row>
    <row r="381" spans="1:9" ht="15.75" customHeight="1">
      <c r="A381" s="1705"/>
      <c r="B381" s="1705"/>
      <c r="C381" s="1705"/>
      <c r="D381" s="1705"/>
      <c r="E381" s="1705"/>
      <c r="F381" s="1705"/>
      <c r="G381" s="1705"/>
      <c r="H381" s="1705"/>
      <c r="I381" s="1705"/>
    </row>
    <row r="382" spans="1:9" ht="15.75" customHeight="1">
      <c r="A382" s="1705"/>
      <c r="B382" s="1705"/>
      <c r="C382" s="1705"/>
      <c r="D382" s="1705"/>
      <c r="E382" s="1705"/>
      <c r="F382" s="1705"/>
      <c r="G382" s="1705"/>
      <c r="H382" s="1705"/>
      <c r="I382" s="1705"/>
    </row>
    <row r="383" spans="1:9" ht="15.75" customHeight="1">
      <c r="A383" s="1705"/>
      <c r="B383" s="1705"/>
      <c r="C383" s="1705"/>
      <c r="D383" s="1705"/>
      <c r="E383" s="1705"/>
      <c r="F383" s="1705"/>
      <c r="G383" s="1705"/>
      <c r="H383" s="1705"/>
      <c r="I383" s="1705"/>
    </row>
    <row r="384" spans="1:9" ht="15.75" customHeight="1">
      <c r="A384" s="1705"/>
      <c r="B384" s="1705"/>
      <c r="C384" s="1705"/>
      <c r="D384" s="1705"/>
      <c r="E384" s="1705"/>
      <c r="F384" s="1705"/>
      <c r="G384" s="1705"/>
      <c r="H384" s="1705"/>
      <c r="I384" s="1705"/>
    </row>
    <row r="385" spans="1:9" ht="15.75" customHeight="1">
      <c r="A385" s="1705"/>
      <c r="B385" s="1705"/>
      <c r="C385" s="1705"/>
      <c r="D385" s="1705"/>
      <c r="E385" s="1705"/>
      <c r="F385" s="1705"/>
      <c r="G385" s="1705"/>
      <c r="H385" s="1705"/>
      <c r="I385" s="1705"/>
    </row>
    <row r="386" spans="1:9" ht="15.75" customHeight="1">
      <c r="A386" s="1705"/>
      <c r="B386" s="1705"/>
      <c r="C386" s="1705"/>
      <c r="D386" s="1705"/>
      <c r="E386" s="1705"/>
      <c r="F386" s="1705"/>
      <c r="G386" s="1705"/>
      <c r="H386" s="1705"/>
      <c r="I386" s="1705"/>
    </row>
    <row r="387" spans="1:9" ht="15.75" customHeight="1">
      <c r="A387" s="1705"/>
      <c r="B387" s="1705"/>
      <c r="C387" s="1705"/>
      <c r="D387" s="1705"/>
      <c r="E387" s="1705"/>
      <c r="F387" s="1705"/>
      <c r="G387" s="1705"/>
      <c r="H387" s="1705"/>
      <c r="I387" s="1705"/>
    </row>
    <row r="388" spans="1:9" ht="15.75" customHeight="1">
      <c r="A388" s="1705"/>
      <c r="B388" s="1705"/>
      <c r="C388" s="1705"/>
      <c r="D388" s="1705"/>
      <c r="E388" s="1705"/>
      <c r="F388" s="1705"/>
      <c r="G388" s="1705"/>
      <c r="H388" s="1705"/>
      <c r="I388" s="1705"/>
    </row>
    <row r="389" spans="1:9" ht="15.75" customHeight="1">
      <c r="A389" s="1705"/>
      <c r="B389" s="1705"/>
      <c r="C389" s="1705"/>
      <c r="D389" s="1705"/>
      <c r="E389" s="1705"/>
      <c r="F389" s="1705"/>
      <c r="G389" s="1705"/>
      <c r="H389" s="1705"/>
      <c r="I389" s="1705"/>
    </row>
    <row r="390" spans="1:9" ht="15.75" customHeight="1">
      <c r="A390" s="1705"/>
      <c r="B390" s="1705"/>
      <c r="C390" s="1705"/>
      <c r="D390" s="1705"/>
      <c r="E390" s="1705"/>
      <c r="F390" s="1705"/>
      <c r="G390" s="1705"/>
      <c r="H390" s="1705"/>
      <c r="I390" s="1705"/>
    </row>
    <row r="391" spans="1:9" ht="15.75" customHeight="1">
      <c r="A391" s="1705"/>
      <c r="B391" s="1705"/>
      <c r="C391" s="1705"/>
      <c r="D391" s="1705"/>
      <c r="E391" s="1705"/>
      <c r="F391" s="1705"/>
      <c r="G391" s="1705"/>
      <c r="H391" s="1705"/>
      <c r="I391" s="1705"/>
    </row>
    <row r="392" spans="1:9" ht="15.75" customHeight="1">
      <c r="A392" s="1705"/>
      <c r="B392" s="1705"/>
      <c r="C392" s="1705"/>
      <c r="D392" s="1705"/>
      <c r="E392" s="1705"/>
      <c r="F392" s="1705"/>
      <c r="G392" s="1705"/>
      <c r="H392" s="1705"/>
      <c r="I392" s="1705"/>
    </row>
    <row r="393" spans="1:9" ht="15.75" customHeight="1">
      <c r="A393" s="1705"/>
      <c r="B393" s="1705"/>
      <c r="C393" s="1705"/>
      <c r="D393" s="1705"/>
      <c r="E393" s="1705"/>
      <c r="F393" s="1705"/>
      <c r="G393" s="1705"/>
      <c r="H393" s="1705"/>
      <c r="I393" s="1705"/>
    </row>
    <row r="394" spans="1:9" ht="15.75" customHeight="1">
      <c r="A394" s="1705"/>
      <c r="B394" s="1705"/>
      <c r="C394" s="1705"/>
      <c r="D394" s="1705"/>
      <c r="E394" s="1705"/>
      <c r="F394" s="1705"/>
      <c r="G394" s="1705"/>
      <c r="H394" s="1705"/>
      <c r="I394" s="1705"/>
    </row>
    <row r="395" spans="1:9" ht="15.75" customHeight="1">
      <c r="A395" s="1705"/>
      <c r="B395" s="1705"/>
      <c r="C395" s="1705"/>
      <c r="D395" s="1705"/>
      <c r="E395" s="1705"/>
      <c r="F395" s="1705"/>
      <c r="G395" s="1705"/>
      <c r="H395" s="1705"/>
      <c r="I395" s="1705"/>
    </row>
    <row r="396" spans="1:9" ht="15.75" customHeight="1">
      <c r="A396" s="1705"/>
      <c r="B396" s="1705"/>
      <c r="C396" s="1705"/>
      <c r="D396" s="1705"/>
      <c r="E396" s="1705"/>
      <c r="F396" s="1705"/>
      <c r="G396" s="1705"/>
      <c r="H396" s="1705"/>
      <c r="I396" s="1705"/>
    </row>
    <row r="397" spans="1:9" ht="15.75" customHeight="1">
      <c r="A397" s="1705"/>
      <c r="B397" s="1705"/>
      <c r="C397" s="1705"/>
      <c r="D397" s="1705"/>
      <c r="E397" s="1705"/>
      <c r="F397" s="1705"/>
      <c r="G397" s="1705"/>
      <c r="H397" s="1705"/>
      <c r="I397" s="1705"/>
    </row>
    <row r="398" spans="1:9" ht="15.75" customHeight="1">
      <c r="A398" s="1705"/>
      <c r="B398" s="1705"/>
      <c r="C398" s="1705"/>
      <c r="D398" s="1705"/>
      <c r="E398" s="1705"/>
      <c r="F398" s="1705"/>
      <c r="G398" s="1705"/>
      <c r="H398" s="1705"/>
      <c r="I398" s="1705"/>
    </row>
    <row r="399" spans="1:9" ht="15.75" customHeight="1">
      <c r="A399" s="1705"/>
      <c r="B399" s="1705"/>
      <c r="C399" s="1705"/>
      <c r="D399" s="1705"/>
      <c r="E399" s="1705"/>
      <c r="F399" s="1705"/>
      <c r="G399" s="1705"/>
      <c r="H399" s="1705"/>
      <c r="I399" s="1705"/>
    </row>
    <row r="400" spans="1:9" ht="15.75" customHeight="1">
      <c r="A400" s="1705"/>
      <c r="B400" s="1705"/>
      <c r="C400" s="1705"/>
      <c r="D400" s="1705"/>
      <c r="E400" s="1705"/>
      <c r="F400" s="1705"/>
      <c r="G400" s="1705"/>
      <c r="H400" s="1705"/>
      <c r="I400" s="1705"/>
    </row>
    <row r="401" spans="1:9" ht="15.75" customHeight="1">
      <c r="A401" s="1705"/>
      <c r="B401" s="1705"/>
      <c r="C401" s="1705"/>
      <c r="D401" s="1705"/>
      <c r="E401" s="1705"/>
      <c r="F401" s="1705"/>
      <c r="G401" s="1705"/>
      <c r="H401" s="1705"/>
      <c r="I401" s="1705"/>
    </row>
    <row r="402" spans="1:9" ht="15.75" customHeight="1">
      <c r="A402" s="1705"/>
      <c r="B402" s="1705"/>
      <c r="C402" s="1705"/>
      <c r="D402" s="1705"/>
      <c r="E402" s="1705"/>
      <c r="F402" s="1705"/>
      <c r="G402" s="1705"/>
      <c r="H402" s="1705"/>
      <c r="I402" s="1705"/>
    </row>
    <row r="403" spans="1:9" ht="15.75" customHeight="1">
      <c r="A403" s="1705"/>
      <c r="B403" s="1705"/>
      <c r="C403" s="1705"/>
      <c r="D403" s="1705"/>
      <c r="E403" s="1705"/>
      <c r="F403" s="1705"/>
      <c r="G403" s="1705"/>
      <c r="H403" s="1705"/>
      <c r="I403" s="1705"/>
    </row>
    <row r="404" spans="1:9" ht="15.75" customHeight="1">
      <c r="A404" s="1705"/>
      <c r="B404" s="1705"/>
      <c r="C404" s="1705"/>
      <c r="D404" s="1705"/>
      <c r="E404" s="1705"/>
      <c r="F404" s="1705"/>
      <c r="G404" s="1705"/>
      <c r="H404" s="1705"/>
      <c r="I404" s="1705"/>
    </row>
    <row r="405" spans="1:9" ht="15.75" customHeight="1">
      <c r="A405" s="1705"/>
      <c r="B405" s="1705"/>
      <c r="C405" s="1705"/>
      <c r="D405" s="1705"/>
      <c r="E405" s="1705"/>
      <c r="F405" s="1705"/>
      <c r="G405" s="1705"/>
      <c r="H405" s="1705"/>
      <c r="I405" s="1705"/>
    </row>
    <row r="406" spans="1:9" ht="15.75" customHeight="1">
      <c r="A406" s="1705"/>
      <c r="B406" s="1705"/>
      <c r="C406" s="1705"/>
      <c r="D406" s="1705"/>
      <c r="E406" s="1705"/>
      <c r="F406" s="1705"/>
      <c r="G406" s="1705"/>
      <c r="H406" s="1705"/>
      <c r="I406" s="1705"/>
    </row>
    <row r="407" spans="1:9" ht="15.75" customHeight="1">
      <c r="A407" s="1705"/>
      <c r="B407" s="1705"/>
      <c r="C407" s="1705"/>
      <c r="D407" s="1705"/>
      <c r="E407" s="1705"/>
      <c r="F407" s="1705"/>
      <c r="G407" s="1705"/>
      <c r="H407" s="1705"/>
      <c r="I407" s="1705"/>
    </row>
    <row r="408" spans="1:9" ht="15.75" customHeight="1">
      <c r="A408" s="1705"/>
      <c r="B408" s="1705"/>
      <c r="C408" s="1705"/>
      <c r="D408" s="1705"/>
      <c r="E408" s="1705"/>
      <c r="F408" s="1705"/>
      <c r="G408" s="1705"/>
      <c r="H408" s="1705"/>
      <c r="I408" s="1705"/>
    </row>
    <row r="409" spans="1:9" ht="15.75" customHeight="1">
      <c r="A409" s="1705"/>
      <c r="B409" s="1705"/>
      <c r="C409" s="1705"/>
      <c r="D409" s="1705"/>
      <c r="E409" s="1705"/>
      <c r="F409" s="1705"/>
      <c r="G409" s="1705"/>
      <c r="H409" s="1705"/>
      <c r="I409" s="1705"/>
    </row>
    <row r="410" spans="1:9" ht="15.75" customHeight="1">
      <c r="A410" s="1705"/>
      <c r="B410" s="1705"/>
      <c r="C410" s="1705"/>
      <c r="D410" s="1705"/>
      <c r="E410" s="1705"/>
      <c r="F410" s="1705"/>
      <c r="G410" s="1705"/>
      <c r="H410" s="1705"/>
      <c r="I410" s="1705"/>
    </row>
    <row r="411" spans="1:9" ht="15.75" customHeight="1">
      <c r="A411" s="1705"/>
      <c r="B411" s="1705"/>
      <c r="C411" s="1705"/>
      <c r="D411" s="1705"/>
      <c r="E411" s="1705"/>
      <c r="F411" s="1705"/>
      <c r="G411" s="1705"/>
      <c r="H411" s="1705"/>
      <c r="I411" s="1705"/>
    </row>
    <row r="412" spans="1:9" ht="15.75" customHeight="1">
      <c r="A412" s="1705"/>
      <c r="B412" s="1705"/>
      <c r="C412" s="1705"/>
      <c r="D412" s="1705"/>
      <c r="E412" s="1705"/>
      <c r="F412" s="1705"/>
      <c r="G412" s="1705"/>
      <c r="H412" s="1705"/>
      <c r="I412" s="1705"/>
    </row>
    <row r="413" spans="1:9" ht="15.75" customHeight="1">
      <c r="A413" s="1705"/>
      <c r="B413" s="1705"/>
      <c r="C413" s="1705"/>
      <c r="D413" s="1705"/>
      <c r="E413" s="1705"/>
      <c r="F413" s="1705"/>
      <c r="G413" s="1705"/>
      <c r="H413" s="1705"/>
      <c r="I413" s="1705"/>
    </row>
    <row r="414" spans="1:9" ht="15.75" customHeight="1">
      <c r="A414" s="1705"/>
      <c r="B414" s="1705"/>
      <c r="C414" s="1705"/>
      <c r="D414" s="1705"/>
      <c r="E414" s="1705"/>
      <c r="F414" s="1705"/>
      <c r="G414" s="1705"/>
      <c r="H414" s="1705"/>
      <c r="I414" s="1705"/>
    </row>
    <row r="415" spans="1:9" ht="15.75" customHeight="1">
      <c r="A415" s="1705"/>
      <c r="B415" s="1705"/>
      <c r="C415" s="1705"/>
      <c r="D415" s="1705"/>
      <c r="E415" s="1705"/>
      <c r="F415" s="1705"/>
      <c r="G415" s="1705"/>
      <c r="H415" s="1705"/>
      <c r="I415" s="1705"/>
    </row>
    <row r="416" spans="1:9" ht="15.75" customHeight="1">
      <c r="A416" s="1705"/>
      <c r="B416" s="1705"/>
      <c r="C416" s="1705"/>
      <c r="D416" s="1705"/>
      <c r="E416" s="1705"/>
      <c r="F416" s="1705"/>
      <c r="G416" s="1705"/>
      <c r="H416" s="1705"/>
      <c r="I416" s="1705"/>
    </row>
    <row r="417" spans="1:9" ht="15.75" customHeight="1">
      <c r="A417" s="1705"/>
      <c r="B417" s="1705"/>
      <c r="C417" s="1705"/>
      <c r="D417" s="1705"/>
      <c r="E417" s="1705"/>
      <c r="F417" s="1705"/>
      <c r="G417" s="1705"/>
      <c r="H417" s="1705"/>
      <c r="I417" s="1705"/>
    </row>
    <row r="418" spans="1:9" ht="15.75" customHeight="1">
      <c r="A418" s="1705"/>
      <c r="B418" s="1705"/>
      <c r="C418" s="1705"/>
      <c r="D418" s="1705"/>
      <c r="E418" s="1705"/>
      <c r="F418" s="1705"/>
      <c r="G418" s="1705"/>
      <c r="H418" s="1705"/>
      <c r="I418" s="1705"/>
    </row>
    <row r="419" spans="1:9" ht="15.75" customHeight="1">
      <c r="A419" s="1705"/>
      <c r="B419" s="1705"/>
      <c r="C419" s="1705"/>
      <c r="D419" s="1705"/>
      <c r="E419" s="1705"/>
      <c r="F419" s="1705"/>
      <c r="G419" s="1705"/>
      <c r="H419" s="1705"/>
      <c r="I419" s="1705"/>
    </row>
    <row r="420" spans="1:9" ht="15.75" customHeight="1">
      <c r="A420" s="1705"/>
      <c r="B420" s="1705"/>
      <c r="C420" s="1705"/>
      <c r="D420" s="1705"/>
      <c r="E420" s="1705"/>
      <c r="F420" s="1705"/>
      <c r="G420" s="1705"/>
      <c r="H420" s="1705"/>
      <c r="I420" s="1705"/>
    </row>
    <row r="421" spans="1:9" ht="15.75" customHeight="1">
      <c r="A421" s="1705"/>
      <c r="B421" s="1705"/>
      <c r="C421" s="1705"/>
      <c r="D421" s="1705"/>
      <c r="E421" s="1705"/>
      <c r="F421" s="1705"/>
      <c r="G421" s="1705"/>
      <c r="H421" s="1705"/>
      <c r="I421" s="1705"/>
    </row>
    <row r="422" spans="1:9" ht="15.75" customHeight="1">
      <c r="A422" s="1705"/>
      <c r="B422" s="1705"/>
      <c r="C422" s="1705"/>
      <c r="D422" s="1705"/>
      <c r="E422" s="1705"/>
      <c r="F422" s="1705"/>
      <c r="G422" s="1705"/>
      <c r="H422" s="1705"/>
      <c r="I422" s="1705"/>
    </row>
    <row r="423" spans="1:9" ht="15.75" customHeight="1">
      <c r="A423" s="1705"/>
      <c r="B423" s="1705"/>
      <c r="C423" s="1705"/>
      <c r="D423" s="1705"/>
      <c r="E423" s="1705"/>
      <c r="F423" s="1705"/>
      <c r="G423" s="1705"/>
      <c r="H423" s="1705"/>
      <c r="I423" s="1705"/>
    </row>
    <row r="424" spans="1:9" ht="15.75" customHeight="1">
      <c r="A424" s="1705"/>
      <c r="B424" s="1705"/>
      <c r="C424" s="1705"/>
      <c r="D424" s="1705"/>
      <c r="E424" s="1705"/>
      <c r="F424" s="1705"/>
      <c r="G424" s="1705"/>
      <c r="H424" s="1705"/>
      <c r="I424" s="1705"/>
    </row>
    <row r="425" spans="1:9" ht="15.75" customHeight="1">
      <c r="A425" s="1705"/>
      <c r="B425" s="1705"/>
      <c r="C425" s="1705"/>
      <c r="D425" s="1705"/>
      <c r="E425" s="1705"/>
      <c r="F425" s="1705"/>
      <c r="G425" s="1705"/>
      <c r="H425" s="1705"/>
      <c r="I425" s="1705"/>
    </row>
    <row r="426" spans="1:9" ht="15.75" customHeight="1">
      <c r="A426" s="1705"/>
      <c r="B426" s="1705"/>
      <c r="C426" s="1705"/>
      <c r="D426" s="1705"/>
      <c r="E426" s="1705"/>
      <c r="F426" s="1705"/>
      <c r="G426" s="1705"/>
      <c r="H426" s="1705"/>
      <c r="I426" s="1705"/>
    </row>
    <row r="427" spans="1:9" ht="15.75" customHeight="1">
      <c r="A427" s="1705"/>
      <c r="B427" s="1705"/>
      <c r="C427" s="1705"/>
      <c r="D427" s="1705"/>
      <c r="E427" s="1705"/>
      <c r="F427" s="1705"/>
      <c r="G427" s="1705"/>
      <c r="H427" s="1705"/>
      <c r="I427" s="1705"/>
    </row>
    <row r="428" spans="1:9" ht="15.75" customHeight="1">
      <c r="A428" s="1705"/>
      <c r="B428" s="1705"/>
      <c r="C428" s="1705"/>
      <c r="D428" s="1705"/>
      <c r="E428" s="1705"/>
      <c r="F428" s="1705"/>
      <c r="G428" s="1705"/>
      <c r="H428" s="1705"/>
      <c r="I428" s="1705"/>
    </row>
    <row r="429" spans="1:9" ht="15.75" customHeight="1">
      <c r="A429" s="1705"/>
      <c r="B429" s="1705"/>
      <c r="C429" s="1705"/>
      <c r="D429" s="1705"/>
      <c r="E429" s="1705"/>
      <c r="F429" s="1705"/>
      <c r="G429" s="1705"/>
      <c r="H429" s="1705"/>
      <c r="I429" s="1705"/>
    </row>
    <row r="430" spans="1:9" ht="15.75" customHeight="1">
      <c r="A430" s="1705"/>
      <c r="B430" s="1705"/>
      <c r="C430" s="1705"/>
      <c r="D430" s="1705"/>
      <c r="E430" s="1705"/>
      <c r="F430" s="1705"/>
      <c r="G430" s="1705"/>
      <c r="H430" s="1705"/>
      <c r="I430" s="1705"/>
    </row>
    <row r="431" spans="1:9" ht="15.75" customHeight="1">
      <c r="A431" s="1705"/>
      <c r="B431" s="1705"/>
      <c r="C431" s="1705"/>
      <c r="D431" s="1705"/>
      <c r="E431" s="1705"/>
      <c r="F431" s="1705"/>
      <c r="G431" s="1705"/>
      <c r="H431" s="1705"/>
      <c r="I431" s="1705"/>
    </row>
    <row r="432" spans="1:9" ht="15.75" customHeight="1">
      <c r="A432" s="1705"/>
      <c r="B432" s="1705"/>
      <c r="C432" s="1705"/>
      <c r="D432" s="1705"/>
      <c r="E432" s="1705"/>
      <c r="F432" s="1705"/>
      <c r="G432" s="1705"/>
      <c r="H432" s="1705"/>
      <c r="I432" s="1705"/>
    </row>
    <row r="433" spans="1:9" ht="15.75" customHeight="1">
      <c r="A433" s="1705"/>
      <c r="B433" s="1705"/>
      <c r="C433" s="1705"/>
      <c r="D433" s="1705"/>
      <c r="E433" s="1705"/>
      <c r="F433" s="1705"/>
      <c r="G433" s="1705"/>
      <c r="H433" s="1705"/>
      <c r="I433" s="1705"/>
    </row>
    <row r="434" spans="1:9" ht="15.75" customHeight="1">
      <c r="A434" s="1705"/>
      <c r="B434" s="1705"/>
      <c r="C434" s="1705"/>
      <c r="D434" s="1705"/>
      <c r="E434" s="1705"/>
      <c r="F434" s="1705"/>
      <c r="G434" s="1705"/>
      <c r="H434" s="1705"/>
      <c r="I434" s="1705"/>
    </row>
    <row r="435" spans="1:9" ht="15.75" customHeight="1">
      <c r="A435" s="1705"/>
      <c r="B435" s="1705"/>
      <c r="C435" s="1705"/>
      <c r="D435" s="1705"/>
      <c r="E435" s="1705"/>
      <c r="F435" s="1705"/>
      <c r="G435" s="1705"/>
      <c r="H435" s="1705"/>
      <c r="I435" s="1705"/>
    </row>
    <row r="436" spans="1:9" ht="15.75" customHeight="1">
      <c r="A436" s="1705"/>
      <c r="B436" s="1705"/>
      <c r="C436" s="1705"/>
      <c r="D436" s="1705"/>
      <c r="E436" s="1705"/>
      <c r="F436" s="1705"/>
      <c r="G436" s="1705"/>
      <c r="H436" s="1705"/>
      <c r="I436" s="1705"/>
    </row>
    <row r="437" spans="1:9" ht="15.75" customHeight="1">
      <c r="A437" s="1705"/>
      <c r="B437" s="1705"/>
      <c r="C437" s="1705"/>
      <c r="D437" s="1705"/>
      <c r="E437" s="1705"/>
      <c r="F437" s="1705"/>
      <c r="G437" s="1705"/>
      <c r="H437" s="1705"/>
      <c r="I437" s="1705"/>
    </row>
    <row r="438" spans="1:9" ht="15.75" customHeight="1">
      <c r="A438" s="1705"/>
      <c r="B438" s="1705"/>
      <c r="C438" s="1705"/>
      <c r="D438" s="1705"/>
      <c r="E438" s="1705"/>
      <c r="F438" s="1705"/>
      <c r="G438" s="1705"/>
      <c r="H438" s="1705"/>
      <c r="I438" s="1705"/>
    </row>
    <row r="439" spans="1:9" ht="15.75" customHeight="1">
      <c r="A439" s="1705"/>
      <c r="B439" s="1705"/>
      <c r="C439" s="1705"/>
      <c r="D439" s="1705"/>
      <c r="E439" s="1705"/>
      <c r="F439" s="1705"/>
      <c r="G439" s="1705"/>
      <c r="H439" s="1705"/>
      <c r="I439" s="1705"/>
    </row>
    <row r="440" spans="1:9" ht="15.75" customHeight="1">
      <c r="A440" s="1705"/>
      <c r="B440" s="1705"/>
      <c r="C440" s="1705"/>
      <c r="D440" s="1705"/>
      <c r="E440" s="1705"/>
      <c r="F440" s="1705"/>
      <c r="G440" s="1705"/>
      <c r="H440" s="1705"/>
      <c r="I440" s="1705"/>
    </row>
    <row r="441" spans="1:9" ht="15.75" customHeight="1">
      <c r="A441" s="1705"/>
      <c r="B441" s="1705"/>
      <c r="C441" s="1705"/>
      <c r="D441" s="1705"/>
      <c r="E441" s="1705"/>
      <c r="F441" s="1705"/>
      <c r="G441" s="1705"/>
      <c r="H441" s="1705"/>
      <c r="I441" s="1705"/>
    </row>
    <row r="442" spans="1:9" ht="15.75" customHeight="1">
      <c r="A442" s="1705"/>
      <c r="B442" s="1705"/>
      <c r="C442" s="1705"/>
      <c r="D442" s="1705"/>
      <c r="E442" s="1705"/>
      <c r="F442" s="1705"/>
      <c r="G442" s="1705"/>
      <c r="H442" s="1705"/>
      <c r="I442" s="1705"/>
    </row>
    <row r="443" spans="1:9" ht="15.75" customHeight="1">
      <c r="A443" s="1705"/>
      <c r="B443" s="1705"/>
      <c r="C443" s="1705"/>
      <c r="D443" s="1705"/>
      <c r="E443" s="1705"/>
      <c r="F443" s="1705"/>
      <c r="G443" s="1705"/>
      <c r="H443" s="1705"/>
      <c r="I443" s="1705"/>
    </row>
    <row r="444" spans="1:9" ht="15.75" customHeight="1">
      <c r="A444" s="1705"/>
      <c r="B444" s="1705"/>
      <c r="C444" s="1705"/>
      <c r="D444" s="1705"/>
      <c r="E444" s="1705"/>
      <c r="F444" s="1705"/>
      <c r="G444" s="1705"/>
      <c r="H444" s="1705"/>
      <c r="I444" s="1705"/>
    </row>
    <row r="445" spans="1:9" ht="15.75" customHeight="1">
      <c r="A445" s="1705"/>
      <c r="B445" s="1705"/>
      <c r="C445" s="1705"/>
      <c r="D445" s="1705"/>
      <c r="E445" s="1705"/>
      <c r="F445" s="1705"/>
      <c r="G445" s="1705"/>
      <c r="H445" s="1705"/>
      <c r="I445" s="1705"/>
    </row>
    <row r="446" spans="1:9" ht="15.75" customHeight="1">
      <c r="A446" s="1705"/>
      <c r="B446" s="1705"/>
      <c r="C446" s="1705"/>
      <c r="D446" s="1705"/>
      <c r="E446" s="1705"/>
      <c r="F446" s="1705"/>
      <c r="G446" s="1705"/>
      <c r="H446" s="1705"/>
      <c r="I446" s="1705"/>
    </row>
    <row r="447" spans="1:9" ht="15.75" customHeight="1">
      <c r="A447" s="1705"/>
      <c r="B447" s="1705"/>
      <c r="C447" s="1705"/>
      <c r="D447" s="1705"/>
      <c r="E447" s="1705"/>
      <c r="F447" s="1705"/>
      <c r="G447" s="1705"/>
      <c r="H447" s="1705"/>
      <c r="I447" s="1705"/>
    </row>
    <row r="448" spans="1:9" ht="15.75" customHeight="1">
      <c r="A448" s="1705"/>
      <c r="B448" s="1705"/>
      <c r="C448" s="1705"/>
      <c r="D448" s="1705"/>
      <c r="E448" s="1705"/>
      <c r="F448" s="1705"/>
      <c r="G448" s="1705"/>
      <c r="H448" s="1705"/>
      <c r="I448" s="1705"/>
    </row>
    <row r="449" spans="1:9" ht="15.75" customHeight="1">
      <c r="A449" s="1705"/>
      <c r="B449" s="1705"/>
      <c r="C449" s="1705"/>
      <c r="D449" s="1705"/>
      <c r="E449" s="1705"/>
      <c r="F449" s="1705"/>
      <c r="G449" s="1705"/>
      <c r="H449" s="1705"/>
      <c r="I449" s="1705"/>
    </row>
    <row r="450" spans="1:9" ht="15.75" customHeight="1">
      <c r="A450" s="1705"/>
      <c r="B450" s="1705"/>
      <c r="C450" s="1705"/>
      <c r="D450" s="1705"/>
      <c r="E450" s="1705"/>
      <c r="F450" s="1705"/>
      <c r="G450" s="1705"/>
      <c r="H450" s="1705"/>
      <c r="I450" s="1705"/>
    </row>
    <row r="451" spans="1:9" ht="15.75" customHeight="1">
      <c r="A451" s="1705"/>
      <c r="B451" s="1705"/>
      <c r="C451" s="1705"/>
      <c r="D451" s="1705"/>
      <c r="E451" s="1705"/>
      <c r="F451" s="1705"/>
      <c r="G451" s="1705"/>
      <c r="H451" s="1705"/>
      <c r="I451" s="1705"/>
    </row>
    <row r="452" spans="1:9" ht="15.75" customHeight="1">
      <c r="A452" s="1705"/>
      <c r="B452" s="1705"/>
      <c r="C452" s="1705"/>
      <c r="D452" s="1705"/>
      <c r="E452" s="1705"/>
      <c r="F452" s="1705"/>
      <c r="G452" s="1705"/>
      <c r="H452" s="1705"/>
      <c r="I452" s="1705"/>
    </row>
    <row r="453" spans="1:9" ht="15.75" customHeight="1">
      <c r="A453" s="1705"/>
      <c r="B453" s="1705"/>
      <c r="C453" s="1705"/>
      <c r="D453" s="1705"/>
      <c r="E453" s="1705"/>
      <c r="F453" s="1705"/>
      <c r="G453" s="1705"/>
      <c r="H453" s="1705"/>
      <c r="I453" s="1705"/>
    </row>
    <row r="454" spans="1:9" ht="15.75" customHeight="1">
      <c r="A454" s="1705"/>
      <c r="B454" s="1705"/>
      <c r="C454" s="1705"/>
      <c r="D454" s="1705"/>
      <c r="E454" s="1705"/>
      <c r="F454" s="1705"/>
      <c r="G454" s="1705"/>
      <c r="H454" s="1705"/>
      <c r="I454" s="1705"/>
    </row>
    <row r="455" spans="1:9" ht="15.75" customHeight="1">
      <c r="A455" s="1705"/>
      <c r="B455" s="1705"/>
      <c r="C455" s="1705"/>
      <c r="D455" s="1705"/>
      <c r="E455" s="1705"/>
      <c r="F455" s="1705"/>
      <c r="G455" s="1705"/>
      <c r="H455" s="1705"/>
      <c r="I455" s="1705"/>
    </row>
    <row r="456" spans="1:9" ht="15.75" customHeight="1">
      <c r="A456" s="1705"/>
      <c r="B456" s="1705"/>
      <c r="C456" s="1705"/>
      <c r="D456" s="1705"/>
      <c r="E456" s="1705"/>
      <c r="F456" s="1705"/>
      <c r="G456" s="1705"/>
      <c r="H456" s="1705"/>
      <c r="I456" s="1705"/>
    </row>
    <row r="457" spans="1:9" ht="15.75" customHeight="1">
      <c r="A457" s="1705"/>
      <c r="B457" s="1705"/>
      <c r="C457" s="1705"/>
      <c r="D457" s="1705"/>
      <c r="E457" s="1705"/>
      <c r="F457" s="1705"/>
      <c r="G457" s="1705"/>
      <c r="H457" s="1705"/>
      <c r="I457" s="1705"/>
    </row>
    <row r="458" spans="1:9" ht="15.75" customHeight="1">
      <c r="A458" s="1705"/>
      <c r="B458" s="1705"/>
      <c r="C458" s="1705"/>
      <c r="D458" s="1705"/>
      <c r="E458" s="1705"/>
      <c r="F458" s="1705"/>
      <c r="G458" s="1705"/>
      <c r="H458" s="1705"/>
      <c r="I458" s="1705"/>
    </row>
    <row r="459" spans="1:9" ht="15.75" customHeight="1">
      <c r="A459" s="1705"/>
      <c r="B459" s="1705"/>
      <c r="C459" s="1705"/>
      <c r="D459" s="1705"/>
      <c r="E459" s="1705"/>
      <c r="F459" s="1705"/>
      <c r="G459" s="1705"/>
      <c r="H459" s="1705"/>
      <c r="I459" s="1705"/>
    </row>
    <row r="460" spans="1:9" ht="15.75" customHeight="1">
      <c r="A460" s="1705"/>
      <c r="B460" s="1705"/>
      <c r="C460" s="1705"/>
      <c r="D460" s="1705"/>
      <c r="E460" s="1705"/>
      <c r="F460" s="1705"/>
      <c r="G460" s="1705"/>
      <c r="H460" s="1705"/>
      <c r="I460" s="1705"/>
    </row>
    <row r="461" spans="1:9" ht="15.75" customHeight="1">
      <c r="A461" s="1705"/>
      <c r="B461" s="1705"/>
      <c r="C461" s="1705"/>
      <c r="D461" s="1705"/>
      <c r="E461" s="1705"/>
      <c r="F461" s="1705"/>
      <c r="G461" s="1705"/>
      <c r="H461" s="1705"/>
      <c r="I461" s="1705"/>
    </row>
    <row r="462" spans="1:9" ht="15.75" customHeight="1">
      <c r="A462" s="1705"/>
      <c r="B462" s="1705"/>
      <c r="C462" s="1705"/>
      <c r="D462" s="1705"/>
      <c r="E462" s="1705"/>
      <c r="F462" s="1705"/>
      <c r="G462" s="1705"/>
      <c r="H462" s="1705"/>
      <c r="I462" s="1705"/>
    </row>
    <row r="463" spans="1:9" ht="15.75" customHeight="1">
      <c r="A463" s="1705"/>
      <c r="B463" s="1705"/>
      <c r="C463" s="1705"/>
      <c r="D463" s="1705"/>
      <c r="E463" s="1705"/>
      <c r="F463" s="1705"/>
      <c r="G463" s="1705"/>
      <c r="H463" s="1705"/>
      <c r="I463" s="1705"/>
    </row>
    <row r="464" spans="1:9" ht="15.75" customHeight="1">
      <c r="A464" s="1705"/>
      <c r="B464" s="1705"/>
      <c r="C464" s="1705"/>
      <c r="D464" s="1705"/>
      <c r="E464" s="1705"/>
      <c r="F464" s="1705"/>
      <c r="G464" s="1705"/>
      <c r="H464" s="1705"/>
      <c r="I464" s="1705"/>
    </row>
    <row r="465" spans="1:9" ht="15.75" customHeight="1">
      <c r="A465" s="1705"/>
      <c r="B465" s="1705"/>
      <c r="C465" s="1705"/>
      <c r="D465" s="1705"/>
      <c r="E465" s="1705"/>
      <c r="F465" s="1705"/>
      <c r="G465" s="1705"/>
      <c r="H465" s="1705"/>
      <c r="I465" s="1705"/>
    </row>
    <row r="466" spans="1:9" ht="15.75" customHeight="1">
      <c r="A466" s="1705"/>
      <c r="B466" s="1705"/>
      <c r="C466" s="1705"/>
      <c r="D466" s="1705"/>
      <c r="E466" s="1705"/>
      <c r="F466" s="1705"/>
      <c r="G466" s="1705"/>
      <c r="H466" s="1705"/>
      <c r="I466" s="1705"/>
    </row>
    <row r="467" spans="1:9" ht="15.75" customHeight="1">
      <c r="A467" s="1705"/>
      <c r="B467" s="1705"/>
      <c r="C467" s="1705"/>
      <c r="D467" s="1705"/>
      <c r="E467" s="1705"/>
      <c r="F467" s="1705"/>
      <c r="G467" s="1705"/>
      <c r="H467" s="1705"/>
      <c r="I467" s="1705"/>
    </row>
    <row r="468" spans="1:9" ht="15.75" customHeight="1">
      <c r="A468" s="1705"/>
      <c r="B468" s="1705"/>
      <c r="C468" s="1705"/>
      <c r="D468" s="1705"/>
      <c r="E468" s="1705"/>
      <c r="F468" s="1705"/>
      <c r="G468" s="1705"/>
      <c r="H468" s="1705"/>
      <c r="I468" s="1705"/>
    </row>
    <row r="469" spans="1:9" ht="15.75" customHeight="1">
      <c r="A469" s="1705"/>
      <c r="B469" s="1705"/>
      <c r="C469" s="1705"/>
      <c r="D469" s="1705"/>
      <c r="E469" s="1705"/>
      <c r="F469" s="1705"/>
      <c r="G469" s="1705"/>
      <c r="H469" s="1705"/>
      <c r="I469" s="1705"/>
    </row>
    <row r="470" spans="1:9" ht="15.75" customHeight="1">
      <c r="A470" s="1705"/>
      <c r="B470" s="1705"/>
      <c r="C470" s="1705"/>
      <c r="D470" s="1705"/>
      <c r="E470" s="1705"/>
      <c r="F470" s="1705"/>
      <c r="G470" s="1705"/>
      <c r="H470" s="1705"/>
      <c r="I470" s="1705"/>
    </row>
    <row r="471" spans="1:9" ht="15.75" customHeight="1">
      <c r="A471" s="1705"/>
      <c r="B471" s="1705"/>
      <c r="C471" s="1705"/>
      <c r="D471" s="1705"/>
      <c r="E471" s="1705"/>
      <c r="F471" s="1705"/>
      <c r="G471" s="1705"/>
      <c r="H471" s="1705"/>
      <c r="I471" s="1705"/>
    </row>
    <row r="472" spans="1:9" ht="15.75" customHeight="1">
      <c r="A472" s="1705"/>
      <c r="B472" s="1705"/>
      <c r="C472" s="1705"/>
      <c r="D472" s="1705"/>
      <c r="E472" s="1705"/>
      <c r="F472" s="1705"/>
      <c r="G472" s="1705"/>
      <c r="H472" s="1705"/>
      <c r="I472" s="1705"/>
    </row>
    <row r="473" spans="1:9" ht="15.75" customHeight="1">
      <c r="A473" s="1705"/>
      <c r="B473" s="1705"/>
      <c r="C473" s="1705"/>
      <c r="D473" s="1705"/>
      <c r="E473" s="1705"/>
      <c r="F473" s="1705"/>
      <c r="G473" s="1705"/>
      <c r="H473" s="1705"/>
      <c r="I473" s="1705"/>
    </row>
    <row r="474" spans="1:9" ht="15.75" customHeight="1">
      <c r="A474" s="1705"/>
      <c r="B474" s="1705"/>
      <c r="C474" s="1705"/>
      <c r="D474" s="1705"/>
      <c r="E474" s="1705"/>
      <c r="F474" s="1705"/>
      <c r="G474" s="1705"/>
      <c r="H474" s="1705"/>
      <c r="I474" s="1705"/>
    </row>
    <row r="475" spans="1:9" ht="15.75" customHeight="1">
      <c r="A475" s="1705"/>
      <c r="B475" s="1705"/>
      <c r="C475" s="1705"/>
      <c r="D475" s="1705"/>
      <c r="E475" s="1705"/>
      <c r="F475" s="1705"/>
      <c r="G475" s="1705"/>
      <c r="H475" s="1705"/>
      <c r="I475" s="1705"/>
    </row>
    <row r="476" spans="1:9" ht="15.75" customHeight="1">
      <c r="A476" s="1705"/>
      <c r="B476" s="1705"/>
      <c r="C476" s="1705"/>
      <c r="D476" s="1705"/>
      <c r="E476" s="1705"/>
      <c r="F476" s="1705"/>
      <c r="G476" s="1705"/>
      <c r="H476" s="1705"/>
      <c r="I476" s="1705"/>
    </row>
    <row r="477" spans="1:9" ht="15.75" customHeight="1">
      <c r="A477" s="1705"/>
      <c r="B477" s="1705"/>
      <c r="C477" s="1705"/>
      <c r="D477" s="1705"/>
      <c r="E477" s="1705"/>
      <c r="F477" s="1705"/>
      <c r="G477" s="1705"/>
      <c r="H477" s="1705"/>
      <c r="I477" s="1705"/>
    </row>
    <row r="478" spans="1:9" ht="15.75" customHeight="1">
      <c r="A478" s="1705"/>
      <c r="B478" s="1705"/>
      <c r="C478" s="1705"/>
      <c r="D478" s="1705"/>
      <c r="E478" s="1705"/>
      <c r="F478" s="1705"/>
      <c r="G478" s="1705"/>
      <c r="H478" s="1705"/>
      <c r="I478" s="1705"/>
    </row>
    <row r="479" spans="1:9" ht="15.75" customHeight="1">
      <c r="A479" s="1705"/>
      <c r="B479" s="1705"/>
      <c r="C479" s="1705"/>
      <c r="D479" s="1705"/>
      <c r="E479" s="1705"/>
      <c r="F479" s="1705"/>
      <c r="G479" s="1705"/>
      <c r="H479" s="1705"/>
      <c r="I479" s="1705"/>
    </row>
    <row r="480" spans="1:9" ht="15.75" customHeight="1">
      <c r="A480" s="1705"/>
      <c r="B480" s="1705"/>
      <c r="C480" s="1705"/>
      <c r="D480" s="1705"/>
      <c r="E480" s="1705"/>
      <c r="F480" s="1705"/>
      <c r="G480" s="1705"/>
      <c r="H480" s="1705"/>
      <c r="I480" s="1705"/>
    </row>
    <row r="481" spans="1:9" ht="15.75" customHeight="1">
      <c r="A481" s="1705"/>
      <c r="B481" s="1705"/>
      <c r="C481" s="1705"/>
      <c r="D481" s="1705"/>
      <c r="E481" s="1705"/>
      <c r="F481" s="1705"/>
      <c r="G481" s="1705"/>
      <c r="H481" s="1705"/>
      <c r="I481" s="1705"/>
    </row>
    <row r="482" spans="1:9" ht="15.75" customHeight="1">
      <c r="A482" s="1705"/>
      <c r="B482" s="1705"/>
      <c r="C482" s="1705"/>
      <c r="D482" s="1705"/>
      <c r="E482" s="1705"/>
      <c r="F482" s="1705"/>
      <c r="G482" s="1705"/>
      <c r="H482" s="1705"/>
      <c r="I482" s="1705"/>
    </row>
    <row r="483" spans="1:9" ht="15.75" customHeight="1">
      <c r="A483" s="1705"/>
      <c r="B483" s="1705"/>
      <c r="C483" s="1705"/>
      <c r="D483" s="1705"/>
      <c r="E483" s="1705"/>
      <c r="F483" s="1705"/>
      <c r="G483" s="1705"/>
      <c r="H483" s="1705"/>
      <c r="I483" s="1705"/>
    </row>
    <row r="484" spans="1:9" ht="15.75" customHeight="1">
      <c r="A484" s="1705"/>
      <c r="B484" s="1705"/>
      <c r="C484" s="1705"/>
      <c r="D484" s="1705"/>
      <c r="E484" s="1705"/>
      <c r="F484" s="1705"/>
      <c r="G484" s="1705"/>
      <c r="H484" s="1705"/>
      <c r="I484" s="1705"/>
    </row>
    <row r="485" spans="1:9" ht="15.75" customHeight="1">
      <c r="A485" s="1705"/>
      <c r="B485" s="1705"/>
      <c r="C485" s="1705"/>
      <c r="D485" s="1705"/>
      <c r="E485" s="1705"/>
      <c r="F485" s="1705"/>
      <c r="G485" s="1705"/>
      <c r="H485" s="1705"/>
      <c r="I485" s="1705"/>
    </row>
    <row r="486" spans="1:9" ht="15.75" customHeight="1">
      <c r="A486" s="1705"/>
      <c r="B486" s="1705"/>
      <c r="C486" s="1705"/>
      <c r="D486" s="1705"/>
      <c r="E486" s="1705"/>
      <c r="F486" s="1705"/>
      <c r="G486" s="1705"/>
      <c r="H486" s="1705"/>
      <c r="I486" s="1705"/>
    </row>
    <row r="487" spans="1:9" ht="15.75" customHeight="1">
      <c r="A487" s="1705"/>
      <c r="B487" s="1705"/>
      <c r="C487" s="1705"/>
      <c r="D487" s="1705"/>
      <c r="E487" s="1705"/>
      <c r="F487" s="1705"/>
      <c r="G487" s="1705"/>
      <c r="H487" s="1705"/>
      <c r="I487" s="1705"/>
    </row>
    <row r="488" spans="1:9" ht="15.75" customHeight="1">
      <c r="A488" s="1705"/>
      <c r="B488" s="1705"/>
      <c r="C488" s="1705"/>
      <c r="D488" s="1705"/>
      <c r="E488" s="1705"/>
      <c r="F488" s="1705"/>
      <c r="G488" s="1705"/>
      <c r="H488" s="1705"/>
      <c r="I488" s="1705"/>
    </row>
    <row r="489" spans="1:9" ht="15.75" customHeight="1">
      <c r="A489" s="1705"/>
      <c r="B489" s="1705"/>
      <c r="C489" s="1705"/>
      <c r="D489" s="1705"/>
      <c r="E489" s="1705"/>
      <c r="F489" s="1705"/>
      <c r="G489" s="1705"/>
      <c r="H489" s="1705"/>
      <c r="I489" s="1705"/>
    </row>
    <row r="490" spans="1:9" ht="15.75" customHeight="1">
      <c r="A490" s="1705"/>
      <c r="B490" s="1705"/>
      <c r="C490" s="1705"/>
      <c r="D490" s="1705"/>
      <c r="E490" s="1705"/>
      <c r="F490" s="1705"/>
      <c r="G490" s="1705"/>
      <c r="H490" s="1705"/>
      <c r="I490" s="1705"/>
    </row>
    <row r="491" spans="1:9" ht="15.75" customHeight="1">
      <c r="A491" s="1705"/>
      <c r="B491" s="1705"/>
      <c r="C491" s="1705"/>
      <c r="D491" s="1705"/>
      <c r="E491" s="1705"/>
      <c r="F491" s="1705"/>
      <c r="G491" s="1705"/>
      <c r="H491" s="1705"/>
      <c r="I491" s="1705"/>
    </row>
    <row r="492" spans="1:9" ht="15.75" customHeight="1">
      <c r="A492" s="1705"/>
      <c r="B492" s="1705"/>
      <c r="C492" s="1705"/>
      <c r="D492" s="1705"/>
      <c r="E492" s="1705"/>
      <c r="F492" s="1705"/>
      <c r="G492" s="1705"/>
      <c r="H492" s="1705"/>
      <c r="I492" s="1705"/>
    </row>
    <row r="493" spans="1:9" ht="15.75" customHeight="1">
      <c r="A493" s="1705"/>
      <c r="B493" s="1705"/>
      <c r="C493" s="1705"/>
      <c r="D493" s="1705"/>
      <c r="E493" s="1705"/>
      <c r="F493" s="1705"/>
      <c r="G493" s="1705"/>
      <c r="H493" s="1705"/>
      <c r="I493" s="1705"/>
    </row>
    <row r="494" spans="1:9" ht="15.75" customHeight="1">
      <c r="A494" s="1705"/>
      <c r="B494" s="1705"/>
      <c r="C494" s="1705"/>
      <c r="D494" s="1705"/>
      <c r="E494" s="1705"/>
      <c r="F494" s="1705"/>
      <c r="G494" s="1705"/>
      <c r="H494" s="1705"/>
      <c r="I494" s="1705"/>
    </row>
    <row r="495" spans="1:9" ht="15.75" customHeight="1">
      <c r="A495" s="1705"/>
      <c r="B495" s="1705"/>
      <c r="C495" s="1705"/>
      <c r="D495" s="1705"/>
      <c r="E495" s="1705"/>
      <c r="F495" s="1705"/>
      <c r="G495" s="1705"/>
      <c r="H495" s="1705"/>
      <c r="I495" s="1705"/>
    </row>
    <row r="496" spans="1:9" ht="15.75" customHeight="1">
      <c r="A496" s="1705"/>
      <c r="B496" s="1705"/>
      <c r="C496" s="1705"/>
      <c r="D496" s="1705"/>
      <c r="E496" s="1705"/>
      <c r="F496" s="1705"/>
      <c r="G496" s="1705"/>
      <c r="H496" s="1705"/>
      <c r="I496" s="1705"/>
    </row>
    <row r="497" spans="1:9" ht="15.75" customHeight="1">
      <c r="A497" s="1705"/>
      <c r="B497" s="1705"/>
      <c r="C497" s="1705"/>
      <c r="D497" s="1705"/>
      <c r="E497" s="1705"/>
      <c r="F497" s="1705"/>
      <c r="G497" s="1705"/>
      <c r="H497" s="1705"/>
      <c r="I497" s="1705"/>
    </row>
    <row r="498" spans="1:9" ht="15.75" customHeight="1">
      <c r="A498" s="1705"/>
      <c r="B498" s="1705"/>
      <c r="C498" s="1705"/>
      <c r="D498" s="1705"/>
      <c r="E498" s="1705"/>
      <c r="F498" s="1705"/>
      <c r="G498" s="1705"/>
      <c r="H498" s="1705"/>
      <c r="I498" s="1705"/>
    </row>
    <row r="499" spans="1:9" ht="15.75" customHeight="1">
      <c r="A499" s="1705"/>
      <c r="B499" s="1705"/>
      <c r="C499" s="1705"/>
      <c r="D499" s="1705"/>
      <c r="E499" s="1705"/>
      <c r="F499" s="1705"/>
      <c r="G499" s="1705"/>
      <c r="H499" s="1705"/>
      <c r="I499" s="1705"/>
    </row>
    <row r="500" spans="1:9" ht="15.75" customHeight="1">
      <c r="A500" s="1705"/>
      <c r="B500" s="1705"/>
      <c r="C500" s="1705"/>
      <c r="D500" s="1705"/>
      <c r="E500" s="1705"/>
      <c r="F500" s="1705"/>
      <c r="G500" s="1705"/>
      <c r="H500" s="1705"/>
      <c r="I500" s="1705"/>
    </row>
    <row r="501" spans="1:9" ht="15.75" customHeight="1">
      <c r="A501" s="1705"/>
      <c r="B501" s="1705"/>
      <c r="C501" s="1705"/>
      <c r="D501" s="1705"/>
      <c r="E501" s="1705"/>
      <c r="F501" s="1705"/>
      <c r="G501" s="1705"/>
      <c r="H501" s="1705"/>
      <c r="I501" s="1705"/>
    </row>
    <row r="502" spans="1:9" ht="15.75" customHeight="1">
      <c r="A502" s="1705"/>
      <c r="B502" s="1705"/>
      <c r="C502" s="1705"/>
      <c r="D502" s="1705"/>
      <c r="E502" s="1705"/>
      <c r="F502" s="1705"/>
      <c r="G502" s="1705"/>
      <c r="H502" s="1705"/>
      <c r="I502" s="1705"/>
    </row>
    <row r="503" spans="1:9" ht="15.75" customHeight="1">
      <c r="A503" s="1705"/>
      <c r="B503" s="1705"/>
      <c r="C503" s="1705"/>
      <c r="D503" s="1705"/>
      <c r="E503" s="1705"/>
      <c r="F503" s="1705"/>
      <c r="G503" s="1705"/>
      <c r="H503" s="1705"/>
      <c r="I503" s="1705"/>
    </row>
    <row r="504" spans="1:9" ht="15.75" customHeight="1">
      <c r="A504" s="1705"/>
      <c r="B504" s="1705"/>
      <c r="C504" s="1705"/>
      <c r="D504" s="1705"/>
      <c r="E504" s="1705"/>
      <c r="F504" s="1705"/>
      <c r="G504" s="1705"/>
      <c r="H504" s="1705"/>
      <c r="I504" s="1705"/>
    </row>
    <row r="505" spans="1:9" ht="15.75" customHeight="1">
      <c r="A505" s="1705"/>
      <c r="B505" s="1705"/>
      <c r="C505" s="1705"/>
      <c r="D505" s="1705"/>
      <c r="E505" s="1705"/>
      <c r="F505" s="1705"/>
      <c r="G505" s="1705"/>
      <c r="H505" s="1705"/>
      <c r="I505" s="1705"/>
    </row>
    <row r="506" spans="1:9" ht="15.75" customHeight="1">
      <c r="A506" s="1705"/>
      <c r="B506" s="1705"/>
      <c r="C506" s="1705"/>
      <c r="D506" s="1705"/>
      <c r="E506" s="1705"/>
      <c r="F506" s="1705"/>
      <c r="G506" s="1705"/>
      <c r="H506" s="1705"/>
      <c r="I506" s="1705"/>
    </row>
    <row r="507" spans="1:9" ht="15.75" customHeight="1">
      <c r="A507" s="1705"/>
      <c r="B507" s="1705"/>
      <c r="C507" s="1705"/>
      <c r="D507" s="1705"/>
      <c r="E507" s="1705"/>
      <c r="F507" s="1705"/>
      <c r="G507" s="1705"/>
      <c r="H507" s="1705"/>
      <c r="I507" s="1705"/>
    </row>
    <row r="508" spans="1:9" ht="15.75" customHeight="1">
      <c r="A508" s="1705"/>
      <c r="B508" s="1705"/>
      <c r="C508" s="1705"/>
      <c r="D508" s="1705"/>
      <c r="E508" s="1705"/>
      <c r="F508" s="1705"/>
      <c r="G508" s="1705"/>
      <c r="H508" s="1705"/>
      <c r="I508" s="1705"/>
    </row>
    <row r="509" spans="1:9" ht="15.75" customHeight="1">
      <c r="A509" s="1705"/>
      <c r="B509" s="1705"/>
      <c r="C509" s="1705"/>
      <c r="D509" s="1705"/>
      <c r="E509" s="1705"/>
      <c r="F509" s="1705"/>
      <c r="G509" s="1705"/>
      <c r="H509" s="1705"/>
      <c r="I509" s="1705"/>
    </row>
    <row r="510" spans="1:9" ht="15.75" customHeight="1">
      <c r="A510" s="1705"/>
      <c r="B510" s="1705"/>
      <c r="C510" s="1705"/>
      <c r="D510" s="1705"/>
      <c r="E510" s="1705"/>
      <c r="F510" s="1705"/>
      <c r="G510" s="1705"/>
      <c r="H510" s="1705"/>
      <c r="I510" s="1705"/>
    </row>
    <row r="511" spans="1:9" ht="15.75" customHeight="1">
      <c r="A511" s="1705"/>
      <c r="B511" s="1705"/>
      <c r="C511" s="1705"/>
      <c r="D511" s="1705"/>
      <c r="E511" s="1705"/>
      <c r="F511" s="1705"/>
      <c r="G511" s="1705"/>
      <c r="H511" s="1705"/>
      <c r="I511" s="1705"/>
    </row>
    <row r="512" spans="1:9" ht="15.75" customHeight="1">
      <c r="A512" s="1705"/>
      <c r="B512" s="1705"/>
      <c r="C512" s="1705"/>
      <c r="D512" s="1705"/>
      <c r="E512" s="1705"/>
      <c r="F512" s="1705"/>
      <c r="G512" s="1705"/>
      <c r="H512" s="1705"/>
      <c r="I512" s="1705"/>
    </row>
    <row r="513" spans="1:9" ht="15.75" customHeight="1">
      <c r="A513" s="1705"/>
      <c r="B513" s="1705"/>
      <c r="C513" s="1705"/>
      <c r="D513" s="1705"/>
      <c r="E513" s="1705"/>
      <c r="F513" s="1705"/>
      <c r="G513" s="1705"/>
      <c r="H513" s="1705"/>
      <c r="I513" s="1705"/>
    </row>
    <row r="514" spans="1:9" ht="15.75" customHeight="1">
      <c r="A514" s="1705"/>
      <c r="B514" s="1705"/>
      <c r="C514" s="1705"/>
      <c r="D514" s="1705"/>
      <c r="E514" s="1705"/>
      <c r="F514" s="1705"/>
      <c r="G514" s="1705"/>
      <c r="H514" s="1705"/>
      <c r="I514" s="1705"/>
    </row>
    <row r="515" spans="1:9" ht="15.75" customHeight="1">
      <c r="A515" s="1705"/>
      <c r="B515" s="1705"/>
      <c r="C515" s="1705"/>
      <c r="D515" s="1705"/>
      <c r="E515" s="1705"/>
      <c r="F515" s="1705"/>
      <c r="G515" s="1705"/>
      <c r="H515" s="1705"/>
      <c r="I515" s="1705"/>
    </row>
    <row r="516" spans="1:9" ht="15.75" customHeight="1">
      <c r="A516" s="1705"/>
      <c r="B516" s="1705"/>
      <c r="C516" s="1705"/>
      <c r="D516" s="1705"/>
      <c r="E516" s="1705"/>
      <c r="F516" s="1705"/>
      <c r="G516" s="1705"/>
      <c r="H516" s="1705"/>
      <c r="I516" s="1705"/>
    </row>
    <row r="517" spans="1:9" ht="15.75" customHeight="1">
      <c r="A517" s="1705"/>
      <c r="B517" s="1705"/>
      <c r="C517" s="1705"/>
      <c r="D517" s="1705"/>
      <c r="E517" s="1705"/>
      <c r="F517" s="1705"/>
      <c r="G517" s="1705"/>
      <c r="H517" s="1705"/>
      <c r="I517" s="1705"/>
    </row>
    <row r="518" spans="1:9" ht="15.75" customHeight="1">
      <c r="A518" s="1705"/>
      <c r="B518" s="1705"/>
      <c r="C518" s="1705"/>
      <c r="D518" s="1705"/>
      <c r="E518" s="1705"/>
      <c r="F518" s="1705"/>
      <c r="G518" s="1705"/>
      <c r="H518" s="1705"/>
      <c r="I518" s="1705"/>
    </row>
    <row r="519" spans="1:9" ht="15.75" customHeight="1">
      <c r="A519" s="1705"/>
      <c r="B519" s="1705"/>
      <c r="C519" s="1705"/>
      <c r="D519" s="1705"/>
      <c r="E519" s="1705"/>
      <c r="F519" s="1705"/>
      <c r="G519" s="1705"/>
      <c r="H519" s="1705"/>
      <c r="I519" s="1705"/>
    </row>
    <row r="520" spans="1:9" ht="15.75" customHeight="1">
      <c r="A520" s="1705"/>
      <c r="B520" s="1705"/>
      <c r="C520" s="1705"/>
      <c r="D520" s="1705"/>
      <c r="E520" s="1705"/>
      <c r="F520" s="1705"/>
      <c r="G520" s="1705"/>
      <c r="H520" s="1705"/>
      <c r="I520" s="1705"/>
    </row>
    <row r="521" spans="1:9" ht="15.75" customHeight="1">
      <c r="A521" s="1705"/>
      <c r="B521" s="1705"/>
      <c r="C521" s="1705"/>
      <c r="D521" s="1705"/>
      <c r="E521" s="1705"/>
      <c r="F521" s="1705"/>
      <c r="G521" s="1705"/>
      <c r="H521" s="1705"/>
      <c r="I521" s="1705"/>
    </row>
    <row r="522" spans="1:9" ht="15.75" customHeight="1">
      <c r="A522" s="1705"/>
      <c r="B522" s="1705"/>
      <c r="C522" s="1705"/>
      <c r="D522" s="1705"/>
      <c r="E522" s="1705"/>
      <c r="F522" s="1705"/>
      <c r="G522" s="1705"/>
      <c r="H522" s="1705"/>
      <c r="I522" s="1705"/>
    </row>
    <row r="523" spans="1:9" ht="15.75" customHeight="1">
      <c r="A523" s="1705"/>
      <c r="B523" s="1705"/>
      <c r="C523" s="1705"/>
      <c r="D523" s="1705"/>
      <c r="E523" s="1705"/>
      <c r="F523" s="1705"/>
      <c r="G523" s="1705"/>
      <c r="H523" s="1705"/>
      <c r="I523" s="1705"/>
    </row>
    <row r="524" spans="1:9" ht="15.75" customHeight="1">
      <c r="A524" s="1705"/>
      <c r="B524" s="1705"/>
      <c r="C524" s="1705"/>
      <c r="D524" s="1705"/>
      <c r="E524" s="1705"/>
      <c r="F524" s="1705"/>
      <c r="G524" s="1705"/>
      <c r="H524" s="1705"/>
      <c r="I524" s="1705"/>
    </row>
    <row r="525" spans="1:9" ht="15.75" customHeight="1">
      <c r="A525" s="1705"/>
      <c r="B525" s="1705"/>
      <c r="C525" s="1705"/>
      <c r="D525" s="1705"/>
      <c r="E525" s="1705"/>
      <c r="F525" s="1705"/>
      <c r="G525" s="1705"/>
      <c r="H525" s="1705"/>
      <c r="I525" s="1705"/>
    </row>
    <row r="526" spans="1:9" ht="15.75" customHeight="1">
      <c r="A526" s="1705"/>
      <c r="B526" s="1705"/>
      <c r="C526" s="1705"/>
      <c r="D526" s="1705"/>
      <c r="E526" s="1705"/>
      <c r="F526" s="1705"/>
      <c r="G526" s="1705"/>
      <c r="H526" s="1705"/>
      <c r="I526" s="1705"/>
    </row>
    <row r="527" spans="1:9" ht="15.75" customHeight="1">
      <c r="A527" s="1705"/>
      <c r="B527" s="1705"/>
      <c r="C527" s="1705"/>
      <c r="D527" s="1705"/>
      <c r="E527" s="1705"/>
      <c r="F527" s="1705"/>
      <c r="G527" s="1705"/>
      <c r="H527" s="1705"/>
      <c r="I527" s="1705"/>
    </row>
    <row r="528" spans="1:9" ht="15.75" customHeight="1">
      <c r="A528" s="1705"/>
      <c r="B528" s="1705"/>
      <c r="C528" s="1705"/>
      <c r="D528" s="1705"/>
      <c r="E528" s="1705"/>
      <c r="F528" s="1705"/>
      <c r="G528" s="1705"/>
      <c r="H528" s="1705"/>
      <c r="I528" s="1705"/>
    </row>
    <row r="529" spans="1:9" ht="15.75" customHeight="1">
      <c r="A529" s="1705"/>
      <c r="B529" s="1705"/>
      <c r="C529" s="1705"/>
      <c r="D529" s="1705"/>
      <c r="E529" s="1705"/>
      <c r="F529" s="1705"/>
      <c r="G529" s="1705"/>
      <c r="H529" s="1705"/>
      <c r="I529" s="1705"/>
    </row>
    <row r="530" spans="1:9" ht="15.75" customHeight="1">
      <c r="A530" s="1705"/>
      <c r="B530" s="1705"/>
      <c r="C530" s="1705"/>
      <c r="D530" s="1705"/>
      <c r="E530" s="1705"/>
      <c r="F530" s="1705"/>
      <c r="G530" s="1705"/>
      <c r="H530" s="1705"/>
      <c r="I530" s="1705"/>
    </row>
    <row r="531" spans="1:9" ht="15.75" customHeight="1">
      <c r="A531" s="1705"/>
      <c r="B531" s="1705"/>
      <c r="C531" s="1705"/>
      <c r="D531" s="1705"/>
      <c r="E531" s="1705"/>
      <c r="F531" s="1705"/>
      <c r="G531" s="1705"/>
      <c r="H531" s="1705"/>
      <c r="I531" s="1705"/>
    </row>
    <row r="532" spans="1:9" ht="15.75" customHeight="1">
      <c r="A532" s="1705"/>
      <c r="B532" s="1705"/>
      <c r="C532" s="1705"/>
      <c r="D532" s="1705"/>
      <c r="E532" s="1705"/>
      <c r="F532" s="1705"/>
      <c r="G532" s="1705"/>
      <c r="H532" s="1705"/>
      <c r="I532" s="1705"/>
    </row>
    <row r="533" spans="1:9" ht="15.75" customHeight="1">
      <c r="A533" s="1705"/>
      <c r="B533" s="1705"/>
      <c r="C533" s="1705"/>
      <c r="D533" s="1705"/>
      <c r="E533" s="1705"/>
      <c r="F533" s="1705"/>
      <c r="G533" s="1705"/>
      <c r="H533" s="1705"/>
      <c r="I533" s="1705"/>
    </row>
    <row r="534" spans="1:9" ht="15.75" customHeight="1">
      <c r="A534" s="1705"/>
      <c r="B534" s="1705"/>
      <c r="C534" s="1705"/>
      <c r="D534" s="1705"/>
      <c r="E534" s="1705"/>
      <c r="F534" s="1705"/>
      <c r="G534" s="1705"/>
      <c r="H534" s="1705"/>
      <c r="I534" s="1705"/>
    </row>
    <row r="535" spans="1:9" ht="15.75" customHeight="1">
      <c r="A535" s="1705"/>
      <c r="B535" s="1705"/>
      <c r="C535" s="1705"/>
      <c r="D535" s="1705"/>
      <c r="E535" s="1705"/>
      <c r="F535" s="1705"/>
      <c r="G535" s="1705"/>
      <c r="H535" s="1705"/>
      <c r="I535" s="1705"/>
    </row>
    <row r="536" spans="1:9" ht="15.75" customHeight="1">
      <c r="A536" s="1705"/>
      <c r="B536" s="1705"/>
      <c r="C536" s="1705"/>
      <c r="D536" s="1705"/>
      <c r="E536" s="1705"/>
      <c r="F536" s="1705"/>
      <c r="G536" s="1705"/>
      <c r="H536" s="1705"/>
      <c r="I536" s="1705"/>
    </row>
    <row r="537" spans="1:9" ht="15.75" customHeight="1">
      <c r="A537" s="1705"/>
      <c r="B537" s="1705"/>
      <c r="C537" s="1705"/>
      <c r="D537" s="1705"/>
      <c r="E537" s="1705"/>
      <c r="F537" s="1705"/>
      <c r="G537" s="1705"/>
      <c r="H537" s="1705"/>
      <c r="I537" s="1705"/>
    </row>
    <row r="538" spans="1:9" ht="15.75" customHeight="1">
      <c r="A538" s="1705"/>
      <c r="B538" s="1705"/>
      <c r="C538" s="1705"/>
      <c r="D538" s="1705"/>
      <c r="E538" s="1705"/>
      <c r="F538" s="1705"/>
      <c r="G538" s="1705"/>
      <c r="H538" s="1705"/>
      <c r="I538" s="1705"/>
    </row>
    <row r="539" spans="1:9" ht="15.75" customHeight="1">
      <c r="A539" s="1705"/>
      <c r="B539" s="1705"/>
      <c r="C539" s="1705"/>
      <c r="D539" s="1705"/>
      <c r="E539" s="1705"/>
      <c r="F539" s="1705"/>
      <c r="G539" s="1705"/>
      <c r="H539" s="1705"/>
      <c r="I539" s="1705"/>
    </row>
    <row r="540" spans="1:9" ht="15.75" customHeight="1">
      <c r="A540" s="1705"/>
      <c r="B540" s="1705"/>
      <c r="C540" s="1705"/>
      <c r="D540" s="1705"/>
      <c r="E540" s="1705"/>
      <c r="F540" s="1705"/>
      <c r="G540" s="1705"/>
      <c r="H540" s="1705"/>
      <c r="I540" s="1705"/>
    </row>
    <row r="541" spans="1:9" ht="15.75" customHeight="1">
      <c r="A541" s="1705"/>
      <c r="B541" s="1705"/>
      <c r="C541" s="1705"/>
      <c r="D541" s="1705"/>
      <c r="E541" s="1705"/>
      <c r="F541" s="1705"/>
      <c r="G541" s="1705"/>
      <c r="H541" s="1705"/>
      <c r="I541" s="1705"/>
    </row>
    <row r="542" spans="1:9" ht="15.75" customHeight="1">
      <c r="A542" s="1705"/>
      <c r="B542" s="1705"/>
      <c r="C542" s="1705"/>
      <c r="D542" s="1705"/>
      <c r="E542" s="1705"/>
      <c r="F542" s="1705"/>
      <c r="G542" s="1705"/>
      <c r="H542" s="1705"/>
      <c r="I542" s="1705"/>
    </row>
    <row r="543" spans="1:9" ht="15.75" customHeight="1">
      <c r="A543" s="1705"/>
      <c r="B543" s="1705"/>
      <c r="C543" s="1705"/>
      <c r="D543" s="1705"/>
      <c r="E543" s="1705"/>
      <c r="F543" s="1705"/>
      <c r="G543" s="1705"/>
      <c r="H543" s="1705"/>
      <c r="I543" s="1705"/>
    </row>
    <row r="544" spans="1:9" ht="15.75" customHeight="1">
      <c r="A544" s="1705"/>
      <c r="B544" s="1705"/>
      <c r="C544" s="1705"/>
      <c r="D544" s="1705"/>
      <c r="E544" s="1705"/>
      <c r="F544" s="1705"/>
      <c r="G544" s="1705"/>
      <c r="H544" s="1705"/>
      <c r="I544" s="1705"/>
    </row>
    <row r="545" spans="1:9" ht="15.75" customHeight="1">
      <c r="A545" s="1705"/>
      <c r="B545" s="1705"/>
      <c r="C545" s="1705"/>
      <c r="D545" s="1705"/>
      <c r="E545" s="1705"/>
      <c r="F545" s="1705"/>
      <c r="G545" s="1705"/>
      <c r="H545" s="1705"/>
      <c r="I545" s="1705"/>
    </row>
    <row r="546" spans="1:9" ht="15.75" customHeight="1">
      <c r="A546" s="1705"/>
      <c r="B546" s="1705"/>
      <c r="C546" s="1705"/>
      <c r="D546" s="1705"/>
      <c r="E546" s="1705"/>
      <c r="F546" s="1705"/>
      <c r="G546" s="1705"/>
      <c r="H546" s="1705"/>
      <c r="I546" s="1705"/>
    </row>
    <row r="547" spans="1:9" ht="15.75" customHeight="1">
      <c r="A547" s="1705"/>
      <c r="B547" s="1705"/>
      <c r="C547" s="1705"/>
      <c r="D547" s="1705"/>
      <c r="E547" s="1705"/>
      <c r="F547" s="1705"/>
      <c r="G547" s="1705"/>
      <c r="H547" s="1705"/>
      <c r="I547" s="1705"/>
    </row>
    <row r="548" spans="1:9" ht="15.75" customHeight="1">
      <c r="A548" s="1705"/>
      <c r="B548" s="1705"/>
      <c r="C548" s="1705"/>
      <c r="D548" s="1705"/>
      <c r="E548" s="1705"/>
      <c r="F548" s="1705"/>
      <c r="G548" s="1705"/>
      <c r="H548" s="1705"/>
      <c r="I548" s="1705"/>
    </row>
    <row r="549" spans="1:9" ht="15.75" customHeight="1">
      <c r="A549" s="1705"/>
      <c r="B549" s="1705"/>
      <c r="C549" s="1705"/>
      <c r="D549" s="1705"/>
      <c r="E549" s="1705"/>
      <c r="F549" s="1705"/>
      <c r="G549" s="1705"/>
      <c r="H549" s="1705"/>
      <c r="I549" s="1705"/>
    </row>
    <row r="550" spans="1:9" ht="15.75" customHeight="1">
      <c r="A550" s="1705"/>
      <c r="B550" s="1705"/>
      <c r="C550" s="1705"/>
      <c r="D550" s="1705"/>
      <c r="E550" s="1705"/>
      <c r="F550" s="1705"/>
      <c r="G550" s="1705"/>
      <c r="H550" s="1705"/>
      <c r="I550" s="1705"/>
    </row>
    <row r="551" spans="1:9" ht="15.75" customHeight="1">
      <c r="A551" s="1705"/>
      <c r="B551" s="1705"/>
      <c r="C551" s="1705"/>
      <c r="D551" s="1705"/>
      <c r="E551" s="1705"/>
      <c r="F551" s="1705"/>
      <c r="G551" s="1705"/>
      <c r="H551" s="1705"/>
      <c r="I551" s="1705"/>
    </row>
    <row r="552" spans="1:9" ht="15.75" customHeight="1">
      <c r="A552" s="1705"/>
      <c r="B552" s="1705"/>
      <c r="C552" s="1705"/>
      <c r="D552" s="1705"/>
      <c r="E552" s="1705"/>
      <c r="F552" s="1705"/>
      <c r="G552" s="1705"/>
      <c r="H552" s="1705"/>
      <c r="I552" s="1705"/>
    </row>
    <row r="553" spans="1:9" ht="15.75" customHeight="1">
      <c r="A553" s="1705"/>
      <c r="B553" s="1705"/>
      <c r="C553" s="1705"/>
      <c r="D553" s="1705"/>
      <c r="E553" s="1705"/>
      <c r="F553" s="1705"/>
      <c r="G553" s="1705"/>
      <c r="H553" s="1705"/>
      <c r="I553" s="1705"/>
    </row>
    <row r="554" spans="1:9" ht="15.75" customHeight="1">
      <c r="A554" s="1705"/>
      <c r="B554" s="1705"/>
      <c r="C554" s="1705"/>
      <c r="D554" s="1705"/>
      <c r="E554" s="1705"/>
      <c r="F554" s="1705"/>
      <c r="G554" s="1705"/>
      <c r="H554" s="1705"/>
      <c r="I554" s="1705"/>
    </row>
    <row r="555" spans="1:9" ht="15.75" customHeight="1">
      <c r="A555" s="1705"/>
      <c r="B555" s="1705"/>
      <c r="C555" s="1705"/>
      <c r="D555" s="1705"/>
      <c r="E555" s="1705"/>
      <c r="F555" s="1705"/>
      <c r="G555" s="1705"/>
      <c r="H555" s="1705"/>
      <c r="I555" s="1705"/>
    </row>
    <row r="556" spans="1:9" ht="15.75" customHeight="1">
      <c r="A556" s="1705"/>
      <c r="B556" s="1705"/>
      <c r="C556" s="1705"/>
      <c r="D556" s="1705"/>
      <c r="E556" s="1705"/>
      <c r="F556" s="1705"/>
      <c r="G556" s="1705"/>
      <c r="H556" s="1705"/>
      <c r="I556" s="1705"/>
    </row>
    <row r="557" spans="1:9" ht="15.75" customHeight="1">
      <c r="A557" s="1705"/>
      <c r="B557" s="1705"/>
      <c r="C557" s="1705"/>
      <c r="D557" s="1705"/>
      <c r="E557" s="1705"/>
      <c r="F557" s="1705"/>
      <c r="G557" s="1705"/>
      <c r="H557" s="1705"/>
      <c r="I557" s="1705"/>
    </row>
    <row r="558" spans="1:9" ht="15.75" customHeight="1">
      <c r="A558" s="1705"/>
      <c r="B558" s="1705"/>
      <c r="C558" s="1705"/>
      <c r="D558" s="1705"/>
      <c r="E558" s="1705"/>
      <c r="F558" s="1705"/>
      <c r="G558" s="1705"/>
      <c r="H558" s="1705"/>
      <c r="I558" s="1705"/>
    </row>
    <row r="559" spans="1:9" ht="15.75" customHeight="1">
      <c r="A559" s="1705"/>
      <c r="B559" s="1705"/>
      <c r="C559" s="1705"/>
      <c r="D559" s="1705"/>
      <c r="E559" s="1705"/>
      <c r="F559" s="1705"/>
      <c r="G559" s="1705"/>
      <c r="H559" s="1705"/>
      <c r="I559" s="1705"/>
    </row>
    <row r="560" spans="1:9" ht="15.75" customHeight="1">
      <c r="A560" s="1705"/>
      <c r="B560" s="1705"/>
      <c r="C560" s="1705"/>
      <c r="D560" s="1705"/>
      <c r="E560" s="1705"/>
      <c r="F560" s="1705"/>
      <c r="G560" s="1705"/>
      <c r="H560" s="1705"/>
      <c r="I560" s="1705"/>
    </row>
    <row r="561" spans="1:9" ht="15.75" customHeight="1">
      <c r="A561" s="1705"/>
      <c r="B561" s="1705"/>
      <c r="C561" s="1705"/>
      <c r="D561" s="1705"/>
      <c r="E561" s="1705"/>
      <c r="F561" s="1705"/>
      <c r="G561" s="1705"/>
      <c r="H561" s="1705"/>
      <c r="I561" s="1705"/>
    </row>
    <row r="562" spans="1:9" ht="15.75" customHeight="1">
      <c r="A562" s="1705"/>
      <c r="B562" s="1705"/>
      <c r="C562" s="1705"/>
      <c r="D562" s="1705"/>
      <c r="E562" s="1705"/>
      <c r="F562" s="1705"/>
      <c r="G562" s="1705"/>
      <c r="H562" s="1705"/>
      <c r="I562" s="1705"/>
    </row>
    <row r="563" spans="1:9" ht="15.75" customHeight="1">
      <c r="A563" s="1705"/>
      <c r="B563" s="1705"/>
      <c r="C563" s="1705"/>
      <c r="D563" s="1705"/>
      <c r="E563" s="1705"/>
      <c r="F563" s="1705"/>
      <c r="G563" s="1705"/>
      <c r="H563" s="1705"/>
      <c r="I563" s="1705"/>
    </row>
    <row r="564" spans="1:9" ht="15.75" customHeight="1">
      <c r="A564" s="1705"/>
      <c r="B564" s="1705"/>
      <c r="C564" s="1705"/>
      <c r="D564" s="1705"/>
      <c r="E564" s="1705"/>
      <c r="F564" s="1705"/>
      <c r="G564" s="1705"/>
      <c r="H564" s="1705"/>
      <c r="I564" s="1705"/>
    </row>
    <row r="565" spans="1:9" ht="15.75" customHeight="1">
      <c r="A565" s="1705"/>
      <c r="B565" s="1705"/>
      <c r="C565" s="1705"/>
      <c r="D565" s="1705"/>
      <c r="E565" s="1705"/>
      <c r="F565" s="1705"/>
      <c r="G565" s="1705"/>
      <c r="H565" s="1705"/>
      <c r="I565" s="1705"/>
    </row>
    <row r="566" spans="1:9" ht="15.75" customHeight="1">
      <c r="A566" s="1705"/>
      <c r="B566" s="1705"/>
      <c r="C566" s="1705"/>
      <c r="D566" s="1705"/>
      <c r="E566" s="1705"/>
      <c r="F566" s="1705"/>
      <c r="G566" s="1705"/>
      <c r="H566" s="1705"/>
      <c r="I566" s="1705"/>
    </row>
    <row r="567" spans="1:9" ht="15.75" customHeight="1">
      <c r="A567" s="1705"/>
      <c r="B567" s="1705"/>
      <c r="C567" s="1705"/>
      <c r="D567" s="1705"/>
      <c r="E567" s="1705"/>
      <c r="F567" s="1705"/>
      <c r="G567" s="1705"/>
      <c r="H567" s="1705"/>
      <c r="I567" s="1705"/>
    </row>
    <row r="568" spans="1:9" ht="15.75" customHeight="1">
      <c r="A568" s="1705"/>
      <c r="B568" s="1705"/>
      <c r="C568" s="1705"/>
      <c r="D568" s="1705"/>
      <c r="E568" s="1705"/>
      <c r="F568" s="1705"/>
      <c r="G568" s="1705"/>
      <c r="H568" s="1705"/>
      <c r="I568" s="1705"/>
    </row>
    <row r="569" spans="1:9" ht="15.75" customHeight="1">
      <c r="A569" s="1705"/>
      <c r="B569" s="1705"/>
      <c r="C569" s="1705"/>
      <c r="D569" s="1705"/>
      <c r="E569" s="1705"/>
      <c r="F569" s="1705"/>
      <c r="G569" s="1705"/>
      <c r="H569" s="1705"/>
      <c r="I569" s="1705"/>
    </row>
    <row r="570" spans="1:9" ht="15.75" customHeight="1">
      <c r="A570" s="1705"/>
      <c r="B570" s="1705"/>
      <c r="C570" s="1705"/>
      <c r="D570" s="1705"/>
      <c r="E570" s="1705"/>
      <c r="F570" s="1705"/>
      <c r="G570" s="1705"/>
      <c r="H570" s="1705"/>
      <c r="I570" s="1705"/>
    </row>
    <row r="571" spans="1:9" ht="15.75" customHeight="1">
      <c r="A571" s="1705"/>
      <c r="B571" s="1705"/>
      <c r="C571" s="1705"/>
      <c r="D571" s="1705"/>
      <c r="E571" s="1705"/>
      <c r="F571" s="1705"/>
      <c r="G571" s="1705"/>
      <c r="H571" s="1705"/>
      <c r="I571" s="1705"/>
    </row>
    <row r="572" spans="1:9" ht="15.75" customHeight="1">
      <c r="A572" s="1705"/>
      <c r="B572" s="1705"/>
      <c r="C572" s="1705"/>
      <c r="D572" s="1705"/>
      <c r="E572" s="1705"/>
      <c r="F572" s="1705"/>
      <c r="G572" s="1705"/>
      <c r="H572" s="1705"/>
      <c r="I572" s="1705"/>
    </row>
    <row r="573" spans="1:9" ht="15.75" customHeight="1">
      <c r="A573" s="1705"/>
      <c r="B573" s="1705"/>
      <c r="C573" s="1705"/>
      <c r="D573" s="1705"/>
      <c r="E573" s="1705"/>
      <c r="F573" s="1705"/>
      <c r="G573" s="1705"/>
      <c r="H573" s="1705"/>
      <c r="I573" s="1705"/>
    </row>
    <row r="574" spans="1:9" ht="15.75" customHeight="1">
      <c r="A574" s="1705"/>
      <c r="B574" s="1705"/>
      <c r="C574" s="1705"/>
      <c r="D574" s="1705"/>
      <c r="E574" s="1705"/>
      <c r="F574" s="1705"/>
      <c r="G574" s="1705"/>
      <c r="H574" s="1705"/>
      <c r="I574" s="1705"/>
    </row>
    <row r="575" spans="1:9" ht="15.75" customHeight="1">
      <c r="A575" s="1705"/>
      <c r="B575" s="1705"/>
      <c r="C575" s="1705"/>
      <c r="D575" s="1705"/>
      <c r="E575" s="1705"/>
      <c r="F575" s="1705"/>
      <c r="G575" s="1705"/>
      <c r="H575" s="1705"/>
      <c r="I575" s="1705"/>
    </row>
    <row r="576" spans="1:9" ht="15.75" customHeight="1">
      <c r="A576" s="1705"/>
      <c r="B576" s="1705"/>
      <c r="C576" s="1705"/>
      <c r="D576" s="1705"/>
      <c r="E576" s="1705"/>
      <c r="F576" s="1705"/>
      <c r="G576" s="1705"/>
      <c r="H576" s="1705"/>
      <c r="I576" s="1705"/>
    </row>
    <row r="577" spans="1:9" ht="15.75" customHeight="1">
      <c r="A577" s="1705"/>
      <c r="B577" s="1705"/>
      <c r="C577" s="1705"/>
      <c r="D577" s="1705"/>
      <c r="E577" s="1705"/>
      <c r="F577" s="1705"/>
      <c r="G577" s="1705"/>
      <c r="H577" s="1705"/>
      <c r="I577" s="1705"/>
    </row>
    <row r="578" spans="1:9" ht="15.75" customHeight="1">
      <c r="A578" s="1705"/>
      <c r="B578" s="1705"/>
      <c r="C578" s="1705"/>
      <c r="D578" s="1705"/>
      <c r="E578" s="1705"/>
      <c r="F578" s="1705"/>
      <c r="G578" s="1705"/>
      <c r="H578" s="1705"/>
      <c r="I578" s="1705"/>
    </row>
    <row r="579" spans="1:9" ht="15.75" customHeight="1">
      <c r="A579" s="1705"/>
      <c r="B579" s="1705"/>
      <c r="C579" s="1705"/>
      <c r="D579" s="1705"/>
      <c r="E579" s="1705"/>
      <c r="F579" s="1705"/>
      <c r="G579" s="1705"/>
      <c r="H579" s="1705"/>
      <c r="I579" s="1705"/>
    </row>
    <row r="580" spans="1:9" ht="15.75" customHeight="1">
      <c r="A580" s="1705"/>
      <c r="B580" s="1705"/>
      <c r="C580" s="1705"/>
      <c r="D580" s="1705"/>
      <c r="E580" s="1705"/>
      <c r="F580" s="1705"/>
      <c r="G580" s="1705"/>
      <c r="H580" s="1705"/>
      <c r="I580" s="1705"/>
    </row>
    <row r="581" spans="1:9" ht="15.75" customHeight="1">
      <c r="A581" s="1705"/>
      <c r="B581" s="1705"/>
      <c r="C581" s="1705"/>
      <c r="D581" s="1705"/>
      <c r="E581" s="1705"/>
      <c r="F581" s="1705"/>
      <c r="G581" s="1705"/>
      <c r="H581" s="1705"/>
      <c r="I581" s="1705"/>
    </row>
    <row r="582" spans="1:9" ht="15.75" customHeight="1">
      <c r="A582" s="1705"/>
      <c r="B582" s="1705"/>
      <c r="C582" s="1705"/>
      <c r="D582" s="1705"/>
      <c r="E582" s="1705"/>
      <c r="F582" s="1705"/>
      <c r="G582" s="1705"/>
      <c r="H582" s="1705"/>
      <c r="I582" s="1705"/>
    </row>
    <row r="583" spans="1:9" ht="15.75" customHeight="1">
      <c r="A583" s="1705"/>
      <c r="B583" s="1705"/>
      <c r="C583" s="1705"/>
      <c r="D583" s="1705"/>
      <c r="E583" s="1705"/>
      <c r="F583" s="1705"/>
      <c r="G583" s="1705"/>
      <c r="H583" s="1705"/>
      <c r="I583" s="1705"/>
    </row>
    <row r="584" spans="1:9" ht="15.75" customHeight="1">
      <c r="A584" s="1705"/>
      <c r="B584" s="1705"/>
      <c r="C584" s="1705"/>
      <c r="D584" s="1705"/>
      <c r="E584" s="1705"/>
      <c r="F584" s="1705"/>
      <c r="G584" s="1705"/>
      <c r="H584" s="1705"/>
      <c r="I584" s="1705"/>
    </row>
    <row r="585" spans="1:9" ht="15.75" customHeight="1">
      <c r="A585" s="1705"/>
      <c r="B585" s="1705"/>
      <c r="C585" s="1705"/>
      <c r="D585" s="1705"/>
      <c r="E585" s="1705"/>
      <c r="F585" s="1705"/>
      <c r="G585" s="1705"/>
      <c r="H585" s="1705"/>
      <c r="I585" s="1705"/>
    </row>
    <row r="586" spans="1:9" ht="15.75" customHeight="1">
      <c r="A586" s="1705"/>
      <c r="B586" s="1705"/>
      <c r="C586" s="1705"/>
      <c r="D586" s="1705"/>
      <c r="E586" s="1705"/>
      <c r="F586" s="1705"/>
      <c r="G586" s="1705"/>
      <c r="H586" s="1705"/>
      <c r="I586" s="1705"/>
    </row>
    <row r="587" spans="1:9" ht="15.75" customHeight="1">
      <c r="A587" s="1705"/>
      <c r="B587" s="1705"/>
      <c r="C587" s="1705"/>
      <c r="D587" s="1705"/>
      <c r="E587" s="1705"/>
      <c r="F587" s="1705"/>
      <c r="G587" s="1705"/>
      <c r="H587" s="1705"/>
      <c r="I587" s="1705"/>
    </row>
    <row r="588" spans="1:9" ht="15.75" customHeight="1">
      <c r="A588" s="1705"/>
      <c r="B588" s="1705"/>
      <c r="C588" s="1705"/>
      <c r="D588" s="1705"/>
      <c r="E588" s="1705"/>
      <c r="F588" s="1705"/>
      <c r="G588" s="1705"/>
      <c r="H588" s="1705"/>
      <c r="I588" s="1705"/>
    </row>
    <row r="589" spans="1:9" ht="15.75" customHeight="1">
      <c r="A589" s="1705"/>
      <c r="B589" s="1705"/>
      <c r="C589" s="1705"/>
      <c r="D589" s="1705"/>
      <c r="E589" s="1705"/>
      <c r="F589" s="1705"/>
      <c r="G589" s="1705"/>
      <c r="H589" s="1705"/>
      <c r="I589" s="1705"/>
    </row>
    <row r="590" spans="1:9" ht="15.75" customHeight="1">
      <c r="A590" s="1705"/>
      <c r="B590" s="1705"/>
      <c r="C590" s="1705"/>
      <c r="D590" s="1705"/>
      <c r="E590" s="1705"/>
      <c r="F590" s="1705"/>
      <c r="G590" s="1705"/>
      <c r="H590" s="1705"/>
      <c r="I590" s="1705"/>
    </row>
    <row r="591" spans="1:9" ht="15.75" customHeight="1">
      <c r="A591" s="1705"/>
      <c r="B591" s="1705"/>
      <c r="C591" s="1705"/>
      <c r="D591" s="1705"/>
      <c r="E591" s="1705"/>
      <c r="F591" s="1705"/>
      <c r="G591" s="1705"/>
      <c r="H591" s="1705"/>
      <c r="I591" s="1705"/>
    </row>
    <row r="592" spans="1:9" ht="15.75" customHeight="1">
      <c r="A592" s="1705"/>
      <c r="B592" s="1705"/>
      <c r="C592" s="1705"/>
      <c r="D592" s="1705"/>
      <c r="E592" s="1705"/>
      <c r="F592" s="1705"/>
      <c r="G592" s="1705"/>
      <c r="H592" s="1705"/>
      <c r="I592" s="1705"/>
    </row>
    <row r="593" spans="1:9" ht="15.75" customHeight="1">
      <c r="A593" s="1705"/>
      <c r="B593" s="1705"/>
      <c r="C593" s="1705"/>
      <c r="D593" s="1705"/>
      <c r="E593" s="1705"/>
      <c r="F593" s="1705"/>
      <c r="G593" s="1705"/>
      <c r="H593" s="1705"/>
      <c r="I593" s="1705"/>
    </row>
    <row r="594" spans="1:9" ht="15.75" customHeight="1">
      <c r="A594" s="1705"/>
      <c r="B594" s="1705"/>
      <c r="C594" s="1705"/>
      <c r="D594" s="1705"/>
      <c r="E594" s="1705"/>
      <c r="F594" s="1705"/>
      <c r="G594" s="1705"/>
      <c r="H594" s="1705"/>
      <c r="I594" s="1705"/>
    </row>
    <row r="595" spans="1:9" ht="15.75" customHeight="1">
      <c r="A595" s="1705"/>
      <c r="B595" s="1705"/>
      <c r="C595" s="1705"/>
      <c r="D595" s="1705"/>
      <c r="E595" s="1705"/>
      <c r="F595" s="1705"/>
      <c r="G595" s="1705"/>
      <c r="H595" s="1705"/>
      <c r="I595" s="1705"/>
    </row>
    <row r="596" spans="1:9" ht="15.75" customHeight="1">
      <c r="A596" s="1705"/>
      <c r="B596" s="1705"/>
      <c r="C596" s="1705"/>
      <c r="D596" s="1705"/>
      <c r="E596" s="1705"/>
      <c r="F596" s="1705"/>
      <c r="G596" s="1705"/>
      <c r="H596" s="1705"/>
      <c r="I596" s="1705"/>
    </row>
    <row r="597" spans="1:9" ht="15.75" customHeight="1">
      <c r="A597" s="1705"/>
      <c r="B597" s="1705"/>
      <c r="C597" s="1705"/>
      <c r="D597" s="1705"/>
      <c r="E597" s="1705"/>
      <c r="F597" s="1705"/>
      <c r="G597" s="1705"/>
      <c r="H597" s="1705"/>
      <c r="I597" s="1705"/>
    </row>
    <row r="598" spans="1:9" ht="15.75" customHeight="1">
      <c r="A598" s="1705"/>
      <c r="B598" s="1705"/>
      <c r="C598" s="1705"/>
      <c r="D598" s="1705"/>
      <c r="E598" s="1705"/>
      <c r="F598" s="1705"/>
      <c r="G598" s="1705"/>
      <c r="H598" s="1705"/>
      <c r="I598" s="1705"/>
    </row>
    <row r="599" spans="1:9" ht="15.75" customHeight="1">
      <c r="A599" s="1705"/>
      <c r="B599" s="1705"/>
      <c r="C599" s="1705"/>
      <c r="D599" s="1705"/>
      <c r="E599" s="1705"/>
      <c r="F599" s="1705"/>
      <c r="G599" s="1705"/>
      <c r="H599" s="1705"/>
      <c r="I599" s="1705"/>
    </row>
    <row r="600" spans="1:9" ht="15.75" customHeight="1">
      <c r="A600" s="1705"/>
      <c r="B600" s="1705"/>
      <c r="C600" s="1705"/>
      <c r="D600" s="1705"/>
      <c r="E600" s="1705"/>
      <c r="F600" s="1705"/>
      <c r="G600" s="1705"/>
      <c r="H600" s="1705"/>
      <c r="I600" s="1705"/>
    </row>
    <row r="601" spans="1:9" ht="15.75" customHeight="1">
      <c r="A601" s="1705"/>
      <c r="B601" s="1705"/>
      <c r="C601" s="1705"/>
      <c r="D601" s="1705"/>
      <c r="E601" s="1705"/>
      <c r="F601" s="1705"/>
      <c r="G601" s="1705"/>
      <c r="H601" s="1705"/>
      <c r="I601" s="1705"/>
    </row>
    <row r="602" spans="1:9" ht="15.75" customHeight="1">
      <c r="A602" s="1705"/>
      <c r="B602" s="1705"/>
      <c r="C602" s="1705"/>
      <c r="D602" s="1705"/>
      <c r="E602" s="1705"/>
      <c r="F602" s="1705"/>
      <c r="G602" s="1705"/>
      <c r="H602" s="1705"/>
      <c r="I602" s="1705"/>
    </row>
    <row r="603" spans="1:9" ht="15.75" customHeight="1">
      <c r="A603" s="1705"/>
      <c r="B603" s="1705"/>
      <c r="C603" s="1705"/>
      <c r="D603" s="1705"/>
      <c r="E603" s="1705"/>
      <c r="F603" s="1705"/>
      <c r="G603" s="1705"/>
      <c r="H603" s="1705"/>
      <c r="I603" s="1705"/>
    </row>
    <row r="604" spans="1:9" ht="15.75" customHeight="1">
      <c r="A604" s="1705"/>
      <c r="B604" s="1705"/>
      <c r="C604" s="1705"/>
      <c r="D604" s="1705"/>
      <c r="E604" s="1705"/>
      <c r="F604" s="1705"/>
      <c r="G604" s="1705"/>
      <c r="H604" s="1705"/>
      <c r="I604" s="1705"/>
    </row>
    <row r="605" spans="1:9" ht="15.75" customHeight="1">
      <c r="A605" s="1705"/>
      <c r="B605" s="1705"/>
      <c r="C605" s="1705"/>
      <c r="D605" s="1705"/>
      <c r="E605" s="1705"/>
      <c r="F605" s="1705"/>
      <c r="G605" s="1705"/>
      <c r="H605" s="1705"/>
      <c r="I605" s="1705"/>
    </row>
    <row r="606" spans="1:9" ht="15.75" customHeight="1">
      <c r="A606" s="1705"/>
      <c r="B606" s="1705"/>
      <c r="C606" s="1705"/>
      <c r="D606" s="1705"/>
      <c r="E606" s="1705"/>
      <c r="F606" s="1705"/>
      <c r="G606" s="1705"/>
      <c r="H606" s="1705"/>
      <c r="I606" s="1705"/>
    </row>
    <row r="607" spans="1:9" ht="15.75" customHeight="1">
      <c r="A607" s="1705"/>
      <c r="B607" s="1705"/>
      <c r="C607" s="1705"/>
      <c r="D607" s="1705"/>
      <c r="E607" s="1705"/>
      <c r="F607" s="1705"/>
      <c r="G607" s="1705"/>
      <c r="H607" s="1705"/>
      <c r="I607" s="1705"/>
    </row>
    <row r="608" spans="1:9" ht="15.75" customHeight="1">
      <c r="A608" s="1705"/>
      <c r="B608" s="1705"/>
      <c r="C608" s="1705"/>
      <c r="D608" s="1705"/>
      <c r="E608" s="1705"/>
      <c r="F608" s="1705"/>
      <c r="G608" s="1705"/>
      <c r="H608" s="1705"/>
      <c r="I608" s="1705"/>
    </row>
    <row r="609" spans="1:9" ht="15.75" customHeight="1">
      <c r="A609" s="1705"/>
      <c r="B609" s="1705"/>
      <c r="C609" s="1705"/>
      <c r="D609" s="1705"/>
      <c r="E609" s="1705"/>
      <c r="F609" s="1705"/>
      <c r="G609" s="1705"/>
      <c r="H609" s="1705"/>
      <c r="I609" s="1705"/>
    </row>
    <row r="610" spans="1:9" ht="15.75" customHeight="1">
      <c r="A610" s="1705"/>
      <c r="B610" s="1705"/>
      <c r="C610" s="1705"/>
      <c r="D610" s="1705"/>
      <c r="E610" s="1705"/>
      <c r="F610" s="1705"/>
      <c r="G610" s="1705"/>
      <c r="H610" s="1705"/>
      <c r="I610" s="1705"/>
    </row>
    <row r="611" spans="1:9" ht="15.75" customHeight="1">
      <c r="A611" s="1705"/>
      <c r="B611" s="1705"/>
      <c r="C611" s="1705"/>
      <c r="D611" s="1705"/>
      <c r="E611" s="1705"/>
      <c r="F611" s="1705"/>
      <c r="G611" s="1705"/>
      <c r="H611" s="1705"/>
      <c r="I611" s="1705"/>
    </row>
    <row r="612" spans="1:9" ht="15.75" customHeight="1">
      <c r="A612" s="1705"/>
      <c r="B612" s="1705"/>
      <c r="C612" s="1705"/>
      <c r="D612" s="1705"/>
      <c r="E612" s="1705"/>
      <c r="F612" s="1705"/>
      <c r="G612" s="1705"/>
      <c r="H612" s="1705"/>
      <c r="I612" s="1705"/>
    </row>
    <row r="613" spans="1:9" ht="15.75" customHeight="1">
      <c r="A613" s="1705"/>
      <c r="B613" s="1705"/>
      <c r="C613" s="1705"/>
      <c r="D613" s="1705"/>
      <c r="E613" s="1705"/>
      <c r="F613" s="1705"/>
      <c r="G613" s="1705"/>
      <c r="H613" s="1705"/>
      <c r="I613" s="1705"/>
    </row>
    <row r="614" spans="1:9" ht="15.75" customHeight="1">
      <c r="A614" s="1705"/>
      <c r="B614" s="1705"/>
      <c r="C614" s="1705"/>
      <c r="D614" s="1705"/>
      <c r="E614" s="1705"/>
      <c r="F614" s="1705"/>
      <c r="G614" s="1705"/>
      <c r="H614" s="1705"/>
      <c r="I614" s="1705"/>
    </row>
    <row r="615" spans="1:9" ht="15.75" customHeight="1">
      <c r="A615" s="1705"/>
      <c r="B615" s="1705"/>
      <c r="C615" s="1705"/>
      <c r="D615" s="1705"/>
      <c r="E615" s="1705"/>
      <c r="F615" s="1705"/>
      <c r="G615" s="1705"/>
      <c r="H615" s="1705"/>
      <c r="I615" s="1705"/>
    </row>
    <row r="616" spans="1:9" ht="15.75" customHeight="1">
      <c r="A616" s="1705"/>
      <c r="B616" s="1705"/>
      <c r="C616" s="1705"/>
      <c r="D616" s="1705"/>
      <c r="E616" s="1705"/>
      <c r="F616" s="1705"/>
      <c r="G616" s="1705"/>
      <c r="H616" s="1705"/>
      <c r="I616" s="1705"/>
    </row>
    <row r="617" spans="1:9" ht="15.75" customHeight="1">
      <c r="A617" s="1705"/>
      <c r="B617" s="1705"/>
      <c r="C617" s="1705"/>
      <c r="D617" s="1705"/>
      <c r="E617" s="1705"/>
      <c r="F617" s="1705"/>
      <c r="G617" s="1705"/>
      <c r="H617" s="1705"/>
      <c r="I617" s="1705"/>
    </row>
    <row r="618" spans="1:9" ht="15.75" customHeight="1">
      <c r="A618" s="1705"/>
      <c r="B618" s="1705"/>
      <c r="C618" s="1705"/>
      <c r="D618" s="1705"/>
      <c r="E618" s="1705"/>
      <c r="F618" s="1705"/>
      <c r="G618" s="1705"/>
      <c r="H618" s="1705"/>
      <c r="I618" s="1705"/>
    </row>
    <row r="619" spans="1:9" ht="15.75" customHeight="1">
      <c r="A619" s="1705"/>
      <c r="B619" s="1705"/>
      <c r="C619" s="1705"/>
      <c r="D619" s="1705"/>
      <c r="E619" s="1705"/>
      <c r="F619" s="1705"/>
      <c r="G619" s="1705"/>
      <c r="H619" s="1705"/>
      <c r="I619" s="1705"/>
    </row>
    <row r="620" spans="1:9" ht="15.75" customHeight="1">
      <c r="A620" s="1705"/>
      <c r="B620" s="1705"/>
      <c r="C620" s="1705"/>
      <c r="D620" s="1705"/>
      <c r="E620" s="1705"/>
      <c r="F620" s="1705"/>
      <c r="G620" s="1705"/>
      <c r="H620" s="1705"/>
      <c r="I620" s="1705"/>
    </row>
    <row r="621" spans="1:9" ht="15.75" customHeight="1">
      <c r="A621" s="1705"/>
      <c r="B621" s="1705"/>
      <c r="C621" s="1705"/>
      <c r="D621" s="1705"/>
      <c r="E621" s="1705"/>
      <c r="F621" s="1705"/>
      <c r="G621" s="1705"/>
      <c r="H621" s="1705"/>
      <c r="I621" s="1705"/>
    </row>
    <row r="622" spans="1:9" ht="15.75" customHeight="1">
      <c r="A622" s="1705"/>
      <c r="B622" s="1705"/>
      <c r="C622" s="1705"/>
      <c r="D622" s="1705"/>
      <c r="E622" s="1705"/>
      <c r="F622" s="1705"/>
      <c r="G622" s="1705"/>
      <c r="H622" s="1705"/>
      <c r="I622" s="1705"/>
    </row>
    <row r="623" spans="1:9" ht="15.75" customHeight="1">
      <c r="A623" s="1705"/>
      <c r="B623" s="1705"/>
      <c r="C623" s="1705"/>
      <c r="D623" s="1705"/>
      <c r="E623" s="1705"/>
      <c r="F623" s="1705"/>
      <c r="G623" s="1705"/>
      <c r="H623" s="1705"/>
      <c r="I623" s="1705"/>
    </row>
    <row r="624" spans="1:9" ht="15.75" customHeight="1">
      <c r="A624" s="1705"/>
      <c r="B624" s="1705"/>
      <c r="C624" s="1705"/>
      <c r="D624" s="1705"/>
      <c r="E624" s="1705"/>
      <c r="F624" s="1705"/>
      <c r="G624" s="1705"/>
      <c r="H624" s="1705"/>
      <c r="I624" s="1705"/>
    </row>
    <row r="625" spans="1:9" ht="15.75" customHeight="1">
      <c r="A625" s="1705"/>
      <c r="B625" s="1705"/>
      <c r="C625" s="1705"/>
      <c r="D625" s="1705"/>
      <c r="E625" s="1705"/>
      <c r="F625" s="1705"/>
      <c r="G625" s="1705"/>
      <c r="H625" s="1705"/>
      <c r="I625" s="1705"/>
    </row>
    <row r="626" spans="1:9" ht="15.75" customHeight="1">
      <c r="A626" s="1705"/>
      <c r="B626" s="1705"/>
      <c r="C626" s="1705"/>
      <c r="D626" s="1705"/>
      <c r="E626" s="1705"/>
      <c r="F626" s="1705"/>
      <c r="G626" s="1705"/>
      <c r="H626" s="1705"/>
      <c r="I626" s="1705"/>
    </row>
    <row r="627" spans="1:9" ht="15.75" customHeight="1">
      <c r="A627" s="1705"/>
      <c r="B627" s="1705"/>
      <c r="C627" s="1705"/>
      <c r="D627" s="1705"/>
      <c r="E627" s="1705"/>
      <c r="F627" s="1705"/>
      <c r="G627" s="1705"/>
      <c r="H627" s="1705"/>
      <c r="I627" s="1705"/>
    </row>
    <row r="628" spans="1:9" ht="15.75" customHeight="1">
      <c r="A628" s="1705"/>
      <c r="B628" s="1705"/>
      <c r="C628" s="1705"/>
      <c r="D628" s="1705"/>
      <c r="E628" s="1705"/>
      <c r="F628" s="1705"/>
      <c r="G628" s="1705"/>
      <c r="H628" s="1705"/>
      <c r="I628" s="1705"/>
    </row>
    <row r="629" spans="1:9" ht="15.75" customHeight="1">
      <c r="A629" s="1705"/>
      <c r="B629" s="1705"/>
      <c r="C629" s="1705"/>
      <c r="D629" s="1705"/>
      <c r="E629" s="1705"/>
      <c r="F629" s="1705"/>
      <c r="G629" s="1705"/>
      <c r="H629" s="1705"/>
      <c r="I629" s="1705"/>
    </row>
    <row r="630" spans="1:9" ht="15.75" customHeight="1">
      <c r="A630" s="1705"/>
      <c r="B630" s="1705"/>
      <c r="C630" s="1705"/>
      <c r="D630" s="1705"/>
      <c r="E630" s="1705"/>
      <c r="F630" s="1705"/>
      <c r="G630" s="1705"/>
      <c r="H630" s="1705"/>
      <c r="I630" s="1705"/>
    </row>
    <row r="631" spans="1:9" ht="15.75" customHeight="1">
      <c r="A631" s="1705"/>
      <c r="B631" s="1705"/>
      <c r="C631" s="1705"/>
      <c r="D631" s="1705"/>
      <c r="E631" s="1705"/>
      <c r="F631" s="1705"/>
      <c r="G631" s="1705"/>
      <c r="H631" s="1705"/>
      <c r="I631" s="1705"/>
    </row>
    <row r="632" spans="1:9" ht="15.75" customHeight="1">
      <c r="A632" s="1705"/>
      <c r="B632" s="1705"/>
      <c r="C632" s="1705"/>
      <c r="D632" s="1705"/>
      <c r="E632" s="1705"/>
      <c r="F632" s="1705"/>
      <c r="G632" s="1705"/>
      <c r="H632" s="1705"/>
      <c r="I632" s="1705"/>
    </row>
    <row r="633" spans="1:9" ht="15.75" customHeight="1">
      <c r="A633" s="1705"/>
      <c r="B633" s="1705"/>
      <c r="C633" s="1705"/>
      <c r="D633" s="1705"/>
      <c r="E633" s="1705"/>
      <c r="F633" s="1705"/>
      <c r="G633" s="1705"/>
      <c r="H633" s="1705"/>
      <c r="I633" s="1705"/>
    </row>
    <row r="634" spans="1:9" ht="15.75" customHeight="1">
      <c r="A634" s="1705"/>
      <c r="B634" s="1705"/>
      <c r="C634" s="1705"/>
      <c r="D634" s="1705"/>
      <c r="E634" s="1705"/>
      <c r="F634" s="1705"/>
      <c r="G634" s="1705"/>
      <c r="H634" s="1705"/>
      <c r="I634" s="1705"/>
    </row>
    <row r="635" spans="1:9" ht="15.75" customHeight="1">
      <c r="A635" s="1705"/>
      <c r="B635" s="1705"/>
      <c r="C635" s="1705"/>
      <c r="D635" s="1705"/>
      <c r="E635" s="1705"/>
      <c r="F635" s="1705"/>
      <c r="G635" s="1705"/>
      <c r="H635" s="1705"/>
      <c r="I635" s="1705"/>
    </row>
    <row r="636" spans="1:9" ht="15.75" customHeight="1">
      <c r="A636" s="1705"/>
      <c r="B636" s="1705"/>
      <c r="C636" s="1705"/>
      <c r="D636" s="1705"/>
      <c r="E636" s="1705"/>
      <c r="F636" s="1705"/>
      <c r="G636" s="1705"/>
      <c r="H636" s="1705"/>
      <c r="I636" s="1705"/>
    </row>
    <row r="637" spans="1:9" ht="15.75" customHeight="1">
      <c r="A637" s="1705"/>
      <c r="B637" s="1705"/>
      <c r="C637" s="1705"/>
      <c r="D637" s="1705"/>
      <c r="E637" s="1705"/>
      <c r="F637" s="1705"/>
      <c r="G637" s="1705"/>
      <c r="H637" s="1705"/>
      <c r="I637" s="1705"/>
    </row>
    <row r="638" spans="1:9" ht="15.75" customHeight="1">
      <c r="A638" s="1705"/>
      <c r="B638" s="1705"/>
      <c r="C638" s="1705"/>
      <c r="D638" s="1705"/>
      <c r="E638" s="1705"/>
      <c r="F638" s="1705"/>
      <c r="G638" s="1705"/>
      <c r="H638" s="1705"/>
      <c r="I638" s="1705"/>
    </row>
    <row r="639" spans="1:9" ht="15.75" customHeight="1">
      <c r="A639" s="1705"/>
      <c r="B639" s="1705"/>
      <c r="C639" s="1705"/>
      <c r="D639" s="1705"/>
      <c r="E639" s="1705"/>
      <c r="F639" s="1705"/>
      <c r="G639" s="1705"/>
      <c r="H639" s="1705"/>
      <c r="I639" s="1705"/>
    </row>
    <row r="640" spans="1:9" ht="15.75" customHeight="1">
      <c r="A640" s="1705"/>
      <c r="B640" s="1705"/>
      <c r="C640" s="1705"/>
      <c r="D640" s="1705"/>
      <c r="E640" s="1705"/>
      <c r="F640" s="1705"/>
      <c r="G640" s="1705"/>
      <c r="H640" s="1705"/>
      <c r="I640" s="1705"/>
    </row>
    <row r="641" spans="1:9" ht="15.75" customHeight="1">
      <c r="A641" s="1705"/>
      <c r="B641" s="1705"/>
      <c r="C641" s="1705"/>
      <c r="D641" s="1705"/>
      <c r="E641" s="1705"/>
      <c r="F641" s="1705"/>
      <c r="G641" s="1705"/>
      <c r="H641" s="1705"/>
      <c r="I641" s="1705"/>
    </row>
    <row r="642" spans="1:9" ht="15.75" customHeight="1">
      <c r="A642" s="1705"/>
      <c r="B642" s="1705"/>
      <c r="C642" s="1705"/>
      <c r="D642" s="1705"/>
      <c r="E642" s="1705"/>
      <c r="F642" s="1705"/>
      <c r="G642" s="1705"/>
      <c r="H642" s="1705"/>
      <c r="I642" s="1705"/>
    </row>
    <row r="643" spans="1:9" ht="15.75" customHeight="1">
      <c r="A643" s="1705"/>
      <c r="B643" s="1705"/>
      <c r="C643" s="1705"/>
      <c r="D643" s="1705"/>
      <c r="E643" s="1705"/>
      <c r="F643" s="1705"/>
      <c r="G643" s="1705"/>
      <c r="H643" s="1705"/>
      <c r="I643" s="1705"/>
    </row>
    <row r="644" spans="1:9" ht="15.75" customHeight="1">
      <c r="A644" s="1705"/>
      <c r="B644" s="1705"/>
      <c r="C644" s="1705"/>
      <c r="D644" s="1705"/>
      <c r="E644" s="1705"/>
      <c r="F644" s="1705"/>
      <c r="G644" s="1705"/>
      <c r="H644" s="1705"/>
      <c r="I644" s="1705"/>
    </row>
    <row r="645" spans="1:9" ht="15.75" customHeight="1">
      <c r="A645" s="1705"/>
      <c r="B645" s="1705"/>
      <c r="C645" s="1705"/>
      <c r="D645" s="1705"/>
      <c r="E645" s="1705"/>
      <c r="F645" s="1705"/>
      <c r="G645" s="1705"/>
      <c r="H645" s="1705"/>
      <c r="I645" s="1705"/>
    </row>
    <row r="646" spans="1:9" ht="15.75" customHeight="1">
      <c r="A646" s="1705"/>
      <c r="B646" s="1705"/>
      <c r="C646" s="1705"/>
      <c r="D646" s="1705"/>
      <c r="E646" s="1705"/>
      <c r="F646" s="1705"/>
      <c r="G646" s="1705"/>
      <c r="H646" s="1705"/>
      <c r="I646" s="1705"/>
    </row>
    <row r="647" spans="1:9" ht="15.75" customHeight="1">
      <c r="A647" s="1705"/>
      <c r="B647" s="1705"/>
      <c r="C647" s="1705"/>
      <c r="D647" s="1705"/>
      <c r="E647" s="1705"/>
      <c r="F647" s="1705"/>
      <c r="G647" s="1705"/>
      <c r="H647" s="1705"/>
      <c r="I647" s="1705"/>
    </row>
    <row r="648" spans="1:9" ht="15.75" customHeight="1">
      <c r="A648" s="1705"/>
      <c r="B648" s="1705"/>
      <c r="C648" s="1705"/>
      <c r="D648" s="1705"/>
      <c r="E648" s="1705"/>
      <c r="F648" s="1705"/>
      <c r="G648" s="1705"/>
      <c r="H648" s="1705"/>
      <c r="I648" s="1705"/>
    </row>
    <row r="649" spans="1:9" ht="15.75" customHeight="1">
      <c r="A649" s="1705"/>
      <c r="B649" s="1705"/>
      <c r="C649" s="1705"/>
      <c r="D649" s="1705"/>
      <c r="E649" s="1705"/>
      <c r="F649" s="1705"/>
      <c r="G649" s="1705"/>
      <c r="H649" s="1705"/>
      <c r="I649" s="1705"/>
    </row>
    <row r="650" spans="1:9" ht="15.75" customHeight="1">
      <c r="A650" s="1705"/>
      <c r="B650" s="1705"/>
      <c r="C650" s="1705"/>
      <c r="D650" s="1705"/>
      <c r="E650" s="1705"/>
      <c r="F650" s="1705"/>
      <c r="G650" s="1705"/>
      <c r="H650" s="1705"/>
      <c r="I650" s="1705"/>
    </row>
    <row r="651" spans="1:9" ht="15.75" customHeight="1">
      <c r="A651" s="1705"/>
      <c r="B651" s="1705"/>
      <c r="C651" s="1705"/>
      <c r="D651" s="1705"/>
      <c r="E651" s="1705"/>
      <c r="F651" s="1705"/>
      <c r="G651" s="1705"/>
      <c r="H651" s="1705"/>
      <c r="I651" s="1705"/>
    </row>
    <row r="652" spans="1:9" ht="15.75" customHeight="1">
      <c r="A652" s="1705"/>
      <c r="B652" s="1705"/>
      <c r="C652" s="1705"/>
      <c r="D652" s="1705"/>
      <c r="E652" s="1705"/>
      <c r="F652" s="1705"/>
      <c r="G652" s="1705"/>
      <c r="H652" s="1705"/>
      <c r="I652" s="1705"/>
    </row>
    <row r="653" spans="1:9" ht="15.75" customHeight="1">
      <c r="A653" s="1705"/>
      <c r="B653" s="1705"/>
      <c r="C653" s="1705"/>
      <c r="D653" s="1705"/>
      <c r="E653" s="1705"/>
      <c r="F653" s="1705"/>
      <c r="G653" s="1705"/>
      <c r="H653" s="1705"/>
      <c r="I653" s="1705"/>
    </row>
    <row r="654" spans="1:9" ht="15.75" customHeight="1">
      <c r="A654" s="1705"/>
      <c r="B654" s="1705"/>
      <c r="C654" s="1705"/>
      <c r="D654" s="1705"/>
      <c r="E654" s="1705"/>
      <c r="F654" s="1705"/>
      <c r="G654" s="1705"/>
      <c r="H654" s="1705"/>
      <c r="I654" s="1705"/>
    </row>
    <row r="655" spans="1:9" ht="15.75" customHeight="1">
      <c r="A655" s="1705"/>
      <c r="B655" s="1705"/>
      <c r="C655" s="1705"/>
      <c r="D655" s="1705"/>
      <c r="E655" s="1705"/>
      <c r="F655" s="1705"/>
      <c r="G655" s="1705"/>
      <c r="H655" s="1705"/>
      <c r="I655" s="1705"/>
    </row>
    <row r="656" spans="1:9" ht="15.75" customHeight="1">
      <c r="A656" s="1705"/>
      <c r="B656" s="1705"/>
      <c r="C656" s="1705"/>
      <c r="D656" s="1705"/>
      <c r="E656" s="1705"/>
      <c r="F656" s="1705"/>
      <c r="G656" s="1705"/>
      <c r="H656" s="1705"/>
      <c r="I656" s="1705"/>
    </row>
    <row r="657" spans="1:9" ht="15.75" customHeight="1">
      <c r="A657" s="1705"/>
      <c r="B657" s="1705"/>
      <c r="C657" s="1705"/>
      <c r="D657" s="1705"/>
      <c r="E657" s="1705"/>
      <c r="F657" s="1705"/>
      <c r="G657" s="1705"/>
      <c r="H657" s="1705"/>
      <c r="I657" s="1705"/>
    </row>
    <row r="658" spans="1:9" ht="15.75" customHeight="1">
      <c r="A658" s="1705"/>
      <c r="B658" s="1705"/>
      <c r="C658" s="1705"/>
      <c r="D658" s="1705"/>
      <c r="E658" s="1705"/>
      <c r="F658" s="1705"/>
      <c r="G658" s="1705"/>
      <c r="H658" s="1705"/>
      <c r="I658" s="1705"/>
    </row>
    <row r="659" spans="1:9" ht="15.75" customHeight="1">
      <c r="A659" s="1705"/>
      <c r="B659" s="1705"/>
      <c r="C659" s="1705"/>
      <c r="D659" s="1705"/>
      <c r="E659" s="1705"/>
      <c r="F659" s="1705"/>
      <c r="G659" s="1705"/>
      <c r="H659" s="1705"/>
      <c r="I659" s="1705"/>
    </row>
    <row r="660" spans="1:9" ht="15.75" customHeight="1">
      <c r="A660" s="1705"/>
      <c r="B660" s="1705"/>
      <c r="C660" s="1705"/>
      <c r="D660" s="1705"/>
      <c r="E660" s="1705"/>
      <c r="F660" s="1705"/>
      <c r="G660" s="1705"/>
      <c r="H660" s="1705"/>
      <c r="I660" s="1705"/>
    </row>
    <row r="661" spans="1:9" ht="15.75" customHeight="1">
      <c r="A661" s="1705"/>
      <c r="B661" s="1705"/>
      <c r="C661" s="1705"/>
      <c r="D661" s="1705"/>
      <c r="E661" s="1705"/>
      <c r="F661" s="1705"/>
      <c r="G661" s="1705"/>
      <c r="H661" s="1705"/>
      <c r="I661" s="1705"/>
    </row>
    <row r="662" spans="1:9" ht="15.75" customHeight="1">
      <c r="A662" s="1705"/>
      <c r="B662" s="1705"/>
      <c r="C662" s="1705"/>
      <c r="D662" s="1705"/>
      <c r="E662" s="1705"/>
      <c r="F662" s="1705"/>
      <c r="G662" s="1705"/>
      <c r="H662" s="1705"/>
      <c r="I662" s="1705"/>
    </row>
    <row r="663" spans="1:9" ht="15.75" customHeight="1">
      <c r="A663" s="1705"/>
      <c r="B663" s="1705"/>
      <c r="C663" s="1705"/>
      <c r="D663" s="1705"/>
      <c r="E663" s="1705"/>
      <c r="F663" s="1705"/>
      <c r="G663" s="1705"/>
      <c r="H663" s="1705"/>
      <c r="I663" s="1705"/>
    </row>
    <row r="664" spans="1:9" ht="15.75" customHeight="1">
      <c r="A664" s="1705"/>
      <c r="B664" s="1705"/>
      <c r="C664" s="1705"/>
      <c r="D664" s="1705"/>
      <c r="E664" s="1705"/>
      <c r="F664" s="1705"/>
      <c r="G664" s="1705"/>
      <c r="H664" s="1705"/>
      <c r="I664" s="1705"/>
    </row>
    <row r="665" spans="1:9" ht="15.75" customHeight="1">
      <c r="A665" s="1705"/>
      <c r="B665" s="1705"/>
      <c r="C665" s="1705"/>
      <c r="D665" s="1705"/>
      <c r="E665" s="1705"/>
      <c r="F665" s="1705"/>
      <c r="G665" s="1705"/>
      <c r="H665" s="1705"/>
      <c r="I665" s="1705"/>
    </row>
    <row r="666" spans="1:9" ht="15.75" customHeight="1">
      <c r="A666" s="1705"/>
      <c r="B666" s="1705"/>
      <c r="C666" s="1705"/>
      <c r="D666" s="1705"/>
      <c r="E666" s="1705"/>
      <c r="F666" s="1705"/>
      <c r="G666" s="1705"/>
      <c r="H666" s="1705"/>
      <c r="I666" s="1705"/>
    </row>
    <row r="667" spans="1:9" ht="15.75" customHeight="1">
      <c r="A667" s="1705"/>
      <c r="B667" s="1705"/>
      <c r="C667" s="1705"/>
      <c r="D667" s="1705"/>
      <c r="E667" s="1705"/>
      <c r="F667" s="1705"/>
      <c r="G667" s="1705"/>
      <c r="H667" s="1705"/>
      <c r="I667" s="1705"/>
    </row>
    <row r="668" spans="1:9" ht="15.75" customHeight="1">
      <c r="A668" s="1705"/>
      <c r="B668" s="1705"/>
      <c r="C668" s="1705"/>
      <c r="D668" s="1705"/>
      <c r="E668" s="1705"/>
      <c r="F668" s="1705"/>
      <c r="G668" s="1705"/>
      <c r="H668" s="1705"/>
      <c r="I668" s="1705"/>
    </row>
    <row r="669" spans="1:9" ht="15.75" customHeight="1">
      <c r="A669" s="1705"/>
      <c r="B669" s="1705"/>
      <c r="C669" s="1705"/>
      <c r="D669" s="1705"/>
      <c r="E669" s="1705"/>
      <c r="F669" s="1705"/>
      <c r="G669" s="1705"/>
      <c r="H669" s="1705"/>
      <c r="I669" s="1705"/>
    </row>
    <row r="670" spans="1:9" ht="15.75" customHeight="1">
      <c r="A670" s="1705"/>
      <c r="B670" s="1705"/>
      <c r="C670" s="1705"/>
      <c r="D670" s="1705"/>
      <c r="E670" s="1705"/>
      <c r="F670" s="1705"/>
      <c r="G670" s="1705"/>
      <c r="H670" s="1705"/>
      <c r="I670" s="1705"/>
    </row>
    <row r="671" spans="1:9" ht="15.75" customHeight="1">
      <c r="A671" s="1705"/>
      <c r="B671" s="1705"/>
      <c r="C671" s="1705"/>
      <c r="D671" s="1705"/>
      <c r="E671" s="1705"/>
      <c r="F671" s="1705"/>
      <c r="G671" s="1705"/>
      <c r="H671" s="1705"/>
      <c r="I671" s="1705"/>
    </row>
    <row r="672" spans="1:9" ht="15.75" customHeight="1">
      <c r="A672" s="1705"/>
      <c r="B672" s="1705"/>
      <c r="C672" s="1705"/>
      <c r="D672" s="1705"/>
      <c r="E672" s="1705"/>
      <c r="F672" s="1705"/>
      <c r="G672" s="1705"/>
      <c r="H672" s="1705"/>
      <c r="I672" s="1705"/>
    </row>
    <row r="673" spans="1:9" ht="15.75" customHeight="1">
      <c r="A673" s="1705"/>
      <c r="B673" s="1705"/>
      <c r="C673" s="1705"/>
      <c r="D673" s="1705"/>
      <c r="E673" s="1705"/>
      <c r="F673" s="1705"/>
      <c r="G673" s="1705"/>
      <c r="H673" s="1705"/>
      <c r="I673" s="1705"/>
    </row>
    <row r="674" spans="1:9" ht="15.75" customHeight="1">
      <c r="A674" s="1705"/>
      <c r="B674" s="1705"/>
      <c r="C674" s="1705"/>
      <c r="D674" s="1705"/>
      <c r="E674" s="1705"/>
      <c r="F674" s="1705"/>
      <c r="G674" s="1705"/>
      <c r="H674" s="1705"/>
      <c r="I674" s="1705"/>
    </row>
    <row r="675" spans="1:9" ht="15.75" customHeight="1">
      <c r="A675" s="1705"/>
      <c r="B675" s="1705"/>
      <c r="C675" s="1705"/>
      <c r="D675" s="1705"/>
      <c r="E675" s="1705"/>
      <c r="F675" s="1705"/>
      <c r="G675" s="1705"/>
      <c r="H675" s="1705"/>
      <c r="I675" s="1705"/>
    </row>
    <row r="676" spans="1:9" ht="15.75" customHeight="1">
      <c r="A676" s="1705"/>
      <c r="B676" s="1705"/>
      <c r="C676" s="1705"/>
      <c r="D676" s="1705"/>
      <c r="E676" s="1705"/>
      <c r="F676" s="1705"/>
      <c r="G676" s="1705"/>
      <c r="H676" s="1705"/>
      <c r="I676" s="1705"/>
    </row>
    <row r="677" spans="1:9" ht="15.75" customHeight="1">
      <c r="A677" s="1705"/>
      <c r="B677" s="1705"/>
      <c r="C677" s="1705"/>
      <c r="D677" s="1705"/>
      <c r="E677" s="1705"/>
      <c r="F677" s="1705"/>
      <c r="G677" s="1705"/>
      <c r="H677" s="1705"/>
      <c r="I677" s="1705"/>
    </row>
    <row r="678" spans="1:9" ht="15.75" customHeight="1">
      <c r="A678" s="1705"/>
      <c r="B678" s="1705"/>
      <c r="C678" s="1705"/>
      <c r="D678" s="1705"/>
      <c r="E678" s="1705"/>
      <c r="F678" s="1705"/>
      <c r="G678" s="1705"/>
      <c r="H678" s="1705"/>
      <c r="I678" s="1705"/>
    </row>
    <row r="679" spans="1:9" ht="15.75" customHeight="1">
      <c r="A679" s="1705"/>
      <c r="B679" s="1705"/>
      <c r="C679" s="1705"/>
      <c r="D679" s="1705"/>
      <c r="E679" s="1705"/>
      <c r="F679" s="1705"/>
      <c r="G679" s="1705"/>
      <c r="H679" s="1705"/>
      <c r="I679" s="1705"/>
    </row>
    <row r="680" spans="1:9" ht="15.75" customHeight="1">
      <c r="A680" s="1705"/>
      <c r="B680" s="1705"/>
      <c r="C680" s="1705"/>
      <c r="D680" s="1705"/>
      <c r="E680" s="1705"/>
      <c r="F680" s="1705"/>
      <c r="G680" s="1705"/>
      <c r="H680" s="1705"/>
      <c r="I680" s="1705"/>
    </row>
    <row r="681" spans="1:9" ht="15.75" customHeight="1">
      <c r="A681" s="1705"/>
      <c r="B681" s="1705"/>
      <c r="C681" s="1705"/>
      <c r="D681" s="1705"/>
      <c r="E681" s="1705"/>
      <c r="F681" s="1705"/>
      <c r="G681" s="1705"/>
      <c r="H681" s="1705"/>
      <c r="I681" s="1705"/>
    </row>
    <row r="682" spans="1:9" ht="15.75" customHeight="1">
      <c r="A682" s="1705"/>
      <c r="B682" s="1705"/>
      <c r="C682" s="1705"/>
      <c r="D682" s="1705"/>
      <c r="E682" s="1705"/>
      <c r="F682" s="1705"/>
      <c r="G682" s="1705"/>
      <c r="H682" s="1705"/>
      <c r="I682" s="1705"/>
    </row>
    <row r="683" spans="1:9" ht="15.75" customHeight="1">
      <c r="A683" s="1705"/>
      <c r="B683" s="1705"/>
      <c r="C683" s="1705"/>
      <c r="D683" s="1705"/>
      <c r="E683" s="1705"/>
      <c r="F683" s="1705"/>
      <c r="G683" s="1705"/>
      <c r="H683" s="1705"/>
      <c r="I683" s="1705"/>
    </row>
    <row r="684" spans="1:9" ht="15.75" customHeight="1">
      <c r="A684" s="1705"/>
      <c r="B684" s="1705"/>
      <c r="C684" s="1705"/>
      <c r="D684" s="1705"/>
      <c r="E684" s="1705"/>
      <c r="F684" s="1705"/>
      <c r="G684" s="1705"/>
      <c r="H684" s="1705"/>
      <c r="I684" s="1705"/>
    </row>
    <row r="685" spans="1:9" ht="15.75" customHeight="1">
      <c r="A685" s="1705"/>
      <c r="B685" s="1705"/>
      <c r="C685" s="1705"/>
      <c r="D685" s="1705"/>
      <c r="E685" s="1705"/>
      <c r="F685" s="1705"/>
      <c r="G685" s="1705"/>
      <c r="H685" s="1705"/>
      <c r="I685" s="1705"/>
    </row>
    <row r="686" spans="1:9" ht="15.75" customHeight="1">
      <c r="A686" s="1705"/>
      <c r="B686" s="1705"/>
      <c r="C686" s="1705"/>
      <c r="D686" s="1705"/>
      <c r="E686" s="1705"/>
      <c r="F686" s="1705"/>
      <c r="G686" s="1705"/>
      <c r="H686" s="1705"/>
      <c r="I686" s="1705"/>
    </row>
    <row r="687" spans="1:9" ht="15.75" customHeight="1">
      <c r="A687" s="1705"/>
      <c r="B687" s="1705"/>
      <c r="C687" s="1705"/>
      <c r="D687" s="1705"/>
      <c r="E687" s="1705"/>
      <c r="F687" s="1705"/>
      <c r="G687" s="1705"/>
      <c r="H687" s="1705"/>
      <c r="I687" s="1705"/>
    </row>
    <row r="688" spans="1:9" ht="15.75" customHeight="1">
      <c r="A688" s="1705"/>
      <c r="B688" s="1705"/>
      <c r="C688" s="1705"/>
      <c r="D688" s="1705"/>
      <c r="E688" s="1705"/>
      <c r="F688" s="1705"/>
      <c r="G688" s="1705"/>
      <c r="H688" s="1705"/>
      <c r="I688" s="1705"/>
    </row>
    <row r="689" spans="1:9" ht="15.75" customHeight="1">
      <c r="A689" s="1705"/>
      <c r="B689" s="1705"/>
      <c r="C689" s="1705"/>
      <c r="D689" s="1705"/>
      <c r="E689" s="1705"/>
      <c r="F689" s="1705"/>
      <c r="G689" s="1705"/>
      <c r="H689" s="1705"/>
      <c r="I689" s="1705"/>
    </row>
    <row r="690" spans="1:9" ht="15.75" customHeight="1">
      <c r="A690" s="1705"/>
      <c r="B690" s="1705"/>
      <c r="C690" s="1705"/>
      <c r="D690" s="1705"/>
      <c r="E690" s="1705"/>
      <c r="F690" s="1705"/>
      <c r="G690" s="1705"/>
      <c r="H690" s="1705"/>
      <c r="I690" s="1705"/>
    </row>
    <row r="691" spans="1:9" ht="15.75" customHeight="1">
      <c r="A691" s="1705"/>
      <c r="B691" s="1705"/>
      <c r="C691" s="1705"/>
      <c r="D691" s="1705"/>
      <c r="E691" s="1705"/>
      <c r="F691" s="1705"/>
      <c r="G691" s="1705"/>
      <c r="H691" s="1705"/>
      <c r="I691" s="1705"/>
    </row>
    <row r="692" spans="1:9" ht="15.75" customHeight="1">
      <c r="A692" s="1705"/>
      <c r="B692" s="1705"/>
      <c r="C692" s="1705"/>
      <c r="D692" s="1705"/>
      <c r="E692" s="1705"/>
      <c r="F692" s="1705"/>
      <c r="G692" s="1705"/>
      <c r="H692" s="1705"/>
      <c r="I692" s="1705"/>
    </row>
    <row r="693" spans="1:9" ht="15.75" customHeight="1">
      <c r="A693" s="1705"/>
      <c r="B693" s="1705"/>
      <c r="C693" s="1705"/>
      <c r="D693" s="1705"/>
      <c r="E693" s="1705"/>
      <c r="F693" s="1705"/>
      <c r="G693" s="1705"/>
      <c r="H693" s="1705"/>
      <c r="I693" s="1705"/>
    </row>
    <row r="694" spans="1:9" ht="15.75" customHeight="1">
      <c r="A694" s="1705"/>
      <c r="B694" s="1705"/>
      <c r="C694" s="1705"/>
      <c r="D694" s="1705"/>
      <c r="E694" s="1705"/>
      <c r="F694" s="1705"/>
      <c r="G694" s="1705"/>
      <c r="H694" s="1705"/>
      <c r="I694" s="1705"/>
    </row>
    <row r="695" spans="1:9" ht="15.75" customHeight="1">
      <c r="A695" s="1705"/>
      <c r="B695" s="1705"/>
      <c r="C695" s="1705"/>
      <c r="D695" s="1705"/>
      <c r="E695" s="1705"/>
      <c r="F695" s="1705"/>
      <c r="G695" s="1705"/>
      <c r="H695" s="1705"/>
      <c r="I695" s="1705"/>
    </row>
    <row r="696" spans="1:9" ht="15.75" customHeight="1">
      <c r="A696" s="1705"/>
      <c r="B696" s="1705"/>
      <c r="C696" s="1705"/>
      <c r="D696" s="1705"/>
      <c r="E696" s="1705"/>
      <c r="F696" s="1705"/>
      <c r="G696" s="1705"/>
      <c r="H696" s="1705"/>
      <c r="I696" s="1705"/>
    </row>
    <row r="697" spans="1:9" ht="15.75" customHeight="1">
      <c r="A697" s="1705"/>
      <c r="B697" s="1705"/>
      <c r="C697" s="1705"/>
      <c r="D697" s="1705"/>
      <c r="E697" s="1705"/>
      <c r="F697" s="1705"/>
      <c r="G697" s="1705"/>
      <c r="H697" s="1705"/>
      <c r="I697" s="1705"/>
    </row>
    <row r="698" spans="1:9" ht="15.75" customHeight="1">
      <c r="A698" s="1705"/>
      <c r="B698" s="1705"/>
      <c r="C698" s="1705"/>
      <c r="D698" s="1705"/>
      <c r="E698" s="1705"/>
      <c r="F698" s="1705"/>
      <c r="G698" s="1705"/>
      <c r="H698" s="1705"/>
      <c r="I698" s="1705"/>
    </row>
    <row r="699" spans="1:9" ht="15.75" customHeight="1">
      <c r="A699" s="1705"/>
      <c r="B699" s="1705"/>
      <c r="C699" s="1705"/>
      <c r="D699" s="1705"/>
      <c r="E699" s="1705"/>
      <c r="F699" s="1705"/>
      <c r="G699" s="1705"/>
      <c r="H699" s="1705"/>
      <c r="I699" s="1705"/>
    </row>
    <row r="700" spans="1:9" ht="15.75" customHeight="1">
      <c r="A700" s="1705"/>
      <c r="B700" s="1705"/>
      <c r="C700" s="1705"/>
      <c r="D700" s="1705"/>
      <c r="E700" s="1705"/>
      <c r="F700" s="1705"/>
      <c r="G700" s="1705"/>
      <c r="H700" s="1705"/>
      <c r="I700" s="1705"/>
    </row>
    <row r="701" spans="1:9" ht="15.75" customHeight="1">
      <c r="A701" s="1705"/>
      <c r="B701" s="1705"/>
      <c r="C701" s="1705"/>
      <c r="D701" s="1705"/>
      <c r="E701" s="1705"/>
      <c r="F701" s="1705"/>
      <c r="G701" s="1705"/>
      <c r="H701" s="1705"/>
      <c r="I701" s="1705"/>
    </row>
    <row r="702" spans="1:9" ht="15.75" customHeight="1">
      <c r="A702" s="1705"/>
      <c r="B702" s="1705"/>
      <c r="C702" s="1705"/>
      <c r="D702" s="1705"/>
      <c r="E702" s="1705"/>
      <c r="F702" s="1705"/>
      <c r="G702" s="1705"/>
      <c r="H702" s="1705"/>
      <c r="I702" s="1705"/>
    </row>
    <row r="703" spans="1:9" ht="15.75" customHeight="1">
      <c r="A703" s="1705"/>
      <c r="B703" s="1705"/>
      <c r="C703" s="1705"/>
      <c r="D703" s="1705"/>
      <c r="E703" s="1705"/>
      <c r="F703" s="1705"/>
      <c r="G703" s="1705"/>
      <c r="H703" s="1705"/>
      <c r="I703" s="1705"/>
    </row>
    <row r="704" spans="1:9" ht="15.75" customHeight="1">
      <c r="A704" s="1705"/>
      <c r="B704" s="1705"/>
      <c r="C704" s="1705"/>
      <c r="D704" s="1705"/>
      <c r="E704" s="1705"/>
      <c r="F704" s="1705"/>
      <c r="G704" s="1705"/>
      <c r="H704" s="1705"/>
      <c r="I704" s="1705"/>
    </row>
    <row r="705" spans="1:9" ht="15.75" customHeight="1">
      <c r="A705" s="1705"/>
      <c r="B705" s="1705"/>
      <c r="C705" s="1705"/>
      <c r="D705" s="1705"/>
      <c r="E705" s="1705"/>
      <c r="F705" s="1705"/>
      <c r="G705" s="1705"/>
      <c r="H705" s="1705"/>
      <c r="I705" s="1705"/>
    </row>
    <row r="706" spans="1:9" ht="15.75" customHeight="1">
      <c r="A706" s="1705"/>
      <c r="B706" s="1705"/>
      <c r="C706" s="1705"/>
      <c r="D706" s="1705"/>
      <c r="E706" s="1705"/>
      <c r="F706" s="1705"/>
      <c r="G706" s="1705"/>
      <c r="H706" s="1705"/>
      <c r="I706" s="1705"/>
    </row>
    <row r="707" spans="1:9" ht="15.75" customHeight="1">
      <c r="A707" s="1705"/>
      <c r="B707" s="1705"/>
      <c r="C707" s="1705"/>
      <c r="D707" s="1705"/>
      <c r="E707" s="1705"/>
      <c r="F707" s="1705"/>
      <c r="G707" s="1705"/>
      <c r="H707" s="1705"/>
      <c r="I707" s="1705"/>
    </row>
    <row r="708" spans="1:9" ht="15.75" customHeight="1">
      <c r="A708" s="1705"/>
      <c r="B708" s="1705"/>
      <c r="C708" s="1705"/>
      <c r="D708" s="1705"/>
      <c r="E708" s="1705"/>
      <c r="F708" s="1705"/>
      <c r="G708" s="1705"/>
      <c r="H708" s="1705"/>
      <c r="I708" s="1705"/>
    </row>
    <row r="709" spans="1:9" ht="15.75" customHeight="1">
      <c r="A709" s="1705"/>
      <c r="B709" s="1705"/>
      <c r="C709" s="1705"/>
      <c r="D709" s="1705"/>
      <c r="E709" s="1705"/>
      <c r="F709" s="1705"/>
      <c r="G709" s="1705"/>
      <c r="H709" s="1705"/>
      <c r="I709" s="1705"/>
    </row>
    <row r="710" spans="1:9" ht="15.75" customHeight="1">
      <c r="A710" s="1705"/>
      <c r="B710" s="1705"/>
      <c r="C710" s="1705"/>
      <c r="D710" s="1705"/>
      <c r="E710" s="1705"/>
      <c r="F710" s="1705"/>
      <c r="G710" s="1705"/>
      <c r="H710" s="1705"/>
      <c r="I710" s="1705"/>
    </row>
    <row r="711" spans="1:9" ht="15.75" customHeight="1">
      <c r="A711" s="1705"/>
      <c r="B711" s="1705"/>
      <c r="C711" s="1705"/>
      <c r="D711" s="1705"/>
      <c r="E711" s="1705"/>
      <c r="F711" s="1705"/>
      <c r="G711" s="1705"/>
      <c r="H711" s="1705"/>
      <c r="I711" s="1705"/>
    </row>
    <row r="712" spans="1:9" ht="15.75" customHeight="1">
      <c r="A712" s="1705"/>
      <c r="B712" s="1705"/>
      <c r="C712" s="1705"/>
      <c r="D712" s="1705"/>
      <c r="E712" s="1705"/>
      <c r="F712" s="1705"/>
      <c r="G712" s="1705"/>
      <c r="H712" s="1705"/>
      <c r="I712" s="1705"/>
    </row>
    <row r="713" spans="1:9" ht="15.75" customHeight="1">
      <c r="A713" s="1705"/>
      <c r="B713" s="1705"/>
      <c r="C713" s="1705"/>
      <c r="D713" s="1705"/>
      <c r="E713" s="1705"/>
      <c r="F713" s="1705"/>
      <c r="G713" s="1705"/>
      <c r="H713" s="1705"/>
      <c r="I713" s="1705"/>
    </row>
    <row r="714" spans="1:9" ht="15.75" customHeight="1">
      <c r="A714" s="1705"/>
      <c r="B714" s="1705"/>
      <c r="C714" s="1705"/>
      <c r="D714" s="1705"/>
      <c r="E714" s="1705"/>
      <c r="F714" s="1705"/>
      <c r="G714" s="1705"/>
      <c r="H714" s="1705"/>
      <c r="I714" s="1705"/>
    </row>
    <row r="715" spans="1:9" ht="15.75" customHeight="1">
      <c r="A715" s="1705"/>
      <c r="B715" s="1705"/>
      <c r="C715" s="1705"/>
      <c r="D715" s="1705"/>
      <c r="E715" s="1705"/>
      <c r="F715" s="1705"/>
      <c r="G715" s="1705"/>
      <c r="H715" s="1705"/>
      <c r="I715" s="1705"/>
    </row>
    <row r="716" spans="1:9" ht="15.75" customHeight="1">
      <c r="A716" s="1705"/>
      <c r="B716" s="1705"/>
      <c r="C716" s="1705"/>
      <c r="D716" s="1705"/>
      <c r="E716" s="1705"/>
      <c r="F716" s="1705"/>
      <c r="G716" s="1705"/>
      <c r="H716" s="1705"/>
      <c r="I716" s="1705"/>
    </row>
    <row r="717" spans="1:9" ht="15.75" customHeight="1">
      <c r="A717" s="1705"/>
      <c r="B717" s="1705"/>
      <c r="C717" s="1705"/>
      <c r="D717" s="1705"/>
      <c r="E717" s="1705"/>
      <c r="F717" s="1705"/>
      <c r="G717" s="1705"/>
      <c r="H717" s="1705"/>
      <c r="I717" s="1705"/>
    </row>
    <row r="718" spans="1:9" ht="15.75" customHeight="1">
      <c r="A718" s="1705"/>
      <c r="B718" s="1705"/>
      <c r="C718" s="1705"/>
      <c r="D718" s="1705"/>
      <c r="E718" s="1705"/>
      <c r="F718" s="1705"/>
      <c r="G718" s="1705"/>
      <c r="H718" s="1705"/>
      <c r="I718" s="1705"/>
    </row>
    <row r="719" spans="1:9" ht="15.75" customHeight="1">
      <c r="A719" s="1705"/>
      <c r="B719" s="1705"/>
      <c r="C719" s="1705"/>
      <c r="D719" s="1705"/>
      <c r="E719" s="1705"/>
      <c r="F719" s="1705"/>
      <c r="G719" s="1705"/>
      <c r="H719" s="1705"/>
      <c r="I719" s="1705"/>
    </row>
    <row r="720" spans="1:9" ht="15.75" customHeight="1">
      <c r="A720" s="1705"/>
      <c r="B720" s="1705"/>
      <c r="C720" s="1705"/>
      <c r="D720" s="1705"/>
      <c r="E720" s="1705"/>
      <c r="F720" s="1705"/>
      <c r="G720" s="1705"/>
      <c r="H720" s="1705"/>
      <c r="I720" s="1705"/>
    </row>
    <row r="721" spans="1:9" ht="15.75" customHeight="1">
      <c r="A721" s="1705"/>
      <c r="B721" s="1705"/>
      <c r="C721" s="1705"/>
      <c r="D721" s="1705"/>
      <c r="E721" s="1705"/>
      <c r="F721" s="1705"/>
      <c r="G721" s="1705"/>
      <c r="H721" s="1705"/>
      <c r="I721" s="1705"/>
    </row>
    <row r="722" spans="1:9" ht="15.75" customHeight="1">
      <c r="A722" s="1705"/>
      <c r="B722" s="1705"/>
      <c r="C722" s="1705"/>
      <c r="D722" s="1705"/>
      <c r="E722" s="1705"/>
      <c r="F722" s="1705"/>
      <c r="G722" s="1705"/>
      <c r="H722" s="1705"/>
      <c r="I722" s="1705"/>
    </row>
    <row r="723" spans="1:9" ht="15.75" customHeight="1">
      <c r="A723" s="1705"/>
      <c r="B723" s="1705"/>
      <c r="C723" s="1705"/>
      <c r="D723" s="1705"/>
      <c r="E723" s="1705"/>
      <c r="F723" s="1705"/>
      <c r="G723" s="1705"/>
      <c r="H723" s="1705"/>
      <c r="I723" s="1705"/>
    </row>
    <row r="724" spans="1:9" ht="15.75" customHeight="1">
      <c r="A724" s="1705"/>
      <c r="B724" s="1705"/>
      <c r="C724" s="1705"/>
      <c r="D724" s="1705"/>
      <c r="E724" s="1705"/>
      <c r="F724" s="1705"/>
      <c r="G724" s="1705"/>
      <c r="H724" s="1705"/>
      <c r="I724" s="1705"/>
    </row>
    <row r="725" spans="1:9" ht="15.75" customHeight="1">
      <c r="A725" s="1705"/>
      <c r="B725" s="1705"/>
      <c r="C725" s="1705"/>
      <c r="D725" s="1705"/>
      <c r="E725" s="1705"/>
      <c r="F725" s="1705"/>
      <c r="G725" s="1705"/>
      <c r="H725" s="1705"/>
      <c r="I725" s="1705"/>
    </row>
    <row r="726" spans="1:9" ht="15.75" customHeight="1">
      <c r="A726" s="1705"/>
      <c r="B726" s="1705"/>
      <c r="C726" s="1705"/>
      <c r="D726" s="1705"/>
      <c r="E726" s="1705"/>
      <c r="F726" s="1705"/>
      <c r="G726" s="1705"/>
      <c r="H726" s="1705"/>
      <c r="I726" s="1705"/>
    </row>
    <row r="727" spans="1:9" ht="15.75" customHeight="1">
      <c r="A727" s="1705"/>
      <c r="B727" s="1705"/>
      <c r="C727" s="1705"/>
      <c r="D727" s="1705"/>
      <c r="E727" s="1705"/>
      <c r="F727" s="1705"/>
      <c r="G727" s="1705"/>
      <c r="H727" s="1705"/>
      <c r="I727" s="1705"/>
    </row>
    <row r="728" spans="1:9" ht="15.75" customHeight="1">
      <c r="A728" s="1705"/>
      <c r="B728" s="1705"/>
      <c r="C728" s="1705"/>
      <c r="D728" s="1705"/>
      <c r="E728" s="1705"/>
      <c r="F728" s="1705"/>
      <c r="G728" s="1705"/>
      <c r="H728" s="1705"/>
      <c r="I728" s="1705"/>
    </row>
    <row r="729" spans="1:9" ht="15.75" customHeight="1">
      <c r="A729" s="1705"/>
      <c r="B729" s="1705"/>
      <c r="C729" s="1705"/>
      <c r="D729" s="1705"/>
      <c r="E729" s="1705"/>
      <c r="F729" s="1705"/>
      <c r="G729" s="1705"/>
      <c r="H729" s="1705"/>
      <c r="I729" s="1705"/>
    </row>
    <row r="730" spans="1:9" ht="15.75" customHeight="1">
      <c r="A730" s="1705"/>
      <c r="B730" s="1705"/>
      <c r="C730" s="1705"/>
      <c r="D730" s="1705"/>
      <c r="E730" s="1705"/>
      <c r="F730" s="1705"/>
      <c r="G730" s="1705"/>
      <c r="H730" s="1705"/>
      <c r="I730" s="1705"/>
    </row>
    <row r="731" spans="1:9" ht="15.75" customHeight="1">
      <c r="A731" s="1705"/>
      <c r="B731" s="1705"/>
      <c r="C731" s="1705"/>
      <c r="D731" s="1705"/>
      <c r="E731" s="1705"/>
      <c r="F731" s="1705"/>
      <c r="G731" s="1705"/>
      <c r="H731" s="1705"/>
      <c r="I731" s="1705"/>
    </row>
    <row r="732" spans="1:9" ht="15.75" customHeight="1">
      <c r="A732" s="1705"/>
      <c r="B732" s="1705"/>
      <c r="C732" s="1705"/>
      <c r="D732" s="1705"/>
      <c r="E732" s="1705"/>
      <c r="F732" s="1705"/>
      <c r="G732" s="1705"/>
      <c r="H732" s="1705"/>
      <c r="I732" s="1705"/>
    </row>
    <row r="733" spans="1:9" ht="15.75" customHeight="1">
      <c r="A733" s="1705"/>
      <c r="B733" s="1705"/>
      <c r="C733" s="1705"/>
      <c r="D733" s="1705"/>
      <c r="E733" s="1705"/>
      <c r="F733" s="1705"/>
      <c r="G733" s="1705"/>
      <c r="H733" s="1705"/>
      <c r="I733" s="1705"/>
    </row>
    <row r="734" spans="1:9" ht="15.75" customHeight="1">
      <c r="A734" s="1705"/>
      <c r="B734" s="1705"/>
      <c r="C734" s="1705"/>
      <c r="D734" s="1705"/>
      <c r="E734" s="1705"/>
      <c r="F734" s="1705"/>
      <c r="G734" s="1705"/>
      <c r="H734" s="1705"/>
      <c r="I734" s="1705"/>
    </row>
    <row r="735" spans="1:9" ht="15.75" customHeight="1">
      <c r="A735" s="1705"/>
      <c r="B735" s="1705"/>
      <c r="C735" s="1705"/>
      <c r="D735" s="1705"/>
      <c r="E735" s="1705"/>
      <c r="F735" s="1705"/>
      <c r="G735" s="1705"/>
      <c r="H735" s="1705"/>
      <c r="I735" s="1705"/>
    </row>
    <row r="736" spans="1:9" ht="15.75" customHeight="1">
      <c r="A736" s="1705"/>
      <c r="B736" s="1705"/>
      <c r="C736" s="1705"/>
      <c r="D736" s="1705"/>
      <c r="E736" s="1705"/>
      <c r="F736" s="1705"/>
      <c r="G736" s="1705"/>
      <c r="H736" s="1705"/>
      <c r="I736" s="1705"/>
    </row>
    <row r="737" spans="1:9" ht="15.75" customHeight="1">
      <c r="A737" s="1705"/>
      <c r="B737" s="1705"/>
      <c r="C737" s="1705"/>
      <c r="D737" s="1705"/>
      <c r="E737" s="1705"/>
      <c r="F737" s="1705"/>
      <c r="G737" s="1705"/>
      <c r="H737" s="1705"/>
      <c r="I737" s="1705"/>
    </row>
    <row r="738" spans="1:9" ht="15.75" customHeight="1">
      <c r="A738" s="1705"/>
      <c r="B738" s="1705"/>
      <c r="C738" s="1705"/>
      <c r="D738" s="1705"/>
      <c r="E738" s="1705"/>
      <c r="F738" s="1705"/>
      <c r="G738" s="1705"/>
      <c r="H738" s="1705"/>
      <c r="I738" s="1705"/>
    </row>
    <row r="739" spans="1:9" ht="15.75" customHeight="1">
      <c r="A739" s="1705"/>
      <c r="B739" s="1705"/>
      <c r="C739" s="1705"/>
      <c r="D739" s="1705"/>
      <c r="E739" s="1705"/>
      <c r="F739" s="1705"/>
      <c r="G739" s="1705"/>
      <c r="H739" s="1705"/>
      <c r="I739" s="1705"/>
    </row>
    <row r="740" spans="1:9" ht="15.75" customHeight="1">
      <c r="A740" s="1705"/>
      <c r="B740" s="1705"/>
      <c r="C740" s="1705"/>
      <c r="D740" s="1705"/>
      <c r="E740" s="1705"/>
      <c r="F740" s="1705"/>
      <c r="G740" s="1705"/>
      <c r="H740" s="1705"/>
      <c r="I740" s="1705"/>
    </row>
    <row r="741" spans="1:9" ht="15.75" customHeight="1">
      <c r="A741" s="1705"/>
      <c r="B741" s="1705"/>
      <c r="C741" s="1705"/>
      <c r="D741" s="1705"/>
      <c r="E741" s="1705"/>
      <c r="F741" s="1705"/>
      <c r="G741" s="1705"/>
      <c r="H741" s="1705"/>
      <c r="I741" s="1705"/>
    </row>
    <row r="742" spans="1:9" ht="15.75" customHeight="1">
      <c r="A742" s="1705"/>
      <c r="B742" s="1705"/>
      <c r="C742" s="1705"/>
      <c r="D742" s="1705"/>
      <c r="E742" s="1705"/>
      <c r="F742" s="1705"/>
      <c r="G742" s="1705"/>
      <c r="H742" s="1705"/>
      <c r="I742" s="1705"/>
    </row>
    <row r="743" spans="1:9" ht="15.75" customHeight="1">
      <c r="A743" s="1705"/>
      <c r="B743" s="1705"/>
      <c r="C743" s="1705"/>
      <c r="D743" s="1705"/>
      <c r="E743" s="1705"/>
      <c r="F743" s="1705"/>
      <c r="G743" s="1705"/>
      <c r="H743" s="1705"/>
      <c r="I743" s="1705"/>
    </row>
    <row r="744" spans="1:9" ht="15.75" customHeight="1">
      <c r="A744" s="1705"/>
      <c r="B744" s="1705"/>
      <c r="C744" s="1705"/>
      <c r="D744" s="1705"/>
      <c r="E744" s="1705"/>
      <c r="F744" s="1705"/>
      <c r="G744" s="1705"/>
      <c r="H744" s="1705"/>
      <c r="I744" s="1705"/>
    </row>
    <row r="745" spans="1:9" ht="15.75" customHeight="1">
      <c r="A745" s="1705"/>
      <c r="B745" s="1705"/>
      <c r="C745" s="1705"/>
      <c r="D745" s="1705"/>
      <c r="E745" s="1705"/>
      <c r="F745" s="1705"/>
      <c r="G745" s="1705"/>
      <c r="H745" s="1705"/>
      <c r="I745" s="1705"/>
    </row>
    <row r="746" spans="1:9" ht="15.75" customHeight="1">
      <c r="A746" s="1705"/>
      <c r="B746" s="1705"/>
      <c r="C746" s="1705"/>
      <c r="D746" s="1705"/>
      <c r="E746" s="1705"/>
      <c r="F746" s="1705"/>
      <c r="G746" s="1705"/>
      <c r="H746" s="1705"/>
      <c r="I746" s="1705"/>
    </row>
    <row r="747" spans="1:9" ht="15.75" customHeight="1">
      <c r="A747" s="1705"/>
      <c r="B747" s="1705"/>
      <c r="C747" s="1705"/>
      <c r="D747" s="1705"/>
      <c r="E747" s="1705"/>
      <c r="F747" s="1705"/>
      <c r="G747" s="1705"/>
      <c r="H747" s="1705"/>
      <c r="I747" s="1705"/>
    </row>
    <row r="748" spans="1:9" ht="15.75" customHeight="1">
      <c r="A748" s="1705"/>
      <c r="B748" s="1705"/>
      <c r="C748" s="1705"/>
      <c r="D748" s="1705"/>
      <c r="E748" s="1705"/>
      <c r="F748" s="1705"/>
      <c r="G748" s="1705"/>
      <c r="H748" s="1705"/>
      <c r="I748" s="1705"/>
    </row>
    <row r="749" spans="1:9" ht="15.75" customHeight="1">
      <c r="A749" s="1705"/>
      <c r="B749" s="1705"/>
      <c r="C749" s="1705"/>
      <c r="D749" s="1705"/>
      <c r="E749" s="1705"/>
      <c r="F749" s="1705"/>
      <c r="G749" s="1705"/>
      <c r="H749" s="1705"/>
      <c r="I749" s="1705"/>
    </row>
    <row r="750" spans="1:9" ht="15.75" customHeight="1">
      <c r="A750" s="1705"/>
      <c r="B750" s="1705"/>
      <c r="C750" s="1705"/>
      <c r="D750" s="1705"/>
      <c r="E750" s="1705"/>
      <c r="F750" s="1705"/>
      <c r="G750" s="1705"/>
      <c r="H750" s="1705"/>
      <c r="I750" s="1705"/>
    </row>
    <row r="751" spans="1:9" ht="15.75" customHeight="1">
      <c r="A751" s="1705"/>
      <c r="B751" s="1705"/>
      <c r="C751" s="1705"/>
      <c r="D751" s="1705"/>
      <c r="E751" s="1705"/>
      <c r="F751" s="1705"/>
      <c r="G751" s="1705"/>
      <c r="H751" s="1705"/>
      <c r="I751" s="1705"/>
    </row>
    <row r="752" spans="1:9" ht="15.75" customHeight="1">
      <c r="A752" s="1705"/>
      <c r="B752" s="1705"/>
      <c r="C752" s="1705"/>
      <c r="D752" s="1705"/>
      <c r="E752" s="1705"/>
      <c r="F752" s="1705"/>
      <c r="G752" s="1705"/>
      <c r="H752" s="1705"/>
      <c r="I752" s="1705"/>
    </row>
    <row r="753" spans="1:9" ht="15.75" customHeight="1">
      <c r="A753" s="1705"/>
      <c r="B753" s="1705"/>
      <c r="C753" s="1705"/>
      <c r="D753" s="1705"/>
      <c r="E753" s="1705"/>
      <c r="F753" s="1705"/>
      <c r="G753" s="1705"/>
      <c r="H753" s="1705"/>
      <c r="I753" s="1705"/>
    </row>
    <row r="754" spans="1:9" ht="15.75" customHeight="1">
      <c r="A754" s="1705"/>
      <c r="B754" s="1705"/>
      <c r="C754" s="1705"/>
      <c r="D754" s="1705"/>
      <c r="E754" s="1705"/>
      <c r="F754" s="1705"/>
      <c r="G754" s="1705"/>
      <c r="H754" s="1705"/>
      <c r="I754" s="1705"/>
    </row>
    <row r="755" spans="1:9" ht="15.75" customHeight="1">
      <c r="A755" s="1705"/>
      <c r="B755" s="1705"/>
      <c r="C755" s="1705"/>
      <c r="D755" s="1705"/>
      <c r="E755" s="1705"/>
      <c r="F755" s="1705"/>
      <c r="G755" s="1705"/>
      <c r="H755" s="1705"/>
      <c r="I755" s="1705"/>
    </row>
    <row r="756" spans="1:9" ht="15.75" customHeight="1">
      <c r="A756" s="1705"/>
      <c r="B756" s="1705"/>
      <c r="C756" s="1705"/>
      <c r="D756" s="1705"/>
      <c r="E756" s="1705"/>
      <c r="F756" s="1705"/>
      <c r="G756" s="1705"/>
      <c r="H756" s="1705"/>
      <c r="I756" s="1705"/>
    </row>
    <row r="757" spans="1:9" ht="15.75" customHeight="1">
      <c r="A757" s="1705"/>
      <c r="B757" s="1705"/>
      <c r="C757" s="1705"/>
      <c r="D757" s="1705"/>
      <c r="E757" s="1705"/>
      <c r="F757" s="1705"/>
      <c r="G757" s="1705"/>
      <c r="H757" s="1705"/>
      <c r="I757" s="1705"/>
    </row>
    <row r="758" spans="1:9" ht="15.75" customHeight="1">
      <c r="A758" s="1705"/>
      <c r="B758" s="1705"/>
      <c r="C758" s="1705"/>
      <c r="D758" s="1705"/>
      <c r="E758" s="1705"/>
      <c r="F758" s="1705"/>
      <c r="G758" s="1705"/>
      <c r="H758" s="1705"/>
      <c r="I758" s="1705"/>
    </row>
    <row r="759" spans="1:9" ht="15.75" customHeight="1">
      <c r="A759" s="1705"/>
      <c r="B759" s="1705"/>
      <c r="C759" s="1705"/>
      <c r="D759" s="1705"/>
      <c r="E759" s="1705"/>
      <c r="F759" s="1705"/>
      <c r="G759" s="1705"/>
      <c r="H759" s="1705"/>
      <c r="I759" s="1705"/>
    </row>
    <row r="760" spans="1:9" ht="15.75" customHeight="1">
      <c r="A760" s="1705"/>
      <c r="B760" s="1705"/>
      <c r="C760" s="1705"/>
      <c r="D760" s="1705"/>
      <c r="E760" s="1705"/>
      <c r="F760" s="1705"/>
      <c r="G760" s="1705"/>
      <c r="H760" s="1705"/>
      <c r="I760" s="1705"/>
    </row>
    <row r="761" spans="1:9" ht="15.75" customHeight="1">
      <c r="A761" s="1705"/>
      <c r="B761" s="1705"/>
      <c r="C761" s="1705"/>
      <c r="D761" s="1705"/>
      <c r="E761" s="1705"/>
      <c r="F761" s="1705"/>
      <c r="G761" s="1705"/>
      <c r="H761" s="1705"/>
      <c r="I761" s="1705"/>
    </row>
    <row r="762" spans="1:9" ht="15.75" customHeight="1">
      <c r="A762" s="1705"/>
      <c r="B762" s="1705"/>
      <c r="C762" s="1705"/>
      <c r="D762" s="1705"/>
      <c r="E762" s="1705"/>
      <c r="F762" s="1705"/>
      <c r="G762" s="1705"/>
      <c r="H762" s="1705"/>
      <c r="I762" s="1705"/>
    </row>
    <row r="763" spans="1:9" ht="15.75" customHeight="1">
      <c r="A763" s="1705"/>
      <c r="B763" s="1705"/>
      <c r="C763" s="1705"/>
      <c r="D763" s="1705"/>
      <c r="E763" s="1705"/>
      <c r="F763" s="1705"/>
      <c r="G763" s="1705"/>
      <c r="H763" s="1705"/>
      <c r="I763" s="1705"/>
    </row>
    <row r="764" spans="1:9" ht="15.75" customHeight="1">
      <c r="A764" s="1705"/>
      <c r="B764" s="1705"/>
      <c r="C764" s="1705"/>
      <c r="D764" s="1705"/>
      <c r="E764" s="1705"/>
      <c r="F764" s="1705"/>
      <c r="G764" s="1705"/>
      <c r="H764" s="1705"/>
      <c r="I764" s="1705"/>
    </row>
    <row r="765" spans="1:9" ht="15.75" customHeight="1">
      <c r="A765" s="1705"/>
      <c r="B765" s="1705"/>
      <c r="C765" s="1705"/>
      <c r="D765" s="1705"/>
      <c r="E765" s="1705"/>
      <c r="F765" s="1705"/>
      <c r="G765" s="1705"/>
      <c r="H765" s="1705"/>
      <c r="I765" s="1705"/>
    </row>
    <row r="766" spans="1:9" ht="15.75" customHeight="1">
      <c r="A766" s="1705"/>
      <c r="B766" s="1705"/>
      <c r="C766" s="1705"/>
      <c r="D766" s="1705"/>
      <c r="E766" s="1705"/>
      <c r="F766" s="1705"/>
      <c r="G766" s="1705"/>
      <c r="H766" s="1705"/>
      <c r="I766" s="1705"/>
    </row>
    <row r="767" spans="1:9" ht="15.75" customHeight="1">
      <c r="A767" s="1705"/>
      <c r="B767" s="1705"/>
      <c r="C767" s="1705"/>
      <c r="D767" s="1705"/>
      <c r="E767" s="1705"/>
      <c r="F767" s="1705"/>
      <c r="G767" s="1705"/>
      <c r="H767" s="1705"/>
      <c r="I767" s="1705"/>
    </row>
    <row r="768" spans="1:9" ht="15.75" customHeight="1">
      <c r="A768" s="1705"/>
      <c r="B768" s="1705"/>
      <c r="C768" s="1705"/>
      <c r="D768" s="1705"/>
      <c r="E768" s="1705"/>
      <c r="F768" s="1705"/>
      <c r="G768" s="1705"/>
      <c r="H768" s="1705"/>
      <c r="I768" s="1705"/>
    </row>
    <row r="769" spans="1:9" ht="15.75" customHeight="1">
      <c r="A769" s="1705"/>
      <c r="B769" s="1705"/>
      <c r="C769" s="1705"/>
      <c r="D769" s="1705"/>
      <c r="E769" s="1705"/>
      <c r="F769" s="1705"/>
      <c r="G769" s="1705"/>
      <c r="H769" s="1705"/>
      <c r="I769" s="1705"/>
    </row>
    <row r="770" spans="1:9" ht="15.75" customHeight="1">
      <c r="A770" s="1705"/>
      <c r="B770" s="1705"/>
      <c r="C770" s="1705"/>
      <c r="D770" s="1705"/>
      <c r="E770" s="1705"/>
      <c r="F770" s="1705"/>
      <c r="G770" s="1705"/>
      <c r="H770" s="1705"/>
      <c r="I770" s="1705"/>
    </row>
    <row r="771" spans="1:9" ht="15.75" customHeight="1">
      <c r="A771" s="1705"/>
      <c r="B771" s="1705"/>
      <c r="C771" s="1705"/>
      <c r="D771" s="1705"/>
      <c r="E771" s="1705"/>
      <c r="F771" s="1705"/>
      <c r="G771" s="1705"/>
      <c r="H771" s="1705"/>
      <c r="I771" s="1705"/>
    </row>
    <row r="772" spans="1:9" ht="15.75" customHeight="1">
      <c r="A772" s="1705"/>
      <c r="B772" s="1705"/>
      <c r="C772" s="1705"/>
      <c r="D772" s="1705"/>
      <c r="E772" s="1705"/>
      <c r="F772" s="1705"/>
      <c r="G772" s="1705"/>
      <c r="H772" s="1705"/>
      <c r="I772" s="1705"/>
    </row>
    <row r="773" spans="1:9" ht="15.75" customHeight="1">
      <c r="A773" s="1705"/>
      <c r="B773" s="1705"/>
      <c r="C773" s="1705"/>
      <c r="D773" s="1705"/>
      <c r="E773" s="1705"/>
      <c r="F773" s="1705"/>
      <c r="G773" s="1705"/>
      <c r="H773" s="1705"/>
      <c r="I773" s="1705"/>
    </row>
    <row r="774" spans="1:9" ht="15.75" customHeight="1">
      <c r="A774" s="1705"/>
      <c r="B774" s="1705"/>
      <c r="C774" s="1705"/>
      <c r="D774" s="1705"/>
      <c r="E774" s="1705"/>
      <c r="F774" s="1705"/>
      <c r="G774" s="1705"/>
      <c r="H774" s="1705"/>
      <c r="I774" s="1705"/>
    </row>
    <row r="775" spans="1:9" ht="15.75" customHeight="1">
      <c r="A775" s="1705"/>
      <c r="B775" s="1705"/>
      <c r="C775" s="1705"/>
      <c r="D775" s="1705"/>
      <c r="E775" s="1705"/>
      <c r="F775" s="1705"/>
      <c r="G775" s="1705"/>
      <c r="H775" s="1705"/>
      <c r="I775" s="1705"/>
    </row>
    <row r="776" spans="1:9" ht="15.75" customHeight="1">
      <c r="A776" s="1705"/>
      <c r="B776" s="1705"/>
      <c r="C776" s="1705"/>
      <c r="D776" s="1705"/>
      <c r="E776" s="1705"/>
      <c r="F776" s="1705"/>
      <c r="G776" s="1705"/>
      <c r="H776" s="1705"/>
      <c r="I776" s="1705"/>
    </row>
    <row r="777" spans="1:9" ht="15.75" customHeight="1">
      <c r="A777" s="1705"/>
      <c r="B777" s="1705"/>
      <c r="C777" s="1705"/>
      <c r="D777" s="1705"/>
      <c r="E777" s="1705"/>
      <c r="F777" s="1705"/>
      <c r="G777" s="1705"/>
      <c r="H777" s="1705"/>
      <c r="I777" s="1705"/>
    </row>
    <row r="778" spans="1:9" ht="15.75" customHeight="1">
      <c r="A778" s="1705"/>
      <c r="B778" s="1705"/>
      <c r="C778" s="1705"/>
      <c r="D778" s="1705"/>
      <c r="E778" s="1705"/>
      <c r="F778" s="1705"/>
      <c r="G778" s="1705"/>
      <c r="H778" s="1705"/>
      <c r="I778" s="1705"/>
    </row>
    <row r="779" spans="1:9" ht="15.75" customHeight="1">
      <c r="A779" s="1705"/>
      <c r="B779" s="1705"/>
      <c r="C779" s="1705"/>
      <c r="D779" s="1705"/>
      <c r="E779" s="1705"/>
      <c r="F779" s="1705"/>
      <c r="G779" s="1705"/>
      <c r="H779" s="1705"/>
      <c r="I779" s="1705"/>
    </row>
    <row r="780" spans="1:9" ht="15.75" customHeight="1">
      <c r="A780" s="1705"/>
      <c r="B780" s="1705"/>
      <c r="C780" s="1705"/>
      <c r="D780" s="1705"/>
      <c r="E780" s="1705"/>
      <c r="F780" s="1705"/>
      <c r="G780" s="1705"/>
      <c r="H780" s="1705"/>
      <c r="I780" s="1705"/>
    </row>
    <row r="781" spans="1:9" ht="15.75" customHeight="1">
      <c r="A781" s="1705"/>
      <c r="B781" s="1705"/>
      <c r="C781" s="1705"/>
      <c r="D781" s="1705"/>
      <c r="E781" s="1705"/>
      <c r="F781" s="1705"/>
      <c r="G781" s="1705"/>
      <c r="H781" s="1705"/>
      <c r="I781" s="1705"/>
    </row>
    <row r="782" spans="1:9" ht="15.75" customHeight="1">
      <c r="A782" s="1705"/>
      <c r="B782" s="1705"/>
      <c r="C782" s="1705"/>
      <c r="D782" s="1705"/>
      <c r="E782" s="1705"/>
      <c r="F782" s="1705"/>
      <c r="G782" s="1705"/>
      <c r="H782" s="1705"/>
      <c r="I782" s="1705"/>
    </row>
    <row r="783" spans="1:9" ht="15.75" customHeight="1">
      <c r="A783" s="1705"/>
      <c r="B783" s="1705"/>
      <c r="C783" s="1705"/>
      <c r="D783" s="1705"/>
      <c r="E783" s="1705"/>
      <c r="F783" s="1705"/>
      <c r="G783" s="1705"/>
      <c r="H783" s="1705"/>
      <c r="I783" s="1705"/>
    </row>
    <row r="784" spans="1:9" ht="15.75" customHeight="1">
      <c r="A784" s="1705"/>
      <c r="B784" s="1705"/>
      <c r="C784" s="1705"/>
      <c r="D784" s="1705"/>
      <c r="E784" s="1705"/>
      <c r="F784" s="1705"/>
      <c r="G784" s="1705"/>
      <c r="H784" s="1705"/>
      <c r="I784" s="1705"/>
    </row>
    <row r="785" spans="1:9" ht="15.75" customHeight="1">
      <c r="A785" s="1705"/>
      <c r="B785" s="1705"/>
      <c r="C785" s="1705"/>
      <c r="D785" s="1705"/>
      <c r="E785" s="1705"/>
      <c r="F785" s="1705"/>
      <c r="G785" s="1705"/>
      <c r="H785" s="1705"/>
      <c r="I785" s="1705"/>
    </row>
    <row r="786" spans="1:9" ht="15.75" customHeight="1">
      <c r="A786" s="1705"/>
      <c r="B786" s="1705"/>
      <c r="C786" s="1705"/>
      <c r="D786" s="1705"/>
      <c r="E786" s="1705"/>
      <c r="F786" s="1705"/>
      <c r="G786" s="1705"/>
      <c r="H786" s="1705"/>
      <c r="I786" s="1705"/>
    </row>
    <row r="787" spans="1:9" ht="15.75" customHeight="1">
      <c r="A787" s="1705"/>
      <c r="B787" s="1705"/>
      <c r="C787" s="1705"/>
      <c r="D787" s="1705"/>
      <c r="E787" s="1705"/>
      <c r="F787" s="1705"/>
      <c r="G787" s="1705"/>
      <c r="H787" s="1705"/>
      <c r="I787" s="1705"/>
    </row>
    <row r="788" spans="1:9" ht="15.75" customHeight="1">
      <c r="A788" s="1705"/>
      <c r="B788" s="1705"/>
      <c r="C788" s="1705"/>
      <c r="D788" s="1705"/>
      <c r="E788" s="1705"/>
      <c r="F788" s="1705"/>
      <c r="G788" s="1705"/>
      <c r="H788" s="1705"/>
      <c r="I788" s="1705"/>
    </row>
    <row r="789" spans="1:9" ht="15.75" customHeight="1">
      <c r="A789" s="1705"/>
      <c r="B789" s="1705"/>
      <c r="C789" s="1705"/>
      <c r="D789" s="1705"/>
      <c r="E789" s="1705"/>
      <c r="F789" s="1705"/>
      <c r="G789" s="1705"/>
      <c r="H789" s="1705"/>
      <c r="I789" s="1705"/>
    </row>
    <row r="790" spans="1:9" ht="15.75" customHeight="1">
      <c r="A790" s="1705"/>
      <c r="B790" s="1705"/>
      <c r="C790" s="1705"/>
      <c r="D790" s="1705"/>
      <c r="E790" s="1705"/>
      <c r="F790" s="1705"/>
      <c r="G790" s="1705"/>
      <c r="H790" s="1705"/>
      <c r="I790" s="1705"/>
    </row>
    <row r="791" spans="1:9" ht="15.75" customHeight="1">
      <c r="A791" s="1705"/>
      <c r="B791" s="1705"/>
      <c r="C791" s="1705"/>
      <c r="D791" s="1705"/>
      <c r="E791" s="1705"/>
      <c r="F791" s="1705"/>
      <c r="G791" s="1705"/>
      <c r="H791" s="1705"/>
      <c r="I791" s="1705"/>
    </row>
    <row r="792" spans="1:9" ht="15.75" customHeight="1">
      <c r="A792" s="1705"/>
      <c r="B792" s="1705"/>
      <c r="C792" s="1705"/>
      <c r="D792" s="1705"/>
      <c r="E792" s="1705"/>
      <c r="F792" s="1705"/>
      <c r="G792" s="1705"/>
      <c r="H792" s="1705"/>
      <c r="I792" s="1705"/>
    </row>
    <row r="793" spans="1:9" ht="15.75" customHeight="1">
      <c r="A793" s="1705"/>
      <c r="B793" s="1705"/>
      <c r="C793" s="1705"/>
      <c r="D793" s="1705"/>
      <c r="E793" s="1705"/>
      <c r="F793" s="1705"/>
      <c r="G793" s="1705"/>
      <c r="H793" s="1705"/>
      <c r="I793" s="1705"/>
    </row>
    <row r="794" spans="1:9" ht="15.75" customHeight="1">
      <c r="A794" s="1705"/>
      <c r="B794" s="1705"/>
      <c r="C794" s="1705"/>
      <c r="D794" s="1705"/>
      <c r="E794" s="1705"/>
      <c r="F794" s="1705"/>
      <c r="G794" s="1705"/>
      <c r="H794" s="1705"/>
      <c r="I794" s="1705"/>
    </row>
    <row r="795" spans="1:9" ht="15.75" customHeight="1">
      <c r="A795" s="1705"/>
      <c r="B795" s="1705"/>
      <c r="C795" s="1705"/>
      <c r="D795" s="1705"/>
      <c r="E795" s="1705"/>
      <c r="F795" s="1705"/>
      <c r="G795" s="1705"/>
      <c r="H795" s="1705"/>
      <c r="I795" s="1705"/>
    </row>
    <row r="796" spans="1:9" ht="15.75" customHeight="1">
      <c r="A796" s="1705"/>
      <c r="B796" s="1705"/>
      <c r="C796" s="1705"/>
      <c r="D796" s="1705"/>
      <c r="E796" s="1705"/>
      <c r="F796" s="1705"/>
      <c r="G796" s="1705"/>
      <c r="H796" s="1705"/>
      <c r="I796" s="1705"/>
    </row>
    <row r="797" spans="1:9" ht="15.75" customHeight="1">
      <c r="A797" s="1705"/>
      <c r="B797" s="1705"/>
      <c r="C797" s="1705"/>
      <c r="D797" s="1705"/>
      <c r="E797" s="1705"/>
      <c r="F797" s="1705"/>
      <c r="G797" s="1705"/>
      <c r="H797" s="1705"/>
      <c r="I797" s="1705"/>
    </row>
    <row r="798" spans="1:9" ht="15.75" customHeight="1">
      <c r="A798" s="1705"/>
      <c r="B798" s="1705"/>
      <c r="C798" s="1705"/>
      <c r="D798" s="1705"/>
      <c r="E798" s="1705"/>
      <c r="F798" s="1705"/>
      <c r="G798" s="1705"/>
      <c r="H798" s="1705"/>
      <c r="I798" s="1705"/>
    </row>
    <row r="799" spans="1:9" ht="15.75" customHeight="1">
      <c r="A799" s="1705"/>
      <c r="B799" s="1705"/>
      <c r="C799" s="1705"/>
      <c r="D799" s="1705"/>
      <c r="E799" s="1705"/>
      <c r="F799" s="1705"/>
      <c r="G799" s="1705"/>
      <c r="H799" s="1705"/>
      <c r="I799" s="1705"/>
    </row>
    <row r="800" spans="1:9" ht="15.75" customHeight="1">
      <c r="A800" s="1705"/>
      <c r="B800" s="1705"/>
      <c r="C800" s="1705"/>
      <c r="D800" s="1705"/>
      <c r="E800" s="1705"/>
      <c r="F800" s="1705"/>
      <c r="G800" s="1705"/>
      <c r="H800" s="1705"/>
      <c r="I800" s="1705"/>
    </row>
    <row r="801" spans="1:9" ht="15.75" customHeight="1">
      <c r="A801" s="1705"/>
      <c r="B801" s="1705"/>
      <c r="C801" s="1705"/>
      <c r="D801" s="1705"/>
      <c r="E801" s="1705"/>
      <c r="F801" s="1705"/>
      <c r="G801" s="1705"/>
      <c r="H801" s="1705"/>
      <c r="I801" s="1705"/>
    </row>
    <row r="802" spans="1:9" ht="15.75" customHeight="1">
      <c r="A802" s="1705"/>
      <c r="B802" s="1705"/>
      <c r="C802" s="1705"/>
      <c r="D802" s="1705"/>
      <c r="E802" s="1705"/>
      <c r="F802" s="1705"/>
      <c r="G802" s="1705"/>
      <c r="H802" s="1705"/>
      <c r="I802" s="1705"/>
    </row>
    <row r="803" spans="1:9" ht="15.75" customHeight="1">
      <c r="A803" s="1705"/>
      <c r="B803" s="1705"/>
      <c r="C803" s="1705"/>
      <c r="D803" s="1705"/>
      <c r="E803" s="1705"/>
      <c r="F803" s="1705"/>
      <c r="G803" s="1705"/>
      <c r="H803" s="1705"/>
      <c r="I803" s="1705"/>
    </row>
    <row r="804" spans="1:9" ht="15.75" customHeight="1">
      <c r="A804" s="1705"/>
      <c r="B804" s="1705"/>
      <c r="C804" s="1705"/>
      <c r="D804" s="1705"/>
      <c r="E804" s="1705"/>
      <c r="F804" s="1705"/>
      <c r="G804" s="1705"/>
      <c r="H804" s="1705"/>
      <c r="I804" s="1705"/>
    </row>
    <row r="805" spans="1:9" ht="15.75" customHeight="1">
      <c r="A805" s="1705"/>
      <c r="B805" s="1705"/>
      <c r="C805" s="1705"/>
      <c r="D805" s="1705"/>
      <c r="E805" s="1705"/>
      <c r="F805" s="1705"/>
      <c r="G805" s="1705"/>
      <c r="H805" s="1705"/>
      <c r="I805" s="1705"/>
    </row>
    <row r="806" spans="1:9" ht="15.75" customHeight="1">
      <c r="A806" s="1705"/>
      <c r="B806" s="1705"/>
      <c r="C806" s="1705"/>
      <c r="D806" s="1705"/>
      <c r="E806" s="1705"/>
      <c r="F806" s="1705"/>
      <c r="G806" s="1705"/>
      <c r="H806" s="1705"/>
      <c r="I806" s="1705"/>
    </row>
    <row r="807" spans="1:9" ht="15.75" customHeight="1">
      <c r="A807" s="1705"/>
      <c r="B807" s="1705"/>
      <c r="C807" s="1705"/>
      <c r="D807" s="1705"/>
      <c r="E807" s="1705"/>
      <c r="F807" s="1705"/>
      <c r="G807" s="1705"/>
      <c r="H807" s="1705"/>
      <c r="I807" s="1705"/>
    </row>
    <row r="808" spans="1:9" ht="15.75" customHeight="1">
      <c r="A808" s="1705"/>
      <c r="B808" s="1705"/>
      <c r="C808" s="1705"/>
      <c r="D808" s="1705"/>
      <c r="E808" s="1705"/>
      <c r="F808" s="1705"/>
      <c r="G808" s="1705"/>
      <c r="H808" s="1705"/>
      <c r="I808" s="1705"/>
    </row>
    <row r="809" spans="1:9" ht="15.75" customHeight="1">
      <c r="A809" s="1705"/>
      <c r="B809" s="1705"/>
      <c r="C809" s="1705"/>
      <c r="D809" s="1705"/>
      <c r="E809" s="1705"/>
      <c r="F809" s="1705"/>
      <c r="G809" s="1705"/>
      <c r="H809" s="1705"/>
      <c r="I809" s="1705"/>
    </row>
    <row r="810" spans="1:9" ht="15.75" customHeight="1">
      <c r="A810" s="1705"/>
      <c r="B810" s="1705"/>
      <c r="C810" s="1705"/>
      <c r="D810" s="1705"/>
      <c r="E810" s="1705"/>
      <c r="F810" s="1705"/>
      <c r="G810" s="1705"/>
      <c r="H810" s="1705"/>
      <c r="I810" s="1705"/>
    </row>
    <row r="811" spans="1:9" ht="15.75" customHeight="1">
      <c r="A811" s="1705"/>
      <c r="B811" s="1705"/>
      <c r="C811" s="1705"/>
      <c r="D811" s="1705"/>
      <c r="E811" s="1705"/>
      <c r="F811" s="1705"/>
      <c r="G811" s="1705"/>
      <c r="H811" s="1705"/>
      <c r="I811" s="1705"/>
    </row>
    <row r="812" spans="1:9" ht="15.75" customHeight="1">
      <c r="A812" s="1705"/>
      <c r="B812" s="1705"/>
      <c r="C812" s="1705"/>
      <c r="D812" s="1705"/>
      <c r="E812" s="1705"/>
      <c r="F812" s="1705"/>
      <c r="G812" s="1705"/>
      <c r="H812" s="1705"/>
      <c r="I812" s="1705"/>
    </row>
    <row r="813" spans="1:9" ht="15.75" customHeight="1">
      <c r="A813" s="1705"/>
      <c r="B813" s="1705"/>
      <c r="C813" s="1705"/>
      <c r="D813" s="1705"/>
      <c r="E813" s="1705"/>
      <c r="F813" s="1705"/>
      <c r="G813" s="1705"/>
      <c r="H813" s="1705"/>
      <c r="I813" s="1705"/>
    </row>
    <row r="814" spans="1:9" ht="15.75" customHeight="1">
      <c r="A814" s="1705"/>
      <c r="B814" s="1705"/>
      <c r="C814" s="1705"/>
      <c r="D814" s="1705"/>
      <c r="E814" s="1705"/>
      <c r="F814" s="1705"/>
      <c r="G814" s="1705"/>
      <c r="H814" s="1705"/>
      <c r="I814" s="1705"/>
    </row>
    <row r="815" spans="1:9" ht="15.75" customHeight="1">
      <c r="A815" s="1705"/>
      <c r="B815" s="1705"/>
      <c r="C815" s="1705"/>
      <c r="D815" s="1705"/>
      <c r="E815" s="1705"/>
      <c r="F815" s="1705"/>
      <c r="G815" s="1705"/>
      <c r="H815" s="1705"/>
      <c r="I815" s="1705"/>
    </row>
    <row r="816" spans="1:9" ht="15.75" customHeight="1">
      <c r="A816" s="1705"/>
      <c r="B816" s="1705"/>
      <c r="C816" s="1705"/>
      <c r="D816" s="1705"/>
      <c r="E816" s="1705"/>
      <c r="F816" s="1705"/>
      <c r="G816" s="1705"/>
      <c r="H816" s="1705"/>
      <c r="I816" s="1705"/>
    </row>
    <row r="817" spans="1:9" ht="15.75" customHeight="1">
      <c r="A817" s="1705"/>
      <c r="B817" s="1705"/>
      <c r="C817" s="1705"/>
      <c r="D817" s="1705"/>
      <c r="E817" s="1705"/>
      <c r="F817" s="1705"/>
      <c r="G817" s="1705"/>
      <c r="H817" s="1705"/>
      <c r="I817" s="1705"/>
    </row>
    <row r="818" spans="1:9" ht="15.75" customHeight="1">
      <c r="A818" s="1705"/>
      <c r="B818" s="1705"/>
      <c r="C818" s="1705"/>
      <c r="D818" s="1705"/>
      <c r="E818" s="1705"/>
      <c r="F818" s="1705"/>
      <c r="G818" s="1705"/>
      <c r="H818" s="1705"/>
      <c r="I818" s="1705"/>
    </row>
    <row r="819" spans="1:9" ht="15.75" customHeight="1">
      <c r="A819" s="1705"/>
      <c r="B819" s="1705"/>
      <c r="C819" s="1705"/>
      <c r="D819" s="1705"/>
      <c r="E819" s="1705"/>
      <c r="F819" s="1705"/>
      <c r="G819" s="1705"/>
      <c r="H819" s="1705"/>
      <c r="I819" s="1705"/>
    </row>
    <row r="820" spans="1:9" ht="15.75" customHeight="1">
      <c r="A820" s="1705"/>
      <c r="B820" s="1705"/>
      <c r="C820" s="1705"/>
      <c r="D820" s="1705"/>
      <c r="E820" s="1705"/>
      <c r="F820" s="1705"/>
      <c r="G820" s="1705"/>
      <c r="H820" s="1705"/>
      <c r="I820" s="1705"/>
    </row>
    <row r="821" spans="1:9" ht="15.75" customHeight="1">
      <c r="A821" s="1705"/>
      <c r="B821" s="1705"/>
      <c r="C821" s="1705"/>
      <c r="D821" s="1705"/>
      <c r="E821" s="1705"/>
      <c r="F821" s="1705"/>
      <c r="G821" s="1705"/>
      <c r="H821" s="1705"/>
      <c r="I821" s="1705"/>
    </row>
    <row r="822" spans="1:9" ht="15.75" customHeight="1">
      <c r="A822" s="1705"/>
      <c r="B822" s="1705"/>
      <c r="C822" s="1705"/>
      <c r="D822" s="1705"/>
      <c r="E822" s="1705"/>
      <c r="F822" s="1705"/>
      <c r="G822" s="1705"/>
      <c r="H822" s="1705"/>
      <c r="I822" s="1705"/>
    </row>
    <row r="823" spans="1:9" ht="15.75" customHeight="1">
      <c r="A823" s="1705"/>
      <c r="B823" s="1705"/>
      <c r="C823" s="1705"/>
      <c r="D823" s="1705"/>
      <c r="E823" s="1705"/>
      <c r="F823" s="1705"/>
      <c r="G823" s="1705"/>
      <c r="H823" s="1705"/>
      <c r="I823" s="1705"/>
    </row>
    <row r="824" spans="1:9" ht="15.75" customHeight="1">
      <c r="A824" s="1705"/>
      <c r="B824" s="1705"/>
      <c r="C824" s="1705"/>
      <c r="D824" s="1705"/>
      <c r="E824" s="1705"/>
      <c r="F824" s="1705"/>
      <c r="G824" s="1705"/>
      <c r="H824" s="1705"/>
      <c r="I824" s="1705"/>
    </row>
    <row r="825" spans="1:9" ht="15.75" customHeight="1">
      <c r="A825" s="1705"/>
      <c r="B825" s="1705"/>
      <c r="C825" s="1705"/>
      <c r="D825" s="1705"/>
      <c r="E825" s="1705"/>
      <c r="F825" s="1705"/>
      <c r="G825" s="1705"/>
      <c r="H825" s="1705"/>
      <c r="I825" s="1705"/>
    </row>
    <row r="826" spans="1:9" ht="15.75" customHeight="1">
      <c r="A826" s="1705"/>
      <c r="B826" s="1705"/>
      <c r="C826" s="1705"/>
      <c r="D826" s="1705"/>
      <c r="E826" s="1705"/>
      <c r="F826" s="1705"/>
      <c r="G826" s="1705"/>
      <c r="H826" s="1705"/>
      <c r="I826" s="1705"/>
    </row>
    <row r="827" spans="1:9" ht="15.75" customHeight="1">
      <c r="A827" s="1705"/>
      <c r="B827" s="1705"/>
      <c r="C827" s="1705"/>
      <c r="D827" s="1705"/>
      <c r="E827" s="1705"/>
      <c r="F827" s="1705"/>
      <c r="G827" s="1705"/>
      <c r="H827" s="1705"/>
      <c r="I827" s="1705"/>
    </row>
    <row r="828" spans="1:9" ht="15.75" customHeight="1">
      <c r="A828" s="1705"/>
      <c r="B828" s="1705"/>
      <c r="C828" s="1705"/>
      <c r="D828" s="1705"/>
      <c r="E828" s="1705"/>
      <c r="F828" s="1705"/>
      <c r="G828" s="1705"/>
      <c r="H828" s="1705"/>
      <c r="I828" s="1705"/>
    </row>
    <row r="829" spans="1:9" ht="15.75" customHeight="1">
      <c r="A829" s="1705"/>
      <c r="B829" s="1705"/>
      <c r="C829" s="1705"/>
      <c r="D829" s="1705"/>
      <c r="E829" s="1705"/>
      <c r="F829" s="1705"/>
      <c r="G829" s="1705"/>
      <c r="H829" s="1705"/>
      <c r="I829" s="1705"/>
    </row>
    <row r="830" spans="1:9" ht="15.75" customHeight="1">
      <c r="A830" s="1705"/>
      <c r="B830" s="1705"/>
      <c r="C830" s="1705"/>
      <c r="D830" s="1705"/>
      <c r="E830" s="1705"/>
      <c r="F830" s="1705"/>
      <c r="G830" s="1705"/>
      <c r="H830" s="1705"/>
      <c r="I830" s="1705"/>
    </row>
    <row r="831" spans="1:9" ht="15.75" customHeight="1">
      <c r="A831" s="1705"/>
      <c r="B831" s="1705"/>
      <c r="C831" s="1705"/>
      <c r="D831" s="1705"/>
      <c r="E831" s="1705"/>
      <c r="F831" s="1705"/>
      <c r="G831" s="1705"/>
      <c r="H831" s="1705"/>
      <c r="I831" s="1705"/>
    </row>
    <row r="832" spans="1:9" ht="15.75" customHeight="1">
      <c r="A832" s="1705"/>
      <c r="B832" s="1705"/>
      <c r="C832" s="1705"/>
      <c r="D832" s="1705"/>
      <c r="E832" s="1705"/>
      <c r="F832" s="1705"/>
      <c r="G832" s="1705"/>
      <c r="H832" s="1705"/>
      <c r="I832" s="1705"/>
    </row>
    <row r="833" spans="1:9" ht="15.75" customHeight="1">
      <c r="A833" s="1705"/>
      <c r="B833" s="1705"/>
      <c r="C833" s="1705"/>
      <c r="D833" s="1705"/>
      <c r="E833" s="1705"/>
      <c r="F833" s="1705"/>
      <c r="G833" s="1705"/>
      <c r="H833" s="1705"/>
      <c r="I833" s="1705"/>
    </row>
    <row r="834" spans="1:9" ht="15.75" customHeight="1">
      <c r="A834" s="1705"/>
      <c r="B834" s="1705"/>
      <c r="C834" s="1705"/>
      <c r="D834" s="1705"/>
      <c r="E834" s="1705"/>
      <c r="F834" s="1705"/>
      <c r="G834" s="1705"/>
      <c r="H834" s="1705"/>
      <c r="I834" s="1705"/>
    </row>
    <row r="835" spans="1:9" ht="15.75" customHeight="1">
      <c r="A835" s="1705"/>
      <c r="B835" s="1705"/>
      <c r="C835" s="1705"/>
      <c r="D835" s="1705"/>
      <c r="E835" s="1705"/>
      <c r="F835" s="1705"/>
      <c r="G835" s="1705"/>
      <c r="H835" s="1705"/>
      <c r="I835" s="1705"/>
    </row>
    <row r="836" spans="1:9" ht="15.75" customHeight="1">
      <c r="A836" s="1705"/>
      <c r="B836" s="1705"/>
      <c r="C836" s="1705"/>
      <c r="D836" s="1705"/>
      <c r="E836" s="1705"/>
      <c r="F836" s="1705"/>
      <c r="G836" s="1705"/>
      <c r="H836" s="1705"/>
      <c r="I836" s="1705"/>
    </row>
    <row r="837" spans="1:9" ht="15.75" customHeight="1">
      <c r="A837" s="1705"/>
      <c r="B837" s="1705"/>
      <c r="C837" s="1705"/>
      <c r="D837" s="1705"/>
      <c r="E837" s="1705"/>
      <c r="F837" s="1705"/>
      <c r="G837" s="1705"/>
      <c r="H837" s="1705"/>
      <c r="I837" s="1705"/>
    </row>
    <row r="838" spans="1:9" ht="15.75" customHeight="1">
      <c r="A838" s="1705"/>
      <c r="B838" s="1705"/>
      <c r="C838" s="1705"/>
      <c r="D838" s="1705"/>
      <c r="E838" s="1705"/>
      <c r="F838" s="1705"/>
      <c r="G838" s="1705"/>
      <c r="H838" s="1705"/>
      <c r="I838" s="1705"/>
    </row>
    <row r="839" spans="1:9" ht="15.75" customHeight="1">
      <c r="A839" s="1705"/>
      <c r="B839" s="1705"/>
      <c r="C839" s="1705"/>
      <c r="D839" s="1705"/>
      <c r="E839" s="1705"/>
      <c r="F839" s="1705"/>
      <c r="G839" s="1705"/>
      <c r="H839" s="1705"/>
      <c r="I839" s="1705"/>
    </row>
    <row r="840" spans="1:9" ht="15.75" customHeight="1">
      <c r="A840" s="1705"/>
      <c r="B840" s="1705"/>
      <c r="C840" s="1705"/>
      <c r="D840" s="1705"/>
      <c r="E840" s="1705"/>
      <c r="F840" s="1705"/>
      <c r="G840" s="1705"/>
      <c r="H840" s="1705"/>
      <c r="I840" s="1705"/>
    </row>
    <row r="841" spans="1:9" ht="15.75" customHeight="1">
      <c r="A841" s="1705"/>
      <c r="B841" s="1705"/>
      <c r="C841" s="1705"/>
      <c r="D841" s="1705"/>
      <c r="E841" s="1705"/>
      <c r="F841" s="1705"/>
      <c r="G841" s="1705"/>
      <c r="H841" s="1705"/>
      <c r="I841" s="1705"/>
    </row>
    <row r="842" spans="1:9" ht="15.75" customHeight="1">
      <c r="A842" s="1705"/>
      <c r="B842" s="1705"/>
      <c r="C842" s="1705"/>
      <c r="D842" s="1705"/>
      <c r="E842" s="1705"/>
      <c r="F842" s="1705"/>
      <c r="G842" s="1705"/>
      <c r="H842" s="1705"/>
      <c r="I842" s="1705"/>
    </row>
    <row r="843" spans="1:9" ht="15.75" customHeight="1">
      <c r="A843" s="1705"/>
      <c r="B843" s="1705"/>
      <c r="C843" s="1705"/>
      <c r="D843" s="1705"/>
      <c r="E843" s="1705"/>
      <c r="F843" s="1705"/>
      <c r="G843" s="1705"/>
      <c r="H843" s="1705"/>
      <c r="I843" s="1705"/>
    </row>
    <row r="844" spans="1:9" ht="15.75" customHeight="1">
      <c r="A844" s="1705"/>
      <c r="B844" s="1705"/>
      <c r="C844" s="1705"/>
      <c r="D844" s="1705"/>
      <c r="E844" s="1705"/>
      <c r="F844" s="1705"/>
      <c r="G844" s="1705"/>
      <c r="H844" s="1705"/>
      <c r="I844" s="1705"/>
    </row>
    <row r="845" spans="1:9" ht="15.75" customHeight="1">
      <c r="A845" s="1705"/>
      <c r="B845" s="1705"/>
      <c r="C845" s="1705"/>
      <c r="D845" s="1705"/>
      <c r="E845" s="1705"/>
      <c r="F845" s="1705"/>
      <c r="G845" s="1705"/>
      <c r="H845" s="1705"/>
      <c r="I845" s="1705"/>
    </row>
    <row r="846" spans="1:9" ht="15.75" customHeight="1">
      <c r="A846" s="1705"/>
      <c r="B846" s="1705"/>
      <c r="C846" s="1705"/>
      <c r="D846" s="1705"/>
      <c r="E846" s="1705"/>
      <c r="F846" s="1705"/>
      <c r="G846" s="1705"/>
      <c r="H846" s="1705"/>
      <c r="I846" s="1705"/>
    </row>
    <row r="847" spans="1:9" ht="15.75" customHeight="1">
      <c r="A847" s="1705"/>
      <c r="B847" s="1705"/>
      <c r="C847" s="1705"/>
      <c r="D847" s="1705"/>
      <c r="E847" s="1705"/>
      <c r="F847" s="1705"/>
      <c r="G847" s="1705"/>
      <c r="H847" s="1705"/>
      <c r="I847" s="1705"/>
    </row>
    <row r="848" spans="1:9" ht="15.75" customHeight="1">
      <c r="A848" s="1705"/>
      <c r="B848" s="1705"/>
      <c r="C848" s="1705"/>
      <c r="D848" s="1705"/>
      <c r="E848" s="1705"/>
      <c r="F848" s="1705"/>
      <c r="G848" s="1705"/>
      <c r="H848" s="1705"/>
      <c r="I848" s="1705"/>
    </row>
    <row r="849" spans="1:9" ht="15.75" customHeight="1">
      <c r="A849" s="1705"/>
      <c r="B849" s="1705"/>
      <c r="C849" s="1705"/>
      <c r="D849" s="1705"/>
      <c r="E849" s="1705"/>
      <c r="F849" s="1705"/>
      <c r="G849" s="1705"/>
      <c r="H849" s="1705"/>
      <c r="I849" s="1705"/>
    </row>
    <row r="850" spans="1:9" ht="15.75" customHeight="1">
      <c r="A850" s="1705"/>
      <c r="B850" s="1705"/>
      <c r="C850" s="1705"/>
      <c r="D850" s="1705"/>
      <c r="E850" s="1705"/>
      <c r="F850" s="1705"/>
      <c r="G850" s="1705"/>
      <c r="H850" s="1705"/>
      <c r="I850" s="1705"/>
    </row>
    <row r="851" spans="1:9" ht="15.75" customHeight="1">
      <c r="A851" s="1705"/>
      <c r="B851" s="1705"/>
      <c r="C851" s="1705"/>
      <c r="D851" s="1705"/>
      <c r="E851" s="1705"/>
      <c r="F851" s="1705"/>
      <c r="G851" s="1705"/>
      <c r="H851" s="1705"/>
      <c r="I851" s="1705"/>
    </row>
    <row r="852" spans="1:9" ht="15.75" customHeight="1">
      <c r="A852" s="1705"/>
      <c r="B852" s="1705"/>
      <c r="C852" s="1705"/>
      <c r="D852" s="1705"/>
      <c r="E852" s="1705"/>
      <c r="F852" s="1705"/>
      <c r="G852" s="1705"/>
      <c r="H852" s="1705"/>
      <c r="I852" s="1705"/>
    </row>
    <row r="853" spans="1:9" ht="15.75" customHeight="1">
      <c r="A853" s="1705"/>
      <c r="B853" s="1705"/>
      <c r="C853" s="1705"/>
      <c r="D853" s="1705"/>
      <c r="E853" s="1705"/>
      <c r="F853" s="1705"/>
      <c r="G853" s="1705"/>
      <c r="H853" s="1705"/>
      <c r="I853" s="1705"/>
    </row>
    <row r="854" spans="1:9" ht="15.75" customHeight="1">
      <c r="A854" s="1705"/>
      <c r="B854" s="1705"/>
      <c r="C854" s="1705"/>
      <c r="D854" s="1705"/>
      <c r="E854" s="1705"/>
      <c r="F854" s="1705"/>
      <c r="G854" s="1705"/>
      <c r="H854" s="1705"/>
      <c r="I854" s="1705"/>
    </row>
    <row r="855" spans="1:9" ht="15.75" customHeight="1">
      <c r="A855" s="1705"/>
      <c r="B855" s="1705"/>
      <c r="C855" s="1705"/>
      <c r="D855" s="1705"/>
      <c r="E855" s="1705"/>
      <c r="F855" s="1705"/>
      <c r="G855" s="1705"/>
      <c r="H855" s="1705"/>
      <c r="I855" s="1705"/>
    </row>
    <row r="856" spans="1:9" ht="15.75" customHeight="1">
      <c r="A856" s="1705"/>
      <c r="B856" s="1705"/>
      <c r="C856" s="1705"/>
      <c r="D856" s="1705"/>
      <c r="E856" s="1705"/>
      <c r="F856" s="1705"/>
      <c r="G856" s="1705"/>
      <c r="H856" s="1705"/>
      <c r="I856" s="1705"/>
    </row>
    <row r="857" spans="1:9" ht="15.75" customHeight="1">
      <c r="A857" s="1705"/>
      <c r="B857" s="1705"/>
      <c r="C857" s="1705"/>
      <c r="D857" s="1705"/>
      <c r="E857" s="1705"/>
      <c r="F857" s="1705"/>
      <c r="G857" s="1705"/>
      <c r="H857" s="1705"/>
      <c r="I857" s="1705"/>
    </row>
    <row r="858" spans="1:9" ht="15.75" customHeight="1">
      <c r="A858" s="1705"/>
      <c r="B858" s="1705"/>
      <c r="C858" s="1705"/>
      <c r="D858" s="1705"/>
      <c r="E858" s="1705"/>
      <c r="F858" s="1705"/>
      <c r="G858" s="1705"/>
      <c r="H858" s="1705"/>
      <c r="I858" s="1705"/>
    </row>
    <row r="859" spans="1:9" ht="15.75" customHeight="1">
      <c r="A859" s="1705"/>
      <c r="B859" s="1705"/>
      <c r="C859" s="1705"/>
      <c r="D859" s="1705"/>
      <c r="E859" s="1705"/>
      <c r="F859" s="1705"/>
      <c r="G859" s="1705"/>
      <c r="H859" s="1705"/>
      <c r="I859" s="1705"/>
    </row>
    <row r="860" spans="1:9" ht="15.75" customHeight="1">
      <c r="A860" s="1705"/>
      <c r="B860" s="1705"/>
      <c r="C860" s="1705"/>
      <c r="D860" s="1705"/>
      <c r="E860" s="1705"/>
      <c r="F860" s="1705"/>
      <c r="G860" s="1705"/>
      <c r="H860" s="1705"/>
      <c r="I860" s="1705"/>
    </row>
    <row r="861" spans="1:9" ht="15.75" customHeight="1">
      <c r="A861" s="1705"/>
      <c r="B861" s="1705"/>
      <c r="C861" s="1705"/>
      <c r="D861" s="1705"/>
      <c r="E861" s="1705"/>
      <c r="F861" s="1705"/>
      <c r="G861" s="1705"/>
      <c r="H861" s="1705"/>
      <c r="I861" s="1705"/>
    </row>
    <row r="862" spans="1:9" ht="15.75" customHeight="1">
      <c r="A862" s="1705"/>
      <c r="B862" s="1705"/>
      <c r="C862" s="1705"/>
      <c r="D862" s="1705"/>
      <c r="E862" s="1705"/>
      <c r="F862" s="1705"/>
      <c r="G862" s="1705"/>
      <c r="H862" s="1705"/>
      <c r="I862" s="1705"/>
    </row>
    <row r="863" spans="1:9" ht="15.75" customHeight="1">
      <c r="A863" s="1705"/>
      <c r="B863" s="1705"/>
      <c r="C863" s="1705"/>
      <c r="D863" s="1705"/>
      <c r="E863" s="1705"/>
      <c r="F863" s="1705"/>
      <c r="G863" s="1705"/>
      <c r="H863" s="1705"/>
      <c r="I863" s="1705"/>
    </row>
    <row r="864" spans="1:9" ht="15.75" customHeight="1">
      <c r="A864" s="1705"/>
      <c r="B864" s="1705"/>
      <c r="C864" s="1705"/>
      <c r="D864" s="1705"/>
      <c r="E864" s="1705"/>
      <c r="F864" s="1705"/>
      <c r="G864" s="1705"/>
      <c r="H864" s="1705"/>
      <c r="I864" s="1705"/>
    </row>
    <row r="865" spans="1:9" ht="15.75" customHeight="1">
      <c r="A865" s="1705"/>
      <c r="B865" s="1705"/>
      <c r="C865" s="1705"/>
      <c r="D865" s="1705"/>
      <c r="E865" s="1705"/>
      <c r="F865" s="1705"/>
      <c r="G865" s="1705"/>
      <c r="H865" s="1705"/>
      <c r="I865" s="1705"/>
    </row>
    <row r="866" spans="1:9" ht="15.75" customHeight="1">
      <c r="A866" s="1705"/>
      <c r="B866" s="1705"/>
      <c r="C866" s="1705"/>
      <c r="D866" s="1705"/>
      <c r="E866" s="1705"/>
      <c r="F866" s="1705"/>
      <c r="G866" s="1705"/>
      <c r="H866" s="1705"/>
      <c r="I866" s="1705"/>
    </row>
    <row r="867" spans="1:9" ht="15.75" customHeight="1">
      <c r="A867" s="1705"/>
      <c r="B867" s="1705"/>
      <c r="C867" s="1705"/>
      <c r="D867" s="1705"/>
      <c r="E867" s="1705"/>
      <c r="F867" s="1705"/>
      <c r="G867" s="1705"/>
      <c r="H867" s="1705"/>
      <c r="I867" s="1705"/>
    </row>
    <row r="868" spans="1:9" ht="15.75" customHeight="1">
      <c r="A868" s="1705"/>
      <c r="B868" s="1705"/>
      <c r="C868" s="1705"/>
      <c r="D868" s="1705"/>
      <c r="E868" s="1705"/>
      <c r="F868" s="1705"/>
      <c r="G868" s="1705"/>
      <c r="H868" s="1705"/>
      <c r="I868" s="1705"/>
    </row>
    <row r="869" spans="1:9" ht="15.75" customHeight="1">
      <c r="A869" s="1705"/>
      <c r="B869" s="1705"/>
      <c r="C869" s="1705"/>
      <c r="D869" s="1705"/>
      <c r="E869" s="1705"/>
      <c r="F869" s="1705"/>
      <c r="G869" s="1705"/>
      <c r="H869" s="1705"/>
      <c r="I869" s="1705"/>
    </row>
    <row r="870" spans="1:9" ht="15.75" customHeight="1">
      <c r="A870" s="1705"/>
      <c r="B870" s="1705"/>
      <c r="C870" s="1705"/>
      <c r="D870" s="1705"/>
      <c r="E870" s="1705"/>
      <c r="F870" s="1705"/>
      <c r="G870" s="1705"/>
      <c r="H870" s="1705"/>
      <c r="I870" s="1705"/>
    </row>
    <row r="871" spans="1:9" ht="15.75" customHeight="1">
      <c r="A871" s="1705"/>
      <c r="B871" s="1705"/>
      <c r="C871" s="1705"/>
      <c r="D871" s="1705"/>
      <c r="E871" s="1705"/>
      <c r="F871" s="1705"/>
      <c r="G871" s="1705"/>
      <c r="H871" s="1705"/>
      <c r="I871" s="1705"/>
    </row>
    <row r="872" spans="1:9" ht="15.75" customHeight="1">
      <c r="A872" s="1705"/>
      <c r="B872" s="1705"/>
      <c r="C872" s="1705"/>
      <c r="D872" s="1705"/>
      <c r="E872" s="1705"/>
      <c r="F872" s="1705"/>
      <c r="G872" s="1705"/>
      <c r="H872" s="1705"/>
      <c r="I872" s="1705"/>
    </row>
    <row r="873" spans="1:9" ht="15.75" customHeight="1">
      <c r="A873" s="1705"/>
      <c r="B873" s="1705"/>
      <c r="C873" s="1705"/>
      <c r="D873" s="1705"/>
      <c r="E873" s="1705"/>
      <c r="F873" s="1705"/>
      <c r="G873" s="1705"/>
      <c r="H873" s="1705"/>
      <c r="I873" s="1705"/>
    </row>
    <row r="874" spans="1:9" ht="15.75" customHeight="1">
      <c r="A874" s="1705"/>
      <c r="B874" s="1705"/>
      <c r="C874" s="1705"/>
      <c r="D874" s="1705"/>
      <c r="E874" s="1705"/>
      <c r="F874" s="1705"/>
      <c r="G874" s="1705"/>
      <c r="H874" s="1705"/>
      <c r="I874" s="1705"/>
    </row>
    <row r="875" spans="1:9" ht="15.75" customHeight="1">
      <c r="A875" s="1705"/>
      <c r="B875" s="1705"/>
      <c r="C875" s="1705"/>
      <c r="D875" s="1705"/>
      <c r="E875" s="1705"/>
      <c r="F875" s="1705"/>
      <c r="G875" s="1705"/>
      <c r="H875" s="1705"/>
      <c r="I875" s="1705"/>
    </row>
    <row r="876" spans="1:9" ht="15.75" customHeight="1">
      <c r="A876" s="1705"/>
      <c r="B876" s="1705"/>
      <c r="C876" s="1705"/>
      <c r="D876" s="1705"/>
      <c r="E876" s="1705"/>
      <c r="F876" s="1705"/>
      <c r="G876" s="1705"/>
      <c r="H876" s="1705"/>
      <c r="I876" s="1705"/>
    </row>
    <row r="877" spans="1:9" ht="15.75" customHeight="1">
      <c r="A877" s="1705"/>
      <c r="B877" s="1705"/>
      <c r="C877" s="1705"/>
      <c r="D877" s="1705"/>
      <c r="E877" s="1705"/>
      <c r="F877" s="1705"/>
      <c r="G877" s="1705"/>
      <c r="H877" s="1705"/>
      <c r="I877" s="1705"/>
    </row>
    <row r="878" spans="1:9" ht="15.75" customHeight="1">
      <c r="A878" s="1705"/>
      <c r="B878" s="1705"/>
      <c r="C878" s="1705"/>
      <c r="D878" s="1705"/>
      <c r="E878" s="1705"/>
      <c r="F878" s="1705"/>
      <c r="G878" s="1705"/>
      <c r="H878" s="1705"/>
      <c r="I878" s="1705"/>
    </row>
    <row r="879" spans="1:9" ht="15.75" customHeight="1">
      <c r="A879" s="1705"/>
      <c r="B879" s="1705"/>
      <c r="C879" s="1705"/>
      <c r="D879" s="1705"/>
      <c r="E879" s="1705"/>
      <c r="F879" s="1705"/>
      <c r="G879" s="1705"/>
      <c r="H879" s="1705"/>
      <c r="I879" s="1705"/>
    </row>
    <row r="880" spans="1:9" ht="15.75" customHeight="1">
      <c r="A880" s="1705"/>
      <c r="B880" s="1705"/>
      <c r="C880" s="1705"/>
      <c r="D880" s="1705"/>
      <c r="E880" s="1705"/>
      <c r="F880" s="1705"/>
      <c r="G880" s="1705"/>
      <c r="H880" s="1705"/>
      <c r="I880" s="1705"/>
    </row>
    <row r="881" spans="1:9" ht="15.75" customHeight="1">
      <c r="A881" s="1705"/>
      <c r="B881" s="1705"/>
      <c r="C881" s="1705"/>
      <c r="D881" s="1705"/>
      <c r="E881" s="1705"/>
      <c r="F881" s="1705"/>
      <c r="G881" s="1705"/>
      <c r="H881" s="1705"/>
      <c r="I881" s="1705"/>
    </row>
    <row r="882" spans="1:9" ht="15.75" customHeight="1">
      <c r="A882" s="1705"/>
      <c r="B882" s="1705"/>
      <c r="C882" s="1705"/>
      <c r="D882" s="1705"/>
      <c r="E882" s="1705"/>
      <c r="F882" s="1705"/>
      <c r="G882" s="1705"/>
      <c r="H882" s="1705"/>
      <c r="I882" s="1705"/>
    </row>
    <row r="883" spans="1:9" ht="15.75" customHeight="1">
      <c r="A883" s="1705"/>
      <c r="B883" s="1705"/>
      <c r="C883" s="1705"/>
      <c r="D883" s="1705"/>
      <c r="E883" s="1705"/>
      <c r="F883" s="1705"/>
      <c r="G883" s="1705"/>
      <c r="H883" s="1705"/>
      <c r="I883" s="1705"/>
    </row>
    <row r="884" spans="1:9" ht="15.75" customHeight="1">
      <c r="A884" s="1705"/>
      <c r="B884" s="1705"/>
      <c r="C884" s="1705"/>
      <c r="D884" s="1705"/>
      <c r="E884" s="1705"/>
      <c r="F884" s="1705"/>
      <c r="G884" s="1705"/>
      <c r="H884" s="1705"/>
      <c r="I884" s="1705"/>
    </row>
    <row r="885" spans="1:9" ht="15.75" customHeight="1">
      <c r="A885" s="1705"/>
      <c r="B885" s="1705"/>
      <c r="C885" s="1705"/>
      <c r="D885" s="1705"/>
      <c r="E885" s="1705"/>
      <c r="F885" s="1705"/>
      <c r="G885" s="1705"/>
      <c r="H885" s="1705"/>
      <c r="I885" s="1705"/>
    </row>
    <row r="886" spans="1:9" ht="15.75" customHeight="1">
      <c r="A886" s="1705"/>
      <c r="B886" s="1705"/>
      <c r="C886" s="1705"/>
      <c r="D886" s="1705"/>
      <c r="E886" s="1705"/>
      <c r="F886" s="1705"/>
      <c r="G886" s="1705"/>
      <c r="H886" s="1705"/>
      <c r="I886" s="1705"/>
    </row>
    <row r="887" spans="1:9" ht="15.75" customHeight="1">
      <c r="A887" s="1705"/>
      <c r="B887" s="1705"/>
      <c r="C887" s="1705"/>
      <c r="D887" s="1705"/>
      <c r="E887" s="1705"/>
      <c r="F887" s="1705"/>
      <c r="G887" s="1705"/>
      <c r="H887" s="1705"/>
      <c r="I887" s="1705"/>
    </row>
    <row r="888" spans="1:9" ht="15.75" customHeight="1">
      <c r="A888" s="1705"/>
      <c r="B888" s="1705"/>
      <c r="C888" s="1705"/>
      <c r="D888" s="1705"/>
      <c r="E888" s="1705"/>
      <c r="F888" s="1705"/>
      <c r="G888" s="1705"/>
      <c r="H888" s="1705"/>
      <c r="I888" s="1705"/>
    </row>
    <row r="889" spans="1:9" ht="15.75" customHeight="1">
      <c r="A889" s="1705"/>
      <c r="B889" s="1705"/>
      <c r="C889" s="1705"/>
      <c r="D889" s="1705"/>
      <c r="E889" s="1705"/>
      <c r="F889" s="1705"/>
      <c r="G889" s="1705"/>
      <c r="H889" s="1705"/>
      <c r="I889" s="1705"/>
    </row>
    <row r="890" spans="1:9" ht="15.75" customHeight="1">
      <c r="A890" s="1705"/>
      <c r="B890" s="1705"/>
      <c r="C890" s="1705"/>
      <c r="D890" s="1705"/>
      <c r="E890" s="1705"/>
      <c r="F890" s="1705"/>
      <c r="G890" s="1705"/>
      <c r="H890" s="1705"/>
      <c r="I890" s="1705"/>
    </row>
    <row r="891" spans="1:9" ht="15.75" customHeight="1">
      <c r="A891" s="1705"/>
      <c r="B891" s="1705"/>
      <c r="C891" s="1705"/>
      <c r="D891" s="1705"/>
      <c r="E891" s="1705"/>
      <c r="F891" s="1705"/>
      <c r="G891" s="1705"/>
      <c r="H891" s="1705"/>
      <c r="I891" s="1705"/>
    </row>
    <row r="892" spans="1:9" ht="15.75" customHeight="1">
      <c r="A892" s="1705"/>
      <c r="B892" s="1705"/>
      <c r="C892" s="1705"/>
      <c r="D892" s="1705"/>
      <c r="E892" s="1705"/>
      <c r="F892" s="1705"/>
      <c r="G892" s="1705"/>
      <c r="H892" s="1705"/>
      <c r="I892" s="1705"/>
    </row>
    <row r="893" spans="1:9" ht="15.75" customHeight="1">
      <c r="A893" s="1705"/>
      <c r="B893" s="1705"/>
      <c r="C893" s="1705"/>
      <c r="D893" s="1705"/>
      <c r="E893" s="1705"/>
      <c r="F893" s="1705"/>
      <c r="G893" s="1705"/>
      <c r="H893" s="1705"/>
      <c r="I893" s="1705"/>
    </row>
    <row r="894" spans="1:9" ht="15.75" customHeight="1">
      <c r="A894" s="1705"/>
      <c r="B894" s="1705"/>
      <c r="C894" s="1705"/>
      <c r="D894" s="1705"/>
      <c r="E894" s="1705"/>
      <c r="F894" s="1705"/>
      <c r="G894" s="1705"/>
      <c r="H894" s="1705"/>
      <c r="I894" s="1705"/>
    </row>
    <row r="895" spans="1:9" ht="15.75" customHeight="1">
      <c r="A895" s="1705"/>
      <c r="B895" s="1705"/>
      <c r="C895" s="1705"/>
      <c r="D895" s="1705"/>
      <c r="E895" s="1705"/>
      <c r="F895" s="1705"/>
      <c r="G895" s="1705"/>
      <c r="H895" s="1705"/>
      <c r="I895" s="1705"/>
    </row>
    <row r="896" spans="1:9" ht="15.75" customHeight="1">
      <c r="A896" s="1705"/>
      <c r="B896" s="1705"/>
      <c r="C896" s="1705"/>
      <c r="D896" s="1705"/>
      <c r="E896" s="1705"/>
      <c r="F896" s="1705"/>
      <c r="G896" s="1705"/>
      <c r="H896" s="1705"/>
      <c r="I896" s="1705"/>
    </row>
    <row r="897" spans="1:9" ht="15.75" customHeight="1">
      <c r="A897" s="1705"/>
      <c r="B897" s="1705"/>
      <c r="C897" s="1705"/>
      <c r="D897" s="1705"/>
      <c r="E897" s="1705"/>
      <c r="F897" s="1705"/>
      <c r="G897" s="1705"/>
      <c r="H897" s="1705"/>
      <c r="I897" s="1705"/>
    </row>
    <row r="898" spans="1:9" ht="15.75" customHeight="1">
      <c r="A898" s="1705"/>
      <c r="B898" s="1705"/>
      <c r="C898" s="1705"/>
      <c r="D898" s="1705"/>
      <c r="E898" s="1705"/>
      <c r="F898" s="1705"/>
      <c r="G898" s="1705"/>
      <c r="H898" s="1705"/>
      <c r="I898" s="1705"/>
    </row>
    <row r="899" spans="1:9" ht="15.75" customHeight="1">
      <c r="A899" s="1705"/>
      <c r="B899" s="1705"/>
      <c r="C899" s="1705"/>
      <c r="D899" s="1705"/>
      <c r="E899" s="1705"/>
      <c r="F899" s="1705"/>
      <c r="G899" s="1705"/>
      <c r="H899" s="1705"/>
      <c r="I899" s="1705"/>
    </row>
    <row r="900" spans="1:9" ht="15.75" customHeight="1">
      <c r="A900" s="1705"/>
      <c r="B900" s="1705"/>
      <c r="C900" s="1705"/>
      <c r="D900" s="1705"/>
      <c r="E900" s="1705"/>
      <c r="F900" s="1705"/>
      <c r="G900" s="1705"/>
      <c r="H900" s="1705"/>
      <c r="I900" s="1705"/>
    </row>
    <row r="901" spans="1:9" ht="15.75" customHeight="1">
      <c r="A901" s="1705"/>
      <c r="B901" s="1705"/>
      <c r="C901" s="1705"/>
      <c r="D901" s="1705"/>
      <c r="E901" s="1705"/>
      <c r="F901" s="1705"/>
      <c r="G901" s="1705"/>
      <c r="H901" s="1705"/>
      <c r="I901" s="1705"/>
    </row>
    <row r="902" spans="1:9" ht="15.75" customHeight="1">
      <c r="A902" s="1705"/>
      <c r="B902" s="1705"/>
      <c r="C902" s="1705"/>
      <c r="D902" s="1705"/>
      <c r="E902" s="1705"/>
      <c r="F902" s="1705"/>
      <c r="G902" s="1705"/>
      <c r="H902" s="1705"/>
      <c r="I902" s="1705"/>
    </row>
    <row r="903" spans="1:9" ht="15.75" customHeight="1">
      <c r="A903" s="1705"/>
      <c r="B903" s="1705"/>
      <c r="C903" s="1705"/>
      <c r="D903" s="1705"/>
      <c r="E903" s="1705"/>
      <c r="F903" s="1705"/>
      <c r="G903" s="1705"/>
      <c r="H903" s="1705"/>
      <c r="I903" s="1705"/>
    </row>
    <row r="904" spans="1:9" ht="15.75" customHeight="1">
      <c r="A904" s="1705"/>
      <c r="B904" s="1705"/>
      <c r="C904" s="1705"/>
      <c r="D904" s="1705"/>
      <c r="E904" s="1705"/>
      <c r="F904" s="1705"/>
      <c r="G904" s="1705"/>
      <c r="H904" s="1705"/>
      <c r="I904" s="1705"/>
    </row>
    <row r="905" spans="1:9" ht="15.75" customHeight="1">
      <c r="A905" s="1705"/>
      <c r="B905" s="1705"/>
      <c r="C905" s="1705"/>
      <c r="D905" s="1705"/>
      <c r="E905" s="1705"/>
      <c r="F905" s="1705"/>
      <c r="G905" s="1705"/>
      <c r="H905" s="1705"/>
      <c r="I905" s="1705"/>
    </row>
    <row r="906" spans="1:9" ht="15.75" customHeight="1">
      <c r="A906" s="1705"/>
      <c r="B906" s="1705"/>
      <c r="C906" s="1705"/>
      <c r="D906" s="1705"/>
      <c r="E906" s="1705"/>
      <c r="F906" s="1705"/>
      <c r="G906" s="1705"/>
      <c r="H906" s="1705"/>
      <c r="I906" s="1705"/>
    </row>
    <row r="907" spans="1:9" ht="15.75" customHeight="1">
      <c r="A907" s="1705"/>
      <c r="B907" s="1705"/>
      <c r="C907" s="1705"/>
      <c r="D907" s="1705"/>
      <c r="E907" s="1705"/>
      <c r="F907" s="1705"/>
      <c r="G907" s="1705"/>
      <c r="H907" s="1705"/>
      <c r="I907" s="1705"/>
    </row>
    <row r="908" spans="1:9" ht="15.75" customHeight="1">
      <c r="A908" s="1705"/>
      <c r="B908" s="1705"/>
      <c r="C908" s="1705"/>
      <c r="D908" s="1705"/>
      <c r="E908" s="1705"/>
      <c r="F908" s="1705"/>
      <c r="G908" s="1705"/>
      <c r="H908" s="1705"/>
      <c r="I908" s="1705"/>
    </row>
    <row r="909" spans="1:9" ht="15.75" customHeight="1">
      <c r="A909" s="1705"/>
      <c r="B909" s="1705"/>
      <c r="C909" s="1705"/>
      <c r="D909" s="1705"/>
      <c r="E909" s="1705"/>
      <c r="F909" s="1705"/>
      <c r="G909" s="1705"/>
      <c r="H909" s="1705"/>
      <c r="I909" s="1705"/>
    </row>
    <row r="910" spans="1:9" ht="15.75" customHeight="1">
      <c r="A910" s="1705"/>
      <c r="B910" s="1705"/>
      <c r="C910" s="1705"/>
      <c r="D910" s="1705"/>
      <c r="E910" s="1705"/>
      <c r="F910" s="1705"/>
      <c r="G910" s="1705"/>
      <c r="H910" s="1705"/>
      <c r="I910" s="1705"/>
    </row>
    <row r="911" spans="1:9" ht="15.75" customHeight="1">
      <c r="A911" s="1705"/>
      <c r="B911" s="1705"/>
      <c r="C911" s="1705"/>
      <c r="D911" s="1705"/>
      <c r="E911" s="1705"/>
      <c r="F911" s="1705"/>
      <c r="G911" s="1705"/>
      <c r="H911" s="1705"/>
      <c r="I911" s="1705"/>
    </row>
    <row r="912" spans="1:9" ht="15.75" customHeight="1">
      <c r="A912" s="1705"/>
      <c r="B912" s="1705"/>
      <c r="C912" s="1705"/>
      <c r="D912" s="1705"/>
      <c r="E912" s="1705"/>
      <c r="F912" s="1705"/>
      <c r="G912" s="1705"/>
      <c r="H912" s="1705"/>
      <c r="I912" s="1705"/>
    </row>
    <row r="913" spans="1:9" ht="15.75" customHeight="1">
      <c r="A913" s="1705"/>
      <c r="B913" s="1705"/>
      <c r="C913" s="1705"/>
      <c r="D913" s="1705"/>
      <c r="E913" s="1705"/>
      <c r="F913" s="1705"/>
      <c r="G913" s="1705"/>
      <c r="H913" s="1705"/>
      <c r="I913" s="1705"/>
    </row>
    <row r="914" spans="1:9" ht="15.75" customHeight="1">
      <c r="A914" s="1705"/>
      <c r="B914" s="1705"/>
      <c r="C914" s="1705"/>
      <c r="D914" s="1705"/>
      <c r="E914" s="1705"/>
      <c r="F914" s="1705"/>
      <c r="G914" s="1705"/>
      <c r="H914" s="1705"/>
      <c r="I914" s="1705"/>
    </row>
    <row r="915" spans="1:9" ht="15.75" customHeight="1">
      <c r="A915" s="1705"/>
      <c r="B915" s="1705"/>
      <c r="C915" s="1705"/>
      <c r="D915" s="1705"/>
      <c r="E915" s="1705"/>
      <c r="F915" s="1705"/>
      <c r="G915" s="1705"/>
      <c r="H915" s="1705"/>
      <c r="I915" s="1705"/>
    </row>
    <row r="916" spans="1:9" ht="15.75" customHeight="1">
      <c r="A916" s="1705"/>
      <c r="B916" s="1705"/>
      <c r="C916" s="1705"/>
      <c r="D916" s="1705"/>
      <c r="E916" s="1705"/>
      <c r="F916" s="1705"/>
      <c r="G916" s="1705"/>
      <c r="H916" s="1705"/>
      <c r="I916" s="1705"/>
    </row>
    <row r="917" spans="1:9" ht="15.75" customHeight="1">
      <c r="A917" s="1705"/>
      <c r="B917" s="1705"/>
      <c r="C917" s="1705"/>
      <c r="D917" s="1705"/>
      <c r="E917" s="1705"/>
      <c r="F917" s="1705"/>
      <c r="G917" s="1705"/>
      <c r="H917" s="1705"/>
      <c r="I917" s="1705"/>
    </row>
    <row r="918" spans="1:9" ht="15.75" customHeight="1">
      <c r="A918" s="1705"/>
      <c r="B918" s="1705"/>
      <c r="C918" s="1705"/>
      <c r="D918" s="1705"/>
      <c r="E918" s="1705"/>
      <c r="F918" s="1705"/>
      <c r="G918" s="1705"/>
      <c r="H918" s="1705"/>
      <c r="I918" s="1705"/>
    </row>
    <row r="919" spans="1:9" ht="15.75" customHeight="1">
      <c r="A919" s="1705"/>
      <c r="B919" s="1705"/>
      <c r="C919" s="1705"/>
      <c r="D919" s="1705"/>
      <c r="E919" s="1705"/>
      <c r="F919" s="1705"/>
      <c r="G919" s="1705"/>
      <c r="H919" s="1705"/>
      <c r="I919" s="1705"/>
    </row>
    <row r="920" spans="1:9" ht="15.75" customHeight="1">
      <c r="A920" s="1705"/>
      <c r="B920" s="1705"/>
      <c r="C920" s="1705"/>
      <c r="D920" s="1705"/>
      <c r="E920" s="1705"/>
      <c r="F920" s="1705"/>
      <c r="G920" s="1705"/>
      <c r="H920" s="1705"/>
      <c r="I920" s="1705"/>
    </row>
    <row r="921" spans="1:9" ht="15.75" customHeight="1">
      <c r="A921" s="1705"/>
      <c r="B921" s="1705"/>
      <c r="C921" s="1705"/>
      <c r="D921" s="1705"/>
      <c r="E921" s="1705"/>
      <c r="F921" s="1705"/>
      <c r="G921" s="1705"/>
      <c r="H921" s="1705"/>
      <c r="I921" s="1705"/>
    </row>
    <row r="922" spans="1:9" ht="15.75" customHeight="1">
      <c r="A922" s="1705"/>
      <c r="B922" s="1705"/>
      <c r="C922" s="1705"/>
      <c r="D922" s="1705"/>
      <c r="E922" s="1705"/>
      <c r="F922" s="1705"/>
      <c r="G922" s="1705"/>
      <c r="H922" s="1705"/>
      <c r="I922" s="1705"/>
    </row>
    <row r="923" spans="1:9" ht="15.75" customHeight="1">
      <c r="A923" s="1705"/>
      <c r="B923" s="1705"/>
      <c r="C923" s="1705"/>
      <c r="D923" s="1705"/>
      <c r="E923" s="1705"/>
      <c r="F923" s="1705"/>
      <c r="G923" s="1705"/>
      <c r="H923" s="1705"/>
      <c r="I923" s="1705"/>
    </row>
    <row r="924" spans="1:9" ht="15.75" customHeight="1">
      <c r="A924" s="1705"/>
      <c r="B924" s="1705"/>
      <c r="C924" s="1705"/>
      <c r="D924" s="1705"/>
      <c r="E924" s="1705"/>
      <c r="F924" s="1705"/>
      <c r="G924" s="1705"/>
      <c r="H924" s="1705"/>
      <c r="I924" s="1705"/>
    </row>
    <row r="925" spans="1:9" ht="15.75" customHeight="1">
      <c r="A925" s="1705"/>
      <c r="B925" s="1705"/>
      <c r="C925" s="1705"/>
      <c r="D925" s="1705"/>
      <c r="E925" s="1705"/>
      <c r="F925" s="1705"/>
      <c r="G925" s="1705"/>
      <c r="H925" s="1705"/>
      <c r="I925" s="1705"/>
    </row>
    <row r="926" spans="1:9" ht="15.75" customHeight="1">
      <c r="A926" s="1705"/>
      <c r="B926" s="1705"/>
      <c r="C926" s="1705"/>
      <c r="D926" s="1705"/>
      <c r="E926" s="1705"/>
      <c r="F926" s="1705"/>
      <c r="G926" s="1705"/>
      <c r="H926" s="1705"/>
      <c r="I926" s="1705"/>
    </row>
    <row r="927" spans="1:9" ht="15.75" customHeight="1">
      <c r="A927" s="1705"/>
      <c r="B927" s="1705"/>
      <c r="C927" s="1705"/>
      <c r="D927" s="1705"/>
      <c r="E927" s="1705"/>
      <c r="F927" s="1705"/>
      <c r="G927" s="1705"/>
      <c r="H927" s="1705"/>
      <c r="I927" s="1705"/>
    </row>
    <row r="928" spans="1:9" ht="15.75" customHeight="1">
      <c r="A928" s="1705"/>
      <c r="B928" s="1705"/>
      <c r="C928" s="1705"/>
      <c r="D928" s="1705"/>
      <c r="E928" s="1705"/>
      <c r="F928" s="1705"/>
      <c r="G928" s="1705"/>
      <c r="H928" s="1705"/>
      <c r="I928" s="1705"/>
    </row>
    <row r="929" spans="1:9" ht="15.75" customHeight="1">
      <c r="A929" s="1705"/>
      <c r="B929" s="1705"/>
      <c r="C929" s="1705"/>
      <c r="D929" s="1705"/>
      <c r="E929" s="1705"/>
      <c r="F929" s="1705"/>
      <c r="G929" s="1705"/>
      <c r="H929" s="1705"/>
      <c r="I929" s="1705"/>
    </row>
    <row r="930" spans="1:9" ht="15.75" customHeight="1">
      <c r="A930" s="1705"/>
      <c r="B930" s="1705"/>
      <c r="C930" s="1705"/>
      <c r="D930" s="1705"/>
      <c r="E930" s="1705"/>
      <c r="F930" s="1705"/>
      <c r="G930" s="1705"/>
      <c r="H930" s="1705"/>
      <c r="I930" s="1705"/>
    </row>
    <row r="931" spans="1:9" ht="15.75" customHeight="1">
      <c r="A931" s="1705"/>
      <c r="B931" s="1705"/>
      <c r="C931" s="1705"/>
      <c r="D931" s="1705"/>
      <c r="E931" s="1705"/>
      <c r="F931" s="1705"/>
      <c r="G931" s="1705"/>
      <c r="H931" s="1705"/>
      <c r="I931" s="1705"/>
    </row>
    <row r="932" spans="1:9" ht="15.75" customHeight="1">
      <c r="A932" s="1705"/>
      <c r="B932" s="1705"/>
      <c r="C932" s="1705"/>
      <c r="D932" s="1705"/>
      <c r="E932" s="1705"/>
      <c r="F932" s="1705"/>
      <c r="G932" s="1705"/>
      <c r="H932" s="1705"/>
      <c r="I932" s="1705"/>
    </row>
    <row r="933" spans="1:9" ht="15.75" customHeight="1">
      <c r="A933" s="1705"/>
      <c r="B933" s="1705"/>
      <c r="C933" s="1705"/>
      <c r="D933" s="1705"/>
      <c r="E933" s="1705"/>
      <c r="F933" s="1705"/>
      <c r="G933" s="1705"/>
      <c r="H933" s="1705"/>
      <c r="I933" s="1705"/>
    </row>
    <row r="934" spans="1:9" ht="15.75" customHeight="1">
      <c r="A934" s="1705"/>
      <c r="B934" s="1705"/>
      <c r="C934" s="1705"/>
      <c r="D934" s="1705"/>
      <c r="E934" s="1705"/>
      <c r="F934" s="1705"/>
      <c r="G934" s="1705"/>
      <c r="H934" s="1705"/>
      <c r="I934" s="1705"/>
    </row>
    <row r="935" spans="1:9" ht="15.75" customHeight="1">
      <c r="A935" s="1705"/>
      <c r="B935" s="1705"/>
      <c r="C935" s="1705"/>
      <c r="D935" s="1705"/>
      <c r="E935" s="1705"/>
      <c r="F935" s="1705"/>
      <c r="G935" s="1705"/>
      <c r="H935" s="1705"/>
      <c r="I935" s="1705"/>
    </row>
    <row r="936" spans="1:9" ht="15.75" customHeight="1">
      <c r="A936" s="1705"/>
      <c r="B936" s="1705"/>
      <c r="C936" s="1705"/>
      <c r="D936" s="1705"/>
      <c r="E936" s="1705"/>
      <c r="F936" s="1705"/>
      <c r="G936" s="1705"/>
      <c r="H936" s="1705"/>
      <c r="I936" s="1705"/>
    </row>
    <row r="937" spans="1:9" ht="15.75" customHeight="1">
      <c r="A937" s="1705"/>
      <c r="B937" s="1705"/>
      <c r="C937" s="1705"/>
      <c r="D937" s="1705"/>
      <c r="E937" s="1705"/>
      <c r="F937" s="1705"/>
      <c r="G937" s="1705"/>
      <c r="H937" s="1705"/>
      <c r="I937" s="1705"/>
    </row>
    <row r="938" spans="1:9" ht="15.75" customHeight="1">
      <c r="A938" s="1705"/>
      <c r="B938" s="1705"/>
      <c r="C938" s="1705"/>
      <c r="D938" s="1705"/>
      <c r="E938" s="1705"/>
      <c r="F938" s="1705"/>
      <c r="G938" s="1705"/>
      <c r="H938" s="1705"/>
      <c r="I938" s="1705"/>
    </row>
    <row r="939" spans="1:9" ht="15.75" customHeight="1">
      <c r="A939" s="1705"/>
      <c r="B939" s="1705"/>
      <c r="C939" s="1705"/>
      <c r="D939" s="1705"/>
      <c r="E939" s="1705"/>
      <c r="F939" s="1705"/>
      <c r="G939" s="1705"/>
      <c r="H939" s="1705"/>
      <c r="I939" s="1705"/>
    </row>
    <row r="940" spans="1:9" ht="15.75" customHeight="1">
      <c r="A940" s="1705"/>
      <c r="B940" s="1705"/>
      <c r="C940" s="1705"/>
      <c r="D940" s="1705"/>
      <c r="E940" s="1705"/>
      <c r="F940" s="1705"/>
      <c r="G940" s="1705"/>
      <c r="H940" s="1705"/>
      <c r="I940" s="1705"/>
    </row>
    <row r="941" spans="1:9" ht="15.75" customHeight="1">
      <c r="A941" s="1705"/>
      <c r="B941" s="1705"/>
      <c r="C941" s="1705"/>
      <c r="D941" s="1705"/>
      <c r="E941" s="1705"/>
      <c r="F941" s="1705"/>
      <c r="G941" s="1705"/>
      <c r="H941" s="1705"/>
      <c r="I941" s="1705"/>
    </row>
    <row r="942" spans="1:9" ht="15.75" customHeight="1">
      <c r="A942" s="1705"/>
      <c r="B942" s="1705"/>
      <c r="C942" s="1705"/>
      <c r="D942" s="1705"/>
      <c r="E942" s="1705"/>
      <c r="F942" s="1705"/>
      <c r="G942" s="1705"/>
      <c r="H942" s="1705"/>
      <c r="I942" s="1705"/>
    </row>
    <row r="943" spans="1:9" ht="15.75" customHeight="1">
      <c r="A943" s="1705"/>
      <c r="B943" s="1705"/>
      <c r="C943" s="1705"/>
      <c r="D943" s="1705"/>
      <c r="E943" s="1705"/>
      <c r="F943" s="1705"/>
      <c r="G943" s="1705"/>
      <c r="H943" s="1705"/>
      <c r="I943" s="1705"/>
    </row>
    <row r="944" spans="1:9" ht="15.75" customHeight="1">
      <c r="A944" s="1705"/>
      <c r="B944" s="1705"/>
      <c r="C944" s="1705"/>
      <c r="D944" s="1705"/>
      <c r="E944" s="1705"/>
      <c r="F944" s="1705"/>
      <c r="G944" s="1705"/>
      <c r="H944" s="1705"/>
      <c r="I944" s="1705"/>
    </row>
    <row r="945" spans="1:9" ht="15.75" customHeight="1">
      <c r="A945" s="1705"/>
      <c r="B945" s="1705"/>
      <c r="C945" s="1705"/>
      <c r="D945" s="1705"/>
      <c r="E945" s="1705"/>
      <c r="F945" s="1705"/>
      <c r="G945" s="1705"/>
      <c r="H945" s="1705"/>
      <c r="I945" s="1705"/>
    </row>
    <row r="946" spans="1:9" ht="15.75" customHeight="1">
      <c r="A946" s="1705"/>
      <c r="B946" s="1705"/>
      <c r="C946" s="1705"/>
      <c r="D946" s="1705"/>
      <c r="E946" s="1705"/>
      <c r="F946" s="1705"/>
      <c r="G946" s="1705"/>
      <c r="H946" s="1705"/>
      <c r="I946" s="1705"/>
    </row>
    <row r="947" spans="1:9" ht="15.75" customHeight="1">
      <c r="A947" s="1705"/>
      <c r="B947" s="1705"/>
      <c r="C947" s="1705"/>
      <c r="D947" s="1705"/>
      <c r="E947" s="1705"/>
      <c r="F947" s="1705"/>
      <c r="G947" s="1705"/>
      <c r="H947" s="1705"/>
      <c r="I947" s="1705"/>
    </row>
    <row r="948" spans="1:9" ht="15.75" customHeight="1">
      <c r="A948" s="1705"/>
      <c r="B948" s="1705"/>
      <c r="C948" s="1705"/>
      <c r="D948" s="1705"/>
      <c r="E948" s="1705"/>
      <c r="F948" s="1705"/>
      <c r="G948" s="1705"/>
      <c r="H948" s="1705"/>
      <c r="I948" s="1705"/>
    </row>
    <row r="949" spans="1:9" ht="15.75" customHeight="1">
      <c r="A949" s="1705"/>
      <c r="B949" s="1705"/>
      <c r="C949" s="1705"/>
      <c r="D949" s="1705"/>
      <c r="E949" s="1705"/>
      <c r="F949" s="1705"/>
      <c r="G949" s="1705"/>
      <c r="H949" s="1705"/>
      <c r="I949" s="1705"/>
    </row>
    <row r="950" spans="1:9" ht="15.75" customHeight="1">
      <c r="A950" s="1705"/>
      <c r="B950" s="1705"/>
      <c r="C950" s="1705"/>
      <c r="D950" s="1705"/>
      <c r="E950" s="1705"/>
      <c r="F950" s="1705"/>
      <c r="G950" s="1705"/>
      <c r="H950" s="1705"/>
      <c r="I950" s="1705"/>
    </row>
    <row r="951" spans="1:9" ht="15.75" customHeight="1">
      <c r="A951" s="1705"/>
      <c r="B951" s="1705"/>
      <c r="C951" s="1705"/>
      <c r="D951" s="1705"/>
      <c r="E951" s="1705"/>
      <c r="F951" s="1705"/>
      <c r="G951" s="1705"/>
      <c r="H951" s="1705"/>
      <c r="I951" s="1705"/>
    </row>
    <row r="952" spans="1:9" ht="15.75" customHeight="1">
      <c r="A952" s="1705"/>
      <c r="B952" s="1705"/>
      <c r="C952" s="1705"/>
      <c r="D952" s="1705"/>
      <c r="E952" s="1705"/>
      <c r="F952" s="1705"/>
      <c r="G952" s="1705"/>
      <c r="H952" s="1705"/>
      <c r="I952" s="1705"/>
    </row>
    <row r="953" spans="1:9" ht="15.75" customHeight="1">
      <c r="A953" s="1705"/>
      <c r="B953" s="1705"/>
      <c r="C953" s="1705"/>
      <c r="D953" s="1705"/>
      <c r="E953" s="1705"/>
      <c r="F953" s="1705"/>
      <c r="G953" s="1705"/>
      <c r="H953" s="1705"/>
      <c r="I953" s="1705"/>
    </row>
    <row r="954" spans="1:9" ht="15.75" customHeight="1">
      <c r="A954" s="1705"/>
      <c r="B954" s="1705"/>
      <c r="C954" s="1705"/>
      <c r="D954" s="1705"/>
      <c r="E954" s="1705"/>
      <c r="F954" s="1705"/>
      <c r="G954" s="1705"/>
      <c r="H954" s="1705"/>
      <c r="I954" s="1705"/>
    </row>
    <row r="955" spans="1:9" ht="15.75" customHeight="1">
      <c r="A955" s="1705"/>
      <c r="B955" s="1705"/>
      <c r="C955" s="1705"/>
      <c r="D955" s="1705"/>
      <c r="E955" s="1705"/>
      <c r="F955" s="1705"/>
      <c r="G955" s="1705"/>
      <c r="H955" s="1705"/>
      <c r="I955" s="1705"/>
    </row>
    <row r="956" spans="1:9" ht="15.75" customHeight="1">
      <c r="A956" s="1705"/>
      <c r="B956" s="1705"/>
      <c r="C956" s="1705"/>
      <c r="D956" s="1705"/>
      <c r="E956" s="1705"/>
      <c r="F956" s="1705"/>
      <c r="G956" s="1705"/>
      <c r="H956" s="1705"/>
      <c r="I956" s="1705"/>
    </row>
    <row r="957" spans="1:9" ht="15.75" customHeight="1">
      <c r="A957" s="1705"/>
      <c r="B957" s="1705"/>
      <c r="C957" s="1705"/>
      <c r="D957" s="1705"/>
      <c r="E957" s="1705"/>
      <c r="F957" s="1705"/>
      <c r="G957" s="1705"/>
      <c r="H957" s="1705"/>
      <c r="I957" s="1705"/>
    </row>
    <row r="958" spans="1:9" ht="15.75" customHeight="1">
      <c r="A958" s="1705"/>
      <c r="B958" s="1705"/>
      <c r="C958" s="1705"/>
      <c r="D958" s="1705"/>
      <c r="E958" s="1705"/>
      <c r="F958" s="1705"/>
      <c r="G958" s="1705"/>
      <c r="H958" s="1705"/>
      <c r="I958" s="1705"/>
    </row>
    <row r="959" spans="1:9" ht="15.75" customHeight="1">
      <c r="A959" s="1705"/>
      <c r="B959" s="1705"/>
      <c r="C959" s="1705"/>
      <c r="D959" s="1705"/>
      <c r="E959" s="1705"/>
      <c r="F959" s="1705"/>
      <c r="G959" s="1705"/>
      <c r="H959" s="1705"/>
      <c r="I959" s="1705"/>
    </row>
    <row r="960" spans="1:9" ht="15.75" customHeight="1">
      <c r="A960" s="1705"/>
      <c r="B960" s="1705"/>
      <c r="C960" s="1705"/>
      <c r="D960" s="1705"/>
      <c r="E960" s="1705"/>
      <c r="F960" s="1705"/>
      <c r="G960" s="1705"/>
      <c r="H960" s="1705"/>
      <c r="I960" s="1705"/>
    </row>
    <row r="961" spans="1:9" ht="15.75" customHeight="1">
      <c r="A961" s="1705"/>
      <c r="B961" s="1705"/>
      <c r="C961" s="1705"/>
      <c r="D961" s="1705"/>
      <c r="E961" s="1705"/>
      <c r="F961" s="1705"/>
      <c r="G961" s="1705"/>
      <c r="H961" s="1705"/>
      <c r="I961" s="1705"/>
    </row>
    <row r="962" spans="1:9" ht="15.75" customHeight="1">
      <c r="A962" s="1705"/>
      <c r="B962" s="1705"/>
      <c r="C962" s="1705"/>
      <c r="D962" s="1705"/>
      <c r="E962" s="1705"/>
      <c r="F962" s="1705"/>
      <c r="G962" s="1705"/>
      <c r="H962" s="1705"/>
      <c r="I962" s="1705"/>
    </row>
    <row r="963" spans="1:9" ht="15.75" customHeight="1">
      <c r="A963" s="1705"/>
      <c r="B963" s="1705"/>
      <c r="C963" s="1705"/>
      <c r="D963" s="1705"/>
      <c r="E963" s="1705"/>
      <c r="F963" s="1705"/>
      <c r="G963" s="1705"/>
      <c r="H963" s="1705"/>
      <c r="I963" s="1705"/>
    </row>
    <row r="964" spans="1:9" ht="15.75" customHeight="1">
      <c r="A964" s="1705"/>
      <c r="B964" s="1705"/>
      <c r="C964" s="1705"/>
      <c r="D964" s="1705"/>
      <c r="E964" s="1705"/>
      <c r="F964" s="1705"/>
      <c r="G964" s="1705"/>
      <c r="H964" s="1705"/>
      <c r="I964" s="1705"/>
    </row>
    <row r="965" spans="1:9" ht="15.75" customHeight="1">
      <c r="A965" s="1705"/>
      <c r="B965" s="1705"/>
      <c r="C965" s="1705"/>
      <c r="D965" s="1705"/>
      <c r="E965" s="1705"/>
      <c r="F965" s="1705"/>
      <c r="G965" s="1705"/>
      <c r="H965" s="1705"/>
      <c r="I965" s="1705"/>
    </row>
    <row r="966" spans="1:9" ht="15.75" customHeight="1">
      <c r="A966" s="1705"/>
      <c r="B966" s="1705"/>
      <c r="C966" s="1705"/>
      <c r="D966" s="1705"/>
      <c r="E966" s="1705"/>
      <c r="F966" s="1705"/>
      <c r="G966" s="1705"/>
      <c r="H966" s="1705"/>
      <c r="I966" s="1705"/>
    </row>
    <row r="967" spans="1:9" ht="15.75" customHeight="1">
      <c r="A967" s="1705"/>
      <c r="B967" s="1705"/>
      <c r="C967" s="1705"/>
      <c r="D967" s="1705"/>
      <c r="E967" s="1705"/>
      <c r="F967" s="1705"/>
      <c r="G967" s="1705"/>
      <c r="H967" s="1705"/>
      <c r="I967" s="1705"/>
    </row>
    <row r="968" spans="1:9" ht="15.75" customHeight="1">
      <c r="A968" s="1705"/>
      <c r="B968" s="1705"/>
      <c r="C968" s="1705"/>
      <c r="D968" s="1705"/>
      <c r="E968" s="1705"/>
      <c r="F968" s="1705"/>
      <c r="G968" s="1705"/>
      <c r="H968" s="1705"/>
      <c r="I968" s="1705"/>
    </row>
    <row r="969" spans="1:9" ht="15.75" customHeight="1">
      <c r="A969" s="1705"/>
      <c r="B969" s="1705"/>
      <c r="C969" s="1705"/>
      <c r="D969" s="1705"/>
      <c r="E969" s="1705"/>
      <c r="F969" s="1705"/>
      <c r="G969" s="1705"/>
      <c r="H969" s="1705"/>
      <c r="I969" s="1705"/>
    </row>
    <row r="970" spans="1:9" ht="15.75" customHeight="1">
      <c r="A970" s="1705"/>
      <c r="B970" s="1705"/>
      <c r="C970" s="1705"/>
      <c r="D970" s="1705"/>
      <c r="E970" s="1705"/>
      <c r="F970" s="1705"/>
      <c r="G970" s="1705"/>
      <c r="H970" s="1705"/>
      <c r="I970" s="1705"/>
    </row>
    <row r="971" spans="1:9" ht="15.75" customHeight="1">
      <c r="A971" s="1705"/>
      <c r="B971" s="1705"/>
      <c r="C971" s="1705"/>
      <c r="D971" s="1705"/>
      <c r="E971" s="1705"/>
      <c r="F971" s="1705"/>
      <c r="G971" s="1705"/>
      <c r="H971" s="1705"/>
      <c r="I971" s="1705"/>
    </row>
    <row r="972" spans="1:9" ht="15.75" customHeight="1">
      <c r="A972" s="1705"/>
      <c r="B972" s="1705"/>
      <c r="C972" s="1705"/>
      <c r="D972" s="1705"/>
      <c r="E972" s="1705"/>
      <c r="F972" s="1705"/>
      <c r="G972" s="1705"/>
      <c r="H972" s="1705"/>
      <c r="I972" s="1705"/>
    </row>
    <row r="973" spans="1:9" ht="15.75" customHeight="1">
      <c r="A973" s="1705"/>
      <c r="B973" s="1705"/>
      <c r="C973" s="1705"/>
      <c r="D973" s="1705"/>
      <c r="E973" s="1705"/>
      <c r="F973" s="1705"/>
      <c r="G973" s="1705"/>
      <c r="H973" s="1705"/>
      <c r="I973" s="1705"/>
    </row>
    <row r="974" spans="1:9" ht="15.75" customHeight="1">
      <c r="A974" s="1705"/>
      <c r="B974" s="1705"/>
      <c r="C974" s="1705"/>
      <c r="D974" s="1705"/>
      <c r="E974" s="1705"/>
      <c r="F974" s="1705"/>
      <c r="G974" s="1705"/>
      <c r="H974" s="1705"/>
      <c r="I974" s="1705"/>
    </row>
    <row r="975" spans="1:9" ht="15.75" customHeight="1">
      <c r="A975" s="1705"/>
      <c r="B975" s="1705"/>
      <c r="C975" s="1705"/>
      <c r="D975" s="1705"/>
      <c r="E975" s="1705"/>
      <c r="F975" s="1705"/>
      <c r="G975" s="1705"/>
      <c r="H975" s="1705"/>
      <c r="I975" s="1705"/>
    </row>
    <row r="976" spans="1:9" ht="15.75" customHeight="1">
      <c r="A976" s="1705"/>
      <c r="B976" s="1705"/>
      <c r="C976" s="1705"/>
      <c r="D976" s="1705"/>
      <c r="E976" s="1705"/>
      <c r="F976" s="1705"/>
      <c r="G976" s="1705"/>
      <c r="H976" s="1705"/>
      <c r="I976" s="1705"/>
    </row>
    <row r="977" spans="1:9" ht="15.75" customHeight="1">
      <c r="A977" s="1705"/>
      <c r="B977" s="1705"/>
      <c r="C977" s="1705"/>
      <c r="D977" s="1705"/>
      <c r="E977" s="1705"/>
      <c r="F977" s="1705"/>
      <c r="G977" s="1705"/>
      <c r="H977" s="1705"/>
      <c r="I977" s="1705"/>
    </row>
    <row r="978" spans="1:9" ht="15.75" customHeight="1">
      <c r="A978" s="1705"/>
      <c r="B978" s="1705"/>
      <c r="C978" s="1705"/>
      <c r="D978" s="1705"/>
      <c r="E978" s="1705"/>
      <c r="F978" s="1705"/>
      <c r="G978" s="1705"/>
      <c r="H978" s="1705"/>
      <c r="I978" s="1705"/>
    </row>
    <row r="979" spans="1:9" ht="15.75" customHeight="1">
      <c r="A979" s="1705"/>
      <c r="B979" s="1705"/>
      <c r="C979" s="1705"/>
      <c r="D979" s="1705"/>
      <c r="E979" s="1705"/>
      <c r="F979" s="1705"/>
      <c r="G979" s="1705"/>
      <c r="H979" s="1705"/>
      <c r="I979" s="1705"/>
    </row>
    <row r="980" spans="1:9" ht="15.75" customHeight="1">
      <c r="A980" s="1705"/>
      <c r="B980" s="1705"/>
      <c r="C980" s="1705"/>
      <c r="D980" s="1705"/>
      <c r="E980" s="1705"/>
      <c r="F980" s="1705"/>
      <c r="G980" s="1705"/>
      <c r="H980" s="1705"/>
      <c r="I980" s="1705"/>
    </row>
    <row r="981" spans="1:9" ht="15.75" customHeight="1">
      <c r="A981" s="1705"/>
      <c r="B981" s="1705"/>
      <c r="C981" s="1705"/>
      <c r="D981" s="1705"/>
      <c r="E981" s="1705"/>
      <c r="F981" s="1705"/>
      <c r="G981" s="1705"/>
      <c r="H981" s="1705"/>
      <c r="I981" s="1705"/>
    </row>
    <row r="982" spans="1:9" ht="15.75" customHeight="1">
      <c r="A982" s="1705"/>
      <c r="B982" s="1705"/>
      <c r="C982" s="1705"/>
      <c r="D982" s="1705"/>
      <c r="E982" s="1705"/>
      <c r="F982" s="1705"/>
      <c r="G982" s="1705"/>
      <c r="H982" s="1705"/>
      <c r="I982" s="1705"/>
    </row>
    <row r="983" spans="1:9" ht="15.75" customHeight="1">
      <c r="A983" s="1705"/>
      <c r="B983" s="1705"/>
      <c r="C983" s="1705"/>
      <c r="D983" s="1705"/>
      <c r="E983" s="1705"/>
      <c r="F983" s="1705"/>
      <c r="G983" s="1705"/>
      <c r="H983" s="1705"/>
      <c r="I983" s="1705"/>
    </row>
    <row r="984" spans="1:9" ht="15.75" customHeight="1">
      <c r="A984" s="1705"/>
      <c r="B984" s="1705"/>
      <c r="C984" s="1705"/>
      <c r="D984" s="1705"/>
      <c r="E984" s="1705"/>
      <c r="F984" s="1705"/>
      <c r="G984" s="1705"/>
      <c r="H984" s="1705"/>
      <c r="I984" s="1705"/>
    </row>
    <row r="985" spans="1:9" ht="15.75" customHeight="1">
      <c r="A985" s="1705"/>
      <c r="B985" s="1705"/>
      <c r="C985" s="1705"/>
      <c r="D985" s="1705"/>
      <c r="E985" s="1705"/>
      <c r="F985" s="1705"/>
      <c r="G985" s="1705"/>
      <c r="H985" s="1705"/>
    </row>
    <row r="986" spans="1:9" ht="15.75" customHeight="1">
      <c r="A986" s="1705"/>
      <c r="B986" s="1705"/>
      <c r="C986" s="1705"/>
      <c r="D986" s="1705"/>
      <c r="E986" s="1705"/>
      <c r="F986" s="1705"/>
      <c r="G986" s="1705"/>
      <c r="H986" s="1705"/>
    </row>
    <row r="987" spans="1:9" ht="15.75" customHeight="1">
      <c r="A987" s="1705"/>
      <c r="B987" s="1705"/>
      <c r="C987" s="1705"/>
      <c r="D987" s="1705"/>
      <c r="E987" s="1705"/>
      <c r="F987" s="1705"/>
      <c r="G987" s="1705"/>
      <c r="H987" s="1705"/>
    </row>
    <row r="988" spans="1:9" ht="15.75" customHeight="1">
      <c r="A988" s="1705"/>
      <c r="B988" s="1705"/>
      <c r="C988" s="1705"/>
      <c r="D988" s="1705"/>
      <c r="E988" s="1705"/>
      <c r="F988" s="1705"/>
      <c r="G988" s="1705"/>
      <c r="H988" s="1705"/>
    </row>
    <row r="989" spans="1:9" ht="15.75" customHeight="1">
      <c r="A989" s="1705"/>
      <c r="B989" s="1705"/>
      <c r="C989" s="1705"/>
      <c r="D989" s="1705"/>
      <c r="E989" s="1705"/>
      <c r="F989" s="1705"/>
      <c r="G989" s="1705"/>
      <c r="H989" s="1705"/>
    </row>
    <row r="990" spans="1:9" ht="15.75" customHeight="1">
      <c r="A990" s="1705"/>
      <c r="B990" s="1705"/>
      <c r="C990" s="1705"/>
      <c r="D990" s="1705"/>
      <c r="E990" s="1705"/>
      <c r="F990" s="1705"/>
      <c r="G990" s="1705"/>
      <c r="H990" s="1705"/>
    </row>
    <row r="991" spans="1:9" ht="15.75" customHeight="1">
      <c r="A991" s="1705"/>
      <c r="B991" s="1705"/>
      <c r="C991" s="1705"/>
      <c r="D991" s="1705"/>
      <c r="E991" s="1705"/>
      <c r="F991" s="1705"/>
      <c r="G991" s="1705"/>
      <c r="H991" s="1705"/>
    </row>
    <row r="992" spans="1:9" ht="15.75" customHeight="1">
      <c r="A992" s="1705"/>
      <c r="B992" s="1705"/>
      <c r="C992" s="1705"/>
      <c r="D992" s="1705"/>
      <c r="E992" s="1705"/>
      <c r="F992" s="1705"/>
      <c r="G992" s="1705"/>
      <c r="H992" s="1705"/>
    </row>
    <row r="993" spans="1:8" ht="15.75" customHeight="1">
      <c r="A993" s="1705"/>
      <c r="B993" s="1705"/>
      <c r="C993" s="1705"/>
      <c r="D993" s="1705"/>
      <c r="E993" s="1705"/>
      <c r="F993" s="1705"/>
      <c r="G993" s="1705"/>
      <c r="H993" s="1705"/>
    </row>
    <row r="994" spans="1:8" ht="15.75" customHeight="1">
      <c r="A994" s="1705"/>
      <c r="B994" s="1705"/>
      <c r="C994" s="1705"/>
      <c r="D994" s="1705"/>
      <c r="E994" s="1705"/>
      <c r="F994" s="1705"/>
      <c r="G994" s="1705"/>
      <c r="H994" s="1705"/>
    </row>
    <row r="995" spans="1:8" ht="15.75" customHeight="1">
      <c r="A995" s="1705"/>
      <c r="B995" s="1705"/>
      <c r="C995" s="1705"/>
      <c r="D995" s="1705"/>
      <c r="E995" s="1705"/>
      <c r="F995" s="1705"/>
      <c r="G995" s="1705"/>
      <c r="H995" s="1705"/>
    </row>
    <row r="996" spans="1:8" ht="15.75" customHeight="1">
      <c r="A996" s="1705"/>
      <c r="B996" s="1705"/>
      <c r="C996" s="1705"/>
      <c r="D996" s="1705"/>
      <c r="E996" s="1705"/>
      <c r="F996" s="1705"/>
      <c r="G996" s="1705"/>
      <c r="H996" s="1705"/>
    </row>
  </sheetData>
  <mergeCells count="9">
    <mergeCell ref="B21:E21"/>
    <mergeCell ref="B1:H1"/>
    <mergeCell ref="B2:H2"/>
    <mergeCell ref="B3:H3"/>
    <mergeCell ref="B4:H4"/>
    <mergeCell ref="B5:B6"/>
    <mergeCell ref="C5:C6"/>
    <mergeCell ref="G5:H5"/>
    <mergeCell ref="D5:F5"/>
  </mergeCells>
  <printOptions horizontalCentered="1"/>
  <pageMargins left="0.39370078740157483" right="0.39370078740157483" top="0.39370078740157483" bottom="0.39370078740157483" header="0" footer="0"/>
  <pageSetup scale="82"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workbookViewId="0">
      <selection activeCell="L29" sqref="L29"/>
    </sheetView>
  </sheetViews>
  <sheetFormatPr defaultColWidth="14.42578125" defaultRowHeight="15" customHeight="1"/>
  <cols>
    <col min="1" max="1" width="12" style="1703" customWidth="1"/>
    <col min="2" max="2" width="5.140625" style="1703" customWidth="1"/>
    <col min="3" max="3" width="34.42578125" style="1703" customWidth="1"/>
    <col min="4" max="4" width="15.42578125" style="1703" customWidth="1"/>
    <col min="5" max="5" width="15" style="1703" customWidth="1"/>
    <col min="6" max="6" width="16.42578125" style="1703" customWidth="1"/>
    <col min="7" max="7" width="12.140625" style="1703" customWidth="1"/>
    <col min="8" max="8" width="14.42578125" style="1703" customWidth="1"/>
    <col min="9" max="16384" width="14.42578125" style="1703"/>
  </cols>
  <sheetData>
    <row r="1" spans="1:11" ht="15" customHeight="1">
      <c r="A1" s="1706"/>
      <c r="B1" s="3247" t="s">
        <v>1521</v>
      </c>
      <c r="C1" s="3248"/>
      <c r="D1" s="3248"/>
      <c r="E1" s="3248"/>
      <c r="F1" s="3248"/>
      <c r="G1" s="3248"/>
      <c r="H1" s="3248"/>
    </row>
    <row r="2" spans="1:11" ht="15" customHeight="1">
      <c r="A2" s="1706"/>
      <c r="B2" s="3263" t="s">
        <v>1520</v>
      </c>
      <c r="C2" s="3248"/>
      <c r="D2" s="3248"/>
      <c r="E2" s="3248"/>
      <c r="F2" s="3248"/>
      <c r="G2" s="3248"/>
      <c r="H2" s="3248"/>
    </row>
    <row r="3" spans="1:11" ht="15" customHeight="1">
      <c r="A3" s="1706"/>
      <c r="B3" s="3263"/>
      <c r="C3" s="3248"/>
      <c r="D3" s="3248"/>
      <c r="E3" s="3248"/>
      <c r="F3" s="3248"/>
      <c r="G3" s="3248"/>
      <c r="H3" s="3248"/>
    </row>
    <row r="4" spans="1:11" ht="15" customHeight="1" thickBot="1">
      <c r="A4" s="1706"/>
      <c r="B4" s="3284" t="s">
        <v>40</v>
      </c>
      <c r="C4" s="3248"/>
      <c r="D4" s="3248"/>
      <c r="E4" s="3248"/>
      <c r="F4" s="3248"/>
      <c r="G4" s="3248"/>
      <c r="H4" s="3248"/>
    </row>
    <row r="5" spans="1:11" ht="27.75" customHeight="1" thickTop="1">
      <c r="A5" s="1706"/>
      <c r="B5" s="3251" t="s">
        <v>2</v>
      </c>
      <c r="C5" s="3285" t="s">
        <v>3</v>
      </c>
      <c r="D5" s="3287" t="s">
        <v>4</v>
      </c>
      <c r="E5" s="3288"/>
      <c r="F5" s="3289"/>
      <c r="G5" s="3286" t="s">
        <v>545</v>
      </c>
      <c r="H5" s="3279"/>
    </row>
    <row r="6" spans="1:11" ht="18.75">
      <c r="A6" s="1706"/>
      <c r="B6" s="3252"/>
      <c r="C6" s="3277"/>
      <c r="D6" s="1842" t="s">
        <v>29</v>
      </c>
      <c r="E6" s="1841" t="s">
        <v>400</v>
      </c>
      <c r="F6" s="1840" t="s">
        <v>401</v>
      </c>
      <c r="G6" s="1839" t="s">
        <v>85</v>
      </c>
      <c r="H6" s="1838" t="s">
        <v>398</v>
      </c>
    </row>
    <row r="7" spans="1:11" ht="27.75" customHeight="1">
      <c r="A7" s="1706"/>
      <c r="B7" s="1831"/>
      <c r="C7" s="1830" t="s">
        <v>1499</v>
      </c>
      <c r="D7" s="1837">
        <v>16469.416472999997</v>
      </c>
      <c r="E7" s="1837">
        <v>13159.020796000001</v>
      </c>
      <c r="F7" s="1837">
        <v>15683.538904000001</v>
      </c>
      <c r="G7" s="1814">
        <v>-20.100260883116704</v>
      </c>
      <c r="H7" s="1813">
        <v>19.184695785019112</v>
      </c>
      <c r="I7" s="1824"/>
      <c r="J7" s="1824"/>
      <c r="K7" s="1823"/>
    </row>
    <row r="8" spans="1:11" ht="27.75" customHeight="1">
      <c r="A8" s="1706"/>
      <c r="B8" s="1832">
        <v>1</v>
      </c>
      <c r="C8" s="1787" t="s">
        <v>1519</v>
      </c>
      <c r="D8" s="1781">
        <v>146.400554</v>
      </c>
      <c r="E8" s="1780">
        <v>115.06965099999999</v>
      </c>
      <c r="F8" s="1786">
        <v>205.10598899999999</v>
      </c>
      <c r="G8" s="1785">
        <v>-21.400809043386548</v>
      </c>
      <c r="H8" s="1784">
        <v>78.245077844200651</v>
      </c>
      <c r="J8" s="1824"/>
      <c r="K8" s="1823"/>
    </row>
    <row r="9" spans="1:11" ht="27.75" customHeight="1">
      <c r="A9" s="1706"/>
      <c r="B9" s="1832">
        <v>2</v>
      </c>
      <c r="C9" s="1787" t="s">
        <v>1460</v>
      </c>
      <c r="D9" s="1781">
        <v>593.12781300000006</v>
      </c>
      <c r="E9" s="1780">
        <v>583.36687399999994</v>
      </c>
      <c r="F9" s="1786">
        <v>371.75397099999992</v>
      </c>
      <c r="G9" s="1785">
        <v>-1.6456721108103034</v>
      </c>
      <c r="H9" s="1784">
        <v>-36.274411940640981</v>
      </c>
      <c r="J9" s="1824"/>
      <c r="K9" s="1823"/>
    </row>
    <row r="10" spans="1:11" ht="27.75" customHeight="1">
      <c r="A10" s="1706"/>
      <c r="B10" s="1832">
        <v>3</v>
      </c>
      <c r="C10" s="1787" t="s">
        <v>1518</v>
      </c>
      <c r="D10" s="1781">
        <v>281.739285</v>
      </c>
      <c r="E10" s="1780">
        <v>312.76011699999992</v>
      </c>
      <c r="F10" s="1786">
        <v>417.20931800000005</v>
      </c>
      <c r="G10" s="1785">
        <v>11.010474453358521</v>
      </c>
      <c r="H10" s="1784">
        <v>33.395946389161949</v>
      </c>
      <c r="J10" s="1824"/>
      <c r="K10" s="1823"/>
    </row>
    <row r="11" spans="1:11" ht="27.75" customHeight="1">
      <c r="A11" s="1706"/>
      <c r="B11" s="1832">
        <v>4</v>
      </c>
      <c r="C11" s="1787" t="s">
        <v>1462</v>
      </c>
      <c r="D11" s="1781">
        <v>1754.2893799999999</v>
      </c>
      <c r="E11" s="1780">
        <v>1662.398702</v>
      </c>
      <c r="F11" s="1786">
        <v>2367.918017</v>
      </c>
      <c r="G11" s="1785">
        <v>-5.238057018848286</v>
      </c>
      <c r="H11" s="1784">
        <v>42.439837937265182</v>
      </c>
      <c r="J11" s="1824"/>
      <c r="K11" s="1823"/>
    </row>
    <row r="12" spans="1:11" s="1833" customFormat="1" ht="27.75" customHeight="1">
      <c r="A12" s="1836"/>
      <c r="B12" s="1783">
        <v>5</v>
      </c>
      <c r="C12" s="1781" t="s">
        <v>1452</v>
      </c>
      <c r="D12" s="1781">
        <v>1274.101627</v>
      </c>
      <c r="E12" s="1780">
        <v>949.03460500000006</v>
      </c>
      <c r="F12" s="1780">
        <v>567.71389799999997</v>
      </c>
      <c r="G12" s="1779">
        <v>-25.513429628482843</v>
      </c>
      <c r="H12" s="1778">
        <v>-40.179852767328761</v>
      </c>
      <c r="J12" s="1835"/>
      <c r="K12" s="1834"/>
    </row>
    <row r="13" spans="1:11" ht="27.75" customHeight="1">
      <c r="A13" s="1706"/>
      <c r="B13" s="1832">
        <v>6</v>
      </c>
      <c r="C13" s="1787" t="s">
        <v>1510</v>
      </c>
      <c r="D13" s="1781">
        <v>3911.3961549999999</v>
      </c>
      <c r="E13" s="1780">
        <v>2611.0918359999996</v>
      </c>
      <c r="F13" s="1786">
        <v>3318.8982020000003</v>
      </c>
      <c r="G13" s="1785">
        <v>-33.243994406902523</v>
      </c>
      <c r="H13" s="1784">
        <v>27.107677954533681</v>
      </c>
      <c r="J13" s="1824"/>
      <c r="K13" s="1823"/>
    </row>
    <row r="14" spans="1:11" ht="27.75" customHeight="1">
      <c r="A14" s="1706"/>
      <c r="B14" s="1832">
        <v>7</v>
      </c>
      <c r="C14" s="1787" t="s">
        <v>1509</v>
      </c>
      <c r="D14" s="1781">
        <v>285.37263699999994</v>
      </c>
      <c r="E14" s="1780">
        <v>137.57085799999999</v>
      </c>
      <c r="F14" s="1786">
        <v>176.35453899999999</v>
      </c>
      <c r="G14" s="1785">
        <v>-51.792554658980848</v>
      </c>
      <c r="H14" s="1784">
        <v>28.191785356168975</v>
      </c>
      <c r="J14" s="1824"/>
      <c r="K14" s="1823"/>
    </row>
    <row r="15" spans="1:11" ht="27.75" customHeight="1">
      <c r="A15" s="1706"/>
      <c r="B15" s="1832">
        <v>8</v>
      </c>
      <c r="C15" s="1787" t="s">
        <v>1454</v>
      </c>
      <c r="D15" s="1781">
        <v>510.24767000000003</v>
      </c>
      <c r="E15" s="1780">
        <v>385.96883800000001</v>
      </c>
      <c r="F15" s="1786">
        <v>762.3543719999999</v>
      </c>
      <c r="G15" s="1785">
        <v>-24.356570212265748</v>
      </c>
      <c r="H15" s="1784">
        <v>97.517078308793387</v>
      </c>
      <c r="J15" s="1824"/>
      <c r="K15" s="1823"/>
    </row>
    <row r="16" spans="1:11" ht="27.75" customHeight="1">
      <c r="A16" s="1706"/>
      <c r="B16" s="1832">
        <v>9</v>
      </c>
      <c r="C16" s="1787" t="s">
        <v>1508</v>
      </c>
      <c r="D16" s="1781">
        <v>244.37457599999999</v>
      </c>
      <c r="E16" s="1780">
        <v>99.489543000000012</v>
      </c>
      <c r="F16" s="1786">
        <v>64.586774000000005</v>
      </c>
      <c r="G16" s="1785">
        <v>-59.288095910599139</v>
      </c>
      <c r="H16" s="1784">
        <v>-35.081846742425995</v>
      </c>
      <c r="J16" s="1824"/>
      <c r="K16" s="1823"/>
    </row>
    <row r="17" spans="1:11" ht="27.75" customHeight="1">
      <c r="A17" s="1706"/>
      <c r="B17" s="1832">
        <v>10</v>
      </c>
      <c r="C17" s="1787" t="s">
        <v>1507</v>
      </c>
      <c r="D17" s="1781">
        <v>303.96206899999993</v>
      </c>
      <c r="E17" s="1780">
        <v>284.61583100000001</v>
      </c>
      <c r="F17" s="1786">
        <v>411.0148410000001</v>
      </c>
      <c r="G17" s="1785">
        <v>-6.3646882203581505</v>
      </c>
      <c r="H17" s="1784">
        <v>44.410393320672334</v>
      </c>
      <c r="J17" s="1824"/>
      <c r="K17" s="1823"/>
    </row>
    <row r="18" spans="1:11" ht="27.75" customHeight="1">
      <c r="A18" s="1706"/>
      <c r="B18" s="1832">
        <v>11</v>
      </c>
      <c r="C18" s="1787" t="s">
        <v>1467</v>
      </c>
      <c r="D18" s="1781">
        <v>7164.4047069999997</v>
      </c>
      <c r="E18" s="1780">
        <v>6017.6539410000005</v>
      </c>
      <c r="F18" s="1786">
        <v>7020.6289830000005</v>
      </c>
      <c r="G18" s="1785">
        <v>-16.006225400409935</v>
      </c>
      <c r="H18" s="1784">
        <v>16.667210375233509</v>
      </c>
      <c r="J18" s="1824"/>
      <c r="K18" s="1823"/>
    </row>
    <row r="19" spans="1:11" ht="27.75" customHeight="1">
      <c r="A19" s="1706"/>
      <c r="B19" s="1831"/>
      <c r="C19" s="1830" t="s">
        <v>1475</v>
      </c>
      <c r="D19" s="1776">
        <v>15798.465737000017</v>
      </c>
      <c r="E19" s="1829">
        <v>13250.017986239996</v>
      </c>
      <c r="F19" s="1828">
        <v>18052.430260569403</v>
      </c>
      <c r="G19" s="1807">
        <v>-16.130982547194783</v>
      </c>
      <c r="H19" s="1806">
        <v>36.244571738066035</v>
      </c>
      <c r="J19" s="1824"/>
      <c r="K19" s="1823"/>
    </row>
    <row r="20" spans="1:11" ht="27.75" customHeight="1" thickBot="1">
      <c r="A20" s="1706"/>
      <c r="B20" s="1827"/>
      <c r="C20" s="1825" t="s">
        <v>1517</v>
      </c>
      <c r="D20" s="1826">
        <v>32267.882210000014</v>
      </c>
      <c r="E20" s="1826">
        <v>26409.038782239997</v>
      </c>
      <c r="F20" s="1825">
        <v>33735.969164569404</v>
      </c>
      <c r="G20" s="1802">
        <v>-18.156888604063159</v>
      </c>
      <c r="H20" s="1801">
        <v>27.744025228425762</v>
      </c>
      <c r="J20" s="1824"/>
      <c r="K20" s="1823"/>
    </row>
    <row r="21" spans="1:11" ht="27.75" customHeight="1" thickTop="1">
      <c r="A21" s="1706"/>
      <c r="B21" s="3283" t="s">
        <v>1438</v>
      </c>
      <c r="C21" s="3261"/>
      <c r="D21" s="3261"/>
      <c r="E21" s="3261"/>
      <c r="F21" s="3261"/>
      <c r="G21" s="3261"/>
      <c r="H21" s="3261"/>
    </row>
    <row r="22" spans="1:11" ht="15.75" customHeight="1">
      <c r="A22" s="1706"/>
      <c r="B22" s="1706"/>
      <c r="C22" s="1706"/>
      <c r="D22" s="1769"/>
      <c r="E22" s="1769"/>
      <c r="F22" s="1769"/>
      <c r="G22" s="1706"/>
      <c r="H22" s="1706"/>
    </row>
    <row r="23" spans="1:11" ht="15.75" customHeight="1">
      <c r="A23" s="1706"/>
      <c r="B23" s="1706"/>
      <c r="C23" s="1706"/>
      <c r="D23" s="1822"/>
      <c r="E23" s="1822"/>
      <c r="F23" s="1822"/>
      <c r="G23" s="1822"/>
      <c r="H23" s="1822"/>
    </row>
    <row r="24" spans="1:11" ht="15.75" customHeight="1">
      <c r="A24" s="1706"/>
      <c r="B24" s="1706"/>
      <c r="C24" s="1706"/>
      <c r="D24" s="1765"/>
      <c r="E24" s="1765"/>
      <c r="F24" s="1765"/>
      <c r="G24" s="1765"/>
      <c r="H24" s="1765"/>
    </row>
    <row r="25" spans="1:11" ht="15.75" customHeight="1">
      <c r="A25" s="1706"/>
      <c r="B25" s="1706"/>
      <c r="C25" s="1706"/>
      <c r="D25" s="1767"/>
      <c r="E25" s="1767"/>
      <c r="F25" s="1767"/>
      <c r="G25" s="1767"/>
      <c r="H25" s="1767"/>
    </row>
    <row r="26" spans="1:11" ht="15.75" customHeight="1">
      <c r="A26" s="1706"/>
      <c r="B26" s="1706"/>
      <c r="C26" s="1706"/>
      <c r="D26" s="1706"/>
      <c r="E26" s="1706"/>
      <c r="F26" s="1706"/>
      <c r="G26" s="1706"/>
      <c r="H26" s="1706"/>
    </row>
    <row r="27" spans="1:11" ht="15.75" customHeight="1">
      <c r="A27" s="1706"/>
      <c r="B27" s="1706"/>
      <c r="C27" s="1706"/>
      <c r="D27" s="1706"/>
      <c r="E27" s="1706"/>
      <c r="F27" s="1706"/>
      <c r="G27" s="1706"/>
      <c r="H27" s="1706"/>
    </row>
    <row r="28" spans="1:11" ht="15.75" customHeight="1">
      <c r="A28" s="1706"/>
      <c r="B28" s="1706"/>
      <c r="C28" s="1706"/>
      <c r="D28" s="1706"/>
      <c r="E28" s="1706"/>
      <c r="F28" s="1706"/>
      <c r="G28" s="1706"/>
      <c r="H28" s="1706"/>
    </row>
    <row r="29" spans="1:11" ht="15.75" customHeight="1">
      <c r="A29" s="1706"/>
      <c r="B29" s="1706"/>
      <c r="C29" s="1706"/>
      <c r="D29" s="1706"/>
      <c r="E29" s="1706"/>
      <c r="F29" s="1706"/>
      <c r="G29" s="1706"/>
      <c r="H29" s="1706"/>
    </row>
    <row r="30" spans="1:11" ht="15.75" customHeight="1">
      <c r="A30" s="1706"/>
      <c r="B30" s="1706"/>
      <c r="C30" s="1706"/>
      <c r="D30" s="1706"/>
      <c r="E30" s="1706"/>
      <c r="F30" s="1706"/>
      <c r="G30" s="1706"/>
      <c r="H30" s="1706"/>
    </row>
    <row r="31" spans="1:11" ht="15.75" customHeight="1">
      <c r="A31" s="1706"/>
      <c r="B31" s="1706"/>
      <c r="C31" s="1706"/>
      <c r="D31" s="1706"/>
      <c r="E31" s="1706"/>
      <c r="F31" s="1706"/>
      <c r="G31" s="1706"/>
      <c r="H31" s="1706"/>
    </row>
    <row r="32" spans="1:11" ht="15.75" customHeight="1">
      <c r="A32" s="1706"/>
      <c r="B32" s="1706"/>
      <c r="C32" s="1706"/>
      <c r="D32" s="1706"/>
      <c r="E32" s="1706"/>
      <c r="F32" s="1706"/>
      <c r="G32" s="1706"/>
      <c r="H32" s="1706"/>
    </row>
    <row r="33" spans="1:8" ht="15.75" customHeight="1">
      <c r="A33" s="1706"/>
      <c r="B33" s="1706"/>
      <c r="C33" s="1706"/>
      <c r="D33" s="1706"/>
      <c r="E33" s="1706"/>
      <c r="F33" s="1706"/>
      <c r="G33" s="1706"/>
      <c r="H33" s="1706"/>
    </row>
    <row r="34" spans="1:8" ht="15.75" customHeight="1">
      <c r="A34" s="1706"/>
      <c r="B34" s="1706"/>
      <c r="C34" s="1706"/>
      <c r="D34" s="1706"/>
      <c r="E34" s="1706"/>
      <c r="F34" s="1706"/>
      <c r="G34" s="1706"/>
      <c r="H34" s="1706"/>
    </row>
    <row r="35" spans="1:8" ht="15.75" customHeight="1">
      <c r="A35" s="1706"/>
      <c r="B35" s="1706"/>
      <c r="C35" s="1706"/>
      <c r="D35" s="1706"/>
      <c r="E35" s="1706"/>
      <c r="F35" s="1706"/>
      <c r="G35" s="1706"/>
      <c r="H35" s="1706"/>
    </row>
    <row r="36" spans="1:8" ht="15.75" customHeight="1">
      <c r="A36" s="1706"/>
      <c r="B36" s="1706"/>
      <c r="C36" s="1706"/>
      <c r="D36" s="1706"/>
      <c r="E36" s="1706"/>
      <c r="F36" s="1706"/>
      <c r="G36" s="1706"/>
      <c r="H36" s="1706"/>
    </row>
    <row r="37" spans="1:8" ht="15.75" customHeight="1">
      <c r="A37" s="1706"/>
      <c r="B37" s="1706"/>
      <c r="C37" s="1706"/>
      <c r="D37" s="1706"/>
      <c r="E37" s="1706"/>
      <c r="F37" s="1706"/>
      <c r="G37" s="1706"/>
      <c r="H37" s="1706"/>
    </row>
    <row r="38" spans="1:8" ht="15.75" customHeight="1">
      <c r="A38" s="1706"/>
      <c r="B38" s="1706"/>
      <c r="C38" s="1706"/>
      <c r="D38" s="1706"/>
      <c r="E38" s="1706"/>
      <c r="F38" s="1706"/>
      <c r="G38" s="1706"/>
      <c r="H38" s="1706"/>
    </row>
    <row r="39" spans="1:8" ht="15.75" customHeight="1">
      <c r="A39" s="1706"/>
      <c r="B39" s="1706"/>
      <c r="C39" s="1706"/>
      <c r="D39" s="1706"/>
      <c r="E39" s="1706"/>
      <c r="F39" s="1706"/>
      <c r="G39" s="1706"/>
      <c r="H39" s="1706"/>
    </row>
    <row r="40" spans="1:8" ht="15.75" customHeight="1">
      <c r="A40" s="1706"/>
      <c r="B40" s="1706"/>
      <c r="C40" s="1706"/>
      <c r="D40" s="1706"/>
      <c r="E40" s="1706"/>
      <c r="F40" s="1706"/>
      <c r="G40" s="1706"/>
      <c r="H40" s="1706"/>
    </row>
    <row r="41" spans="1:8" ht="15.75" customHeight="1">
      <c r="A41" s="1706"/>
      <c r="B41" s="1706"/>
      <c r="C41" s="1706"/>
      <c r="D41" s="1706"/>
      <c r="E41" s="1706"/>
      <c r="F41" s="1706"/>
      <c r="G41" s="1706"/>
      <c r="H41" s="1706"/>
    </row>
    <row r="42" spans="1:8" ht="15.75" customHeight="1">
      <c r="A42" s="1706"/>
      <c r="B42" s="1706"/>
      <c r="C42" s="1706"/>
      <c r="D42" s="1706"/>
      <c r="E42" s="1706"/>
      <c r="F42" s="1706"/>
      <c r="G42" s="1706"/>
      <c r="H42" s="1706"/>
    </row>
    <row r="43" spans="1:8" ht="15.75" customHeight="1">
      <c r="A43" s="1706"/>
      <c r="B43" s="1706"/>
      <c r="C43" s="1706"/>
      <c r="D43" s="1706"/>
      <c r="E43" s="1706"/>
      <c r="F43" s="1706"/>
      <c r="G43" s="1706"/>
      <c r="H43" s="1706"/>
    </row>
    <row r="44" spans="1:8" ht="15.75" customHeight="1">
      <c r="A44" s="1706"/>
      <c r="B44" s="1706"/>
      <c r="C44" s="1706"/>
      <c r="D44" s="1706"/>
      <c r="E44" s="1706"/>
      <c r="F44" s="1706"/>
      <c r="G44" s="1706"/>
      <c r="H44" s="1706"/>
    </row>
    <row r="45" spans="1:8" ht="15.75" customHeight="1">
      <c r="A45" s="1706"/>
      <c r="B45" s="1706"/>
      <c r="C45" s="1706"/>
      <c r="D45" s="1706"/>
      <c r="E45" s="1706"/>
      <c r="F45" s="1706"/>
      <c r="G45" s="1706"/>
      <c r="H45" s="1706"/>
    </row>
    <row r="46" spans="1:8" ht="15.75" customHeight="1">
      <c r="A46" s="1706"/>
      <c r="B46" s="1706"/>
      <c r="C46" s="1706"/>
      <c r="D46" s="1706"/>
      <c r="E46" s="1706"/>
      <c r="F46" s="1706"/>
      <c r="G46" s="1706"/>
      <c r="H46" s="1706"/>
    </row>
    <row r="47" spans="1:8" ht="15.75" customHeight="1">
      <c r="A47" s="1706"/>
      <c r="B47" s="1706"/>
      <c r="C47" s="1706"/>
      <c r="D47" s="1706"/>
      <c r="E47" s="1706"/>
      <c r="F47" s="1706"/>
      <c r="G47" s="1706"/>
      <c r="H47" s="1706"/>
    </row>
    <row r="48" spans="1:8" ht="15.75" customHeight="1">
      <c r="A48" s="1706"/>
      <c r="B48" s="1706"/>
      <c r="C48" s="1706"/>
      <c r="D48" s="1706"/>
      <c r="E48" s="1706"/>
      <c r="F48" s="1706"/>
      <c r="G48" s="1706"/>
      <c r="H48" s="1706"/>
    </row>
    <row r="49" spans="1:8" ht="15.75" customHeight="1">
      <c r="A49" s="1706"/>
      <c r="B49" s="1706"/>
      <c r="C49" s="1706"/>
      <c r="D49" s="1706"/>
      <c r="E49" s="1706"/>
      <c r="F49" s="1706"/>
      <c r="G49" s="1706"/>
      <c r="H49" s="1706"/>
    </row>
    <row r="50" spans="1:8" ht="15.75" customHeight="1">
      <c r="A50" s="1706"/>
      <c r="B50" s="1706"/>
      <c r="C50" s="1706"/>
      <c r="D50" s="1706"/>
      <c r="E50" s="1706"/>
      <c r="F50" s="1706"/>
      <c r="G50" s="1706"/>
      <c r="H50" s="1706"/>
    </row>
    <row r="51" spans="1:8" ht="15.75" customHeight="1">
      <c r="A51" s="1706"/>
      <c r="B51" s="1706"/>
      <c r="C51" s="1706"/>
      <c r="D51" s="1706"/>
      <c r="E51" s="1706"/>
      <c r="F51" s="1706"/>
      <c r="G51" s="1706"/>
      <c r="H51" s="1706"/>
    </row>
    <row r="52" spans="1:8" ht="15.75" customHeight="1">
      <c r="A52" s="1706"/>
      <c r="B52" s="1706"/>
      <c r="C52" s="1706"/>
      <c r="D52" s="1706"/>
      <c r="E52" s="1706"/>
      <c r="F52" s="1706"/>
      <c r="G52" s="1706"/>
      <c r="H52" s="1706"/>
    </row>
    <row r="53" spans="1:8" ht="15.75" customHeight="1">
      <c r="A53" s="1706"/>
      <c r="B53" s="1706"/>
      <c r="C53" s="1706"/>
      <c r="D53" s="1706"/>
      <c r="E53" s="1706"/>
      <c r="F53" s="1706"/>
      <c r="G53" s="1706"/>
      <c r="H53" s="1706"/>
    </row>
    <row r="54" spans="1:8" ht="15.75" customHeight="1">
      <c r="A54" s="1706"/>
      <c r="B54" s="1706"/>
      <c r="C54" s="1706"/>
      <c r="D54" s="1706"/>
      <c r="E54" s="1706"/>
      <c r="F54" s="1706"/>
      <c r="G54" s="1706"/>
      <c r="H54" s="1706"/>
    </row>
    <row r="55" spans="1:8" ht="15.75" customHeight="1">
      <c r="A55" s="1706"/>
      <c r="B55" s="1706"/>
      <c r="C55" s="1706"/>
      <c r="D55" s="1706"/>
      <c r="E55" s="1706"/>
      <c r="F55" s="1706"/>
      <c r="G55" s="1706"/>
      <c r="H55" s="1706"/>
    </row>
    <row r="56" spans="1:8" ht="15.75" customHeight="1">
      <c r="A56" s="1706"/>
      <c r="B56" s="1706"/>
      <c r="C56" s="1706"/>
      <c r="D56" s="1706"/>
      <c r="E56" s="1706"/>
      <c r="F56" s="1706"/>
      <c r="G56" s="1706"/>
      <c r="H56" s="1706"/>
    </row>
    <row r="57" spans="1:8" ht="15.75" customHeight="1">
      <c r="A57" s="1706"/>
      <c r="B57" s="1706"/>
      <c r="C57" s="1706"/>
      <c r="D57" s="1706"/>
      <c r="E57" s="1706"/>
      <c r="F57" s="1706"/>
      <c r="G57" s="1706"/>
      <c r="H57" s="1706"/>
    </row>
    <row r="58" spans="1:8" ht="15.75" customHeight="1">
      <c r="A58" s="1706"/>
      <c r="B58" s="1706"/>
      <c r="C58" s="1706"/>
      <c r="D58" s="1706"/>
      <c r="E58" s="1706"/>
      <c r="F58" s="1706"/>
      <c r="G58" s="1706"/>
      <c r="H58" s="1706"/>
    </row>
    <row r="59" spans="1:8" ht="15.75" customHeight="1">
      <c r="A59" s="1706"/>
      <c r="B59" s="1706"/>
      <c r="C59" s="1706"/>
      <c r="D59" s="1706"/>
      <c r="E59" s="1706"/>
      <c r="F59" s="1706"/>
      <c r="G59" s="1706"/>
      <c r="H59" s="1706"/>
    </row>
    <row r="60" spans="1:8" ht="15.75" customHeight="1">
      <c r="A60" s="1706"/>
      <c r="B60" s="1706"/>
      <c r="C60" s="1706"/>
      <c r="D60" s="1706"/>
      <c r="E60" s="1706"/>
      <c r="F60" s="1706"/>
      <c r="G60" s="1706"/>
      <c r="H60" s="1706"/>
    </row>
    <row r="61" spans="1:8" ht="15.75" customHeight="1">
      <c r="A61" s="1706"/>
      <c r="B61" s="1706"/>
      <c r="C61" s="1706"/>
      <c r="D61" s="1706"/>
      <c r="E61" s="1706"/>
      <c r="F61" s="1706"/>
      <c r="G61" s="1706"/>
      <c r="H61" s="1706"/>
    </row>
    <row r="62" spans="1:8" ht="15.75" customHeight="1">
      <c r="A62" s="1706"/>
      <c r="B62" s="1706"/>
      <c r="C62" s="1706"/>
      <c r="D62" s="1706"/>
      <c r="E62" s="1706"/>
      <c r="F62" s="1706"/>
      <c r="G62" s="1706"/>
      <c r="H62" s="1706"/>
    </row>
    <row r="63" spans="1:8" ht="15.75" customHeight="1">
      <c r="A63" s="1706"/>
      <c r="B63" s="1706"/>
      <c r="C63" s="1706"/>
      <c r="D63" s="1706"/>
      <c r="E63" s="1706"/>
      <c r="F63" s="1706"/>
      <c r="G63" s="1706"/>
      <c r="H63" s="1706"/>
    </row>
    <row r="64" spans="1:8" ht="15.75" customHeight="1">
      <c r="A64" s="1706"/>
      <c r="B64" s="1706"/>
      <c r="C64" s="1706"/>
      <c r="D64" s="1706"/>
      <c r="E64" s="1706"/>
      <c r="F64" s="1706"/>
      <c r="G64" s="1706"/>
      <c r="H64" s="1706"/>
    </row>
    <row r="65" spans="1:8" ht="15.75" customHeight="1">
      <c r="A65" s="1706"/>
      <c r="B65" s="1706"/>
      <c r="C65" s="1706"/>
      <c r="D65" s="1706"/>
      <c r="E65" s="1706"/>
      <c r="F65" s="1706"/>
      <c r="G65" s="1706"/>
      <c r="H65" s="1706"/>
    </row>
    <row r="66" spans="1:8" ht="15.75" customHeight="1">
      <c r="A66" s="1706"/>
      <c r="B66" s="1706"/>
      <c r="C66" s="1706"/>
      <c r="D66" s="1706"/>
      <c r="E66" s="1706"/>
      <c r="F66" s="1706"/>
      <c r="G66" s="1706"/>
      <c r="H66" s="1706"/>
    </row>
    <row r="67" spans="1:8" ht="15.75" customHeight="1">
      <c r="A67" s="1706"/>
      <c r="B67" s="1706"/>
      <c r="C67" s="1706"/>
      <c r="D67" s="1706"/>
      <c r="E67" s="1706"/>
      <c r="F67" s="1706"/>
      <c r="G67" s="1706"/>
      <c r="H67" s="1706"/>
    </row>
    <row r="68" spans="1:8" ht="15.75" customHeight="1">
      <c r="A68" s="1706"/>
      <c r="B68" s="1706"/>
      <c r="C68" s="1706"/>
      <c r="D68" s="1706"/>
      <c r="E68" s="1706"/>
      <c r="F68" s="1706"/>
      <c r="G68" s="1706"/>
      <c r="H68" s="1706"/>
    </row>
    <row r="69" spans="1:8" ht="15.75" customHeight="1">
      <c r="A69" s="1706"/>
      <c r="B69" s="1706"/>
      <c r="C69" s="1706"/>
      <c r="D69" s="1706"/>
      <c r="E69" s="1706"/>
      <c r="F69" s="1706"/>
      <c r="G69" s="1706"/>
      <c r="H69" s="1706"/>
    </row>
    <row r="70" spans="1:8" ht="15.75" customHeight="1">
      <c r="A70" s="1706"/>
      <c r="B70" s="1706"/>
      <c r="C70" s="1706"/>
      <c r="D70" s="1706"/>
      <c r="E70" s="1706"/>
      <c r="F70" s="1706"/>
      <c r="G70" s="1706"/>
      <c r="H70" s="1706"/>
    </row>
    <row r="71" spans="1:8" ht="15.75" customHeight="1">
      <c r="A71" s="1706"/>
      <c r="B71" s="1706"/>
      <c r="C71" s="1706"/>
      <c r="D71" s="1706"/>
      <c r="E71" s="1706"/>
      <c r="F71" s="1706"/>
      <c r="G71" s="1706"/>
      <c r="H71" s="1706"/>
    </row>
    <row r="72" spans="1:8" ht="15.75" customHeight="1">
      <c r="A72" s="1706"/>
      <c r="B72" s="1706"/>
      <c r="C72" s="1706"/>
      <c r="D72" s="1706"/>
      <c r="E72" s="1706"/>
      <c r="F72" s="1706"/>
      <c r="G72" s="1706"/>
      <c r="H72" s="1706"/>
    </row>
    <row r="73" spans="1:8" ht="15.75" customHeight="1">
      <c r="A73" s="1706"/>
      <c r="B73" s="1706"/>
      <c r="C73" s="1706"/>
      <c r="D73" s="1706"/>
      <c r="E73" s="1706"/>
      <c r="F73" s="1706"/>
      <c r="G73" s="1706"/>
      <c r="H73" s="1706"/>
    </row>
    <row r="74" spans="1:8" ht="15.75" customHeight="1">
      <c r="A74" s="1706"/>
      <c r="B74" s="1706"/>
      <c r="C74" s="1706"/>
      <c r="D74" s="1706"/>
      <c r="E74" s="1706"/>
      <c r="F74" s="1706"/>
      <c r="G74" s="1706"/>
      <c r="H74" s="1706"/>
    </row>
    <row r="75" spans="1:8" ht="15.75" customHeight="1">
      <c r="A75" s="1706"/>
      <c r="B75" s="1706"/>
      <c r="C75" s="1706"/>
      <c r="D75" s="1706"/>
      <c r="E75" s="1706"/>
      <c r="F75" s="1706"/>
      <c r="G75" s="1706"/>
      <c r="H75" s="1706"/>
    </row>
    <row r="76" spans="1:8" ht="15.75" customHeight="1">
      <c r="A76" s="1706"/>
      <c r="B76" s="1706"/>
      <c r="C76" s="1706"/>
      <c r="D76" s="1706"/>
      <c r="E76" s="1706"/>
      <c r="F76" s="1706"/>
      <c r="G76" s="1706"/>
      <c r="H76" s="1706"/>
    </row>
    <row r="77" spans="1:8" ht="15.75" customHeight="1">
      <c r="A77" s="1706"/>
      <c r="B77" s="1706"/>
      <c r="C77" s="1706"/>
      <c r="D77" s="1706"/>
      <c r="E77" s="1706"/>
      <c r="F77" s="1706"/>
      <c r="G77" s="1706"/>
      <c r="H77" s="1706"/>
    </row>
    <row r="78" spans="1:8" ht="15.75" customHeight="1">
      <c r="A78" s="1706"/>
      <c r="B78" s="1706"/>
      <c r="C78" s="1706"/>
      <c r="D78" s="1706"/>
      <c r="E78" s="1706"/>
      <c r="F78" s="1706"/>
      <c r="G78" s="1706"/>
      <c r="H78" s="1706"/>
    </row>
    <row r="79" spans="1:8" ht="15.75" customHeight="1">
      <c r="A79" s="1706"/>
      <c r="B79" s="1706"/>
      <c r="C79" s="1706"/>
      <c r="D79" s="1706"/>
      <c r="E79" s="1706"/>
      <c r="F79" s="1706"/>
      <c r="G79" s="1706"/>
      <c r="H79" s="1706"/>
    </row>
    <row r="80" spans="1:8" ht="15.75" customHeight="1">
      <c r="A80" s="1706"/>
      <c r="B80" s="1706"/>
      <c r="C80" s="1706"/>
      <c r="D80" s="1706"/>
      <c r="E80" s="1706"/>
      <c r="F80" s="1706"/>
      <c r="G80" s="1706"/>
      <c r="H80" s="1706"/>
    </row>
    <row r="81" spans="1:8" ht="15.75" customHeight="1">
      <c r="A81" s="1706"/>
      <c r="B81" s="1706"/>
      <c r="C81" s="1706"/>
      <c r="D81" s="1706"/>
      <c r="E81" s="1706"/>
      <c r="F81" s="1706"/>
      <c r="G81" s="1706"/>
      <c r="H81" s="1706"/>
    </row>
    <row r="82" spans="1:8" ht="15.75" customHeight="1">
      <c r="A82" s="1706"/>
      <c r="B82" s="1706"/>
      <c r="C82" s="1706"/>
      <c r="D82" s="1706"/>
      <c r="E82" s="1706"/>
      <c r="F82" s="1706"/>
      <c r="G82" s="1706"/>
      <c r="H82" s="1706"/>
    </row>
    <row r="83" spans="1:8" ht="15.75" customHeight="1">
      <c r="A83" s="1706"/>
      <c r="B83" s="1706"/>
      <c r="C83" s="1706"/>
      <c r="D83" s="1706"/>
      <c r="E83" s="1706"/>
      <c r="F83" s="1706"/>
      <c r="G83" s="1706"/>
      <c r="H83" s="1706"/>
    </row>
    <row r="84" spans="1:8" ht="15.75" customHeight="1">
      <c r="A84" s="1706"/>
      <c r="B84" s="1706"/>
      <c r="C84" s="1706"/>
      <c r="D84" s="1706"/>
      <c r="E84" s="1706"/>
      <c r="F84" s="1706"/>
      <c r="G84" s="1706"/>
      <c r="H84" s="1706"/>
    </row>
    <row r="85" spans="1:8" ht="15.75" customHeight="1">
      <c r="A85" s="1706"/>
      <c r="B85" s="1706"/>
      <c r="C85" s="1706"/>
      <c r="D85" s="1706"/>
      <c r="E85" s="1706"/>
      <c r="F85" s="1706"/>
      <c r="G85" s="1706"/>
      <c r="H85" s="1706"/>
    </row>
    <row r="86" spans="1:8" ht="15.75" customHeight="1">
      <c r="A86" s="1706"/>
      <c r="B86" s="1706"/>
      <c r="C86" s="1706"/>
      <c r="D86" s="1706"/>
      <c r="E86" s="1706"/>
      <c r="F86" s="1706"/>
      <c r="G86" s="1706"/>
      <c r="H86" s="1706"/>
    </row>
    <row r="87" spans="1:8" ht="15.75" customHeight="1">
      <c r="A87" s="1706"/>
      <c r="B87" s="1706"/>
      <c r="C87" s="1706"/>
      <c r="D87" s="1706"/>
      <c r="E87" s="1706"/>
      <c r="F87" s="1706"/>
      <c r="G87" s="1706"/>
      <c r="H87" s="1706"/>
    </row>
    <row r="88" spans="1:8" ht="15.75" customHeight="1">
      <c r="A88" s="1706"/>
      <c r="B88" s="1706"/>
      <c r="C88" s="1706"/>
      <c r="D88" s="1706"/>
      <c r="E88" s="1706"/>
      <c r="F88" s="1706"/>
      <c r="G88" s="1706"/>
      <c r="H88" s="1706"/>
    </row>
    <row r="89" spans="1:8" ht="15.75" customHeight="1">
      <c r="A89" s="1706"/>
      <c r="B89" s="1706"/>
      <c r="C89" s="1706"/>
      <c r="D89" s="1706"/>
      <c r="E89" s="1706"/>
      <c r="F89" s="1706"/>
      <c r="G89" s="1706"/>
      <c r="H89" s="1706"/>
    </row>
    <row r="90" spans="1:8" ht="15.75" customHeight="1">
      <c r="A90" s="1706"/>
      <c r="B90" s="1706"/>
      <c r="C90" s="1706"/>
      <c r="D90" s="1706"/>
      <c r="E90" s="1706"/>
      <c r="F90" s="1706"/>
      <c r="G90" s="1706"/>
      <c r="H90" s="1706"/>
    </row>
    <row r="91" spans="1:8" ht="15.75" customHeight="1">
      <c r="A91" s="1706"/>
      <c r="B91" s="1706"/>
      <c r="C91" s="1706"/>
      <c r="D91" s="1706"/>
      <c r="E91" s="1706"/>
      <c r="F91" s="1706"/>
      <c r="G91" s="1706"/>
      <c r="H91" s="1706"/>
    </row>
    <row r="92" spans="1:8" ht="15.75" customHeight="1">
      <c r="A92" s="1706"/>
      <c r="B92" s="1706"/>
      <c r="C92" s="1706"/>
      <c r="D92" s="1706"/>
      <c r="E92" s="1706"/>
      <c r="F92" s="1706"/>
      <c r="G92" s="1706"/>
      <c r="H92" s="1706"/>
    </row>
    <row r="93" spans="1:8" ht="15.75" customHeight="1">
      <c r="A93" s="1706"/>
      <c r="B93" s="1706"/>
      <c r="C93" s="1706"/>
      <c r="D93" s="1706"/>
      <c r="E93" s="1706"/>
      <c r="F93" s="1706"/>
      <c r="G93" s="1706"/>
      <c r="H93" s="1706"/>
    </row>
    <row r="94" spans="1:8" ht="15.75" customHeight="1">
      <c r="A94" s="1706"/>
      <c r="B94" s="1706"/>
      <c r="C94" s="1706"/>
      <c r="D94" s="1706"/>
      <c r="E94" s="1706"/>
      <c r="F94" s="1706"/>
      <c r="G94" s="1706"/>
      <c r="H94" s="1706"/>
    </row>
    <row r="95" spans="1:8" ht="15.75" customHeight="1">
      <c r="A95" s="1706"/>
      <c r="B95" s="1706"/>
      <c r="C95" s="1706"/>
      <c r="D95" s="1706"/>
      <c r="E95" s="1706"/>
      <c r="F95" s="1706"/>
      <c r="G95" s="1706"/>
      <c r="H95" s="1706"/>
    </row>
    <row r="96" spans="1:8" ht="15.75" customHeight="1">
      <c r="A96" s="1706"/>
      <c r="B96" s="1706"/>
      <c r="C96" s="1706"/>
      <c r="D96" s="1706"/>
      <c r="E96" s="1706"/>
      <c r="F96" s="1706"/>
      <c r="G96" s="1706"/>
      <c r="H96" s="1706"/>
    </row>
    <row r="97" spans="1:8" ht="15.75" customHeight="1">
      <c r="A97" s="1706"/>
      <c r="B97" s="1706"/>
      <c r="C97" s="1706"/>
      <c r="D97" s="1706"/>
      <c r="E97" s="1706"/>
      <c r="F97" s="1706"/>
      <c r="G97" s="1706"/>
      <c r="H97" s="1706"/>
    </row>
    <row r="98" spans="1:8" ht="15.75" customHeight="1">
      <c r="A98" s="1706"/>
      <c r="B98" s="1706"/>
      <c r="C98" s="1706"/>
      <c r="D98" s="1706"/>
      <c r="E98" s="1706"/>
      <c r="F98" s="1706"/>
      <c r="G98" s="1706"/>
      <c r="H98" s="1706"/>
    </row>
    <row r="99" spans="1:8" ht="15.75" customHeight="1">
      <c r="A99" s="1706"/>
      <c r="B99" s="1706"/>
      <c r="C99" s="1706"/>
      <c r="D99" s="1706"/>
      <c r="E99" s="1706"/>
      <c r="F99" s="1706"/>
      <c r="G99" s="1706"/>
      <c r="H99" s="1706"/>
    </row>
    <row r="100" spans="1:8" ht="15.75" customHeight="1">
      <c r="A100" s="1706"/>
      <c r="B100" s="1706"/>
      <c r="C100" s="1706"/>
      <c r="D100" s="1706"/>
      <c r="E100" s="1706"/>
      <c r="F100" s="1706"/>
      <c r="G100" s="1706"/>
      <c r="H100" s="1706"/>
    </row>
    <row r="101" spans="1:8" ht="15.75" customHeight="1">
      <c r="A101" s="1706"/>
      <c r="B101" s="1706"/>
      <c r="C101" s="1706"/>
      <c r="D101" s="1706"/>
      <c r="E101" s="1706"/>
      <c r="F101" s="1706"/>
      <c r="G101" s="1706"/>
      <c r="H101" s="1706"/>
    </row>
    <row r="102" spans="1:8" ht="15.75" customHeight="1">
      <c r="A102" s="1706"/>
      <c r="B102" s="1706"/>
      <c r="C102" s="1706"/>
      <c r="D102" s="1706"/>
      <c r="E102" s="1706"/>
      <c r="F102" s="1706"/>
      <c r="G102" s="1706"/>
      <c r="H102" s="1706"/>
    </row>
    <row r="103" spans="1:8" ht="15.75" customHeight="1">
      <c r="A103" s="1706"/>
      <c r="B103" s="1706"/>
      <c r="C103" s="1706"/>
      <c r="D103" s="1706"/>
      <c r="E103" s="1706"/>
      <c r="F103" s="1706"/>
      <c r="G103" s="1706"/>
      <c r="H103" s="1706"/>
    </row>
    <row r="104" spans="1:8" ht="15.75" customHeight="1">
      <c r="A104" s="1706"/>
      <c r="B104" s="1706"/>
      <c r="C104" s="1706"/>
      <c r="D104" s="1706"/>
      <c r="E104" s="1706"/>
      <c r="F104" s="1706"/>
      <c r="G104" s="1706"/>
      <c r="H104" s="1706"/>
    </row>
    <row r="105" spans="1:8" ht="15.75" customHeight="1">
      <c r="A105" s="1706"/>
      <c r="B105" s="1706"/>
      <c r="C105" s="1706"/>
      <c r="D105" s="1706"/>
      <c r="E105" s="1706"/>
      <c r="F105" s="1706"/>
      <c r="G105" s="1706"/>
      <c r="H105" s="1706"/>
    </row>
    <row r="106" spans="1:8" ht="15.75" customHeight="1">
      <c r="A106" s="1706"/>
      <c r="B106" s="1706"/>
      <c r="C106" s="1706"/>
      <c r="D106" s="1706"/>
      <c r="E106" s="1706"/>
      <c r="F106" s="1706"/>
      <c r="G106" s="1706"/>
      <c r="H106" s="1706"/>
    </row>
    <row r="107" spans="1:8" ht="15.75" customHeight="1">
      <c r="A107" s="1706"/>
      <c r="B107" s="1706"/>
      <c r="C107" s="1706"/>
      <c r="D107" s="1706"/>
      <c r="E107" s="1706"/>
      <c r="F107" s="1706"/>
      <c r="G107" s="1706"/>
      <c r="H107" s="1706"/>
    </row>
    <row r="108" spans="1:8" ht="15.75" customHeight="1">
      <c r="A108" s="1706"/>
      <c r="B108" s="1706"/>
      <c r="C108" s="1706"/>
      <c r="D108" s="1706"/>
      <c r="E108" s="1706"/>
      <c r="F108" s="1706"/>
      <c r="G108" s="1706"/>
      <c r="H108" s="1706"/>
    </row>
    <row r="109" spans="1:8" ht="15.75" customHeight="1">
      <c r="A109" s="1706"/>
      <c r="B109" s="1706"/>
      <c r="C109" s="1706"/>
      <c r="D109" s="1706"/>
      <c r="E109" s="1706"/>
      <c r="F109" s="1706"/>
      <c r="G109" s="1706"/>
      <c r="H109" s="1706"/>
    </row>
    <row r="110" spans="1:8" ht="15.75" customHeight="1">
      <c r="A110" s="1706"/>
      <c r="B110" s="1706"/>
      <c r="C110" s="1706"/>
      <c r="D110" s="1706"/>
      <c r="E110" s="1706"/>
      <c r="F110" s="1706"/>
      <c r="G110" s="1706"/>
      <c r="H110" s="1706"/>
    </row>
    <row r="111" spans="1:8" ht="15.75" customHeight="1">
      <c r="A111" s="1706"/>
      <c r="B111" s="1706"/>
      <c r="C111" s="1706"/>
      <c r="D111" s="1706"/>
      <c r="E111" s="1706"/>
      <c r="F111" s="1706"/>
      <c r="G111" s="1706"/>
      <c r="H111" s="1706"/>
    </row>
    <row r="112" spans="1:8" ht="15.75" customHeight="1">
      <c r="A112" s="1706"/>
      <c r="B112" s="1706"/>
      <c r="C112" s="1706"/>
      <c r="D112" s="1706"/>
      <c r="E112" s="1706"/>
      <c r="F112" s="1706"/>
      <c r="G112" s="1706"/>
      <c r="H112" s="1706"/>
    </row>
    <row r="113" spans="1:8" ht="15.75" customHeight="1">
      <c r="A113" s="1706"/>
      <c r="B113" s="1706"/>
      <c r="C113" s="1706"/>
      <c r="D113" s="1706"/>
      <c r="E113" s="1706"/>
      <c r="F113" s="1706"/>
      <c r="G113" s="1706"/>
      <c r="H113" s="1706"/>
    </row>
    <row r="114" spans="1:8" ht="15.75" customHeight="1">
      <c r="A114" s="1706"/>
      <c r="B114" s="1706"/>
      <c r="C114" s="1706"/>
      <c r="D114" s="1706"/>
      <c r="E114" s="1706"/>
      <c r="F114" s="1706"/>
      <c r="G114" s="1706"/>
      <c r="H114" s="1706"/>
    </row>
    <row r="115" spans="1:8" ht="15.75" customHeight="1">
      <c r="A115" s="1706"/>
      <c r="B115" s="1706"/>
      <c r="C115" s="1706"/>
      <c r="D115" s="1706"/>
      <c r="E115" s="1706"/>
      <c r="F115" s="1706"/>
      <c r="G115" s="1706"/>
      <c r="H115" s="1706"/>
    </row>
    <row r="116" spans="1:8" ht="15.75" customHeight="1">
      <c r="A116" s="1706"/>
      <c r="B116" s="1706"/>
      <c r="C116" s="1706"/>
      <c r="D116" s="1706"/>
      <c r="E116" s="1706"/>
      <c r="F116" s="1706"/>
      <c r="G116" s="1706"/>
      <c r="H116" s="1706"/>
    </row>
    <row r="117" spans="1:8" ht="15.75" customHeight="1">
      <c r="A117" s="1706"/>
      <c r="B117" s="1706"/>
      <c r="C117" s="1706"/>
      <c r="D117" s="1706"/>
      <c r="E117" s="1706"/>
      <c r="F117" s="1706"/>
      <c r="G117" s="1706"/>
      <c r="H117" s="1706"/>
    </row>
    <row r="118" spans="1:8" ht="15.75" customHeight="1">
      <c r="A118" s="1706"/>
      <c r="B118" s="1706"/>
      <c r="C118" s="1706"/>
      <c r="D118" s="1706"/>
      <c r="E118" s="1706"/>
      <c r="F118" s="1706"/>
      <c r="G118" s="1706"/>
      <c r="H118" s="1706"/>
    </row>
    <row r="119" spans="1:8" ht="15.75" customHeight="1">
      <c r="A119" s="1706"/>
      <c r="B119" s="1706"/>
      <c r="C119" s="1706"/>
      <c r="D119" s="1706"/>
      <c r="E119" s="1706"/>
      <c r="F119" s="1706"/>
      <c r="G119" s="1706"/>
      <c r="H119" s="1706"/>
    </row>
    <row r="120" spans="1:8" ht="15.75" customHeight="1">
      <c r="A120" s="1706"/>
      <c r="B120" s="1706"/>
      <c r="C120" s="1706"/>
      <c r="D120" s="1706"/>
      <c r="E120" s="1706"/>
      <c r="F120" s="1706"/>
      <c r="G120" s="1706"/>
      <c r="H120" s="1706"/>
    </row>
    <row r="121" spans="1:8" ht="15.75" customHeight="1">
      <c r="A121" s="1706"/>
      <c r="B121" s="1706"/>
      <c r="C121" s="1706"/>
      <c r="D121" s="1706"/>
      <c r="E121" s="1706"/>
      <c r="F121" s="1706"/>
      <c r="G121" s="1706"/>
      <c r="H121" s="1706"/>
    </row>
    <row r="122" spans="1:8" ht="15.75" customHeight="1">
      <c r="A122" s="1706"/>
      <c r="B122" s="1706"/>
      <c r="C122" s="1706"/>
      <c r="D122" s="1706"/>
      <c r="E122" s="1706"/>
      <c r="F122" s="1706"/>
      <c r="G122" s="1706"/>
      <c r="H122" s="1706"/>
    </row>
    <row r="123" spans="1:8" ht="15.75" customHeight="1">
      <c r="A123" s="1706"/>
      <c r="B123" s="1706"/>
      <c r="C123" s="1706"/>
      <c r="D123" s="1706"/>
      <c r="E123" s="1706"/>
      <c r="F123" s="1706"/>
      <c r="G123" s="1706"/>
      <c r="H123" s="1706"/>
    </row>
    <row r="124" spans="1:8" ht="15.75" customHeight="1">
      <c r="A124" s="1706"/>
      <c r="B124" s="1706"/>
      <c r="C124" s="1706"/>
      <c r="D124" s="1706"/>
      <c r="E124" s="1706"/>
      <c r="F124" s="1706"/>
      <c r="G124" s="1706"/>
      <c r="H124" s="1706"/>
    </row>
    <row r="125" spans="1:8" ht="15.75" customHeight="1">
      <c r="A125" s="1706"/>
      <c r="B125" s="1706"/>
      <c r="C125" s="1706"/>
      <c r="D125" s="1706"/>
      <c r="E125" s="1706"/>
      <c r="F125" s="1706"/>
      <c r="G125" s="1706"/>
      <c r="H125" s="1706"/>
    </row>
    <row r="126" spans="1:8" ht="15.75" customHeight="1">
      <c r="A126" s="1706"/>
      <c r="B126" s="1706"/>
      <c r="C126" s="1706"/>
      <c r="D126" s="1706"/>
      <c r="E126" s="1706"/>
      <c r="F126" s="1706"/>
      <c r="G126" s="1706"/>
      <c r="H126" s="1706"/>
    </row>
    <row r="127" spans="1:8" ht="15.75" customHeight="1">
      <c r="A127" s="1706"/>
      <c r="B127" s="1706"/>
      <c r="C127" s="1706"/>
      <c r="D127" s="1706"/>
      <c r="E127" s="1706"/>
      <c r="F127" s="1706"/>
      <c r="G127" s="1706"/>
      <c r="H127" s="1706"/>
    </row>
    <row r="128" spans="1:8" ht="15.75" customHeight="1">
      <c r="A128" s="1706"/>
      <c r="B128" s="1706"/>
      <c r="C128" s="1706"/>
      <c r="D128" s="1706"/>
      <c r="E128" s="1706"/>
      <c r="F128" s="1706"/>
      <c r="G128" s="1706"/>
      <c r="H128" s="1706"/>
    </row>
    <row r="129" spans="1:8" ht="15.75" customHeight="1">
      <c r="A129" s="1706"/>
      <c r="B129" s="1706"/>
      <c r="C129" s="1706"/>
      <c r="D129" s="1706"/>
      <c r="E129" s="1706"/>
      <c r="F129" s="1706"/>
      <c r="G129" s="1706"/>
      <c r="H129" s="1706"/>
    </row>
    <row r="130" spans="1:8" ht="15.75" customHeight="1">
      <c r="A130" s="1706"/>
      <c r="B130" s="1706"/>
      <c r="C130" s="1706"/>
      <c r="D130" s="1706"/>
      <c r="E130" s="1706"/>
      <c r="F130" s="1706"/>
      <c r="G130" s="1706"/>
      <c r="H130" s="1706"/>
    </row>
    <row r="131" spans="1:8" ht="15.75" customHeight="1">
      <c r="A131" s="1706"/>
      <c r="B131" s="1706"/>
      <c r="C131" s="1706"/>
      <c r="D131" s="1706"/>
      <c r="E131" s="1706"/>
      <c r="F131" s="1706"/>
      <c r="G131" s="1706"/>
      <c r="H131" s="1706"/>
    </row>
    <row r="132" spans="1:8" ht="15.75" customHeight="1">
      <c r="A132" s="1706"/>
      <c r="B132" s="1706"/>
      <c r="C132" s="1706"/>
      <c r="D132" s="1706"/>
      <c r="E132" s="1706"/>
      <c r="F132" s="1706"/>
      <c r="G132" s="1706"/>
      <c r="H132" s="1706"/>
    </row>
    <row r="133" spans="1:8" ht="15.75" customHeight="1">
      <c r="A133" s="1706"/>
      <c r="B133" s="1706"/>
      <c r="C133" s="1706"/>
      <c r="D133" s="1706"/>
      <c r="E133" s="1706"/>
      <c r="F133" s="1706"/>
      <c r="G133" s="1706"/>
      <c r="H133" s="1706"/>
    </row>
    <row r="134" spans="1:8" ht="15.75" customHeight="1">
      <c r="A134" s="1706"/>
      <c r="B134" s="1706"/>
      <c r="C134" s="1706"/>
      <c r="D134" s="1706"/>
      <c r="E134" s="1706"/>
      <c r="F134" s="1706"/>
      <c r="G134" s="1706"/>
      <c r="H134" s="1706"/>
    </row>
    <row r="135" spans="1:8" ht="15.75" customHeight="1">
      <c r="A135" s="1706"/>
      <c r="B135" s="1706"/>
      <c r="C135" s="1706"/>
      <c r="D135" s="1706"/>
      <c r="E135" s="1706"/>
      <c r="F135" s="1706"/>
      <c r="G135" s="1706"/>
      <c r="H135" s="1706"/>
    </row>
    <row r="136" spans="1:8" ht="15.75" customHeight="1">
      <c r="A136" s="1706"/>
      <c r="B136" s="1706"/>
      <c r="C136" s="1706"/>
      <c r="D136" s="1706"/>
      <c r="E136" s="1706"/>
      <c r="F136" s="1706"/>
      <c r="G136" s="1706"/>
      <c r="H136" s="1706"/>
    </row>
    <row r="137" spans="1:8" ht="15.75" customHeight="1">
      <c r="A137" s="1706"/>
      <c r="B137" s="1706"/>
      <c r="C137" s="1706"/>
      <c r="D137" s="1706"/>
      <c r="E137" s="1706"/>
      <c r="F137" s="1706"/>
      <c r="G137" s="1706"/>
      <c r="H137" s="1706"/>
    </row>
    <row r="138" spans="1:8" ht="15.75" customHeight="1">
      <c r="A138" s="1706"/>
      <c r="B138" s="1706"/>
      <c r="C138" s="1706"/>
      <c r="D138" s="1706"/>
      <c r="E138" s="1706"/>
      <c r="F138" s="1706"/>
      <c r="G138" s="1706"/>
      <c r="H138" s="1706"/>
    </row>
    <row r="139" spans="1:8" ht="15.75" customHeight="1">
      <c r="A139" s="1706"/>
      <c r="B139" s="1706"/>
      <c r="C139" s="1706"/>
      <c r="D139" s="1706"/>
      <c r="E139" s="1706"/>
      <c r="F139" s="1706"/>
      <c r="G139" s="1706"/>
      <c r="H139" s="1706"/>
    </row>
    <row r="140" spans="1:8" ht="15.75" customHeight="1">
      <c r="A140" s="1706"/>
      <c r="B140" s="1706"/>
      <c r="C140" s="1706"/>
      <c r="D140" s="1706"/>
      <c r="E140" s="1706"/>
      <c r="F140" s="1706"/>
      <c r="G140" s="1706"/>
      <c r="H140" s="1706"/>
    </row>
    <row r="141" spans="1:8" ht="15.75" customHeight="1">
      <c r="A141" s="1706"/>
      <c r="B141" s="1706"/>
      <c r="C141" s="1706"/>
      <c r="D141" s="1706"/>
      <c r="E141" s="1706"/>
      <c r="F141" s="1706"/>
      <c r="G141" s="1706"/>
      <c r="H141" s="1706"/>
    </row>
    <row r="142" spans="1:8" ht="15.75" customHeight="1">
      <c r="A142" s="1706"/>
      <c r="B142" s="1706"/>
      <c r="C142" s="1706"/>
      <c r="D142" s="1706"/>
      <c r="E142" s="1706"/>
      <c r="F142" s="1706"/>
      <c r="G142" s="1706"/>
      <c r="H142" s="1706"/>
    </row>
    <row r="143" spans="1:8" ht="15.75" customHeight="1">
      <c r="A143" s="1706"/>
      <c r="B143" s="1706"/>
      <c r="C143" s="1706"/>
      <c r="D143" s="1706"/>
      <c r="E143" s="1706"/>
      <c r="F143" s="1706"/>
      <c r="G143" s="1706"/>
      <c r="H143" s="1706"/>
    </row>
    <row r="144" spans="1:8" ht="15.75" customHeight="1">
      <c r="A144" s="1706"/>
      <c r="B144" s="1706"/>
      <c r="C144" s="1706"/>
      <c r="D144" s="1706"/>
      <c r="E144" s="1706"/>
      <c r="F144" s="1706"/>
      <c r="G144" s="1706"/>
      <c r="H144" s="1706"/>
    </row>
    <row r="145" spans="1:8" ht="15.75" customHeight="1">
      <c r="A145" s="1706"/>
      <c r="B145" s="1706"/>
      <c r="C145" s="1706"/>
      <c r="D145" s="1706"/>
      <c r="E145" s="1706"/>
      <c r="F145" s="1706"/>
      <c r="G145" s="1706"/>
      <c r="H145" s="1706"/>
    </row>
    <row r="146" spans="1:8" ht="15.75" customHeight="1">
      <c r="A146" s="1706"/>
      <c r="B146" s="1706"/>
      <c r="C146" s="1706"/>
      <c r="D146" s="1706"/>
      <c r="E146" s="1706"/>
      <c r="F146" s="1706"/>
      <c r="G146" s="1706"/>
      <c r="H146" s="1706"/>
    </row>
    <row r="147" spans="1:8" ht="15.75" customHeight="1">
      <c r="A147" s="1706"/>
      <c r="B147" s="1706"/>
      <c r="C147" s="1706"/>
      <c r="D147" s="1706"/>
      <c r="E147" s="1706"/>
      <c r="F147" s="1706"/>
      <c r="G147" s="1706"/>
      <c r="H147" s="1706"/>
    </row>
    <row r="148" spans="1:8" ht="15.75" customHeight="1">
      <c r="A148" s="1706"/>
      <c r="B148" s="1706"/>
      <c r="C148" s="1706"/>
      <c r="D148" s="1706"/>
      <c r="E148" s="1706"/>
      <c r="F148" s="1706"/>
      <c r="G148" s="1706"/>
      <c r="H148" s="1706"/>
    </row>
    <row r="149" spans="1:8" ht="15.75" customHeight="1">
      <c r="A149" s="1706"/>
      <c r="B149" s="1706"/>
      <c r="C149" s="1706"/>
      <c r="D149" s="1706"/>
      <c r="E149" s="1706"/>
      <c r="F149" s="1706"/>
      <c r="G149" s="1706"/>
      <c r="H149" s="1706"/>
    </row>
    <row r="150" spans="1:8" ht="15.75" customHeight="1">
      <c r="A150" s="1706"/>
      <c r="B150" s="1706"/>
      <c r="C150" s="1706"/>
      <c r="D150" s="1706"/>
      <c r="E150" s="1706"/>
      <c r="F150" s="1706"/>
      <c r="G150" s="1706"/>
      <c r="H150" s="1706"/>
    </row>
    <row r="151" spans="1:8" ht="15.75" customHeight="1">
      <c r="A151" s="1706"/>
      <c r="B151" s="1706"/>
      <c r="C151" s="1706"/>
      <c r="D151" s="1706"/>
      <c r="E151" s="1706"/>
      <c r="F151" s="1706"/>
      <c r="G151" s="1706"/>
      <c r="H151" s="1706"/>
    </row>
    <row r="152" spans="1:8" ht="15.75" customHeight="1">
      <c r="A152" s="1706"/>
      <c r="B152" s="1706"/>
      <c r="C152" s="1706"/>
      <c r="D152" s="1706"/>
      <c r="E152" s="1706"/>
      <c r="F152" s="1706"/>
      <c r="G152" s="1706"/>
      <c r="H152" s="1706"/>
    </row>
    <row r="153" spans="1:8" ht="15.75" customHeight="1">
      <c r="A153" s="1706"/>
      <c r="B153" s="1706"/>
      <c r="C153" s="1706"/>
      <c r="D153" s="1706"/>
      <c r="E153" s="1706"/>
      <c r="F153" s="1706"/>
      <c r="G153" s="1706"/>
      <c r="H153" s="1706"/>
    </row>
    <row r="154" spans="1:8" ht="15.75" customHeight="1">
      <c r="A154" s="1706"/>
      <c r="B154" s="1706"/>
      <c r="C154" s="1706"/>
      <c r="D154" s="1706"/>
      <c r="E154" s="1706"/>
      <c r="F154" s="1706"/>
      <c r="G154" s="1706"/>
      <c r="H154" s="1706"/>
    </row>
    <row r="155" spans="1:8" ht="15.75" customHeight="1">
      <c r="A155" s="1706"/>
      <c r="B155" s="1706"/>
      <c r="C155" s="1706"/>
      <c r="D155" s="1706"/>
      <c r="E155" s="1706"/>
      <c r="F155" s="1706"/>
      <c r="G155" s="1706"/>
      <c r="H155" s="1706"/>
    </row>
    <row r="156" spans="1:8" ht="15.75" customHeight="1">
      <c r="A156" s="1706"/>
      <c r="B156" s="1706"/>
      <c r="C156" s="1706"/>
      <c r="D156" s="1706"/>
      <c r="E156" s="1706"/>
      <c r="F156" s="1706"/>
      <c r="G156" s="1706"/>
      <c r="H156" s="1706"/>
    </row>
    <row r="157" spans="1:8" ht="15.75" customHeight="1">
      <c r="A157" s="1706"/>
      <c r="B157" s="1706"/>
      <c r="C157" s="1706"/>
      <c r="D157" s="1706"/>
      <c r="E157" s="1706"/>
      <c r="F157" s="1706"/>
      <c r="G157" s="1706"/>
      <c r="H157" s="1706"/>
    </row>
    <row r="158" spans="1:8" ht="15.75" customHeight="1">
      <c r="A158" s="1706"/>
      <c r="B158" s="1706"/>
      <c r="C158" s="1706"/>
      <c r="D158" s="1706"/>
      <c r="E158" s="1706"/>
      <c r="F158" s="1706"/>
      <c r="G158" s="1706"/>
      <c r="H158" s="1706"/>
    </row>
    <row r="159" spans="1:8" ht="15.75" customHeight="1">
      <c r="A159" s="1706"/>
      <c r="B159" s="1706"/>
      <c r="C159" s="1706"/>
      <c r="D159" s="1706"/>
      <c r="E159" s="1706"/>
      <c r="F159" s="1706"/>
      <c r="G159" s="1706"/>
      <c r="H159" s="1706"/>
    </row>
    <row r="160" spans="1:8" ht="15.75" customHeight="1">
      <c r="A160" s="1706"/>
      <c r="B160" s="1706"/>
      <c r="C160" s="1706"/>
      <c r="D160" s="1706"/>
      <c r="E160" s="1706"/>
      <c r="F160" s="1706"/>
      <c r="G160" s="1706"/>
      <c r="H160" s="1706"/>
    </row>
    <row r="161" spans="1:8" ht="15.75" customHeight="1">
      <c r="A161" s="1706"/>
      <c r="B161" s="1706"/>
      <c r="C161" s="1706"/>
      <c r="D161" s="1706"/>
      <c r="E161" s="1706"/>
      <c r="F161" s="1706"/>
      <c r="G161" s="1706"/>
      <c r="H161" s="1706"/>
    </row>
    <row r="162" spans="1:8" ht="15.75" customHeight="1">
      <c r="A162" s="1706"/>
      <c r="B162" s="1706"/>
      <c r="C162" s="1706"/>
      <c r="D162" s="1706"/>
      <c r="E162" s="1706"/>
      <c r="F162" s="1706"/>
      <c r="G162" s="1706"/>
      <c r="H162" s="1706"/>
    </row>
    <row r="163" spans="1:8" ht="15.75" customHeight="1">
      <c r="A163" s="1706"/>
      <c r="B163" s="1706"/>
      <c r="C163" s="1706"/>
      <c r="D163" s="1706"/>
      <c r="E163" s="1706"/>
      <c r="F163" s="1706"/>
      <c r="G163" s="1706"/>
      <c r="H163" s="1706"/>
    </row>
    <row r="164" spans="1:8" ht="15.75" customHeight="1">
      <c r="A164" s="1706"/>
      <c r="B164" s="1706"/>
      <c r="C164" s="1706"/>
      <c r="D164" s="1706"/>
      <c r="E164" s="1706"/>
      <c r="F164" s="1706"/>
      <c r="G164" s="1706"/>
      <c r="H164" s="1706"/>
    </row>
    <row r="165" spans="1:8" ht="15.75" customHeight="1">
      <c r="A165" s="1706"/>
      <c r="B165" s="1706"/>
      <c r="C165" s="1706"/>
      <c r="D165" s="1706"/>
      <c r="E165" s="1706"/>
      <c r="F165" s="1706"/>
      <c r="G165" s="1706"/>
      <c r="H165" s="1706"/>
    </row>
    <row r="166" spans="1:8" ht="15.75" customHeight="1">
      <c r="A166" s="1706"/>
      <c r="B166" s="1706"/>
      <c r="C166" s="1706"/>
      <c r="D166" s="1706"/>
      <c r="E166" s="1706"/>
      <c r="F166" s="1706"/>
      <c r="G166" s="1706"/>
      <c r="H166" s="1706"/>
    </row>
    <row r="167" spans="1:8" ht="15.75" customHeight="1">
      <c r="A167" s="1706"/>
      <c r="B167" s="1706"/>
      <c r="C167" s="1706"/>
      <c r="D167" s="1706"/>
      <c r="E167" s="1706"/>
      <c r="F167" s="1706"/>
      <c r="G167" s="1706"/>
      <c r="H167" s="1706"/>
    </row>
    <row r="168" spans="1:8" ht="15.75" customHeight="1">
      <c r="A168" s="1706"/>
      <c r="B168" s="1706"/>
      <c r="C168" s="1706"/>
      <c r="D168" s="1706"/>
      <c r="E168" s="1706"/>
      <c r="F168" s="1706"/>
      <c r="G168" s="1706"/>
      <c r="H168" s="1706"/>
    </row>
    <row r="169" spans="1:8" ht="15.75" customHeight="1">
      <c r="A169" s="1706"/>
      <c r="B169" s="1706"/>
      <c r="C169" s="1706"/>
      <c r="D169" s="1706"/>
      <c r="E169" s="1706"/>
      <c r="F169" s="1706"/>
      <c r="G169" s="1706"/>
      <c r="H169" s="1706"/>
    </row>
    <row r="170" spans="1:8" ht="15.75" customHeight="1">
      <c r="A170" s="1706"/>
      <c r="B170" s="1706"/>
      <c r="C170" s="1706"/>
      <c r="D170" s="1706"/>
      <c r="E170" s="1706"/>
      <c r="F170" s="1706"/>
      <c r="G170" s="1706"/>
      <c r="H170" s="1706"/>
    </row>
    <row r="171" spans="1:8" ht="15.75" customHeight="1">
      <c r="A171" s="1706"/>
      <c r="B171" s="1706"/>
      <c r="C171" s="1706"/>
      <c r="D171" s="1706"/>
      <c r="E171" s="1706"/>
      <c r="F171" s="1706"/>
      <c r="G171" s="1706"/>
      <c r="H171" s="1706"/>
    </row>
    <row r="172" spans="1:8" ht="15.75" customHeight="1">
      <c r="A172" s="1706"/>
      <c r="B172" s="1706"/>
      <c r="C172" s="1706"/>
      <c r="D172" s="1706"/>
      <c r="E172" s="1706"/>
      <c r="F172" s="1706"/>
      <c r="G172" s="1706"/>
      <c r="H172" s="1706"/>
    </row>
    <row r="173" spans="1:8" ht="15.75" customHeight="1">
      <c r="A173" s="1706"/>
      <c r="B173" s="1706"/>
      <c r="C173" s="1706"/>
      <c r="D173" s="1706"/>
      <c r="E173" s="1706"/>
      <c r="F173" s="1706"/>
      <c r="G173" s="1706"/>
      <c r="H173" s="1706"/>
    </row>
    <row r="174" spans="1:8" ht="15.75" customHeight="1">
      <c r="A174" s="1706"/>
      <c r="B174" s="1706"/>
      <c r="C174" s="1706"/>
      <c r="D174" s="1706"/>
      <c r="E174" s="1706"/>
      <c r="F174" s="1706"/>
      <c r="G174" s="1706"/>
      <c r="H174" s="1706"/>
    </row>
    <row r="175" spans="1:8" ht="15.75" customHeight="1">
      <c r="A175" s="1706"/>
      <c r="B175" s="1706"/>
      <c r="C175" s="1706"/>
      <c r="D175" s="1706"/>
      <c r="E175" s="1706"/>
      <c r="F175" s="1706"/>
      <c r="G175" s="1706"/>
      <c r="H175" s="1706"/>
    </row>
    <row r="176" spans="1:8" ht="15.75" customHeight="1">
      <c r="A176" s="1706"/>
      <c r="B176" s="1706"/>
      <c r="C176" s="1706"/>
      <c r="D176" s="1706"/>
      <c r="E176" s="1706"/>
      <c r="F176" s="1706"/>
      <c r="G176" s="1706"/>
      <c r="H176" s="1706"/>
    </row>
    <row r="177" spans="1:8" ht="15.75" customHeight="1">
      <c r="A177" s="1706"/>
      <c r="B177" s="1706"/>
      <c r="C177" s="1706"/>
      <c r="D177" s="1706"/>
      <c r="E177" s="1706"/>
      <c r="F177" s="1706"/>
      <c r="G177" s="1706"/>
      <c r="H177" s="1706"/>
    </row>
    <row r="178" spans="1:8" ht="15.75" customHeight="1">
      <c r="A178" s="1706"/>
      <c r="B178" s="1706"/>
      <c r="C178" s="1706"/>
      <c r="D178" s="1706"/>
      <c r="E178" s="1706"/>
      <c r="F178" s="1706"/>
      <c r="G178" s="1706"/>
      <c r="H178" s="1706"/>
    </row>
    <row r="179" spans="1:8" ht="15.75" customHeight="1">
      <c r="A179" s="1706"/>
      <c r="B179" s="1706"/>
      <c r="C179" s="1706"/>
      <c r="D179" s="1706"/>
      <c r="E179" s="1706"/>
      <c r="F179" s="1706"/>
      <c r="G179" s="1706"/>
      <c r="H179" s="1706"/>
    </row>
    <row r="180" spans="1:8" ht="15.75" customHeight="1">
      <c r="A180" s="1706"/>
      <c r="B180" s="1706"/>
      <c r="C180" s="1706"/>
      <c r="D180" s="1706"/>
      <c r="E180" s="1706"/>
      <c r="F180" s="1706"/>
      <c r="G180" s="1706"/>
      <c r="H180" s="1706"/>
    </row>
    <row r="181" spans="1:8" ht="15.75" customHeight="1">
      <c r="A181" s="1706"/>
      <c r="B181" s="1706"/>
      <c r="C181" s="1706"/>
      <c r="D181" s="1706"/>
      <c r="E181" s="1706"/>
      <c r="F181" s="1706"/>
      <c r="G181" s="1706"/>
      <c r="H181" s="1706"/>
    </row>
    <row r="182" spans="1:8" ht="15.75" customHeight="1">
      <c r="A182" s="1706"/>
      <c r="B182" s="1706"/>
      <c r="C182" s="1706"/>
      <c r="D182" s="1706"/>
      <c r="E182" s="1706"/>
      <c r="F182" s="1706"/>
      <c r="G182" s="1706"/>
      <c r="H182" s="1706"/>
    </row>
    <row r="183" spans="1:8" ht="15.75" customHeight="1">
      <c r="A183" s="1706"/>
      <c r="B183" s="1706"/>
      <c r="C183" s="1706"/>
      <c r="D183" s="1706"/>
      <c r="E183" s="1706"/>
      <c r="F183" s="1706"/>
      <c r="G183" s="1706"/>
      <c r="H183" s="1706"/>
    </row>
    <row r="184" spans="1:8" ht="15.75" customHeight="1">
      <c r="A184" s="1706"/>
      <c r="B184" s="1706"/>
      <c r="C184" s="1706"/>
      <c r="D184" s="1706"/>
      <c r="E184" s="1706"/>
      <c r="F184" s="1706"/>
      <c r="G184" s="1706"/>
      <c r="H184" s="1706"/>
    </row>
    <row r="185" spans="1:8" ht="15.75" customHeight="1">
      <c r="A185" s="1706"/>
      <c r="B185" s="1706"/>
      <c r="C185" s="1706"/>
      <c r="D185" s="1706"/>
      <c r="E185" s="1706"/>
      <c r="F185" s="1706"/>
      <c r="G185" s="1706"/>
      <c r="H185" s="1706"/>
    </row>
    <row r="186" spans="1:8" ht="15.75" customHeight="1">
      <c r="A186" s="1706"/>
      <c r="B186" s="1706"/>
      <c r="C186" s="1706"/>
      <c r="D186" s="1706"/>
      <c r="E186" s="1706"/>
      <c r="F186" s="1706"/>
      <c r="G186" s="1706"/>
      <c r="H186" s="1706"/>
    </row>
    <row r="187" spans="1:8" ht="15.75" customHeight="1">
      <c r="A187" s="1706"/>
      <c r="B187" s="1706"/>
      <c r="C187" s="1706"/>
      <c r="D187" s="1706"/>
      <c r="E187" s="1706"/>
      <c r="F187" s="1706"/>
      <c r="G187" s="1706"/>
      <c r="H187" s="1706"/>
    </row>
    <row r="188" spans="1:8" ht="15.75" customHeight="1">
      <c r="A188" s="1706"/>
      <c r="B188" s="1706"/>
      <c r="C188" s="1706"/>
      <c r="D188" s="1706"/>
      <c r="E188" s="1706"/>
      <c r="F188" s="1706"/>
      <c r="G188" s="1706"/>
      <c r="H188" s="1706"/>
    </row>
    <row r="189" spans="1:8" ht="15.75" customHeight="1">
      <c r="A189" s="1706"/>
      <c r="B189" s="1706"/>
      <c r="C189" s="1706"/>
      <c r="D189" s="1706"/>
      <c r="E189" s="1706"/>
      <c r="F189" s="1706"/>
      <c r="G189" s="1706"/>
      <c r="H189" s="1706"/>
    </row>
    <row r="190" spans="1:8" ht="15.75" customHeight="1">
      <c r="A190" s="1706"/>
      <c r="B190" s="1706"/>
      <c r="C190" s="1706"/>
      <c r="D190" s="1706"/>
      <c r="E190" s="1706"/>
      <c r="F190" s="1706"/>
      <c r="G190" s="1706"/>
      <c r="H190" s="1706"/>
    </row>
    <row r="191" spans="1:8" ht="15.75" customHeight="1">
      <c r="A191" s="1706"/>
      <c r="B191" s="1706"/>
      <c r="C191" s="1706"/>
      <c r="D191" s="1706"/>
      <c r="E191" s="1706"/>
      <c r="F191" s="1706"/>
      <c r="G191" s="1706"/>
      <c r="H191" s="1706"/>
    </row>
    <row r="192" spans="1:8" ht="15.75" customHeight="1">
      <c r="A192" s="1706"/>
      <c r="B192" s="1706"/>
      <c r="C192" s="1706"/>
      <c r="D192" s="1706"/>
      <c r="E192" s="1706"/>
      <c r="F192" s="1706"/>
      <c r="G192" s="1706"/>
      <c r="H192" s="1706"/>
    </row>
    <row r="193" spans="1:8" ht="15.75" customHeight="1">
      <c r="A193" s="1706"/>
      <c r="B193" s="1706"/>
      <c r="C193" s="1706"/>
      <c r="D193" s="1706"/>
      <c r="E193" s="1706"/>
      <c r="F193" s="1706"/>
      <c r="G193" s="1706"/>
      <c r="H193" s="1706"/>
    </row>
    <row r="194" spans="1:8" ht="15.75" customHeight="1">
      <c r="A194" s="1706"/>
      <c r="B194" s="1706"/>
      <c r="C194" s="1706"/>
      <c r="D194" s="1706"/>
      <c r="E194" s="1706"/>
      <c r="F194" s="1706"/>
      <c r="G194" s="1706"/>
      <c r="H194" s="1706"/>
    </row>
    <row r="195" spans="1:8" ht="15.75" customHeight="1">
      <c r="A195" s="1706"/>
      <c r="B195" s="1706"/>
      <c r="C195" s="1706"/>
      <c r="D195" s="1706"/>
      <c r="E195" s="1706"/>
      <c r="F195" s="1706"/>
      <c r="G195" s="1706"/>
      <c r="H195" s="1706"/>
    </row>
    <row r="196" spans="1:8" ht="15.75" customHeight="1">
      <c r="A196" s="1706"/>
      <c r="B196" s="1706"/>
      <c r="C196" s="1706"/>
      <c r="D196" s="1706"/>
      <c r="E196" s="1706"/>
      <c r="F196" s="1706"/>
      <c r="G196" s="1706"/>
      <c r="H196" s="1706"/>
    </row>
    <row r="197" spans="1:8" ht="15.75" customHeight="1">
      <c r="A197" s="1706"/>
      <c r="B197" s="1706"/>
      <c r="C197" s="1706"/>
      <c r="D197" s="1706"/>
      <c r="E197" s="1706"/>
      <c r="F197" s="1706"/>
      <c r="G197" s="1706"/>
      <c r="H197" s="1706"/>
    </row>
    <row r="198" spans="1:8" ht="15.75" customHeight="1">
      <c r="A198" s="1706"/>
      <c r="B198" s="1706"/>
      <c r="C198" s="1706"/>
      <c r="D198" s="1706"/>
      <c r="E198" s="1706"/>
      <c r="F198" s="1706"/>
      <c r="G198" s="1706"/>
      <c r="H198" s="1706"/>
    </row>
    <row r="199" spans="1:8" ht="15.75" customHeight="1">
      <c r="A199" s="1706"/>
      <c r="B199" s="1706"/>
      <c r="C199" s="1706"/>
      <c r="D199" s="1706"/>
      <c r="E199" s="1706"/>
      <c r="F199" s="1706"/>
      <c r="G199" s="1706"/>
      <c r="H199" s="1706"/>
    </row>
    <row r="200" spans="1:8" ht="15.75" customHeight="1">
      <c r="A200" s="1706"/>
      <c r="B200" s="1706"/>
      <c r="C200" s="1706"/>
      <c r="D200" s="1706"/>
      <c r="E200" s="1706"/>
      <c r="F200" s="1706"/>
      <c r="G200" s="1706"/>
      <c r="H200" s="1706"/>
    </row>
    <row r="201" spans="1:8" ht="15.75" customHeight="1">
      <c r="A201" s="1706"/>
      <c r="B201" s="1706"/>
      <c r="C201" s="1706"/>
      <c r="D201" s="1706"/>
      <c r="E201" s="1706"/>
      <c r="F201" s="1706"/>
      <c r="G201" s="1706"/>
      <c r="H201" s="1706"/>
    </row>
    <row r="202" spans="1:8" ht="15.75" customHeight="1">
      <c r="A202" s="1706"/>
      <c r="B202" s="1706"/>
      <c r="C202" s="1706"/>
      <c r="D202" s="1706"/>
      <c r="E202" s="1706"/>
      <c r="F202" s="1706"/>
      <c r="G202" s="1706"/>
      <c r="H202" s="1706"/>
    </row>
    <row r="203" spans="1:8" ht="15.75" customHeight="1">
      <c r="A203" s="1706"/>
      <c r="B203" s="1706"/>
      <c r="C203" s="1706"/>
      <c r="D203" s="1706"/>
      <c r="E203" s="1706"/>
      <c r="F203" s="1706"/>
      <c r="G203" s="1706"/>
      <c r="H203" s="1706"/>
    </row>
    <row r="204" spans="1:8" ht="15.75" customHeight="1">
      <c r="A204" s="1706"/>
      <c r="B204" s="1706"/>
      <c r="C204" s="1706"/>
      <c r="D204" s="1706"/>
      <c r="E204" s="1706"/>
      <c r="F204" s="1706"/>
      <c r="G204" s="1706"/>
      <c r="H204" s="1706"/>
    </row>
    <row r="205" spans="1:8" ht="15.75" customHeight="1">
      <c r="A205" s="1706"/>
      <c r="B205" s="1706"/>
      <c r="C205" s="1706"/>
      <c r="D205" s="1706"/>
      <c r="E205" s="1706"/>
      <c r="F205" s="1706"/>
      <c r="G205" s="1706"/>
      <c r="H205" s="1706"/>
    </row>
    <row r="206" spans="1:8" ht="15.75" customHeight="1">
      <c r="A206" s="1706"/>
      <c r="B206" s="1706"/>
      <c r="C206" s="1706"/>
      <c r="D206" s="1706"/>
      <c r="E206" s="1706"/>
      <c r="F206" s="1706"/>
      <c r="G206" s="1706"/>
      <c r="H206" s="1706"/>
    </row>
    <row r="207" spans="1:8" ht="15.75" customHeight="1">
      <c r="A207" s="1706"/>
      <c r="B207" s="1706"/>
      <c r="C207" s="1706"/>
      <c r="D207" s="1706"/>
      <c r="E207" s="1706"/>
      <c r="F207" s="1706"/>
      <c r="G207" s="1706"/>
      <c r="H207" s="1706"/>
    </row>
    <row r="208" spans="1:8" ht="15.75" customHeight="1">
      <c r="A208" s="1706"/>
      <c r="B208" s="1706"/>
      <c r="C208" s="1706"/>
      <c r="D208" s="1706"/>
      <c r="E208" s="1706"/>
      <c r="F208" s="1706"/>
      <c r="G208" s="1706"/>
      <c r="H208" s="1706"/>
    </row>
    <row r="209" spans="1:8" ht="15.75" customHeight="1">
      <c r="A209" s="1706"/>
      <c r="B209" s="1706"/>
      <c r="C209" s="1706"/>
      <c r="D209" s="1706"/>
      <c r="E209" s="1706"/>
      <c r="F209" s="1706"/>
      <c r="G209" s="1706"/>
      <c r="H209" s="1706"/>
    </row>
    <row r="210" spans="1:8" ht="15.75" customHeight="1">
      <c r="A210" s="1706"/>
      <c r="B210" s="1706"/>
      <c r="C210" s="1706"/>
      <c r="D210" s="1706"/>
      <c r="E210" s="1706"/>
      <c r="F210" s="1706"/>
      <c r="G210" s="1706"/>
      <c r="H210" s="1706"/>
    </row>
    <row r="211" spans="1:8" ht="15.75" customHeight="1">
      <c r="A211" s="1706"/>
      <c r="B211" s="1706"/>
      <c r="C211" s="1706"/>
      <c r="D211" s="1706"/>
      <c r="E211" s="1706"/>
      <c r="F211" s="1706"/>
      <c r="G211" s="1706"/>
      <c r="H211" s="1706"/>
    </row>
    <row r="212" spans="1:8" ht="15.75" customHeight="1">
      <c r="A212" s="1706"/>
      <c r="B212" s="1706"/>
      <c r="C212" s="1706"/>
      <c r="D212" s="1706"/>
      <c r="E212" s="1706"/>
      <c r="F212" s="1706"/>
      <c r="G212" s="1706"/>
      <c r="H212" s="1706"/>
    </row>
    <row r="213" spans="1:8" ht="15.75" customHeight="1">
      <c r="A213" s="1706"/>
      <c r="B213" s="1706"/>
      <c r="C213" s="1706"/>
      <c r="D213" s="1706"/>
      <c r="E213" s="1706"/>
      <c r="F213" s="1706"/>
      <c r="G213" s="1706"/>
      <c r="H213" s="1706"/>
    </row>
    <row r="214" spans="1:8" ht="15.75" customHeight="1">
      <c r="A214" s="1706"/>
      <c r="B214" s="1706"/>
      <c r="C214" s="1706"/>
      <c r="D214" s="1706"/>
      <c r="E214" s="1706"/>
      <c r="F214" s="1706"/>
      <c r="G214" s="1706"/>
      <c r="H214" s="1706"/>
    </row>
    <row r="215" spans="1:8" ht="15.75" customHeight="1">
      <c r="A215" s="1706"/>
      <c r="B215" s="1706"/>
      <c r="C215" s="1706"/>
      <c r="D215" s="1706"/>
      <c r="E215" s="1706"/>
      <c r="F215" s="1706"/>
      <c r="G215" s="1706"/>
      <c r="H215" s="1706"/>
    </row>
    <row r="216" spans="1:8" ht="15.75" customHeight="1">
      <c r="A216" s="1706"/>
      <c r="B216" s="1706"/>
      <c r="C216" s="1706"/>
      <c r="D216" s="1706"/>
      <c r="E216" s="1706"/>
      <c r="F216" s="1706"/>
      <c r="G216" s="1706"/>
      <c r="H216" s="1706"/>
    </row>
    <row r="217" spans="1:8" ht="15.75" customHeight="1">
      <c r="A217" s="1706"/>
      <c r="B217" s="1706"/>
      <c r="C217" s="1706"/>
      <c r="D217" s="1706"/>
      <c r="E217" s="1706"/>
      <c r="F217" s="1706"/>
      <c r="G217" s="1706"/>
      <c r="H217" s="1706"/>
    </row>
    <row r="218" spans="1:8" ht="15.75" customHeight="1">
      <c r="A218" s="1706"/>
      <c r="B218" s="1706"/>
      <c r="C218" s="1706"/>
      <c r="D218" s="1706"/>
      <c r="E218" s="1706"/>
      <c r="F218" s="1706"/>
      <c r="G218" s="1706"/>
      <c r="H218" s="1706"/>
    </row>
    <row r="219" spans="1:8" ht="15.75" customHeight="1">
      <c r="A219" s="1706"/>
      <c r="B219" s="1706"/>
      <c r="C219" s="1706"/>
      <c r="D219" s="1706"/>
      <c r="E219" s="1706"/>
      <c r="F219" s="1706"/>
      <c r="G219" s="1706"/>
      <c r="H219" s="1706"/>
    </row>
    <row r="220" spans="1:8" ht="15.75" customHeight="1">
      <c r="A220" s="1706"/>
      <c r="B220" s="1706"/>
      <c r="C220" s="1706"/>
      <c r="D220" s="1706"/>
      <c r="E220" s="1706"/>
      <c r="F220" s="1706"/>
      <c r="G220" s="1706"/>
      <c r="H220" s="1706"/>
    </row>
    <row r="221" spans="1:8" ht="15.75" customHeight="1">
      <c r="A221" s="1706"/>
      <c r="B221" s="1706"/>
      <c r="C221" s="1706"/>
      <c r="D221" s="1706"/>
      <c r="E221" s="1706"/>
      <c r="F221" s="1706"/>
      <c r="G221" s="1706"/>
      <c r="H221" s="1706"/>
    </row>
    <row r="222" spans="1:8" ht="15.75" customHeight="1">
      <c r="A222" s="1705"/>
      <c r="B222" s="1705"/>
      <c r="C222" s="1705"/>
      <c r="D222" s="1705"/>
      <c r="E222" s="1705"/>
      <c r="F222" s="1705"/>
      <c r="G222" s="1705"/>
      <c r="H222" s="1705"/>
    </row>
    <row r="223" spans="1:8" ht="15.75" customHeight="1">
      <c r="A223" s="1705"/>
      <c r="B223" s="1705"/>
      <c r="C223" s="1705"/>
      <c r="D223" s="1705"/>
      <c r="E223" s="1705"/>
      <c r="F223" s="1705"/>
      <c r="G223" s="1705"/>
      <c r="H223" s="1705"/>
    </row>
    <row r="224" spans="1:8" ht="15.75" customHeight="1">
      <c r="A224" s="1705"/>
      <c r="B224" s="1705"/>
      <c r="C224" s="1705"/>
      <c r="D224" s="1705"/>
      <c r="E224" s="1705"/>
      <c r="F224" s="1705"/>
      <c r="G224" s="1705"/>
      <c r="H224" s="1705"/>
    </row>
    <row r="225" spans="1:8" ht="15.75" customHeight="1">
      <c r="A225" s="1705"/>
      <c r="B225" s="1705"/>
      <c r="C225" s="1705"/>
      <c r="D225" s="1705"/>
      <c r="E225" s="1705"/>
      <c r="F225" s="1705"/>
      <c r="G225" s="1705"/>
      <c r="H225" s="1705"/>
    </row>
    <row r="226" spans="1:8" ht="15.75" customHeight="1">
      <c r="A226" s="1705"/>
      <c r="B226" s="1705"/>
      <c r="C226" s="1705"/>
      <c r="D226" s="1705"/>
      <c r="E226" s="1705"/>
      <c r="F226" s="1705"/>
      <c r="G226" s="1705"/>
      <c r="H226" s="1705"/>
    </row>
    <row r="227" spans="1:8" ht="15.75" customHeight="1">
      <c r="A227" s="1705"/>
      <c r="B227" s="1705"/>
      <c r="C227" s="1705"/>
      <c r="D227" s="1705"/>
      <c r="E227" s="1705"/>
      <c r="F227" s="1705"/>
      <c r="G227" s="1705"/>
      <c r="H227" s="1705"/>
    </row>
    <row r="228" spans="1:8" ht="15.75" customHeight="1">
      <c r="A228" s="1705"/>
      <c r="B228" s="1705"/>
      <c r="C228" s="1705"/>
      <c r="D228" s="1705"/>
      <c r="E228" s="1705"/>
      <c r="F228" s="1705"/>
      <c r="G228" s="1705"/>
      <c r="H228" s="1705"/>
    </row>
    <row r="229" spans="1:8" ht="15.75" customHeight="1">
      <c r="A229" s="1705"/>
      <c r="B229" s="1705"/>
      <c r="C229" s="1705"/>
      <c r="D229" s="1705"/>
      <c r="E229" s="1705"/>
      <c r="F229" s="1705"/>
      <c r="G229" s="1705"/>
      <c r="H229" s="1705"/>
    </row>
    <row r="230" spans="1:8" ht="15.75" customHeight="1">
      <c r="A230" s="1705"/>
      <c r="B230" s="1705"/>
      <c r="C230" s="1705"/>
      <c r="D230" s="1705"/>
      <c r="E230" s="1705"/>
      <c r="F230" s="1705"/>
      <c r="G230" s="1705"/>
      <c r="H230" s="1705"/>
    </row>
    <row r="231" spans="1:8" ht="15.75" customHeight="1">
      <c r="A231" s="1705"/>
      <c r="B231" s="1705"/>
      <c r="C231" s="1705"/>
      <c r="D231" s="1705"/>
      <c r="E231" s="1705"/>
      <c r="F231" s="1705"/>
      <c r="G231" s="1705"/>
      <c r="H231" s="1705"/>
    </row>
    <row r="232" spans="1:8" ht="15.75" customHeight="1">
      <c r="A232" s="1705"/>
      <c r="B232" s="1705"/>
      <c r="C232" s="1705"/>
      <c r="D232" s="1705"/>
      <c r="E232" s="1705"/>
      <c r="F232" s="1705"/>
      <c r="G232" s="1705"/>
      <c r="H232" s="1705"/>
    </row>
    <row r="233" spans="1:8" ht="15.75" customHeight="1">
      <c r="A233" s="1705"/>
      <c r="B233" s="1705"/>
      <c r="C233" s="1705"/>
      <c r="D233" s="1705"/>
      <c r="E233" s="1705"/>
      <c r="F233" s="1705"/>
      <c r="G233" s="1705"/>
      <c r="H233" s="1705"/>
    </row>
    <row r="234" spans="1:8" ht="15.75" customHeight="1">
      <c r="A234" s="1705"/>
      <c r="B234" s="1705"/>
      <c r="C234" s="1705"/>
      <c r="D234" s="1705"/>
      <c r="E234" s="1705"/>
      <c r="F234" s="1705"/>
      <c r="G234" s="1705"/>
      <c r="H234" s="1705"/>
    </row>
    <row r="235" spans="1:8" ht="15.75" customHeight="1">
      <c r="A235" s="1705"/>
      <c r="B235" s="1705"/>
      <c r="C235" s="1705"/>
      <c r="D235" s="1705"/>
      <c r="E235" s="1705"/>
      <c r="F235" s="1705"/>
      <c r="G235" s="1705"/>
      <c r="H235" s="1705"/>
    </row>
    <row r="236" spans="1:8" ht="15.75" customHeight="1">
      <c r="A236" s="1705"/>
      <c r="B236" s="1705"/>
      <c r="C236" s="1705"/>
      <c r="D236" s="1705"/>
      <c r="E236" s="1705"/>
      <c r="F236" s="1705"/>
      <c r="G236" s="1705"/>
      <c r="H236" s="1705"/>
    </row>
    <row r="237" spans="1:8" ht="15.75" customHeight="1">
      <c r="A237" s="1705"/>
      <c r="B237" s="1705"/>
      <c r="C237" s="1705"/>
      <c r="D237" s="1705"/>
      <c r="E237" s="1705"/>
      <c r="F237" s="1705"/>
      <c r="G237" s="1705"/>
      <c r="H237" s="1705"/>
    </row>
    <row r="238" spans="1:8" ht="15.75" customHeight="1">
      <c r="A238" s="1705"/>
      <c r="B238" s="1705"/>
      <c r="C238" s="1705"/>
      <c r="D238" s="1705"/>
      <c r="E238" s="1705"/>
      <c r="F238" s="1705"/>
      <c r="G238" s="1705"/>
      <c r="H238" s="1705"/>
    </row>
    <row r="239" spans="1:8" ht="15.75" customHeight="1">
      <c r="A239" s="1705"/>
      <c r="B239" s="1705"/>
      <c r="C239" s="1705"/>
      <c r="D239" s="1705"/>
      <c r="E239" s="1705"/>
      <c r="F239" s="1705"/>
      <c r="G239" s="1705"/>
      <c r="H239" s="1705"/>
    </row>
    <row r="240" spans="1:8" ht="15.75" customHeight="1">
      <c r="A240" s="1705"/>
      <c r="B240" s="1705"/>
      <c r="C240" s="1705"/>
      <c r="D240" s="1705"/>
      <c r="E240" s="1705"/>
      <c r="F240" s="1705"/>
      <c r="G240" s="1705"/>
      <c r="H240" s="1705"/>
    </row>
    <row r="241" spans="1:8" ht="15.75" customHeight="1">
      <c r="A241" s="1705"/>
      <c r="B241" s="1705"/>
      <c r="C241" s="1705"/>
      <c r="D241" s="1705"/>
      <c r="E241" s="1705"/>
      <c r="F241" s="1705"/>
      <c r="G241" s="1705"/>
      <c r="H241" s="1705"/>
    </row>
    <row r="242" spans="1:8" ht="15.75" customHeight="1">
      <c r="A242" s="1705"/>
      <c r="B242" s="1705"/>
      <c r="C242" s="1705"/>
      <c r="D242" s="1705"/>
      <c r="E242" s="1705"/>
      <c r="F242" s="1705"/>
      <c r="G242" s="1705"/>
      <c r="H242" s="1705"/>
    </row>
    <row r="243" spans="1:8" ht="15.75" customHeight="1">
      <c r="A243" s="1705"/>
      <c r="B243" s="1705"/>
      <c r="C243" s="1705"/>
      <c r="D243" s="1705"/>
      <c r="E243" s="1705"/>
      <c r="F243" s="1705"/>
      <c r="G243" s="1705"/>
      <c r="H243" s="1705"/>
    </row>
    <row r="244" spans="1:8" ht="15.75" customHeight="1">
      <c r="A244" s="1705"/>
      <c r="B244" s="1705"/>
      <c r="C244" s="1705"/>
      <c r="D244" s="1705"/>
      <c r="E244" s="1705"/>
      <c r="F244" s="1705"/>
      <c r="G244" s="1705"/>
      <c r="H244" s="1705"/>
    </row>
    <row r="245" spans="1:8" ht="15.75" customHeight="1">
      <c r="A245" s="1705"/>
      <c r="B245" s="1705"/>
      <c r="C245" s="1705"/>
      <c r="D245" s="1705"/>
      <c r="E245" s="1705"/>
      <c r="F245" s="1705"/>
      <c r="G245" s="1705"/>
      <c r="H245" s="1705"/>
    </row>
    <row r="246" spans="1:8" ht="15.75" customHeight="1">
      <c r="A246" s="1705"/>
      <c r="B246" s="1705"/>
      <c r="C246" s="1705"/>
      <c r="D246" s="1705"/>
      <c r="E246" s="1705"/>
      <c r="F246" s="1705"/>
      <c r="G246" s="1705"/>
      <c r="H246" s="1705"/>
    </row>
    <row r="247" spans="1:8" ht="15.75" customHeight="1">
      <c r="A247" s="1705"/>
      <c r="B247" s="1705"/>
      <c r="C247" s="1705"/>
      <c r="D247" s="1705"/>
      <c r="E247" s="1705"/>
      <c r="F247" s="1705"/>
      <c r="G247" s="1705"/>
      <c r="H247" s="1705"/>
    </row>
    <row r="248" spans="1:8" ht="15.75" customHeight="1">
      <c r="A248" s="1705"/>
      <c r="B248" s="1705"/>
      <c r="C248" s="1705"/>
      <c r="D248" s="1705"/>
      <c r="E248" s="1705"/>
      <c r="F248" s="1705"/>
      <c r="G248" s="1705"/>
      <c r="H248" s="1705"/>
    </row>
    <row r="249" spans="1:8" ht="15.75" customHeight="1">
      <c r="A249" s="1705"/>
      <c r="B249" s="1705"/>
      <c r="C249" s="1705"/>
      <c r="D249" s="1705"/>
      <c r="E249" s="1705"/>
      <c r="F249" s="1705"/>
      <c r="G249" s="1705"/>
      <c r="H249" s="1705"/>
    </row>
    <row r="250" spans="1:8" ht="15.75" customHeight="1">
      <c r="A250" s="1705"/>
      <c r="B250" s="1705"/>
      <c r="C250" s="1705"/>
      <c r="D250" s="1705"/>
      <c r="E250" s="1705"/>
      <c r="F250" s="1705"/>
      <c r="G250" s="1705"/>
      <c r="H250" s="1705"/>
    </row>
    <row r="251" spans="1:8" ht="15.75" customHeight="1">
      <c r="A251" s="1705"/>
      <c r="B251" s="1705"/>
      <c r="C251" s="1705"/>
      <c r="D251" s="1705"/>
      <c r="E251" s="1705"/>
      <c r="F251" s="1705"/>
      <c r="G251" s="1705"/>
      <c r="H251" s="1705"/>
    </row>
    <row r="252" spans="1:8" ht="15.75" customHeight="1">
      <c r="A252" s="1705"/>
      <c r="B252" s="1705"/>
      <c r="C252" s="1705"/>
      <c r="D252" s="1705"/>
      <c r="E252" s="1705"/>
      <c r="F252" s="1705"/>
      <c r="G252" s="1705"/>
      <c r="H252" s="1705"/>
    </row>
    <row r="253" spans="1:8" ht="15.75" customHeight="1">
      <c r="A253" s="1705"/>
      <c r="B253" s="1705"/>
      <c r="C253" s="1705"/>
      <c r="D253" s="1705"/>
      <c r="E253" s="1705"/>
      <c r="F253" s="1705"/>
      <c r="G253" s="1705"/>
      <c r="H253" s="1705"/>
    </row>
    <row r="254" spans="1:8" ht="15.75" customHeight="1">
      <c r="A254" s="1705"/>
      <c r="B254" s="1705"/>
      <c r="C254" s="1705"/>
      <c r="D254" s="1705"/>
      <c r="E254" s="1705"/>
      <c r="F254" s="1705"/>
      <c r="G254" s="1705"/>
      <c r="H254" s="1705"/>
    </row>
    <row r="255" spans="1:8" ht="15.75" customHeight="1">
      <c r="A255" s="1705"/>
      <c r="B255" s="1705"/>
      <c r="C255" s="1705"/>
      <c r="D255" s="1705"/>
      <c r="E255" s="1705"/>
      <c r="F255" s="1705"/>
      <c r="G255" s="1705"/>
      <c r="H255" s="1705"/>
    </row>
    <row r="256" spans="1:8" ht="15.75" customHeight="1">
      <c r="A256" s="1705"/>
      <c r="B256" s="1705"/>
      <c r="C256" s="1705"/>
      <c r="D256" s="1705"/>
      <c r="E256" s="1705"/>
      <c r="F256" s="1705"/>
      <c r="G256" s="1705"/>
      <c r="H256" s="1705"/>
    </row>
    <row r="257" spans="1:8" ht="15.75" customHeight="1">
      <c r="A257" s="1705"/>
      <c r="B257" s="1705"/>
      <c r="C257" s="1705"/>
      <c r="D257" s="1705"/>
      <c r="E257" s="1705"/>
      <c r="F257" s="1705"/>
      <c r="G257" s="1705"/>
      <c r="H257" s="1705"/>
    </row>
    <row r="258" spans="1:8" ht="15.75" customHeight="1">
      <c r="A258" s="1705"/>
      <c r="B258" s="1705"/>
      <c r="C258" s="1705"/>
      <c r="D258" s="1705"/>
      <c r="E258" s="1705"/>
      <c r="F258" s="1705"/>
      <c r="G258" s="1705"/>
      <c r="H258" s="1705"/>
    </row>
    <row r="259" spans="1:8" ht="15.75" customHeight="1">
      <c r="A259" s="1705"/>
      <c r="B259" s="1705"/>
      <c r="C259" s="1705"/>
      <c r="D259" s="1705"/>
      <c r="E259" s="1705"/>
      <c r="F259" s="1705"/>
      <c r="G259" s="1705"/>
      <c r="H259" s="1705"/>
    </row>
    <row r="260" spans="1:8" ht="15.75" customHeight="1">
      <c r="A260" s="1705"/>
      <c r="B260" s="1705"/>
      <c r="C260" s="1705"/>
      <c r="D260" s="1705"/>
      <c r="E260" s="1705"/>
      <c r="F260" s="1705"/>
      <c r="G260" s="1705"/>
      <c r="H260" s="1705"/>
    </row>
    <row r="261" spans="1:8" ht="15.75" customHeight="1">
      <c r="A261" s="1705"/>
      <c r="B261" s="1705"/>
      <c r="C261" s="1705"/>
      <c r="D261" s="1705"/>
      <c r="E261" s="1705"/>
      <c r="F261" s="1705"/>
      <c r="G261" s="1705"/>
      <c r="H261" s="1705"/>
    </row>
    <row r="262" spans="1:8" ht="15.75" customHeight="1">
      <c r="A262" s="1705"/>
      <c r="B262" s="1705"/>
      <c r="C262" s="1705"/>
      <c r="D262" s="1705"/>
      <c r="E262" s="1705"/>
      <c r="F262" s="1705"/>
      <c r="G262" s="1705"/>
      <c r="H262" s="1705"/>
    </row>
    <row r="263" spans="1:8" ht="15.75" customHeight="1">
      <c r="A263" s="1705"/>
      <c r="B263" s="1705"/>
      <c r="C263" s="1705"/>
      <c r="D263" s="1705"/>
      <c r="E263" s="1705"/>
      <c r="F263" s="1705"/>
      <c r="G263" s="1705"/>
      <c r="H263" s="1705"/>
    </row>
    <row r="264" spans="1:8" ht="15.75" customHeight="1">
      <c r="A264" s="1705"/>
      <c r="B264" s="1705"/>
      <c r="C264" s="1705"/>
      <c r="D264" s="1705"/>
      <c r="E264" s="1705"/>
      <c r="F264" s="1705"/>
      <c r="G264" s="1705"/>
      <c r="H264" s="1705"/>
    </row>
    <row r="265" spans="1:8" ht="15.75" customHeight="1">
      <c r="A265" s="1705"/>
      <c r="B265" s="1705"/>
      <c r="C265" s="1705"/>
      <c r="D265" s="1705"/>
      <c r="E265" s="1705"/>
      <c r="F265" s="1705"/>
      <c r="G265" s="1705"/>
      <c r="H265" s="1705"/>
    </row>
    <row r="266" spans="1:8" ht="15.75" customHeight="1">
      <c r="A266" s="1705"/>
      <c r="B266" s="1705"/>
      <c r="C266" s="1705"/>
      <c r="D266" s="1705"/>
      <c r="E266" s="1705"/>
      <c r="F266" s="1705"/>
      <c r="G266" s="1705"/>
      <c r="H266" s="1705"/>
    </row>
    <row r="267" spans="1:8" ht="15.75" customHeight="1">
      <c r="A267" s="1705"/>
      <c r="B267" s="1705"/>
      <c r="C267" s="1705"/>
      <c r="D267" s="1705"/>
      <c r="E267" s="1705"/>
      <c r="F267" s="1705"/>
      <c r="G267" s="1705"/>
      <c r="H267" s="1705"/>
    </row>
    <row r="268" spans="1:8" ht="15.75" customHeight="1">
      <c r="A268" s="1705"/>
      <c r="B268" s="1705"/>
      <c r="C268" s="1705"/>
      <c r="D268" s="1705"/>
      <c r="E268" s="1705"/>
      <c r="F268" s="1705"/>
      <c r="G268" s="1705"/>
      <c r="H268" s="1705"/>
    </row>
    <row r="269" spans="1:8" ht="15.75" customHeight="1">
      <c r="A269" s="1705"/>
      <c r="B269" s="1705"/>
      <c r="C269" s="1705"/>
      <c r="D269" s="1705"/>
      <c r="E269" s="1705"/>
      <c r="F269" s="1705"/>
      <c r="G269" s="1705"/>
      <c r="H269" s="1705"/>
    </row>
    <row r="270" spans="1:8" ht="15.75" customHeight="1">
      <c r="A270" s="1705"/>
      <c r="B270" s="1705"/>
      <c r="C270" s="1705"/>
      <c r="D270" s="1705"/>
      <c r="E270" s="1705"/>
      <c r="F270" s="1705"/>
      <c r="G270" s="1705"/>
      <c r="H270" s="1705"/>
    </row>
    <row r="271" spans="1:8" ht="15.75" customHeight="1">
      <c r="A271" s="1705"/>
      <c r="B271" s="1705"/>
      <c r="C271" s="1705"/>
      <c r="D271" s="1705"/>
      <c r="E271" s="1705"/>
      <c r="F271" s="1705"/>
      <c r="G271" s="1705"/>
      <c r="H271" s="1705"/>
    </row>
    <row r="272" spans="1:8" ht="15.75" customHeight="1">
      <c r="A272" s="1705"/>
      <c r="B272" s="1705"/>
      <c r="C272" s="1705"/>
      <c r="D272" s="1705"/>
      <c r="E272" s="1705"/>
      <c r="F272" s="1705"/>
      <c r="G272" s="1705"/>
      <c r="H272" s="1705"/>
    </row>
    <row r="273" spans="1:8" ht="15.75" customHeight="1">
      <c r="A273" s="1705"/>
      <c r="B273" s="1705"/>
      <c r="C273" s="1705"/>
      <c r="D273" s="1705"/>
      <c r="E273" s="1705"/>
      <c r="F273" s="1705"/>
      <c r="G273" s="1705"/>
      <c r="H273" s="1705"/>
    </row>
    <row r="274" spans="1:8" ht="15.75" customHeight="1">
      <c r="A274" s="1705"/>
      <c r="B274" s="1705"/>
      <c r="C274" s="1705"/>
      <c r="D274" s="1705"/>
      <c r="E274" s="1705"/>
      <c r="F274" s="1705"/>
      <c r="G274" s="1705"/>
      <c r="H274" s="1705"/>
    </row>
    <row r="275" spans="1:8" ht="15.75" customHeight="1">
      <c r="A275" s="1705"/>
      <c r="B275" s="1705"/>
      <c r="C275" s="1705"/>
      <c r="D275" s="1705"/>
      <c r="E275" s="1705"/>
      <c r="F275" s="1705"/>
      <c r="G275" s="1705"/>
      <c r="H275" s="1705"/>
    </row>
    <row r="276" spans="1:8" ht="15.75" customHeight="1">
      <c r="A276" s="1705"/>
      <c r="B276" s="1705"/>
      <c r="C276" s="1705"/>
      <c r="D276" s="1705"/>
      <c r="E276" s="1705"/>
      <c r="F276" s="1705"/>
      <c r="G276" s="1705"/>
      <c r="H276" s="1705"/>
    </row>
    <row r="277" spans="1:8" ht="15.75" customHeight="1">
      <c r="A277" s="1705"/>
      <c r="B277" s="1705"/>
      <c r="C277" s="1705"/>
      <c r="D277" s="1705"/>
      <c r="E277" s="1705"/>
      <c r="F277" s="1705"/>
      <c r="G277" s="1705"/>
      <c r="H277" s="1705"/>
    </row>
    <row r="278" spans="1:8" ht="15.75" customHeight="1">
      <c r="A278" s="1705"/>
      <c r="B278" s="1705"/>
      <c r="C278" s="1705"/>
      <c r="D278" s="1705"/>
      <c r="E278" s="1705"/>
      <c r="F278" s="1705"/>
      <c r="G278" s="1705"/>
      <c r="H278" s="1705"/>
    </row>
    <row r="279" spans="1:8" ht="15.75" customHeight="1">
      <c r="A279" s="1705"/>
      <c r="B279" s="1705"/>
      <c r="C279" s="1705"/>
      <c r="D279" s="1705"/>
      <c r="E279" s="1705"/>
      <c r="F279" s="1705"/>
      <c r="G279" s="1705"/>
      <c r="H279" s="1705"/>
    </row>
    <row r="280" spans="1:8" ht="15.75" customHeight="1">
      <c r="A280" s="1705"/>
      <c r="B280" s="1705"/>
      <c r="C280" s="1705"/>
      <c r="D280" s="1705"/>
      <c r="E280" s="1705"/>
      <c r="F280" s="1705"/>
      <c r="G280" s="1705"/>
      <c r="H280" s="1705"/>
    </row>
    <row r="281" spans="1:8" ht="15.75" customHeight="1">
      <c r="A281" s="1705"/>
      <c r="B281" s="1705"/>
      <c r="C281" s="1705"/>
      <c r="D281" s="1705"/>
      <c r="E281" s="1705"/>
      <c r="F281" s="1705"/>
      <c r="G281" s="1705"/>
      <c r="H281" s="1705"/>
    </row>
    <row r="282" spans="1:8" ht="15.75" customHeight="1">
      <c r="A282" s="1705"/>
      <c r="B282" s="1705"/>
      <c r="C282" s="1705"/>
      <c r="D282" s="1705"/>
      <c r="E282" s="1705"/>
      <c r="F282" s="1705"/>
      <c r="G282" s="1705"/>
      <c r="H282" s="1705"/>
    </row>
    <row r="283" spans="1:8" ht="15.75" customHeight="1">
      <c r="A283" s="1705"/>
      <c r="B283" s="1705"/>
      <c r="C283" s="1705"/>
      <c r="D283" s="1705"/>
      <c r="E283" s="1705"/>
      <c r="F283" s="1705"/>
      <c r="G283" s="1705"/>
      <c r="H283" s="1705"/>
    </row>
    <row r="284" spans="1:8" ht="15.75" customHeight="1">
      <c r="A284" s="1705"/>
      <c r="B284" s="1705"/>
      <c r="C284" s="1705"/>
      <c r="D284" s="1705"/>
      <c r="E284" s="1705"/>
      <c r="F284" s="1705"/>
      <c r="G284" s="1705"/>
      <c r="H284" s="1705"/>
    </row>
    <row r="285" spans="1:8" ht="15.75" customHeight="1">
      <c r="A285" s="1705"/>
      <c r="B285" s="1705"/>
      <c r="C285" s="1705"/>
      <c r="D285" s="1705"/>
      <c r="E285" s="1705"/>
      <c r="F285" s="1705"/>
      <c r="G285" s="1705"/>
      <c r="H285" s="1705"/>
    </row>
    <row r="286" spans="1:8" ht="15.75" customHeight="1">
      <c r="A286" s="1705"/>
      <c r="B286" s="1705"/>
      <c r="C286" s="1705"/>
      <c r="D286" s="1705"/>
      <c r="E286" s="1705"/>
      <c r="F286" s="1705"/>
      <c r="G286" s="1705"/>
      <c r="H286" s="1705"/>
    </row>
    <row r="287" spans="1:8" ht="15.75" customHeight="1">
      <c r="A287" s="1705"/>
      <c r="B287" s="1705"/>
      <c r="C287" s="1705"/>
      <c r="D287" s="1705"/>
      <c r="E287" s="1705"/>
      <c r="F287" s="1705"/>
      <c r="G287" s="1705"/>
      <c r="H287" s="1705"/>
    </row>
    <row r="288" spans="1:8" ht="15.75" customHeight="1">
      <c r="A288" s="1705"/>
      <c r="B288" s="1705"/>
      <c r="C288" s="1705"/>
      <c r="D288" s="1705"/>
      <c r="E288" s="1705"/>
      <c r="F288" s="1705"/>
      <c r="G288" s="1705"/>
      <c r="H288" s="1705"/>
    </row>
    <row r="289" spans="1:8" ht="15.75" customHeight="1">
      <c r="A289" s="1705"/>
      <c r="B289" s="1705"/>
      <c r="C289" s="1705"/>
      <c r="D289" s="1705"/>
      <c r="E289" s="1705"/>
      <c r="F289" s="1705"/>
      <c r="G289" s="1705"/>
      <c r="H289" s="1705"/>
    </row>
    <row r="290" spans="1:8" ht="15.75" customHeight="1">
      <c r="A290" s="1705"/>
      <c r="B290" s="1705"/>
      <c r="C290" s="1705"/>
      <c r="D290" s="1705"/>
      <c r="E290" s="1705"/>
      <c r="F290" s="1705"/>
      <c r="G290" s="1705"/>
      <c r="H290" s="1705"/>
    </row>
    <row r="291" spans="1:8" ht="15.75" customHeight="1">
      <c r="A291" s="1705"/>
      <c r="B291" s="1705"/>
      <c r="C291" s="1705"/>
      <c r="D291" s="1705"/>
      <c r="E291" s="1705"/>
      <c r="F291" s="1705"/>
      <c r="G291" s="1705"/>
      <c r="H291" s="1705"/>
    </row>
    <row r="292" spans="1:8" ht="15.75" customHeight="1">
      <c r="A292" s="1705"/>
      <c r="B292" s="1705"/>
      <c r="C292" s="1705"/>
      <c r="D292" s="1705"/>
      <c r="E292" s="1705"/>
      <c r="F292" s="1705"/>
      <c r="G292" s="1705"/>
      <c r="H292" s="1705"/>
    </row>
    <row r="293" spans="1:8" ht="15.75" customHeight="1">
      <c r="A293" s="1705"/>
      <c r="B293" s="1705"/>
      <c r="C293" s="1705"/>
      <c r="D293" s="1705"/>
      <c r="E293" s="1705"/>
      <c r="F293" s="1705"/>
      <c r="G293" s="1705"/>
      <c r="H293" s="1705"/>
    </row>
    <row r="294" spans="1:8" ht="15.75" customHeight="1">
      <c r="A294" s="1705"/>
      <c r="B294" s="1705"/>
      <c r="C294" s="1705"/>
      <c r="D294" s="1705"/>
      <c r="E294" s="1705"/>
      <c r="F294" s="1705"/>
      <c r="G294" s="1705"/>
      <c r="H294" s="1705"/>
    </row>
    <row r="295" spans="1:8" ht="15.75" customHeight="1">
      <c r="A295" s="1705"/>
      <c r="B295" s="1705"/>
      <c r="C295" s="1705"/>
      <c r="D295" s="1705"/>
      <c r="E295" s="1705"/>
      <c r="F295" s="1705"/>
      <c r="G295" s="1705"/>
      <c r="H295" s="1705"/>
    </row>
    <row r="296" spans="1:8" ht="15.75" customHeight="1">
      <c r="A296" s="1705"/>
      <c r="B296" s="1705"/>
      <c r="C296" s="1705"/>
      <c r="D296" s="1705"/>
      <c r="E296" s="1705"/>
      <c r="F296" s="1705"/>
      <c r="G296" s="1705"/>
      <c r="H296" s="1705"/>
    </row>
    <row r="297" spans="1:8" ht="15.75" customHeight="1">
      <c r="A297" s="1705"/>
      <c r="B297" s="1705"/>
      <c r="C297" s="1705"/>
      <c r="D297" s="1705"/>
      <c r="E297" s="1705"/>
      <c r="F297" s="1705"/>
      <c r="G297" s="1705"/>
      <c r="H297" s="1705"/>
    </row>
    <row r="298" spans="1:8" ht="15.75" customHeight="1">
      <c r="A298" s="1705"/>
      <c r="B298" s="1705"/>
      <c r="C298" s="1705"/>
      <c r="D298" s="1705"/>
      <c r="E298" s="1705"/>
      <c r="F298" s="1705"/>
      <c r="G298" s="1705"/>
      <c r="H298" s="1705"/>
    </row>
    <row r="299" spans="1:8" ht="15.75" customHeight="1">
      <c r="A299" s="1705"/>
      <c r="B299" s="1705"/>
      <c r="C299" s="1705"/>
      <c r="D299" s="1705"/>
      <c r="E299" s="1705"/>
      <c r="F299" s="1705"/>
      <c r="G299" s="1705"/>
      <c r="H299" s="1705"/>
    </row>
    <row r="300" spans="1:8" ht="15.75" customHeight="1">
      <c r="A300" s="1705"/>
      <c r="B300" s="1705"/>
      <c r="C300" s="1705"/>
      <c r="D300" s="1705"/>
      <c r="E300" s="1705"/>
      <c r="F300" s="1705"/>
      <c r="G300" s="1705"/>
      <c r="H300" s="1705"/>
    </row>
    <row r="301" spans="1:8" ht="15.75" customHeight="1">
      <c r="A301" s="1705"/>
      <c r="B301" s="1705"/>
      <c r="C301" s="1705"/>
      <c r="D301" s="1705"/>
      <c r="E301" s="1705"/>
      <c r="F301" s="1705"/>
      <c r="G301" s="1705"/>
      <c r="H301" s="1705"/>
    </row>
    <row r="302" spans="1:8" ht="15.75" customHeight="1">
      <c r="A302" s="1705"/>
      <c r="B302" s="1705"/>
      <c r="C302" s="1705"/>
      <c r="D302" s="1705"/>
      <c r="E302" s="1705"/>
      <c r="F302" s="1705"/>
      <c r="G302" s="1705"/>
      <c r="H302" s="1705"/>
    </row>
    <row r="303" spans="1:8" ht="15.75" customHeight="1">
      <c r="A303" s="1705"/>
      <c r="B303" s="1705"/>
      <c r="C303" s="1705"/>
      <c r="D303" s="1705"/>
      <c r="E303" s="1705"/>
      <c r="F303" s="1705"/>
      <c r="G303" s="1705"/>
      <c r="H303" s="1705"/>
    </row>
    <row r="304" spans="1:8" ht="15.75" customHeight="1">
      <c r="A304" s="1705"/>
      <c r="B304" s="1705"/>
      <c r="C304" s="1705"/>
      <c r="D304" s="1705"/>
      <c r="E304" s="1705"/>
      <c r="F304" s="1705"/>
      <c r="G304" s="1705"/>
      <c r="H304" s="1705"/>
    </row>
    <row r="305" spans="1:8" ht="15.75" customHeight="1">
      <c r="A305" s="1705"/>
      <c r="B305" s="1705"/>
      <c r="C305" s="1705"/>
      <c r="D305" s="1705"/>
      <c r="E305" s="1705"/>
      <c r="F305" s="1705"/>
      <c r="G305" s="1705"/>
      <c r="H305" s="1705"/>
    </row>
    <row r="306" spans="1:8" ht="15.75" customHeight="1">
      <c r="A306" s="1705"/>
      <c r="B306" s="1705"/>
      <c r="C306" s="1705"/>
      <c r="D306" s="1705"/>
      <c r="E306" s="1705"/>
      <c r="F306" s="1705"/>
      <c r="G306" s="1705"/>
      <c r="H306" s="1705"/>
    </row>
    <row r="307" spans="1:8" ht="15.75" customHeight="1">
      <c r="A307" s="1705"/>
      <c r="B307" s="1705"/>
      <c r="C307" s="1705"/>
      <c r="D307" s="1705"/>
      <c r="E307" s="1705"/>
      <c r="F307" s="1705"/>
      <c r="G307" s="1705"/>
      <c r="H307" s="1705"/>
    </row>
    <row r="308" spans="1:8" ht="15.75" customHeight="1">
      <c r="A308" s="1705"/>
      <c r="B308" s="1705"/>
      <c r="C308" s="1705"/>
      <c r="D308" s="1705"/>
      <c r="E308" s="1705"/>
      <c r="F308" s="1705"/>
      <c r="G308" s="1705"/>
      <c r="H308" s="1705"/>
    </row>
    <row r="309" spans="1:8" ht="15.75" customHeight="1">
      <c r="A309" s="1705"/>
      <c r="B309" s="1705"/>
      <c r="C309" s="1705"/>
      <c r="D309" s="1705"/>
      <c r="E309" s="1705"/>
      <c r="F309" s="1705"/>
      <c r="G309" s="1705"/>
      <c r="H309" s="1705"/>
    </row>
    <row r="310" spans="1:8" ht="15.75" customHeight="1">
      <c r="A310" s="1705"/>
      <c r="B310" s="1705"/>
      <c r="C310" s="1705"/>
      <c r="D310" s="1705"/>
      <c r="E310" s="1705"/>
      <c r="F310" s="1705"/>
      <c r="G310" s="1705"/>
      <c r="H310" s="1705"/>
    </row>
    <row r="311" spans="1:8" ht="15.75" customHeight="1">
      <c r="A311" s="1705"/>
      <c r="B311" s="1705"/>
      <c r="C311" s="1705"/>
      <c r="D311" s="1705"/>
      <c r="E311" s="1705"/>
      <c r="F311" s="1705"/>
      <c r="G311" s="1705"/>
      <c r="H311" s="1705"/>
    </row>
    <row r="312" spans="1:8" ht="15.75" customHeight="1">
      <c r="A312" s="1705"/>
      <c r="B312" s="1705"/>
      <c r="C312" s="1705"/>
      <c r="D312" s="1705"/>
      <c r="E312" s="1705"/>
      <c r="F312" s="1705"/>
      <c r="G312" s="1705"/>
      <c r="H312" s="1705"/>
    </row>
    <row r="313" spans="1:8" ht="15.75" customHeight="1">
      <c r="A313" s="1705"/>
      <c r="B313" s="1705"/>
      <c r="C313" s="1705"/>
      <c r="D313" s="1705"/>
      <c r="E313" s="1705"/>
      <c r="F313" s="1705"/>
      <c r="G313" s="1705"/>
      <c r="H313" s="1705"/>
    </row>
    <row r="314" spans="1:8" ht="15.75" customHeight="1">
      <c r="A314" s="1705"/>
      <c r="B314" s="1705"/>
      <c r="C314" s="1705"/>
      <c r="D314" s="1705"/>
      <c r="E314" s="1705"/>
      <c r="F314" s="1705"/>
      <c r="G314" s="1705"/>
      <c r="H314" s="1705"/>
    </row>
    <row r="315" spans="1:8" ht="15.75" customHeight="1">
      <c r="A315" s="1705"/>
      <c r="B315" s="1705"/>
      <c r="C315" s="1705"/>
      <c r="D315" s="1705"/>
      <c r="E315" s="1705"/>
      <c r="F315" s="1705"/>
      <c r="G315" s="1705"/>
      <c r="H315" s="1705"/>
    </row>
    <row r="316" spans="1:8" ht="15.75" customHeight="1">
      <c r="A316" s="1705"/>
      <c r="B316" s="1705"/>
      <c r="C316" s="1705"/>
      <c r="D316" s="1705"/>
      <c r="E316" s="1705"/>
      <c r="F316" s="1705"/>
      <c r="G316" s="1705"/>
      <c r="H316" s="1705"/>
    </row>
    <row r="317" spans="1:8" ht="15.75" customHeight="1">
      <c r="A317" s="1705"/>
      <c r="B317" s="1705"/>
      <c r="C317" s="1705"/>
      <c r="D317" s="1705"/>
      <c r="E317" s="1705"/>
      <c r="F317" s="1705"/>
      <c r="G317" s="1705"/>
      <c r="H317" s="1705"/>
    </row>
    <row r="318" spans="1:8" ht="15.75" customHeight="1">
      <c r="A318" s="1705"/>
      <c r="B318" s="1705"/>
      <c r="C318" s="1705"/>
      <c r="D318" s="1705"/>
      <c r="E318" s="1705"/>
      <c r="F318" s="1705"/>
      <c r="G318" s="1705"/>
      <c r="H318" s="1705"/>
    </row>
    <row r="319" spans="1:8" ht="15.75" customHeight="1">
      <c r="A319" s="1705"/>
      <c r="B319" s="1705"/>
      <c r="C319" s="1705"/>
      <c r="D319" s="1705"/>
      <c r="E319" s="1705"/>
      <c r="F319" s="1705"/>
      <c r="G319" s="1705"/>
      <c r="H319" s="1705"/>
    </row>
    <row r="320" spans="1:8" ht="15.75" customHeight="1">
      <c r="A320" s="1705"/>
      <c r="B320" s="1705"/>
      <c r="C320" s="1705"/>
      <c r="D320" s="1705"/>
      <c r="E320" s="1705"/>
      <c r="F320" s="1705"/>
      <c r="G320" s="1705"/>
      <c r="H320" s="1705"/>
    </row>
    <row r="321" spans="1:8" ht="15.75" customHeight="1">
      <c r="A321" s="1705"/>
      <c r="B321" s="1705"/>
      <c r="C321" s="1705"/>
      <c r="D321" s="1705"/>
      <c r="E321" s="1705"/>
      <c r="F321" s="1705"/>
      <c r="G321" s="1705"/>
      <c r="H321" s="1705"/>
    </row>
    <row r="322" spans="1:8" ht="15.75" customHeight="1">
      <c r="A322" s="1705"/>
      <c r="B322" s="1705"/>
      <c r="C322" s="1705"/>
      <c r="D322" s="1705"/>
      <c r="E322" s="1705"/>
      <c r="F322" s="1705"/>
      <c r="G322" s="1705"/>
      <c r="H322" s="1705"/>
    </row>
    <row r="323" spans="1:8" ht="15.75" customHeight="1">
      <c r="A323" s="1705"/>
      <c r="B323" s="1705"/>
      <c r="C323" s="1705"/>
      <c r="D323" s="1705"/>
      <c r="E323" s="1705"/>
      <c r="F323" s="1705"/>
      <c r="G323" s="1705"/>
      <c r="H323" s="1705"/>
    </row>
    <row r="324" spans="1:8" ht="15.75" customHeight="1">
      <c r="A324" s="1705"/>
      <c r="B324" s="1705"/>
      <c r="C324" s="1705"/>
      <c r="D324" s="1705"/>
      <c r="E324" s="1705"/>
      <c r="F324" s="1705"/>
      <c r="G324" s="1705"/>
      <c r="H324" s="1705"/>
    </row>
    <row r="325" spans="1:8" ht="15.75" customHeight="1">
      <c r="A325" s="1705"/>
      <c r="B325" s="1705"/>
      <c r="C325" s="1705"/>
      <c r="D325" s="1705"/>
      <c r="E325" s="1705"/>
      <c r="F325" s="1705"/>
      <c r="G325" s="1705"/>
      <c r="H325" s="1705"/>
    </row>
    <row r="326" spans="1:8" ht="15.75" customHeight="1">
      <c r="A326" s="1705"/>
      <c r="B326" s="1705"/>
      <c r="C326" s="1705"/>
      <c r="D326" s="1705"/>
      <c r="E326" s="1705"/>
      <c r="F326" s="1705"/>
      <c r="G326" s="1705"/>
      <c r="H326" s="1705"/>
    </row>
    <row r="327" spans="1:8" ht="15.75" customHeight="1">
      <c r="A327" s="1705"/>
      <c r="B327" s="1705"/>
      <c r="C327" s="1705"/>
      <c r="D327" s="1705"/>
      <c r="E327" s="1705"/>
      <c r="F327" s="1705"/>
      <c r="G327" s="1705"/>
      <c r="H327" s="1705"/>
    </row>
    <row r="328" spans="1:8" ht="15.75" customHeight="1">
      <c r="A328" s="1705"/>
      <c r="B328" s="1705"/>
      <c r="C328" s="1705"/>
      <c r="D328" s="1705"/>
      <c r="E328" s="1705"/>
      <c r="F328" s="1705"/>
      <c r="G328" s="1705"/>
      <c r="H328" s="1705"/>
    </row>
    <row r="329" spans="1:8" ht="15.75" customHeight="1">
      <c r="A329" s="1705"/>
      <c r="B329" s="1705"/>
      <c r="C329" s="1705"/>
      <c r="D329" s="1705"/>
      <c r="E329" s="1705"/>
      <c r="F329" s="1705"/>
      <c r="G329" s="1705"/>
      <c r="H329" s="1705"/>
    </row>
    <row r="330" spans="1:8" ht="15.75" customHeight="1">
      <c r="A330" s="1705"/>
      <c r="B330" s="1705"/>
      <c r="C330" s="1705"/>
      <c r="D330" s="1705"/>
      <c r="E330" s="1705"/>
      <c r="F330" s="1705"/>
      <c r="G330" s="1705"/>
      <c r="H330" s="1705"/>
    </row>
    <row r="331" spans="1:8" ht="15.75" customHeight="1">
      <c r="A331" s="1705"/>
      <c r="B331" s="1705"/>
      <c r="C331" s="1705"/>
      <c r="D331" s="1705"/>
      <c r="E331" s="1705"/>
      <c r="F331" s="1705"/>
      <c r="G331" s="1705"/>
      <c r="H331" s="1705"/>
    </row>
    <row r="332" spans="1:8" ht="15.75" customHeight="1">
      <c r="A332" s="1705"/>
      <c r="B332" s="1705"/>
      <c r="C332" s="1705"/>
      <c r="D332" s="1705"/>
      <c r="E332" s="1705"/>
      <c r="F332" s="1705"/>
      <c r="G332" s="1705"/>
      <c r="H332" s="1705"/>
    </row>
    <row r="333" spans="1:8" ht="15.75" customHeight="1">
      <c r="A333" s="1705"/>
      <c r="B333" s="1705"/>
      <c r="C333" s="1705"/>
      <c r="D333" s="1705"/>
      <c r="E333" s="1705"/>
      <c r="F333" s="1705"/>
      <c r="G333" s="1705"/>
      <c r="H333" s="1705"/>
    </row>
    <row r="334" spans="1:8" ht="15.75" customHeight="1">
      <c r="A334" s="1705"/>
      <c r="B334" s="1705"/>
      <c r="C334" s="1705"/>
      <c r="D334" s="1705"/>
      <c r="E334" s="1705"/>
      <c r="F334" s="1705"/>
      <c r="G334" s="1705"/>
      <c r="H334" s="1705"/>
    </row>
    <row r="335" spans="1:8" ht="15.75" customHeight="1">
      <c r="A335" s="1705"/>
      <c r="B335" s="1705"/>
      <c r="C335" s="1705"/>
      <c r="D335" s="1705"/>
      <c r="E335" s="1705"/>
      <c r="F335" s="1705"/>
      <c r="G335" s="1705"/>
      <c r="H335" s="1705"/>
    </row>
    <row r="336" spans="1:8" ht="15.75" customHeight="1">
      <c r="A336" s="1705"/>
      <c r="B336" s="1705"/>
      <c r="C336" s="1705"/>
      <c r="D336" s="1705"/>
      <c r="E336" s="1705"/>
      <c r="F336" s="1705"/>
      <c r="G336" s="1705"/>
      <c r="H336" s="1705"/>
    </row>
    <row r="337" spans="1:8" ht="15.75" customHeight="1">
      <c r="A337" s="1705"/>
      <c r="B337" s="1705"/>
      <c r="C337" s="1705"/>
      <c r="D337" s="1705"/>
      <c r="E337" s="1705"/>
      <c r="F337" s="1705"/>
      <c r="G337" s="1705"/>
      <c r="H337" s="1705"/>
    </row>
    <row r="338" spans="1:8" ht="15.75" customHeight="1">
      <c r="A338" s="1705"/>
      <c r="B338" s="1705"/>
      <c r="C338" s="1705"/>
      <c r="D338" s="1705"/>
      <c r="E338" s="1705"/>
      <c r="F338" s="1705"/>
      <c r="G338" s="1705"/>
      <c r="H338" s="1705"/>
    </row>
    <row r="339" spans="1:8" ht="15.75" customHeight="1">
      <c r="A339" s="1705"/>
      <c r="B339" s="1705"/>
      <c r="C339" s="1705"/>
      <c r="D339" s="1705"/>
      <c r="E339" s="1705"/>
      <c r="F339" s="1705"/>
      <c r="G339" s="1705"/>
      <c r="H339" s="1705"/>
    </row>
    <row r="340" spans="1:8" ht="15.75" customHeight="1">
      <c r="A340" s="1705"/>
      <c r="B340" s="1705"/>
      <c r="C340" s="1705"/>
      <c r="D340" s="1705"/>
      <c r="E340" s="1705"/>
      <c r="F340" s="1705"/>
      <c r="G340" s="1705"/>
      <c r="H340" s="1705"/>
    </row>
    <row r="341" spans="1:8" ht="15.75" customHeight="1">
      <c r="A341" s="1705"/>
      <c r="B341" s="1705"/>
      <c r="C341" s="1705"/>
      <c r="D341" s="1705"/>
      <c r="E341" s="1705"/>
      <c r="F341" s="1705"/>
      <c r="G341" s="1705"/>
      <c r="H341" s="1705"/>
    </row>
    <row r="342" spans="1:8" ht="15.75" customHeight="1">
      <c r="A342" s="1705"/>
      <c r="B342" s="1705"/>
      <c r="C342" s="1705"/>
      <c r="D342" s="1705"/>
      <c r="E342" s="1705"/>
      <c r="F342" s="1705"/>
      <c r="G342" s="1705"/>
      <c r="H342" s="1705"/>
    </row>
    <row r="343" spans="1:8" ht="15.75" customHeight="1">
      <c r="A343" s="1705"/>
      <c r="B343" s="1705"/>
      <c r="C343" s="1705"/>
      <c r="D343" s="1705"/>
      <c r="E343" s="1705"/>
      <c r="F343" s="1705"/>
      <c r="G343" s="1705"/>
      <c r="H343" s="1705"/>
    </row>
    <row r="344" spans="1:8" ht="15.75" customHeight="1">
      <c r="A344" s="1705"/>
      <c r="B344" s="1705"/>
      <c r="C344" s="1705"/>
      <c r="D344" s="1705"/>
      <c r="E344" s="1705"/>
      <c r="F344" s="1705"/>
      <c r="G344" s="1705"/>
      <c r="H344" s="1705"/>
    </row>
    <row r="345" spans="1:8" ht="15.75" customHeight="1">
      <c r="A345" s="1705"/>
      <c r="B345" s="1705"/>
      <c r="C345" s="1705"/>
      <c r="D345" s="1705"/>
      <c r="E345" s="1705"/>
      <c r="F345" s="1705"/>
      <c r="G345" s="1705"/>
      <c r="H345" s="1705"/>
    </row>
    <row r="346" spans="1:8" ht="15.75" customHeight="1">
      <c r="A346" s="1705"/>
      <c r="B346" s="1705"/>
      <c r="C346" s="1705"/>
      <c r="D346" s="1705"/>
      <c r="E346" s="1705"/>
      <c r="F346" s="1705"/>
      <c r="G346" s="1705"/>
      <c r="H346" s="1705"/>
    </row>
    <row r="347" spans="1:8" ht="15.75" customHeight="1">
      <c r="A347" s="1705"/>
      <c r="B347" s="1705"/>
      <c r="C347" s="1705"/>
      <c r="D347" s="1705"/>
      <c r="E347" s="1705"/>
      <c r="F347" s="1705"/>
      <c r="G347" s="1705"/>
      <c r="H347" s="1705"/>
    </row>
    <row r="348" spans="1:8" ht="15.75" customHeight="1">
      <c r="A348" s="1705"/>
      <c r="B348" s="1705"/>
      <c r="C348" s="1705"/>
      <c r="D348" s="1705"/>
      <c r="E348" s="1705"/>
      <c r="F348" s="1705"/>
      <c r="G348" s="1705"/>
      <c r="H348" s="1705"/>
    </row>
    <row r="349" spans="1:8" ht="15.75" customHeight="1">
      <c r="A349" s="1705"/>
      <c r="B349" s="1705"/>
      <c r="C349" s="1705"/>
      <c r="D349" s="1705"/>
      <c r="E349" s="1705"/>
      <c r="F349" s="1705"/>
      <c r="G349" s="1705"/>
      <c r="H349" s="1705"/>
    </row>
    <row r="350" spans="1:8" ht="15.75" customHeight="1">
      <c r="A350" s="1705"/>
      <c r="B350" s="1705"/>
      <c r="C350" s="1705"/>
      <c r="D350" s="1705"/>
      <c r="E350" s="1705"/>
      <c r="F350" s="1705"/>
      <c r="G350" s="1705"/>
      <c r="H350" s="1705"/>
    </row>
    <row r="351" spans="1:8" ht="15.75" customHeight="1">
      <c r="A351" s="1705"/>
      <c r="B351" s="1705"/>
      <c r="C351" s="1705"/>
      <c r="D351" s="1705"/>
      <c r="E351" s="1705"/>
      <c r="F351" s="1705"/>
      <c r="G351" s="1705"/>
      <c r="H351" s="1705"/>
    </row>
    <row r="352" spans="1:8" ht="15.75" customHeight="1">
      <c r="A352" s="1705"/>
      <c r="B352" s="1705"/>
      <c r="C352" s="1705"/>
      <c r="D352" s="1705"/>
      <c r="E352" s="1705"/>
      <c r="F352" s="1705"/>
      <c r="G352" s="1705"/>
      <c r="H352" s="1705"/>
    </row>
    <row r="353" spans="1:8" ht="15.75" customHeight="1">
      <c r="A353" s="1705"/>
      <c r="B353" s="1705"/>
      <c r="C353" s="1705"/>
      <c r="D353" s="1705"/>
      <c r="E353" s="1705"/>
      <c r="F353" s="1705"/>
      <c r="G353" s="1705"/>
      <c r="H353" s="1705"/>
    </row>
    <row r="354" spans="1:8" ht="15.75" customHeight="1">
      <c r="A354" s="1705"/>
      <c r="B354" s="1705"/>
      <c r="C354" s="1705"/>
      <c r="D354" s="1705"/>
      <c r="E354" s="1705"/>
      <c r="F354" s="1705"/>
      <c r="G354" s="1705"/>
      <c r="H354" s="1705"/>
    </row>
    <row r="355" spans="1:8" ht="15.75" customHeight="1">
      <c r="A355" s="1705"/>
      <c r="B355" s="1705"/>
      <c r="C355" s="1705"/>
      <c r="D355" s="1705"/>
      <c r="E355" s="1705"/>
      <c r="F355" s="1705"/>
      <c r="G355" s="1705"/>
      <c r="H355" s="1705"/>
    </row>
    <row r="356" spans="1:8" ht="15.75" customHeight="1">
      <c r="A356" s="1705"/>
      <c r="B356" s="1705"/>
      <c r="C356" s="1705"/>
      <c r="D356" s="1705"/>
      <c r="E356" s="1705"/>
      <c r="F356" s="1705"/>
      <c r="G356" s="1705"/>
      <c r="H356" s="1705"/>
    </row>
    <row r="357" spans="1:8" ht="15.75" customHeight="1">
      <c r="A357" s="1705"/>
      <c r="B357" s="1705"/>
      <c r="C357" s="1705"/>
      <c r="D357" s="1705"/>
      <c r="E357" s="1705"/>
      <c r="F357" s="1705"/>
      <c r="G357" s="1705"/>
      <c r="H357" s="1705"/>
    </row>
    <row r="358" spans="1:8" ht="15.75" customHeight="1">
      <c r="A358" s="1705"/>
      <c r="B358" s="1705"/>
      <c r="C358" s="1705"/>
      <c r="D358" s="1705"/>
      <c r="E358" s="1705"/>
      <c r="F358" s="1705"/>
      <c r="G358" s="1705"/>
      <c r="H358" s="1705"/>
    </row>
    <row r="359" spans="1:8" ht="15.75" customHeight="1">
      <c r="A359" s="1705"/>
      <c r="B359" s="1705"/>
      <c r="C359" s="1705"/>
      <c r="D359" s="1705"/>
      <c r="E359" s="1705"/>
      <c r="F359" s="1705"/>
      <c r="G359" s="1705"/>
      <c r="H359" s="1705"/>
    </row>
    <row r="360" spans="1:8" ht="15.75" customHeight="1">
      <c r="A360" s="1705"/>
      <c r="B360" s="1705"/>
      <c r="C360" s="1705"/>
      <c r="D360" s="1705"/>
      <c r="E360" s="1705"/>
      <c r="F360" s="1705"/>
      <c r="G360" s="1705"/>
      <c r="H360" s="1705"/>
    </row>
    <row r="361" spans="1:8" ht="15.75" customHeight="1">
      <c r="A361" s="1705"/>
      <c r="B361" s="1705"/>
      <c r="C361" s="1705"/>
      <c r="D361" s="1705"/>
      <c r="E361" s="1705"/>
      <c r="F361" s="1705"/>
      <c r="G361" s="1705"/>
      <c r="H361" s="1705"/>
    </row>
    <row r="362" spans="1:8" ht="15.75" customHeight="1">
      <c r="A362" s="1705"/>
      <c r="B362" s="1705"/>
      <c r="C362" s="1705"/>
      <c r="D362" s="1705"/>
      <c r="E362" s="1705"/>
      <c r="F362" s="1705"/>
      <c r="G362" s="1705"/>
      <c r="H362" s="1705"/>
    </row>
    <row r="363" spans="1:8" ht="15.75" customHeight="1">
      <c r="A363" s="1705"/>
      <c r="B363" s="1705"/>
      <c r="C363" s="1705"/>
      <c r="D363" s="1705"/>
      <c r="E363" s="1705"/>
      <c r="F363" s="1705"/>
      <c r="G363" s="1705"/>
      <c r="H363" s="1705"/>
    </row>
    <row r="364" spans="1:8" ht="15.75" customHeight="1">
      <c r="A364" s="1705"/>
      <c r="B364" s="1705"/>
      <c r="C364" s="1705"/>
      <c r="D364" s="1705"/>
      <c r="E364" s="1705"/>
      <c r="F364" s="1705"/>
      <c r="G364" s="1705"/>
      <c r="H364" s="1705"/>
    </row>
    <row r="365" spans="1:8" ht="15.75" customHeight="1">
      <c r="A365" s="1705"/>
      <c r="B365" s="1705"/>
      <c r="C365" s="1705"/>
      <c r="D365" s="1705"/>
      <c r="E365" s="1705"/>
      <c r="F365" s="1705"/>
      <c r="G365" s="1705"/>
      <c r="H365" s="1705"/>
    </row>
    <row r="366" spans="1:8" ht="15.75" customHeight="1">
      <c r="A366" s="1705"/>
      <c r="B366" s="1705"/>
      <c r="C366" s="1705"/>
      <c r="D366" s="1705"/>
      <c r="E366" s="1705"/>
      <c r="F366" s="1705"/>
      <c r="G366" s="1705"/>
      <c r="H366" s="1705"/>
    </row>
    <row r="367" spans="1:8" ht="15.75" customHeight="1">
      <c r="A367" s="1705"/>
      <c r="B367" s="1705"/>
      <c r="C367" s="1705"/>
      <c r="D367" s="1705"/>
      <c r="E367" s="1705"/>
      <c r="F367" s="1705"/>
      <c r="G367" s="1705"/>
      <c r="H367" s="1705"/>
    </row>
    <row r="368" spans="1:8" ht="15.75" customHeight="1">
      <c r="A368" s="1705"/>
      <c r="B368" s="1705"/>
      <c r="C368" s="1705"/>
      <c r="D368" s="1705"/>
      <c r="E368" s="1705"/>
      <c r="F368" s="1705"/>
      <c r="G368" s="1705"/>
      <c r="H368" s="1705"/>
    </row>
    <row r="369" spans="1:8" ht="15.75" customHeight="1">
      <c r="A369" s="1705"/>
      <c r="B369" s="1705"/>
      <c r="C369" s="1705"/>
      <c r="D369" s="1705"/>
      <c r="E369" s="1705"/>
      <c r="F369" s="1705"/>
      <c r="G369" s="1705"/>
      <c r="H369" s="1705"/>
    </row>
    <row r="370" spans="1:8" ht="15.75" customHeight="1">
      <c r="A370" s="1705"/>
      <c r="B370" s="1705"/>
      <c r="C370" s="1705"/>
      <c r="D370" s="1705"/>
      <c r="E370" s="1705"/>
      <c r="F370" s="1705"/>
      <c r="G370" s="1705"/>
      <c r="H370" s="1705"/>
    </row>
    <row r="371" spans="1:8" ht="15.75" customHeight="1">
      <c r="A371" s="1705"/>
      <c r="B371" s="1705"/>
      <c r="C371" s="1705"/>
      <c r="D371" s="1705"/>
      <c r="E371" s="1705"/>
      <c r="F371" s="1705"/>
      <c r="G371" s="1705"/>
      <c r="H371" s="1705"/>
    </row>
    <row r="372" spans="1:8" ht="15.75" customHeight="1">
      <c r="A372" s="1705"/>
      <c r="B372" s="1705"/>
      <c r="C372" s="1705"/>
      <c r="D372" s="1705"/>
      <c r="E372" s="1705"/>
      <c r="F372" s="1705"/>
      <c r="G372" s="1705"/>
      <c r="H372" s="1705"/>
    </row>
    <row r="373" spans="1:8" ht="15.75" customHeight="1">
      <c r="A373" s="1705"/>
      <c r="B373" s="1705"/>
      <c r="C373" s="1705"/>
      <c r="D373" s="1705"/>
      <c r="E373" s="1705"/>
      <c r="F373" s="1705"/>
      <c r="G373" s="1705"/>
      <c r="H373" s="1705"/>
    </row>
    <row r="374" spans="1:8" ht="15.75" customHeight="1">
      <c r="A374" s="1705"/>
      <c r="B374" s="1705"/>
      <c r="C374" s="1705"/>
      <c r="D374" s="1705"/>
      <c r="E374" s="1705"/>
      <c r="F374" s="1705"/>
      <c r="G374" s="1705"/>
      <c r="H374" s="1705"/>
    </row>
    <row r="375" spans="1:8" ht="15.75" customHeight="1">
      <c r="A375" s="1705"/>
      <c r="B375" s="1705"/>
      <c r="C375" s="1705"/>
      <c r="D375" s="1705"/>
      <c r="E375" s="1705"/>
      <c r="F375" s="1705"/>
      <c r="G375" s="1705"/>
      <c r="H375" s="1705"/>
    </row>
    <row r="376" spans="1:8" ht="15.75" customHeight="1">
      <c r="A376" s="1705"/>
      <c r="B376" s="1705"/>
      <c r="C376" s="1705"/>
      <c r="D376" s="1705"/>
      <c r="E376" s="1705"/>
      <c r="F376" s="1705"/>
      <c r="G376" s="1705"/>
      <c r="H376" s="1705"/>
    </row>
    <row r="377" spans="1:8" ht="15.75" customHeight="1">
      <c r="A377" s="1705"/>
      <c r="B377" s="1705"/>
      <c r="C377" s="1705"/>
      <c r="D377" s="1705"/>
      <c r="E377" s="1705"/>
      <c r="F377" s="1705"/>
      <c r="G377" s="1705"/>
      <c r="H377" s="1705"/>
    </row>
    <row r="378" spans="1:8" ht="15.75" customHeight="1">
      <c r="A378" s="1705"/>
      <c r="B378" s="1705"/>
      <c r="C378" s="1705"/>
      <c r="D378" s="1705"/>
      <c r="E378" s="1705"/>
      <c r="F378" s="1705"/>
      <c r="G378" s="1705"/>
      <c r="H378" s="1705"/>
    </row>
    <row r="379" spans="1:8" ht="15.75" customHeight="1">
      <c r="A379" s="1705"/>
      <c r="B379" s="1705"/>
      <c r="C379" s="1705"/>
      <c r="D379" s="1705"/>
      <c r="E379" s="1705"/>
      <c r="F379" s="1705"/>
      <c r="G379" s="1705"/>
      <c r="H379" s="1705"/>
    </row>
    <row r="380" spans="1:8" ht="15.75" customHeight="1">
      <c r="A380" s="1705"/>
      <c r="B380" s="1705"/>
      <c r="C380" s="1705"/>
      <c r="D380" s="1705"/>
      <c r="E380" s="1705"/>
      <c r="F380" s="1705"/>
      <c r="G380" s="1705"/>
      <c r="H380" s="1705"/>
    </row>
    <row r="381" spans="1:8" ht="15.75" customHeight="1">
      <c r="A381" s="1705"/>
      <c r="B381" s="1705"/>
      <c r="C381" s="1705"/>
      <c r="D381" s="1705"/>
      <c r="E381" s="1705"/>
      <c r="F381" s="1705"/>
      <c r="G381" s="1705"/>
      <c r="H381" s="1705"/>
    </row>
    <row r="382" spans="1:8" ht="15.75" customHeight="1">
      <c r="A382" s="1705"/>
      <c r="B382" s="1705"/>
      <c r="C382" s="1705"/>
      <c r="D382" s="1705"/>
      <c r="E382" s="1705"/>
      <c r="F382" s="1705"/>
      <c r="G382" s="1705"/>
      <c r="H382" s="1705"/>
    </row>
    <row r="383" spans="1:8" ht="15.75" customHeight="1">
      <c r="A383" s="1705"/>
      <c r="B383" s="1705"/>
      <c r="C383" s="1705"/>
      <c r="D383" s="1705"/>
      <c r="E383" s="1705"/>
      <c r="F383" s="1705"/>
      <c r="G383" s="1705"/>
      <c r="H383" s="1705"/>
    </row>
    <row r="384" spans="1:8" ht="15.75" customHeight="1">
      <c r="A384" s="1705"/>
      <c r="B384" s="1705"/>
      <c r="C384" s="1705"/>
      <c r="D384" s="1705"/>
      <c r="E384" s="1705"/>
      <c r="F384" s="1705"/>
      <c r="G384" s="1705"/>
      <c r="H384" s="1705"/>
    </row>
    <row r="385" spans="1:8" ht="15.75" customHeight="1">
      <c r="A385" s="1705"/>
      <c r="B385" s="1705"/>
      <c r="C385" s="1705"/>
      <c r="D385" s="1705"/>
      <c r="E385" s="1705"/>
      <c r="F385" s="1705"/>
      <c r="G385" s="1705"/>
      <c r="H385" s="1705"/>
    </row>
    <row r="386" spans="1:8" ht="15.75" customHeight="1">
      <c r="A386" s="1705"/>
      <c r="B386" s="1705"/>
      <c r="C386" s="1705"/>
      <c r="D386" s="1705"/>
      <c r="E386" s="1705"/>
      <c r="F386" s="1705"/>
      <c r="G386" s="1705"/>
      <c r="H386" s="1705"/>
    </row>
    <row r="387" spans="1:8" ht="15.75" customHeight="1">
      <c r="A387" s="1705"/>
      <c r="B387" s="1705"/>
      <c r="C387" s="1705"/>
      <c r="D387" s="1705"/>
      <c r="E387" s="1705"/>
      <c r="F387" s="1705"/>
      <c r="G387" s="1705"/>
      <c r="H387" s="1705"/>
    </row>
    <row r="388" spans="1:8" ht="15.75" customHeight="1">
      <c r="A388" s="1705"/>
      <c r="B388" s="1705"/>
      <c r="C388" s="1705"/>
      <c r="D388" s="1705"/>
      <c r="E388" s="1705"/>
      <c r="F388" s="1705"/>
      <c r="G388" s="1705"/>
      <c r="H388" s="1705"/>
    </row>
    <row r="389" spans="1:8" ht="15.75" customHeight="1">
      <c r="A389" s="1705"/>
      <c r="B389" s="1705"/>
      <c r="C389" s="1705"/>
      <c r="D389" s="1705"/>
      <c r="E389" s="1705"/>
      <c r="F389" s="1705"/>
      <c r="G389" s="1705"/>
      <c r="H389" s="1705"/>
    </row>
    <row r="390" spans="1:8" ht="15.75" customHeight="1">
      <c r="A390" s="1705"/>
      <c r="B390" s="1705"/>
      <c r="C390" s="1705"/>
      <c r="D390" s="1705"/>
      <c r="E390" s="1705"/>
      <c r="F390" s="1705"/>
      <c r="G390" s="1705"/>
      <c r="H390" s="1705"/>
    </row>
    <row r="391" spans="1:8" ht="15.75" customHeight="1">
      <c r="A391" s="1705"/>
      <c r="B391" s="1705"/>
      <c r="C391" s="1705"/>
      <c r="D391" s="1705"/>
      <c r="E391" s="1705"/>
      <c r="F391" s="1705"/>
      <c r="G391" s="1705"/>
      <c r="H391" s="1705"/>
    </row>
    <row r="392" spans="1:8" ht="15.75" customHeight="1">
      <c r="A392" s="1705"/>
      <c r="B392" s="1705"/>
      <c r="C392" s="1705"/>
      <c r="D392" s="1705"/>
      <c r="E392" s="1705"/>
      <c r="F392" s="1705"/>
      <c r="G392" s="1705"/>
      <c r="H392" s="1705"/>
    </row>
    <row r="393" spans="1:8" ht="15.75" customHeight="1">
      <c r="A393" s="1705"/>
      <c r="B393" s="1705"/>
      <c r="C393" s="1705"/>
      <c r="D393" s="1705"/>
      <c r="E393" s="1705"/>
      <c r="F393" s="1705"/>
      <c r="G393" s="1705"/>
      <c r="H393" s="1705"/>
    </row>
    <row r="394" spans="1:8" ht="15.75" customHeight="1">
      <c r="A394" s="1705"/>
      <c r="B394" s="1705"/>
      <c r="C394" s="1705"/>
      <c r="D394" s="1705"/>
      <c r="E394" s="1705"/>
      <c r="F394" s="1705"/>
      <c r="G394" s="1705"/>
      <c r="H394" s="1705"/>
    </row>
    <row r="395" spans="1:8" ht="15.75" customHeight="1">
      <c r="A395" s="1705"/>
      <c r="B395" s="1705"/>
      <c r="C395" s="1705"/>
      <c r="D395" s="1705"/>
      <c r="E395" s="1705"/>
      <c r="F395" s="1705"/>
      <c r="G395" s="1705"/>
      <c r="H395" s="1705"/>
    </row>
    <row r="396" spans="1:8" ht="15.75" customHeight="1">
      <c r="A396" s="1705"/>
      <c r="B396" s="1705"/>
      <c r="C396" s="1705"/>
      <c r="D396" s="1705"/>
      <c r="E396" s="1705"/>
      <c r="F396" s="1705"/>
      <c r="G396" s="1705"/>
      <c r="H396" s="1705"/>
    </row>
    <row r="397" spans="1:8" ht="15.75" customHeight="1">
      <c r="A397" s="1705"/>
      <c r="B397" s="1705"/>
      <c r="C397" s="1705"/>
      <c r="D397" s="1705"/>
      <c r="E397" s="1705"/>
      <c r="F397" s="1705"/>
      <c r="G397" s="1705"/>
      <c r="H397" s="1705"/>
    </row>
    <row r="398" spans="1:8" ht="15.75" customHeight="1">
      <c r="A398" s="1705"/>
      <c r="B398" s="1705"/>
      <c r="C398" s="1705"/>
      <c r="D398" s="1705"/>
      <c r="E398" s="1705"/>
      <c r="F398" s="1705"/>
      <c r="G398" s="1705"/>
      <c r="H398" s="1705"/>
    </row>
    <row r="399" spans="1:8" ht="15.75" customHeight="1">
      <c r="A399" s="1705"/>
      <c r="B399" s="1705"/>
      <c r="C399" s="1705"/>
      <c r="D399" s="1705"/>
      <c r="E399" s="1705"/>
      <c r="F399" s="1705"/>
      <c r="G399" s="1705"/>
      <c r="H399" s="1705"/>
    </row>
    <row r="400" spans="1:8" ht="15.75" customHeight="1">
      <c r="A400" s="1705"/>
      <c r="B400" s="1705"/>
      <c r="C400" s="1705"/>
      <c r="D400" s="1705"/>
      <c r="E400" s="1705"/>
      <c r="F400" s="1705"/>
      <c r="G400" s="1705"/>
      <c r="H400" s="1705"/>
    </row>
    <row r="401" spans="1:8" ht="15.75" customHeight="1">
      <c r="A401" s="1705"/>
      <c r="B401" s="1705"/>
      <c r="C401" s="1705"/>
      <c r="D401" s="1705"/>
      <c r="E401" s="1705"/>
      <c r="F401" s="1705"/>
      <c r="G401" s="1705"/>
      <c r="H401" s="1705"/>
    </row>
    <row r="402" spans="1:8" ht="15.75" customHeight="1">
      <c r="A402" s="1705"/>
      <c r="B402" s="1705"/>
      <c r="C402" s="1705"/>
      <c r="D402" s="1705"/>
      <c r="E402" s="1705"/>
      <c r="F402" s="1705"/>
      <c r="G402" s="1705"/>
      <c r="H402" s="1705"/>
    </row>
    <row r="403" spans="1:8" ht="15.75" customHeight="1">
      <c r="A403" s="1705"/>
      <c r="B403" s="1705"/>
      <c r="C403" s="1705"/>
      <c r="D403" s="1705"/>
      <c r="E403" s="1705"/>
      <c r="F403" s="1705"/>
      <c r="G403" s="1705"/>
      <c r="H403" s="1705"/>
    </row>
    <row r="404" spans="1:8" ht="15.75" customHeight="1">
      <c r="A404" s="1705"/>
      <c r="B404" s="1705"/>
      <c r="C404" s="1705"/>
      <c r="D404" s="1705"/>
      <c r="E404" s="1705"/>
      <c r="F404" s="1705"/>
      <c r="G404" s="1705"/>
      <c r="H404" s="1705"/>
    </row>
    <row r="405" spans="1:8" ht="15.75" customHeight="1">
      <c r="A405" s="1705"/>
      <c r="B405" s="1705"/>
      <c r="C405" s="1705"/>
      <c r="D405" s="1705"/>
      <c r="E405" s="1705"/>
      <c r="F405" s="1705"/>
      <c r="G405" s="1705"/>
      <c r="H405" s="1705"/>
    </row>
    <row r="406" spans="1:8" ht="15.75" customHeight="1">
      <c r="A406" s="1705"/>
      <c r="B406" s="1705"/>
      <c r="C406" s="1705"/>
      <c r="D406" s="1705"/>
      <c r="E406" s="1705"/>
      <c r="F406" s="1705"/>
      <c r="G406" s="1705"/>
      <c r="H406" s="1705"/>
    </row>
    <row r="407" spans="1:8" ht="15.75" customHeight="1">
      <c r="A407" s="1705"/>
      <c r="B407" s="1705"/>
      <c r="C407" s="1705"/>
      <c r="D407" s="1705"/>
      <c r="E407" s="1705"/>
      <c r="F407" s="1705"/>
      <c r="G407" s="1705"/>
      <c r="H407" s="1705"/>
    </row>
    <row r="408" spans="1:8" ht="15.75" customHeight="1">
      <c r="A408" s="1705"/>
      <c r="B408" s="1705"/>
      <c r="C408" s="1705"/>
      <c r="D408" s="1705"/>
      <c r="E408" s="1705"/>
      <c r="F408" s="1705"/>
      <c r="G408" s="1705"/>
      <c r="H408" s="1705"/>
    </row>
    <row r="409" spans="1:8" ht="15.75" customHeight="1">
      <c r="A409" s="1705"/>
      <c r="B409" s="1705"/>
      <c r="C409" s="1705"/>
      <c r="D409" s="1705"/>
      <c r="E409" s="1705"/>
      <c r="F409" s="1705"/>
      <c r="G409" s="1705"/>
      <c r="H409" s="1705"/>
    </row>
    <row r="410" spans="1:8" ht="15.75" customHeight="1">
      <c r="A410" s="1705"/>
      <c r="B410" s="1705"/>
      <c r="C410" s="1705"/>
      <c r="D410" s="1705"/>
      <c r="E410" s="1705"/>
      <c r="F410" s="1705"/>
      <c r="G410" s="1705"/>
      <c r="H410" s="1705"/>
    </row>
    <row r="411" spans="1:8" ht="15.75" customHeight="1">
      <c r="A411" s="1705"/>
      <c r="B411" s="1705"/>
      <c r="C411" s="1705"/>
      <c r="D411" s="1705"/>
      <c r="E411" s="1705"/>
      <c r="F411" s="1705"/>
      <c r="G411" s="1705"/>
      <c r="H411" s="1705"/>
    </row>
    <row r="412" spans="1:8" ht="15.75" customHeight="1">
      <c r="A412" s="1705"/>
      <c r="B412" s="1705"/>
      <c r="C412" s="1705"/>
      <c r="D412" s="1705"/>
      <c r="E412" s="1705"/>
      <c r="F412" s="1705"/>
      <c r="G412" s="1705"/>
      <c r="H412" s="1705"/>
    </row>
    <row r="413" spans="1:8" ht="15.75" customHeight="1">
      <c r="A413" s="1705"/>
      <c r="B413" s="1705"/>
      <c r="C413" s="1705"/>
      <c r="D413" s="1705"/>
      <c r="E413" s="1705"/>
      <c r="F413" s="1705"/>
      <c r="G413" s="1705"/>
      <c r="H413" s="1705"/>
    </row>
    <row r="414" spans="1:8" ht="15.75" customHeight="1">
      <c r="A414" s="1705"/>
      <c r="B414" s="1705"/>
      <c r="C414" s="1705"/>
      <c r="D414" s="1705"/>
      <c r="E414" s="1705"/>
      <c r="F414" s="1705"/>
      <c r="G414" s="1705"/>
      <c r="H414" s="1705"/>
    </row>
    <row r="415" spans="1:8" ht="15.75" customHeight="1">
      <c r="A415" s="1705"/>
      <c r="B415" s="1705"/>
      <c r="C415" s="1705"/>
      <c r="D415" s="1705"/>
      <c r="E415" s="1705"/>
      <c r="F415" s="1705"/>
      <c r="G415" s="1705"/>
      <c r="H415" s="1705"/>
    </row>
    <row r="416" spans="1:8" ht="15.75" customHeight="1">
      <c r="A416" s="1705"/>
      <c r="B416" s="1705"/>
      <c r="C416" s="1705"/>
      <c r="D416" s="1705"/>
      <c r="E416" s="1705"/>
      <c r="F416" s="1705"/>
      <c r="G416" s="1705"/>
      <c r="H416" s="1705"/>
    </row>
    <row r="417" spans="1:8" ht="15.75" customHeight="1">
      <c r="A417" s="1705"/>
      <c r="B417" s="1705"/>
      <c r="C417" s="1705"/>
      <c r="D417" s="1705"/>
      <c r="E417" s="1705"/>
      <c r="F417" s="1705"/>
      <c r="G417" s="1705"/>
      <c r="H417" s="1705"/>
    </row>
    <row r="418" spans="1:8" ht="15.75" customHeight="1">
      <c r="A418" s="1705"/>
      <c r="B418" s="1705"/>
      <c r="C418" s="1705"/>
      <c r="D418" s="1705"/>
      <c r="E418" s="1705"/>
      <c r="F418" s="1705"/>
      <c r="G418" s="1705"/>
      <c r="H418" s="1705"/>
    </row>
    <row r="419" spans="1:8" ht="15.75" customHeight="1">
      <c r="A419" s="1705"/>
      <c r="B419" s="1705"/>
      <c r="C419" s="1705"/>
      <c r="D419" s="1705"/>
      <c r="E419" s="1705"/>
      <c r="F419" s="1705"/>
      <c r="G419" s="1705"/>
      <c r="H419" s="1705"/>
    </row>
    <row r="420" spans="1:8" ht="15.75" customHeight="1">
      <c r="A420" s="1705"/>
      <c r="B420" s="1705"/>
      <c r="C420" s="1705"/>
      <c r="D420" s="1705"/>
      <c r="E420" s="1705"/>
      <c r="F420" s="1705"/>
      <c r="G420" s="1705"/>
      <c r="H420" s="1705"/>
    </row>
    <row r="421" spans="1:8" ht="15.75" customHeight="1">
      <c r="A421" s="1705"/>
      <c r="B421" s="1705"/>
      <c r="C421" s="1705"/>
      <c r="D421" s="1705"/>
      <c r="E421" s="1705"/>
      <c r="F421" s="1705"/>
      <c r="G421" s="1705"/>
      <c r="H421" s="1705"/>
    </row>
    <row r="422" spans="1:8" ht="15.75" customHeight="1">
      <c r="A422" s="1705"/>
      <c r="B422" s="1705"/>
      <c r="C422" s="1705"/>
      <c r="D422" s="1705"/>
      <c r="E422" s="1705"/>
      <c r="F422" s="1705"/>
      <c r="G422" s="1705"/>
      <c r="H422" s="1705"/>
    </row>
    <row r="423" spans="1:8" ht="15.75" customHeight="1">
      <c r="A423" s="1705"/>
      <c r="B423" s="1705"/>
      <c r="C423" s="1705"/>
      <c r="D423" s="1705"/>
      <c r="E423" s="1705"/>
      <c r="F423" s="1705"/>
      <c r="G423" s="1705"/>
      <c r="H423" s="1705"/>
    </row>
    <row r="424" spans="1:8" ht="15.75" customHeight="1">
      <c r="A424" s="1705"/>
      <c r="B424" s="1705"/>
      <c r="C424" s="1705"/>
      <c r="D424" s="1705"/>
      <c r="E424" s="1705"/>
      <c r="F424" s="1705"/>
      <c r="G424" s="1705"/>
      <c r="H424" s="1705"/>
    </row>
    <row r="425" spans="1:8" ht="15.75" customHeight="1">
      <c r="A425" s="1705"/>
      <c r="B425" s="1705"/>
      <c r="C425" s="1705"/>
      <c r="D425" s="1705"/>
      <c r="E425" s="1705"/>
      <c r="F425" s="1705"/>
      <c r="G425" s="1705"/>
      <c r="H425" s="1705"/>
    </row>
    <row r="426" spans="1:8" ht="15.75" customHeight="1">
      <c r="A426" s="1705"/>
      <c r="B426" s="1705"/>
      <c r="C426" s="1705"/>
      <c r="D426" s="1705"/>
      <c r="E426" s="1705"/>
      <c r="F426" s="1705"/>
      <c r="G426" s="1705"/>
      <c r="H426" s="1705"/>
    </row>
    <row r="427" spans="1:8" ht="15.75" customHeight="1">
      <c r="A427" s="1705"/>
      <c r="B427" s="1705"/>
      <c r="C427" s="1705"/>
      <c r="D427" s="1705"/>
      <c r="E427" s="1705"/>
      <c r="F427" s="1705"/>
      <c r="G427" s="1705"/>
      <c r="H427" s="1705"/>
    </row>
    <row r="428" spans="1:8" ht="15.75" customHeight="1">
      <c r="A428" s="1705"/>
      <c r="B428" s="1705"/>
      <c r="C428" s="1705"/>
      <c r="D428" s="1705"/>
      <c r="E428" s="1705"/>
      <c r="F428" s="1705"/>
      <c r="G428" s="1705"/>
      <c r="H428" s="1705"/>
    </row>
    <row r="429" spans="1:8" ht="15.75" customHeight="1">
      <c r="A429" s="1705"/>
      <c r="B429" s="1705"/>
      <c r="C429" s="1705"/>
      <c r="D429" s="1705"/>
      <c r="E429" s="1705"/>
      <c r="F429" s="1705"/>
      <c r="G429" s="1705"/>
      <c r="H429" s="1705"/>
    </row>
    <row r="430" spans="1:8" ht="15.75" customHeight="1">
      <c r="A430" s="1705"/>
      <c r="B430" s="1705"/>
      <c r="C430" s="1705"/>
      <c r="D430" s="1705"/>
      <c r="E430" s="1705"/>
      <c r="F430" s="1705"/>
      <c r="G430" s="1705"/>
      <c r="H430" s="1705"/>
    </row>
    <row r="431" spans="1:8" ht="15.75" customHeight="1">
      <c r="A431" s="1705"/>
      <c r="B431" s="1705"/>
      <c r="C431" s="1705"/>
      <c r="D431" s="1705"/>
      <c r="E431" s="1705"/>
      <c r="F431" s="1705"/>
      <c r="G431" s="1705"/>
      <c r="H431" s="1705"/>
    </row>
    <row r="432" spans="1:8" ht="15.75" customHeight="1">
      <c r="A432" s="1705"/>
      <c r="B432" s="1705"/>
      <c r="C432" s="1705"/>
      <c r="D432" s="1705"/>
      <c r="E432" s="1705"/>
      <c r="F432" s="1705"/>
      <c r="G432" s="1705"/>
      <c r="H432" s="1705"/>
    </row>
    <row r="433" spans="1:8" ht="15.75" customHeight="1">
      <c r="A433" s="1705"/>
      <c r="B433" s="1705"/>
      <c r="C433" s="1705"/>
      <c r="D433" s="1705"/>
      <c r="E433" s="1705"/>
      <c r="F433" s="1705"/>
      <c r="G433" s="1705"/>
      <c r="H433" s="1705"/>
    </row>
    <row r="434" spans="1:8" ht="15.75" customHeight="1">
      <c r="A434" s="1705"/>
      <c r="B434" s="1705"/>
      <c r="C434" s="1705"/>
      <c r="D434" s="1705"/>
      <c r="E434" s="1705"/>
      <c r="F434" s="1705"/>
      <c r="G434" s="1705"/>
      <c r="H434" s="1705"/>
    </row>
    <row r="435" spans="1:8" ht="15.75" customHeight="1">
      <c r="A435" s="1705"/>
      <c r="B435" s="1705"/>
      <c r="C435" s="1705"/>
      <c r="D435" s="1705"/>
      <c r="E435" s="1705"/>
      <c r="F435" s="1705"/>
      <c r="G435" s="1705"/>
      <c r="H435" s="1705"/>
    </row>
    <row r="436" spans="1:8" ht="15.75" customHeight="1">
      <c r="A436" s="1705"/>
      <c r="B436" s="1705"/>
      <c r="C436" s="1705"/>
      <c r="D436" s="1705"/>
      <c r="E436" s="1705"/>
      <c r="F436" s="1705"/>
      <c r="G436" s="1705"/>
      <c r="H436" s="1705"/>
    </row>
    <row r="437" spans="1:8" ht="15.75" customHeight="1">
      <c r="A437" s="1705"/>
      <c r="B437" s="1705"/>
      <c r="C437" s="1705"/>
      <c r="D437" s="1705"/>
      <c r="E437" s="1705"/>
      <c r="F437" s="1705"/>
      <c r="G437" s="1705"/>
      <c r="H437" s="1705"/>
    </row>
    <row r="438" spans="1:8" ht="15.75" customHeight="1">
      <c r="A438" s="1705"/>
      <c r="B438" s="1705"/>
      <c r="C438" s="1705"/>
      <c r="D438" s="1705"/>
      <c r="E438" s="1705"/>
      <c r="F438" s="1705"/>
      <c r="G438" s="1705"/>
      <c r="H438" s="1705"/>
    </row>
    <row r="439" spans="1:8" ht="15.75" customHeight="1">
      <c r="A439" s="1705"/>
      <c r="B439" s="1705"/>
      <c r="C439" s="1705"/>
      <c r="D439" s="1705"/>
      <c r="E439" s="1705"/>
      <c r="F439" s="1705"/>
      <c r="G439" s="1705"/>
      <c r="H439" s="1705"/>
    </row>
    <row r="440" spans="1:8" ht="15.75" customHeight="1">
      <c r="A440" s="1705"/>
      <c r="B440" s="1705"/>
      <c r="C440" s="1705"/>
      <c r="D440" s="1705"/>
      <c r="E440" s="1705"/>
      <c r="F440" s="1705"/>
      <c r="G440" s="1705"/>
      <c r="H440" s="1705"/>
    </row>
    <row r="441" spans="1:8" ht="15.75" customHeight="1">
      <c r="A441" s="1705"/>
      <c r="B441" s="1705"/>
      <c r="C441" s="1705"/>
      <c r="D441" s="1705"/>
      <c r="E441" s="1705"/>
      <c r="F441" s="1705"/>
      <c r="G441" s="1705"/>
      <c r="H441" s="1705"/>
    </row>
    <row r="442" spans="1:8" ht="15.75" customHeight="1">
      <c r="A442" s="1705"/>
      <c r="B442" s="1705"/>
      <c r="C442" s="1705"/>
      <c r="D442" s="1705"/>
      <c r="E442" s="1705"/>
      <c r="F442" s="1705"/>
      <c r="G442" s="1705"/>
      <c r="H442" s="1705"/>
    </row>
    <row r="443" spans="1:8" ht="15.75" customHeight="1">
      <c r="A443" s="1705"/>
      <c r="B443" s="1705"/>
      <c r="C443" s="1705"/>
      <c r="D443" s="1705"/>
      <c r="E443" s="1705"/>
      <c r="F443" s="1705"/>
      <c r="G443" s="1705"/>
      <c r="H443" s="1705"/>
    </row>
    <row r="444" spans="1:8" ht="15.75" customHeight="1">
      <c r="A444" s="1705"/>
      <c r="B444" s="1705"/>
      <c r="C444" s="1705"/>
      <c r="D444" s="1705"/>
      <c r="E444" s="1705"/>
      <c r="F444" s="1705"/>
      <c r="G444" s="1705"/>
      <c r="H444" s="1705"/>
    </row>
    <row r="445" spans="1:8" ht="15.75" customHeight="1">
      <c r="A445" s="1705"/>
      <c r="B445" s="1705"/>
      <c r="C445" s="1705"/>
      <c r="D445" s="1705"/>
      <c r="E445" s="1705"/>
      <c r="F445" s="1705"/>
      <c r="G445" s="1705"/>
      <c r="H445" s="1705"/>
    </row>
    <row r="446" spans="1:8" ht="15.75" customHeight="1">
      <c r="A446" s="1705"/>
      <c r="B446" s="1705"/>
      <c r="C446" s="1705"/>
      <c r="D446" s="1705"/>
      <c r="E446" s="1705"/>
      <c r="F446" s="1705"/>
      <c r="G446" s="1705"/>
      <c r="H446" s="1705"/>
    </row>
    <row r="447" spans="1:8" ht="15.75" customHeight="1">
      <c r="A447" s="1705"/>
      <c r="B447" s="1705"/>
      <c r="C447" s="1705"/>
      <c r="D447" s="1705"/>
      <c r="E447" s="1705"/>
      <c r="F447" s="1705"/>
      <c r="G447" s="1705"/>
      <c r="H447" s="1705"/>
    </row>
    <row r="448" spans="1:8" ht="15.75" customHeight="1">
      <c r="A448" s="1705"/>
      <c r="B448" s="1705"/>
      <c r="C448" s="1705"/>
      <c r="D448" s="1705"/>
      <c r="E448" s="1705"/>
      <c r="F448" s="1705"/>
      <c r="G448" s="1705"/>
      <c r="H448" s="1705"/>
    </row>
    <row r="449" spans="1:8" ht="15.75" customHeight="1">
      <c r="A449" s="1705"/>
      <c r="B449" s="1705"/>
      <c r="C449" s="1705"/>
      <c r="D449" s="1705"/>
      <c r="E449" s="1705"/>
      <c r="F449" s="1705"/>
      <c r="G449" s="1705"/>
      <c r="H449" s="1705"/>
    </row>
    <row r="450" spans="1:8" ht="15.75" customHeight="1">
      <c r="A450" s="1705"/>
      <c r="B450" s="1705"/>
      <c r="C450" s="1705"/>
      <c r="D450" s="1705"/>
      <c r="E450" s="1705"/>
      <c r="F450" s="1705"/>
      <c r="G450" s="1705"/>
      <c r="H450" s="1705"/>
    </row>
    <row r="451" spans="1:8" ht="15.75" customHeight="1">
      <c r="A451" s="1705"/>
      <c r="B451" s="1705"/>
      <c r="C451" s="1705"/>
      <c r="D451" s="1705"/>
      <c r="E451" s="1705"/>
      <c r="F451" s="1705"/>
      <c r="G451" s="1705"/>
      <c r="H451" s="1705"/>
    </row>
    <row r="452" spans="1:8" ht="15.75" customHeight="1">
      <c r="A452" s="1705"/>
      <c r="B452" s="1705"/>
      <c r="C452" s="1705"/>
      <c r="D452" s="1705"/>
      <c r="E452" s="1705"/>
      <c r="F452" s="1705"/>
      <c r="G452" s="1705"/>
      <c r="H452" s="1705"/>
    </row>
    <row r="453" spans="1:8" ht="15.75" customHeight="1">
      <c r="A453" s="1705"/>
      <c r="B453" s="1705"/>
      <c r="C453" s="1705"/>
      <c r="D453" s="1705"/>
      <c r="E453" s="1705"/>
      <c r="F453" s="1705"/>
      <c r="G453" s="1705"/>
      <c r="H453" s="1705"/>
    </row>
    <row r="454" spans="1:8" ht="15.75" customHeight="1">
      <c r="A454" s="1705"/>
      <c r="B454" s="1705"/>
      <c r="C454" s="1705"/>
      <c r="D454" s="1705"/>
      <c r="E454" s="1705"/>
      <c r="F454" s="1705"/>
      <c r="G454" s="1705"/>
      <c r="H454" s="1705"/>
    </row>
    <row r="455" spans="1:8" ht="15.75" customHeight="1">
      <c r="A455" s="1705"/>
      <c r="B455" s="1705"/>
      <c r="C455" s="1705"/>
      <c r="D455" s="1705"/>
      <c r="E455" s="1705"/>
      <c r="F455" s="1705"/>
      <c r="G455" s="1705"/>
      <c r="H455" s="1705"/>
    </row>
    <row r="456" spans="1:8" ht="15.75" customHeight="1">
      <c r="A456" s="1705"/>
      <c r="B456" s="1705"/>
      <c r="C456" s="1705"/>
      <c r="D456" s="1705"/>
      <c r="E456" s="1705"/>
      <c r="F456" s="1705"/>
      <c r="G456" s="1705"/>
      <c r="H456" s="1705"/>
    </row>
    <row r="457" spans="1:8" ht="15.75" customHeight="1">
      <c r="A457" s="1705"/>
      <c r="B457" s="1705"/>
      <c r="C457" s="1705"/>
      <c r="D457" s="1705"/>
      <c r="E457" s="1705"/>
      <c r="F457" s="1705"/>
      <c r="G457" s="1705"/>
      <c r="H457" s="1705"/>
    </row>
    <row r="458" spans="1:8" ht="15.75" customHeight="1">
      <c r="A458" s="1705"/>
      <c r="B458" s="1705"/>
      <c r="C458" s="1705"/>
      <c r="D458" s="1705"/>
      <c r="E458" s="1705"/>
      <c r="F458" s="1705"/>
      <c r="G458" s="1705"/>
      <c r="H458" s="1705"/>
    </row>
    <row r="459" spans="1:8" ht="15.75" customHeight="1">
      <c r="A459" s="1705"/>
      <c r="B459" s="1705"/>
      <c r="C459" s="1705"/>
      <c r="D459" s="1705"/>
      <c r="E459" s="1705"/>
      <c r="F459" s="1705"/>
      <c r="G459" s="1705"/>
      <c r="H459" s="1705"/>
    </row>
    <row r="460" spans="1:8" ht="15.75" customHeight="1">
      <c r="A460" s="1705"/>
      <c r="B460" s="1705"/>
      <c r="C460" s="1705"/>
      <c r="D460" s="1705"/>
      <c r="E460" s="1705"/>
      <c r="F460" s="1705"/>
      <c r="G460" s="1705"/>
      <c r="H460" s="1705"/>
    </row>
    <row r="461" spans="1:8" ht="15.75" customHeight="1">
      <c r="A461" s="1705"/>
      <c r="B461" s="1705"/>
      <c r="C461" s="1705"/>
      <c r="D461" s="1705"/>
      <c r="E461" s="1705"/>
      <c r="F461" s="1705"/>
      <c r="G461" s="1705"/>
      <c r="H461" s="1705"/>
    </row>
    <row r="462" spans="1:8" ht="15.75" customHeight="1">
      <c r="A462" s="1705"/>
      <c r="B462" s="1705"/>
      <c r="C462" s="1705"/>
      <c r="D462" s="1705"/>
      <c r="E462" s="1705"/>
      <c r="F462" s="1705"/>
      <c r="G462" s="1705"/>
      <c r="H462" s="1705"/>
    </row>
    <row r="463" spans="1:8" ht="15.75" customHeight="1">
      <c r="A463" s="1705"/>
      <c r="B463" s="1705"/>
      <c r="C463" s="1705"/>
      <c r="D463" s="1705"/>
      <c r="E463" s="1705"/>
      <c r="F463" s="1705"/>
      <c r="G463" s="1705"/>
      <c r="H463" s="1705"/>
    </row>
    <row r="464" spans="1:8" ht="15.75" customHeight="1">
      <c r="A464" s="1705"/>
      <c r="B464" s="1705"/>
      <c r="C464" s="1705"/>
      <c r="D464" s="1705"/>
      <c r="E464" s="1705"/>
      <c r="F464" s="1705"/>
      <c r="G464" s="1705"/>
      <c r="H464" s="1705"/>
    </row>
    <row r="465" spans="1:8" ht="15.75" customHeight="1">
      <c r="A465" s="1705"/>
      <c r="B465" s="1705"/>
      <c r="C465" s="1705"/>
      <c r="D465" s="1705"/>
      <c r="E465" s="1705"/>
      <c r="F465" s="1705"/>
      <c r="G465" s="1705"/>
      <c r="H465" s="1705"/>
    </row>
    <row r="466" spans="1:8" ht="15.75" customHeight="1">
      <c r="A466" s="1705"/>
      <c r="B466" s="1705"/>
      <c r="C466" s="1705"/>
      <c r="D466" s="1705"/>
      <c r="E466" s="1705"/>
      <c r="F466" s="1705"/>
      <c r="G466" s="1705"/>
      <c r="H466" s="1705"/>
    </row>
    <row r="467" spans="1:8" ht="15.75" customHeight="1">
      <c r="A467" s="1705"/>
      <c r="B467" s="1705"/>
      <c r="C467" s="1705"/>
      <c r="D467" s="1705"/>
      <c r="E467" s="1705"/>
      <c r="F467" s="1705"/>
      <c r="G467" s="1705"/>
      <c r="H467" s="1705"/>
    </row>
    <row r="468" spans="1:8" ht="15.75" customHeight="1">
      <c r="A468" s="1705"/>
      <c r="B468" s="1705"/>
      <c r="C468" s="1705"/>
      <c r="D468" s="1705"/>
      <c r="E468" s="1705"/>
      <c r="F468" s="1705"/>
      <c r="G468" s="1705"/>
      <c r="H468" s="1705"/>
    </row>
    <row r="469" spans="1:8" ht="15.75" customHeight="1">
      <c r="A469" s="1705"/>
      <c r="B469" s="1705"/>
      <c r="C469" s="1705"/>
      <c r="D469" s="1705"/>
      <c r="E469" s="1705"/>
      <c r="F469" s="1705"/>
      <c r="G469" s="1705"/>
      <c r="H469" s="1705"/>
    </row>
    <row r="470" spans="1:8" ht="15.75" customHeight="1">
      <c r="A470" s="1705"/>
      <c r="B470" s="1705"/>
      <c r="C470" s="1705"/>
      <c r="D470" s="1705"/>
      <c r="E470" s="1705"/>
      <c r="F470" s="1705"/>
      <c r="G470" s="1705"/>
      <c r="H470" s="1705"/>
    </row>
    <row r="471" spans="1:8" ht="15.75" customHeight="1">
      <c r="A471" s="1705"/>
      <c r="B471" s="1705"/>
      <c r="C471" s="1705"/>
      <c r="D471" s="1705"/>
      <c r="E471" s="1705"/>
      <c r="F471" s="1705"/>
      <c r="G471" s="1705"/>
      <c r="H471" s="1705"/>
    </row>
    <row r="472" spans="1:8" ht="15.75" customHeight="1">
      <c r="A472" s="1705"/>
      <c r="B472" s="1705"/>
      <c r="C472" s="1705"/>
      <c r="D472" s="1705"/>
      <c r="E472" s="1705"/>
      <c r="F472" s="1705"/>
      <c r="G472" s="1705"/>
      <c r="H472" s="1705"/>
    </row>
    <row r="473" spans="1:8" ht="15.75" customHeight="1">
      <c r="A473" s="1705"/>
      <c r="B473" s="1705"/>
      <c r="C473" s="1705"/>
      <c r="D473" s="1705"/>
      <c r="E473" s="1705"/>
      <c r="F473" s="1705"/>
      <c r="G473" s="1705"/>
      <c r="H473" s="1705"/>
    </row>
    <row r="474" spans="1:8" ht="15.75" customHeight="1">
      <c r="A474" s="1705"/>
      <c r="B474" s="1705"/>
      <c r="C474" s="1705"/>
      <c r="D474" s="1705"/>
      <c r="E474" s="1705"/>
      <c r="F474" s="1705"/>
      <c r="G474" s="1705"/>
      <c r="H474" s="1705"/>
    </row>
    <row r="475" spans="1:8" ht="15.75" customHeight="1">
      <c r="A475" s="1705"/>
      <c r="B475" s="1705"/>
      <c r="C475" s="1705"/>
      <c r="D475" s="1705"/>
      <c r="E475" s="1705"/>
      <c r="F475" s="1705"/>
      <c r="G475" s="1705"/>
      <c r="H475" s="1705"/>
    </row>
    <row r="476" spans="1:8" ht="15.75" customHeight="1">
      <c r="A476" s="1705"/>
      <c r="B476" s="1705"/>
      <c r="C476" s="1705"/>
      <c r="D476" s="1705"/>
      <c r="E476" s="1705"/>
      <c r="F476" s="1705"/>
      <c r="G476" s="1705"/>
      <c r="H476" s="1705"/>
    </row>
    <row r="477" spans="1:8" ht="15.75" customHeight="1">
      <c r="A477" s="1705"/>
      <c r="B477" s="1705"/>
      <c r="C477" s="1705"/>
      <c r="D477" s="1705"/>
      <c r="E477" s="1705"/>
      <c r="F477" s="1705"/>
      <c r="G477" s="1705"/>
      <c r="H477" s="1705"/>
    </row>
    <row r="478" spans="1:8" ht="15.75" customHeight="1">
      <c r="A478" s="1705"/>
      <c r="B478" s="1705"/>
      <c r="C478" s="1705"/>
      <c r="D478" s="1705"/>
      <c r="E478" s="1705"/>
      <c r="F478" s="1705"/>
      <c r="G478" s="1705"/>
      <c r="H478" s="1705"/>
    </row>
    <row r="479" spans="1:8" ht="15.75" customHeight="1">
      <c r="A479" s="1705"/>
      <c r="B479" s="1705"/>
      <c r="C479" s="1705"/>
      <c r="D479" s="1705"/>
      <c r="E479" s="1705"/>
      <c r="F479" s="1705"/>
      <c r="G479" s="1705"/>
      <c r="H479" s="1705"/>
    </row>
    <row r="480" spans="1:8" ht="15.75" customHeight="1">
      <c r="A480" s="1705"/>
      <c r="B480" s="1705"/>
      <c r="C480" s="1705"/>
      <c r="D480" s="1705"/>
      <c r="E480" s="1705"/>
      <c r="F480" s="1705"/>
      <c r="G480" s="1705"/>
      <c r="H480" s="1705"/>
    </row>
    <row r="481" spans="1:8" ht="15.75" customHeight="1">
      <c r="A481" s="1705"/>
      <c r="B481" s="1705"/>
      <c r="C481" s="1705"/>
      <c r="D481" s="1705"/>
      <c r="E481" s="1705"/>
      <c r="F481" s="1705"/>
      <c r="G481" s="1705"/>
      <c r="H481" s="1705"/>
    </row>
    <row r="482" spans="1:8" ht="15.75" customHeight="1">
      <c r="A482" s="1705"/>
      <c r="B482" s="1705"/>
      <c r="C482" s="1705"/>
      <c r="D482" s="1705"/>
      <c r="E482" s="1705"/>
      <c r="F482" s="1705"/>
      <c r="G482" s="1705"/>
      <c r="H482" s="1705"/>
    </row>
    <row r="483" spans="1:8" ht="15.75" customHeight="1">
      <c r="A483" s="1705"/>
      <c r="B483" s="1705"/>
      <c r="C483" s="1705"/>
      <c r="D483" s="1705"/>
      <c r="E483" s="1705"/>
      <c r="F483" s="1705"/>
      <c r="G483" s="1705"/>
      <c r="H483" s="1705"/>
    </row>
    <row r="484" spans="1:8" ht="15.75" customHeight="1">
      <c r="A484" s="1705"/>
      <c r="B484" s="1705"/>
      <c r="C484" s="1705"/>
      <c r="D484" s="1705"/>
      <c r="E484" s="1705"/>
      <c r="F484" s="1705"/>
      <c r="G484" s="1705"/>
      <c r="H484" s="1705"/>
    </row>
    <row r="485" spans="1:8" ht="15.75" customHeight="1">
      <c r="A485" s="1705"/>
      <c r="B485" s="1705"/>
      <c r="C485" s="1705"/>
      <c r="D485" s="1705"/>
      <c r="E485" s="1705"/>
      <c r="F485" s="1705"/>
      <c r="G485" s="1705"/>
      <c r="H485" s="1705"/>
    </row>
    <row r="486" spans="1:8" ht="15.75" customHeight="1">
      <c r="A486" s="1705"/>
      <c r="B486" s="1705"/>
      <c r="C486" s="1705"/>
      <c r="D486" s="1705"/>
      <c r="E486" s="1705"/>
      <c r="F486" s="1705"/>
      <c r="G486" s="1705"/>
      <c r="H486" s="1705"/>
    </row>
    <row r="487" spans="1:8" ht="15.75" customHeight="1">
      <c r="A487" s="1705"/>
      <c r="B487" s="1705"/>
      <c r="C487" s="1705"/>
      <c r="D487" s="1705"/>
      <c r="E487" s="1705"/>
      <c r="F487" s="1705"/>
      <c r="G487" s="1705"/>
      <c r="H487" s="1705"/>
    </row>
    <row r="488" spans="1:8" ht="15.75" customHeight="1">
      <c r="A488" s="1705"/>
      <c r="B488" s="1705"/>
      <c r="C488" s="1705"/>
      <c r="D488" s="1705"/>
      <c r="E488" s="1705"/>
      <c r="F488" s="1705"/>
      <c r="G488" s="1705"/>
      <c r="H488" s="1705"/>
    </row>
    <row r="489" spans="1:8" ht="15.75" customHeight="1">
      <c r="A489" s="1705"/>
      <c r="B489" s="1705"/>
      <c r="C489" s="1705"/>
      <c r="D489" s="1705"/>
      <c r="E489" s="1705"/>
      <c r="F489" s="1705"/>
      <c r="G489" s="1705"/>
      <c r="H489" s="1705"/>
    </row>
    <row r="490" spans="1:8" ht="15.75" customHeight="1">
      <c r="A490" s="1705"/>
      <c r="B490" s="1705"/>
      <c r="C490" s="1705"/>
      <c r="D490" s="1705"/>
      <c r="E490" s="1705"/>
      <c r="F490" s="1705"/>
      <c r="G490" s="1705"/>
      <c r="H490" s="1705"/>
    </row>
    <row r="491" spans="1:8" ht="15.75" customHeight="1">
      <c r="A491" s="1705"/>
      <c r="B491" s="1705"/>
      <c r="C491" s="1705"/>
      <c r="D491" s="1705"/>
      <c r="E491" s="1705"/>
      <c r="F491" s="1705"/>
      <c r="G491" s="1705"/>
      <c r="H491" s="1705"/>
    </row>
    <row r="492" spans="1:8" ht="15.75" customHeight="1">
      <c r="A492" s="1705"/>
      <c r="B492" s="1705"/>
      <c r="C492" s="1705"/>
      <c r="D492" s="1705"/>
      <c r="E492" s="1705"/>
      <c r="F492" s="1705"/>
      <c r="G492" s="1705"/>
      <c r="H492" s="1705"/>
    </row>
    <row r="493" spans="1:8" ht="15.75" customHeight="1">
      <c r="A493" s="1705"/>
      <c r="B493" s="1705"/>
      <c r="C493" s="1705"/>
      <c r="D493" s="1705"/>
      <c r="E493" s="1705"/>
      <c r="F493" s="1705"/>
      <c r="G493" s="1705"/>
      <c r="H493" s="1705"/>
    </row>
    <row r="494" spans="1:8" ht="15.75" customHeight="1">
      <c r="A494" s="1705"/>
      <c r="B494" s="1705"/>
      <c r="C494" s="1705"/>
      <c r="D494" s="1705"/>
      <c r="E494" s="1705"/>
      <c r="F494" s="1705"/>
      <c r="G494" s="1705"/>
      <c r="H494" s="1705"/>
    </row>
    <row r="495" spans="1:8" ht="15.75" customHeight="1">
      <c r="A495" s="1705"/>
      <c r="B495" s="1705"/>
      <c r="C495" s="1705"/>
      <c r="D495" s="1705"/>
      <c r="E495" s="1705"/>
      <c r="F495" s="1705"/>
      <c r="G495" s="1705"/>
      <c r="H495" s="1705"/>
    </row>
    <row r="496" spans="1:8" ht="15.75" customHeight="1">
      <c r="A496" s="1705"/>
      <c r="B496" s="1705"/>
      <c r="C496" s="1705"/>
      <c r="D496" s="1705"/>
      <c r="E496" s="1705"/>
      <c r="F496" s="1705"/>
      <c r="G496" s="1705"/>
      <c r="H496" s="1705"/>
    </row>
    <row r="497" spans="1:8" ht="15.75" customHeight="1">
      <c r="A497" s="1705"/>
      <c r="B497" s="1705"/>
      <c r="C497" s="1705"/>
      <c r="D497" s="1705"/>
      <c r="E497" s="1705"/>
      <c r="F497" s="1705"/>
      <c r="G497" s="1705"/>
      <c r="H497" s="1705"/>
    </row>
    <row r="498" spans="1:8" ht="15.75" customHeight="1">
      <c r="A498" s="1705"/>
      <c r="B498" s="1705"/>
      <c r="C498" s="1705"/>
      <c r="D498" s="1705"/>
      <c r="E498" s="1705"/>
      <c r="F498" s="1705"/>
      <c r="G498" s="1705"/>
      <c r="H498" s="1705"/>
    </row>
    <row r="499" spans="1:8" ht="15.75" customHeight="1">
      <c r="A499" s="1705"/>
      <c r="B499" s="1705"/>
      <c r="C499" s="1705"/>
      <c r="D499" s="1705"/>
      <c r="E499" s="1705"/>
      <c r="F499" s="1705"/>
      <c r="G499" s="1705"/>
      <c r="H499" s="1705"/>
    </row>
    <row r="500" spans="1:8" ht="15.75" customHeight="1">
      <c r="A500" s="1705"/>
      <c r="B500" s="1705"/>
      <c r="C500" s="1705"/>
      <c r="D500" s="1705"/>
      <c r="E500" s="1705"/>
      <c r="F500" s="1705"/>
      <c r="G500" s="1705"/>
      <c r="H500" s="1705"/>
    </row>
    <row r="501" spans="1:8" ht="15.75" customHeight="1">
      <c r="A501" s="1705"/>
      <c r="B501" s="1705"/>
      <c r="C501" s="1705"/>
      <c r="D501" s="1705"/>
      <c r="E501" s="1705"/>
      <c r="F501" s="1705"/>
      <c r="G501" s="1705"/>
      <c r="H501" s="1705"/>
    </row>
    <row r="502" spans="1:8" ht="15.75" customHeight="1">
      <c r="A502" s="1705"/>
      <c r="B502" s="1705"/>
      <c r="C502" s="1705"/>
      <c r="D502" s="1705"/>
      <c r="E502" s="1705"/>
      <c r="F502" s="1705"/>
      <c r="G502" s="1705"/>
      <c r="H502" s="1705"/>
    </row>
    <row r="503" spans="1:8" ht="15.75" customHeight="1">
      <c r="A503" s="1705"/>
      <c r="B503" s="1705"/>
      <c r="C503" s="1705"/>
      <c r="D503" s="1705"/>
      <c r="E503" s="1705"/>
      <c r="F503" s="1705"/>
      <c r="G503" s="1705"/>
      <c r="H503" s="1705"/>
    </row>
    <row r="504" spans="1:8" ht="15.75" customHeight="1">
      <c r="A504" s="1705"/>
      <c r="B504" s="1705"/>
      <c r="C504" s="1705"/>
      <c r="D504" s="1705"/>
      <c r="E504" s="1705"/>
      <c r="F504" s="1705"/>
      <c r="G504" s="1705"/>
      <c r="H504" s="1705"/>
    </row>
    <row r="505" spans="1:8" ht="15.75" customHeight="1">
      <c r="A505" s="1705"/>
      <c r="B505" s="1705"/>
      <c r="C505" s="1705"/>
      <c r="D505" s="1705"/>
      <c r="E505" s="1705"/>
      <c r="F505" s="1705"/>
      <c r="G505" s="1705"/>
      <c r="H505" s="1705"/>
    </row>
    <row r="506" spans="1:8" ht="15.75" customHeight="1">
      <c r="A506" s="1705"/>
      <c r="B506" s="1705"/>
      <c r="C506" s="1705"/>
      <c r="D506" s="1705"/>
      <c r="E506" s="1705"/>
      <c r="F506" s="1705"/>
      <c r="G506" s="1705"/>
      <c r="H506" s="1705"/>
    </row>
    <row r="507" spans="1:8" ht="15.75" customHeight="1">
      <c r="A507" s="1705"/>
      <c r="B507" s="1705"/>
      <c r="C507" s="1705"/>
      <c r="D507" s="1705"/>
      <c r="E507" s="1705"/>
      <c r="F507" s="1705"/>
      <c r="G507" s="1705"/>
      <c r="H507" s="1705"/>
    </row>
    <row r="508" spans="1:8" ht="15.75" customHeight="1">
      <c r="A508" s="1705"/>
      <c r="B508" s="1705"/>
      <c r="C508" s="1705"/>
      <c r="D508" s="1705"/>
      <c r="E508" s="1705"/>
      <c r="F508" s="1705"/>
      <c r="G508" s="1705"/>
      <c r="H508" s="1705"/>
    </row>
    <row r="509" spans="1:8" ht="15.75" customHeight="1">
      <c r="A509" s="1705"/>
      <c r="B509" s="1705"/>
      <c r="C509" s="1705"/>
      <c r="D509" s="1705"/>
      <c r="E509" s="1705"/>
      <c r="F509" s="1705"/>
      <c r="G509" s="1705"/>
      <c r="H509" s="1705"/>
    </row>
    <row r="510" spans="1:8" ht="15.75" customHeight="1">
      <c r="A510" s="1705"/>
      <c r="B510" s="1705"/>
      <c r="C510" s="1705"/>
      <c r="D510" s="1705"/>
      <c r="E510" s="1705"/>
      <c r="F510" s="1705"/>
      <c r="G510" s="1705"/>
      <c r="H510" s="1705"/>
    </row>
    <row r="511" spans="1:8" ht="15.75" customHeight="1">
      <c r="A511" s="1705"/>
      <c r="B511" s="1705"/>
      <c r="C511" s="1705"/>
      <c r="D511" s="1705"/>
      <c r="E511" s="1705"/>
      <c r="F511" s="1705"/>
      <c r="G511" s="1705"/>
      <c r="H511" s="1705"/>
    </row>
    <row r="512" spans="1:8" ht="15.75" customHeight="1">
      <c r="A512" s="1705"/>
      <c r="B512" s="1705"/>
      <c r="C512" s="1705"/>
      <c r="D512" s="1705"/>
      <c r="E512" s="1705"/>
      <c r="F512" s="1705"/>
      <c r="G512" s="1705"/>
      <c r="H512" s="1705"/>
    </row>
    <row r="513" spans="1:8" ht="15.75" customHeight="1">
      <c r="A513" s="1705"/>
      <c r="B513" s="1705"/>
      <c r="C513" s="1705"/>
      <c r="D513" s="1705"/>
      <c r="E513" s="1705"/>
      <c r="F513" s="1705"/>
      <c r="G513" s="1705"/>
      <c r="H513" s="1705"/>
    </row>
    <row r="514" spans="1:8" ht="15.75" customHeight="1">
      <c r="A514" s="1705"/>
      <c r="B514" s="1705"/>
      <c r="C514" s="1705"/>
      <c r="D514" s="1705"/>
      <c r="E514" s="1705"/>
      <c r="F514" s="1705"/>
      <c r="G514" s="1705"/>
      <c r="H514" s="1705"/>
    </row>
    <row r="515" spans="1:8" ht="15.75" customHeight="1">
      <c r="A515" s="1705"/>
      <c r="B515" s="1705"/>
      <c r="C515" s="1705"/>
      <c r="D515" s="1705"/>
      <c r="E515" s="1705"/>
      <c r="F515" s="1705"/>
      <c r="G515" s="1705"/>
      <c r="H515" s="1705"/>
    </row>
    <row r="516" spans="1:8" ht="15.75" customHeight="1">
      <c r="A516" s="1705"/>
      <c r="B516" s="1705"/>
      <c r="C516" s="1705"/>
      <c r="D516" s="1705"/>
      <c r="E516" s="1705"/>
      <c r="F516" s="1705"/>
      <c r="G516" s="1705"/>
      <c r="H516" s="1705"/>
    </row>
    <row r="517" spans="1:8" ht="15.75" customHeight="1">
      <c r="A517" s="1705"/>
      <c r="B517" s="1705"/>
      <c r="C517" s="1705"/>
      <c r="D517" s="1705"/>
      <c r="E517" s="1705"/>
      <c r="F517" s="1705"/>
      <c r="G517" s="1705"/>
      <c r="H517" s="1705"/>
    </row>
    <row r="518" spans="1:8" ht="15.75" customHeight="1">
      <c r="A518" s="1705"/>
      <c r="B518" s="1705"/>
      <c r="C518" s="1705"/>
      <c r="D518" s="1705"/>
      <c r="E518" s="1705"/>
      <c r="F518" s="1705"/>
      <c r="G518" s="1705"/>
      <c r="H518" s="1705"/>
    </row>
    <row r="519" spans="1:8" ht="15.75" customHeight="1">
      <c r="A519" s="1705"/>
      <c r="B519" s="1705"/>
      <c r="C519" s="1705"/>
      <c r="D519" s="1705"/>
      <c r="E519" s="1705"/>
      <c r="F519" s="1705"/>
      <c r="G519" s="1705"/>
      <c r="H519" s="1705"/>
    </row>
    <row r="520" spans="1:8" ht="15.75" customHeight="1">
      <c r="A520" s="1705"/>
      <c r="B520" s="1705"/>
      <c r="C520" s="1705"/>
      <c r="D520" s="1705"/>
      <c r="E520" s="1705"/>
      <c r="F520" s="1705"/>
      <c r="G520" s="1705"/>
      <c r="H520" s="1705"/>
    </row>
    <row r="521" spans="1:8" ht="15.75" customHeight="1">
      <c r="A521" s="1705"/>
      <c r="B521" s="1705"/>
      <c r="C521" s="1705"/>
      <c r="D521" s="1705"/>
      <c r="E521" s="1705"/>
      <c r="F521" s="1705"/>
      <c r="G521" s="1705"/>
      <c r="H521" s="1705"/>
    </row>
    <row r="522" spans="1:8" ht="15.75" customHeight="1">
      <c r="A522" s="1705"/>
      <c r="B522" s="1705"/>
      <c r="C522" s="1705"/>
      <c r="D522" s="1705"/>
      <c r="E522" s="1705"/>
      <c r="F522" s="1705"/>
      <c r="G522" s="1705"/>
      <c r="H522" s="1705"/>
    </row>
    <row r="523" spans="1:8" ht="15.75" customHeight="1">
      <c r="A523" s="1705"/>
      <c r="B523" s="1705"/>
      <c r="C523" s="1705"/>
      <c r="D523" s="1705"/>
      <c r="E523" s="1705"/>
      <c r="F523" s="1705"/>
      <c r="G523" s="1705"/>
      <c r="H523" s="1705"/>
    </row>
    <row r="524" spans="1:8" ht="15.75" customHeight="1">
      <c r="A524" s="1705"/>
      <c r="B524" s="1705"/>
      <c r="C524" s="1705"/>
      <c r="D524" s="1705"/>
      <c r="E524" s="1705"/>
      <c r="F524" s="1705"/>
      <c r="G524" s="1705"/>
      <c r="H524" s="1705"/>
    </row>
    <row r="525" spans="1:8" ht="15.75" customHeight="1">
      <c r="A525" s="1705"/>
      <c r="B525" s="1705"/>
      <c r="C525" s="1705"/>
      <c r="D525" s="1705"/>
      <c r="E525" s="1705"/>
      <c r="F525" s="1705"/>
      <c r="G525" s="1705"/>
      <c r="H525" s="1705"/>
    </row>
    <row r="526" spans="1:8" ht="15.75" customHeight="1">
      <c r="A526" s="1705"/>
      <c r="B526" s="1705"/>
      <c r="C526" s="1705"/>
      <c r="D526" s="1705"/>
      <c r="E526" s="1705"/>
      <c r="F526" s="1705"/>
      <c r="G526" s="1705"/>
      <c r="H526" s="1705"/>
    </row>
    <row r="527" spans="1:8" ht="15.75" customHeight="1">
      <c r="A527" s="1705"/>
      <c r="B527" s="1705"/>
      <c r="C527" s="1705"/>
      <c r="D527" s="1705"/>
      <c r="E527" s="1705"/>
      <c r="F527" s="1705"/>
      <c r="G527" s="1705"/>
      <c r="H527" s="1705"/>
    </row>
    <row r="528" spans="1:8" ht="15.75" customHeight="1">
      <c r="A528" s="1705"/>
      <c r="B528" s="1705"/>
      <c r="C528" s="1705"/>
      <c r="D528" s="1705"/>
      <c r="E528" s="1705"/>
      <c r="F528" s="1705"/>
      <c r="G528" s="1705"/>
      <c r="H528" s="1705"/>
    </row>
    <row r="529" spans="1:8" ht="15.75" customHeight="1">
      <c r="A529" s="1705"/>
      <c r="B529" s="1705"/>
      <c r="C529" s="1705"/>
      <c r="D529" s="1705"/>
      <c r="E529" s="1705"/>
      <c r="F529" s="1705"/>
      <c r="G529" s="1705"/>
      <c r="H529" s="1705"/>
    </row>
    <row r="530" spans="1:8" ht="15.75" customHeight="1">
      <c r="A530" s="1705"/>
      <c r="B530" s="1705"/>
      <c r="C530" s="1705"/>
      <c r="D530" s="1705"/>
      <c r="E530" s="1705"/>
      <c r="F530" s="1705"/>
      <c r="G530" s="1705"/>
      <c r="H530" s="1705"/>
    </row>
    <row r="531" spans="1:8" ht="15.75" customHeight="1">
      <c r="A531" s="1705"/>
      <c r="B531" s="1705"/>
      <c r="C531" s="1705"/>
      <c r="D531" s="1705"/>
      <c r="E531" s="1705"/>
      <c r="F531" s="1705"/>
      <c r="G531" s="1705"/>
      <c r="H531" s="1705"/>
    </row>
    <row r="532" spans="1:8" ht="15.75" customHeight="1">
      <c r="A532" s="1705"/>
      <c r="B532" s="1705"/>
      <c r="C532" s="1705"/>
      <c r="D532" s="1705"/>
      <c r="E532" s="1705"/>
      <c r="F532" s="1705"/>
      <c r="G532" s="1705"/>
      <c r="H532" s="1705"/>
    </row>
    <row r="533" spans="1:8" ht="15.75" customHeight="1">
      <c r="A533" s="1705"/>
      <c r="B533" s="1705"/>
      <c r="C533" s="1705"/>
      <c r="D533" s="1705"/>
      <c r="E533" s="1705"/>
      <c r="F533" s="1705"/>
      <c r="G533" s="1705"/>
      <c r="H533" s="1705"/>
    </row>
    <row r="534" spans="1:8" ht="15.75" customHeight="1">
      <c r="A534" s="1705"/>
      <c r="B534" s="1705"/>
      <c r="C534" s="1705"/>
      <c r="D534" s="1705"/>
      <c r="E534" s="1705"/>
      <c r="F534" s="1705"/>
      <c r="G534" s="1705"/>
      <c r="H534" s="1705"/>
    </row>
    <row r="535" spans="1:8" ht="15.75" customHeight="1">
      <c r="A535" s="1705"/>
      <c r="B535" s="1705"/>
      <c r="C535" s="1705"/>
      <c r="D535" s="1705"/>
      <c r="E535" s="1705"/>
      <c r="F535" s="1705"/>
      <c r="G535" s="1705"/>
      <c r="H535" s="1705"/>
    </row>
    <row r="536" spans="1:8" ht="15.75" customHeight="1">
      <c r="A536" s="1705"/>
      <c r="B536" s="1705"/>
      <c r="C536" s="1705"/>
      <c r="D536" s="1705"/>
      <c r="E536" s="1705"/>
      <c r="F536" s="1705"/>
      <c r="G536" s="1705"/>
      <c r="H536" s="1705"/>
    </row>
    <row r="537" spans="1:8" ht="15.75" customHeight="1">
      <c r="A537" s="1705"/>
      <c r="B537" s="1705"/>
      <c r="C537" s="1705"/>
      <c r="D537" s="1705"/>
      <c r="E537" s="1705"/>
      <c r="F537" s="1705"/>
      <c r="G537" s="1705"/>
      <c r="H537" s="1705"/>
    </row>
    <row r="538" spans="1:8" ht="15.75" customHeight="1">
      <c r="A538" s="1705"/>
      <c r="B538" s="1705"/>
      <c r="C538" s="1705"/>
      <c r="D538" s="1705"/>
      <c r="E538" s="1705"/>
      <c r="F538" s="1705"/>
      <c r="G538" s="1705"/>
      <c r="H538" s="1705"/>
    </row>
    <row r="539" spans="1:8" ht="15.75" customHeight="1">
      <c r="A539" s="1705"/>
      <c r="B539" s="1705"/>
      <c r="C539" s="1705"/>
      <c r="D539" s="1705"/>
      <c r="E539" s="1705"/>
      <c r="F539" s="1705"/>
      <c r="G539" s="1705"/>
      <c r="H539" s="1705"/>
    </row>
    <row r="540" spans="1:8" ht="15.75" customHeight="1">
      <c r="A540" s="1705"/>
      <c r="B540" s="1705"/>
      <c r="C540" s="1705"/>
      <c r="D540" s="1705"/>
      <c r="E540" s="1705"/>
      <c r="F540" s="1705"/>
      <c r="G540" s="1705"/>
      <c r="H540" s="1705"/>
    </row>
    <row r="541" spans="1:8" ht="15.75" customHeight="1">
      <c r="A541" s="1705"/>
      <c r="B541" s="1705"/>
      <c r="C541" s="1705"/>
      <c r="D541" s="1705"/>
      <c r="E541" s="1705"/>
      <c r="F541" s="1705"/>
      <c r="G541" s="1705"/>
      <c r="H541" s="1705"/>
    </row>
    <row r="542" spans="1:8" ht="15.75" customHeight="1">
      <c r="A542" s="1705"/>
      <c r="B542" s="1705"/>
      <c r="C542" s="1705"/>
      <c r="D542" s="1705"/>
      <c r="E542" s="1705"/>
      <c r="F542" s="1705"/>
      <c r="G542" s="1705"/>
      <c r="H542" s="1705"/>
    </row>
    <row r="543" spans="1:8" ht="15.75" customHeight="1">
      <c r="A543" s="1705"/>
      <c r="B543" s="1705"/>
      <c r="C543" s="1705"/>
      <c r="D543" s="1705"/>
      <c r="E543" s="1705"/>
      <c r="F543" s="1705"/>
      <c r="G543" s="1705"/>
      <c r="H543" s="1705"/>
    </row>
    <row r="544" spans="1:8" ht="15.75" customHeight="1">
      <c r="A544" s="1705"/>
      <c r="B544" s="1705"/>
      <c r="C544" s="1705"/>
      <c r="D544" s="1705"/>
      <c r="E544" s="1705"/>
      <c r="F544" s="1705"/>
      <c r="G544" s="1705"/>
      <c r="H544" s="1705"/>
    </row>
    <row r="545" spans="1:8" ht="15.75" customHeight="1">
      <c r="A545" s="1705"/>
      <c r="B545" s="1705"/>
      <c r="C545" s="1705"/>
      <c r="D545" s="1705"/>
      <c r="E545" s="1705"/>
      <c r="F545" s="1705"/>
      <c r="G545" s="1705"/>
      <c r="H545" s="1705"/>
    </row>
    <row r="546" spans="1:8" ht="15.75" customHeight="1">
      <c r="A546" s="1705"/>
      <c r="B546" s="1705"/>
      <c r="C546" s="1705"/>
      <c r="D546" s="1705"/>
      <c r="E546" s="1705"/>
      <c r="F546" s="1705"/>
      <c r="G546" s="1705"/>
      <c r="H546" s="1705"/>
    </row>
    <row r="547" spans="1:8" ht="15.75" customHeight="1">
      <c r="A547" s="1705"/>
      <c r="B547" s="1705"/>
      <c r="C547" s="1705"/>
      <c r="D547" s="1705"/>
      <c r="E547" s="1705"/>
      <c r="F547" s="1705"/>
      <c r="G547" s="1705"/>
      <c r="H547" s="1705"/>
    </row>
    <row r="548" spans="1:8" ht="15.75" customHeight="1">
      <c r="A548" s="1705"/>
      <c r="B548" s="1705"/>
      <c r="C548" s="1705"/>
      <c r="D548" s="1705"/>
      <c r="E548" s="1705"/>
      <c r="F548" s="1705"/>
      <c r="G548" s="1705"/>
      <c r="H548" s="1705"/>
    </row>
    <row r="549" spans="1:8" ht="15.75" customHeight="1">
      <c r="A549" s="1705"/>
      <c r="B549" s="1705"/>
      <c r="C549" s="1705"/>
      <c r="D549" s="1705"/>
      <c r="E549" s="1705"/>
      <c r="F549" s="1705"/>
      <c r="G549" s="1705"/>
      <c r="H549" s="1705"/>
    </row>
    <row r="550" spans="1:8" ht="15.75" customHeight="1">
      <c r="A550" s="1705"/>
      <c r="B550" s="1705"/>
      <c r="C550" s="1705"/>
      <c r="D550" s="1705"/>
      <c r="E550" s="1705"/>
      <c r="F550" s="1705"/>
      <c r="G550" s="1705"/>
      <c r="H550" s="1705"/>
    </row>
    <row r="551" spans="1:8" ht="15.75" customHeight="1">
      <c r="A551" s="1705"/>
      <c r="B551" s="1705"/>
      <c r="C551" s="1705"/>
      <c r="D551" s="1705"/>
      <c r="E551" s="1705"/>
      <c r="F551" s="1705"/>
      <c r="G551" s="1705"/>
      <c r="H551" s="1705"/>
    </row>
    <row r="552" spans="1:8" ht="15.75" customHeight="1">
      <c r="A552" s="1705"/>
      <c r="B552" s="1705"/>
      <c r="C552" s="1705"/>
      <c r="D552" s="1705"/>
      <c r="E552" s="1705"/>
      <c r="F552" s="1705"/>
      <c r="G552" s="1705"/>
      <c r="H552" s="1705"/>
    </row>
    <row r="553" spans="1:8" ht="15.75" customHeight="1">
      <c r="A553" s="1705"/>
      <c r="B553" s="1705"/>
      <c r="C553" s="1705"/>
      <c r="D553" s="1705"/>
      <c r="E553" s="1705"/>
      <c r="F553" s="1705"/>
      <c r="G553" s="1705"/>
      <c r="H553" s="1705"/>
    </row>
    <row r="554" spans="1:8" ht="15.75" customHeight="1">
      <c r="A554" s="1705"/>
      <c r="B554" s="1705"/>
      <c r="C554" s="1705"/>
      <c r="D554" s="1705"/>
      <c r="E554" s="1705"/>
      <c r="F554" s="1705"/>
      <c r="G554" s="1705"/>
      <c r="H554" s="1705"/>
    </row>
    <row r="555" spans="1:8" ht="15.75" customHeight="1">
      <c r="A555" s="1705"/>
      <c r="B555" s="1705"/>
      <c r="C555" s="1705"/>
      <c r="D555" s="1705"/>
      <c r="E555" s="1705"/>
      <c r="F555" s="1705"/>
      <c r="G555" s="1705"/>
      <c r="H555" s="1705"/>
    </row>
    <row r="556" spans="1:8" ht="15.75" customHeight="1">
      <c r="A556" s="1705"/>
      <c r="B556" s="1705"/>
      <c r="C556" s="1705"/>
      <c r="D556" s="1705"/>
      <c r="E556" s="1705"/>
      <c r="F556" s="1705"/>
      <c r="G556" s="1705"/>
      <c r="H556" s="1705"/>
    </row>
    <row r="557" spans="1:8" ht="15.75" customHeight="1">
      <c r="A557" s="1705"/>
      <c r="B557" s="1705"/>
      <c r="C557" s="1705"/>
      <c r="D557" s="1705"/>
      <c r="E557" s="1705"/>
      <c r="F557" s="1705"/>
      <c r="G557" s="1705"/>
      <c r="H557" s="1705"/>
    </row>
    <row r="558" spans="1:8" ht="15.75" customHeight="1">
      <c r="A558" s="1705"/>
      <c r="B558" s="1705"/>
      <c r="C558" s="1705"/>
      <c r="D558" s="1705"/>
      <c r="E558" s="1705"/>
      <c r="F558" s="1705"/>
      <c r="G558" s="1705"/>
      <c r="H558" s="1705"/>
    </row>
    <row r="559" spans="1:8" ht="15.75" customHeight="1">
      <c r="A559" s="1705"/>
      <c r="B559" s="1705"/>
      <c r="C559" s="1705"/>
      <c r="D559" s="1705"/>
      <c r="E559" s="1705"/>
      <c r="F559" s="1705"/>
      <c r="G559" s="1705"/>
      <c r="H559" s="1705"/>
    </row>
    <row r="560" spans="1:8" ht="15.75" customHeight="1">
      <c r="A560" s="1705"/>
      <c r="B560" s="1705"/>
      <c r="C560" s="1705"/>
      <c r="D560" s="1705"/>
      <c r="E560" s="1705"/>
      <c r="F560" s="1705"/>
      <c r="G560" s="1705"/>
      <c r="H560" s="1705"/>
    </row>
    <row r="561" spans="1:8" ht="15.75" customHeight="1">
      <c r="A561" s="1705"/>
      <c r="B561" s="1705"/>
      <c r="C561" s="1705"/>
      <c r="D561" s="1705"/>
      <c r="E561" s="1705"/>
      <c r="F561" s="1705"/>
      <c r="G561" s="1705"/>
      <c r="H561" s="1705"/>
    </row>
    <row r="562" spans="1:8" ht="15.75" customHeight="1">
      <c r="A562" s="1705"/>
      <c r="B562" s="1705"/>
      <c r="C562" s="1705"/>
      <c r="D562" s="1705"/>
      <c r="E562" s="1705"/>
      <c r="F562" s="1705"/>
      <c r="G562" s="1705"/>
      <c r="H562" s="1705"/>
    </row>
    <row r="563" spans="1:8" ht="15.75" customHeight="1">
      <c r="A563" s="1705"/>
      <c r="B563" s="1705"/>
      <c r="C563" s="1705"/>
      <c r="D563" s="1705"/>
      <c r="E563" s="1705"/>
      <c r="F563" s="1705"/>
      <c r="G563" s="1705"/>
      <c r="H563" s="1705"/>
    </row>
    <row r="564" spans="1:8" ht="15.75" customHeight="1">
      <c r="A564" s="1705"/>
      <c r="B564" s="1705"/>
      <c r="C564" s="1705"/>
      <c r="D564" s="1705"/>
      <c r="E564" s="1705"/>
      <c r="F564" s="1705"/>
      <c r="G564" s="1705"/>
      <c r="H564" s="1705"/>
    </row>
    <row r="565" spans="1:8" ht="15.75" customHeight="1">
      <c r="A565" s="1705"/>
      <c r="B565" s="1705"/>
      <c r="C565" s="1705"/>
      <c r="D565" s="1705"/>
      <c r="E565" s="1705"/>
      <c r="F565" s="1705"/>
      <c r="G565" s="1705"/>
      <c r="H565" s="1705"/>
    </row>
    <row r="566" spans="1:8" ht="15.75" customHeight="1">
      <c r="A566" s="1705"/>
      <c r="B566" s="1705"/>
      <c r="C566" s="1705"/>
      <c r="D566" s="1705"/>
      <c r="E566" s="1705"/>
      <c r="F566" s="1705"/>
      <c r="G566" s="1705"/>
      <c r="H566" s="1705"/>
    </row>
    <row r="567" spans="1:8" ht="15.75" customHeight="1">
      <c r="A567" s="1705"/>
      <c r="B567" s="1705"/>
      <c r="C567" s="1705"/>
      <c r="D567" s="1705"/>
      <c r="E567" s="1705"/>
      <c r="F567" s="1705"/>
      <c r="G567" s="1705"/>
      <c r="H567" s="1705"/>
    </row>
    <row r="568" spans="1:8" ht="15.75" customHeight="1">
      <c r="A568" s="1705"/>
      <c r="B568" s="1705"/>
      <c r="C568" s="1705"/>
      <c r="D568" s="1705"/>
      <c r="E568" s="1705"/>
      <c r="F568" s="1705"/>
      <c r="G568" s="1705"/>
      <c r="H568" s="1705"/>
    </row>
    <row r="569" spans="1:8" ht="15.75" customHeight="1">
      <c r="A569" s="1705"/>
      <c r="B569" s="1705"/>
      <c r="C569" s="1705"/>
      <c r="D569" s="1705"/>
      <c r="E569" s="1705"/>
      <c r="F569" s="1705"/>
      <c r="G569" s="1705"/>
      <c r="H569" s="1705"/>
    </row>
    <row r="570" spans="1:8" ht="15.75" customHeight="1">
      <c r="A570" s="1705"/>
      <c r="B570" s="1705"/>
      <c r="C570" s="1705"/>
      <c r="D570" s="1705"/>
      <c r="E570" s="1705"/>
      <c r="F570" s="1705"/>
      <c r="G570" s="1705"/>
      <c r="H570" s="1705"/>
    </row>
    <row r="571" spans="1:8" ht="15.75" customHeight="1">
      <c r="A571" s="1705"/>
      <c r="B571" s="1705"/>
      <c r="C571" s="1705"/>
      <c r="D571" s="1705"/>
      <c r="E571" s="1705"/>
      <c r="F571" s="1705"/>
      <c r="G571" s="1705"/>
      <c r="H571" s="1705"/>
    </row>
    <row r="572" spans="1:8" ht="15.75" customHeight="1">
      <c r="A572" s="1705"/>
      <c r="B572" s="1705"/>
      <c r="C572" s="1705"/>
      <c r="D572" s="1705"/>
      <c r="E572" s="1705"/>
      <c r="F572" s="1705"/>
      <c r="G572" s="1705"/>
      <c r="H572" s="1705"/>
    </row>
    <row r="573" spans="1:8" ht="15.75" customHeight="1">
      <c r="A573" s="1705"/>
      <c r="B573" s="1705"/>
      <c r="C573" s="1705"/>
      <c r="D573" s="1705"/>
      <c r="E573" s="1705"/>
      <c r="F573" s="1705"/>
      <c r="G573" s="1705"/>
      <c r="H573" s="1705"/>
    </row>
    <row r="574" spans="1:8" ht="15.75" customHeight="1">
      <c r="A574" s="1705"/>
      <c r="B574" s="1705"/>
      <c r="C574" s="1705"/>
      <c r="D574" s="1705"/>
      <c r="E574" s="1705"/>
      <c r="F574" s="1705"/>
      <c r="G574" s="1705"/>
      <c r="H574" s="1705"/>
    </row>
    <row r="575" spans="1:8" ht="15.75" customHeight="1">
      <c r="A575" s="1705"/>
      <c r="B575" s="1705"/>
      <c r="C575" s="1705"/>
      <c r="D575" s="1705"/>
      <c r="E575" s="1705"/>
      <c r="F575" s="1705"/>
      <c r="G575" s="1705"/>
      <c r="H575" s="1705"/>
    </row>
    <row r="576" spans="1:8" ht="15.75" customHeight="1">
      <c r="A576" s="1705"/>
      <c r="B576" s="1705"/>
      <c r="C576" s="1705"/>
      <c r="D576" s="1705"/>
      <c r="E576" s="1705"/>
      <c r="F576" s="1705"/>
      <c r="G576" s="1705"/>
      <c r="H576" s="1705"/>
    </row>
    <row r="577" spans="1:8" ht="15.75" customHeight="1">
      <c r="A577" s="1705"/>
      <c r="B577" s="1705"/>
      <c r="C577" s="1705"/>
      <c r="D577" s="1705"/>
      <c r="E577" s="1705"/>
      <c r="F577" s="1705"/>
      <c r="G577" s="1705"/>
      <c r="H577" s="1705"/>
    </row>
    <row r="578" spans="1:8" ht="15.75" customHeight="1">
      <c r="A578" s="1705"/>
      <c r="B578" s="1705"/>
      <c r="C578" s="1705"/>
      <c r="D578" s="1705"/>
      <c r="E578" s="1705"/>
      <c r="F578" s="1705"/>
      <c r="G578" s="1705"/>
      <c r="H578" s="1705"/>
    </row>
    <row r="579" spans="1:8" ht="15.75" customHeight="1">
      <c r="A579" s="1705"/>
      <c r="B579" s="1705"/>
      <c r="C579" s="1705"/>
      <c r="D579" s="1705"/>
      <c r="E579" s="1705"/>
      <c r="F579" s="1705"/>
      <c r="G579" s="1705"/>
      <c r="H579" s="1705"/>
    </row>
    <row r="580" spans="1:8" ht="15.75" customHeight="1">
      <c r="A580" s="1705"/>
      <c r="B580" s="1705"/>
      <c r="C580" s="1705"/>
      <c r="D580" s="1705"/>
      <c r="E580" s="1705"/>
      <c r="F580" s="1705"/>
      <c r="G580" s="1705"/>
      <c r="H580" s="1705"/>
    </row>
    <row r="581" spans="1:8" ht="15.75" customHeight="1">
      <c r="A581" s="1705"/>
      <c r="B581" s="1705"/>
      <c r="C581" s="1705"/>
      <c r="D581" s="1705"/>
      <c r="E581" s="1705"/>
      <c r="F581" s="1705"/>
      <c r="G581" s="1705"/>
      <c r="H581" s="1705"/>
    </row>
    <row r="582" spans="1:8" ht="15.75" customHeight="1">
      <c r="A582" s="1705"/>
      <c r="B582" s="1705"/>
      <c r="C582" s="1705"/>
      <c r="D582" s="1705"/>
      <c r="E582" s="1705"/>
      <c r="F582" s="1705"/>
      <c r="G582" s="1705"/>
      <c r="H582" s="1705"/>
    </row>
    <row r="583" spans="1:8" ht="15.75" customHeight="1">
      <c r="A583" s="1705"/>
      <c r="B583" s="1705"/>
      <c r="C583" s="1705"/>
      <c r="D583" s="1705"/>
      <c r="E583" s="1705"/>
      <c r="F583" s="1705"/>
      <c r="G583" s="1705"/>
      <c r="H583" s="1705"/>
    </row>
    <row r="584" spans="1:8" ht="15.75" customHeight="1">
      <c r="A584" s="1705"/>
      <c r="B584" s="1705"/>
      <c r="C584" s="1705"/>
      <c r="D584" s="1705"/>
      <c r="E584" s="1705"/>
      <c r="F584" s="1705"/>
      <c r="G584" s="1705"/>
      <c r="H584" s="1705"/>
    </row>
    <row r="585" spans="1:8" ht="15.75" customHeight="1">
      <c r="A585" s="1705"/>
      <c r="B585" s="1705"/>
      <c r="C585" s="1705"/>
      <c r="D585" s="1705"/>
      <c r="E585" s="1705"/>
      <c r="F585" s="1705"/>
      <c r="G585" s="1705"/>
      <c r="H585" s="1705"/>
    </row>
    <row r="586" spans="1:8" ht="15.75" customHeight="1">
      <c r="A586" s="1705"/>
      <c r="B586" s="1705"/>
      <c r="C586" s="1705"/>
      <c r="D586" s="1705"/>
      <c r="E586" s="1705"/>
      <c r="F586" s="1705"/>
      <c r="G586" s="1705"/>
      <c r="H586" s="1705"/>
    </row>
    <row r="587" spans="1:8" ht="15.75" customHeight="1">
      <c r="A587" s="1705"/>
      <c r="B587" s="1705"/>
      <c r="C587" s="1705"/>
      <c r="D587" s="1705"/>
      <c r="E587" s="1705"/>
      <c r="F587" s="1705"/>
      <c r="G587" s="1705"/>
      <c r="H587" s="1705"/>
    </row>
    <row r="588" spans="1:8" ht="15.75" customHeight="1">
      <c r="A588" s="1705"/>
      <c r="B588" s="1705"/>
      <c r="C588" s="1705"/>
      <c r="D588" s="1705"/>
      <c r="E588" s="1705"/>
      <c r="F588" s="1705"/>
      <c r="G588" s="1705"/>
      <c r="H588" s="1705"/>
    </row>
    <row r="589" spans="1:8" ht="15.75" customHeight="1">
      <c r="A589" s="1705"/>
      <c r="B589" s="1705"/>
      <c r="C589" s="1705"/>
      <c r="D589" s="1705"/>
      <c r="E589" s="1705"/>
      <c r="F589" s="1705"/>
      <c r="G589" s="1705"/>
      <c r="H589" s="1705"/>
    </row>
    <row r="590" spans="1:8" ht="15.75" customHeight="1">
      <c r="A590" s="1705"/>
      <c r="B590" s="1705"/>
      <c r="C590" s="1705"/>
      <c r="D590" s="1705"/>
      <c r="E590" s="1705"/>
      <c r="F590" s="1705"/>
      <c r="G590" s="1705"/>
      <c r="H590" s="1705"/>
    </row>
    <row r="591" spans="1:8" ht="15.75" customHeight="1">
      <c r="A591" s="1705"/>
      <c r="B591" s="1705"/>
      <c r="C591" s="1705"/>
      <c r="D591" s="1705"/>
      <c r="E591" s="1705"/>
      <c r="F591" s="1705"/>
      <c r="G591" s="1705"/>
      <c r="H591" s="1705"/>
    </row>
    <row r="592" spans="1:8" ht="15.75" customHeight="1">
      <c r="A592" s="1705"/>
      <c r="B592" s="1705"/>
      <c r="C592" s="1705"/>
      <c r="D592" s="1705"/>
      <c r="E592" s="1705"/>
      <c r="F592" s="1705"/>
      <c r="G592" s="1705"/>
      <c r="H592" s="1705"/>
    </row>
    <row r="593" spans="1:8" ht="15.75" customHeight="1">
      <c r="A593" s="1705"/>
      <c r="B593" s="1705"/>
      <c r="C593" s="1705"/>
      <c r="D593" s="1705"/>
      <c r="E593" s="1705"/>
      <c r="F593" s="1705"/>
      <c r="G593" s="1705"/>
      <c r="H593" s="1705"/>
    </row>
    <row r="594" spans="1:8" ht="15.75" customHeight="1">
      <c r="A594" s="1705"/>
      <c r="B594" s="1705"/>
      <c r="C594" s="1705"/>
      <c r="D594" s="1705"/>
      <c r="E594" s="1705"/>
      <c r="F594" s="1705"/>
      <c r="G594" s="1705"/>
      <c r="H594" s="1705"/>
    </row>
    <row r="595" spans="1:8" ht="15.75" customHeight="1">
      <c r="A595" s="1705"/>
      <c r="B595" s="1705"/>
      <c r="C595" s="1705"/>
      <c r="D595" s="1705"/>
      <c r="E595" s="1705"/>
      <c r="F595" s="1705"/>
      <c r="G595" s="1705"/>
      <c r="H595" s="1705"/>
    </row>
    <row r="596" spans="1:8" ht="15.75" customHeight="1">
      <c r="A596" s="1705"/>
      <c r="B596" s="1705"/>
      <c r="C596" s="1705"/>
      <c r="D596" s="1705"/>
      <c r="E596" s="1705"/>
      <c r="F596" s="1705"/>
      <c r="G596" s="1705"/>
      <c r="H596" s="1705"/>
    </row>
    <row r="597" spans="1:8" ht="15.75" customHeight="1">
      <c r="A597" s="1705"/>
      <c r="B597" s="1705"/>
      <c r="C597" s="1705"/>
      <c r="D597" s="1705"/>
      <c r="E597" s="1705"/>
      <c r="F597" s="1705"/>
      <c r="G597" s="1705"/>
      <c r="H597" s="1705"/>
    </row>
    <row r="598" spans="1:8" ht="15.75" customHeight="1">
      <c r="A598" s="1705"/>
      <c r="B598" s="1705"/>
      <c r="C598" s="1705"/>
      <c r="D598" s="1705"/>
      <c r="E598" s="1705"/>
      <c r="F598" s="1705"/>
      <c r="G598" s="1705"/>
      <c r="H598" s="1705"/>
    </row>
    <row r="599" spans="1:8" ht="15.75" customHeight="1">
      <c r="A599" s="1705"/>
      <c r="B599" s="1705"/>
      <c r="C599" s="1705"/>
      <c r="D599" s="1705"/>
      <c r="E599" s="1705"/>
      <c r="F599" s="1705"/>
      <c r="G599" s="1705"/>
      <c r="H599" s="1705"/>
    </row>
    <row r="600" spans="1:8" ht="15.75" customHeight="1">
      <c r="A600" s="1705"/>
      <c r="B600" s="1705"/>
      <c r="C600" s="1705"/>
      <c r="D600" s="1705"/>
      <c r="E600" s="1705"/>
      <c r="F600" s="1705"/>
      <c r="G600" s="1705"/>
      <c r="H600" s="1705"/>
    </row>
    <row r="601" spans="1:8" ht="15.75" customHeight="1">
      <c r="A601" s="1705"/>
      <c r="B601" s="1705"/>
      <c r="C601" s="1705"/>
      <c r="D601" s="1705"/>
      <c r="E601" s="1705"/>
      <c r="F601" s="1705"/>
      <c r="G601" s="1705"/>
      <c r="H601" s="1705"/>
    </row>
    <row r="602" spans="1:8" ht="15.75" customHeight="1">
      <c r="A602" s="1705"/>
      <c r="B602" s="1705"/>
      <c r="C602" s="1705"/>
      <c r="D602" s="1705"/>
      <c r="E602" s="1705"/>
      <c r="F602" s="1705"/>
      <c r="G602" s="1705"/>
      <c r="H602" s="1705"/>
    </row>
    <row r="603" spans="1:8" ht="15.75" customHeight="1">
      <c r="A603" s="1705"/>
      <c r="B603" s="1705"/>
      <c r="C603" s="1705"/>
      <c r="D603" s="1705"/>
      <c r="E603" s="1705"/>
      <c r="F603" s="1705"/>
      <c r="G603" s="1705"/>
      <c r="H603" s="1705"/>
    </row>
    <row r="604" spans="1:8" ht="15.75" customHeight="1">
      <c r="A604" s="1705"/>
      <c r="B604" s="1705"/>
      <c r="C604" s="1705"/>
      <c r="D604" s="1705"/>
      <c r="E604" s="1705"/>
      <c r="F604" s="1705"/>
      <c r="G604" s="1705"/>
      <c r="H604" s="1705"/>
    </row>
    <row r="605" spans="1:8" ht="15.75" customHeight="1">
      <c r="A605" s="1705"/>
      <c r="B605" s="1705"/>
      <c r="C605" s="1705"/>
      <c r="D605" s="1705"/>
      <c r="E605" s="1705"/>
      <c r="F605" s="1705"/>
      <c r="G605" s="1705"/>
      <c r="H605" s="1705"/>
    </row>
    <row r="606" spans="1:8" ht="15.75" customHeight="1">
      <c r="A606" s="1705"/>
      <c r="B606" s="1705"/>
      <c r="C606" s="1705"/>
      <c r="D606" s="1705"/>
      <c r="E606" s="1705"/>
      <c r="F606" s="1705"/>
      <c r="G606" s="1705"/>
      <c r="H606" s="1705"/>
    </row>
    <row r="607" spans="1:8" ht="15.75" customHeight="1">
      <c r="A607" s="1705"/>
      <c r="B607" s="1705"/>
      <c r="C607" s="1705"/>
      <c r="D607" s="1705"/>
      <c r="E607" s="1705"/>
      <c r="F607" s="1705"/>
      <c r="G607" s="1705"/>
      <c r="H607" s="1705"/>
    </row>
    <row r="608" spans="1:8" ht="15.75" customHeight="1">
      <c r="A608" s="1705"/>
      <c r="B608" s="1705"/>
      <c r="C608" s="1705"/>
      <c r="D608" s="1705"/>
      <c r="E608" s="1705"/>
      <c r="F608" s="1705"/>
      <c r="G608" s="1705"/>
      <c r="H608" s="1705"/>
    </row>
    <row r="609" spans="1:8" ht="15.75" customHeight="1">
      <c r="A609" s="1705"/>
      <c r="B609" s="1705"/>
      <c r="C609" s="1705"/>
      <c r="D609" s="1705"/>
      <c r="E609" s="1705"/>
      <c r="F609" s="1705"/>
      <c r="G609" s="1705"/>
      <c r="H609" s="1705"/>
    </row>
    <row r="610" spans="1:8" ht="15.75" customHeight="1">
      <c r="A610" s="1705"/>
      <c r="B610" s="1705"/>
      <c r="C610" s="1705"/>
      <c r="D610" s="1705"/>
      <c r="E610" s="1705"/>
      <c r="F610" s="1705"/>
      <c r="G610" s="1705"/>
      <c r="H610" s="1705"/>
    </row>
    <row r="611" spans="1:8" ht="15.75" customHeight="1">
      <c r="A611" s="1705"/>
      <c r="B611" s="1705"/>
      <c r="C611" s="1705"/>
      <c r="D611" s="1705"/>
      <c r="E611" s="1705"/>
      <c r="F611" s="1705"/>
      <c r="G611" s="1705"/>
      <c r="H611" s="1705"/>
    </row>
    <row r="612" spans="1:8" ht="15.75" customHeight="1">
      <c r="A612" s="1705"/>
      <c r="B612" s="1705"/>
      <c r="C612" s="1705"/>
      <c r="D612" s="1705"/>
      <c r="E612" s="1705"/>
      <c r="F612" s="1705"/>
      <c r="G612" s="1705"/>
      <c r="H612" s="1705"/>
    </row>
    <row r="613" spans="1:8" ht="15.75" customHeight="1">
      <c r="A613" s="1705"/>
      <c r="B613" s="1705"/>
      <c r="C613" s="1705"/>
      <c r="D613" s="1705"/>
      <c r="E613" s="1705"/>
      <c r="F613" s="1705"/>
      <c r="G613" s="1705"/>
      <c r="H613" s="1705"/>
    </row>
    <row r="614" spans="1:8" ht="15.75" customHeight="1">
      <c r="A614" s="1705"/>
      <c r="B614" s="1705"/>
      <c r="C614" s="1705"/>
      <c r="D614" s="1705"/>
      <c r="E614" s="1705"/>
      <c r="F614" s="1705"/>
      <c r="G614" s="1705"/>
      <c r="H614" s="1705"/>
    </row>
    <row r="615" spans="1:8" ht="15.75" customHeight="1">
      <c r="A615" s="1705"/>
      <c r="B615" s="1705"/>
      <c r="C615" s="1705"/>
      <c r="D615" s="1705"/>
      <c r="E615" s="1705"/>
      <c r="F615" s="1705"/>
      <c r="G615" s="1705"/>
      <c r="H615" s="1705"/>
    </row>
    <row r="616" spans="1:8" ht="15.75" customHeight="1">
      <c r="A616" s="1705"/>
      <c r="B616" s="1705"/>
      <c r="C616" s="1705"/>
      <c r="D616" s="1705"/>
      <c r="E616" s="1705"/>
      <c r="F616" s="1705"/>
      <c r="G616" s="1705"/>
      <c r="H616" s="1705"/>
    </row>
    <row r="617" spans="1:8" ht="15.75" customHeight="1">
      <c r="A617" s="1705"/>
      <c r="B617" s="1705"/>
      <c r="C617" s="1705"/>
      <c r="D617" s="1705"/>
      <c r="E617" s="1705"/>
      <c r="F617" s="1705"/>
      <c r="G617" s="1705"/>
      <c r="H617" s="1705"/>
    </row>
    <row r="618" spans="1:8" ht="15.75" customHeight="1">
      <c r="A618" s="1705"/>
      <c r="B618" s="1705"/>
      <c r="C618" s="1705"/>
      <c r="D618" s="1705"/>
      <c r="E618" s="1705"/>
      <c r="F618" s="1705"/>
      <c r="G618" s="1705"/>
      <c r="H618" s="1705"/>
    </row>
    <row r="619" spans="1:8" ht="15.75" customHeight="1">
      <c r="A619" s="1705"/>
      <c r="B619" s="1705"/>
      <c r="C619" s="1705"/>
      <c r="D619" s="1705"/>
      <c r="E619" s="1705"/>
      <c r="F619" s="1705"/>
      <c r="G619" s="1705"/>
      <c r="H619" s="1705"/>
    </row>
    <row r="620" spans="1:8" ht="15.75" customHeight="1">
      <c r="A620" s="1705"/>
      <c r="B620" s="1705"/>
      <c r="C620" s="1705"/>
      <c r="D620" s="1705"/>
      <c r="E620" s="1705"/>
      <c r="F620" s="1705"/>
      <c r="G620" s="1705"/>
      <c r="H620" s="1705"/>
    </row>
    <row r="621" spans="1:8" ht="15.75" customHeight="1">
      <c r="A621" s="1705"/>
      <c r="B621" s="1705"/>
      <c r="C621" s="1705"/>
      <c r="D621" s="1705"/>
      <c r="E621" s="1705"/>
      <c r="F621" s="1705"/>
      <c r="G621" s="1705"/>
      <c r="H621" s="1705"/>
    </row>
    <row r="622" spans="1:8" ht="15.75" customHeight="1">
      <c r="A622" s="1705"/>
      <c r="B622" s="1705"/>
      <c r="C622" s="1705"/>
      <c r="D622" s="1705"/>
      <c r="E622" s="1705"/>
      <c r="F622" s="1705"/>
      <c r="G622" s="1705"/>
      <c r="H622" s="1705"/>
    </row>
    <row r="623" spans="1:8" ht="15.75" customHeight="1">
      <c r="A623" s="1705"/>
      <c r="B623" s="1705"/>
      <c r="C623" s="1705"/>
      <c r="D623" s="1705"/>
      <c r="E623" s="1705"/>
      <c r="F623" s="1705"/>
      <c r="G623" s="1705"/>
      <c r="H623" s="1705"/>
    </row>
    <row r="624" spans="1:8" ht="15.75" customHeight="1">
      <c r="A624" s="1705"/>
      <c r="B624" s="1705"/>
      <c r="C624" s="1705"/>
      <c r="D624" s="1705"/>
      <c r="E624" s="1705"/>
      <c r="F624" s="1705"/>
      <c r="G624" s="1705"/>
      <c r="H624" s="1705"/>
    </row>
    <row r="625" spans="1:8" ht="15.75" customHeight="1">
      <c r="A625" s="1705"/>
      <c r="B625" s="1705"/>
      <c r="C625" s="1705"/>
      <c r="D625" s="1705"/>
      <c r="E625" s="1705"/>
      <c r="F625" s="1705"/>
      <c r="G625" s="1705"/>
      <c r="H625" s="1705"/>
    </row>
    <row r="626" spans="1:8" ht="15.75" customHeight="1">
      <c r="A626" s="1705"/>
      <c r="B626" s="1705"/>
      <c r="C626" s="1705"/>
      <c r="D626" s="1705"/>
      <c r="E626" s="1705"/>
      <c r="F626" s="1705"/>
      <c r="G626" s="1705"/>
      <c r="H626" s="1705"/>
    </row>
    <row r="627" spans="1:8" ht="15.75" customHeight="1">
      <c r="A627" s="1705"/>
      <c r="B627" s="1705"/>
      <c r="C627" s="1705"/>
      <c r="D627" s="1705"/>
      <c r="E627" s="1705"/>
      <c r="F627" s="1705"/>
      <c r="G627" s="1705"/>
      <c r="H627" s="1705"/>
    </row>
    <row r="628" spans="1:8" ht="15.75" customHeight="1">
      <c r="A628" s="1705"/>
      <c r="B628" s="1705"/>
      <c r="C628" s="1705"/>
      <c r="D628" s="1705"/>
      <c r="E628" s="1705"/>
      <c r="F628" s="1705"/>
      <c r="G628" s="1705"/>
      <c r="H628" s="1705"/>
    </row>
    <row r="629" spans="1:8" ht="15.75" customHeight="1">
      <c r="A629" s="1705"/>
      <c r="B629" s="1705"/>
      <c r="C629" s="1705"/>
      <c r="D629" s="1705"/>
      <c r="E629" s="1705"/>
      <c r="F629" s="1705"/>
      <c r="G629" s="1705"/>
      <c r="H629" s="1705"/>
    </row>
    <row r="630" spans="1:8" ht="15.75" customHeight="1">
      <c r="A630" s="1705"/>
      <c r="B630" s="1705"/>
      <c r="C630" s="1705"/>
      <c r="D630" s="1705"/>
      <c r="E630" s="1705"/>
      <c r="F630" s="1705"/>
      <c r="G630" s="1705"/>
      <c r="H630" s="1705"/>
    </row>
    <row r="631" spans="1:8" ht="15.75" customHeight="1">
      <c r="A631" s="1705"/>
      <c r="B631" s="1705"/>
      <c r="C631" s="1705"/>
      <c r="D631" s="1705"/>
      <c r="E631" s="1705"/>
      <c r="F631" s="1705"/>
      <c r="G631" s="1705"/>
      <c r="H631" s="1705"/>
    </row>
    <row r="632" spans="1:8" ht="15.75" customHeight="1">
      <c r="A632" s="1705"/>
      <c r="B632" s="1705"/>
      <c r="C632" s="1705"/>
      <c r="D632" s="1705"/>
      <c r="E632" s="1705"/>
      <c r="F632" s="1705"/>
      <c r="G632" s="1705"/>
      <c r="H632" s="1705"/>
    </row>
    <row r="633" spans="1:8" ht="15.75" customHeight="1">
      <c r="A633" s="1705"/>
      <c r="B633" s="1705"/>
      <c r="C633" s="1705"/>
      <c r="D633" s="1705"/>
      <c r="E633" s="1705"/>
      <c r="F633" s="1705"/>
      <c r="G633" s="1705"/>
      <c r="H633" s="1705"/>
    </row>
    <row r="634" spans="1:8" ht="15.75" customHeight="1">
      <c r="A634" s="1705"/>
      <c r="B634" s="1705"/>
      <c r="C634" s="1705"/>
      <c r="D634" s="1705"/>
      <c r="E634" s="1705"/>
      <c r="F634" s="1705"/>
      <c r="G634" s="1705"/>
      <c r="H634" s="1705"/>
    </row>
    <row r="635" spans="1:8" ht="15.75" customHeight="1">
      <c r="A635" s="1705"/>
      <c r="B635" s="1705"/>
      <c r="C635" s="1705"/>
      <c r="D635" s="1705"/>
      <c r="E635" s="1705"/>
      <c r="F635" s="1705"/>
      <c r="G635" s="1705"/>
      <c r="H635" s="1705"/>
    </row>
    <row r="636" spans="1:8" ht="15.75" customHeight="1">
      <c r="A636" s="1705"/>
      <c r="B636" s="1705"/>
      <c r="C636" s="1705"/>
      <c r="D636" s="1705"/>
      <c r="E636" s="1705"/>
      <c r="F636" s="1705"/>
      <c r="G636" s="1705"/>
      <c r="H636" s="1705"/>
    </row>
    <row r="637" spans="1:8" ht="15.75" customHeight="1">
      <c r="A637" s="1705"/>
      <c r="B637" s="1705"/>
      <c r="C637" s="1705"/>
      <c r="D637" s="1705"/>
      <c r="E637" s="1705"/>
      <c r="F637" s="1705"/>
      <c r="G637" s="1705"/>
      <c r="H637" s="1705"/>
    </row>
    <row r="638" spans="1:8" ht="15.75" customHeight="1">
      <c r="A638" s="1705"/>
      <c r="B638" s="1705"/>
      <c r="C638" s="1705"/>
      <c r="D638" s="1705"/>
      <c r="E638" s="1705"/>
      <c r="F638" s="1705"/>
      <c r="G638" s="1705"/>
      <c r="H638" s="1705"/>
    </row>
    <row r="639" spans="1:8" ht="15.75" customHeight="1">
      <c r="A639" s="1705"/>
      <c r="B639" s="1705"/>
      <c r="C639" s="1705"/>
      <c r="D639" s="1705"/>
      <c r="E639" s="1705"/>
      <c r="F639" s="1705"/>
      <c r="G639" s="1705"/>
      <c r="H639" s="1705"/>
    </row>
    <row r="640" spans="1:8" ht="15.75" customHeight="1">
      <c r="A640" s="1705"/>
      <c r="B640" s="1705"/>
      <c r="C640" s="1705"/>
      <c r="D640" s="1705"/>
      <c r="E640" s="1705"/>
      <c r="F640" s="1705"/>
      <c r="G640" s="1705"/>
      <c r="H640" s="1705"/>
    </row>
    <row r="641" spans="1:8" ht="15.75" customHeight="1">
      <c r="A641" s="1705"/>
      <c r="B641" s="1705"/>
      <c r="C641" s="1705"/>
      <c r="D641" s="1705"/>
      <c r="E641" s="1705"/>
      <c r="F641" s="1705"/>
      <c r="G641" s="1705"/>
      <c r="H641" s="1705"/>
    </row>
    <row r="642" spans="1:8" ht="15.75" customHeight="1">
      <c r="A642" s="1705"/>
      <c r="B642" s="1705"/>
      <c r="C642" s="1705"/>
      <c r="D642" s="1705"/>
      <c r="E642" s="1705"/>
      <c r="F642" s="1705"/>
      <c r="G642" s="1705"/>
      <c r="H642" s="1705"/>
    </row>
    <row r="643" spans="1:8" ht="15.75" customHeight="1">
      <c r="A643" s="1705"/>
      <c r="B643" s="1705"/>
      <c r="C643" s="1705"/>
      <c r="D643" s="1705"/>
      <c r="E643" s="1705"/>
      <c r="F643" s="1705"/>
      <c r="G643" s="1705"/>
      <c r="H643" s="1705"/>
    </row>
    <row r="644" spans="1:8" ht="15.75" customHeight="1">
      <c r="A644" s="1705"/>
      <c r="B644" s="1705"/>
      <c r="C644" s="1705"/>
      <c r="D644" s="1705"/>
      <c r="E644" s="1705"/>
      <c r="F644" s="1705"/>
      <c r="G644" s="1705"/>
      <c r="H644" s="1705"/>
    </row>
    <row r="645" spans="1:8" ht="15.75" customHeight="1">
      <c r="A645" s="1705"/>
      <c r="B645" s="1705"/>
      <c r="C645" s="1705"/>
      <c r="D645" s="1705"/>
      <c r="E645" s="1705"/>
      <c r="F645" s="1705"/>
      <c r="G645" s="1705"/>
      <c r="H645" s="1705"/>
    </row>
    <row r="646" spans="1:8" ht="15.75" customHeight="1">
      <c r="A646" s="1705"/>
      <c r="B646" s="1705"/>
      <c r="C646" s="1705"/>
      <c r="D646" s="1705"/>
      <c r="E646" s="1705"/>
      <c r="F646" s="1705"/>
      <c r="G646" s="1705"/>
      <c r="H646" s="1705"/>
    </row>
    <row r="647" spans="1:8" ht="15.75" customHeight="1">
      <c r="A647" s="1705"/>
      <c r="B647" s="1705"/>
      <c r="C647" s="1705"/>
      <c r="D647" s="1705"/>
      <c r="E647" s="1705"/>
      <c r="F647" s="1705"/>
      <c r="G647" s="1705"/>
      <c r="H647" s="1705"/>
    </row>
    <row r="648" spans="1:8" ht="15.75" customHeight="1">
      <c r="A648" s="1705"/>
      <c r="B648" s="1705"/>
      <c r="C648" s="1705"/>
      <c r="D648" s="1705"/>
      <c r="E648" s="1705"/>
      <c r="F648" s="1705"/>
      <c r="G648" s="1705"/>
      <c r="H648" s="1705"/>
    </row>
    <row r="649" spans="1:8" ht="15.75" customHeight="1">
      <c r="A649" s="1705"/>
      <c r="B649" s="1705"/>
      <c r="C649" s="1705"/>
      <c r="D649" s="1705"/>
      <c r="E649" s="1705"/>
      <c r="F649" s="1705"/>
      <c r="G649" s="1705"/>
      <c r="H649" s="1705"/>
    </row>
    <row r="650" spans="1:8" ht="15.75" customHeight="1">
      <c r="A650" s="1705"/>
      <c r="B650" s="1705"/>
      <c r="C650" s="1705"/>
      <c r="D650" s="1705"/>
      <c r="E650" s="1705"/>
      <c r="F650" s="1705"/>
      <c r="G650" s="1705"/>
      <c r="H650" s="1705"/>
    </row>
    <row r="651" spans="1:8" ht="15.75" customHeight="1">
      <c r="A651" s="1705"/>
      <c r="B651" s="1705"/>
      <c r="C651" s="1705"/>
      <c r="D651" s="1705"/>
      <c r="E651" s="1705"/>
      <c r="F651" s="1705"/>
      <c r="G651" s="1705"/>
      <c r="H651" s="1705"/>
    </row>
    <row r="652" spans="1:8" ht="15.75" customHeight="1">
      <c r="A652" s="1705"/>
      <c r="B652" s="1705"/>
      <c r="C652" s="1705"/>
      <c r="D652" s="1705"/>
      <c r="E652" s="1705"/>
      <c r="F652" s="1705"/>
      <c r="G652" s="1705"/>
      <c r="H652" s="1705"/>
    </row>
    <row r="653" spans="1:8" ht="15.75" customHeight="1">
      <c r="A653" s="1705"/>
      <c r="B653" s="1705"/>
      <c r="C653" s="1705"/>
      <c r="D653" s="1705"/>
      <c r="E653" s="1705"/>
      <c r="F653" s="1705"/>
      <c r="G653" s="1705"/>
      <c r="H653" s="1705"/>
    </row>
    <row r="654" spans="1:8" ht="15.75" customHeight="1">
      <c r="A654" s="1705"/>
      <c r="B654" s="1705"/>
      <c r="C654" s="1705"/>
      <c r="D654" s="1705"/>
      <c r="E654" s="1705"/>
      <c r="F654" s="1705"/>
      <c r="G654" s="1705"/>
      <c r="H654" s="1705"/>
    </row>
    <row r="655" spans="1:8" ht="15.75" customHeight="1">
      <c r="A655" s="1705"/>
      <c r="B655" s="1705"/>
      <c r="C655" s="1705"/>
      <c r="D655" s="1705"/>
      <c r="E655" s="1705"/>
      <c r="F655" s="1705"/>
      <c r="G655" s="1705"/>
      <c r="H655" s="1705"/>
    </row>
    <row r="656" spans="1:8" ht="15.75" customHeight="1">
      <c r="A656" s="1705"/>
      <c r="B656" s="1705"/>
      <c r="C656" s="1705"/>
      <c r="D656" s="1705"/>
      <c r="E656" s="1705"/>
      <c r="F656" s="1705"/>
      <c r="G656" s="1705"/>
      <c r="H656" s="1705"/>
    </row>
    <row r="657" spans="1:8" ht="15.75" customHeight="1">
      <c r="A657" s="1705"/>
      <c r="B657" s="1705"/>
      <c r="C657" s="1705"/>
      <c r="D657" s="1705"/>
      <c r="E657" s="1705"/>
      <c r="F657" s="1705"/>
      <c r="G657" s="1705"/>
      <c r="H657" s="1705"/>
    </row>
    <row r="658" spans="1:8" ht="15.75" customHeight="1">
      <c r="A658" s="1705"/>
      <c r="B658" s="1705"/>
      <c r="C658" s="1705"/>
      <c r="D658" s="1705"/>
      <c r="E658" s="1705"/>
      <c r="F658" s="1705"/>
      <c r="G658" s="1705"/>
      <c r="H658" s="1705"/>
    </row>
    <row r="659" spans="1:8" ht="15.75" customHeight="1">
      <c r="A659" s="1705"/>
      <c r="B659" s="1705"/>
      <c r="C659" s="1705"/>
      <c r="D659" s="1705"/>
      <c r="E659" s="1705"/>
      <c r="F659" s="1705"/>
      <c r="G659" s="1705"/>
      <c r="H659" s="1705"/>
    </row>
    <row r="660" spans="1:8" ht="15.75" customHeight="1">
      <c r="A660" s="1705"/>
      <c r="B660" s="1705"/>
      <c r="C660" s="1705"/>
      <c r="D660" s="1705"/>
      <c r="E660" s="1705"/>
      <c r="F660" s="1705"/>
      <c r="G660" s="1705"/>
      <c r="H660" s="1705"/>
    </row>
    <row r="661" spans="1:8" ht="15.75" customHeight="1">
      <c r="A661" s="1705"/>
      <c r="B661" s="1705"/>
      <c r="C661" s="1705"/>
      <c r="D661" s="1705"/>
      <c r="E661" s="1705"/>
      <c r="F661" s="1705"/>
      <c r="G661" s="1705"/>
      <c r="H661" s="1705"/>
    </row>
    <row r="662" spans="1:8" ht="15.75" customHeight="1">
      <c r="A662" s="1705"/>
      <c r="B662" s="1705"/>
      <c r="C662" s="1705"/>
      <c r="D662" s="1705"/>
      <c r="E662" s="1705"/>
      <c r="F662" s="1705"/>
      <c r="G662" s="1705"/>
      <c r="H662" s="1705"/>
    </row>
    <row r="663" spans="1:8" ht="15.75" customHeight="1">
      <c r="A663" s="1705"/>
      <c r="B663" s="1705"/>
      <c r="C663" s="1705"/>
      <c r="D663" s="1705"/>
      <c r="E663" s="1705"/>
      <c r="F663" s="1705"/>
      <c r="G663" s="1705"/>
      <c r="H663" s="1705"/>
    </row>
    <row r="664" spans="1:8" ht="15.75" customHeight="1">
      <c r="A664" s="1705"/>
      <c r="B664" s="1705"/>
      <c r="C664" s="1705"/>
      <c r="D664" s="1705"/>
      <c r="E664" s="1705"/>
      <c r="F664" s="1705"/>
      <c r="G664" s="1705"/>
      <c r="H664" s="1705"/>
    </row>
    <row r="665" spans="1:8" ht="15.75" customHeight="1">
      <c r="A665" s="1705"/>
      <c r="B665" s="1705"/>
      <c r="C665" s="1705"/>
      <c r="D665" s="1705"/>
      <c r="E665" s="1705"/>
      <c r="F665" s="1705"/>
      <c r="G665" s="1705"/>
      <c r="H665" s="1705"/>
    </row>
    <row r="666" spans="1:8" ht="15.75" customHeight="1">
      <c r="A666" s="1705"/>
      <c r="B666" s="1705"/>
      <c r="C666" s="1705"/>
      <c r="D666" s="1705"/>
      <c r="E666" s="1705"/>
      <c r="F666" s="1705"/>
      <c r="G666" s="1705"/>
      <c r="H666" s="1705"/>
    </row>
    <row r="667" spans="1:8" ht="15.75" customHeight="1">
      <c r="A667" s="1705"/>
      <c r="B667" s="1705"/>
      <c r="C667" s="1705"/>
      <c r="D667" s="1705"/>
      <c r="E667" s="1705"/>
      <c r="F667" s="1705"/>
      <c r="G667" s="1705"/>
      <c r="H667" s="1705"/>
    </row>
    <row r="668" spans="1:8" ht="15.75" customHeight="1">
      <c r="A668" s="1705"/>
      <c r="B668" s="1705"/>
      <c r="C668" s="1705"/>
      <c r="D668" s="1705"/>
      <c r="E668" s="1705"/>
      <c r="F668" s="1705"/>
      <c r="G668" s="1705"/>
      <c r="H668" s="1705"/>
    </row>
    <row r="669" spans="1:8" ht="15.75" customHeight="1">
      <c r="A669" s="1705"/>
      <c r="B669" s="1705"/>
      <c r="C669" s="1705"/>
      <c r="D669" s="1705"/>
      <c r="E669" s="1705"/>
      <c r="F669" s="1705"/>
      <c r="G669" s="1705"/>
      <c r="H669" s="1705"/>
    </row>
    <row r="670" spans="1:8" ht="15.75" customHeight="1">
      <c r="A670" s="1705"/>
      <c r="B670" s="1705"/>
      <c r="C670" s="1705"/>
      <c r="D670" s="1705"/>
      <c r="E670" s="1705"/>
      <c r="F670" s="1705"/>
      <c r="G670" s="1705"/>
      <c r="H670" s="1705"/>
    </row>
    <row r="671" spans="1:8" ht="15.75" customHeight="1">
      <c r="A671" s="1705"/>
      <c r="B671" s="1705"/>
      <c r="C671" s="1705"/>
      <c r="D671" s="1705"/>
      <c r="E671" s="1705"/>
      <c r="F671" s="1705"/>
      <c r="G671" s="1705"/>
      <c r="H671" s="1705"/>
    </row>
    <row r="672" spans="1:8" ht="15.75" customHeight="1">
      <c r="A672" s="1705"/>
      <c r="B672" s="1705"/>
      <c r="C672" s="1705"/>
      <c r="D672" s="1705"/>
      <c r="E672" s="1705"/>
      <c r="F672" s="1705"/>
      <c r="G672" s="1705"/>
      <c r="H672" s="1705"/>
    </row>
    <row r="673" spans="1:8" ht="15.75" customHeight="1">
      <c r="A673" s="1705"/>
      <c r="B673" s="1705"/>
      <c r="C673" s="1705"/>
      <c r="D673" s="1705"/>
      <c r="E673" s="1705"/>
      <c r="F673" s="1705"/>
      <c r="G673" s="1705"/>
      <c r="H673" s="1705"/>
    </row>
    <row r="674" spans="1:8" ht="15.75" customHeight="1">
      <c r="A674" s="1705"/>
      <c r="B674" s="1705"/>
      <c r="C674" s="1705"/>
      <c r="D674" s="1705"/>
      <c r="E674" s="1705"/>
      <c r="F674" s="1705"/>
      <c r="G674" s="1705"/>
      <c r="H674" s="1705"/>
    </row>
    <row r="675" spans="1:8" ht="15.75" customHeight="1">
      <c r="A675" s="1705"/>
      <c r="B675" s="1705"/>
      <c r="C675" s="1705"/>
      <c r="D675" s="1705"/>
      <c r="E675" s="1705"/>
      <c r="F675" s="1705"/>
      <c r="G675" s="1705"/>
      <c r="H675" s="1705"/>
    </row>
    <row r="676" spans="1:8" ht="15.75" customHeight="1">
      <c r="A676" s="1705"/>
      <c r="B676" s="1705"/>
      <c r="C676" s="1705"/>
      <c r="D676" s="1705"/>
      <c r="E676" s="1705"/>
      <c r="F676" s="1705"/>
      <c r="G676" s="1705"/>
      <c r="H676" s="1705"/>
    </row>
    <row r="677" spans="1:8" ht="15.75" customHeight="1">
      <c r="A677" s="1705"/>
      <c r="B677" s="1705"/>
      <c r="C677" s="1705"/>
      <c r="D677" s="1705"/>
      <c r="E677" s="1705"/>
      <c r="F677" s="1705"/>
      <c r="G677" s="1705"/>
      <c r="H677" s="1705"/>
    </row>
    <row r="678" spans="1:8" ht="15.75" customHeight="1">
      <c r="A678" s="1705"/>
      <c r="B678" s="1705"/>
      <c r="C678" s="1705"/>
      <c r="D678" s="1705"/>
      <c r="E678" s="1705"/>
      <c r="F678" s="1705"/>
      <c r="G678" s="1705"/>
      <c r="H678" s="1705"/>
    </row>
    <row r="679" spans="1:8" ht="15.75" customHeight="1">
      <c r="A679" s="1705"/>
      <c r="B679" s="1705"/>
      <c r="C679" s="1705"/>
      <c r="D679" s="1705"/>
      <c r="E679" s="1705"/>
      <c r="F679" s="1705"/>
      <c r="G679" s="1705"/>
      <c r="H679" s="1705"/>
    </row>
    <row r="680" spans="1:8" ht="15.75" customHeight="1">
      <c r="A680" s="1705"/>
      <c r="B680" s="1705"/>
      <c r="C680" s="1705"/>
      <c r="D680" s="1705"/>
      <c r="E680" s="1705"/>
      <c r="F680" s="1705"/>
      <c r="G680" s="1705"/>
      <c r="H680" s="1705"/>
    </row>
    <row r="681" spans="1:8" ht="15.75" customHeight="1">
      <c r="A681" s="1705"/>
      <c r="B681" s="1705"/>
      <c r="C681" s="1705"/>
      <c r="D681" s="1705"/>
      <c r="E681" s="1705"/>
      <c r="F681" s="1705"/>
      <c r="G681" s="1705"/>
      <c r="H681" s="1705"/>
    </row>
    <row r="682" spans="1:8" ht="15.75" customHeight="1">
      <c r="A682" s="1705"/>
      <c r="B682" s="1705"/>
      <c r="C682" s="1705"/>
      <c r="D682" s="1705"/>
      <c r="E682" s="1705"/>
      <c r="F682" s="1705"/>
      <c r="G682" s="1705"/>
      <c r="H682" s="1705"/>
    </row>
    <row r="683" spans="1:8" ht="15.75" customHeight="1">
      <c r="A683" s="1705"/>
      <c r="B683" s="1705"/>
      <c r="C683" s="1705"/>
      <c r="D683" s="1705"/>
      <c r="E683" s="1705"/>
      <c r="F683" s="1705"/>
      <c r="G683" s="1705"/>
      <c r="H683" s="1705"/>
    </row>
    <row r="684" spans="1:8" ht="15.75" customHeight="1">
      <c r="A684" s="1705"/>
      <c r="B684" s="1705"/>
      <c r="C684" s="1705"/>
      <c r="D684" s="1705"/>
      <c r="E684" s="1705"/>
      <c r="F684" s="1705"/>
      <c r="G684" s="1705"/>
      <c r="H684" s="1705"/>
    </row>
    <row r="685" spans="1:8" ht="15.75" customHeight="1">
      <c r="A685" s="1705"/>
      <c r="B685" s="1705"/>
      <c r="C685" s="1705"/>
      <c r="D685" s="1705"/>
      <c r="E685" s="1705"/>
      <c r="F685" s="1705"/>
      <c r="G685" s="1705"/>
      <c r="H685" s="1705"/>
    </row>
    <row r="686" spans="1:8" ht="15.75" customHeight="1">
      <c r="A686" s="1705"/>
      <c r="B686" s="1705"/>
      <c r="C686" s="1705"/>
      <c r="D686" s="1705"/>
      <c r="E686" s="1705"/>
      <c r="F686" s="1705"/>
      <c r="G686" s="1705"/>
      <c r="H686" s="1705"/>
    </row>
    <row r="687" spans="1:8" ht="15.75" customHeight="1">
      <c r="A687" s="1705"/>
      <c r="B687" s="1705"/>
      <c r="C687" s="1705"/>
      <c r="D687" s="1705"/>
      <c r="E687" s="1705"/>
      <c r="F687" s="1705"/>
      <c r="G687" s="1705"/>
      <c r="H687" s="1705"/>
    </row>
    <row r="688" spans="1:8" ht="15.75" customHeight="1">
      <c r="A688" s="1705"/>
      <c r="B688" s="1705"/>
      <c r="C688" s="1705"/>
      <c r="D688" s="1705"/>
      <c r="E688" s="1705"/>
      <c r="F688" s="1705"/>
      <c r="G688" s="1705"/>
      <c r="H688" s="1705"/>
    </row>
    <row r="689" spans="1:8" ht="15.75" customHeight="1">
      <c r="A689" s="1705"/>
      <c r="B689" s="1705"/>
      <c r="C689" s="1705"/>
      <c r="D689" s="1705"/>
      <c r="E689" s="1705"/>
      <c r="F689" s="1705"/>
      <c r="G689" s="1705"/>
      <c r="H689" s="1705"/>
    </row>
    <row r="690" spans="1:8" ht="15.75" customHeight="1">
      <c r="A690" s="1705"/>
      <c r="B690" s="1705"/>
      <c r="C690" s="1705"/>
      <c r="D690" s="1705"/>
      <c r="E690" s="1705"/>
      <c r="F690" s="1705"/>
      <c r="G690" s="1705"/>
      <c r="H690" s="1705"/>
    </row>
    <row r="691" spans="1:8" ht="15.75" customHeight="1">
      <c r="A691" s="1705"/>
      <c r="B691" s="1705"/>
      <c r="C691" s="1705"/>
      <c r="D691" s="1705"/>
      <c r="E691" s="1705"/>
      <c r="F691" s="1705"/>
      <c r="G691" s="1705"/>
      <c r="H691" s="1705"/>
    </row>
    <row r="692" spans="1:8" ht="15.75" customHeight="1">
      <c r="A692" s="1705"/>
      <c r="B692" s="1705"/>
      <c r="C692" s="1705"/>
      <c r="D692" s="1705"/>
      <c r="E692" s="1705"/>
      <c r="F692" s="1705"/>
      <c r="G692" s="1705"/>
      <c r="H692" s="1705"/>
    </row>
    <row r="693" spans="1:8" ht="15.75" customHeight="1">
      <c r="A693" s="1705"/>
      <c r="B693" s="1705"/>
      <c r="C693" s="1705"/>
      <c r="D693" s="1705"/>
      <c r="E693" s="1705"/>
      <c r="F693" s="1705"/>
      <c r="G693" s="1705"/>
      <c r="H693" s="1705"/>
    </row>
    <row r="694" spans="1:8" ht="15.75" customHeight="1">
      <c r="A694" s="1705"/>
      <c r="B694" s="1705"/>
      <c r="C694" s="1705"/>
      <c r="D694" s="1705"/>
      <c r="E694" s="1705"/>
      <c r="F694" s="1705"/>
      <c r="G694" s="1705"/>
      <c r="H694" s="1705"/>
    </row>
    <row r="695" spans="1:8" ht="15.75" customHeight="1">
      <c r="A695" s="1705"/>
      <c r="B695" s="1705"/>
      <c r="C695" s="1705"/>
      <c r="D695" s="1705"/>
      <c r="E695" s="1705"/>
      <c r="F695" s="1705"/>
      <c r="G695" s="1705"/>
      <c r="H695" s="1705"/>
    </row>
    <row r="696" spans="1:8" ht="15.75" customHeight="1">
      <c r="A696" s="1705"/>
      <c r="B696" s="1705"/>
      <c r="C696" s="1705"/>
      <c r="D696" s="1705"/>
      <c r="E696" s="1705"/>
      <c r="F696" s="1705"/>
      <c r="G696" s="1705"/>
      <c r="H696" s="1705"/>
    </row>
    <row r="697" spans="1:8" ht="15.75" customHeight="1">
      <c r="A697" s="1705"/>
      <c r="B697" s="1705"/>
      <c r="C697" s="1705"/>
      <c r="D697" s="1705"/>
      <c r="E697" s="1705"/>
      <c r="F697" s="1705"/>
      <c r="G697" s="1705"/>
      <c r="H697" s="1705"/>
    </row>
    <row r="698" spans="1:8" ht="15.75" customHeight="1">
      <c r="A698" s="1705"/>
      <c r="B698" s="1705"/>
      <c r="C698" s="1705"/>
      <c r="D698" s="1705"/>
      <c r="E698" s="1705"/>
      <c r="F698" s="1705"/>
      <c r="G698" s="1705"/>
      <c r="H698" s="1705"/>
    </row>
    <row r="699" spans="1:8" ht="15.75" customHeight="1">
      <c r="A699" s="1705"/>
      <c r="B699" s="1705"/>
      <c r="C699" s="1705"/>
      <c r="D699" s="1705"/>
      <c r="E699" s="1705"/>
      <c r="F699" s="1705"/>
      <c r="G699" s="1705"/>
      <c r="H699" s="1705"/>
    </row>
    <row r="700" spans="1:8" ht="15.75" customHeight="1">
      <c r="A700" s="1705"/>
      <c r="B700" s="1705"/>
      <c r="C700" s="1705"/>
      <c r="D700" s="1705"/>
      <c r="E700" s="1705"/>
      <c r="F700" s="1705"/>
      <c r="G700" s="1705"/>
      <c r="H700" s="1705"/>
    </row>
    <row r="701" spans="1:8" ht="15.75" customHeight="1">
      <c r="A701" s="1705"/>
      <c r="B701" s="1705"/>
      <c r="C701" s="1705"/>
      <c r="D701" s="1705"/>
      <c r="E701" s="1705"/>
      <c r="F701" s="1705"/>
      <c r="G701" s="1705"/>
      <c r="H701" s="1705"/>
    </row>
    <row r="702" spans="1:8" ht="15.75" customHeight="1">
      <c r="A702" s="1705"/>
      <c r="B702" s="1705"/>
      <c r="C702" s="1705"/>
      <c r="D702" s="1705"/>
      <c r="E702" s="1705"/>
      <c r="F702" s="1705"/>
      <c r="G702" s="1705"/>
      <c r="H702" s="1705"/>
    </row>
    <row r="703" spans="1:8" ht="15.75" customHeight="1">
      <c r="A703" s="1705"/>
      <c r="B703" s="1705"/>
      <c r="C703" s="1705"/>
      <c r="D703" s="1705"/>
      <c r="E703" s="1705"/>
      <c r="F703" s="1705"/>
      <c r="G703" s="1705"/>
      <c r="H703" s="1705"/>
    </row>
    <row r="704" spans="1:8" ht="15.75" customHeight="1">
      <c r="A704" s="1705"/>
      <c r="B704" s="1705"/>
      <c r="C704" s="1705"/>
      <c r="D704" s="1705"/>
      <c r="E704" s="1705"/>
      <c r="F704" s="1705"/>
      <c r="G704" s="1705"/>
      <c r="H704" s="1705"/>
    </row>
    <row r="705" spans="1:8" ht="15.75" customHeight="1">
      <c r="A705" s="1705"/>
      <c r="B705" s="1705"/>
      <c r="C705" s="1705"/>
      <c r="D705" s="1705"/>
      <c r="E705" s="1705"/>
      <c r="F705" s="1705"/>
      <c r="G705" s="1705"/>
      <c r="H705" s="1705"/>
    </row>
    <row r="706" spans="1:8" ht="15.75" customHeight="1">
      <c r="A706" s="1705"/>
      <c r="B706" s="1705"/>
      <c r="C706" s="1705"/>
      <c r="D706" s="1705"/>
      <c r="E706" s="1705"/>
      <c r="F706" s="1705"/>
      <c r="G706" s="1705"/>
      <c r="H706" s="1705"/>
    </row>
    <row r="707" spans="1:8" ht="15.75" customHeight="1">
      <c r="A707" s="1705"/>
      <c r="B707" s="1705"/>
      <c r="C707" s="1705"/>
      <c r="D707" s="1705"/>
      <c r="E707" s="1705"/>
      <c r="F707" s="1705"/>
      <c r="G707" s="1705"/>
      <c r="H707" s="1705"/>
    </row>
    <row r="708" spans="1:8" ht="15.75" customHeight="1">
      <c r="A708" s="1705"/>
      <c r="B708" s="1705"/>
      <c r="C708" s="1705"/>
      <c r="D708" s="1705"/>
      <c r="E708" s="1705"/>
      <c r="F708" s="1705"/>
      <c r="G708" s="1705"/>
      <c r="H708" s="1705"/>
    </row>
    <row r="709" spans="1:8" ht="15.75" customHeight="1">
      <c r="A709" s="1705"/>
      <c r="B709" s="1705"/>
      <c r="C709" s="1705"/>
      <c r="D709" s="1705"/>
      <c r="E709" s="1705"/>
      <c r="F709" s="1705"/>
      <c r="G709" s="1705"/>
      <c r="H709" s="1705"/>
    </row>
    <row r="710" spans="1:8" ht="15.75" customHeight="1">
      <c r="A710" s="1705"/>
      <c r="B710" s="1705"/>
      <c r="C710" s="1705"/>
      <c r="D710" s="1705"/>
      <c r="E710" s="1705"/>
      <c r="F710" s="1705"/>
      <c r="G710" s="1705"/>
      <c r="H710" s="1705"/>
    </row>
    <row r="711" spans="1:8" ht="15.75" customHeight="1">
      <c r="A711" s="1705"/>
      <c r="B711" s="1705"/>
      <c r="C711" s="1705"/>
      <c r="D711" s="1705"/>
      <c r="E711" s="1705"/>
      <c r="F711" s="1705"/>
      <c r="G711" s="1705"/>
      <c r="H711" s="1705"/>
    </row>
    <row r="712" spans="1:8" ht="15.75" customHeight="1">
      <c r="A712" s="1705"/>
      <c r="B712" s="1705"/>
      <c r="C712" s="1705"/>
      <c r="D712" s="1705"/>
      <c r="E712" s="1705"/>
      <c r="F712" s="1705"/>
      <c r="G712" s="1705"/>
      <c r="H712" s="1705"/>
    </row>
    <row r="713" spans="1:8" ht="15.75" customHeight="1">
      <c r="A713" s="1705"/>
      <c r="B713" s="1705"/>
      <c r="C713" s="1705"/>
      <c r="D713" s="1705"/>
      <c r="E713" s="1705"/>
      <c r="F713" s="1705"/>
      <c r="G713" s="1705"/>
      <c r="H713" s="1705"/>
    </row>
    <row r="714" spans="1:8" ht="15.75" customHeight="1">
      <c r="A714" s="1705"/>
      <c r="B714" s="1705"/>
      <c r="C714" s="1705"/>
      <c r="D714" s="1705"/>
      <c r="E714" s="1705"/>
      <c r="F714" s="1705"/>
      <c r="G714" s="1705"/>
      <c r="H714" s="1705"/>
    </row>
    <row r="715" spans="1:8" ht="15.75" customHeight="1">
      <c r="A715" s="1705"/>
      <c r="B715" s="1705"/>
      <c r="C715" s="1705"/>
      <c r="D715" s="1705"/>
      <c r="E715" s="1705"/>
      <c r="F715" s="1705"/>
      <c r="G715" s="1705"/>
      <c r="H715" s="1705"/>
    </row>
    <row r="716" spans="1:8" ht="15.75" customHeight="1">
      <c r="A716" s="1705"/>
      <c r="B716" s="1705"/>
      <c r="C716" s="1705"/>
      <c r="D716" s="1705"/>
      <c r="E716" s="1705"/>
      <c r="F716" s="1705"/>
      <c r="G716" s="1705"/>
      <c r="H716" s="1705"/>
    </row>
    <row r="717" spans="1:8" ht="15.75" customHeight="1">
      <c r="A717" s="1705"/>
      <c r="B717" s="1705"/>
      <c r="C717" s="1705"/>
      <c r="D717" s="1705"/>
      <c r="E717" s="1705"/>
      <c r="F717" s="1705"/>
      <c r="G717" s="1705"/>
      <c r="H717" s="1705"/>
    </row>
    <row r="718" spans="1:8" ht="15.75" customHeight="1">
      <c r="A718" s="1705"/>
      <c r="B718" s="1705"/>
      <c r="C718" s="1705"/>
      <c r="D718" s="1705"/>
      <c r="E718" s="1705"/>
      <c r="F718" s="1705"/>
      <c r="G718" s="1705"/>
      <c r="H718" s="1705"/>
    </row>
    <row r="719" spans="1:8" ht="15.75" customHeight="1">
      <c r="A719" s="1705"/>
      <c r="B719" s="1705"/>
      <c r="C719" s="1705"/>
      <c r="D719" s="1705"/>
      <c r="E719" s="1705"/>
      <c r="F719" s="1705"/>
      <c r="G719" s="1705"/>
      <c r="H719" s="1705"/>
    </row>
    <row r="720" spans="1:8" ht="15.75" customHeight="1">
      <c r="A720" s="1705"/>
      <c r="B720" s="1705"/>
      <c r="C720" s="1705"/>
      <c r="D720" s="1705"/>
      <c r="E720" s="1705"/>
      <c r="F720" s="1705"/>
      <c r="G720" s="1705"/>
      <c r="H720" s="1705"/>
    </row>
    <row r="721" spans="1:8" ht="15.75" customHeight="1">
      <c r="A721" s="1705"/>
      <c r="B721" s="1705"/>
      <c r="C721" s="1705"/>
      <c r="D721" s="1705"/>
      <c r="E721" s="1705"/>
      <c r="F721" s="1705"/>
      <c r="G721" s="1705"/>
      <c r="H721" s="1705"/>
    </row>
    <row r="722" spans="1:8" ht="15.75" customHeight="1">
      <c r="A722" s="1705"/>
      <c r="B722" s="1705"/>
      <c r="C722" s="1705"/>
      <c r="D722" s="1705"/>
      <c r="E722" s="1705"/>
      <c r="F722" s="1705"/>
      <c r="G722" s="1705"/>
      <c r="H722" s="1705"/>
    </row>
    <row r="723" spans="1:8" ht="15.75" customHeight="1">
      <c r="A723" s="1705"/>
      <c r="B723" s="1705"/>
      <c r="C723" s="1705"/>
      <c r="D723" s="1705"/>
      <c r="E723" s="1705"/>
      <c r="F723" s="1705"/>
      <c r="G723" s="1705"/>
      <c r="H723" s="1705"/>
    </row>
    <row r="724" spans="1:8" ht="15.75" customHeight="1">
      <c r="A724" s="1705"/>
      <c r="B724" s="1705"/>
      <c r="C724" s="1705"/>
      <c r="D724" s="1705"/>
      <c r="E724" s="1705"/>
      <c r="F724" s="1705"/>
      <c r="G724" s="1705"/>
      <c r="H724" s="1705"/>
    </row>
    <row r="725" spans="1:8" ht="15.75" customHeight="1">
      <c r="A725" s="1705"/>
      <c r="B725" s="1705"/>
      <c r="C725" s="1705"/>
      <c r="D725" s="1705"/>
      <c r="E725" s="1705"/>
      <c r="F725" s="1705"/>
      <c r="G725" s="1705"/>
      <c r="H725" s="1705"/>
    </row>
    <row r="726" spans="1:8" ht="15.75" customHeight="1">
      <c r="A726" s="1705"/>
      <c r="B726" s="1705"/>
      <c r="C726" s="1705"/>
      <c r="D726" s="1705"/>
      <c r="E726" s="1705"/>
      <c r="F726" s="1705"/>
      <c r="G726" s="1705"/>
      <c r="H726" s="1705"/>
    </row>
    <row r="727" spans="1:8" ht="15.75" customHeight="1">
      <c r="A727" s="1705"/>
      <c r="B727" s="1705"/>
      <c r="C727" s="1705"/>
      <c r="D727" s="1705"/>
      <c r="E727" s="1705"/>
      <c r="F727" s="1705"/>
      <c r="G727" s="1705"/>
      <c r="H727" s="1705"/>
    </row>
    <row r="728" spans="1:8" ht="15.75" customHeight="1">
      <c r="A728" s="1705"/>
      <c r="B728" s="1705"/>
      <c r="C728" s="1705"/>
      <c r="D728" s="1705"/>
      <c r="E728" s="1705"/>
      <c r="F728" s="1705"/>
      <c r="G728" s="1705"/>
      <c r="H728" s="1705"/>
    </row>
    <row r="729" spans="1:8" ht="15.75" customHeight="1">
      <c r="A729" s="1705"/>
      <c r="B729" s="1705"/>
      <c r="C729" s="1705"/>
      <c r="D729" s="1705"/>
      <c r="E729" s="1705"/>
      <c r="F729" s="1705"/>
      <c r="G729" s="1705"/>
      <c r="H729" s="1705"/>
    </row>
    <row r="730" spans="1:8" ht="15.75" customHeight="1">
      <c r="A730" s="1705"/>
      <c r="B730" s="1705"/>
      <c r="C730" s="1705"/>
      <c r="D730" s="1705"/>
      <c r="E730" s="1705"/>
      <c r="F730" s="1705"/>
      <c r="G730" s="1705"/>
      <c r="H730" s="1705"/>
    </row>
    <row r="731" spans="1:8" ht="15.75" customHeight="1">
      <c r="A731" s="1705"/>
      <c r="B731" s="1705"/>
      <c r="C731" s="1705"/>
      <c r="D731" s="1705"/>
      <c r="E731" s="1705"/>
      <c r="F731" s="1705"/>
      <c r="G731" s="1705"/>
      <c r="H731" s="1705"/>
    </row>
    <row r="732" spans="1:8" ht="15.75" customHeight="1">
      <c r="A732" s="1705"/>
      <c r="B732" s="1705"/>
      <c r="C732" s="1705"/>
      <c r="D732" s="1705"/>
      <c r="E732" s="1705"/>
      <c r="F732" s="1705"/>
      <c r="G732" s="1705"/>
      <c r="H732" s="1705"/>
    </row>
    <row r="733" spans="1:8" ht="15.75" customHeight="1">
      <c r="A733" s="1705"/>
      <c r="B733" s="1705"/>
      <c r="C733" s="1705"/>
      <c r="D733" s="1705"/>
      <c r="E733" s="1705"/>
      <c r="F733" s="1705"/>
      <c r="G733" s="1705"/>
      <c r="H733" s="1705"/>
    </row>
    <row r="734" spans="1:8" ht="15.75" customHeight="1">
      <c r="A734" s="1705"/>
      <c r="B734" s="1705"/>
      <c r="C734" s="1705"/>
      <c r="D734" s="1705"/>
      <c r="E734" s="1705"/>
      <c r="F734" s="1705"/>
      <c r="G734" s="1705"/>
      <c r="H734" s="1705"/>
    </row>
    <row r="735" spans="1:8" ht="15.75" customHeight="1">
      <c r="A735" s="1705"/>
      <c r="B735" s="1705"/>
      <c r="C735" s="1705"/>
      <c r="D735" s="1705"/>
      <c r="E735" s="1705"/>
      <c r="F735" s="1705"/>
      <c r="G735" s="1705"/>
      <c r="H735" s="1705"/>
    </row>
    <row r="736" spans="1:8" ht="15.75" customHeight="1">
      <c r="A736" s="1705"/>
      <c r="B736" s="1705"/>
      <c r="C736" s="1705"/>
      <c r="D736" s="1705"/>
      <c r="E736" s="1705"/>
      <c r="F736" s="1705"/>
      <c r="G736" s="1705"/>
      <c r="H736" s="1705"/>
    </row>
    <row r="737" spans="1:8" ht="15.75" customHeight="1">
      <c r="A737" s="1705"/>
      <c r="B737" s="1705"/>
      <c r="C737" s="1705"/>
      <c r="D737" s="1705"/>
      <c r="E737" s="1705"/>
      <c r="F737" s="1705"/>
      <c r="G737" s="1705"/>
      <c r="H737" s="1705"/>
    </row>
    <row r="738" spans="1:8" ht="15.75" customHeight="1">
      <c r="A738" s="1705"/>
      <c r="B738" s="1705"/>
      <c r="C738" s="1705"/>
      <c r="D738" s="1705"/>
      <c r="E738" s="1705"/>
      <c r="F738" s="1705"/>
      <c r="G738" s="1705"/>
      <c r="H738" s="1705"/>
    </row>
    <row r="739" spans="1:8" ht="15.75" customHeight="1">
      <c r="A739" s="1705"/>
      <c r="B739" s="1705"/>
      <c r="C739" s="1705"/>
      <c r="D739" s="1705"/>
      <c r="E739" s="1705"/>
      <c r="F739" s="1705"/>
      <c r="G739" s="1705"/>
      <c r="H739" s="1705"/>
    </row>
    <row r="740" spans="1:8" ht="15.75" customHeight="1">
      <c r="A740" s="1705"/>
      <c r="B740" s="1705"/>
      <c r="C740" s="1705"/>
      <c r="D740" s="1705"/>
      <c r="E740" s="1705"/>
      <c r="F740" s="1705"/>
      <c r="G740" s="1705"/>
      <c r="H740" s="1705"/>
    </row>
    <row r="741" spans="1:8" ht="15.75" customHeight="1">
      <c r="A741" s="1705"/>
      <c r="B741" s="1705"/>
      <c r="C741" s="1705"/>
      <c r="D741" s="1705"/>
      <c r="E741" s="1705"/>
      <c r="F741" s="1705"/>
      <c r="G741" s="1705"/>
      <c r="H741" s="1705"/>
    </row>
    <row r="742" spans="1:8" ht="15.75" customHeight="1">
      <c r="A742" s="1705"/>
      <c r="B742" s="1705"/>
      <c r="C742" s="1705"/>
      <c r="D742" s="1705"/>
      <c r="E742" s="1705"/>
      <c r="F742" s="1705"/>
      <c r="G742" s="1705"/>
      <c r="H742" s="1705"/>
    </row>
    <row r="743" spans="1:8" ht="15.75" customHeight="1">
      <c r="A743" s="1705"/>
      <c r="B743" s="1705"/>
      <c r="C743" s="1705"/>
      <c r="D743" s="1705"/>
      <c r="E743" s="1705"/>
      <c r="F743" s="1705"/>
      <c r="G743" s="1705"/>
      <c r="H743" s="1705"/>
    </row>
    <row r="744" spans="1:8" ht="15.75" customHeight="1">
      <c r="A744" s="1705"/>
      <c r="B744" s="1705"/>
      <c r="C744" s="1705"/>
      <c r="D744" s="1705"/>
      <c r="E744" s="1705"/>
      <c r="F744" s="1705"/>
      <c r="G744" s="1705"/>
      <c r="H744" s="1705"/>
    </row>
    <row r="745" spans="1:8" ht="15.75" customHeight="1">
      <c r="A745" s="1705"/>
      <c r="B745" s="1705"/>
      <c r="C745" s="1705"/>
      <c r="D745" s="1705"/>
      <c r="E745" s="1705"/>
      <c r="F745" s="1705"/>
      <c r="G745" s="1705"/>
      <c r="H745" s="1705"/>
    </row>
    <row r="746" spans="1:8" ht="15.75" customHeight="1">
      <c r="A746" s="1705"/>
      <c r="B746" s="1705"/>
      <c r="C746" s="1705"/>
      <c r="D746" s="1705"/>
      <c r="E746" s="1705"/>
      <c r="F746" s="1705"/>
      <c r="G746" s="1705"/>
      <c r="H746" s="1705"/>
    </row>
    <row r="747" spans="1:8" ht="15.75" customHeight="1">
      <c r="A747" s="1705"/>
      <c r="B747" s="1705"/>
      <c r="C747" s="1705"/>
      <c r="D747" s="1705"/>
      <c r="E747" s="1705"/>
      <c r="F747" s="1705"/>
      <c r="G747" s="1705"/>
      <c r="H747" s="1705"/>
    </row>
    <row r="748" spans="1:8" ht="15.75" customHeight="1">
      <c r="A748" s="1705"/>
      <c r="B748" s="1705"/>
      <c r="C748" s="1705"/>
      <c r="D748" s="1705"/>
      <c r="E748" s="1705"/>
      <c r="F748" s="1705"/>
      <c r="G748" s="1705"/>
      <c r="H748" s="1705"/>
    </row>
    <row r="749" spans="1:8" ht="15.75" customHeight="1">
      <c r="A749" s="1705"/>
      <c r="B749" s="1705"/>
      <c r="C749" s="1705"/>
      <c r="D749" s="1705"/>
      <c r="E749" s="1705"/>
      <c r="F749" s="1705"/>
      <c r="G749" s="1705"/>
      <c r="H749" s="1705"/>
    </row>
    <row r="750" spans="1:8" ht="15.75" customHeight="1">
      <c r="A750" s="1705"/>
      <c r="B750" s="1705"/>
      <c r="C750" s="1705"/>
      <c r="D750" s="1705"/>
      <c r="E750" s="1705"/>
      <c r="F750" s="1705"/>
      <c r="G750" s="1705"/>
      <c r="H750" s="1705"/>
    </row>
    <row r="751" spans="1:8" ht="15.75" customHeight="1">
      <c r="A751" s="1705"/>
      <c r="B751" s="1705"/>
      <c r="C751" s="1705"/>
      <c r="D751" s="1705"/>
      <c r="E751" s="1705"/>
      <c r="F751" s="1705"/>
      <c r="G751" s="1705"/>
      <c r="H751" s="1705"/>
    </row>
    <row r="752" spans="1:8" ht="15.75" customHeight="1">
      <c r="A752" s="1705"/>
      <c r="B752" s="1705"/>
      <c r="C752" s="1705"/>
      <c r="D752" s="1705"/>
      <c r="E752" s="1705"/>
      <c r="F752" s="1705"/>
      <c r="G752" s="1705"/>
      <c r="H752" s="1705"/>
    </row>
    <row r="753" spans="1:8" ht="15.75" customHeight="1">
      <c r="A753" s="1705"/>
      <c r="B753" s="1705"/>
      <c r="C753" s="1705"/>
      <c r="D753" s="1705"/>
      <c r="E753" s="1705"/>
      <c r="F753" s="1705"/>
      <c r="G753" s="1705"/>
      <c r="H753" s="1705"/>
    </row>
    <row r="754" spans="1:8" ht="15.75" customHeight="1">
      <c r="A754" s="1705"/>
      <c r="B754" s="1705"/>
      <c r="C754" s="1705"/>
      <c r="D754" s="1705"/>
      <c r="E754" s="1705"/>
      <c r="F754" s="1705"/>
      <c r="G754" s="1705"/>
      <c r="H754" s="1705"/>
    </row>
    <row r="755" spans="1:8" ht="15.75" customHeight="1">
      <c r="A755" s="1705"/>
      <c r="B755" s="1705"/>
      <c r="C755" s="1705"/>
      <c r="D755" s="1705"/>
      <c r="E755" s="1705"/>
      <c r="F755" s="1705"/>
      <c r="G755" s="1705"/>
      <c r="H755" s="1705"/>
    </row>
    <row r="756" spans="1:8" ht="15.75" customHeight="1">
      <c r="A756" s="1705"/>
      <c r="B756" s="1705"/>
      <c r="C756" s="1705"/>
      <c r="D756" s="1705"/>
      <c r="E756" s="1705"/>
      <c r="F756" s="1705"/>
      <c r="G756" s="1705"/>
      <c r="H756" s="1705"/>
    </row>
    <row r="757" spans="1:8" ht="15.75" customHeight="1">
      <c r="A757" s="1705"/>
      <c r="B757" s="1705"/>
      <c r="C757" s="1705"/>
      <c r="D757" s="1705"/>
      <c r="E757" s="1705"/>
      <c r="F757" s="1705"/>
      <c r="G757" s="1705"/>
      <c r="H757" s="1705"/>
    </row>
    <row r="758" spans="1:8" ht="15.75" customHeight="1">
      <c r="A758" s="1705"/>
      <c r="B758" s="1705"/>
      <c r="C758" s="1705"/>
      <c r="D758" s="1705"/>
      <c r="E758" s="1705"/>
      <c r="F758" s="1705"/>
      <c r="G758" s="1705"/>
      <c r="H758" s="1705"/>
    </row>
    <row r="759" spans="1:8" ht="15.75" customHeight="1">
      <c r="A759" s="1705"/>
      <c r="B759" s="1705"/>
      <c r="C759" s="1705"/>
      <c r="D759" s="1705"/>
      <c r="E759" s="1705"/>
      <c r="F759" s="1705"/>
      <c r="G759" s="1705"/>
      <c r="H759" s="1705"/>
    </row>
    <row r="760" spans="1:8" ht="15.75" customHeight="1">
      <c r="A760" s="1705"/>
      <c r="B760" s="1705"/>
      <c r="C760" s="1705"/>
      <c r="D760" s="1705"/>
      <c r="E760" s="1705"/>
      <c r="F760" s="1705"/>
      <c r="G760" s="1705"/>
      <c r="H760" s="1705"/>
    </row>
    <row r="761" spans="1:8" ht="15.75" customHeight="1">
      <c r="A761" s="1705"/>
      <c r="B761" s="1705"/>
      <c r="C761" s="1705"/>
      <c r="D761" s="1705"/>
      <c r="E761" s="1705"/>
      <c r="F761" s="1705"/>
      <c r="G761" s="1705"/>
      <c r="H761" s="1705"/>
    </row>
    <row r="762" spans="1:8" ht="15.75" customHeight="1">
      <c r="A762" s="1705"/>
      <c r="B762" s="1705"/>
      <c r="C762" s="1705"/>
      <c r="D762" s="1705"/>
      <c r="E762" s="1705"/>
      <c r="F762" s="1705"/>
      <c r="G762" s="1705"/>
      <c r="H762" s="1705"/>
    </row>
    <row r="763" spans="1:8" ht="15.75" customHeight="1">
      <c r="A763" s="1705"/>
      <c r="B763" s="1705"/>
      <c r="C763" s="1705"/>
      <c r="D763" s="1705"/>
      <c r="E763" s="1705"/>
      <c r="F763" s="1705"/>
      <c r="G763" s="1705"/>
      <c r="H763" s="1705"/>
    </row>
    <row r="764" spans="1:8" ht="15.75" customHeight="1">
      <c r="A764" s="1705"/>
      <c r="B764" s="1705"/>
      <c r="C764" s="1705"/>
      <c r="D764" s="1705"/>
      <c r="E764" s="1705"/>
      <c r="F764" s="1705"/>
      <c r="G764" s="1705"/>
      <c r="H764" s="1705"/>
    </row>
    <row r="765" spans="1:8" ht="15.75" customHeight="1">
      <c r="A765" s="1705"/>
      <c r="B765" s="1705"/>
      <c r="C765" s="1705"/>
      <c r="D765" s="1705"/>
      <c r="E765" s="1705"/>
      <c r="F765" s="1705"/>
      <c r="G765" s="1705"/>
      <c r="H765" s="1705"/>
    </row>
    <row r="766" spans="1:8" ht="15.75" customHeight="1">
      <c r="A766" s="1705"/>
      <c r="B766" s="1705"/>
      <c r="C766" s="1705"/>
      <c r="D766" s="1705"/>
      <c r="E766" s="1705"/>
      <c r="F766" s="1705"/>
      <c r="G766" s="1705"/>
      <c r="H766" s="1705"/>
    </row>
    <row r="767" spans="1:8" ht="15.75" customHeight="1">
      <c r="A767" s="1705"/>
      <c r="B767" s="1705"/>
      <c r="C767" s="1705"/>
      <c r="D767" s="1705"/>
      <c r="E767" s="1705"/>
      <c r="F767" s="1705"/>
      <c r="G767" s="1705"/>
      <c r="H767" s="1705"/>
    </row>
    <row r="768" spans="1:8" ht="15.75" customHeight="1">
      <c r="A768" s="1705"/>
      <c r="B768" s="1705"/>
      <c r="C768" s="1705"/>
      <c r="D768" s="1705"/>
      <c r="E768" s="1705"/>
      <c r="F768" s="1705"/>
      <c r="G768" s="1705"/>
      <c r="H768" s="1705"/>
    </row>
    <row r="769" spans="1:8" ht="15.75" customHeight="1">
      <c r="A769" s="1705"/>
      <c r="B769" s="1705"/>
      <c r="C769" s="1705"/>
      <c r="D769" s="1705"/>
      <c r="E769" s="1705"/>
      <c r="F769" s="1705"/>
      <c r="G769" s="1705"/>
      <c r="H769" s="1705"/>
    </row>
    <row r="770" spans="1:8" ht="15.75" customHeight="1">
      <c r="A770" s="1705"/>
      <c r="B770" s="1705"/>
      <c r="C770" s="1705"/>
      <c r="D770" s="1705"/>
      <c r="E770" s="1705"/>
      <c r="F770" s="1705"/>
      <c r="G770" s="1705"/>
      <c r="H770" s="1705"/>
    </row>
    <row r="771" spans="1:8" ht="15.75" customHeight="1">
      <c r="A771" s="1705"/>
      <c r="B771" s="1705"/>
      <c r="C771" s="1705"/>
      <c r="D771" s="1705"/>
      <c r="E771" s="1705"/>
      <c r="F771" s="1705"/>
      <c r="G771" s="1705"/>
      <c r="H771" s="1705"/>
    </row>
    <row r="772" spans="1:8" ht="15.75" customHeight="1">
      <c r="A772" s="1705"/>
      <c r="B772" s="1705"/>
      <c r="C772" s="1705"/>
      <c r="D772" s="1705"/>
      <c r="E772" s="1705"/>
      <c r="F772" s="1705"/>
      <c r="G772" s="1705"/>
      <c r="H772" s="1705"/>
    </row>
    <row r="773" spans="1:8" ht="15.75" customHeight="1">
      <c r="A773" s="1705"/>
      <c r="B773" s="1705"/>
      <c r="C773" s="1705"/>
      <c r="D773" s="1705"/>
      <c r="E773" s="1705"/>
      <c r="F773" s="1705"/>
      <c r="G773" s="1705"/>
      <c r="H773" s="1705"/>
    </row>
    <row r="774" spans="1:8" ht="15.75" customHeight="1">
      <c r="A774" s="1705"/>
      <c r="B774" s="1705"/>
      <c r="C774" s="1705"/>
      <c r="D774" s="1705"/>
      <c r="E774" s="1705"/>
      <c r="F774" s="1705"/>
      <c r="G774" s="1705"/>
      <c r="H774" s="1705"/>
    </row>
    <row r="775" spans="1:8" ht="15.75" customHeight="1">
      <c r="A775" s="1705"/>
      <c r="B775" s="1705"/>
      <c r="C775" s="1705"/>
      <c r="D775" s="1705"/>
      <c r="E775" s="1705"/>
      <c r="F775" s="1705"/>
      <c r="G775" s="1705"/>
      <c r="H775" s="1705"/>
    </row>
    <row r="776" spans="1:8" ht="15.75" customHeight="1">
      <c r="A776" s="1705"/>
      <c r="B776" s="1705"/>
      <c r="C776" s="1705"/>
      <c r="D776" s="1705"/>
      <c r="E776" s="1705"/>
      <c r="F776" s="1705"/>
      <c r="G776" s="1705"/>
      <c r="H776" s="1705"/>
    </row>
    <row r="777" spans="1:8" ht="15.75" customHeight="1">
      <c r="A777" s="1705"/>
      <c r="B777" s="1705"/>
      <c r="C777" s="1705"/>
      <c r="D777" s="1705"/>
      <c r="E777" s="1705"/>
      <c r="F777" s="1705"/>
      <c r="G777" s="1705"/>
      <c r="H777" s="1705"/>
    </row>
    <row r="778" spans="1:8" ht="15.75" customHeight="1">
      <c r="A778" s="1705"/>
      <c r="B778" s="1705"/>
      <c r="C778" s="1705"/>
      <c r="D778" s="1705"/>
      <c r="E778" s="1705"/>
      <c r="F778" s="1705"/>
      <c r="G778" s="1705"/>
      <c r="H778" s="1705"/>
    </row>
    <row r="779" spans="1:8" ht="15.75" customHeight="1">
      <c r="A779" s="1705"/>
      <c r="B779" s="1705"/>
      <c r="C779" s="1705"/>
      <c r="D779" s="1705"/>
      <c r="E779" s="1705"/>
      <c r="F779" s="1705"/>
      <c r="G779" s="1705"/>
      <c r="H779" s="1705"/>
    </row>
    <row r="780" spans="1:8" ht="15.75" customHeight="1">
      <c r="A780" s="1705"/>
      <c r="B780" s="1705"/>
      <c r="C780" s="1705"/>
      <c r="D780" s="1705"/>
      <c r="E780" s="1705"/>
      <c r="F780" s="1705"/>
      <c r="G780" s="1705"/>
      <c r="H780" s="1705"/>
    </row>
    <row r="781" spans="1:8" ht="15.75" customHeight="1">
      <c r="A781" s="1705"/>
      <c r="B781" s="1705"/>
      <c r="C781" s="1705"/>
      <c r="D781" s="1705"/>
      <c r="E781" s="1705"/>
      <c r="F781" s="1705"/>
      <c r="G781" s="1705"/>
      <c r="H781" s="1705"/>
    </row>
    <row r="782" spans="1:8" ht="15.75" customHeight="1">
      <c r="A782" s="1705"/>
      <c r="B782" s="1705"/>
      <c r="C782" s="1705"/>
      <c r="D782" s="1705"/>
      <c r="E782" s="1705"/>
      <c r="F782" s="1705"/>
      <c r="G782" s="1705"/>
      <c r="H782" s="1705"/>
    </row>
    <row r="783" spans="1:8" ht="15.75" customHeight="1">
      <c r="A783" s="1705"/>
      <c r="B783" s="1705"/>
      <c r="C783" s="1705"/>
      <c r="D783" s="1705"/>
      <c r="E783" s="1705"/>
      <c r="F783" s="1705"/>
      <c r="G783" s="1705"/>
      <c r="H783" s="1705"/>
    </row>
    <row r="784" spans="1:8" ht="15.75" customHeight="1">
      <c r="A784" s="1705"/>
      <c r="B784" s="1705"/>
      <c r="C784" s="1705"/>
      <c r="D784" s="1705"/>
      <c r="E784" s="1705"/>
      <c r="F784" s="1705"/>
      <c r="G784" s="1705"/>
      <c r="H784" s="1705"/>
    </row>
    <row r="785" spans="1:8" ht="15.75" customHeight="1">
      <c r="A785" s="1705"/>
      <c r="B785" s="1705"/>
      <c r="C785" s="1705"/>
      <c r="D785" s="1705"/>
      <c r="E785" s="1705"/>
      <c r="F785" s="1705"/>
      <c r="G785" s="1705"/>
      <c r="H785" s="1705"/>
    </row>
    <row r="786" spans="1:8" ht="15.75" customHeight="1">
      <c r="A786" s="1705"/>
      <c r="B786" s="1705"/>
      <c r="C786" s="1705"/>
      <c r="D786" s="1705"/>
      <c r="E786" s="1705"/>
      <c r="F786" s="1705"/>
      <c r="G786" s="1705"/>
      <c r="H786" s="1705"/>
    </row>
    <row r="787" spans="1:8" ht="15.75" customHeight="1">
      <c r="A787" s="1705"/>
      <c r="B787" s="1705"/>
      <c r="C787" s="1705"/>
      <c r="D787" s="1705"/>
      <c r="E787" s="1705"/>
      <c r="F787" s="1705"/>
      <c r="G787" s="1705"/>
      <c r="H787" s="1705"/>
    </row>
    <row r="788" spans="1:8" ht="15.75" customHeight="1">
      <c r="A788" s="1705"/>
      <c r="B788" s="1705"/>
      <c r="C788" s="1705"/>
      <c r="D788" s="1705"/>
      <c r="E788" s="1705"/>
      <c r="F788" s="1705"/>
      <c r="G788" s="1705"/>
      <c r="H788" s="1705"/>
    </row>
    <row r="789" spans="1:8" ht="15.75" customHeight="1">
      <c r="A789" s="1705"/>
      <c r="B789" s="1705"/>
      <c r="C789" s="1705"/>
      <c r="D789" s="1705"/>
      <c r="E789" s="1705"/>
      <c r="F789" s="1705"/>
      <c r="G789" s="1705"/>
      <c r="H789" s="1705"/>
    </row>
    <row r="790" spans="1:8" ht="15.75" customHeight="1">
      <c r="A790" s="1705"/>
      <c r="B790" s="1705"/>
      <c r="C790" s="1705"/>
      <c r="D790" s="1705"/>
      <c r="E790" s="1705"/>
      <c r="F790" s="1705"/>
      <c r="G790" s="1705"/>
      <c r="H790" s="1705"/>
    </row>
    <row r="791" spans="1:8" ht="15.75" customHeight="1">
      <c r="A791" s="1705"/>
      <c r="B791" s="1705"/>
      <c r="C791" s="1705"/>
      <c r="D791" s="1705"/>
      <c r="E791" s="1705"/>
      <c r="F791" s="1705"/>
      <c r="G791" s="1705"/>
      <c r="H791" s="1705"/>
    </row>
    <row r="792" spans="1:8" ht="15.75" customHeight="1">
      <c r="A792" s="1705"/>
      <c r="B792" s="1705"/>
      <c r="C792" s="1705"/>
      <c r="D792" s="1705"/>
      <c r="E792" s="1705"/>
      <c r="F792" s="1705"/>
      <c r="G792" s="1705"/>
      <c r="H792" s="1705"/>
    </row>
    <row r="793" spans="1:8" ht="15.75" customHeight="1">
      <c r="A793" s="1705"/>
      <c r="B793" s="1705"/>
      <c r="C793" s="1705"/>
      <c r="D793" s="1705"/>
      <c r="E793" s="1705"/>
      <c r="F793" s="1705"/>
      <c r="G793" s="1705"/>
      <c r="H793" s="1705"/>
    </row>
    <row r="794" spans="1:8" ht="15.75" customHeight="1">
      <c r="A794" s="1705"/>
      <c r="B794" s="1705"/>
      <c r="C794" s="1705"/>
      <c r="D794" s="1705"/>
      <c r="E794" s="1705"/>
      <c r="F794" s="1705"/>
      <c r="G794" s="1705"/>
      <c r="H794" s="1705"/>
    </row>
    <row r="795" spans="1:8" ht="15.75" customHeight="1">
      <c r="A795" s="1705"/>
      <c r="B795" s="1705"/>
      <c r="C795" s="1705"/>
      <c r="D795" s="1705"/>
      <c r="E795" s="1705"/>
      <c r="F795" s="1705"/>
      <c r="G795" s="1705"/>
      <c r="H795" s="1705"/>
    </row>
    <row r="796" spans="1:8" ht="15.75" customHeight="1">
      <c r="A796" s="1705"/>
      <c r="B796" s="1705"/>
      <c r="C796" s="1705"/>
      <c r="D796" s="1705"/>
      <c r="E796" s="1705"/>
      <c r="F796" s="1705"/>
      <c r="G796" s="1705"/>
      <c r="H796" s="1705"/>
    </row>
    <row r="797" spans="1:8" ht="15.75" customHeight="1">
      <c r="A797" s="1705"/>
      <c r="B797" s="1705"/>
      <c r="C797" s="1705"/>
      <c r="D797" s="1705"/>
      <c r="E797" s="1705"/>
      <c r="F797" s="1705"/>
      <c r="G797" s="1705"/>
      <c r="H797" s="1705"/>
    </row>
    <row r="798" spans="1:8" ht="15.75" customHeight="1">
      <c r="A798" s="1705"/>
      <c r="B798" s="1705"/>
      <c r="C798" s="1705"/>
      <c r="D798" s="1705"/>
      <c r="E798" s="1705"/>
      <c r="F798" s="1705"/>
      <c r="G798" s="1705"/>
      <c r="H798" s="1705"/>
    </row>
    <row r="799" spans="1:8" ht="15.75" customHeight="1">
      <c r="A799" s="1705"/>
      <c r="B799" s="1705"/>
      <c r="C799" s="1705"/>
      <c r="D799" s="1705"/>
      <c r="E799" s="1705"/>
      <c r="F799" s="1705"/>
      <c r="G799" s="1705"/>
      <c r="H799" s="1705"/>
    </row>
    <row r="800" spans="1:8" ht="15.75" customHeight="1">
      <c r="A800" s="1705"/>
      <c r="B800" s="1705"/>
      <c r="C800" s="1705"/>
      <c r="D800" s="1705"/>
      <c r="E800" s="1705"/>
      <c r="F800" s="1705"/>
      <c r="G800" s="1705"/>
      <c r="H800" s="1705"/>
    </row>
    <row r="801" spans="1:8" ht="15.75" customHeight="1">
      <c r="A801" s="1705"/>
      <c r="B801" s="1705"/>
      <c r="C801" s="1705"/>
      <c r="D801" s="1705"/>
      <c r="E801" s="1705"/>
      <c r="F801" s="1705"/>
      <c r="G801" s="1705"/>
      <c r="H801" s="1705"/>
    </row>
    <row r="802" spans="1:8" ht="15.75" customHeight="1">
      <c r="A802" s="1705"/>
      <c r="B802" s="1705"/>
      <c r="C802" s="1705"/>
      <c r="D802" s="1705"/>
      <c r="E802" s="1705"/>
      <c r="F802" s="1705"/>
      <c r="G802" s="1705"/>
      <c r="H802" s="1705"/>
    </row>
    <row r="803" spans="1:8" ht="15.75" customHeight="1">
      <c r="A803" s="1705"/>
      <c r="B803" s="1705"/>
      <c r="C803" s="1705"/>
      <c r="D803" s="1705"/>
      <c r="E803" s="1705"/>
      <c r="F803" s="1705"/>
      <c r="G803" s="1705"/>
      <c r="H803" s="1705"/>
    </row>
    <row r="804" spans="1:8" ht="15.75" customHeight="1">
      <c r="A804" s="1705"/>
      <c r="B804" s="1705"/>
      <c r="C804" s="1705"/>
      <c r="D804" s="1705"/>
      <c r="E804" s="1705"/>
      <c r="F804" s="1705"/>
      <c r="G804" s="1705"/>
      <c r="H804" s="1705"/>
    </row>
    <row r="805" spans="1:8" ht="15.75" customHeight="1">
      <c r="A805" s="1705"/>
      <c r="B805" s="1705"/>
      <c r="C805" s="1705"/>
      <c r="D805" s="1705"/>
      <c r="E805" s="1705"/>
      <c r="F805" s="1705"/>
      <c r="G805" s="1705"/>
      <c r="H805" s="1705"/>
    </row>
    <row r="806" spans="1:8" ht="15.75" customHeight="1">
      <c r="A806" s="1705"/>
      <c r="B806" s="1705"/>
      <c r="C806" s="1705"/>
      <c r="D806" s="1705"/>
      <c r="E806" s="1705"/>
      <c r="F806" s="1705"/>
      <c r="G806" s="1705"/>
      <c r="H806" s="1705"/>
    </row>
    <row r="807" spans="1:8" ht="15.75" customHeight="1">
      <c r="A807" s="1705"/>
      <c r="B807" s="1705"/>
      <c r="C807" s="1705"/>
      <c r="D807" s="1705"/>
      <c r="E807" s="1705"/>
      <c r="F807" s="1705"/>
      <c r="G807" s="1705"/>
      <c r="H807" s="1705"/>
    </row>
    <row r="808" spans="1:8" ht="15.75" customHeight="1">
      <c r="A808" s="1705"/>
      <c r="B808" s="1705"/>
      <c r="C808" s="1705"/>
      <c r="D808" s="1705"/>
      <c r="E808" s="1705"/>
      <c r="F808" s="1705"/>
      <c r="G808" s="1705"/>
      <c r="H808" s="1705"/>
    </row>
    <row r="809" spans="1:8" ht="15.75" customHeight="1">
      <c r="A809" s="1705"/>
      <c r="B809" s="1705"/>
      <c r="C809" s="1705"/>
      <c r="D809" s="1705"/>
      <c r="E809" s="1705"/>
      <c r="F809" s="1705"/>
      <c r="G809" s="1705"/>
      <c r="H809" s="1705"/>
    </row>
    <row r="810" spans="1:8" ht="15.75" customHeight="1">
      <c r="A810" s="1705"/>
      <c r="B810" s="1705"/>
      <c r="C810" s="1705"/>
      <c r="D810" s="1705"/>
      <c r="E810" s="1705"/>
      <c r="F810" s="1705"/>
      <c r="G810" s="1705"/>
      <c r="H810" s="1705"/>
    </row>
    <row r="811" spans="1:8" ht="15.75" customHeight="1">
      <c r="A811" s="1705"/>
      <c r="B811" s="1705"/>
      <c r="C811" s="1705"/>
      <c r="D811" s="1705"/>
      <c r="E811" s="1705"/>
      <c r="F811" s="1705"/>
      <c r="G811" s="1705"/>
      <c r="H811" s="1705"/>
    </row>
    <row r="812" spans="1:8" ht="15.75" customHeight="1">
      <c r="A812" s="1705"/>
      <c r="B812" s="1705"/>
      <c r="C812" s="1705"/>
      <c r="D812" s="1705"/>
      <c r="E812" s="1705"/>
      <c r="F812" s="1705"/>
      <c r="G812" s="1705"/>
      <c r="H812" s="1705"/>
    </row>
    <row r="813" spans="1:8" ht="15.75" customHeight="1">
      <c r="A813" s="1705"/>
      <c r="B813" s="1705"/>
      <c r="C813" s="1705"/>
      <c r="D813" s="1705"/>
      <c r="E813" s="1705"/>
      <c r="F813" s="1705"/>
      <c r="G813" s="1705"/>
      <c r="H813" s="1705"/>
    </row>
    <row r="814" spans="1:8" ht="15.75" customHeight="1">
      <c r="A814" s="1705"/>
      <c r="B814" s="1705"/>
      <c r="C814" s="1705"/>
      <c r="D814" s="1705"/>
      <c r="E814" s="1705"/>
      <c r="F814" s="1705"/>
      <c r="G814" s="1705"/>
      <c r="H814" s="1705"/>
    </row>
    <row r="815" spans="1:8" ht="15.75" customHeight="1">
      <c r="A815" s="1705"/>
      <c r="B815" s="1705"/>
      <c r="C815" s="1705"/>
      <c r="D815" s="1705"/>
      <c r="E815" s="1705"/>
      <c r="F815" s="1705"/>
      <c r="G815" s="1705"/>
      <c r="H815" s="1705"/>
    </row>
    <row r="816" spans="1:8" ht="15.75" customHeight="1">
      <c r="A816" s="1705"/>
      <c r="B816" s="1705"/>
      <c r="C816" s="1705"/>
      <c r="D816" s="1705"/>
      <c r="E816" s="1705"/>
      <c r="F816" s="1705"/>
      <c r="G816" s="1705"/>
      <c r="H816" s="1705"/>
    </row>
    <row r="817" spans="1:8" ht="15.75" customHeight="1">
      <c r="A817" s="1705"/>
      <c r="B817" s="1705"/>
      <c r="C817" s="1705"/>
      <c r="D817" s="1705"/>
      <c r="E817" s="1705"/>
      <c r="F817" s="1705"/>
      <c r="G817" s="1705"/>
      <c r="H817" s="1705"/>
    </row>
    <row r="818" spans="1:8" ht="15.75" customHeight="1">
      <c r="A818" s="1705"/>
      <c r="B818" s="1705"/>
      <c r="C818" s="1705"/>
      <c r="D818" s="1705"/>
      <c r="E818" s="1705"/>
      <c r="F818" s="1705"/>
      <c r="G818" s="1705"/>
      <c r="H818" s="1705"/>
    </row>
    <row r="819" spans="1:8" ht="15.75" customHeight="1">
      <c r="A819" s="1705"/>
      <c r="B819" s="1705"/>
      <c r="C819" s="1705"/>
      <c r="D819" s="1705"/>
      <c r="E819" s="1705"/>
      <c r="F819" s="1705"/>
      <c r="G819" s="1705"/>
      <c r="H819" s="1705"/>
    </row>
    <row r="820" spans="1:8" ht="15.75" customHeight="1">
      <c r="A820" s="1705"/>
      <c r="B820" s="1705"/>
      <c r="C820" s="1705"/>
      <c r="D820" s="1705"/>
      <c r="E820" s="1705"/>
      <c r="F820" s="1705"/>
      <c r="G820" s="1705"/>
      <c r="H820" s="1705"/>
    </row>
    <row r="821" spans="1:8" ht="15.75" customHeight="1">
      <c r="A821" s="1705"/>
      <c r="B821" s="1705"/>
      <c r="C821" s="1705"/>
      <c r="D821" s="1705"/>
      <c r="E821" s="1705"/>
      <c r="F821" s="1705"/>
      <c r="G821" s="1705"/>
      <c r="H821" s="1705"/>
    </row>
    <row r="822" spans="1:8" ht="15.75" customHeight="1">
      <c r="A822" s="1705"/>
      <c r="B822" s="1705"/>
      <c r="C822" s="1705"/>
      <c r="D822" s="1705"/>
      <c r="E822" s="1705"/>
      <c r="F822" s="1705"/>
      <c r="G822" s="1705"/>
      <c r="H822" s="1705"/>
    </row>
    <row r="823" spans="1:8" ht="15.75" customHeight="1">
      <c r="A823" s="1705"/>
      <c r="B823" s="1705"/>
      <c r="C823" s="1705"/>
      <c r="D823" s="1705"/>
      <c r="E823" s="1705"/>
      <c r="F823" s="1705"/>
      <c r="G823" s="1705"/>
      <c r="H823" s="1705"/>
    </row>
    <row r="824" spans="1:8" ht="15.75" customHeight="1">
      <c r="A824" s="1705"/>
      <c r="B824" s="1705"/>
      <c r="C824" s="1705"/>
      <c r="D824" s="1705"/>
      <c r="E824" s="1705"/>
      <c r="F824" s="1705"/>
      <c r="G824" s="1705"/>
      <c r="H824" s="1705"/>
    </row>
    <row r="825" spans="1:8" ht="15.75" customHeight="1">
      <c r="A825" s="1705"/>
      <c r="B825" s="1705"/>
      <c r="C825" s="1705"/>
      <c r="D825" s="1705"/>
      <c r="E825" s="1705"/>
      <c r="F825" s="1705"/>
      <c r="G825" s="1705"/>
      <c r="H825" s="1705"/>
    </row>
    <row r="826" spans="1:8" ht="15.75" customHeight="1">
      <c r="A826" s="1705"/>
      <c r="B826" s="1705"/>
      <c r="C826" s="1705"/>
      <c r="D826" s="1705"/>
      <c r="E826" s="1705"/>
      <c r="F826" s="1705"/>
      <c r="G826" s="1705"/>
      <c r="H826" s="1705"/>
    </row>
    <row r="827" spans="1:8" ht="15.75" customHeight="1">
      <c r="A827" s="1705"/>
      <c r="B827" s="1705"/>
      <c r="C827" s="1705"/>
      <c r="D827" s="1705"/>
      <c r="E827" s="1705"/>
      <c r="F827" s="1705"/>
      <c r="G827" s="1705"/>
      <c r="H827" s="1705"/>
    </row>
    <row r="828" spans="1:8" ht="15.75" customHeight="1">
      <c r="A828" s="1705"/>
      <c r="B828" s="1705"/>
      <c r="C828" s="1705"/>
      <c r="D828" s="1705"/>
      <c r="E828" s="1705"/>
      <c r="F828" s="1705"/>
      <c r="G828" s="1705"/>
      <c r="H828" s="1705"/>
    </row>
    <row r="829" spans="1:8" ht="15.75" customHeight="1">
      <c r="A829" s="1705"/>
      <c r="B829" s="1705"/>
      <c r="C829" s="1705"/>
      <c r="D829" s="1705"/>
      <c r="E829" s="1705"/>
      <c r="F829" s="1705"/>
      <c r="G829" s="1705"/>
      <c r="H829" s="1705"/>
    </row>
    <row r="830" spans="1:8" ht="15.75" customHeight="1">
      <c r="A830" s="1705"/>
      <c r="B830" s="1705"/>
      <c r="C830" s="1705"/>
      <c r="D830" s="1705"/>
      <c r="E830" s="1705"/>
      <c r="F830" s="1705"/>
      <c r="G830" s="1705"/>
      <c r="H830" s="1705"/>
    </row>
    <row r="831" spans="1:8" ht="15.75" customHeight="1">
      <c r="A831" s="1705"/>
      <c r="B831" s="1705"/>
      <c r="C831" s="1705"/>
      <c r="D831" s="1705"/>
      <c r="E831" s="1705"/>
      <c r="F831" s="1705"/>
      <c r="G831" s="1705"/>
      <c r="H831" s="1705"/>
    </row>
    <row r="832" spans="1:8" ht="15.75" customHeight="1">
      <c r="A832" s="1705"/>
      <c r="B832" s="1705"/>
      <c r="C832" s="1705"/>
      <c r="D832" s="1705"/>
      <c r="E832" s="1705"/>
      <c r="F832" s="1705"/>
      <c r="G832" s="1705"/>
      <c r="H832" s="1705"/>
    </row>
    <row r="833" spans="1:8" ht="15.75" customHeight="1">
      <c r="A833" s="1705"/>
      <c r="B833" s="1705"/>
      <c r="C833" s="1705"/>
      <c r="D833" s="1705"/>
      <c r="E833" s="1705"/>
      <c r="F833" s="1705"/>
      <c r="G833" s="1705"/>
      <c r="H833" s="1705"/>
    </row>
    <row r="834" spans="1:8" ht="15.75" customHeight="1">
      <c r="A834" s="1705"/>
      <c r="B834" s="1705"/>
      <c r="C834" s="1705"/>
      <c r="D834" s="1705"/>
      <c r="E834" s="1705"/>
      <c r="F834" s="1705"/>
      <c r="G834" s="1705"/>
      <c r="H834" s="1705"/>
    </row>
    <row r="835" spans="1:8" ht="15.75" customHeight="1">
      <c r="A835" s="1705"/>
      <c r="B835" s="1705"/>
      <c r="C835" s="1705"/>
      <c r="D835" s="1705"/>
      <c r="E835" s="1705"/>
      <c r="F835" s="1705"/>
      <c r="G835" s="1705"/>
      <c r="H835" s="1705"/>
    </row>
    <row r="836" spans="1:8" ht="15.75" customHeight="1">
      <c r="A836" s="1705"/>
      <c r="B836" s="1705"/>
      <c r="C836" s="1705"/>
      <c r="D836" s="1705"/>
      <c r="E836" s="1705"/>
      <c r="F836" s="1705"/>
      <c r="G836" s="1705"/>
      <c r="H836" s="1705"/>
    </row>
    <row r="837" spans="1:8" ht="15.75" customHeight="1">
      <c r="A837" s="1705"/>
      <c r="B837" s="1705"/>
      <c r="C837" s="1705"/>
      <c r="D837" s="1705"/>
      <c r="E837" s="1705"/>
      <c r="F837" s="1705"/>
      <c r="G837" s="1705"/>
      <c r="H837" s="1705"/>
    </row>
    <row r="838" spans="1:8" ht="15.75" customHeight="1">
      <c r="A838" s="1705"/>
      <c r="B838" s="1705"/>
      <c r="C838" s="1705"/>
      <c r="D838" s="1705"/>
      <c r="E838" s="1705"/>
      <c r="F838" s="1705"/>
      <c r="G838" s="1705"/>
      <c r="H838" s="1705"/>
    </row>
    <row r="839" spans="1:8" ht="15.75" customHeight="1">
      <c r="A839" s="1705"/>
      <c r="B839" s="1705"/>
      <c r="C839" s="1705"/>
      <c r="D839" s="1705"/>
      <c r="E839" s="1705"/>
      <c r="F839" s="1705"/>
      <c r="G839" s="1705"/>
      <c r="H839" s="1705"/>
    </row>
    <row r="840" spans="1:8" ht="15.75" customHeight="1">
      <c r="A840" s="1705"/>
      <c r="B840" s="1705"/>
      <c r="C840" s="1705"/>
      <c r="D840" s="1705"/>
      <c r="E840" s="1705"/>
      <c r="F840" s="1705"/>
      <c r="G840" s="1705"/>
      <c r="H840" s="1705"/>
    </row>
    <row r="841" spans="1:8" ht="15.75" customHeight="1">
      <c r="A841" s="1705"/>
      <c r="B841" s="1705"/>
      <c r="C841" s="1705"/>
      <c r="D841" s="1705"/>
      <c r="E841" s="1705"/>
      <c r="F841" s="1705"/>
      <c r="G841" s="1705"/>
      <c r="H841" s="1705"/>
    </row>
    <row r="842" spans="1:8" ht="15.75" customHeight="1">
      <c r="A842" s="1705"/>
      <c r="B842" s="1705"/>
      <c r="C842" s="1705"/>
      <c r="D842" s="1705"/>
      <c r="E842" s="1705"/>
      <c r="F842" s="1705"/>
      <c r="G842" s="1705"/>
      <c r="H842" s="1705"/>
    </row>
    <row r="843" spans="1:8" ht="15.75" customHeight="1">
      <c r="A843" s="1705"/>
      <c r="B843" s="1705"/>
      <c r="C843" s="1705"/>
      <c r="D843" s="1705"/>
      <c r="E843" s="1705"/>
      <c r="F843" s="1705"/>
      <c r="G843" s="1705"/>
      <c r="H843" s="1705"/>
    </row>
    <row r="844" spans="1:8" ht="15.75" customHeight="1">
      <c r="A844" s="1705"/>
      <c r="B844" s="1705"/>
      <c r="C844" s="1705"/>
      <c r="D844" s="1705"/>
      <c r="E844" s="1705"/>
      <c r="F844" s="1705"/>
      <c r="G844" s="1705"/>
      <c r="H844" s="1705"/>
    </row>
    <row r="845" spans="1:8" ht="15.75" customHeight="1">
      <c r="A845" s="1705"/>
      <c r="B845" s="1705"/>
      <c r="C845" s="1705"/>
      <c r="D845" s="1705"/>
      <c r="E845" s="1705"/>
      <c r="F845" s="1705"/>
      <c r="G845" s="1705"/>
      <c r="H845" s="1705"/>
    </row>
    <row r="846" spans="1:8" ht="15.75" customHeight="1">
      <c r="A846" s="1705"/>
      <c r="B846" s="1705"/>
      <c r="C846" s="1705"/>
      <c r="D846" s="1705"/>
      <c r="E846" s="1705"/>
      <c r="F846" s="1705"/>
      <c r="G846" s="1705"/>
      <c r="H846" s="1705"/>
    </row>
    <row r="847" spans="1:8" ht="15.75" customHeight="1">
      <c r="A847" s="1705"/>
      <c r="B847" s="1705"/>
      <c r="C847" s="1705"/>
      <c r="D847" s="1705"/>
      <c r="E847" s="1705"/>
      <c r="F847" s="1705"/>
      <c r="G847" s="1705"/>
      <c r="H847" s="1705"/>
    </row>
    <row r="848" spans="1:8" ht="15.75" customHeight="1">
      <c r="A848" s="1705"/>
      <c r="B848" s="1705"/>
      <c r="C848" s="1705"/>
      <c r="D848" s="1705"/>
      <c r="E848" s="1705"/>
      <c r="F848" s="1705"/>
      <c r="G848" s="1705"/>
      <c r="H848" s="1705"/>
    </row>
    <row r="849" spans="1:8" ht="15.75" customHeight="1">
      <c r="A849" s="1705"/>
      <c r="B849" s="1705"/>
      <c r="C849" s="1705"/>
      <c r="D849" s="1705"/>
      <c r="E849" s="1705"/>
      <c r="F849" s="1705"/>
      <c r="G849" s="1705"/>
      <c r="H849" s="1705"/>
    </row>
    <row r="850" spans="1:8" ht="15.75" customHeight="1">
      <c r="A850" s="1705"/>
      <c r="B850" s="1705"/>
      <c r="C850" s="1705"/>
      <c r="D850" s="1705"/>
      <c r="E850" s="1705"/>
      <c r="F850" s="1705"/>
      <c r="G850" s="1705"/>
      <c r="H850" s="1705"/>
    </row>
    <row r="851" spans="1:8" ht="15.75" customHeight="1">
      <c r="A851" s="1705"/>
      <c r="B851" s="1705"/>
      <c r="C851" s="1705"/>
      <c r="D851" s="1705"/>
      <c r="E851" s="1705"/>
      <c r="F851" s="1705"/>
      <c r="G851" s="1705"/>
      <c r="H851" s="1705"/>
    </row>
    <row r="852" spans="1:8" ht="15.75" customHeight="1">
      <c r="A852" s="1705"/>
      <c r="B852" s="1705"/>
      <c r="C852" s="1705"/>
      <c r="D852" s="1705"/>
      <c r="E852" s="1705"/>
      <c r="F852" s="1705"/>
      <c r="G852" s="1705"/>
      <c r="H852" s="1705"/>
    </row>
    <row r="853" spans="1:8" ht="15.75" customHeight="1">
      <c r="A853" s="1705"/>
      <c r="B853" s="1705"/>
      <c r="C853" s="1705"/>
      <c r="D853" s="1705"/>
      <c r="E853" s="1705"/>
      <c r="F853" s="1705"/>
      <c r="G853" s="1705"/>
      <c r="H853" s="1705"/>
    </row>
    <row r="854" spans="1:8" ht="15.75" customHeight="1">
      <c r="A854" s="1705"/>
      <c r="B854" s="1705"/>
      <c r="C854" s="1705"/>
      <c r="D854" s="1705"/>
      <c r="E854" s="1705"/>
      <c r="F854" s="1705"/>
      <c r="G854" s="1705"/>
      <c r="H854" s="1705"/>
    </row>
    <row r="855" spans="1:8" ht="15.75" customHeight="1">
      <c r="A855" s="1705"/>
      <c r="B855" s="1705"/>
      <c r="C855" s="1705"/>
      <c r="D855" s="1705"/>
      <c r="E855" s="1705"/>
      <c r="F855" s="1705"/>
      <c r="G855" s="1705"/>
      <c r="H855" s="1705"/>
    </row>
    <row r="856" spans="1:8" ht="15.75" customHeight="1">
      <c r="A856" s="1705"/>
      <c r="B856" s="1705"/>
      <c r="C856" s="1705"/>
      <c r="D856" s="1705"/>
      <c r="E856" s="1705"/>
      <c r="F856" s="1705"/>
      <c r="G856" s="1705"/>
      <c r="H856" s="1705"/>
    </row>
    <row r="857" spans="1:8" ht="15.75" customHeight="1">
      <c r="A857" s="1705"/>
      <c r="B857" s="1705"/>
      <c r="C857" s="1705"/>
      <c r="D857" s="1705"/>
      <c r="E857" s="1705"/>
      <c r="F857" s="1705"/>
      <c r="G857" s="1705"/>
      <c r="H857" s="1705"/>
    </row>
    <row r="858" spans="1:8" ht="15.75" customHeight="1">
      <c r="A858" s="1705"/>
      <c r="B858" s="1705"/>
      <c r="C858" s="1705"/>
      <c r="D858" s="1705"/>
      <c r="E858" s="1705"/>
      <c r="F858" s="1705"/>
      <c r="G858" s="1705"/>
      <c r="H858" s="1705"/>
    </row>
    <row r="859" spans="1:8" ht="15.75" customHeight="1">
      <c r="A859" s="1705"/>
      <c r="B859" s="1705"/>
      <c r="C859" s="1705"/>
      <c r="D859" s="1705"/>
      <c r="E859" s="1705"/>
      <c r="F859" s="1705"/>
      <c r="G859" s="1705"/>
      <c r="H859" s="1705"/>
    </row>
    <row r="860" spans="1:8" ht="15.75" customHeight="1">
      <c r="A860" s="1705"/>
      <c r="B860" s="1705"/>
      <c r="C860" s="1705"/>
      <c r="D860" s="1705"/>
      <c r="E860" s="1705"/>
      <c r="F860" s="1705"/>
      <c r="G860" s="1705"/>
      <c r="H860" s="1705"/>
    </row>
    <row r="861" spans="1:8" ht="15.75" customHeight="1">
      <c r="A861" s="1705"/>
      <c r="B861" s="1705"/>
      <c r="C861" s="1705"/>
      <c r="D861" s="1705"/>
      <c r="E861" s="1705"/>
      <c r="F861" s="1705"/>
      <c r="G861" s="1705"/>
      <c r="H861" s="1705"/>
    </row>
    <row r="862" spans="1:8" ht="15.75" customHeight="1">
      <c r="A862" s="1705"/>
      <c r="B862" s="1705"/>
      <c r="C862" s="1705"/>
      <c r="D862" s="1705"/>
      <c r="E862" s="1705"/>
      <c r="F862" s="1705"/>
      <c r="G862" s="1705"/>
      <c r="H862" s="1705"/>
    </row>
    <row r="863" spans="1:8" ht="15.75" customHeight="1">
      <c r="A863" s="1705"/>
      <c r="B863" s="1705"/>
      <c r="C863" s="1705"/>
      <c r="D863" s="1705"/>
      <c r="E863" s="1705"/>
      <c r="F863" s="1705"/>
      <c r="G863" s="1705"/>
      <c r="H863" s="1705"/>
    </row>
    <row r="864" spans="1:8" ht="15.75" customHeight="1">
      <c r="A864" s="1705"/>
      <c r="B864" s="1705"/>
      <c r="C864" s="1705"/>
      <c r="D864" s="1705"/>
      <c r="E864" s="1705"/>
      <c r="F864" s="1705"/>
      <c r="G864" s="1705"/>
      <c r="H864" s="1705"/>
    </row>
    <row r="865" spans="1:8" ht="15.75" customHeight="1">
      <c r="A865" s="1705"/>
      <c r="B865" s="1705"/>
      <c r="C865" s="1705"/>
      <c r="D865" s="1705"/>
      <c r="E865" s="1705"/>
      <c r="F865" s="1705"/>
      <c r="G865" s="1705"/>
      <c r="H865" s="1705"/>
    </row>
    <row r="866" spans="1:8" ht="15.75" customHeight="1">
      <c r="A866" s="1705"/>
      <c r="B866" s="1705"/>
      <c r="C866" s="1705"/>
      <c r="D866" s="1705"/>
      <c r="E866" s="1705"/>
      <c r="F866" s="1705"/>
      <c r="G866" s="1705"/>
      <c r="H866" s="1705"/>
    </row>
    <row r="867" spans="1:8" ht="15.75" customHeight="1">
      <c r="A867" s="1705"/>
      <c r="B867" s="1705"/>
      <c r="C867" s="1705"/>
      <c r="D867" s="1705"/>
      <c r="E867" s="1705"/>
      <c r="F867" s="1705"/>
      <c r="G867" s="1705"/>
      <c r="H867" s="1705"/>
    </row>
    <row r="868" spans="1:8" ht="15.75" customHeight="1">
      <c r="A868" s="1705"/>
      <c r="B868" s="1705"/>
      <c r="C868" s="1705"/>
      <c r="D868" s="1705"/>
      <c r="E868" s="1705"/>
      <c r="F868" s="1705"/>
      <c r="G868" s="1705"/>
      <c r="H868" s="1705"/>
    </row>
    <row r="869" spans="1:8" ht="15.75" customHeight="1">
      <c r="A869" s="1705"/>
      <c r="B869" s="1705"/>
      <c r="C869" s="1705"/>
      <c r="D869" s="1705"/>
      <c r="E869" s="1705"/>
      <c r="F869" s="1705"/>
      <c r="G869" s="1705"/>
      <c r="H869" s="1705"/>
    </row>
    <row r="870" spans="1:8" ht="15.75" customHeight="1">
      <c r="A870" s="1705"/>
      <c r="B870" s="1705"/>
      <c r="C870" s="1705"/>
      <c r="D870" s="1705"/>
      <c r="E870" s="1705"/>
      <c r="F870" s="1705"/>
      <c r="G870" s="1705"/>
      <c r="H870" s="1705"/>
    </row>
    <row r="871" spans="1:8" ht="15.75" customHeight="1">
      <c r="A871" s="1705"/>
      <c r="B871" s="1705"/>
      <c r="C871" s="1705"/>
      <c r="D871" s="1705"/>
      <c r="E871" s="1705"/>
      <c r="F871" s="1705"/>
      <c r="G871" s="1705"/>
      <c r="H871" s="1705"/>
    </row>
    <row r="872" spans="1:8" ht="15.75" customHeight="1">
      <c r="A872" s="1705"/>
      <c r="B872" s="1705"/>
      <c r="C872" s="1705"/>
      <c r="D872" s="1705"/>
      <c r="E872" s="1705"/>
      <c r="F872" s="1705"/>
      <c r="G872" s="1705"/>
      <c r="H872" s="1705"/>
    </row>
    <row r="873" spans="1:8" ht="15.75" customHeight="1">
      <c r="A873" s="1705"/>
      <c r="B873" s="1705"/>
      <c r="C873" s="1705"/>
      <c r="D873" s="1705"/>
      <c r="E873" s="1705"/>
      <c r="F873" s="1705"/>
      <c r="G873" s="1705"/>
      <c r="H873" s="1705"/>
    </row>
    <row r="874" spans="1:8" ht="15.75" customHeight="1">
      <c r="A874" s="1705"/>
      <c r="B874" s="1705"/>
      <c r="C874" s="1705"/>
      <c r="D874" s="1705"/>
      <c r="E874" s="1705"/>
      <c r="F874" s="1705"/>
      <c r="G874" s="1705"/>
      <c r="H874" s="1705"/>
    </row>
    <row r="875" spans="1:8" ht="15.75" customHeight="1">
      <c r="A875" s="1705"/>
      <c r="B875" s="1705"/>
      <c r="C875" s="1705"/>
      <c r="D875" s="1705"/>
      <c r="E875" s="1705"/>
      <c r="F875" s="1705"/>
      <c r="G875" s="1705"/>
      <c r="H875" s="1705"/>
    </row>
    <row r="876" spans="1:8" ht="15.75" customHeight="1">
      <c r="A876" s="1705"/>
      <c r="B876" s="1705"/>
      <c r="C876" s="1705"/>
      <c r="D876" s="1705"/>
      <c r="E876" s="1705"/>
      <c r="F876" s="1705"/>
      <c r="G876" s="1705"/>
      <c r="H876" s="1705"/>
    </row>
    <row r="877" spans="1:8" ht="15.75" customHeight="1">
      <c r="A877" s="1705"/>
      <c r="B877" s="1705"/>
      <c r="C877" s="1705"/>
      <c r="D877" s="1705"/>
      <c r="E877" s="1705"/>
      <c r="F877" s="1705"/>
      <c r="G877" s="1705"/>
      <c r="H877" s="1705"/>
    </row>
    <row r="878" spans="1:8" ht="15.75" customHeight="1">
      <c r="A878" s="1705"/>
      <c r="B878" s="1705"/>
      <c r="C878" s="1705"/>
      <c r="D878" s="1705"/>
      <c r="E878" s="1705"/>
      <c r="F878" s="1705"/>
      <c r="G878" s="1705"/>
      <c r="H878" s="1705"/>
    </row>
    <row r="879" spans="1:8" ht="15.75" customHeight="1">
      <c r="A879" s="1705"/>
      <c r="B879" s="1705"/>
      <c r="C879" s="1705"/>
      <c r="D879" s="1705"/>
      <c r="E879" s="1705"/>
      <c r="F879" s="1705"/>
      <c r="G879" s="1705"/>
      <c r="H879" s="1705"/>
    </row>
    <row r="880" spans="1:8" ht="15.75" customHeight="1">
      <c r="A880" s="1705"/>
      <c r="B880" s="1705"/>
      <c r="C880" s="1705"/>
      <c r="D880" s="1705"/>
      <c r="E880" s="1705"/>
      <c r="F880" s="1705"/>
      <c r="G880" s="1705"/>
      <c r="H880" s="1705"/>
    </row>
    <row r="881" spans="1:8" ht="15.75" customHeight="1">
      <c r="A881" s="1705"/>
      <c r="B881" s="1705"/>
      <c r="C881" s="1705"/>
      <c r="D881" s="1705"/>
      <c r="E881" s="1705"/>
      <c r="F881" s="1705"/>
      <c r="G881" s="1705"/>
      <c r="H881" s="1705"/>
    </row>
    <row r="882" spans="1:8" ht="15.75" customHeight="1">
      <c r="A882" s="1705"/>
      <c r="B882" s="1705"/>
      <c r="C882" s="1705"/>
      <c r="D882" s="1705"/>
      <c r="E882" s="1705"/>
      <c r="F882" s="1705"/>
      <c r="G882" s="1705"/>
      <c r="H882" s="1705"/>
    </row>
    <row r="883" spans="1:8" ht="15.75" customHeight="1">
      <c r="A883" s="1705"/>
      <c r="B883" s="1705"/>
      <c r="C883" s="1705"/>
      <c r="D883" s="1705"/>
      <c r="E883" s="1705"/>
      <c r="F883" s="1705"/>
      <c r="G883" s="1705"/>
      <c r="H883" s="1705"/>
    </row>
    <row r="884" spans="1:8" ht="15.75" customHeight="1">
      <c r="A884" s="1705"/>
      <c r="B884" s="1705"/>
      <c r="C884" s="1705"/>
      <c r="D884" s="1705"/>
      <c r="E884" s="1705"/>
      <c r="F884" s="1705"/>
      <c r="G884" s="1705"/>
      <c r="H884" s="1705"/>
    </row>
    <row r="885" spans="1:8" ht="15.75" customHeight="1">
      <c r="A885" s="1705"/>
      <c r="B885" s="1705"/>
      <c r="C885" s="1705"/>
      <c r="D885" s="1705"/>
      <c r="E885" s="1705"/>
      <c r="F885" s="1705"/>
      <c r="G885" s="1705"/>
      <c r="H885" s="1705"/>
    </row>
    <row r="886" spans="1:8" ht="15.75" customHeight="1">
      <c r="A886" s="1705"/>
      <c r="B886" s="1705"/>
      <c r="C886" s="1705"/>
      <c r="D886" s="1705"/>
      <c r="E886" s="1705"/>
      <c r="F886" s="1705"/>
      <c r="G886" s="1705"/>
      <c r="H886" s="1705"/>
    </row>
    <row r="887" spans="1:8" ht="15.75" customHeight="1">
      <c r="A887" s="1705"/>
      <c r="B887" s="1705"/>
      <c r="C887" s="1705"/>
      <c r="D887" s="1705"/>
      <c r="E887" s="1705"/>
      <c r="F887" s="1705"/>
      <c r="G887" s="1705"/>
      <c r="H887" s="1705"/>
    </row>
    <row r="888" spans="1:8" ht="15.75" customHeight="1">
      <c r="A888" s="1705"/>
      <c r="B888" s="1705"/>
      <c r="C888" s="1705"/>
      <c r="D888" s="1705"/>
      <c r="E888" s="1705"/>
      <c r="F888" s="1705"/>
      <c r="G888" s="1705"/>
      <c r="H888" s="1705"/>
    </row>
    <row r="889" spans="1:8" ht="15.75" customHeight="1">
      <c r="A889" s="1705"/>
      <c r="B889" s="1705"/>
      <c r="C889" s="1705"/>
      <c r="D889" s="1705"/>
      <c r="E889" s="1705"/>
      <c r="F889" s="1705"/>
      <c r="G889" s="1705"/>
      <c r="H889" s="1705"/>
    </row>
    <row r="890" spans="1:8" ht="15.75" customHeight="1">
      <c r="A890" s="1705"/>
      <c r="B890" s="1705"/>
      <c r="C890" s="1705"/>
      <c r="D890" s="1705"/>
      <c r="E890" s="1705"/>
      <c r="F890" s="1705"/>
      <c r="G890" s="1705"/>
      <c r="H890" s="1705"/>
    </row>
    <row r="891" spans="1:8" ht="15.75" customHeight="1">
      <c r="A891" s="1705"/>
      <c r="B891" s="1705"/>
      <c r="C891" s="1705"/>
      <c r="D891" s="1705"/>
      <c r="E891" s="1705"/>
      <c r="F891" s="1705"/>
      <c r="G891" s="1705"/>
      <c r="H891" s="1705"/>
    </row>
    <row r="892" spans="1:8" ht="15.75" customHeight="1">
      <c r="A892" s="1705"/>
      <c r="B892" s="1705"/>
      <c r="C892" s="1705"/>
      <c r="D892" s="1705"/>
      <c r="E892" s="1705"/>
      <c r="F892" s="1705"/>
      <c r="G892" s="1705"/>
      <c r="H892" s="1705"/>
    </row>
    <row r="893" spans="1:8" ht="15.75" customHeight="1">
      <c r="A893" s="1705"/>
      <c r="B893" s="1705"/>
      <c r="C893" s="1705"/>
      <c r="D893" s="1705"/>
      <c r="E893" s="1705"/>
      <c r="F893" s="1705"/>
      <c r="G893" s="1705"/>
      <c r="H893" s="1705"/>
    </row>
    <row r="894" spans="1:8" ht="15.75" customHeight="1">
      <c r="A894" s="1705"/>
      <c r="B894" s="1705"/>
      <c r="C894" s="1705"/>
      <c r="D894" s="1705"/>
      <c r="E894" s="1705"/>
      <c r="F894" s="1705"/>
      <c r="G894" s="1705"/>
      <c r="H894" s="1705"/>
    </row>
    <row r="895" spans="1:8" ht="15.75" customHeight="1">
      <c r="A895" s="1705"/>
      <c r="B895" s="1705"/>
      <c r="C895" s="1705"/>
      <c r="D895" s="1705"/>
      <c r="E895" s="1705"/>
      <c r="F895" s="1705"/>
      <c r="G895" s="1705"/>
      <c r="H895" s="1705"/>
    </row>
    <row r="896" spans="1:8" ht="15.75" customHeight="1">
      <c r="A896" s="1705"/>
      <c r="B896" s="1705"/>
      <c r="C896" s="1705"/>
      <c r="D896" s="1705"/>
      <c r="E896" s="1705"/>
      <c r="F896" s="1705"/>
      <c r="G896" s="1705"/>
      <c r="H896" s="1705"/>
    </row>
    <row r="897" spans="1:8" ht="15.75" customHeight="1">
      <c r="A897" s="1705"/>
      <c r="B897" s="1705"/>
      <c r="C897" s="1705"/>
      <c r="D897" s="1705"/>
      <c r="E897" s="1705"/>
      <c r="F897" s="1705"/>
      <c r="G897" s="1705"/>
      <c r="H897" s="1705"/>
    </row>
    <row r="898" spans="1:8" ht="15.75" customHeight="1">
      <c r="A898" s="1705"/>
      <c r="B898" s="1705"/>
      <c r="C898" s="1705"/>
      <c r="D898" s="1705"/>
      <c r="E898" s="1705"/>
      <c r="F898" s="1705"/>
      <c r="G898" s="1705"/>
      <c r="H898" s="1705"/>
    </row>
    <row r="899" spans="1:8" ht="15.75" customHeight="1">
      <c r="A899" s="1705"/>
      <c r="B899" s="1705"/>
      <c r="C899" s="1705"/>
      <c r="D899" s="1705"/>
      <c r="E899" s="1705"/>
      <c r="F899" s="1705"/>
      <c r="G899" s="1705"/>
      <c r="H899" s="1705"/>
    </row>
    <row r="900" spans="1:8" ht="15.75" customHeight="1">
      <c r="A900" s="1705"/>
      <c r="B900" s="1705"/>
      <c r="C900" s="1705"/>
      <c r="D900" s="1705"/>
      <c r="E900" s="1705"/>
      <c r="F900" s="1705"/>
      <c r="G900" s="1705"/>
      <c r="H900" s="1705"/>
    </row>
    <row r="901" spans="1:8" ht="15.75" customHeight="1">
      <c r="A901" s="1705"/>
      <c r="B901" s="1705"/>
      <c r="C901" s="1705"/>
      <c r="D901" s="1705"/>
      <c r="E901" s="1705"/>
      <c r="F901" s="1705"/>
      <c r="G901" s="1705"/>
      <c r="H901" s="1705"/>
    </row>
    <row r="902" spans="1:8" ht="15.75" customHeight="1">
      <c r="A902" s="1705"/>
      <c r="B902" s="1705"/>
      <c r="C902" s="1705"/>
      <c r="D902" s="1705"/>
      <c r="E902" s="1705"/>
      <c r="F902" s="1705"/>
      <c r="G902" s="1705"/>
      <c r="H902" s="1705"/>
    </row>
    <row r="903" spans="1:8" ht="15.75" customHeight="1">
      <c r="A903" s="1705"/>
      <c r="B903" s="1705"/>
      <c r="C903" s="1705"/>
      <c r="D903" s="1705"/>
      <c r="E903" s="1705"/>
      <c r="F903" s="1705"/>
      <c r="G903" s="1705"/>
      <c r="H903" s="1705"/>
    </row>
    <row r="904" spans="1:8" ht="15.75" customHeight="1">
      <c r="A904" s="1705"/>
      <c r="B904" s="1705"/>
      <c r="C904" s="1705"/>
      <c r="D904" s="1705"/>
      <c r="E904" s="1705"/>
      <c r="F904" s="1705"/>
      <c r="G904" s="1705"/>
      <c r="H904" s="1705"/>
    </row>
    <row r="905" spans="1:8" ht="15.75" customHeight="1">
      <c r="A905" s="1705"/>
      <c r="B905" s="1705"/>
      <c r="C905" s="1705"/>
      <c r="D905" s="1705"/>
      <c r="E905" s="1705"/>
      <c r="F905" s="1705"/>
      <c r="G905" s="1705"/>
      <c r="H905" s="1705"/>
    </row>
    <row r="906" spans="1:8" ht="15.75" customHeight="1">
      <c r="A906" s="1705"/>
      <c r="B906" s="1705"/>
      <c r="C906" s="1705"/>
      <c r="D906" s="1705"/>
      <c r="E906" s="1705"/>
      <c r="F906" s="1705"/>
      <c r="G906" s="1705"/>
      <c r="H906" s="1705"/>
    </row>
    <row r="907" spans="1:8" ht="15.75" customHeight="1">
      <c r="A907" s="1705"/>
      <c r="B907" s="1705"/>
      <c r="C907" s="1705"/>
      <c r="D907" s="1705"/>
      <c r="E907" s="1705"/>
      <c r="F907" s="1705"/>
      <c r="G907" s="1705"/>
      <c r="H907" s="1705"/>
    </row>
    <row r="908" spans="1:8" ht="15.75" customHeight="1">
      <c r="A908" s="1705"/>
      <c r="B908" s="1705"/>
      <c r="C908" s="1705"/>
      <c r="D908" s="1705"/>
      <c r="E908" s="1705"/>
      <c r="F908" s="1705"/>
      <c r="G908" s="1705"/>
      <c r="H908" s="1705"/>
    </row>
    <row r="909" spans="1:8" ht="15.75" customHeight="1">
      <c r="A909" s="1705"/>
      <c r="B909" s="1705"/>
      <c r="C909" s="1705"/>
      <c r="D909" s="1705"/>
      <c r="E909" s="1705"/>
      <c r="F909" s="1705"/>
      <c r="G909" s="1705"/>
      <c r="H909" s="1705"/>
    </row>
    <row r="910" spans="1:8" ht="15.75" customHeight="1">
      <c r="A910" s="1705"/>
      <c r="B910" s="1705"/>
      <c r="C910" s="1705"/>
      <c r="D910" s="1705"/>
      <c r="E910" s="1705"/>
      <c r="F910" s="1705"/>
      <c r="G910" s="1705"/>
      <c r="H910" s="1705"/>
    </row>
    <row r="911" spans="1:8" ht="15.75" customHeight="1">
      <c r="A911" s="1705"/>
      <c r="B911" s="1705"/>
      <c r="C911" s="1705"/>
      <c r="D911" s="1705"/>
      <c r="E911" s="1705"/>
      <c r="F911" s="1705"/>
      <c r="G911" s="1705"/>
      <c r="H911" s="1705"/>
    </row>
    <row r="912" spans="1:8" ht="15.75" customHeight="1">
      <c r="A912" s="1705"/>
      <c r="B912" s="1705"/>
      <c r="C912" s="1705"/>
      <c r="D912" s="1705"/>
      <c r="E912" s="1705"/>
      <c r="F912" s="1705"/>
      <c r="G912" s="1705"/>
      <c r="H912" s="1705"/>
    </row>
    <row r="913" spans="1:8" ht="15.75" customHeight="1">
      <c r="A913" s="1705"/>
      <c r="B913" s="1705"/>
      <c r="C913" s="1705"/>
      <c r="D913" s="1705"/>
      <c r="E913" s="1705"/>
      <c r="F913" s="1705"/>
      <c r="G913" s="1705"/>
      <c r="H913" s="1705"/>
    </row>
    <row r="914" spans="1:8" ht="15.75" customHeight="1">
      <c r="A914" s="1705"/>
      <c r="B914" s="1705"/>
      <c r="C914" s="1705"/>
      <c r="D914" s="1705"/>
      <c r="E914" s="1705"/>
      <c r="F914" s="1705"/>
      <c r="G914" s="1705"/>
      <c r="H914" s="1705"/>
    </row>
    <row r="915" spans="1:8" ht="15.75" customHeight="1">
      <c r="A915" s="1705"/>
      <c r="B915" s="1705"/>
      <c r="C915" s="1705"/>
      <c r="D915" s="1705"/>
      <c r="E915" s="1705"/>
      <c r="F915" s="1705"/>
      <c r="G915" s="1705"/>
      <c r="H915" s="1705"/>
    </row>
    <row r="916" spans="1:8" ht="15.75" customHeight="1">
      <c r="A916" s="1705"/>
      <c r="B916" s="1705"/>
      <c r="C916" s="1705"/>
      <c r="D916" s="1705"/>
      <c r="E916" s="1705"/>
      <c r="F916" s="1705"/>
      <c r="G916" s="1705"/>
      <c r="H916" s="1705"/>
    </row>
    <row r="917" spans="1:8" ht="15.75" customHeight="1">
      <c r="A917" s="1705"/>
      <c r="B917" s="1705"/>
      <c r="C917" s="1705"/>
      <c r="D917" s="1705"/>
      <c r="E917" s="1705"/>
      <c r="F917" s="1705"/>
      <c r="G917" s="1705"/>
      <c r="H917" s="1705"/>
    </row>
    <row r="918" spans="1:8" ht="15.75" customHeight="1">
      <c r="A918" s="1705"/>
      <c r="B918" s="1705"/>
      <c r="C918" s="1705"/>
      <c r="D918" s="1705"/>
      <c r="E918" s="1705"/>
      <c r="F918" s="1705"/>
      <c r="G918" s="1705"/>
      <c r="H918" s="1705"/>
    </row>
    <row r="919" spans="1:8" ht="15.75" customHeight="1">
      <c r="A919" s="1705"/>
      <c r="B919" s="1705"/>
      <c r="C919" s="1705"/>
      <c r="D919" s="1705"/>
      <c r="E919" s="1705"/>
      <c r="F919" s="1705"/>
      <c r="G919" s="1705"/>
      <c r="H919" s="1705"/>
    </row>
    <row r="920" spans="1:8" ht="15.75" customHeight="1">
      <c r="A920" s="1705"/>
      <c r="B920" s="1705"/>
      <c r="C920" s="1705"/>
      <c r="D920" s="1705"/>
      <c r="E920" s="1705"/>
      <c r="F920" s="1705"/>
      <c r="G920" s="1705"/>
      <c r="H920" s="1705"/>
    </row>
    <row r="921" spans="1:8" ht="15.75" customHeight="1">
      <c r="A921" s="1705"/>
      <c r="B921" s="1705"/>
      <c r="C921" s="1705"/>
      <c r="D921" s="1705"/>
      <c r="E921" s="1705"/>
      <c r="F921" s="1705"/>
      <c r="G921" s="1705"/>
      <c r="H921" s="1705"/>
    </row>
    <row r="922" spans="1:8" ht="15.75" customHeight="1">
      <c r="A922" s="1705"/>
      <c r="B922" s="1705"/>
      <c r="C922" s="1705"/>
      <c r="D922" s="1705"/>
      <c r="E922" s="1705"/>
      <c r="F922" s="1705"/>
      <c r="G922" s="1705"/>
      <c r="H922" s="1705"/>
    </row>
    <row r="923" spans="1:8" ht="15.75" customHeight="1">
      <c r="A923" s="1705"/>
      <c r="B923" s="1705"/>
      <c r="C923" s="1705"/>
      <c r="D923" s="1705"/>
      <c r="E923" s="1705"/>
      <c r="F923" s="1705"/>
      <c r="G923" s="1705"/>
      <c r="H923" s="1705"/>
    </row>
    <row r="924" spans="1:8" ht="15.75" customHeight="1">
      <c r="A924" s="1705"/>
      <c r="B924" s="1705"/>
      <c r="C924" s="1705"/>
      <c r="D924" s="1705"/>
      <c r="E924" s="1705"/>
      <c r="F924" s="1705"/>
      <c r="G924" s="1705"/>
      <c r="H924" s="1705"/>
    </row>
    <row r="925" spans="1:8" ht="15.75" customHeight="1">
      <c r="A925" s="1705"/>
      <c r="B925" s="1705"/>
      <c r="C925" s="1705"/>
      <c r="D925" s="1705"/>
      <c r="E925" s="1705"/>
      <c r="F925" s="1705"/>
      <c r="G925" s="1705"/>
      <c r="H925" s="1705"/>
    </row>
    <row r="926" spans="1:8" ht="15.75" customHeight="1">
      <c r="A926" s="1705"/>
      <c r="B926" s="1705"/>
      <c r="C926" s="1705"/>
      <c r="D926" s="1705"/>
      <c r="E926" s="1705"/>
      <c r="F926" s="1705"/>
      <c r="G926" s="1705"/>
      <c r="H926" s="1705"/>
    </row>
    <row r="927" spans="1:8" ht="15.75" customHeight="1">
      <c r="A927" s="1705"/>
      <c r="B927" s="1705"/>
      <c r="C927" s="1705"/>
      <c r="D927" s="1705"/>
      <c r="E927" s="1705"/>
      <c r="F927" s="1705"/>
      <c r="G927" s="1705"/>
      <c r="H927" s="1705"/>
    </row>
    <row r="928" spans="1:8" ht="15.75" customHeight="1">
      <c r="A928" s="1705"/>
      <c r="B928" s="1705"/>
      <c r="C928" s="1705"/>
      <c r="D928" s="1705"/>
      <c r="E928" s="1705"/>
      <c r="F928" s="1705"/>
      <c r="G928" s="1705"/>
      <c r="H928" s="1705"/>
    </row>
    <row r="929" spans="1:8" ht="15.75" customHeight="1">
      <c r="A929" s="1705"/>
      <c r="B929" s="1705"/>
      <c r="C929" s="1705"/>
      <c r="D929" s="1705"/>
      <c r="E929" s="1705"/>
      <c r="F929" s="1705"/>
      <c r="G929" s="1705"/>
      <c r="H929" s="1705"/>
    </row>
    <row r="930" spans="1:8" ht="15.75" customHeight="1">
      <c r="A930" s="1705"/>
      <c r="B930" s="1705"/>
      <c r="C930" s="1705"/>
      <c r="D930" s="1705"/>
      <c r="E930" s="1705"/>
      <c r="F930" s="1705"/>
      <c r="G930" s="1705"/>
      <c r="H930" s="1705"/>
    </row>
    <row r="931" spans="1:8" ht="15.75" customHeight="1">
      <c r="A931" s="1705"/>
      <c r="B931" s="1705"/>
      <c r="C931" s="1705"/>
      <c r="D931" s="1705"/>
      <c r="E931" s="1705"/>
      <c r="F931" s="1705"/>
      <c r="G931" s="1705"/>
      <c r="H931" s="1705"/>
    </row>
    <row r="932" spans="1:8" ht="15.75" customHeight="1">
      <c r="A932" s="1705"/>
      <c r="B932" s="1705"/>
      <c r="C932" s="1705"/>
      <c r="D932" s="1705"/>
      <c r="E932" s="1705"/>
      <c r="F932" s="1705"/>
      <c r="G932" s="1705"/>
      <c r="H932" s="1705"/>
    </row>
    <row r="933" spans="1:8" ht="15.75" customHeight="1">
      <c r="A933" s="1705"/>
      <c r="B933" s="1705"/>
      <c r="C933" s="1705"/>
      <c r="D933" s="1705"/>
      <c r="E933" s="1705"/>
      <c r="F933" s="1705"/>
      <c r="G933" s="1705"/>
      <c r="H933" s="1705"/>
    </row>
    <row r="934" spans="1:8" ht="15.75" customHeight="1">
      <c r="A934" s="1705"/>
      <c r="B934" s="1705"/>
      <c r="C934" s="1705"/>
      <c r="D934" s="1705"/>
      <c r="E934" s="1705"/>
      <c r="F934" s="1705"/>
      <c r="G934" s="1705"/>
      <c r="H934" s="1705"/>
    </row>
    <row r="935" spans="1:8" ht="15.75" customHeight="1">
      <c r="A935" s="1705"/>
      <c r="B935" s="1705"/>
      <c r="C935" s="1705"/>
      <c r="D935" s="1705"/>
      <c r="E935" s="1705"/>
      <c r="F935" s="1705"/>
      <c r="G935" s="1705"/>
      <c r="H935" s="1705"/>
    </row>
    <row r="936" spans="1:8" ht="15.75" customHeight="1">
      <c r="A936" s="1705"/>
      <c r="B936" s="1705"/>
      <c r="C936" s="1705"/>
      <c r="D936" s="1705"/>
      <c r="E936" s="1705"/>
      <c r="F936" s="1705"/>
      <c r="G936" s="1705"/>
      <c r="H936" s="1705"/>
    </row>
    <row r="937" spans="1:8" ht="15.75" customHeight="1">
      <c r="A937" s="1705"/>
      <c r="B937" s="1705"/>
      <c r="C937" s="1705"/>
      <c r="D937" s="1705"/>
      <c r="E937" s="1705"/>
      <c r="F937" s="1705"/>
      <c r="G937" s="1705"/>
      <c r="H937" s="1705"/>
    </row>
    <row r="938" spans="1:8" ht="15.75" customHeight="1">
      <c r="A938" s="1705"/>
      <c r="B938" s="1705"/>
      <c r="C938" s="1705"/>
      <c r="D938" s="1705"/>
      <c r="E938" s="1705"/>
      <c r="F938" s="1705"/>
      <c r="G938" s="1705"/>
      <c r="H938" s="1705"/>
    </row>
    <row r="939" spans="1:8" ht="15.75" customHeight="1">
      <c r="A939" s="1705"/>
      <c r="B939" s="1705"/>
      <c r="C939" s="1705"/>
      <c r="D939" s="1705"/>
      <c r="E939" s="1705"/>
      <c r="F939" s="1705"/>
      <c r="G939" s="1705"/>
      <c r="H939" s="1705"/>
    </row>
    <row r="940" spans="1:8" ht="15.75" customHeight="1">
      <c r="A940" s="1705"/>
      <c r="B940" s="1705"/>
      <c r="C940" s="1705"/>
      <c r="D940" s="1705"/>
      <c r="E940" s="1705"/>
      <c r="F940" s="1705"/>
      <c r="G940" s="1705"/>
      <c r="H940" s="1705"/>
    </row>
    <row r="941" spans="1:8" ht="15.75" customHeight="1">
      <c r="A941" s="1705"/>
      <c r="B941" s="1705"/>
      <c r="C941" s="1705"/>
      <c r="D941" s="1705"/>
      <c r="E941" s="1705"/>
      <c r="F941" s="1705"/>
      <c r="G941" s="1705"/>
      <c r="H941" s="1705"/>
    </row>
    <row r="942" spans="1:8" ht="15.75" customHeight="1">
      <c r="A942" s="1705"/>
      <c r="B942" s="1705"/>
      <c r="C942" s="1705"/>
      <c r="D942" s="1705"/>
      <c r="E942" s="1705"/>
      <c r="F942" s="1705"/>
      <c r="G942" s="1705"/>
      <c r="H942" s="1705"/>
    </row>
    <row r="943" spans="1:8" ht="15.75" customHeight="1">
      <c r="A943" s="1705"/>
      <c r="B943" s="1705"/>
      <c r="C943" s="1705"/>
      <c r="D943" s="1705"/>
      <c r="E943" s="1705"/>
      <c r="F943" s="1705"/>
      <c r="G943" s="1705"/>
      <c r="H943" s="1705"/>
    </row>
    <row r="944" spans="1:8" ht="15.75" customHeight="1">
      <c r="A944" s="1705"/>
      <c r="B944" s="1705"/>
      <c r="C944" s="1705"/>
      <c r="D944" s="1705"/>
      <c r="E944" s="1705"/>
      <c r="F944" s="1705"/>
      <c r="G944" s="1705"/>
      <c r="H944" s="1705"/>
    </row>
    <row r="945" spans="1:8" ht="15.75" customHeight="1">
      <c r="A945" s="1705"/>
      <c r="B945" s="1705"/>
      <c r="C945" s="1705"/>
      <c r="D945" s="1705"/>
      <c r="E945" s="1705"/>
      <c r="F945" s="1705"/>
      <c r="G945" s="1705"/>
      <c r="H945" s="1705"/>
    </row>
    <row r="946" spans="1:8" ht="15.75" customHeight="1">
      <c r="A946" s="1705"/>
      <c r="B946" s="1705"/>
      <c r="C946" s="1705"/>
      <c r="D946" s="1705"/>
      <c r="E946" s="1705"/>
      <c r="F946" s="1705"/>
      <c r="G946" s="1705"/>
      <c r="H946" s="1705"/>
    </row>
    <row r="947" spans="1:8" ht="15.75" customHeight="1">
      <c r="A947" s="1705"/>
      <c r="B947" s="1705"/>
      <c r="C947" s="1705"/>
      <c r="D947" s="1705"/>
      <c r="E947" s="1705"/>
      <c r="F947" s="1705"/>
      <c r="G947" s="1705"/>
      <c r="H947" s="1705"/>
    </row>
    <row r="948" spans="1:8" ht="15.75" customHeight="1">
      <c r="A948" s="1705"/>
      <c r="B948" s="1705"/>
      <c r="C948" s="1705"/>
      <c r="D948" s="1705"/>
      <c r="E948" s="1705"/>
      <c r="F948" s="1705"/>
      <c r="G948" s="1705"/>
      <c r="H948" s="1705"/>
    </row>
    <row r="949" spans="1:8" ht="15.75" customHeight="1">
      <c r="A949" s="1705"/>
      <c r="B949" s="1705"/>
      <c r="C949" s="1705"/>
      <c r="D949" s="1705"/>
      <c r="E949" s="1705"/>
      <c r="F949" s="1705"/>
      <c r="G949" s="1705"/>
      <c r="H949" s="1705"/>
    </row>
    <row r="950" spans="1:8" ht="15.75" customHeight="1">
      <c r="A950" s="1705"/>
      <c r="B950" s="1705"/>
      <c r="C950" s="1705"/>
      <c r="D950" s="1705"/>
      <c r="E950" s="1705"/>
      <c r="F950" s="1705"/>
      <c r="G950" s="1705"/>
      <c r="H950" s="1705"/>
    </row>
    <row r="951" spans="1:8" ht="15.75" customHeight="1">
      <c r="A951" s="1705"/>
      <c r="B951" s="1705"/>
      <c r="C951" s="1705"/>
      <c r="D951" s="1705"/>
      <c r="E951" s="1705"/>
      <c r="F951" s="1705"/>
      <c r="G951" s="1705"/>
      <c r="H951" s="1705"/>
    </row>
    <row r="952" spans="1:8" ht="15.75" customHeight="1">
      <c r="A952" s="1705"/>
      <c r="B952" s="1705"/>
      <c r="C952" s="1705"/>
      <c r="D952" s="1705"/>
      <c r="E952" s="1705"/>
      <c r="F952" s="1705"/>
      <c r="G952" s="1705"/>
      <c r="H952" s="1705"/>
    </row>
    <row r="953" spans="1:8" ht="15.75" customHeight="1">
      <c r="A953" s="1705"/>
      <c r="B953" s="1705"/>
      <c r="C953" s="1705"/>
      <c r="D953" s="1705"/>
      <c r="E953" s="1705"/>
      <c r="F953" s="1705"/>
      <c r="G953" s="1705"/>
      <c r="H953" s="1705"/>
    </row>
    <row r="954" spans="1:8" ht="15.75" customHeight="1">
      <c r="A954" s="1705"/>
      <c r="B954" s="1705"/>
      <c r="C954" s="1705"/>
      <c r="D954" s="1705"/>
      <c r="E954" s="1705"/>
      <c r="F954" s="1705"/>
      <c r="G954" s="1705"/>
      <c r="H954" s="1705"/>
    </row>
    <row r="955" spans="1:8" ht="15.75" customHeight="1">
      <c r="A955" s="1705"/>
      <c r="B955" s="1705"/>
      <c r="C955" s="1705"/>
      <c r="D955" s="1705"/>
      <c r="E955" s="1705"/>
      <c r="F955" s="1705"/>
      <c r="G955" s="1705"/>
      <c r="H955" s="1705"/>
    </row>
    <row r="956" spans="1:8" ht="15.75" customHeight="1">
      <c r="A956" s="1705"/>
      <c r="B956" s="1705"/>
      <c r="C956" s="1705"/>
      <c r="D956" s="1705"/>
      <c r="E956" s="1705"/>
      <c r="F956" s="1705"/>
      <c r="G956" s="1705"/>
      <c r="H956" s="1705"/>
    </row>
    <row r="957" spans="1:8" ht="15.75" customHeight="1">
      <c r="A957" s="1705"/>
      <c r="B957" s="1705"/>
      <c r="C957" s="1705"/>
      <c r="D957" s="1705"/>
      <c r="E957" s="1705"/>
      <c r="F957" s="1705"/>
      <c r="G957" s="1705"/>
      <c r="H957" s="1705"/>
    </row>
    <row r="958" spans="1:8" ht="15.75" customHeight="1">
      <c r="A958" s="1705"/>
      <c r="B958" s="1705"/>
      <c r="C958" s="1705"/>
      <c r="D958" s="1705"/>
      <c r="E958" s="1705"/>
      <c r="F958" s="1705"/>
      <c r="G958" s="1705"/>
      <c r="H958" s="1705"/>
    </row>
    <row r="959" spans="1:8" ht="15.75" customHeight="1">
      <c r="A959" s="1705"/>
      <c r="B959" s="1705"/>
      <c r="C959" s="1705"/>
      <c r="D959" s="1705"/>
      <c r="E959" s="1705"/>
      <c r="F959" s="1705"/>
      <c r="G959" s="1705"/>
      <c r="H959" s="1705"/>
    </row>
    <row r="960" spans="1:8" ht="15.75" customHeight="1">
      <c r="A960" s="1705"/>
      <c r="B960" s="1705"/>
      <c r="C960" s="1705"/>
      <c r="D960" s="1705"/>
      <c r="E960" s="1705"/>
      <c r="F960" s="1705"/>
      <c r="G960" s="1705"/>
      <c r="H960" s="1705"/>
    </row>
    <row r="961" spans="1:8" ht="15.75" customHeight="1">
      <c r="A961" s="1705"/>
      <c r="B961" s="1705"/>
      <c r="C961" s="1705"/>
      <c r="D961" s="1705"/>
      <c r="E961" s="1705"/>
      <c r="F961" s="1705"/>
      <c r="G961" s="1705"/>
      <c r="H961" s="1705"/>
    </row>
    <row r="962" spans="1:8" ht="15.75" customHeight="1">
      <c r="A962" s="1705"/>
      <c r="B962" s="1705"/>
      <c r="C962" s="1705"/>
      <c r="D962" s="1705"/>
      <c r="E962" s="1705"/>
      <c r="F962" s="1705"/>
      <c r="G962" s="1705"/>
      <c r="H962" s="1705"/>
    </row>
    <row r="963" spans="1:8" ht="15.75" customHeight="1">
      <c r="A963" s="1705"/>
      <c r="B963" s="1705"/>
      <c r="C963" s="1705"/>
      <c r="D963" s="1705"/>
      <c r="E963" s="1705"/>
      <c r="F963" s="1705"/>
      <c r="G963" s="1705"/>
      <c r="H963" s="1705"/>
    </row>
    <row r="964" spans="1:8" ht="15.75" customHeight="1">
      <c r="A964" s="1705"/>
      <c r="B964" s="1705"/>
      <c r="C964" s="1705"/>
      <c r="D964" s="1705"/>
      <c r="E964" s="1705"/>
      <c r="F964" s="1705"/>
      <c r="G964" s="1705"/>
      <c r="H964" s="1705"/>
    </row>
    <row r="965" spans="1:8" ht="15.75" customHeight="1">
      <c r="A965" s="1705"/>
      <c r="B965" s="1705"/>
      <c r="C965" s="1705"/>
      <c r="D965" s="1705"/>
      <c r="E965" s="1705"/>
      <c r="F965" s="1705"/>
      <c r="G965" s="1705"/>
      <c r="H965" s="1705"/>
    </row>
    <row r="966" spans="1:8" ht="15.75" customHeight="1">
      <c r="A966" s="1705"/>
      <c r="B966" s="1705"/>
      <c r="C966" s="1705"/>
      <c r="D966" s="1705"/>
      <c r="E966" s="1705"/>
      <c r="F966" s="1705"/>
      <c r="G966" s="1705"/>
      <c r="H966" s="1705"/>
    </row>
    <row r="967" spans="1:8" ht="15.75" customHeight="1">
      <c r="A967" s="1705"/>
      <c r="B967" s="1705"/>
      <c r="C967" s="1705"/>
      <c r="D967" s="1705"/>
      <c r="E967" s="1705"/>
      <c r="F967" s="1705"/>
      <c r="G967" s="1705"/>
      <c r="H967" s="1705"/>
    </row>
    <row r="968" spans="1:8" ht="15.75" customHeight="1">
      <c r="A968" s="1705"/>
      <c r="B968" s="1705"/>
      <c r="C968" s="1705"/>
      <c r="D968" s="1705"/>
      <c r="E968" s="1705"/>
      <c r="F968" s="1705"/>
      <c r="G968" s="1705"/>
      <c r="H968" s="1705"/>
    </row>
    <row r="969" spans="1:8" ht="15.75" customHeight="1">
      <c r="A969" s="1705"/>
      <c r="B969" s="1705"/>
      <c r="C969" s="1705"/>
      <c r="D969" s="1705"/>
      <c r="E969" s="1705"/>
      <c r="F969" s="1705"/>
      <c r="G969" s="1705"/>
      <c r="H969" s="1705"/>
    </row>
    <row r="970" spans="1:8" ht="15.75" customHeight="1">
      <c r="A970" s="1705"/>
      <c r="B970" s="1705"/>
      <c r="C970" s="1705"/>
      <c r="D970" s="1705"/>
      <c r="E970" s="1705"/>
      <c r="F970" s="1705"/>
      <c r="G970" s="1705"/>
      <c r="H970" s="1705"/>
    </row>
    <row r="971" spans="1:8" ht="15.75" customHeight="1">
      <c r="A971" s="1705"/>
      <c r="B971" s="1705"/>
      <c r="C971" s="1705"/>
      <c r="D971" s="1705"/>
      <c r="E971" s="1705"/>
      <c r="F971" s="1705"/>
      <c r="G971" s="1705"/>
      <c r="H971" s="1705"/>
    </row>
    <row r="972" spans="1:8" ht="15.75" customHeight="1">
      <c r="A972" s="1705"/>
      <c r="B972" s="1705"/>
      <c r="C972" s="1705"/>
      <c r="D972" s="1705"/>
      <c r="E972" s="1705"/>
      <c r="F972" s="1705"/>
      <c r="G972" s="1705"/>
      <c r="H972" s="1705"/>
    </row>
    <row r="973" spans="1:8" ht="15.75" customHeight="1">
      <c r="A973" s="1705"/>
      <c r="B973" s="1705"/>
      <c r="C973" s="1705"/>
      <c r="D973" s="1705"/>
      <c r="E973" s="1705"/>
      <c r="F973" s="1705"/>
      <c r="G973" s="1705"/>
      <c r="H973" s="1705"/>
    </row>
    <row r="974" spans="1:8" ht="15.75" customHeight="1">
      <c r="A974" s="1705"/>
      <c r="B974" s="1705"/>
      <c r="C974" s="1705"/>
      <c r="D974" s="1705"/>
      <c r="E974" s="1705"/>
      <c r="F974" s="1705"/>
      <c r="G974" s="1705"/>
      <c r="H974" s="1705"/>
    </row>
    <row r="975" spans="1:8" ht="15.75" customHeight="1">
      <c r="A975" s="1705"/>
      <c r="B975" s="1705"/>
      <c r="C975" s="1705"/>
      <c r="D975" s="1705"/>
      <c r="E975" s="1705"/>
      <c r="F975" s="1705"/>
      <c r="G975" s="1705"/>
      <c r="H975" s="1705"/>
    </row>
    <row r="976" spans="1:8" ht="15.75" customHeight="1">
      <c r="A976" s="1705"/>
      <c r="B976" s="1705"/>
      <c r="C976" s="1705"/>
      <c r="D976" s="1705"/>
      <c r="E976" s="1705"/>
      <c r="F976" s="1705"/>
      <c r="G976" s="1705"/>
      <c r="H976" s="1705"/>
    </row>
    <row r="977" spans="1:8" ht="15.75" customHeight="1">
      <c r="A977" s="1705"/>
      <c r="B977" s="1705"/>
      <c r="C977" s="1705"/>
      <c r="D977" s="1705"/>
      <c r="E977" s="1705"/>
      <c r="F977" s="1705"/>
      <c r="G977" s="1705"/>
      <c r="H977" s="1705"/>
    </row>
    <row r="978" spans="1:8" ht="15.75" customHeight="1">
      <c r="A978" s="1705"/>
      <c r="B978" s="1705"/>
      <c r="C978" s="1705"/>
      <c r="D978" s="1705"/>
      <c r="E978" s="1705"/>
      <c r="F978" s="1705"/>
      <c r="G978" s="1705"/>
      <c r="H978" s="1705"/>
    </row>
    <row r="979" spans="1:8" ht="15.75" customHeight="1">
      <c r="A979" s="1705"/>
      <c r="B979" s="1705"/>
      <c r="C979" s="1705"/>
      <c r="D979" s="1705"/>
      <c r="E979" s="1705"/>
      <c r="F979" s="1705"/>
      <c r="G979" s="1705"/>
      <c r="H979" s="1705"/>
    </row>
    <row r="980" spans="1:8" ht="15.75" customHeight="1">
      <c r="A980" s="1705"/>
      <c r="B980" s="1705"/>
      <c r="C980" s="1705"/>
      <c r="D980" s="1705"/>
      <c r="E980" s="1705"/>
      <c r="F980" s="1705"/>
      <c r="G980" s="1705"/>
      <c r="H980" s="1705"/>
    </row>
    <row r="981" spans="1:8" ht="15.75" customHeight="1">
      <c r="A981" s="1705"/>
      <c r="B981" s="1705"/>
      <c r="C981" s="1705"/>
      <c r="D981" s="1705"/>
      <c r="E981" s="1705"/>
      <c r="F981" s="1705"/>
      <c r="G981" s="1705"/>
      <c r="H981" s="1705"/>
    </row>
    <row r="982" spans="1:8" ht="15.75" customHeight="1">
      <c r="A982" s="1705"/>
      <c r="B982" s="1705"/>
      <c r="C982" s="1705"/>
      <c r="D982" s="1705"/>
      <c r="E982" s="1705"/>
      <c r="F982" s="1705"/>
      <c r="G982" s="1705"/>
      <c r="H982" s="1705"/>
    </row>
    <row r="983" spans="1:8" ht="15.75" customHeight="1">
      <c r="A983" s="1705"/>
      <c r="B983" s="1705"/>
      <c r="C983" s="1705"/>
      <c r="D983" s="1705"/>
      <c r="E983" s="1705"/>
      <c r="F983" s="1705"/>
      <c r="G983" s="1705"/>
      <c r="H983" s="1705"/>
    </row>
    <row r="984" spans="1:8" ht="15.75" customHeight="1">
      <c r="A984" s="1705"/>
      <c r="B984" s="1705"/>
      <c r="C984" s="1705"/>
      <c r="D984" s="1705"/>
      <c r="E984" s="1705"/>
      <c r="F984" s="1705"/>
      <c r="G984" s="1705"/>
      <c r="H984" s="1705"/>
    </row>
    <row r="985" spans="1:8" ht="15.75" customHeight="1">
      <c r="A985" s="1705"/>
      <c r="B985" s="1705"/>
      <c r="C985" s="1705"/>
      <c r="D985" s="1705"/>
      <c r="E985" s="1705"/>
      <c r="F985" s="1705"/>
      <c r="G985" s="1705"/>
      <c r="H985" s="1705"/>
    </row>
    <row r="986" spans="1:8" ht="15.75" customHeight="1">
      <c r="A986" s="1705"/>
      <c r="B986" s="1705"/>
      <c r="C986" s="1705"/>
      <c r="D986" s="1705"/>
      <c r="E986" s="1705"/>
      <c r="F986" s="1705"/>
      <c r="G986" s="1705"/>
      <c r="H986" s="1705"/>
    </row>
    <row r="987" spans="1:8" ht="15.75" customHeight="1">
      <c r="A987" s="1705"/>
      <c r="B987" s="1705"/>
      <c r="C987" s="1705"/>
      <c r="D987" s="1705"/>
      <c r="E987" s="1705"/>
      <c r="F987" s="1705"/>
      <c r="G987" s="1705"/>
      <c r="H987" s="1705"/>
    </row>
    <row r="988" spans="1:8" ht="15.75" customHeight="1">
      <c r="A988" s="1705"/>
      <c r="B988" s="1705"/>
      <c r="C988" s="1705"/>
      <c r="D988" s="1705"/>
      <c r="E988" s="1705"/>
      <c r="F988" s="1705"/>
      <c r="G988" s="1705"/>
      <c r="H988" s="1705"/>
    </row>
    <row r="989" spans="1:8" ht="15.75" customHeight="1">
      <c r="A989" s="1705"/>
      <c r="B989" s="1705"/>
      <c r="C989" s="1705"/>
      <c r="D989" s="1705"/>
      <c r="E989" s="1705"/>
      <c r="F989" s="1705"/>
      <c r="G989" s="1705"/>
      <c r="H989" s="1705"/>
    </row>
    <row r="990" spans="1:8" ht="15.75" customHeight="1">
      <c r="A990" s="1705"/>
      <c r="B990" s="1705"/>
      <c r="C990" s="1705"/>
      <c r="D990" s="1705"/>
      <c r="E990" s="1705"/>
      <c r="F990" s="1705"/>
      <c r="G990" s="1705"/>
      <c r="H990" s="1705"/>
    </row>
    <row r="991" spans="1:8" ht="15.75" customHeight="1">
      <c r="A991" s="1705"/>
      <c r="B991" s="1705"/>
      <c r="C991" s="1705"/>
      <c r="D991" s="1705"/>
      <c r="E991" s="1705"/>
      <c r="F991" s="1705"/>
      <c r="G991" s="1705"/>
      <c r="H991" s="1705"/>
    </row>
    <row r="992" spans="1:8" ht="15.75" customHeight="1">
      <c r="A992" s="1705"/>
      <c r="B992" s="1705"/>
      <c r="C992" s="1705"/>
      <c r="D992" s="1705"/>
      <c r="E992" s="1705"/>
      <c r="F992" s="1705"/>
      <c r="G992" s="1705"/>
      <c r="H992" s="1705"/>
    </row>
    <row r="993" spans="1:8" ht="15.75" customHeight="1">
      <c r="A993" s="1705"/>
      <c r="B993" s="1705"/>
      <c r="C993" s="1705"/>
      <c r="D993" s="1705"/>
      <c r="E993" s="1705"/>
      <c r="F993" s="1705"/>
      <c r="G993" s="1705"/>
      <c r="H993" s="1705"/>
    </row>
    <row r="994" spans="1:8" ht="15.75" customHeight="1">
      <c r="A994" s="1705"/>
      <c r="B994" s="1705"/>
      <c r="C994" s="1705"/>
      <c r="D994" s="1705"/>
      <c r="E994" s="1705"/>
      <c r="F994" s="1705"/>
      <c r="G994" s="1705"/>
      <c r="H994" s="1705"/>
    </row>
    <row r="995" spans="1:8" ht="15.75" customHeight="1">
      <c r="A995" s="1705"/>
      <c r="B995" s="1705"/>
      <c r="C995" s="1705"/>
      <c r="D995" s="1705"/>
      <c r="E995" s="1705"/>
      <c r="F995" s="1705"/>
      <c r="G995" s="1705"/>
      <c r="H995" s="1705"/>
    </row>
    <row r="996" spans="1:8" ht="15.75" customHeight="1">
      <c r="A996" s="1705"/>
      <c r="B996" s="1705"/>
      <c r="C996" s="1705"/>
      <c r="D996" s="1705"/>
      <c r="E996" s="1705"/>
      <c r="F996" s="1705"/>
      <c r="G996" s="1705"/>
      <c r="H996" s="1705"/>
    </row>
    <row r="997" spans="1:8" ht="15.75" customHeight="1">
      <c r="A997" s="1705"/>
      <c r="B997" s="1705"/>
      <c r="C997" s="1705"/>
      <c r="D997" s="1705"/>
      <c r="E997" s="1705"/>
      <c r="F997" s="1705"/>
      <c r="G997" s="1705"/>
      <c r="H997" s="1705"/>
    </row>
    <row r="998" spans="1:8" ht="15.75" customHeight="1">
      <c r="A998" s="1705"/>
      <c r="B998" s="1705"/>
      <c r="C998" s="1705"/>
      <c r="D998" s="1705"/>
      <c r="E998" s="1705"/>
      <c r="F998" s="1705"/>
      <c r="G998" s="1705"/>
      <c r="H998" s="1705"/>
    </row>
    <row r="999" spans="1:8" ht="15.75" customHeight="1">
      <c r="A999" s="1705"/>
      <c r="B999" s="1705"/>
      <c r="C999" s="1705"/>
      <c r="D999" s="1705"/>
      <c r="E999" s="1705"/>
      <c r="F999" s="1705"/>
      <c r="G999" s="1705"/>
      <c r="H999" s="1705"/>
    </row>
    <row r="1000" spans="1:8" ht="15.75" customHeight="1">
      <c r="A1000" s="1705"/>
      <c r="B1000" s="1705"/>
      <c r="C1000" s="1705"/>
      <c r="D1000" s="1705"/>
      <c r="E1000" s="1705"/>
      <c r="F1000" s="1705"/>
      <c r="G1000" s="1705"/>
      <c r="H1000" s="1705"/>
    </row>
  </sheetData>
  <mergeCells count="9">
    <mergeCell ref="B21:H21"/>
    <mergeCell ref="B1:H1"/>
    <mergeCell ref="B2:H2"/>
    <mergeCell ref="B3:H3"/>
    <mergeCell ref="B4:H4"/>
    <mergeCell ref="B5:B6"/>
    <mergeCell ref="C5:C6"/>
    <mergeCell ref="G5:H5"/>
    <mergeCell ref="D5:F5"/>
  </mergeCells>
  <printOptions horizontalCentered="1"/>
  <pageMargins left="0.39370078740157483" right="0.39370078740157483" top="0.69" bottom="0.39370078740157483" header="0" footer="0"/>
  <pageSetup scale="78"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01"/>
  <sheetViews>
    <sheetView showGridLines="0" workbookViewId="0">
      <selection activeCell="L29" sqref="L29"/>
    </sheetView>
  </sheetViews>
  <sheetFormatPr defaultColWidth="14.42578125" defaultRowHeight="15" customHeight="1"/>
  <cols>
    <col min="1" max="1" width="6.42578125" style="1703" customWidth="1"/>
    <col min="2" max="2" width="5.140625" style="1703" customWidth="1"/>
    <col min="3" max="3" width="44.42578125" style="1703" customWidth="1"/>
    <col min="4" max="4" width="13.7109375" style="1703" customWidth="1"/>
    <col min="5" max="5" width="14" style="1703" customWidth="1"/>
    <col min="6" max="6" width="15.140625" style="1703" customWidth="1"/>
    <col min="7" max="8" width="19" style="1703" customWidth="1"/>
    <col min="9" max="9" width="14.42578125" style="1704"/>
    <col min="10" max="16384" width="14.42578125" style="1703"/>
  </cols>
  <sheetData>
    <row r="1" spans="1:9" ht="15.75" customHeight="1">
      <c r="A1" s="1706"/>
      <c r="B1" s="3247" t="s">
        <v>1546</v>
      </c>
      <c r="C1" s="3248"/>
      <c r="D1" s="3248"/>
      <c r="E1" s="3248"/>
      <c r="F1" s="3248"/>
      <c r="G1" s="3248"/>
      <c r="H1" s="3248"/>
    </row>
    <row r="2" spans="1:9" ht="15.75" customHeight="1">
      <c r="A2" s="1706"/>
      <c r="B2" s="3247" t="s">
        <v>1545</v>
      </c>
      <c r="C2" s="3248"/>
      <c r="D2" s="3248"/>
      <c r="E2" s="3248"/>
      <c r="F2" s="3248"/>
      <c r="G2" s="3248"/>
      <c r="H2" s="3248"/>
    </row>
    <row r="3" spans="1:9" ht="4.5" customHeight="1">
      <c r="A3" s="1706"/>
      <c r="B3" s="3247"/>
      <c r="C3" s="3248"/>
      <c r="D3" s="3248"/>
      <c r="E3" s="3248"/>
      <c r="F3" s="3248"/>
      <c r="G3" s="1884"/>
      <c r="H3" s="1706"/>
    </row>
    <row r="4" spans="1:9" ht="21" customHeight="1" thickBot="1">
      <c r="A4" s="1706"/>
      <c r="B4" s="3249" t="s">
        <v>40</v>
      </c>
      <c r="C4" s="3250"/>
      <c r="D4" s="3250"/>
      <c r="E4" s="3250"/>
      <c r="F4" s="3250"/>
      <c r="G4" s="3250"/>
      <c r="H4" s="3250"/>
    </row>
    <row r="5" spans="1:9" ht="18.75" customHeight="1" thickTop="1">
      <c r="A5" s="1706"/>
      <c r="B5" s="3251" t="s">
        <v>2</v>
      </c>
      <c r="C5" s="3285" t="s">
        <v>3</v>
      </c>
      <c r="D5" s="1883" t="s">
        <v>29</v>
      </c>
      <c r="E5" s="1882" t="s">
        <v>400</v>
      </c>
      <c r="F5" s="3286" t="s">
        <v>401</v>
      </c>
      <c r="G5" s="3292"/>
      <c r="H5" s="3279"/>
    </row>
    <row r="6" spans="1:9" ht="29.25" customHeight="1">
      <c r="A6" s="1706"/>
      <c r="B6" s="3252"/>
      <c r="C6" s="3277"/>
      <c r="D6" s="1881" t="s">
        <v>4</v>
      </c>
      <c r="E6" s="1881" t="s">
        <v>4</v>
      </c>
      <c r="F6" s="1881" t="s">
        <v>4</v>
      </c>
      <c r="G6" s="1880" t="s">
        <v>1544</v>
      </c>
      <c r="H6" s="1879" t="s">
        <v>494</v>
      </c>
    </row>
    <row r="7" spans="1:9" s="1739" customFormat="1" ht="21" customHeight="1">
      <c r="A7" s="1747"/>
      <c r="B7" s="1759">
        <v>1</v>
      </c>
      <c r="C7" s="1873" t="s">
        <v>1543</v>
      </c>
      <c r="D7" s="1878">
        <v>215760.58374100001</v>
      </c>
      <c r="E7" s="1878">
        <v>163701.941788</v>
      </c>
      <c r="F7" s="1877">
        <v>175511.224904</v>
      </c>
      <c r="G7" s="1876">
        <f t="shared" ref="G7:G29" si="0">(F7/$F$29)*100</f>
        <v>11.398038677668778</v>
      </c>
      <c r="H7" s="1875">
        <f t="shared" ref="H7:H29" si="1">F7/E7*100-100</f>
        <v>7.2138931200299794</v>
      </c>
      <c r="I7" s="1704"/>
    </row>
    <row r="8" spans="1:9" ht="21" customHeight="1">
      <c r="A8" s="1706"/>
      <c r="B8" s="1755">
        <v>2</v>
      </c>
      <c r="C8" s="1873" t="s">
        <v>1542</v>
      </c>
      <c r="D8" s="1753">
        <v>120073.097104</v>
      </c>
      <c r="E8" s="1753">
        <v>83827.474307000011</v>
      </c>
      <c r="F8" s="1872">
        <v>123653.91189900001</v>
      </c>
      <c r="G8" s="1871">
        <f t="shared" si="0"/>
        <v>8.0303243923045997</v>
      </c>
      <c r="H8" s="1870">
        <f t="shared" si="1"/>
        <v>47.510005426316781</v>
      </c>
    </row>
    <row r="9" spans="1:9" s="1739" customFormat="1" ht="21" customHeight="1">
      <c r="A9" s="1747"/>
      <c r="B9" s="1755">
        <v>3</v>
      </c>
      <c r="C9" s="1873" t="s">
        <v>1541</v>
      </c>
      <c r="D9" s="1753">
        <v>78424.09079799999</v>
      </c>
      <c r="E9" s="1753">
        <v>67094.942713000011</v>
      </c>
      <c r="F9" s="1872">
        <v>80716.174165000004</v>
      </c>
      <c r="G9" s="1871">
        <f t="shared" si="0"/>
        <v>5.2418645904234245</v>
      </c>
      <c r="H9" s="1870">
        <f t="shared" si="1"/>
        <v>20.301427948549104</v>
      </c>
      <c r="I9" s="1704"/>
    </row>
    <row r="10" spans="1:9" s="1748" customFormat="1" ht="21" customHeight="1">
      <c r="A10" s="1749"/>
      <c r="B10" s="1755">
        <v>4</v>
      </c>
      <c r="C10" s="1873" t="s">
        <v>1540</v>
      </c>
      <c r="D10" s="1753">
        <v>66963.204738</v>
      </c>
      <c r="E10" s="1753">
        <v>42236.664445999995</v>
      </c>
      <c r="F10" s="1872">
        <v>71529.076196000009</v>
      </c>
      <c r="G10" s="1871">
        <f t="shared" si="0"/>
        <v>4.6452366650957391</v>
      </c>
      <c r="H10" s="1870">
        <f t="shared" si="1"/>
        <v>69.353042277878387</v>
      </c>
      <c r="I10" s="1704"/>
    </row>
    <row r="11" spans="1:9" s="1748" customFormat="1" ht="21" customHeight="1">
      <c r="A11" s="1749"/>
      <c r="B11" s="1755">
        <v>5</v>
      </c>
      <c r="C11" s="1873" t="s">
        <v>1539</v>
      </c>
      <c r="D11" s="1753">
        <v>13450.833573999998</v>
      </c>
      <c r="E11" s="1753">
        <v>18741.126716999999</v>
      </c>
      <c r="F11" s="1872">
        <v>53364.330623999995</v>
      </c>
      <c r="G11" s="1871">
        <f t="shared" si="0"/>
        <v>3.4655829266359026</v>
      </c>
      <c r="H11" s="1870">
        <f t="shared" si="1"/>
        <v>184.74451632405555</v>
      </c>
      <c r="I11" s="1704"/>
    </row>
    <row r="12" spans="1:9" s="1748" customFormat="1" ht="21" customHeight="1">
      <c r="A12" s="1749"/>
      <c r="B12" s="1755">
        <v>6</v>
      </c>
      <c r="C12" s="1873" t="s">
        <v>1538</v>
      </c>
      <c r="D12" s="1753">
        <v>32215.027093000001</v>
      </c>
      <c r="E12" s="1753">
        <v>33350.458185000003</v>
      </c>
      <c r="F12" s="1872">
        <v>50480.879682999999</v>
      </c>
      <c r="G12" s="1871">
        <f t="shared" si="0"/>
        <v>3.2783260411081816</v>
      </c>
      <c r="H12" s="1870">
        <f t="shared" si="1"/>
        <v>51.364876017519691</v>
      </c>
      <c r="I12" s="1704"/>
    </row>
    <row r="13" spans="1:9" s="1748" customFormat="1" ht="21" customHeight="1">
      <c r="A13" s="1749"/>
      <c r="B13" s="1755">
        <v>7</v>
      </c>
      <c r="C13" s="1873" t="s">
        <v>1537</v>
      </c>
      <c r="D13" s="1753">
        <v>33070.203995999997</v>
      </c>
      <c r="E13" s="1753">
        <v>30662.750890999996</v>
      </c>
      <c r="F13" s="1872">
        <v>39574.117806999995</v>
      </c>
      <c r="G13" s="1871">
        <f t="shared" si="0"/>
        <v>2.5700198129522973</v>
      </c>
      <c r="H13" s="1870">
        <f t="shared" si="1"/>
        <v>29.062516105218805</v>
      </c>
      <c r="I13" s="1704"/>
    </row>
    <row r="14" spans="1:9" ht="21" customHeight="1">
      <c r="A14" s="1706"/>
      <c r="B14" s="1755">
        <v>8</v>
      </c>
      <c r="C14" s="1873" t="s">
        <v>1536</v>
      </c>
      <c r="D14" s="1753">
        <v>26080.386784999999</v>
      </c>
      <c r="E14" s="1753">
        <v>21840.054985999999</v>
      </c>
      <c r="F14" s="1872">
        <v>34529.874859000003</v>
      </c>
      <c r="G14" s="1871">
        <f t="shared" si="0"/>
        <v>2.2424369119024652</v>
      </c>
      <c r="H14" s="1870">
        <f t="shared" si="1"/>
        <v>58.103424561588724</v>
      </c>
    </row>
    <row r="15" spans="1:9" ht="21" customHeight="1">
      <c r="A15" s="1706"/>
      <c r="B15" s="1755">
        <v>9</v>
      </c>
      <c r="C15" s="1873" t="s">
        <v>1510</v>
      </c>
      <c r="D15" s="1753">
        <v>30258.337742999996</v>
      </c>
      <c r="E15" s="1753">
        <v>22372.135116999998</v>
      </c>
      <c r="F15" s="1872">
        <v>28103.235462999997</v>
      </c>
      <c r="G15" s="1871">
        <f t="shared" si="0"/>
        <v>1.8250785096515298</v>
      </c>
      <c r="H15" s="1870">
        <f t="shared" si="1"/>
        <v>25.617136299365043</v>
      </c>
    </row>
    <row r="16" spans="1:9" ht="21" customHeight="1">
      <c r="A16" s="1706"/>
      <c r="B16" s="1755">
        <v>10</v>
      </c>
      <c r="C16" s="1873" t="s">
        <v>1535</v>
      </c>
      <c r="D16" s="1753">
        <v>34633.909211999999</v>
      </c>
      <c r="E16" s="1753">
        <v>13637.474946</v>
      </c>
      <c r="F16" s="1872">
        <v>27485.973893000002</v>
      </c>
      <c r="G16" s="1871">
        <f t="shared" si="0"/>
        <v>1.7849923484789507</v>
      </c>
      <c r="H16" s="1870">
        <f t="shared" si="1"/>
        <v>101.54738323506066</v>
      </c>
    </row>
    <row r="17" spans="1:9" ht="21" customHeight="1">
      <c r="A17" s="1706"/>
      <c r="B17" s="1755">
        <v>11</v>
      </c>
      <c r="C17" s="1873" t="s">
        <v>1534</v>
      </c>
      <c r="D17" s="1753">
        <v>29524.1086</v>
      </c>
      <c r="E17" s="1753">
        <v>21388.927307827551</v>
      </c>
      <c r="F17" s="1872">
        <v>27131.824832082668</v>
      </c>
      <c r="G17" s="1871">
        <f t="shared" si="0"/>
        <v>1.7619932229460753</v>
      </c>
      <c r="H17" s="1870">
        <f t="shared" si="1"/>
        <v>26.849862275016619</v>
      </c>
    </row>
    <row r="18" spans="1:9" s="1748" customFormat="1" ht="21" customHeight="1">
      <c r="A18" s="1749"/>
      <c r="B18" s="1755">
        <v>12</v>
      </c>
      <c r="C18" s="1873" t="s">
        <v>1533</v>
      </c>
      <c r="D18" s="1753">
        <v>21236.288027999999</v>
      </c>
      <c r="E18" s="1753">
        <v>18909.934304999999</v>
      </c>
      <c r="F18" s="1872">
        <v>26587.963256000003</v>
      </c>
      <c r="G18" s="1871">
        <f t="shared" si="0"/>
        <v>1.7266737994569008</v>
      </c>
      <c r="H18" s="1870">
        <f t="shared" si="1"/>
        <v>40.60314978973696</v>
      </c>
      <c r="I18" s="1704"/>
    </row>
    <row r="19" spans="1:9" ht="21" customHeight="1">
      <c r="A19" s="1706"/>
      <c r="B19" s="1755">
        <v>13</v>
      </c>
      <c r="C19" s="1873" t="s">
        <v>1532</v>
      </c>
      <c r="D19" s="1753">
        <v>23354.445427999999</v>
      </c>
      <c r="E19" s="1753">
        <v>23906.278193999999</v>
      </c>
      <c r="F19" s="1872">
        <v>25615.448064000004</v>
      </c>
      <c r="G19" s="1871">
        <f t="shared" si="0"/>
        <v>1.6635167804166684</v>
      </c>
      <c r="H19" s="1870">
        <f t="shared" si="1"/>
        <v>7.1494603054898391</v>
      </c>
    </row>
    <row r="20" spans="1:9" ht="21" customHeight="1">
      <c r="A20" s="1706"/>
      <c r="B20" s="1755">
        <v>14</v>
      </c>
      <c r="C20" s="1873" t="s">
        <v>1531</v>
      </c>
      <c r="D20" s="1753">
        <v>16152.163712</v>
      </c>
      <c r="E20" s="1753">
        <v>18902.999830000001</v>
      </c>
      <c r="F20" s="1872">
        <v>22820.658035</v>
      </c>
      <c r="G20" s="1871">
        <f t="shared" si="0"/>
        <v>1.4820177061327928</v>
      </c>
      <c r="H20" s="1870">
        <f t="shared" si="1"/>
        <v>20.72506078523304</v>
      </c>
    </row>
    <row r="21" spans="1:9" ht="21" customHeight="1">
      <c r="A21" s="1706"/>
      <c r="B21" s="1755">
        <v>15</v>
      </c>
      <c r="C21" s="1873" t="s">
        <v>1530</v>
      </c>
      <c r="D21" s="1753">
        <v>22518.067914000003</v>
      </c>
      <c r="E21" s="1753">
        <v>17992.283080999998</v>
      </c>
      <c r="F21" s="1872">
        <v>19191.852369</v>
      </c>
      <c r="G21" s="1871">
        <f t="shared" si="0"/>
        <v>1.2463560420002842</v>
      </c>
      <c r="H21" s="1870">
        <f t="shared" si="1"/>
        <v>6.6671321399270198</v>
      </c>
    </row>
    <row r="22" spans="1:9" ht="21" customHeight="1">
      <c r="A22" s="1706"/>
      <c r="B22" s="1755">
        <v>16</v>
      </c>
      <c r="C22" s="1873" t="s">
        <v>1529</v>
      </c>
      <c r="D22" s="1753">
        <v>8284.6036069999991</v>
      </c>
      <c r="E22" s="1753">
        <v>8991.4539960000002</v>
      </c>
      <c r="F22" s="1872">
        <v>17852.019917999998</v>
      </c>
      <c r="G22" s="1871">
        <f t="shared" si="0"/>
        <v>1.1593447291543573</v>
      </c>
      <c r="H22" s="1870">
        <f t="shared" si="1"/>
        <v>98.544305803508195</v>
      </c>
    </row>
    <row r="23" spans="1:9" ht="21" customHeight="1">
      <c r="A23" s="1706"/>
      <c r="B23" s="1755">
        <v>17</v>
      </c>
      <c r="C23" s="1873" t="s">
        <v>1528</v>
      </c>
      <c r="D23" s="1753">
        <v>17179.489590000001</v>
      </c>
      <c r="E23" s="1753">
        <v>11139.44421</v>
      </c>
      <c r="F23" s="1872">
        <v>17478.353060000001</v>
      </c>
      <c r="G23" s="1871">
        <f t="shared" si="0"/>
        <v>1.1350780800988538</v>
      </c>
      <c r="H23" s="1870">
        <f t="shared" si="1"/>
        <v>56.905072914764418</v>
      </c>
    </row>
    <row r="24" spans="1:9" ht="21" customHeight="1">
      <c r="A24" s="1706"/>
      <c r="B24" s="1755">
        <v>18</v>
      </c>
      <c r="C24" s="1873" t="s">
        <v>1527</v>
      </c>
      <c r="D24" s="1753">
        <v>8142.2706209999997</v>
      </c>
      <c r="E24" s="1753">
        <v>10425.242726</v>
      </c>
      <c r="F24" s="1872">
        <v>17012.880459000004</v>
      </c>
      <c r="G24" s="1871">
        <f t="shared" si="0"/>
        <v>1.1048493883869988</v>
      </c>
      <c r="H24" s="1870">
        <f t="shared" si="1"/>
        <v>63.189298380274494</v>
      </c>
    </row>
    <row r="25" spans="1:9" ht="21" customHeight="1">
      <c r="A25" s="1706"/>
      <c r="B25" s="1755">
        <v>19</v>
      </c>
      <c r="C25" s="1873" t="s">
        <v>1478</v>
      </c>
      <c r="D25" s="1753">
        <v>16621.027577000001</v>
      </c>
      <c r="E25" s="1753">
        <v>11642.576439999999</v>
      </c>
      <c r="F25" s="1872">
        <v>16478.709462000003</v>
      </c>
      <c r="G25" s="1871">
        <f t="shared" si="0"/>
        <v>1.0701592898612484</v>
      </c>
      <c r="H25" s="1870">
        <f t="shared" si="1"/>
        <v>41.538340305713319</v>
      </c>
    </row>
    <row r="26" spans="1:9" ht="21" customHeight="1">
      <c r="A26" s="1853"/>
      <c r="B26" s="1874">
        <v>20</v>
      </c>
      <c r="C26" s="1873" t="s">
        <v>1526</v>
      </c>
      <c r="D26" s="1753">
        <v>14609.387533000001</v>
      </c>
      <c r="E26" s="1753">
        <v>13581.764480999998</v>
      </c>
      <c r="F26" s="1872">
        <v>15277.713243</v>
      </c>
      <c r="G26" s="1871">
        <f t="shared" si="0"/>
        <v>0.99216427066299762</v>
      </c>
      <c r="H26" s="1870">
        <f t="shared" si="1"/>
        <v>12.486954580699177</v>
      </c>
    </row>
    <row r="27" spans="1:9" ht="21" customHeight="1">
      <c r="A27" s="1853"/>
      <c r="B27" s="1869" t="s">
        <v>1450</v>
      </c>
      <c r="C27" s="1737" t="s">
        <v>1449</v>
      </c>
      <c r="D27" s="1866">
        <f>SUM(D7:D26)</f>
        <v>828551.52739399986</v>
      </c>
      <c r="E27" s="1866">
        <f>SUM(E7:E26)</f>
        <v>654345.9286668275</v>
      </c>
      <c r="F27" s="1866">
        <f>SUM(F7:F26)</f>
        <v>890396.22219108255</v>
      </c>
      <c r="G27" s="1865">
        <f t="shared" si="0"/>
        <v>57.824054185339037</v>
      </c>
      <c r="H27" s="1864">
        <f t="shared" si="1"/>
        <v>36.074235841153154</v>
      </c>
    </row>
    <row r="28" spans="1:9" ht="21" customHeight="1">
      <c r="A28" s="1853"/>
      <c r="B28" s="1868" t="s">
        <v>1448</v>
      </c>
      <c r="C28" s="1867" t="s">
        <v>1447</v>
      </c>
      <c r="D28" s="1866">
        <v>589983.81556599995</v>
      </c>
      <c r="E28" s="1866">
        <v>542453.12419179711</v>
      </c>
      <c r="F28" s="1866">
        <v>649440.84861886688</v>
      </c>
      <c r="G28" s="1865">
        <f t="shared" si="0"/>
        <v>42.175945814660963</v>
      </c>
      <c r="H28" s="1864">
        <f t="shared" si="1"/>
        <v>19.722943726514842</v>
      </c>
    </row>
    <row r="29" spans="1:9" ht="21" customHeight="1">
      <c r="A29" s="1853"/>
      <c r="B29" s="1863" t="s">
        <v>1446</v>
      </c>
      <c r="C29" s="1862" t="s">
        <v>1525</v>
      </c>
      <c r="D29" s="1861">
        <v>1418535.3429599998</v>
      </c>
      <c r="E29" s="1861">
        <v>1196799.0528586246</v>
      </c>
      <c r="F29" s="1860">
        <v>1539837.0708099494</v>
      </c>
      <c r="G29" s="1859">
        <f t="shared" si="0"/>
        <v>100</v>
      </c>
      <c r="H29" s="1858">
        <f t="shared" si="1"/>
        <v>28.662958675640539</v>
      </c>
    </row>
    <row r="30" spans="1:9" ht="21" customHeight="1">
      <c r="A30" s="1853"/>
      <c r="B30" s="3290" t="s">
        <v>1444</v>
      </c>
      <c r="C30" s="1857" t="s">
        <v>1524</v>
      </c>
      <c r="D30" s="1856"/>
      <c r="E30" s="1856"/>
      <c r="F30" s="1855"/>
      <c r="G30" s="1855"/>
      <c r="H30" s="1854"/>
    </row>
    <row r="31" spans="1:9" ht="21" customHeight="1" thickBot="1">
      <c r="A31" s="1853"/>
      <c r="B31" s="3291"/>
      <c r="C31" s="1719" t="s">
        <v>538</v>
      </c>
      <c r="D31" s="1718">
        <v>21311.491826683559</v>
      </c>
      <c r="E31" s="1718">
        <v>12105.488534730002</v>
      </c>
      <c r="F31" s="1718">
        <v>14306.142479962817</v>
      </c>
      <c r="G31" s="1717" t="s">
        <v>95</v>
      </c>
      <c r="H31" s="1852" t="s">
        <v>95</v>
      </c>
    </row>
    <row r="32" spans="1:9" ht="21" customHeight="1" thickTop="1">
      <c r="A32" s="1851"/>
      <c r="B32" s="1847" t="s">
        <v>1523</v>
      </c>
      <c r="C32" s="1850"/>
      <c r="D32" s="1849"/>
      <c r="E32" s="1849"/>
      <c r="F32" s="1848"/>
      <c r="G32" s="1715"/>
      <c r="H32" s="1715"/>
    </row>
    <row r="33" spans="1:8" ht="17.25" customHeight="1">
      <c r="A33" s="1706"/>
      <c r="B33" s="1847" t="s">
        <v>1522</v>
      </c>
      <c r="C33" s="1847"/>
      <c r="D33" s="1847"/>
      <c r="E33" s="1847"/>
      <c r="F33" s="1710"/>
      <c r="G33" s="1704"/>
      <c r="H33" s="1710"/>
    </row>
    <row r="34" spans="1:8" ht="13.5" customHeight="1">
      <c r="A34" s="1706"/>
      <c r="B34" s="3245" t="s">
        <v>1438</v>
      </c>
      <c r="C34" s="3246"/>
      <c r="D34" s="1847"/>
      <c r="E34" s="1847"/>
      <c r="F34" s="1710"/>
      <c r="G34" s="1704"/>
      <c r="H34" s="1710"/>
    </row>
    <row r="35" spans="1:8" ht="15" customHeight="1">
      <c r="A35" s="1706"/>
      <c r="B35" s="1706"/>
      <c r="C35" s="1706"/>
      <c r="D35" s="1846"/>
      <c r="E35" s="1846"/>
      <c r="F35" s="1846"/>
      <c r="G35" s="1846"/>
      <c r="H35" s="1846"/>
    </row>
    <row r="36" spans="1:8" ht="21" customHeight="1">
      <c r="A36" s="1706"/>
      <c r="B36" s="1707"/>
      <c r="C36" s="1706"/>
      <c r="D36" s="1706"/>
      <c r="E36" s="1845"/>
      <c r="F36" s="1706"/>
      <c r="G36" s="1706"/>
      <c r="H36" s="1706"/>
    </row>
    <row r="37" spans="1:8" ht="21" customHeight="1">
      <c r="A37" s="1706"/>
      <c r="B37" s="1707"/>
      <c r="C37" s="1706"/>
      <c r="D37" s="1706"/>
      <c r="E37" s="1706"/>
      <c r="F37" s="1844"/>
      <c r="G37" s="1844"/>
      <c r="H37" s="1706"/>
    </row>
    <row r="38" spans="1:8" ht="21" customHeight="1">
      <c r="A38" s="1706"/>
      <c r="B38" s="1707"/>
      <c r="C38" s="1706"/>
      <c r="D38" s="1843"/>
      <c r="E38" s="1843"/>
      <c r="F38" s="1843"/>
      <c r="G38" s="1843"/>
      <c r="H38" s="1843"/>
    </row>
    <row r="39" spans="1:8" ht="21" customHeight="1">
      <c r="A39" s="1706"/>
      <c r="B39" s="1707"/>
      <c r="C39" s="1706"/>
      <c r="D39" s="1706"/>
      <c r="E39" s="1706"/>
      <c r="F39" s="1707"/>
      <c r="G39" s="1707"/>
      <c r="H39" s="1706"/>
    </row>
    <row r="40" spans="1:8" ht="21" customHeight="1">
      <c r="A40" s="1706"/>
      <c r="B40" s="1707"/>
      <c r="C40" s="1706"/>
      <c r="D40" s="1706"/>
      <c r="E40" s="1706"/>
      <c r="F40" s="1707"/>
      <c r="G40" s="1707"/>
      <c r="H40" s="1706"/>
    </row>
    <row r="41" spans="1:8" ht="21" customHeight="1">
      <c r="A41" s="1706"/>
      <c r="B41" s="1707"/>
      <c r="C41" s="1706"/>
      <c r="D41" s="1706"/>
      <c r="E41" s="1706"/>
      <c r="F41" s="1707"/>
      <c r="G41" s="1707"/>
      <c r="H41" s="1706"/>
    </row>
    <row r="42" spans="1:8" ht="21" customHeight="1">
      <c r="A42" s="1706"/>
      <c r="B42" s="1707"/>
      <c r="C42" s="1706"/>
      <c r="D42" s="1706"/>
      <c r="E42" s="1706"/>
      <c r="F42" s="1707"/>
      <c r="G42" s="1707"/>
      <c r="H42" s="1706"/>
    </row>
    <row r="43" spans="1:8" ht="21" customHeight="1">
      <c r="A43" s="1706"/>
      <c r="B43" s="1707"/>
      <c r="C43" s="1706"/>
      <c r="D43" s="1706"/>
      <c r="E43" s="1706"/>
      <c r="F43" s="1707"/>
      <c r="G43" s="1707"/>
      <c r="H43" s="1706"/>
    </row>
    <row r="44" spans="1:8" ht="21" customHeight="1">
      <c r="A44" s="1706"/>
      <c r="B44" s="1707"/>
      <c r="C44" s="1706"/>
      <c r="D44" s="1706"/>
      <c r="E44" s="1706"/>
      <c r="F44" s="1707"/>
      <c r="G44" s="1707"/>
      <c r="H44" s="1706"/>
    </row>
    <row r="45" spans="1:8" ht="21" customHeight="1">
      <c r="A45" s="1706"/>
      <c r="B45" s="1707"/>
      <c r="C45" s="1706"/>
      <c r="D45" s="1706"/>
      <c r="E45" s="1706"/>
      <c r="F45" s="1707"/>
      <c r="G45" s="1707"/>
      <c r="H45" s="1706"/>
    </row>
    <row r="46" spans="1:8" ht="21" customHeight="1">
      <c r="A46" s="1706"/>
      <c r="B46" s="1707"/>
      <c r="C46" s="1706"/>
      <c r="D46" s="1706"/>
      <c r="E46" s="1706"/>
      <c r="F46" s="1707"/>
      <c r="G46" s="1707"/>
      <c r="H46" s="1706"/>
    </row>
    <row r="47" spans="1:8" ht="21" customHeight="1">
      <c r="A47" s="1706"/>
      <c r="B47" s="1707"/>
      <c r="C47" s="1706"/>
      <c r="D47" s="1706"/>
      <c r="E47" s="1706"/>
      <c r="F47" s="1707"/>
      <c r="G47" s="1707"/>
      <c r="H47" s="1706"/>
    </row>
    <row r="48" spans="1:8" ht="21" customHeight="1">
      <c r="A48" s="1706"/>
      <c r="B48" s="1707"/>
      <c r="C48" s="1706"/>
      <c r="D48" s="1706"/>
      <c r="E48" s="1706"/>
      <c r="F48" s="1707"/>
      <c r="G48" s="1707"/>
      <c r="H48" s="1706"/>
    </row>
    <row r="49" spans="1:8" ht="21" customHeight="1">
      <c r="A49" s="1706"/>
      <c r="B49" s="1707"/>
      <c r="C49" s="1706"/>
      <c r="D49" s="1706"/>
      <c r="E49" s="1706"/>
      <c r="F49" s="1707"/>
      <c r="G49" s="1707"/>
      <c r="H49" s="1706"/>
    </row>
    <row r="50" spans="1:8" ht="21" customHeight="1">
      <c r="A50" s="1706"/>
      <c r="B50" s="1707"/>
      <c r="C50" s="1706"/>
      <c r="D50" s="1706"/>
      <c r="E50" s="1706"/>
      <c r="F50" s="1707"/>
      <c r="G50" s="1707"/>
      <c r="H50" s="1706"/>
    </row>
    <row r="51" spans="1:8" ht="21" customHeight="1">
      <c r="A51" s="1706"/>
      <c r="B51" s="1707"/>
      <c r="C51" s="1706"/>
      <c r="D51" s="1706"/>
      <c r="E51" s="1706"/>
      <c r="F51" s="1707"/>
      <c r="G51" s="1707"/>
      <c r="H51" s="1706"/>
    </row>
    <row r="52" spans="1:8" ht="21" customHeight="1">
      <c r="A52" s="1706"/>
      <c r="B52" s="1707"/>
      <c r="C52" s="1706"/>
      <c r="D52" s="1706"/>
      <c r="E52" s="1706"/>
      <c r="F52" s="1707"/>
      <c r="G52" s="1707"/>
      <c r="H52" s="1706"/>
    </row>
    <row r="53" spans="1:8" ht="21" customHeight="1">
      <c r="A53" s="1706"/>
      <c r="B53" s="1707"/>
      <c r="C53" s="1706"/>
      <c r="D53" s="1706"/>
      <c r="E53" s="1706"/>
      <c r="F53" s="1707"/>
      <c r="G53" s="1707"/>
      <c r="H53" s="1706"/>
    </row>
    <row r="54" spans="1:8" ht="21" customHeight="1">
      <c r="A54" s="1706"/>
      <c r="B54" s="1707"/>
      <c r="C54" s="1706"/>
      <c r="D54" s="1706"/>
      <c r="E54" s="1706"/>
      <c r="F54" s="1707"/>
      <c r="G54" s="1707"/>
      <c r="H54" s="1706"/>
    </row>
    <row r="55" spans="1:8" ht="21" customHeight="1">
      <c r="A55" s="1706"/>
      <c r="B55" s="1707"/>
      <c r="C55" s="1706"/>
      <c r="D55" s="1706"/>
      <c r="E55" s="1706"/>
      <c r="F55" s="1707"/>
      <c r="G55" s="1707"/>
      <c r="H55" s="1706"/>
    </row>
    <row r="56" spans="1:8" ht="21" customHeight="1">
      <c r="A56" s="1706"/>
      <c r="B56" s="1707"/>
      <c r="C56" s="1706"/>
      <c r="D56" s="1706"/>
      <c r="E56" s="1706"/>
      <c r="F56" s="1707"/>
      <c r="G56" s="1707"/>
      <c r="H56" s="1706"/>
    </row>
    <row r="57" spans="1:8" ht="21" customHeight="1">
      <c r="A57" s="1706"/>
      <c r="B57" s="1707"/>
      <c r="C57" s="1706"/>
      <c r="D57" s="1706"/>
      <c r="E57" s="1706"/>
      <c r="F57" s="1707"/>
      <c r="G57" s="1707"/>
      <c r="H57" s="1706"/>
    </row>
    <row r="58" spans="1:8" ht="21" customHeight="1">
      <c r="A58" s="1706"/>
      <c r="B58" s="1707"/>
      <c r="C58" s="1706"/>
      <c r="D58" s="1706"/>
      <c r="E58" s="1706"/>
      <c r="F58" s="1707"/>
      <c r="G58" s="1707"/>
      <c r="H58" s="1706"/>
    </row>
    <row r="59" spans="1:8" ht="21" customHeight="1">
      <c r="A59" s="1706"/>
      <c r="B59" s="1707"/>
      <c r="C59" s="1706"/>
      <c r="D59" s="1706"/>
      <c r="E59" s="1706"/>
      <c r="F59" s="1707"/>
      <c r="G59" s="1707"/>
      <c r="H59" s="1706"/>
    </row>
    <row r="60" spans="1:8" ht="21" customHeight="1">
      <c r="A60" s="1706"/>
      <c r="B60" s="1707"/>
      <c r="C60" s="1706"/>
      <c r="D60" s="1706"/>
      <c r="E60" s="1706"/>
      <c r="F60" s="1707"/>
      <c r="G60" s="1707"/>
      <c r="H60" s="1706"/>
    </row>
    <row r="61" spans="1:8" ht="21" customHeight="1">
      <c r="A61" s="1706"/>
      <c r="B61" s="1707"/>
      <c r="C61" s="1706"/>
      <c r="D61" s="1706"/>
      <c r="E61" s="1706"/>
      <c r="F61" s="1707"/>
      <c r="G61" s="1707"/>
      <c r="H61" s="1706"/>
    </row>
    <row r="62" spans="1:8" ht="21" customHeight="1">
      <c r="A62" s="1706"/>
      <c r="B62" s="1707"/>
      <c r="C62" s="1706"/>
      <c r="D62" s="1706"/>
      <c r="E62" s="1706"/>
      <c r="F62" s="1707"/>
      <c r="G62" s="1707"/>
      <c r="H62" s="1706"/>
    </row>
    <row r="63" spans="1:8" ht="21" customHeight="1">
      <c r="A63" s="1706"/>
      <c r="B63" s="1707"/>
      <c r="C63" s="1706"/>
      <c r="D63" s="1706"/>
      <c r="E63" s="1706"/>
      <c r="F63" s="1707"/>
      <c r="G63" s="1707"/>
      <c r="H63" s="1706"/>
    </row>
    <row r="64" spans="1:8" ht="21" customHeight="1">
      <c r="A64" s="1706"/>
      <c r="B64" s="1707"/>
      <c r="C64" s="1706"/>
      <c r="D64" s="1706"/>
      <c r="E64" s="1706"/>
      <c r="F64" s="1707"/>
      <c r="G64" s="1707"/>
      <c r="H64" s="1706"/>
    </row>
    <row r="65" spans="1:8" ht="21" customHeight="1">
      <c r="A65" s="1706"/>
      <c r="B65" s="1707"/>
      <c r="C65" s="1706"/>
      <c r="D65" s="1706"/>
      <c r="E65" s="1706"/>
      <c r="F65" s="1707"/>
      <c r="G65" s="1707"/>
      <c r="H65" s="1706"/>
    </row>
    <row r="66" spans="1:8" ht="21" customHeight="1">
      <c r="A66" s="1706"/>
      <c r="B66" s="1707"/>
      <c r="C66" s="1706"/>
      <c r="D66" s="1706"/>
      <c r="E66" s="1706"/>
      <c r="F66" s="1707"/>
      <c r="G66" s="1707"/>
      <c r="H66" s="1706"/>
    </row>
    <row r="67" spans="1:8" ht="21" customHeight="1">
      <c r="A67" s="1706"/>
      <c r="B67" s="1707"/>
      <c r="C67" s="1706"/>
      <c r="D67" s="1706"/>
      <c r="E67" s="1706"/>
      <c r="F67" s="1707"/>
      <c r="G67" s="1707"/>
      <c r="H67" s="1706"/>
    </row>
    <row r="68" spans="1:8" ht="21" customHeight="1">
      <c r="A68" s="1706"/>
      <c r="B68" s="1707"/>
      <c r="C68" s="1706"/>
      <c r="D68" s="1706"/>
      <c r="E68" s="1706"/>
      <c r="F68" s="1707"/>
      <c r="G68" s="1707"/>
      <c r="H68" s="1706"/>
    </row>
    <row r="69" spans="1:8" ht="21" customHeight="1">
      <c r="A69" s="1706"/>
      <c r="B69" s="1707"/>
      <c r="C69" s="1706"/>
      <c r="D69" s="1706"/>
      <c r="E69" s="1706"/>
      <c r="F69" s="1707"/>
      <c r="G69" s="1707"/>
      <c r="H69" s="1706"/>
    </row>
    <row r="70" spans="1:8" ht="21" customHeight="1">
      <c r="A70" s="1706"/>
      <c r="B70" s="1707"/>
      <c r="C70" s="1706"/>
      <c r="D70" s="1706"/>
      <c r="E70" s="1706"/>
      <c r="F70" s="1707"/>
      <c r="G70" s="1707"/>
      <c r="H70" s="1706"/>
    </row>
    <row r="71" spans="1:8" ht="21" customHeight="1">
      <c r="A71" s="1706"/>
      <c r="B71" s="1707"/>
      <c r="C71" s="1706"/>
      <c r="D71" s="1706"/>
      <c r="E71" s="1706"/>
      <c r="F71" s="1707"/>
      <c r="G71" s="1707"/>
      <c r="H71" s="1706"/>
    </row>
    <row r="72" spans="1:8" ht="21" customHeight="1">
      <c r="A72" s="1706"/>
      <c r="B72" s="1707"/>
      <c r="C72" s="1706"/>
      <c r="D72" s="1706"/>
      <c r="E72" s="1706"/>
      <c r="F72" s="1707"/>
      <c r="G72" s="1707"/>
      <c r="H72" s="1706"/>
    </row>
    <row r="73" spans="1:8" ht="21" customHeight="1">
      <c r="A73" s="1706"/>
      <c r="B73" s="1707"/>
      <c r="C73" s="1706"/>
      <c r="D73" s="1706"/>
      <c r="E73" s="1706"/>
      <c r="F73" s="1707"/>
      <c r="G73" s="1707"/>
      <c r="H73" s="1706"/>
    </row>
    <row r="74" spans="1:8" ht="21" customHeight="1">
      <c r="A74" s="1706"/>
      <c r="B74" s="1707"/>
      <c r="C74" s="1706"/>
      <c r="D74" s="1706"/>
      <c r="E74" s="1706"/>
      <c r="F74" s="1707"/>
      <c r="G74" s="1707"/>
      <c r="H74" s="1706"/>
    </row>
    <row r="75" spans="1:8" ht="21" customHeight="1">
      <c r="A75" s="1706"/>
      <c r="B75" s="1707"/>
      <c r="C75" s="1706"/>
      <c r="D75" s="1706"/>
      <c r="E75" s="1706"/>
      <c r="F75" s="1707"/>
      <c r="G75" s="1707"/>
      <c r="H75" s="1706"/>
    </row>
    <row r="76" spans="1:8" ht="21" customHeight="1">
      <c r="A76" s="1706"/>
      <c r="B76" s="1707"/>
      <c r="C76" s="1706"/>
      <c r="D76" s="1706"/>
      <c r="E76" s="1706"/>
      <c r="F76" s="1707"/>
      <c r="G76" s="1707"/>
      <c r="H76" s="1706"/>
    </row>
    <row r="77" spans="1:8" ht="21" customHeight="1">
      <c r="A77" s="1706"/>
      <c r="B77" s="1707"/>
      <c r="C77" s="1706"/>
      <c r="D77" s="1706"/>
      <c r="E77" s="1706"/>
      <c r="F77" s="1707"/>
      <c r="G77" s="1707"/>
      <c r="H77" s="1706"/>
    </row>
    <row r="78" spans="1:8" ht="21" customHeight="1">
      <c r="A78" s="1706"/>
      <c r="B78" s="1707"/>
      <c r="C78" s="1706"/>
      <c r="D78" s="1706"/>
      <c r="E78" s="1706"/>
      <c r="F78" s="1707"/>
      <c r="G78" s="1707"/>
      <c r="H78" s="1706"/>
    </row>
    <row r="79" spans="1:8" ht="21" customHeight="1">
      <c r="A79" s="1706"/>
      <c r="B79" s="1707"/>
      <c r="C79" s="1706"/>
      <c r="D79" s="1706"/>
      <c r="E79" s="1706"/>
      <c r="F79" s="1707"/>
      <c r="G79" s="1707"/>
      <c r="H79" s="1706"/>
    </row>
    <row r="80" spans="1:8" ht="21" customHeight="1">
      <c r="A80" s="1706"/>
      <c r="B80" s="1707"/>
      <c r="C80" s="1706"/>
      <c r="D80" s="1706"/>
      <c r="E80" s="1706"/>
      <c r="F80" s="1707"/>
      <c r="G80" s="1707"/>
      <c r="H80" s="1706"/>
    </row>
    <row r="81" spans="1:8" ht="21" customHeight="1">
      <c r="A81" s="1706"/>
      <c r="B81" s="1707"/>
      <c r="C81" s="1706"/>
      <c r="D81" s="1706"/>
      <c r="E81" s="1706"/>
      <c r="F81" s="1707"/>
      <c r="G81" s="1707"/>
      <c r="H81" s="1706"/>
    </row>
    <row r="82" spans="1:8" ht="21" customHeight="1">
      <c r="A82" s="1706"/>
      <c r="B82" s="1707"/>
      <c r="C82" s="1706"/>
      <c r="D82" s="1706"/>
      <c r="E82" s="1706"/>
      <c r="F82" s="1707"/>
      <c r="G82" s="1707"/>
      <c r="H82" s="1706"/>
    </row>
    <row r="83" spans="1:8" ht="21" customHeight="1">
      <c r="A83" s="1706"/>
      <c r="B83" s="1707"/>
      <c r="C83" s="1706"/>
      <c r="D83" s="1706"/>
      <c r="E83" s="1706"/>
      <c r="F83" s="1707"/>
      <c r="G83" s="1707"/>
      <c r="H83" s="1706"/>
    </row>
    <row r="84" spans="1:8" ht="21" customHeight="1">
      <c r="A84" s="1706"/>
      <c r="B84" s="1707"/>
      <c r="C84" s="1706"/>
      <c r="D84" s="1706"/>
      <c r="E84" s="1706"/>
      <c r="F84" s="1707"/>
      <c r="G84" s="1707"/>
      <c r="H84" s="1706"/>
    </row>
    <row r="85" spans="1:8" ht="21" customHeight="1">
      <c r="A85" s="1706"/>
      <c r="B85" s="1707"/>
      <c r="C85" s="1706"/>
      <c r="D85" s="1706"/>
      <c r="E85" s="1706"/>
      <c r="F85" s="1707"/>
      <c r="G85" s="1707"/>
      <c r="H85" s="1706"/>
    </row>
    <row r="86" spans="1:8" ht="21" customHeight="1">
      <c r="A86" s="1706"/>
      <c r="B86" s="1707"/>
      <c r="C86" s="1706"/>
      <c r="D86" s="1706"/>
      <c r="E86" s="1706"/>
      <c r="F86" s="1707"/>
      <c r="G86" s="1707"/>
      <c r="H86" s="1706"/>
    </row>
    <row r="87" spans="1:8" ht="21" customHeight="1">
      <c r="A87" s="1706"/>
      <c r="B87" s="1707"/>
      <c r="C87" s="1706"/>
      <c r="D87" s="1706"/>
      <c r="E87" s="1706"/>
      <c r="F87" s="1707"/>
      <c r="G87" s="1707"/>
      <c r="H87" s="1706"/>
    </row>
    <row r="88" spans="1:8" ht="21" customHeight="1">
      <c r="A88" s="1706"/>
      <c r="B88" s="1707"/>
      <c r="C88" s="1706"/>
      <c r="D88" s="1706"/>
      <c r="E88" s="1706"/>
      <c r="F88" s="1707"/>
      <c r="G88" s="1707"/>
      <c r="H88" s="1706"/>
    </row>
    <row r="89" spans="1:8" ht="21" customHeight="1">
      <c r="A89" s="1706"/>
      <c r="B89" s="1707"/>
      <c r="C89" s="1706"/>
      <c r="D89" s="1706"/>
      <c r="E89" s="1706"/>
      <c r="F89" s="1707"/>
      <c r="G89" s="1707"/>
      <c r="H89" s="1706"/>
    </row>
    <row r="90" spans="1:8" ht="21" customHeight="1">
      <c r="A90" s="1706"/>
      <c r="B90" s="1707"/>
      <c r="C90" s="1706"/>
      <c r="D90" s="1706"/>
      <c r="E90" s="1706"/>
      <c r="F90" s="1707"/>
      <c r="G90" s="1707"/>
      <c r="H90" s="1706"/>
    </row>
    <row r="91" spans="1:8" ht="21" customHeight="1">
      <c r="A91" s="1706"/>
      <c r="B91" s="1707"/>
      <c r="C91" s="1706"/>
      <c r="D91" s="1706"/>
      <c r="E91" s="1706"/>
      <c r="F91" s="1707"/>
      <c r="G91" s="1707"/>
      <c r="H91" s="1706"/>
    </row>
    <row r="92" spans="1:8" ht="21" customHeight="1">
      <c r="A92" s="1706"/>
      <c r="B92" s="1707"/>
      <c r="C92" s="1706"/>
      <c r="D92" s="1706"/>
      <c r="E92" s="1706"/>
      <c r="F92" s="1707"/>
      <c r="G92" s="1707"/>
      <c r="H92" s="1706"/>
    </row>
    <row r="93" spans="1:8" ht="21" customHeight="1">
      <c r="A93" s="1706"/>
      <c r="B93" s="1707"/>
      <c r="C93" s="1706"/>
      <c r="D93" s="1706"/>
      <c r="E93" s="1706"/>
      <c r="F93" s="1707"/>
      <c r="G93" s="1707"/>
      <c r="H93" s="1706"/>
    </row>
    <row r="94" spans="1:8" ht="21" customHeight="1">
      <c r="A94" s="1706"/>
      <c r="B94" s="1707"/>
      <c r="C94" s="1706"/>
      <c r="D94" s="1706"/>
      <c r="E94" s="1706"/>
      <c r="F94" s="1707"/>
      <c r="G94" s="1707"/>
      <c r="H94" s="1706"/>
    </row>
    <row r="95" spans="1:8" ht="21" customHeight="1">
      <c r="A95" s="1706"/>
      <c r="B95" s="1707"/>
      <c r="C95" s="1706"/>
      <c r="D95" s="1706"/>
      <c r="E95" s="1706"/>
      <c r="F95" s="1707"/>
      <c r="G95" s="1707"/>
      <c r="H95" s="1706"/>
    </row>
    <row r="96" spans="1:8" ht="21" customHeight="1">
      <c r="A96" s="1706"/>
      <c r="B96" s="1707"/>
      <c r="C96" s="1706"/>
      <c r="D96" s="1706"/>
      <c r="E96" s="1706"/>
      <c r="F96" s="1707"/>
      <c r="G96" s="1707"/>
      <c r="H96" s="1706"/>
    </row>
    <row r="97" spans="1:8" ht="21" customHeight="1">
      <c r="A97" s="1706"/>
      <c r="B97" s="1707"/>
      <c r="C97" s="1706"/>
      <c r="D97" s="1706"/>
      <c r="E97" s="1706"/>
      <c r="F97" s="1707"/>
      <c r="G97" s="1707"/>
      <c r="H97" s="1706"/>
    </row>
    <row r="98" spans="1:8" ht="21" customHeight="1">
      <c r="A98" s="1706"/>
      <c r="B98" s="1707"/>
      <c r="C98" s="1706"/>
      <c r="D98" s="1706"/>
      <c r="E98" s="1706"/>
      <c r="F98" s="1707"/>
      <c r="G98" s="1707"/>
      <c r="H98" s="1706"/>
    </row>
    <row r="99" spans="1:8" ht="21" customHeight="1">
      <c r="A99" s="1706"/>
      <c r="B99" s="1707"/>
      <c r="C99" s="1706"/>
      <c r="D99" s="1706"/>
      <c r="E99" s="1706"/>
      <c r="F99" s="1707"/>
      <c r="G99" s="1707"/>
      <c r="H99" s="1706"/>
    </row>
    <row r="100" spans="1:8" ht="21" customHeight="1">
      <c r="A100" s="1706"/>
      <c r="B100" s="1707"/>
      <c r="C100" s="1706"/>
      <c r="D100" s="1706"/>
      <c r="E100" s="1706"/>
      <c r="F100" s="1707"/>
      <c r="G100" s="1707"/>
      <c r="H100" s="1706"/>
    </row>
    <row r="101" spans="1:8" ht="21" customHeight="1">
      <c r="A101" s="1706"/>
      <c r="B101" s="1707"/>
      <c r="C101" s="1706"/>
      <c r="D101" s="1706"/>
      <c r="E101" s="1706"/>
      <c r="F101" s="1707"/>
      <c r="G101" s="1707"/>
      <c r="H101" s="1706"/>
    </row>
    <row r="102" spans="1:8" ht="21" customHeight="1">
      <c r="A102" s="1706"/>
      <c r="B102" s="1707"/>
      <c r="C102" s="1706"/>
      <c r="D102" s="1706"/>
      <c r="E102" s="1706"/>
      <c r="F102" s="1707"/>
      <c r="G102" s="1707"/>
      <c r="H102" s="1706"/>
    </row>
    <row r="103" spans="1:8" ht="21" customHeight="1">
      <c r="A103" s="1706"/>
      <c r="B103" s="1707"/>
      <c r="C103" s="1706"/>
      <c r="D103" s="1706"/>
      <c r="E103" s="1706"/>
      <c r="F103" s="1707"/>
      <c r="G103" s="1707"/>
      <c r="H103" s="1706"/>
    </row>
    <row r="104" spans="1:8" ht="21" customHeight="1">
      <c r="A104" s="1706"/>
      <c r="B104" s="1707"/>
      <c r="C104" s="1706"/>
      <c r="D104" s="1706"/>
      <c r="E104" s="1706"/>
      <c r="F104" s="1707"/>
      <c r="G104" s="1707"/>
      <c r="H104" s="1706"/>
    </row>
    <row r="105" spans="1:8" ht="21" customHeight="1">
      <c r="A105" s="1706"/>
      <c r="B105" s="1707"/>
      <c r="C105" s="1706"/>
      <c r="D105" s="1706"/>
      <c r="E105" s="1706"/>
      <c r="F105" s="1707"/>
      <c r="G105" s="1707"/>
      <c r="H105" s="1706"/>
    </row>
    <row r="106" spans="1:8" ht="21" customHeight="1">
      <c r="A106" s="1706"/>
      <c r="B106" s="1707"/>
      <c r="C106" s="1706"/>
      <c r="D106" s="1706"/>
      <c r="E106" s="1706"/>
      <c r="F106" s="1707"/>
      <c r="G106" s="1707"/>
      <c r="H106" s="1706"/>
    </row>
    <row r="107" spans="1:8" ht="21" customHeight="1">
      <c r="A107" s="1706"/>
      <c r="B107" s="1707"/>
      <c r="C107" s="1706"/>
      <c r="D107" s="1706"/>
      <c r="E107" s="1706"/>
      <c r="F107" s="1707"/>
      <c r="G107" s="1707"/>
      <c r="H107" s="1706"/>
    </row>
    <row r="108" spans="1:8" ht="21" customHeight="1">
      <c r="A108" s="1706"/>
      <c r="B108" s="1707"/>
      <c r="C108" s="1706"/>
      <c r="D108" s="1706"/>
      <c r="E108" s="1706"/>
      <c r="F108" s="1707"/>
      <c r="G108" s="1707"/>
      <c r="H108" s="1706"/>
    </row>
    <row r="109" spans="1:8" ht="21" customHeight="1">
      <c r="A109" s="1706"/>
      <c r="B109" s="1707"/>
      <c r="C109" s="1706"/>
      <c r="D109" s="1706"/>
      <c r="E109" s="1706"/>
      <c r="F109" s="1707"/>
      <c r="G109" s="1707"/>
      <c r="H109" s="1706"/>
    </row>
    <row r="110" spans="1:8" ht="21" customHeight="1">
      <c r="A110" s="1706"/>
      <c r="B110" s="1707"/>
      <c r="C110" s="1706"/>
      <c r="D110" s="1706"/>
      <c r="E110" s="1706"/>
      <c r="F110" s="1707"/>
      <c r="G110" s="1707"/>
      <c r="H110" s="1706"/>
    </row>
    <row r="111" spans="1:8" ht="21" customHeight="1">
      <c r="A111" s="1706"/>
      <c r="B111" s="1707"/>
      <c r="C111" s="1706"/>
      <c r="D111" s="1706"/>
      <c r="E111" s="1706"/>
      <c r="F111" s="1707"/>
      <c r="G111" s="1707"/>
      <c r="H111" s="1706"/>
    </row>
    <row r="112" spans="1:8" ht="21" customHeight="1">
      <c r="A112" s="1706"/>
      <c r="B112" s="1707"/>
      <c r="C112" s="1706"/>
      <c r="D112" s="1706"/>
      <c r="E112" s="1706"/>
      <c r="F112" s="1707"/>
      <c r="G112" s="1707"/>
      <c r="H112" s="1706"/>
    </row>
    <row r="113" spans="1:8" ht="21" customHeight="1">
      <c r="A113" s="1706"/>
      <c r="B113" s="1707"/>
      <c r="C113" s="1706"/>
      <c r="D113" s="1706"/>
      <c r="E113" s="1706"/>
      <c r="F113" s="1707"/>
      <c r="G113" s="1707"/>
      <c r="H113" s="1706"/>
    </row>
    <row r="114" spans="1:8" ht="21" customHeight="1">
      <c r="A114" s="1706"/>
      <c r="B114" s="1707"/>
      <c r="C114" s="1706"/>
      <c r="D114" s="1706"/>
      <c r="E114" s="1706"/>
      <c r="F114" s="1707"/>
      <c r="G114" s="1707"/>
      <c r="H114" s="1706"/>
    </row>
    <row r="115" spans="1:8" ht="21" customHeight="1">
      <c r="A115" s="1706"/>
      <c r="B115" s="1707"/>
      <c r="C115" s="1706"/>
      <c r="D115" s="1706"/>
      <c r="E115" s="1706"/>
      <c r="F115" s="1707"/>
      <c r="G115" s="1707"/>
      <c r="H115" s="1706"/>
    </row>
    <row r="116" spans="1:8" ht="21" customHeight="1">
      <c r="A116" s="1706"/>
      <c r="B116" s="1707"/>
      <c r="C116" s="1706"/>
      <c r="D116" s="1706"/>
      <c r="E116" s="1706"/>
      <c r="F116" s="1707"/>
      <c r="G116" s="1707"/>
      <c r="H116" s="1706"/>
    </row>
    <row r="117" spans="1:8" ht="21" customHeight="1">
      <c r="A117" s="1706"/>
      <c r="B117" s="1707"/>
      <c r="C117" s="1706"/>
      <c r="D117" s="1706"/>
      <c r="E117" s="1706"/>
      <c r="F117" s="1707"/>
      <c r="G117" s="1707"/>
      <c r="H117" s="1706"/>
    </row>
    <row r="118" spans="1:8" ht="21" customHeight="1">
      <c r="A118" s="1706"/>
      <c r="B118" s="1707"/>
      <c r="C118" s="1706"/>
      <c r="D118" s="1706"/>
      <c r="E118" s="1706"/>
      <c r="F118" s="1707"/>
      <c r="G118" s="1707"/>
      <c r="H118" s="1706"/>
    </row>
    <row r="119" spans="1:8" ht="21" customHeight="1">
      <c r="A119" s="1706"/>
      <c r="B119" s="1707"/>
      <c r="C119" s="1706"/>
      <c r="D119" s="1706"/>
      <c r="E119" s="1706"/>
      <c r="F119" s="1707"/>
      <c r="G119" s="1707"/>
      <c r="H119" s="1706"/>
    </row>
    <row r="120" spans="1:8" ht="21" customHeight="1">
      <c r="A120" s="1706"/>
      <c r="B120" s="1707"/>
      <c r="C120" s="1706"/>
      <c r="D120" s="1706"/>
      <c r="E120" s="1706"/>
      <c r="F120" s="1707"/>
      <c r="G120" s="1707"/>
      <c r="H120" s="1706"/>
    </row>
    <row r="121" spans="1:8" ht="21" customHeight="1">
      <c r="A121" s="1706"/>
      <c r="B121" s="1707"/>
      <c r="C121" s="1706"/>
      <c r="D121" s="1706"/>
      <c r="E121" s="1706"/>
      <c r="F121" s="1707"/>
      <c r="G121" s="1707"/>
      <c r="H121" s="1706"/>
    </row>
    <row r="122" spans="1:8" ht="21" customHeight="1">
      <c r="A122" s="1706"/>
      <c r="B122" s="1707"/>
      <c r="C122" s="1706"/>
      <c r="D122" s="1706"/>
      <c r="E122" s="1706"/>
      <c r="F122" s="1707"/>
      <c r="G122" s="1707"/>
      <c r="H122" s="1706"/>
    </row>
    <row r="123" spans="1:8" ht="21" customHeight="1">
      <c r="A123" s="1706"/>
      <c r="B123" s="1707"/>
      <c r="C123" s="1706"/>
      <c r="D123" s="1706"/>
      <c r="E123" s="1706"/>
      <c r="F123" s="1707"/>
      <c r="G123" s="1707"/>
      <c r="H123" s="1706"/>
    </row>
    <row r="124" spans="1:8" ht="21" customHeight="1">
      <c r="A124" s="1706"/>
      <c r="B124" s="1707"/>
      <c r="C124" s="1706"/>
      <c r="D124" s="1706"/>
      <c r="E124" s="1706"/>
      <c r="F124" s="1707"/>
      <c r="G124" s="1707"/>
      <c r="H124" s="1706"/>
    </row>
    <row r="125" spans="1:8" ht="21" customHeight="1">
      <c r="A125" s="1706"/>
      <c r="B125" s="1707"/>
      <c r="C125" s="1706"/>
      <c r="D125" s="1706"/>
      <c r="E125" s="1706"/>
      <c r="F125" s="1707"/>
      <c r="G125" s="1707"/>
      <c r="H125" s="1706"/>
    </row>
    <row r="126" spans="1:8" ht="21" customHeight="1">
      <c r="A126" s="1706"/>
      <c r="B126" s="1707"/>
      <c r="C126" s="1706"/>
      <c r="D126" s="1706"/>
      <c r="E126" s="1706"/>
      <c r="F126" s="1707"/>
      <c r="G126" s="1707"/>
      <c r="H126" s="1706"/>
    </row>
    <row r="127" spans="1:8" ht="21" customHeight="1">
      <c r="A127" s="1706"/>
      <c r="B127" s="1707"/>
      <c r="C127" s="1706"/>
      <c r="D127" s="1706"/>
      <c r="E127" s="1706"/>
      <c r="F127" s="1707"/>
      <c r="G127" s="1707"/>
      <c r="H127" s="1706"/>
    </row>
    <row r="128" spans="1:8" ht="21" customHeight="1">
      <c r="A128" s="1706"/>
      <c r="B128" s="1707"/>
      <c r="C128" s="1706"/>
      <c r="D128" s="1706"/>
      <c r="E128" s="1706"/>
      <c r="F128" s="1707"/>
      <c r="G128" s="1707"/>
      <c r="H128" s="1706"/>
    </row>
    <row r="129" spans="1:8" ht="21" customHeight="1">
      <c r="A129" s="1706"/>
      <c r="B129" s="1707"/>
      <c r="C129" s="1706"/>
      <c r="D129" s="1706"/>
      <c r="E129" s="1706"/>
      <c r="F129" s="1707"/>
      <c r="G129" s="1707"/>
      <c r="H129" s="1706"/>
    </row>
    <row r="130" spans="1:8" ht="21" customHeight="1">
      <c r="A130" s="1706"/>
      <c r="B130" s="1707"/>
      <c r="C130" s="1706"/>
      <c r="D130" s="1706"/>
      <c r="E130" s="1706"/>
      <c r="F130" s="1707"/>
      <c r="G130" s="1707"/>
      <c r="H130" s="1706"/>
    </row>
    <row r="131" spans="1:8" ht="21" customHeight="1">
      <c r="A131" s="1706"/>
      <c r="B131" s="1707"/>
      <c r="C131" s="1706"/>
      <c r="D131" s="1706"/>
      <c r="E131" s="1706"/>
      <c r="F131" s="1707"/>
      <c r="G131" s="1707"/>
      <c r="H131" s="1706"/>
    </row>
    <row r="132" spans="1:8" ht="21" customHeight="1">
      <c r="A132" s="1706"/>
      <c r="B132" s="1707"/>
      <c r="C132" s="1706"/>
      <c r="D132" s="1706"/>
      <c r="E132" s="1706"/>
      <c r="F132" s="1707"/>
      <c r="G132" s="1707"/>
      <c r="H132" s="1706"/>
    </row>
    <row r="133" spans="1:8" ht="21" customHeight="1">
      <c r="A133" s="1706"/>
      <c r="B133" s="1707"/>
      <c r="C133" s="1706"/>
      <c r="D133" s="1706"/>
      <c r="E133" s="1706"/>
      <c r="F133" s="1707"/>
      <c r="G133" s="1707"/>
      <c r="H133" s="1706"/>
    </row>
    <row r="134" spans="1:8" ht="21" customHeight="1">
      <c r="A134" s="1706"/>
      <c r="B134" s="1707"/>
      <c r="C134" s="1706"/>
      <c r="D134" s="1706"/>
      <c r="E134" s="1706"/>
      <c r="F134" s="1707"/>
      <c r="G134" s="1707"/>
      <c r="H134" s="1706"/>
    </row>
    <row r="135" spans="1:8" ht="21" customHeight="1">
      <c r="A135" s="1706"/>
      <c r="B135" s="1707"/>
      <c r="C135" s="1706"/>
      <c r="D135" s="1706"/>
      <c r="E135" s="1706"/>
      <c r="F135" s="1707"/>
      <c r="G135" s="1707"/>
      <c r="H135" s="1706"/>
    </row>
    <row r="136" spans="1:8" ht="21" customHeight="1">
      <c r="A136" s="1706"/>
      <c r="B136" s="1707"/>
      <c r="C136" s="1706"/>
      <c r="D136" s="1706"/>
      <c r="E136" s="1706"/>
      <c r="F136" s="1707"/>
      <c r="G136" s="1707"/>
      <c r="H136" s="1706"/>
    </row>
    <row r="137" spans="1:8" ht="21" customHeight="1">
      <c r="A137" s="1706"/>
      <c r="B137" s="1707"/>
      <c r="C137" s="1706"/>
      <c r="D137" s="1706"/>
      <c r="E137" s="1706"/>
      <c r="F137" s="1707"/>
      <c r="G137" s="1707"/>
      <c r="H137" s="1706"/>
    </row>
    <row r="138" spans="1:8" ht="21" customHeight="1">
      <c r="A138" s="1706"/>
      <c r="B138" s="1707"/>
      <c r="C138" s="1706"/>
      <c r="D138" s="1706"/>
      <c r="E138" s="1706"/>
      <c r="F138" s="1707"/>
      <c r="G138" s="1707"/>
      <c r="H138" s="1706"/>
    </row>
    <row r="139" spans="1:8" ht="21" customHeight="1">
      <c r="A139" s="1706"/>
      <c r="B139" s="1707"/>
      <c r="C139" s="1706"/>
      <c r="D139" s="1706"/>
      <c r="E139" s="1706"/>
      <c r="F139" s="1707"/>
      <c r="G139" s="1707"/>
      <c r="H139" s="1706"/>
    </row>
    <row r="140" spans="1:8" ht="21" customHeight="1">
      <c r="A140" s="1706"/>
      <c r="B140" s="1707"/>
      <c r="C140" s="1706"/>
      <c r="D140" s="1706"/>
      <c r="E140" s="1706"/>
      <c r="F140" s="1707"/>
      <c r="G140" s="1707"/>
      <c r="H140" s="1706"/>
    </row>
    <row r="141" spans="1:8" ht="21" customHeight="1">
      <c r="A141" s="1706"/>
      <c r="B141" s="1707"/>
      <c r="C141" s="1706"/>
      <c r="D141" s="1706"/>
      <c r="E141" s="1706"/>
      <c r="F141" s="1707"/>
      <c r="G141" s="1707"/>
      <c r="H141" s="1706"/>
    </row>
    <row r="142" spans="1:8" ht="21" customHeight="1">
      <c r="A142" s="1706"/>
      <c r="B142" s="1707"/>
      <c r="C142" s="1706"/>
      <c r="D142" s="1706"/>
      <c r="E142" s="1706"/>
      <c r="F142" s="1707"/>
      <c r="G142" s="1707"/>
      <c r="H142" s="1706"/>
    </row>
    <row r="143" spans="1:8" ht="21" customHeight="1">
      <c r="A143" s="1706"/>
      <c r="B143" s="1707"/>
      <c r="C143" s="1706"/>
      <c r="D143" s="1706"/>
      <c r="E143" s="1706"/>
      <c r="F143" s="1707"/>
      <c r="G143" s="1707"/>
      <c r="H143" s="1706"/>
    </row>
    <row r="144" spans="1:8" ht="21" customHeight="1">
      <c r="A144" s="1706"/>
      <c r="B144" s="1707"/>
      <c r="C144" s="1706"/>
      <c r="D144" s="1706"/>
      <c r="E144" s="1706"/>
      <c r="F144" s="1707"/>
      <c r="G144" s="1707"/>
      <c r="H144" s="1706"/>
    </row>
    <row r="145" spans="1:8" ht="21" customHeight="1">
      <c r="A145" s="1706"/>
      <c r="B145" s="1707"/>
      <c r="C145" s="1706"/>
      <c r="D145" s="1706"/>
      <c r="E145" s="1706"/>
      <c r="F145" s="1707"/>
      <c r="G145" s="1707"/>
      <c r="H145" s="1706"/>
    </row>
    <row r="146" spans="1:8" ht="21" customHeight="1">
      <c r="A146" s="1706"/>
      <c r="B146" s="1707"/>
      <c r="C146" s="1706"/>
      <c r="D146" s="1706"/>
      <c r="E146" s="1706"/>
      <c r="F146" s="1707"/>
      <c r="G146" s="1707"/>
      <c r="H146" s="1706"/>
    </row>
    <row r="147" spans="1:8" ht="21" customHeight="1">
      <c r="A147" s="1706"/>
      <c r="B147" s="1707"/>
      <c r="C147" s="1706"/>
      <c r="D147" s="1706"/>
      <c r="E147" s="1706"/>
      <c r="F147" s="1707"/>
      <c r="G147" s="1707"/>
      <c r="H147" s="1706"/>
    </row>
    <row r="148" spans="1:8" ht="21" customHeight="1">
      <c r="A148" s="1706"/>
      <c r="B148" s="1707"/>
      <c r="C148" s="1706"/>
      <c r="D148" s="1706"/>
      <c r="E148" s="1706"/>
      <c r="F148" s="1707"/>
      <c r="G148" s="1707"/>
      <c r="H148" s="1706"/>
    </row>
    <row r="149" spans="1:8" ht="21" customHeight="1">
      <c r="A149" s="1706"/>
      <c r="B149" s="1707"/>
      <c r="C149" s="1706"/>
      <c r="D149" s="1706"/>
      <c r="E149" s="1706"/>
      <c r="F149" s="1707"/>
      <c r="G149" s="1707"/>
      <c r="H149" s="1706"/>
    </row>
    <row r="150" spans="1:8" ht="21" customHeight="1">
      <c r="A150" s="1706"/>
      <c r="B150" s="1707"/>
      <c r="C150" s="1706"/>
      <c r="D150" s="1706"/>
      <c r="E150" s="1706"/>
      <c r="F150" s="1707"/>
      <c r="G150" s="1707"/>
      <c r="H150" s="1706"/>
    </row>
    <row r="151" spans="1:8" ht="21" customHeight="1">
      <c r="A151" s="1706"/>
      <c r="B151" s="1707"/>
      <c r="C151" s="1706"/>
      <c r="D151" s="1706"/>
      <c r="E151" s="1706"/>
      <c r="F151" s="1707"/>
      <c r="G151" s="1707"/>
      <c r="H151" s="1706"/>
    </row>
    <row r="152" spans="1:8" ht="21" customHeight="1">
      <c r="A152" s="1706"/>
      <c r="B152" s="1707"/>
      <c r="C152" s="1706"/>
      <c r="D152" s="1706"/>
      <c r="E152" s="1706"/>
      <c r="F152" s="1707"/>
      <c r="G152" s="1707"/>
      <c r="H152" s="1706"/>
    </row>
    <row r="153" spans="1:8" ht="21" customHeight="1">
      <c r="A153" s="1706"/>
      <c r="B153" s="1707"/>
      <c r="C153" s="1706"/>
      <c r="D153" s="1706"/>
      <c r="E153" s="1706"/>
      <c r="F153" s="1707"/>
      <c r="G153" s="1707"/>
      <c r="H153" s="1706"/>
    </row>
    <row r="154" spans="1:8" ht="21" customHeight="1">
      <c r="A154" s="1706"/>
      <c r="B154" s="1707"/>
      <c r="C154" s="1706"/>
      <c r="D154" s="1706"/>
      <c r="E154" s="1706"/>
      <c r="F154" s="1707"/>
      <c r="G154" s="1707"/>
      <c r="H154" s="1706"/>
    </row>
    <row r="155" spans="1:8" ht="21" customHeight="1">
      <c r="A155" s="1706"/>
      <c r="B155" s="1707"/>
      <c r="C155" s="1706"/>
      <c r="D155" s="1706"/>
      <c r="E155" s="1706"/>
      <c r="F155" s="1707"/>
      <c r="G155" s="1707"/>
      <c r="H155" s="1706"/>
    </row>
    <row r="156" spans="1:8" ht="21" customHeight="1">
      <c r="A156" s="1706"/>
      <c r="B156" s="1707"/>
      <c r="C156" s="1706"/>
      <c r="D156" s="1706"/>
      <c r="E156" s="1706"/>
      <c r="F156" s="1707"/>
      <c r="G156" s="1707"/>
      <c r="H156" s="1706"/>
    </row>
    <row r="157" spans="1:8" ht="21" customHeight="1">
      <c r="A157" s="1706"/>
      <c r="B157" s="1707"/>
      <c r="C157" s="1706"/>
      <c r="D157" s="1706"/>
      <c r="E157" s="1706"/>
      <c r="F157" s="1707"/>
      <c r="G157" s="1707"/>
      <c r="H157" s="1706"/>
    </row>
    <row r="158" spans="1:8" ht="21" customHeight="1">
      <c r="A158" s="1706"/>
      <c r="B158" s="1707"/>
      <c r="C158" s="1706"/>
      <c r="D158" s="1706"/>
      <c r="E158" s="1706"/>
      <c r="F158" s="1707"/>
      <c r="G158" s="1707"/>
      <c r="H158" s="1706"/>
    </row>
    <row r="159" spans="1:8" ht="21" customHeight="1">
      <c r="A159" s="1706"/>
      <c r="B159" s="1707"/>
      <c r="C159" s="1706"/>
      <c r="D159" s="1706"/>
      <c r="E159" s="1706"/>
      <c r="F159" s="1707"/>
      <c r="G159" s="1707"/>
      <c r="H159" s="1706"/>
    </row>
    <row r="160" spans="1:8" ht="21" customHeight="1">
      <c r="A160" s="1706"/>
      <c r="B160" s="1707"/>
      <c r="C160" s="1706"/>
      <c r="D160" s="1706"/>
      <c r="E160" s="1706"/>
      <c r="F160" s="1707"/>
      <c r="G160" s="1707"/>
      <c r="H160" s="1706"/>
    </row>
    <row r="161" spans="1:8" ht="21" customHeight="1">
      <c r="A161" s="1706"/>
      <c r="B161" s="1707"/>
      <c r="C161" s="1706"/>
      <c r="D161" s="1706"/>
      <c r="E161" s="1706"/>
      <c r="F161" s="1707"/>
      <c r="G161" s="1707"/>
      <c r="H161" s="1706"/>
    </row>
    <row r="162" spans="1:8" ht="21" customHeight="1">
      <c r="A162" s="1706"/>
      <c r="B162" s="1707"/>
      <c r="C162" s="1706"/>
      <c r="D162" s="1706"/>
      <c r="E162" s="1706"/>
      <c r="F162" s="1707"/>
      <c r="G162" s="1707"/>
      <c r="H162" s="1706"/>
    </row>
    <row r="163" spans="1:8" ht="21" customHeight="1">
      <c r="A163" s="1706"/>
      <c r="B163" s="1707"/>
      <c r="C163" s="1706"/>
      <c r="D163" s="1706"/>
      <c r="E163" s="1706"/>
      <c r="F163" s="1707"/>
      <c r="G163" s="1707"/>
      <c r="H163" s="1706"/>
    </row>
    <row r="164" spans="1:8" ht="21" customHeight="1">
      <c r="A164" s="1706"/>
      <c r="B164" s="1707"/>
      <c r="C164" s="1706"/>
      <c r="D164" s="1706"/>
      <c r="E164" s="1706"/>
      <c r="F164" s="1707"/>
      <c r="G164" s="1707"/>
      <c r="H164" s="1706"/>
    </row>
    <row r="165" spans="1:8" ht="21" customHeight="1">
      <c r="A165" s="1706"/>
      <c r="B165" s="1707"/>
      <c r="C165" s="1706"/>
      <c r="D165" s="1706"/>
      <c r="E165" s="1706"/>
      <c r="F165" s="1707"/>
      <c r="G165" s="1707"/>
      <c r="H165" s="1706"/>
    </row>
    <row r="166" spans="1:8" ht="21" customHeight="1">
      <c r="A166" s="1706"/>
      <c r="B166" s="1707"/>
      <c r="C166" s="1706"/>
      <c r="D166" s="1706"/>
      <c r="E166" s="1706"/>
      <c r="F166" s="1707"/>
      <c r="G166" s="1707"/>
      <c r="H166" s="1706"/>
    </row>
    <row r="167" spans="1:8" ht="21" customHeight="1">
      <c r="A167" s="1706"/>
      <c r="B167" s="1707"/>
      <c r="C167" s="1706"/>
      <c r="D167" s="1706"/>
      <c r="E167" s="1706"/>
      <c r="F167" s="1707"/>
      <c r="G167" s="1707"/>
      <c r="H167" s="1706"/>
    </row>
    <row r="168" spans="1:8" ht="21" customHeight="1">
      <c r="A168" s="1706"/>
      <c r="B168" s="1707"/>
      <c r="C168" s="1706"/>
      <c r="D168" s="1706"/>
      <c r="E168" s="1706"/>
      <c r="F168" s="1707"/>
      <c r="G168" s="1707"/>
      <c r="H168" s="1706"/>
    </row>
    <row r="169" spans="1:8" ht="21" customHeight="1">
      <c r="A169" s="1706"/>
      <c r="B169" s="1707"/>
      <c r="C169" s="1706"/>
      <c r="D169" s="1706"/>
      <c r="E169" s="1706"/>
      <c r="F169" s="1707"/>
      <c r="G169" s="1707"/>
      <c r="H169" s="1706"/>
    </row>
    <row r="170" spans="1:8" ht="21" customHeight="1">
      <c r="A170" s="1706"/>
      <c r="B170" s="1707"/>
      <c r="C170" s="1706"/>
      <c r="D170" s="1706"/>
      <c r="E170" s="1706"/>
      <c r="F170" s="1707"/>
      <c r="G170" s="1707"/>
      <c r="H170" s="1706"/>
    </row>
    <row r="171" spans="1:8" ht="21" customHeight="1">
      <c r="A171" s="1706"/>
      <c r="B171" s="1707"/>
      <c r="C171" s="1706"/>
      <c r="D171" s="1706"/>
      <c r="E171" s="1706"/>
      <c r="F171" s="1707"/>
      <c r="G171" s="1707"/>
      <c r="H171" s="1706"/>
    </row>
    <row r="172" spans="1:8" ht="21" customHeight="1">
      <c r="A172" s="1706"/>
      <c r="B172" s="1707"/>
      <c r="C172" s="1706"/>
      <c r="D172" s="1706"/>
      <c r="E172" s="1706"/>
      <c r="F172" s="1707"/>
      <c r="G172" s="1707"/>
      <c r="H172" s="1706"/>
    </row>
    <row r="173" spans="1:8" ht="21" customHeight="1">
      <c r="A173" s="1706"/>
      <c r="B173" s="1707"/>
      <c r="C173" s="1706"/>
      <c r="D173" s="1706"/>
      <c r="E173" s="1706"/>
      <c r="F173" s="1707"/>
      <c r="G173" s="1707"/>
      <c r="H173" s="1706"/>
    </row>
    <row r="174" spans="1:8" ht="21" customHeight="1">
      <c r="A174" s="1706"/>
      <c r="B174" s="1707"/>
      <c r="C174" s="1706"/>
      <c r="D174" s="1706"/>
      <c r="E174" s="1706"/>
      <c r="F174" s="1707"/>
      <c r="G174" s="1707"/>
      <c r="H174" s="1706"/>
    </row>
    <row r="175" spans="1:8" ht="21" customHeight="1">
      <c r="A175" s="1706"/>
      <c r="B175" s="1707"/>
      <c r="C175" s="1706"/>
      <c r="D175" s="1706"/>
      <c r="E175" s="1706"/>
      <c r="F175" s="1707"/>
      <c r="G175" s="1707"/>
      <c r="H175" s="1706"/>
    </row>
    <row r="176" spans="1:8" ht="21" customHeight="1">
      <c r="A176" s="1706"/>
      <c r="B176" s="1707"/>
      <c r="C176" s="1706"/>
      <c r="D176" s="1706"/>
      <c r="E176" s="1706"/>
      <c r="F176" s="1707"/>
      <c r="G176" s="1707"/>
      <c r="H176" s="1706"/>
    </row>
    <row r="177" spans="1:8" ht="21" customHeight="1">
      <c r="A177" s="1706"/>
      <c r="B177" s="1707"/>
      <c r="C177" s="1706"/>
      <c r="D177" s="1706"/>
      <c r="E177" s="1706"/>
      <c r="F177" s="1707"/>
      <c r="G177" s="1707"/>
      <c r="H177" s="1706"/>
    </row>
    <row r="178" spans="1:8" ht="21" customHeight="1">
      <c r="A178" s="1706"/>
      <c r="B178" s="1707"/>
      <c r="C178" s="1706"/>
      <c r="D178" s="1706"/>
      <c r="E178" s="1706"/>
      <c r="F178" s="1707"/>
      <c r="G178" s="1707"/>
      <c r="H178" s="1706"/>
    </row>
    <row r="179" spans="1:8" ht="21" customHeight="1">
      <c r="A179" s="1706"/>
      <c r="B179" s="1707"/>
      <c r="C179" s="1706"/>
      <c r="D179" s="1706"/>
      <c r="E179" s="1706"/>
      <c r="F179" s="1707"/>
      <c r="G179" s="1707"/>
      <c r="H179" s="1706"/>
    </row>
    <row r="180" spans="1:8" ht="21" customHeight="1">
      <c r="A180" s="1706"/>
      <c r="B180" s="1707"/>
      <c r="C180" s="1706"/>
      <c r="D180" s="1706"/>
      <c r="E180" s="1706"/>
      <c r="F180" s="1707"/>
      <c r="G180" s="1707"/>
      <c r="H180" s="1706"/>
    </row>
    <row r="181" spans="1:8" ht="21" customHeight="1">
      <c r="A181" s="1706"/>
      <c r="B181" s="1707"/>
      <c r="C181" s="1706"/>
      <c r="D181" s="1706"/>
      <c r="E181" s="1706"/>
      <c r="F181" s="1707"/>
      <c r="G181" s="1707"/>
      <c r="H181" s="1706"/>
    </row>
    <row r="182" spans="1:8" ht="21" customHeight="1">
      <c r="A182" s="1706"/>
      <c r="B182" s="1707"/>
      <c r="C182" s="1706"/>
      <c r="D182" s="1706"/>
      <c r="E182" s="1706"/>
      <c r="F182" s="1707"/>
      <c r="G182" s="1707"/>
      <c r="H182" s="1706"/>
    </row>
    <row r="183" spans="1:8" ht="21" customHeight="1">
      <c r="A183" s="1706"/>
      <c r="B183" s="1707"/>
      <c r="C183" s="1706"/>
      <c r="D183" s="1706"/>
      <c r="E183" s="1706"/>
      <c r="F183" s="1707"/>
      <c r="G183" s="1707"/>
      <c r="H183" s="1706"/>
    </row>
    <row r="184" spans="1:8" ht="21" customHeight="1">
      <c r="A184" s="1706"/>
      <c r="B184" s="1707"/>
      <c r="C184" s="1706"/>
      <c r="D184" s="1706"/>
      <c r="E184" s="1706"/>
      <c r="F184" s="1707"/>
      <c r="G184" s="1707"/>
      <c r="H184" s="1706"/>
    </row>
    <row r="185" spans="1:8" ht="21" customHeight="1">
      <c r="A185" s="1706"/>
      <c r="B185" s="1707"/>
      <c r="C185" s="1706"/>
      <c r="D185" s="1706"/>
      <c r="E185" s="1706"/>
      <c r="F185" s="1707"/>
      <c r="G185" s="1707"/>
      <c r="H185" s="1706"/>
    </row>
    <row r="186" spans="1:8" ht="21" customHeight="1">
      <c r="A186" s="1706"/>
      <c r="B186" s="1707"/>
      <c r="C186" s="1706"/>
      <c r="D186" s="1706"/>
      <c r="E186" s="1706"/>
      <c r="F186" s="1707"/>
      <c r="G186" s="1707"/>
      <c r="H186" s="1706"/>
    </row>
    <row r="187" spans="1:8" ht="21" customHeight="1">
      <c r="A187" s="1706"/>
      <c r="B187" s="1707"/>
      <c r="C187" s="1706"/>
      <c r="D187" s="1706"/>
      <c r="E187" s="1706"/>
      <c r="F187" s="1707"/>
      <c r="G187" s="1707"/>
      <c r="H187" s="1706"/>
    </row>
    <row r="188" spans="1:8" ht="21" customHeight="1">
      <c r="A188" s="1706"/>
      <c r="B188" s="1707"/>
      <c r="C188" s="1706"/>
      <c r="D188" s="1706"/>
      <c r="E188" s="1706"/>
      <c r="F188" s="1707"/>
      <c r="G188" s="1707"/>
      <c r="H188" s="1706"/>
    </row>
    <row r="189" spans="1:8" ht="21" customHeight="1">
      <c r="A189" s="1706"/>
      <c r="B189" s="1707"/>
      <c r="C189" s="1706"/>
      <c r="D189" s="1706"/>
      <c r="E189" s="1706"/>
      <c r="F189" s="1707"/>
      <c r="G189" s="1707"/>
      <c r="H189" s="1706"/>
    </row>
    <row r="190" spans="1:8" ht="21" customHeight="1">
      <c r="A190" s="1706"/>
      <c r="B190" s="1707"/>
      <c r="C190" s="1706"/>
      <c r="D190" s="1706"/>
      <c r="E190" s="1706"/>
      <c r="F190" s="1707"/>
      <c r="G190" s="1707"/>
      <c r="H190" s="1706"/>
    </row>
    <row r="191" spans="1:8" ht="21" customHeight="1">
      <c r="A191" s="1706"/>
      <c r="B191" s="1707"/>
      <c r="C191" s="1706"/>
      <c r="D191" s="1706"/>
      <c r="E191" s="1706"/>
      <c r="F191" s="1707"/>
      <c r="G191" s="1707"/>
      <c r="H191" s="1706"/>
    </row>
    <row r="192" spans="1:8" ht="21" customHeight="1">
      <c r="A192" s="1706"/>
      <c r="B192" s="1707"/>
      <c r="C192" s="1706"/>
      <c r="D192" s="1706"/>
      <c r="E192" s="1706"/>
      <c r="F192" s="1707"/>
      <c r="G192" s="1707"/>
      <c r="H192" s="1706"/>
    </row>
    <row r="193" spans="1:8" ht="21" customHeight="1">
      <c r="A193" s="1706"/>
      <c r="B193" s="1707"/>
      <c r="C193" s="1706"/>
      <c r="D193" s="1706"/>
      <c r="E193" s="1706"/>
      <c r="F193" s="1707"/>
      <c r="G193" s="1707"/>
      <c r="H193" s="1706"/>
    </row>
    <row r="194" spans="1:8" ht="21" customHeight="1">
      <c r="A194" s="1706"/>
      <c r="B194" s="1707"/>
      <c r="C194" s="1706"/>
      <c r="D194" s="1706"/>
      <c r="E194" s="1706"/>
      <c r="F194" s="1707"/>
      <c r="G194" s="1707"/>
      <c r="H194" s="1706"/>
    </row>
    <row r="195" spans="1:8" ht="21" customHeight="1">
      <c r="A195" s="1706"/>
      <c r="B195" s="1707"/>
      <c r="C195" s="1706"/>
      <c r="D195" s="1706"/>
      <c r="E195" s="1706"/>
      <c r="F195" s="1707"/>
      <c r="G195" s="1707"/>
      <c r="H195" s="1706"/>
    </row>
    <row r="196" spans="1:8" ht="21" customHeight="1">
      <c r="A196" s="1706"/>
      <c r="B196" s="1707"/>
      <c r="C196" s="1706"/>
      <c r="D196" s="1706"/>
      <c r="E196" s="1706"/>
      <c r="F196" s="1707"/>
      <c r="G196" s="1707"/>
      <c r="H196" s="1706"/>
    </row>
    <row r="197" spans="1:8" ht="21" customHeight="1">
      <c r="A197" s="1706"/>
      <c r="B197" s="1707"/>
      <c r="C197" s="1706"/>
      <c r="D197" s="1706"/>
      <c r="E197" s="1706"/>
      <c r="F197" s="1707"/>
      <c r="G197" s="1707"/>
      <c r="H197" s="1706"/>
    </row>
    <row r="198" spans="1:8" ht="21" customHeight="1">
      <c r="A198" s="1706"/>
      <c r="B198" s="1707"/>
      <c r="C198" s="1706"/>
      <c r="D198" s="1706"/>
      <c r="E198" s="1706"/>
      <c r="F198" s="1707"/>
      <c r="G198" s="1707"/>
      <c r="H198" s="1706"/>
    </row>
    <row r="199" spans="1:8" ht="21" customHeight="1">
      <c r="A199" s="1706"/>
      <c r="B199" s="1707"/>
      <c r="C199" s="1706"/>
      <c r="D199" s="1706"/>
      <c r="E199" s="1706"/>
      <c r="F199" s="1707"/>
      <c r="G199" s="1707"/>
      <c r="H199" s="1706"/>
    </row>
    <row r="200" spans="1:8" ht="21" customHeight="1">
      <c r="A200" s="1706"/>
      <c r="B200" s="1707"/>
      <c r="C200" s="1706"/>
      <c r="D200" s="1706"/>
      <c r="E200" s="1706"/>
      <c r="F200" s="1707"/>
      <c r="G200" s="1707"/>
      <c r="H200" s="1706"/>
    </row>
    <row r="201" spans="1:8" ht="21" customHeight="1">
      <c r="A201" s="1706"/>
      <c r="B201" s="1707"/>
      <c r="C201" s="1706"/>
      <c r="D201" s="1706"/>
      <c r="E201" s="1706"/>
      <c r="F201" s="1707"/>
      <c r="G201" s="1707"/>
      <c r="H201" s="1706"/>
    </row>
    <row r="202" spans="1:8" ht="21" customHeight="1">
      <c r="A202" s="1706"/>
      <c r="B202" s="1707"/>
      <c r="C202" s="1706"/>
      <c r="D202" s="1706"/>
      <c r="E202" s="1706"/>
      <c r="F202" s="1707"/>
      <c r="G202" s="1707"/>
      <c r="H202" s="1706"/>
    </row>
    <row r="203" spans="1:8" ht="21" customHeight="1">
      <c r="A203" s="1706"/>
      <c r="B203" s="1707"/>
      <c r="C203" s="1706"/>
      <c r="D203" s="1706"/>
      <c r="E203" s="1706"/>
      <c r="F203" s="1707"/>
      <c r="G203" s="1707"/>
      <c r="H203" s="1706"/>
    </row>
    <row r="204" spans="1:8" ht="21" customHeight="1">
      <c r="A204" s="1706"/>
      <c r="B204" s="1707"/>
      <c r="C204" s="1706"/>
      <c r="D204" s="1706"/>
      <c r="E204" s="1706"/>
      <c r="F204" s="1707"/>
      <c r="G204" s="1707"/>
      <c r="H204" s="1706"/>
    </row>
    <row r="205" spans="1:8" ht="21" customHeight="1">
      <c r="A205" s="1706"/>
      <c r="B205" s="1707"/>
      <c r="C205" s="1706"/>
      <c r="D205" s="1706"/>
      <c r="E205" s="1706"/>
      <c r="F205" s="1707"/>
      <c r="G205" s="1707"/>
      <c r="H205" s="1706"/>
    </row>
    <row r="206" spans="1:8" ht="21" customHeight="1">
      <c r="A206" s="1706"/>
      <c r="B206" s="1707"/>
      <c r="C206" s="1706"/>
      <c r="D206" s="1706"/>
      <c r="E206" s="1706"/>
      <c r="F206" s="1707"/>
      <c r="G206" s="1707"/>
      <c r="H206" s="1706"/>
    </row>
    <row r="207" spans="1:8" ht="21" customHeight="1">
      <c r="A207" s="1706"/>
      <c r="B207" s="1707"/>
      <c r="C207" s="1706"/>
      <c r="D207" s="1706"/>
      <c r="E207" s="1706"/>
      <c r="F207" s="1707"/>
      <c r="G207" s="1707"/>
      <c r="H207" s="1706"/>
    </row>
    <row r="208" spans="1:8" ht="21" customHeight="1">
      <c r="A208" s="1706"/>
      <c r="B208" s="1707"/>
      <c r="C208" s="1706"/>
      <c r="D208" s="1706"/>
      <c r="E208" s="1706"/>
      <c r="F208" s="1707"/>
      <c r="G208" s="1707"/>
      <c r="H208" s="1706"/>
    </row>
    <row r="209" spans="1:8" ht="21" customHeight="1">
      <c r="A209" s="1706"/>
      <c r="B209" s="1707"/>
      <c r="C209" s="1706"/>
      <c r="D209" s="1706"/>
      <c r="E209" s="1706"/>
      <c r="F209" s="1707"/>
      <c r="G209" s="1707"/>
      <c r="H209" s="1706"/>
    </row>
    <row r="210" spans="1:8" ht="21" customHeight="1">
      <c r="A210" s="1706"/>
      <c r="B210" s="1707"/>
      <c r="C210" s="1706"/>
      <c r="D210" s="1706"/>
      <c r="E210" s="1706"/>
      <c r="F210" s="1707"/>
      <c r="G210" s="1707"/>
      <c r="H210" s="1706"/>
    </row>
    <row r="211" spans="1:8" ht="21" customHeight="1">
      <c r="A211" s="1706"/>
      <c r="B211" s="1707"/>
      <c r="C211" s="1706"/>
      <c r="D211" s="1706"/>
      <c r="E211" s="1706"/>
      <c r="F211" s="1707"/>
      <c r="G211" s="1707"/>
      <c r="H211" s="1706"/>
    </row>
    <row r="212" spans="1:8" ht="21" customHeight="1">
      <c r="A212" s="1706"/>
      <c r="B212" s="1707"/>
      <c r="C212" s="1706"/>
      <c r="D212" s="1706"/>
      <c r="E212" s="1706"/>
      <c r="F212" s="1707"/>
      <c r="G212" s="1707"/>
      <c r="H212" s="1706"/>
    </row>
    <row r="213" spans="1:8" ht="21" customHeight="1">
      <c r="A213" s="1706"/>
      <c r="B213" s="1707"/>
      <c r="C213" s="1706"/>
      <c r="D213" s="1706"/>
      <c r="E213" s="1706"/>
      <c r="F213" s="1707"/>
      <c r="G213" s="1707"/>
      <c r="H213" s="1706"/>
    </row>
    <row r="214" spans="1:8" ht="21" customHeight="1">
      <c r="A214" s="1706"/>
      <c r="B214" s="1707"/>
      <c r="C214" s="1706"/>
      <c r="D214" s="1706"/>
      <c r="E214" s="1706"/>
      <c r="F214" s="1707"/>
      <c r="G214" s="1707"/>
      <c r="H214" s="1706"/>
    </row>
    <row r="215" spans="1:8" ht="21" customHeight="1">
      <c r="A215" s="1706"/>
      <c r="B215" s="1707"/>
      <c r="C215" s="1706"/>
      <c r="D215" s="1706"/>
      <c r="E215" s="1706"/>
      <c r="F215" s="1707"/>
      <c r="G215" s="1707"/>
      <c r="H215" s="1706"/>
    </row>
    <row r="216" spans="1:8" ht="21" customHeight="1">
      <c r="A216" s="1706"/>
      <c r="B216" s="1707"/>
      <c r="C216" s="1706"/>
      <c r="D216" s="1706"/>
      <c r="E216" s="1706"/>
      <c r="F216" s="1707"/>
      <c r="G216" s="1707"/>
      <c r="H216" s="1706"/>
    </row>
    <row r="217" spans="1:8" ht="21" customHeight="1">
      <c r="A217" s="1706"/>
      <c r="B217" s="1707"/>
      <c r="C217" s="1706"/>
      <c r="D217" s="1706"/>
      <c r="E217" s="1706"/>
      <c r="F217" s="1707"/>
      <c r="G217" s="1707"/>
      <c r="H217" s="1706"/>
    </row>
    <row r="218" spans="1:8" ht="21" customHeight="1">
      <c r="A218" s="1706"/>
      <c r="B218" s="1707"/>
      <c r="C218" s="1706"/>
      <c r="D218" s="1706"/>
      <c r="E218" s="1706"/>
      <c r="F218" s="1707"/>
      <c r="G218" s="1707"/>
      <c r="H218" s="1706"/>
    </row>
    <row r="219" spans="1:8" ht="21" customHeight="1">
      <c r="A219" s="1706"/>
      <c r="B219" s="1707"/>
      <c r="C219" s="1706"/>
      <c r="D219" s="1706"/>
      <c r="E219" s="1706"/>
      <c r="F219" s="1707"/>
      <c r="G219" s="1707"/>
      <c r="H219" s="1706"/>
    </row>
    <row r="220" spans="1:8" ht="21" customHeight="1">
      <c r="A220" s="1706"/>
      <c r="B220" s="1707"/>
      <c r="C220" s="1706"/>
      <c r="D220" s="1706"/>
      <c r="E220" s="1706"/>
      <c r="F220" s="1707"/>
      <c r="G220" s="1707"/>
      <c r="H220" s="1706"/>
    </row>
    <row r="221" spans="1:8" ht="21" customHeight="1">
      <c r="A221" s="1706"/>
      <c r="B221" s="1707"/>
      <c r="C221" s="1706"/>
      <c r="D221" s="1706"/>
      <c r="E221" s="1706"/>
      <c r="F221" s="1707"/>
      <c r="G221" s="1707"/>
      <c r="H221" s="1706"/>
    </row>
    <row r="222" spans="1:8" ht="21" customHeight="1">
      <c r="A222" s="1706"/>
      <c r="B222" s="1707"/>
      <c r="C222" s="1706"/>
      <c r="D222" s="1706"/>
      <c r="E222" s="1706"/>
      <c r="F222" s="1707"/>
      <c r="G222" s="1707"/>
      <c r="H222" s="1706"/>
    </row>
    <row r="223" spans="1:8" ht="21" customHeight="1">
      <c r="A223" s="1706"/>
      <c r="B223" s="1707"/>
      <c r="C223" s="1706"/>
      <c r="D223" s="1706"/>
      <c r="E223" s="1706"/>
      <c r="F223" s="1707"/>
      <c r="G223" s="1707"/>
      <c r="H223" s="1706"/>
    </row>
    <row r="224" spans="1:8" ht="21" customHeight="1">
      <c r="A224" s="1706"/>
      <c r="B224" s="1707"/>
      <c r="C224" s="1706"/>
      <c r="D224" s="1706"/>
      <c r="E224" s="1706"/>
      <c r="F224" s="1707"/>
      <c r="G224" s="1707"/>
      <c r="H224" s="1706"/>
    </row>
    <row r="225" spans="1:8" ht="21" customHeight="1">
      <c r="A225" s="1706"/>
      <c r="B225" s="1707"/>
      <c r="C225" s="1706"/>
      <c r="D225" s="1706"/>
      <c r="E225" s="1706"/>
      <c r="F225" s="1707"/>
      <c r="G225" s="1707"/>
      <c r="H225" s="1706"/>
    </row>
    <row r="226" spans="1:8" ht="21" customHeight="1">
      <c r="A226" s="1706"/>
      <c r="B226" s="1707"/>
      <c r="C226" s="1706"/>
      <c r="D226" s="1706"/>
      <c r="E226" s="1706"/>
      <c r="F226" s="1707"/>
      <c r="G226" s="1707"/>
      <c r="H226" s="1706"/>
    </row>
    <row r="227" spans="1:8" ht="21" customHeight="1">
      <c r="A227" s="1706"/>
      <c r="B227" s="1707"/>
      <c r="C227" s="1706"/>
      <c r="D227" s="1706"/>
      <c r="E227" s="1706"/>
      <c r="F227" s="1707"/>
      <c r="G227" s="1707"/>
      <c r="H227" s="1706"/>
    </row>
    <row r="228" spans="1:8" ht="21" customHeight="1">
      <c r="A228" s="1706"/>
      <c r="B228" s="1707"/>
      <c r="C228" s="1706"/>
      <c r="D228" s="1706"/>
      <c r="E228" s="1706"/>
      <c r="F228" s="1707"/>
      <c r="G228" s="1707"/>
      <c r="H228" s="1706"/>
    </row>
    <row r="229" spans="1:8" ht="21" customHeight="1">
      <c r="A229" s="1706"/>
      <c r="B229" s="1707"/>
      <c r="C229" s="1706"/>
      <c r="D229" s="1706"/>
      <c r="E229" s="1706"/>
      <c r="F229" s="1707"/>
      <c r="G229" s="1707"/>
      <c r="H229" s="1706"/>
    </row>
    <row r="230" spans="1:8" ht="21" customHeight="1">
      <c r="A230" s="1706"/>
      <c r="B230" s="1707"/>
      <c r="C230" s="1706"/>
      <c r="D230" s="1706"/>
      <c r="E230" s="1706"/>
      <c r="F230" s="1707"/>
      <c r="G230" s="1707"/>
      <c r="H230" s="1706"/>
    </row>
    <row r="231" spans="1:8" ht="21" customHeight="1">
      <c r="A231" s="1706"/>
      <c r="B231" s="1707"/>
      <c r="C231" s="1706"/>
      <c r="D231" s="1706"/>
      <c r="E231" s="1706"/>
      <c r="F231" s="1707"/>
      <c r="G231" s="1707"/>
      <c r="H231" s="1706"/>
    </row>
    <row r="232" spans="1:8" ht="21" customHeight="1">
      <c r="A232" s="1706"/>
      <c r="B232" s="1707"/>
      <c r="C232" s="1706"/>
      <c r="D232" s="1706"/>
      <c r="E232" s="1706"/>
      <c r="F232" s="1707"/>
      <c r="G232" s="1707"/>
      <c r="H232" s="1706"/>
    </row>
    <row r="233" spans="1:8" ht="21" customHeight="1">
      <c r="A233" s="1706"/>
      <c r="B233" s="1707"/>
      <c r="C233" s="1706"/>
      <c r="D233" s="1706"/>
      <c r="E233" s="1706"/>
      <c r="F233" s="1707"/>
      <c r="G233" s="1707"/>
      <c r="H233" s="1706"/>
    </row>
    <row r="234" spans="1:8" ht="21" customHeight="1">
      <c r="A234" s="1706"/>
      <c r="B234" s="1707"/>
      <c r="C234" s="1706"/>
      <c r="D234" s="1706"/>
      <c r="E234" s="1706"/>
      <c r="F234" s="1707"/>
      <c r="G234" s="1707"/>
      <c r="H234" s="1706"/>
    </row>
    <row r="235" spans="1:8" ht="21" customHeight="1">
      <c r="A235" s="1706"/>
      <c r="B235" s="1705"/>
      <c r="C235" s="1705"/>
      <c r="D235" s="1706"/>
      <c r="E235" s="1706"/>
      <c r="F235" s="1707"/>
      <c r="G235" s="1707"/>
      <c r="H235" s="1706"/>
    </row>
    <row r="236" spans="1:8" ht="15.75" customHeight="1">
      <c r="A236" s="1705"/>
      <c r="B236" s="1705"/>
      <c r="C236" s="1705"/>
      <c r="D236" s="1705"/>
      <c r="E236" s="1705"/>
      <c r="F236" s="1705"/>
      <c r="G236" s="1705"/>
      <c r="H236" s="1705"/>
    </row>
    <row r="237" spans="1:8" ht="15.75" customHeight="1">
      <c r="A237" s="1705"/>
      <c r="B237" s="1705"/>
      <c r="C237" s="1705"/>
      <c r="D237" s="1705"/>
      <c r="E237" s="1705"/>
      <c r="F237" s="1705"/>
      <c r="G237" s="1705"/>
      <c r="H237" s="1705"/>
    </row>
    <row r="238" spans="1:8" ht="15.75" customHeight="1">
      <c r="A238" s="1705"/>
      <c r="B238" s="1705"/>
      <c r="C238" s="1705"/>
      <c r="D238" s="1705"/>
      <c r="E238" s="1705"/>
      <c r="F238" s="1705"/>
      <c r="G238" s="1705"/>
      <c r="H238" s="1705"/>
    </row>
    <row r="239" spans="1:8" ht="15.75" customHeight="1">
      <c r="A239" s="1705"/>
      <c r="B239" s="1705"/>
      <c r="C239" s="1705"/>
      <c r="D239" s="1705"/>
      <c r="E239" s="1705"/>
      <c r="F239" s="1705"/>
      <c r="G239" s="1705"/>
      <c r="H239" s="1705"/>
    </row>
    <row r="240" spans="1:8" ht="15.75" customHeight="1">
      <c r="A240" s="1705"/>
      <c r="B240" s="1705"/>
      <c r="C240" s="1705"/>
      <c r="D240" s="1705"/>
      <c r="E240" s="1705"/>
      <c r="F240" s="1705"/>
      <c r="G240" s="1705"/>
      <c r="H240" s="1705"/>
    </row>
    <row r="241" spans="1:8" ht="15.75" customHeight="1">
      <c r="A241" s="1705"/>
      <c r="B241" s="1705"/>
      <c r="C241" s="1705"/>
      <c r="D241" s="1705"/>
      <c r="E241" s="1705"/>
      <c r="F241" s="1705"/>
      <c r="G241" s="1705"/>
      <c r="H241" s="1705"/>
    </row>
    <row r="242" spans="1:8" ht="15.75" customHeight="1">
      <c r="A242" s="1705"/>
      <c r="B242" s="1705"/>
      <c r="C242" s="1705"/>
      <c r="D242" s="1705"/>
      <c r="E242" s="1705"/>
      <c r="F242" s="1705"/>
      <c r="G242" s="1705"/>
      <c r="H242" s="1705"/>
    </row>
    <row r="243" spans="1:8" ht="15.75" customHeight="1">
      <c r="A243" s="1705"/>
      <c r="B243" s="1705"/>
      <c r="C243" s="1705"/>
      <c r="D243" s="1705"/>
      <c r="E243" s="1705"/>
      <c r="F243" s="1705"/>
      <c r="G243" s="1705"/>
      <c r="H243" s="1705"/>
    </row>
    <row r="244" spans="1:8" ht="15.75" customHeight="1">
      <c r="A244" s="1705"/>
      <c r="B244" s="1705"/>
      <c r="C244" s="1705"/>
      <c r="D244" s="1705"/>
      <c r="E244" s="1705"/>
      <c r="F244" s="1705"/>
      <c r="G244" s="1705"/>
      <c r="H244" s="1705"/>
    </row>
    <row r="245" spans="1:8" ht="15.75" customHeight="1">
      <c r="A245" s="1705"/>
      <c r="B245" s="1705"/>
      <c r="C245" s="1705"/>
      <c r="D245" s="1705"/>
      <c r="E245" s="1705"/>
      <c r="F245" s="1705"/>
      <c r="G245" s="1705"/>
      <c r="H245" s="1705"/>
    </row>
    <row r="246" spans="1:8" ht="15.75" customHeight="1">
      <c r="A246" s="1705"/>
      <c r="B246" s="1705"/>
      <c r="C246" s="1705"/>
      <c r="D246" s="1705"/>
      <c r="E246" s="1705"/>
      <c r="F246" s="1705"/>
      <c r="G246" s="1705"/>
      <c r="H246" s="1705"/>
    </row>
    <row r="247" spans="1:8" ht="15.75" customHeight="1">
      <c r="A247" s="1705"/>
      <c r="B247" s="1705"/>
      <c r="C247" s="1705"/>
      <c r="D247" s="1705"/>
      <c r="E247" s="1705"/>
      <c r="F247" s="1705"/>
      <c r="G247" s="1705"/>
      <c r="H247" s="1705"/>
    </row>
    <row r="248" spans="1:8" ht="15.75" customHeight="1">
      <c r="A248" s="1705"/>
      <c r="B248" s="1705"/>
      <c r="C248" s="1705"/>
      <c r="D248" s="1705"/>
      <c r="E248" s="1705"/>
      <c r="F248" s="1705"/>
      <c r="G248" s="1705"/>
      <c r="H248" s="1705"/>
    </row>
    <row r="249" spans="1:8" ht="15.75" customHeight="1">
      <c r="A249" s="1705"/>
      <c r="B249" s="1705"/>
      <c r="C249" s="1705"/>
      <c r="D249" s="1705"/>
      <c r="E249" s="1705"/>
      <c r="F249" s="1705"/>
      <c r="G249" s="1705"/>
      <c r="H249" s="1705"/>
    </row>
    <row r="250" spans="1:8" ht="15.75" customHeight="1">
      <c r="A250" s="1705"/>
      <c r="B250" s="1705"/>
      <c r="C250" s="1705"/>
      <c r="D250" s="1705"/>
      <c r="E250" s="1705"/>
      <c r="F250" s="1705"/>
      <c r="G250" s="1705"/>
      <c r="H250" s="1705"/>
    </row>
    <row r="251" spans="1:8" ht="15.75" customHeight="1">
      <c r="A251" s="1705"/>
      <c r="B251" s="1705"/>
      <c r="C251" s="1705"/>
      <c r="D251" s="1705"/>
      <c r="E251" s="1705"/>
      <c r="F251" s="1705"/>
      <c r="G251" s="1705"/>
      <c r="H251" s="1705"/>
    </row>
    <row r="252" spans="1:8" ht="15.75" customHeight="1">
      <c r="A252" s="1705"/>
      <c r="B252" s="1705"/>
      <c r="C252" s="1705"/>
      <c r="D252" s="1705"/>
      <c r="E252" s="1705"/>
      <c r="F252" s="1705"/>
      <c r="G252" s="1705"/>
      <c r="H252" s="1705"/>
    </row>
    <row r="253" spans="1:8" ht="15.75" customHeight="1">
      <c r="A253" s="1705"/>
      <c r="B253" s="1705"/>
      <c r="C253" s="1705"/>
      <c r="D253" s="1705"/>
      <c r="E253" s="1705"/>
      <c r="F253" s="1705"/>
      <c r="G253" s="1705"/>
      <c r="H253" s="1705"/>
    </row>
    <row r="254" spans="1:8" ht="15.75" customHeight="1">
      <c r="A254" s="1705"/>
      <c r="B254" s="1705"/>
      <c r="C254" s="1705"/>
      <c r="D254" s="1705"/>
      <c r="E254" s="1705"/>
      <c r="F254" s="1705"/>
      <c r="G254" s="1705"/>
      <c r="H254" s="1705"/>
    </row>
    <row r="255" spans="1:8" ht="15.75" customHeight="1">
      <c r="A255" s="1705"/>
      <c r="B255" s="1705"/>
      <c r="C255" s="1705"/>
      <c r="D255" s="1705"/>
      <c r="E255" s="1705"/>
      <c r="F255" s="1705"/>
      <c r="G255" s="1705"/>
      <c r="H255" s="1705"/>
    </row>
    <row r="256" spans="1:8" ht="15.75" customHeight="1">
      <c r="A256" s="1705"/>
      <c r="B256" s="1705"/>
      <c r="C256" s="1705"/>
      <c r="D256" s="1705"/>
      <c r="E256" s="1705"/>
      <c r="F256" s="1705"/>
      <c r="G256" s="1705"/>
      <c r="H256" s="1705"/>
    </row>
    <row r="257" spans="1:8" ht="15.75" customHeight="1">
      <c r="A257" s="1705"/>
      <c r="B257" s="1705"/>
      <c r="C257" s="1705"/>
      <c r="D257" s="1705"/>
      <c r="E257" s="1705"/>
      <c r="F257" s="1705"/>
      <c r="G257" s="1705"/>
      <c r="H257" s="1705"/>
    </row>
    <row r="258" spans="1:8" ht="15.75" customHeight="1">
      <c r="A258" s="1705"/>
      <c r="B258" s="1705"/>
      <c r="C258" s="1705"/>
      <c r="D258" s="1705"/>
      <c r="E258" s="1705"/>
      <c r="F258" s="1705"/>
      <c r="G258" s="1705"/>
      <c r="H258" s="1705"/>
    </row>
    <row r="259" spans="1:8" ht="15.75" customHeight="1">
      <c r="A259" s="1705"/>
      <c r="B259" s="1705"/>
      <c r="C259" s="1705"/>
      <c r="D259" s="1705"/>
      <c r="E259" s="1705"/>
      <c r="F259" s="1705"/>
      <c r="G259" s="1705"/>
      <c r="H259" s="1705"/>
    </row>
    <row r="260" spans="1:8" ht="15.75" customHeight="1">
      <c r="A260" s="1705"/>
      <c r="B260" s="1705"/>
      <c r="C260" s="1705"/>
      <c r="D260" s="1705"/>
      <c r="E260" s="1705"/>
      <c r="F260" s="1705"/>
      <c r="G260" s="1705"/>
      <c r="H260" s="1705"/>
    </row>
    <row r="261" spans="1:8" ht="15.75" customHeight="1">
      <c r="A261" s="1705"/>
      <c r="B261" s="1705"/>
      <c r="C261" s="1705"/>
      <c r="D261" s="1705"/>
      <c r="E261" s="1705"/>
      <c r="F261" s="1705"/>
      <c r="G261" s="1705"/>
      <c r="H261" s="1705"/>
    </row>
    <row r="262" spans="1:8" ht="15.75" customHeight="1">
      <c r="A262" s="1705"/>
      <c r="B262" s="1705"/>
      <c r="C262" s="1705"/>
      <c r="D262" s="1705"/>
      <c r="E262" s="1705"/>
      <c r="F262" s="1705"/>
      <c r="G262" s="1705"/>
      <c r="H262" s="1705"/>
    </row>
    <row r="263" spans="1:8" ht="15.75" customHeight="1">
      <c r="A263" s="1705"/>
      <c r="B263" s="1705"/>
      <c r="C263" s="1705"/>
      <c r="D263" s="1705"/>
      <c r="E263" s="1705"/>
      <c r="F263" s="1705"/>
      <c r="G263" s="1705"/>
      <c r="H263" s="1705"/>
    </row>
    <row r="264" spans="1:8" ht="15.75" customHeight="1">
      <c r="A264" s="1705"/>
      <c r="B264" s="1705"/>
      <c r="C264" s="1705"/>
      <c r="D264" s="1705"/>
      <c r="E264" s="1705"/>
      <c r="F264" s="1705"/>
      <c r="G264" s="1705"/>
      <c r="H264" s="1705"/>
    </row>
    <row r="265" spans="1:8" ht="15.75" customHeight="1">
      <c r="A265" s="1705"/>
      <c r="B265" s="1705"/>
      <c r="C265" s="1705"/>
      <c r="D265" s="1705"/>
      <c r="E265" s="1705"/>
      <c r="F265" s="1705"/>
      <c r="G265" s="1705"/>
      <c r="H265" s="1705"/>
    </row>
    <row r="266" spans="1:8" ht="15.75" customHeight="1">
      <c r="A266" s="1705"/>
      <c r="B266" s="1705"/>
      <c r="C266" s="1705"/>
      <c r="D266" s="1705"/>
      <c r="E266" s="1705"/>
      <c r="F266" s="1705"/>
      <c r="G266" s="1705"/>
      <c r="H266" s="1705"/>
    </row>
    <row r="267" spans="1:8" ht="15.75" customHeight="1">
      <c r="A267" s="1705"/>
      <c r="B267" s="1705"/>
      <c r="C267" s="1705"/>
      <c r="D267" s="1705"/>
      <c r="E267" s="1705"/>
      <c r="F267" s="1705"/>
      <c r="G267" s="1705"/>
      <c r="H267" s="1705"/>
    </row>
    <row r="268" spans="1:8" ht="15.75" customHeight="1">
      <c r="A268" s="1705"/>
      <c r="B268" s="1705"/>
      <c r="C268" s="1705"/>
      <c r="D268" s="1705"/>
      <c r="E268" s="1705"/>
      <c r="F268" s="1705"/>
      <c r="G268" s="1705"/>
      <c r="H268" s="1705"/>
    </row>
    <row r="269" spans="1:8" ht="15.75" customHeight="1">
      <c r="A269" s="1705"/>
      <c r="B269" s="1705"/>
      <c r="C269" s="1705"/>
      <c r="D269" s="1705"/>
      <c r="E269" s="1705"/>
      <c r="F269" s="1705"/>
      <c r="G269" s="1705"/>
      <c r="H269" s="1705"/>
    </row>
    <row r="270" spans="1:8" ht="15.75" customHeight="1">
      <c r="A270" s="1705"/>
      <c r="B270" s="1705"/>
      <c r="C270" s="1705"/>
      <c r="D270" s="1705"/>
      <c r="E270" s="1705"/>
      <c r="F270" s="1705"/>
      <c r="G270" s="1705"/>
      <c r="H270" s="1705"/>
    </row>
    <row r="271" spans="1:8" ht="15.75" customHeight="1">
      <c r="A271" s="1705"/>
      <c r="B271" s="1705"/>
      <c r="C271" s="1705"/>
      <c r="D271" s="1705"/>
      <c r="E271" s="1705"/>
      <c r="F271" s="1705"/>
      <c r="G271" s="1705"/>
      <c r="H271" s="1705"/>
    </row>
    <row r="272" spans="1:8" ht="15.75" customHeight="1">
      <c r="A272" s="1705"/>
      <c r="B272" s="1705"/>
      <c r="C272" s="1705"/>
      <c r="D272" s="1705"/>
      <c r="E272" s="1705"/>
      <c r="F272" s="1705"/>
      <c r="G272" s="1705"/>
      <c r="H272" s="1705"/>
    </row>
    <row r="273" spans="1:8" ht="15.75" customHeight="1">
      <c r="A273" s="1705"/>
      <c r="B273" s="1705"/>
      <c r="C273" s="1705"/>
      <c r="D273" s="1705"/>
      <c r="E273" s="1705"/>
      <c r="F273" s="1705"/>
      <c r="G273" s="1705"/>
      <c r="H273" s="1705"/>
    </row>
    <row r="274" spans="1:8" ht="15.75" customHeight="1">
      <c r="A274" s="1705"/>
      <c r="B274" s="1705"/>
      <c r="C274" s="1705"/>
      <c r="D274" s="1705"/>
      <c r="E274" s="1705"/>
      <c r="F274" s="1705"/>
      <c r="G274" s="1705"/>
      <c r="H274" s="1705"/>
    </row>
    <row r="275" spans="1:8" ht="15.75" customHeight="1">
      <c r="A275" s="1705"/>
      <c r="B275" s="1705"/>
      <c r="C275" s="1705"/>
      <c r="D275" s="1705"/>
      <c r="E275" s="1705"/>
      <c r="F275" s="1705"/>
      <c r="G275" s="1705"/>
      <c r="H275" s="1705"/>
    </row>
    <row r="276" spans="1:8" ht="15.75" customHeight="1">
      <c r="A276" s="1705"/>
      <c r="B276" s="1705"/>
      <c r="C276" s="1705"/>
      <c r="D276" s="1705"/>
      <c r="E276" s="1705"/>
      <c r="F276" s="1705"/>
      <c r="G276" s="1705"/>
      <c r="H276" s="1705"/>
    </row>
    <row r="277" spans="1:8" ht="15.75" customHeight="1">
      <c r="A277" s="1705"/>
      <c r="B277" s="1705"/>
      <c r="C277" s="1705"/>
      <c r="D277" s="1705"/>
      <c r="E277" s="1705"/>
      <c r="F277" s="1705"/>
      <c r="G277" s="1705"/>
      <c r="H277" s="1705"/>
    </row>
    <row r="278" spans="1:8" ht="15.75" customHeight="1">
      <c r="A278" s="1705"/>
      <c r="B278" s="1705"/>
      <c r="C278" s="1705"/>
      <c r="D278" s="1705"/>
      <c r="E278" s="1705"/>
      <c r="F278" s="1705"/>
      <c r="G278" s="1705"/>
      <c r="H278" s="1705"/>
    </row>
    <row r="279" spans="1:8" ht="15.75" customHeight="1">
      <c r="A279" s="1705"/>
      <c r="B279" s="1705"/>
      <c r="C279" s="1705"/>
      <c r="D279" s="1705"/>
      <c r="E279" s="1705"/>
      <c r="F279" s="1705"/>
      <c r="G279" s="1705"/>
      <c r="H279" s="1705"/>
    </row>
    <row r="280" spans="1:8" ht="15.75" customHeight="1">
      <c r="A280" s="1705"/>
      <c r="B280" s="1705"/>
      <c r="C280" s="1705"/>
      <c r="D280" s="1705"/>
      <c r="E280" s="1705"/>
      <c r="F280" s="1705"/>
      <c r="G280" s="1705"/>
      <c r="H280" s="1705"/>
    </row>
    <row r="281" spans="1:8" ht="15.75" customHeight="1">
      <c r="A281" s="1705"/>
      <c r="B281" s="1705"/>
      <c r="C281" s="1705"/>
      <c r="D281" s="1705"/>
      <c r="E281" s="1705"/>
      <c r="F281" s="1705"/>
      <c r="G281" s="1705"/>
      <c r="H281" s="1705"/>
    </row>
    <row r="282" spans="1:8" ht="15.75" customHeight="1">
      <c r="A282" s="1705"/>
      <c r="B282" s="1705"/>
      <c r="C282" s="1705"/>
      <c r="D282" s="1705"/>
      <c r="E282" s="1705"/>
      <c r="F282" s="1705"/>
      <c r="G282" s="1705"/>
      <c r="H282" s="1705"/>
    </row>
    <row r="283" spans="1:8" ht="15.75" customHeight="1">
      <c r="A283" s="1705"/>
      <c r="B283" s="1705"/>
      <c r="C283" s="1705"/>
      <c r="D283" s="1705"/>
      <c r="E283" s="1705"/>
      <c r="F283" s="1705"/>
      <c r="G283" s="1705"/>
      <c r="H283" s="1705"/>
    </row>
    <row r="284" spans="1:8" ht="15.75" customHeight="1">
      <c r="A284" s="1705"/>
      <c r="B284" s="1705"/>
      <c r="C284" s="1705"/>
      <c r="D284" s="1705"/>
      <c r="E284" s="1705"/>
      <c r="F284" s="1705"/>
      <c r="G284" s="1705"/>
      <c r="H284" s="1705"/>
    </row>
    <row r="285" spans="1:8" ht="15.75" customHeight="1">
      <c r="A285" s="1705"/>
      <c r="B285" s="1705"/>
      <c r="C285" s="1705"/>
      <c r="D285" s="1705"/>
      <c r="E285" s="1705"/>
      <c r="F285" s="1705"/>
      <c r="G285" s="1705"/>
      <c r="H285" s="1705"/>
    </row>
    <row r="286" spans="1:8" ht="15.75" customHeight="1">
      <c r="A286" s="1705"/>
      <c r="B286" s="1705"/>
      <c r="C286" s="1705"/>
      <c r="D286" s="1705"/>
      <c r="E286" s="1705"/>
      <c r="F286" s="1705"/>
      <c r="G286" s="1705"/>
      <c r="H286" s="1705"/>
    </row>
    <row r="287" spans="1:8" ht="15.75" customHeight="1">
      <c r="A287" s="1705"/>
      <c r="B287" s="1705"/>
      <c r="C287" s="1705"/>
      <c r="D287" s="1705"/>
      <c r="E287" s="1705"/>
      <c r="F287" s="1705"/>
      <c r="G287" s="1705"/>
      <c r="H287" s="1705"/>
    </row>
    <row r="288" spans="1:8" ht="15.75" customHeight="1">
      <c r="A288" s="1705"/>
      <c r="B288" s="1705"/>
      <c r="C288" s="1705"/>
      <c r="D288" s="1705"/>
      <c r="E288" s="1705"/>
      <c r="F288" s="1705"/>
      <c r="G288" s="1705"/>
      <c r="H288" s="1705"/>
    </row>
    <row r="289" spans="1:8" ht="15.75" customHeight="1">
      <c r="A289" s="1705"/>
      <c r="B289" s="1705"/>
      <c r="C289" s="1705"/>
      <c r="D289" s="1705"/>
      <c r="E289" s="1705"/>
      <c r="F289" s="1705"/>
      <c r="G289" s="1705"/>
      <c r="H289" s="1705"/>
    </row>
    <row r="290" spans="1:8" ht="15.75" customHeight="1">
      <c r="A290" s="1705"/>
      <c r="B290" s="1705"/>
      <c r="C290" s="1705"/>
      <c r="D290" s="1705"/>
      <c r="E290" s="1705"/>
      <c r="F290" s="1705"/>
      <c r="G290" s="1705"/>
      <c r="H290" s="1705"/>
    </row>
    <row r="291" spans="1:8" ht="15.75" customHeight="1">
      <c r="A291" s="1705"/>
      <c r="B291" s="1705"/>
      <c r="C291" s="1705"/>
      <c r="D291" s="1705"/>
      <c r="E291" s="1705"/>
      <c r="F291" s="1705"/>
      <c r="G291" s="1705"/>
      <c r="H291" s="1705"/>
    </row>
    <row r="292" spans="1:8" ht="15.75" customHeight="1">
      <c r="A292" s="1705"/>
      <c r="B292" s="1705"/>
      <c r="C292" s="1705"/>
      <c r="D292" s="1705"/>
      <c r="E292" s="1705"/>
      <c r="F292" s="1705"/>
      <c r="G292" s="1705"/>
      <c r="H292" s="1705"/>
    </row>
    <row r="293" spans="1:8" ht="15.75" customHeight="1">
      <c r="A293" s="1705"/>
      <c r="B293" s="1705"/>
      <c r="C293" s="1705"/>
      <c r="D293" s="1705"/>
      <c r="E293" s="1705"/>
      <c r="F293" s="1705"/>
      <c r="G293" s="1705"/>
      <c r="H293" s="1705"/>
    </row>
    <row r="294" spans="1:8" ht="15.75" customHeight="1">
      <c r="A294" s="1705"/>
      <c r="B294" s="1705"/>
      <c r="C294" s="1705"/>
      <c r="D294" s="1705"/>
      <c r="E294" s="1705"/>
      <c r="F294" s="1705"/>
      <c r="G294" s="1705"/>
      <c r="H294" s="1705"/>
    </row>
    <row r="295" spans="1:8" ht="15.75" customHeight="1">
      <c r="A295" s="1705"/>
      <c r="B295" s="1705"/>
      <c r="C295" s="1705"/>
      <c r="D295" s="1705"/>
      <c r="E295" s="1705"/>
      <c r="F295" s="1705"/>
      <c r="G295" s="1705"/>
      <c r="H295" s="1705"/>
    </row>
    <row r="296" spans="1:8" ht="15.75" customHeight="1">
      <c r="A296" s="1705"/>
      <c r="B296" s="1705"/>
      <c r="C296" s="1705"/>
      <c r="D296" s="1705"/>
      <c r="E296" s="1705"/>
      <c r="F296" s="1705"/>
      <c r="G296" s="1705"/>
      <c r="H296" s="1705"/>
    </row>
    <row r="297" spans="1:8" ht="15.75" customHeight="1">
      <c r="A297" s="1705"/>
      <c r="B297" s="1705"/>
      <c r="C297" s="1705"/>
      <c r="D297" s="1705"/>
      <c r="E297" s="1705"/>
      <c r="F297" s="1705"/>
      <c r="G297" s="1705"/>
      <c r="H297" s="1705"/>
    </row>
    <row r="298" spans="1:8" ht="15.75" customHeight="1">
      <c r="A298" s="1705"/>
      <c r="B298" s="1705"/>
      <c r="C298" s="1705"/>
      <c r="D298" s="1705"/>
      <c r="E298" s="1705"/>
      <c r="F298" s="1705"/>
      <c r="G298" s="1705"/>
      <c r="H298" s="1705"/>
    </row>
    <row r="299" spans="1:8" ht="15.75" customHeight="1">
      <c r="A299" s="1705"/>
      <c r="B299" s="1705"/>
      <c r="C299" s="1705"/>
      <c r="D299" s="1705"/>
      <c r="E299" s="1705"/>
      <c r="F299" s="1705"/>
      <c r="G299" s="1705"/>
      <c r="H299" s="1705"/>
    </row>
    <row r="300" spans="1:8" ht="15.75" customHeight="1">
      <c r="A300" s="1705"/>
      <c r="B300" s="1705"/>
      <c r="C300" s="1705"/>
      <c r="D300" s="1705"/>
      <c r="E300" s="1705"/>
      <c r="F300" s="1705"/>
      <c r="G300" s="1705"/>
      <c r="H300" s="1705"/>
    </row>
    <row r="301" spans="1:8" ht="15.75" customHeight="1">
      <c r="A301" s="1705"/>
      <c r="B301" s="1705"/>
      <c r="C301" s="1705"/>
      <c r="D301" s="1705"/>
      <c r="E301" s="1705"/>
      <c r="F301" s="1705"/>
      <c r="G301" s="1705"/>
      <c r="H301" s="1705"/>
    </row>
    <row r="302" spans="1:8" ht="15.75" customHeight="1">
      <c r="A302" s="1705"/>
      <c r="B302" s="1705"/>
      <c r="C302" s="1705"/>
      <c r="D302" s="1705"/>
      <c r="E302" s="1705"/>
      <c r="F302" s="1705"/>
      <c r="G302" s="1705"/>
      <c r="H302" s="1705"/>
    </row>
    <row r="303" spans="1:8" ht="15.75" customHeight="1">
      <c r="A303" s="1705"/>
      <c r="B303" s="1705"/>
      <c r="C303" s="1705"/>
      <c r="D303" s="1705"/>
      <c r="E303" s="1705"/>
      <c r="F303" s="1705"/>
      <c r="G303" s="1705"/>
      <c r="H303" s="1705"/>
    </row>
    <row r="304" spans="1:8" ht="15.75" customHeight="1">
      <c r="A304" s="1705"/>
      <c r="B304" s="1705"/>
      <c r="C304" s="1705"/>
      <c r="D304" s="1705"/>
      <c r="E304" s="1705"/>
      <c r="F304" s="1705"/>
      <c r="G304" s="1705"/>
      <c r="H304" s="1705"/>
    </row>
    <row r="305" spans="1:8" ht="15.75" customHeight="1">
      <c r="A305" s="1705"/>
      <c r="B305" s="1705"/>
      <c r="C305" s="1705"/>
      <c r="D305" s="1705"/>
      <c r="E305" s="1705"/>
      <c r="F305" s="1705"/>
      <c r="G305" s="1705"/>
      <c r="H305" s="1705"/>
    </row>
    <row r="306" spans="1:8" ht="15.75" customHeight="1">
      <c r="A306" s="1705"/>
      <c r="B306" s="1705"/>
      <c r="C306" s="1705"/>
      <c r="D306" s="1705"/>
      <c r="E306" s="1705"/>
      <c r="F306" s="1705"/>
      <c r="G306" s="1705"/>
      <c r="H306" s="1705"/>
    </row>
    <row r="307" spans="1:8" ht="15.75" customHeight="1">
      <c r="A307" s="1705"/>
      <c r="B307" s="1705"/>
      <c r="C307" s="1705"/>
      <c r="D307" s="1705"/>
      <c r="E307" s="1705"/>
      <c r="F307" s="1705"/>
      <c r="G307" s="1705"/>
      <c r="H307" s="1705"/>
    </row>
    <row r="308" spans="1:8" ht="15.75" customHeight="1">
      <c r="A308" s="1705"/>
      <c r="B308" s="1705"/>
      <c r="C308" s="1705"/>
      <c r="D308" s="1705"/>
      <c r="E308" s="1705"/>
      <c r="F308" s="1705"/>
      <c r="G308" s="1705"/>
      <c r="H308" s="1705"/>
    </row>
    <row r="309" spans="1:8" ht="15.75" customHeight="1">
      <c r="A309" s="1705"/>
      <c r="B309" s="1705"/>
      <c r="C309" s="1705"/>
      <c r="D309" s="1705"/>
      <c r="E309" s="1705"/>
      <c r="F309" s="1705"/>
      <c r="G309" s="1705"/>
      <c r="H309" s="1705"/>
    </row>
    <row r="310" spans="1:8" ht="15.75" customHeight="1">
      <c r="A310" s="1705"/>
      <c r="B310" s="1705"/>
      <c r="C310" s="1705"/>
      <c r="D310" s="1705"/>
      <c r="E310" s="1705"/>
      <c r="F310" s="1705"/>
      <c r="G310" s="1705"/>
      <c r="H310" s="1705"/>
    </row>
    <row r="311" spans="1:8" ht="15.75" customHeight="1">
      <c r="A311" s="1705"/>
      <c r="B311" s="1705"/>
      <c r="C311" s="1705"/>
      <c r="D311" s="1705"/>
      <c r="E311" s="1705"/>
      <c r="F311" s="1705"/>
      <c r="G311" s="1705"/>
      <c r="H311" s="1705"/>
    </row>
    <row r="312" spans="1:8" ht="15.75" customHeight="1">
      <c r="A312" s="1705"/>
      <c r="B312" s="1705"/>
      <c r="C312" s="1705"/>
      <c r="D312" s="1705"/>
      <c r="E312" s="1705"/>
      <c r="F312" s="1705"/>
      <c r="G312" s="1705"/>
      <c r="H312" s="1705"/>
    </row>
    <row r="313" spans="1:8" ht="15.75" customHeight="1">
      <c r="A313" s="1705"/>
      <c r="B313" s="1705"/>
      <c r="C313" s="1705"/>
      <c r="D313" s="1705"/>
      <c r="E313" s="1705"/>
      <c r="F313" s="1705"/>
      <c r="G313" s="1705"/>
      <c r="H313" s="1705"/>
    </row>
    <row r="314" spans="1:8" ht="15.75" customHeight="1">
      <c r="A314" s="1705"/>
      <c r="B314" s="1705"/>
      <c r="C314" s="1705"/>
      <c r="D314" s="1705"/>
      <c r="E314" s="1705"/>
      <c r="F314" s="1705"/>
      <c r="G314" s="1705"/>
      <c r="H314" s="1705"/>
    </row>
    <row r="315" spans="1:8" ht="15.75" customHeight="1">
      <c r="A315" s="1705"/>
      <c r="B315" s="1705"/>
      <c r="C315" s="1705"/>
      <c r="D315" s="1705"/>
      <c r="E315" s="1705"/>
      <c r="F315" s="1705"/>
      <c r="G315" s="1705"/>
      <c r="H315" s="1705"/>
    </row>
    <row r="316" spans="1:8" ht="15.75" customHeight="1">
      <c r="A316" s="1705"/>
      <c r="B316" s="1705"/>
      <c r="C316" s="1705"/>
      <c r="D316" s="1705"/>
      <c r="E316" s="1705"/>
      <c r="F316" s="1705"/>
      <c r="G316" s="1705"/>
      <c r="H316" s="1705"/>
    </row>
    <row r="317" spans="1:8" ht="15.75" customHeight="1">
      <c r="A317" s="1705"/>
      <c r="B317" s="1705"/>
      <c r="C317" s="1705"/>
      <c r="D317" s="1705"/>
      <c r="E317" s="1705"/>
      <c r="F317" s="1705"/>
      <c r="G317" s="1705"/>
      <c r="H317" s="1705"/>
    </row>
    <row r="318" spans="1:8" ht="15.75" customHeight="1">
      <c r="A318" s="1705"/>
      <c r="B318" s="1705"/>
      <c r="C318" s="1705"/>
      <c r="D318" s="1705"/>
      <c r="E318" s="1705"/>
      <c r="F318" s="1705"/>
      <c r="G318" s="1705"/>
      <c r="H318" s="1705"/>
    </row>
    <row r="319" spans="1:8" ht="15.75" customHeight="1">
      <c r="A319" s="1705"/>
      <c r="B319" s="1705"/>
      <c r="C319" s="1705"/>
      <c r="D319" s="1705"/>
      <c r="E319" s="1705"/>
      <c r="F319" s="1705"/>
      <c r="G319" s="1705"/>
      <c r="H319" s="1705"/>
    </row>
    <row r="320" spans="1:8" ht="15.75" customHeight="1">
      <c r="A320" s="1705"/>
      <c r="B320" s="1705"/>
      <c r="C320" s="1705"/>
      <c r="D320" s="1705"/>
      <c r="E320" s="1705"/>
      <c r="F320" s="1705"/>
      <c r="G320" s="1705"/>
      <c r="H320" s="1705"/>
    </row>
    <row r="321" spans="1:8" ht="15.75" customHeight="1">
      <c r="A321" s="1705"/>
      <c r="B321" s="1705"/>
      <c r="C321" s="1705"/>
      <c r="D321" s="1705"/>
      <c r="E321" s="1705"/>
      <c r="F321" s="1705"/>
      <c r="G321" s="1705"/>
      <c r="H321" s="1705"/>
    </row>
    <row r="322" spans="1:8" ht="15.75" customHeight="1">
      <c r="A322" s="1705"/>
      <c r="B322" s="1705"/>
      <c r="C322" s="1705"/>
      <c r="D322" s="1705"/>
      <c r="E322" s="1705"/>
      <c r="F322" s="1705"/>
      <c r="G322" s="1705"/>
      <c r="H322" s="1705"/>
    </row>
    <row r="323" spans="1:8" ht="15.75" customHeight="1">
      <c r="A323" s="1705"/>
      <c r="B323" s="1705"/>
      <c r="C323" s="1705"/>
      <c r="D323" s="1705"/>
      <c r="E323" s="1705"/>
      <c r="F323" s="1705"/>
      <c r="G323" s="1705"/>
      <c r="H323" s="1705"/>
    </row>
    <row r="324" spans="1:8" ht="15.75" customHeight="1">
      <c r="A324" s="1705"/>
      <c r="B324" s="1705"/>
      <c r="C324" s="1705"/>
      <c r="D324" s="1705"/>
      <c r="E324" s="1705"/>
      <c r="F324" s="1705"/>
      <c r="G324" s="1705"/>
      <c r="H324" s="1705"/>
    </row>
    <row r="325" spans="1:8" ht="15.75" customHeight="1">
      <c r="A325" s="1705"/>
      <c r="B325" s="1705"/>
      <c r="C325" s="1705"/>
      <c r="D325" s="1705"/>
      <c r="E325" s="1705"/>
      <c r="F325" s="1705"/>
      <c r="G325" s="1705"/>
      <c r="H325" s="1705"/>
    </row>
    <row r="326" spans="1:8" ht="15.75" customHeight="1">
      <c r="A326" s="1705"/>
      <c r="B326" s="1705"/>
      <c r="C326" s="1705"/>
      <c r="D326" s="1705"/>
      <c r="E326" s="1705"/>
      <c r="F326" s="1705"/>
      <c r="G326" s="1705"/>
      <c r="H326" s="1705"/>
    </row>
    <row r="327" spans="1:8" ht="15.75" customHeight="1">
      <c r="A327" s="1705"/>
      <c r="B327" s="1705"/>
      <c r="C327" s="1705"/>
      <c r="D327" s="1705"/>
      <c r="E327" s="1705"/>
      <c r="F327" s="1705"/>
      <c r="G327" s="1705"/>
      <c r="H327" s="1705"/>
    </row>
    <row r="328" spans="1:8" ht="15.75" customHeight="1">
      <c r="A328" s="1705"/>
      <c r="B328" s="1705"/>
      <c r="C328" s="1705"/>
      <c r="D328" s="1705"/>
      <c r="E328" s="1705"/>
      <c r="F328" s="1705"/>
      <c r="G328" s="1705"/>
      <c r="H328" s="1705"/>
    </row>
    <row r="329" spans="1:8" ht="15.75" customHeight="1">
      <c r="A329" s="1705"/>
      <c r="B329" s="1705"/>
      <c r="C329" s="1705"/>
      <c r="D329" s="1705"/>
      <c r="E329" s="1705"/>
      <c r="F329" s="1705"/>
      <c r="G329" s="1705"/>
      <c r="H329" s="1705"/>
    </row>
    <row r="330" spans="1:8" ht="15.75" customHeight="1">
      <c r="A330" s="1705"/>
      <c r="B330" s="1705"/>
      <c r="C330" s="1705"/>
      <c r="D330" s="1705"/>
      <c r="E330" s="1705"/>
      <c r="F330" s="1705"/>
      <c r="G330" s="1705"/>
      <c r="H330" s="1705"/>
    </row>
    <row r="331" spans="1:8" ht="15.75" customHeight="1">
      <c r="A331" s="1705"/>
      <c r="B331" s="1705"/>
      <c r="C331" s="1705"/>
      <c r="D331" s="1705"/>
      <c r="E331" s="1705"/>
      <c r="F331" s="1705"/>
      <c r="G331" s="1705"/>
      <c r="H331" s="1705"/>
    </row>
    <row r="332" spans="1:8" ht="15.75" customHeight="1">
      <c r="A332" s="1705"/>
      <c r="B332" s="1705"/>
      <c r="C332" s="1705"/>
      <c r="D332" s="1705"/>
      <c r="E332" s="1705"/>
      <c r="F332" s="1705"/>
      <c r="G332" s="1705"/>
      <c r="H332" s="1705"/>
    </row>
    <row r="333" spans="1:8" ht="15.75" customHeight="1">
      <c r="A333" s="1705"/>
      <c r="B333" s="1705"/>
      <c r="C333" s="1705"/>
      <c r="D333" s="1705"/>
      <c r="E333" s="1705"/>
      <c r="F333" s="1705"/>
      <c r="G333" s="1705"/>
      <c r="H333" s="1705"/>
    </row>
    <row r="334" spans="1:8" ht="15.75" customHeight="1">
      <c r="A334" s="1705"/>
      <c r="B334" s="1705"/>
      <c r="C334" s="1705"/>
      <c r="D334" s="1705"/>
      <c r="E334" s="1705"/>
      <c r="F334" s="1705"/>
      <c r="G334" s="1705"/>
      <c r="H334" s="1705"/>
    </row>
    <row r="335" spans="1:8" ht="15.75" customHeight="1">
      <c r="A335" s="1705"/>
      <c r="B335" s="1705"/>
      <c r="C335" s="1705"/>
      <c r="D335" s="1705"/>
      <c r="E335" s="1705"/>
      <c r="F335" s="1705"/>
      <c r="G335" s="1705"/>
      <c r="H335" s="1705"/>
    </row>
    <row r="336" spans="1:8" ht="15.75" customHeight="1">
      <c r="A336" s="1705"/>
      <c r="B336" s="1705"/>
      <c r="C336" s="1705"/>
      <c r="D336" s="1705"/>
      <c r="E336" s="1705"/>
      <c r="F336" s="1705"/>
      <c r="G336" s="1705"/>
      <c r="H336" s="1705"/>
    </row>
    <row r="337" spans="1:8" ht="15.75" customHeight="1">
      <c r="A337" s="1705"/>
      <c r="B337" s="1705"/>
      <c r="C337" s="1705"/>
      <c r="D337" s="1705"/>
      <c r="E337" s="1705"/>
      <c r="F337" s="1705"/>
      <c r="G337" s="1705"/>
      <c r="H337" s="1705"/>
    </row>
    <row r="338" spans="1:8" ht="15.75" customHeight="1">
      <c r="A338" s="1705"/>
      <c r="B338" s="1705"/>
      <c r="C338" s="1705"/>
      <c r="D338" s="1705"/>
      <c r="E338" s="1705"/>
      <c r="F338" s="1705"/>
      <c r="G338" s="1705"/>
      <c r="H338" s="1705"/>
    </row>
    <row r="339" spans="1:8" ht="15.75" customHeight="1">
      <c r="A339" s="1705"/>
      <c r="B339" s="1705"/>
      <c r="C339" s="1705"/>
      <c r="D339" s="1705"/>
      <c r="E339" s="1705"/>
      <c r="F339" s="1705"/>
      <c r="G339" s="1705"/>
      <c r="H339" s="1705"/>
    </row>
    <row r="340" spans="1:8" ht="15.75" customHeight="1">
      <c r="A340" s="1705"/>
      <c r="B340" s="1705"/>
      <c r="C340" s="1705"/>
      <c r="D340" s="1705"/>
      <c r="E340" s="1705"/>
      <c r="F340" s="1705"/>
      <c r="G340" s="1705"/>
      <c r="H340" s="1705"/>
    </row>
    <row r="341" spans="1:8" ht="15.75" customHeight="1">
      <c r="A341" s="1705"/>
      <c r="B341" s="1705"/>
      <c r="C341" s="1705"/>
      <c r="D341" s="1705"/>
      <c r="E341" s="1705"/>
      <c r="F341" s="1705"/>
      <c r="G341" s="1705"/>
      <c r="H341" s="1705"/>
    </row>
    <row r="342" spans="1:8" ht="15.75" customHeight="1">
      <c r="A342" s="1705"/>
      <c r="B342" s="1705"/>
      <c r="C342" s="1705"/>
      <c r="D342" s="1705"/>
      <c r="E342" s="1705"/>
      <c r="F342" s="1705"/>
      <c r="G342" s="1705"/>
      <c r="H342" s="1705"/>
    </row>
    <row r="343" spans="1:8" ht="15.75" customHeight="1">
      <c r="A343" s="1705"/>
      <c r="B343" s="1705"/>
      <c r="C343" s="1705"/>
      <c r="D343" s="1705"/>
      <c r="E343" s="1705"/>
      <c r="F343" s="1705"/>
      <c r="G343" s="1705"/>
      <c r="H343" s="1705"/>
    </row>
    <row r="344" spans="1:8" ht="15.75" customHeight="1">
      <c r="A344" s="1705"/>
      <c r="B344" s="1705"/>
      <c r="C344" s="1705"/>
      <c r="D344" s="1705"/>
      <c r="E344" s="1705"/>
      <c r="F344" s="1705"/>
      <c r="G344" s="1705"/>
      <c r="H344" s="1705"/>
    </row>
    <row r="345" spans="1:8" ht="15.75" customHeight="1">
      <c r="A345" s="1705"/>
      <c r="B345" s="1705"/>
      <c r="C345" s="1705"/>
      <c r="D345" s="1705"/>
      <c r="E345" s="1705"/>
      <c r="F345" s="1705"/>
      <c r="G345" s="1705"/>
      <c r="H345" s="1705"/>
    </row>
    <row r="346" spans="1:8" ht="15.75" customHeight="1">
      <c r="A346" s="1705"/>
      <c r="B346" s="1705"/>
      <c r="C346" s="1705"/>
      <c r="D346" s="1705"/>
      <c r="E346" s="1705"/>
      <c r="F346" s="1705"/>
      <c r="G346" s="1705"/>
      <c r="H346" s="1705"/>
    </row>
    <row r="347" spans="1:8" ht="15.75" customHeight="1">
      <c r="A347" s="1705"/>
      <c r="B347" s="1705"/>
      <c r="C347" s="1705"/>
      <c r="D347" s="1705"/>
      <c r="E347" s="1705"/>
      <c r="F347" s="1705"/>
      <c r="G347" s="1705"/>
      <c r="H347" s="1705"/>
    </row>
    <row r="348" spans="1:8" ht="15.75" customHeight="1">
      <c r="A348" s="1705"/>
      <c r="B348" s="1705"/>
      <c r="C348" s="1705"/>
      <c r="D348" s="1705"/>
      <c r="E348" s="1705"/>
      <c r="F348" s="1705"/>
      <c r="G348" s="1705"/>
      <c r="H348" s="1705"/>
    </row>
    <row r="349" spans="1:8" ht="15.75" customHeight="1">
      <c r="A349" s="1705"/>
      <c r="B349" s="1705"/>
      <c r="C349" s="1705"/>
      <c r="D349" s="1705"/>
      <c r="E349" s="1705"/>
      <c r="F349" s="1705"/>
      <c r="G349" s="1705"/>
      <c r="H349" s="1705"/>
    </row>
    <row r="350" spans="1:8" ht="15.75" customHeight="1">
      <c r="A350" s="1705"/>
      <c r="B350" s="1705"/>
      <c r="C350" s="1705"/>
      <c r="D350" s="1705"/>
      <c r="E350" s="1705"/>
      <c r="F350" s="1705"/>
      <c r="G350" s="1705"/>
      <c r="H350" s="1705"/>
    </row>
    <row r="351" spans="1:8" ht="15.75" customHeight="1">
      <c r="A351" s="1705"/>
      <c r="B351" s="1705"/>
      <c r="C351" s="1705"/>
      <c r="D351" s="1705"/>
      <c r="E351" s="1705"/>
      <c r="F351" s="1705"/>
      <c r="G351" s="1705"/>
      <c r="H351" s="1705"/>
    </row>
    <row r="352" spans="1:8" ht="15.75" customHeight="1">
      <c r="A352" s="1705"/>
      <c r="B352" s="1705"/>
      <c r="C352" s="1705"/>
      <c r="D352" s="1705"/>
      <c r="E352" s="1705"/>
      <c r="F352" s="1705"/>
      <c r="G352" s="1705"/>
      <c r="H352" s="1705"/>
    </row>
    <row r="353" spans="1:8" ht="15.75" customHeight="1">
      <c r="A353" s="1705"/>
      <c r="B353" s="1705"/>
      <c r="C353" s="1705"/>
      <c r="D353" s="1705"/>
      <c r="E353" s="1705"/>
      <c r="F353" s="1705"/>
      <c r="G353" s="1705"/>
      <c r="H353" s="1705"/>
    </row>
    <row r="354" spans="1:8" ht="15.75" customHeight="1">
      <c r="A354" s="1705"/>
      <c r="B354" s="1705"/>
      <c r="C354" s="1705"/>
      <c r="D354" s="1705"/>
      <c r="E354" s="1705"/>
      <c r="F354" s="1705"/>
      <c r="G354" s="1705"/>
      <c r="H354" s="1705"/>
    </row>
    <row r="355" spans="1:8" ht="15.75" customHeight="1">
      <c r="A355" s="1705"/>
      <c r="B355" s="1705"/>
      <c r="C355" s="1705"/>
      <c r="D355" s="1705"/>
      <c r="E355" s="1705"/>
      <c r="F355" s="1705"/>
      <c r="G355" s="1705"/>
      <c r="H355" s="1705"/>
    </row>
    <row r="356" spans="1:8" ht="15.75" customHeight="1">
      <c r="A356" s="1705"/>
      <c r="B356" s="1705"/>
      <c r="C356" s="1705"/>
      <c r="D356" s="1705"/>
      <c r="E356" s="1705"/>
      <c r="F356" s="1705"/>
      <c r="G356" s="1705"/>
      <c r="H356" s="1705"/>
    </row>
    <row r="357" spans="1:8" ht="15.75" customHeight="1">
      <c r="A357" s="1705"/>
      <c r="B357" s="1705"/>
      <c r="C357" s="1705"/>
      <c r="D357" s="1705"/>
      <c r="E357" s="1705"/>
      <c r="F357" s="1705"/>
      <c r="G357" s="1705"/>
      <c r="H357" s="1705"/>
    </row>
    <row r="358" spans="1:8" ht="15.75" customHeight="1">
      <c r="A358" s="1705"/>
      <c r="B358" s="1705"/>
      <c r="C358" s="1705"/>
      <c r="D358" s="1705"/>
      <c r="E358" s="1705"/>
      <c r="F358" s="1705"/>
      <c r="G358" s="1705"/>
      <c r="H358" s="1705"/>
    </row>
    <row r="359" spans="1:8" ht="15.75" customHeight="1">
      <c r="A359" s="1705"/>
      <c r="B359" s="1705"/>
      <c r="C359" s="1705"/>
      <c r="D359" s="1705"/>
      <c r="E359" s="1705"/>
      <c r="F359" s="1705"/>
      <c r="G359" s="1705"/>
      <c r="H359" s="1705"/>
    </row>
    <row r="360" spans="1:8" ht="15.75" customHeight="1">
      <c r="A360" s="1705"/>
      <c r="B360" s="1705"/>
      <c r="C360" s="1705"/>
      <c r="D360" s="1705"/>
      <c r="E360" s="1705"/>
      <c r="F360" s="1705"/>
      <c r="G360" s="1705"/>
      <c r="H360" s="1705"/>
    </row>
    <row r="361" spans="1:8" ht="15.75" customHeight="1">
      <c r="A361" s="1705"/>
      <c r="B361" s="1705"/>
      <c r="C361" s="1705"/>
      <c r="D361" s="1705"/>
      <c r="E361" s="1705"/>
      <c r="F361" s="1705"/>
      <c r="G361" s="1705"/>
      <c r="H361" s="1705"/>
    </row>
    <row r="362" spans="1:8" ht="15.75" customHeight="1">
      <c r="A362" s="1705"/>
      <c r="B362" s="1705"/>
      <c r="C362" s="1705"/>
      <c r="D362" s="1705"/>
      <c r="E362" s="1705"/>
      <c r="F362" s="1705"/>
      <c r="G362" s="1705"/>
      <c r="H362" s="1705"/>
    </row>
    <row r="363" spans="1:8" ht="15.75" customHeight="1">
      <c r="A363" s="1705"/>
      <c r="B363" s="1705"/>
      <c r="C363" s="1705"/>
      <c r="D363" s="1705"/>
      <c r="E363" s="1705"/>
      <c r="F363" s="1705"/>
      <c r="G363" s="1705"/>
      <c r="H363" s="1705"/>
    </row>
    <row r="364" spans="1:8" ht="15.75" customHeight="1">
      <c r="A364" s="1705"/>
      <c r="B364" s="1705"/>
      <c r="C364" s="1705"/>
      <c r="D364" s="1705"/>
      <c r="E364" s="1705"/>
      <c r="F364" s="1705"/>
      <c r="G364" s="1705"/>
      <c r="H364" s="1705"/>
    </row>
    <row r="365" spans="1:8" ht="15.75" customHeight="1">
      <c r="A365" s="1705"/>
      <c r="B365" s="1705"/>
      <c r="C365" s="1705"/>
      <c r="D365" s="1705"/>
      <c r="E365" s="1705"/>
      <c r="F365" s="1705"/>
      <c r="G365" s="1705"/>
      <c r="H365" s="1705"/>
    </row>
    <row r="366" spans="1:8" ht="15.75" customHeight="1">
      <c r="A366" s="1705"/>
      <c r="B366" s="1705"/>
      <c r="C366" s="1705"/>
      <c r="D366" s="1705"/>
      <c r="E366" s="1705"/>
      <c r="F366" s="1705"/>
      <c r="G366" s="1705"/>
      <c r="H366" s="1705"/>
    </row>
    <row r="367" spans="1:8" ht="15.75" customHeight="1">
      <c r="A367" s="1705"/>
      <c r="B367" s="1705"/>
      <c r="C367" s="1705"/>
      <c r="D367" s="1705"/>
      <c r="E367" s="1705"/>
      <c r="F367" s="1705"/>
      <c r="G367" s="1705"/>
      <c r="H367" s="1705"/>
    </row>
    <row r="368" spans="1:8" ht="15.75" customHeight="1">
      <c r="A368" s="1705"/>
      <c r="B368" s="1705"/>
      <c r="C368" s="1705"/>
      <c r="D368" s="1705"/>
      <c r="E368" s="1705"/>
      <c r="F368" s="1705"/>
      <c r="G368" s="1705"/>
      <c r="H368" s="1705"/>
    </row>
    <row r="369" spans="1:8" ht="15.75" customHeight="1">
      <c r="A369" s="1705"/>
      <c r="B369" s="1705"/>
      <c r="C369" s="1705"/>
      <c r="D369" s="1705"/>
      <c r="E369" s="1705"/>
      <c r="F369" s="1705"/>
      <c r="G369" s="1705"/>
      <c r="H369" s="1705"/>
    </row>
    <row r="370" spans="1:8" ht="15.75" customHeight="1">
      <c r="A370" s="1705"/>
      <c r="B370" s="1705"/>
      <c r="C370" s="1705"/>
      <c r="D370" s="1705"/>
      <c r="E370" s="1705"/>
      <c r="F370" s="1705"/>
      <c r="G370" s="1705"/>
      <c r="H370" s="1705"/>
    </row>
    <row r="371" spans="1:8" ht="15.75" customHeight="1">
      <c r="A371" s="1705"/>
      <c r="B371" s="1705"/>
      <c r="C371" s="1705"/>
      <c r="D371" s="1705"/>
      <c r="E371" s="1705"/>
      <c r="F371" s="1705"/>
      <c r="G371" s="1705"/>
      <c r="H371" s="1705"/>
    </row>
    <row r="372" spans="1:8" ht="15.75" customHeight="1">
      <c r="A372" s="1705"/>
      <c r="B372" s="1705"/>
      <c r="C372" s="1705"/>
      <c r="D372" s="1705"/>
      <c r="E372" s="1705"/>
      <c r="F372" s="1705"/>
      <c r="G372" s="1705"/>
      <c r="H372" s="1705"/>
    </row>
    <row r="373" spans="1:8" ht="15.75" customHeight="1">
      <c r="A373" s="1705"/>
      <c r="B373" s="1705"/>
      <c r="C373" s="1705"/>
      <c r="D373" s="1705"/>
      <c r="E373" s="1705"/>
      <c r="F373" s="1705"/>
      <c r="G373" s="1705"/>
      <c r="H373" s="1705"/>
    </row>
    <row r="374" spans="1:8" ht="15.75" customHeight="1">
      <c r="A374" s="1705"/>
      <c r="B374" s="1705"/>
      <c r="C374" s="1705"/>
      <c r="D374" s="1705"/>
      <c r="E374" s="1705"/>
      <c r="F374" s="1705"/>
      <c r="G374" s="1705"/>
      <c r="H374" s="1705"/>
    </row>
    <row r="375" spans="1:8" ht="15.75" customHeight="1">
      <c r="A375" s="1705"/>
      <c r="B375" s="1705"/>
      <c r="C375" s="1705"/>
      <c r="D375" s="1705"/>
      <c r="E375" s="1705"/>
      <c r="F375" s="1705"/>
      <c r="G375" s="1705"/>
      <c r="H375" s="1705"/>
    </row>
    <row r="376" spans="1:8" ht="15.75" customHeight="1">
      <c r="A376" s="1705"/>
      <c r="B376" s="1705"/>
      <c r="C376" s="1705"/>
      <c r="D376" s="1705"/>
      <c r="E376" s="1705"/>
      <c r="F376" s="1705"/>
      <c r="G376" s="1705"/>
      <c r="H376" s="1705"/>
    </row>
    <row r="377" spans="1:8" ht="15.75" customHeight="1">
      <c r="A377" s="1705"/>
      <c r="B377" s="1705"/>
      <c r="C377" s="1705"/>
      <c r="D377" s="1705"/>
      <c r="E377" s="1705"/>
      <c r="F377" s="1705"/>
      <c r="G377" s="1705"/>
      <c r="H377" s="1705"/>
    </row>
    <row r="378" spans="1:8" ht="15.75" customHeight="1">
      <c r="A378" s="1705"/>
      <c r="B378" s="1705"/>
      <c r="C378" s="1705"/>
      <c r="D378" s="1705"/>
      <c r="E378" s="1705"/>
      <c r="F378" s="1705"/>
      <c r="G378" s="1705"/>
      <c r="H378" s="1705"/>
    </row>
    <row r="379" spans="1:8" ht="15.75" customHeight="1">
      <c r="A379" s="1705"/>
      <c r="B379" s="1705"/>
      <c r="C379" s="1705"/>
      <c r="D379" s="1705"/>
      <c r="E379" s="1705"/>
      <c r="F379" s="1705"/>
      <c r="G379" s="1705"/>
      <c r="H379" s="1705"/>
    </row>
    <row r="380" spans="1:8" ht="15.75" customHeight="1">
      <c r="A380" s="1705"/>
      <c r="B380" s="1705"/>
      <c r="C380" s="1705"/>
      <c r="D380" s="1705"/>
      <c r="E380" s="1705"/>
      <c r="F380" s="1705"/>
      <c r="G380" s="1705"/>
      <c r="H380" s="1705"/>
    </row>
    <row r="381" spans="1:8" ht="15.75" customHeight="1">
      <c r="A381" s="1705"/>
      <c r="B381" s="1705"/>
      <c r="C381" s="1705"/>
      <c r="D381" s="1705"/>
      <c r="E381" s="1705"/>
      <c r="F381" s="1705"/>
      <c r="G381" s="1705"/>
      <c r="H381" s="1705"/>
    </row>
    <row r="382" spans="1:8" ht="15.75" customHeight="1">
      <c r="A382" s="1705"/>
      <c r="B382" s="1705"/>
      <c r="C382" s="1705"/>
      <c r="D382" s="1705"/>
      <c r="E382" s="1705"/>
      <c r="F382" s="1705"/>
      <c r="G382" s="1705"/>
      <c r="H382" s="1705"/>
    </row>
    <row r="383" spans="1:8" ht="15.75" customHeight="1">
      <c r="A383" s="1705"/>
      <c r="B383" s="1705"/>
      <c r="C383" s="1705"/>
      <c r="D383" s="1705"/>
      <c r="E383" s="1705"/>
      <c r="F383" s="1705"/>
      <c r="G383" s="1705"/>
      <c r="H383" s="1705"/>
    </row>
    <row r="384" spans="1:8" ht="15.75" customHeight="1">
      <c r="A384" s="1705"/>
      <c r="B384" s="1705"/>
      <c r="C384" s="1705"/>
      <c r="D384" s="1705"/>
      <c r="E384" s="1705"/>
      <c r="F384" s="1705"/>
      <c r="G384" s="1705"/>
      <c r="H384" s="1705"/>
    </row>
    <row r="385" spans="1:8" ht="15.75" customHeight="1">
      <c r="A385" s="1705"/>
      <c r="B385" s="1705"/>
      <c r="C385" s="1705"/>
      <c r="D385" s="1705"/>
      <c r="E385" s="1705"/>
      <c r="F385" s="1705"/>
      <c r="G385" s="1705"/>
      <c r="H385" s="1705"/>
    </row>
    <row r="386" spans="1:8" ht="15.75" customHeight="1">
      <c r="A386" s="1705"/>
      <c r="B386" s="1705"/>
      <c r="C386" s="1705"/>
      <c r="D386" s="1705"/>
      <c r="E386" s="1705"/>
      <c r="F386" s="1705"/>
      <c r="G386" s="1705"/>
      <c r="H386" s="1705"/>
    </row>
    <row r="387" spans="1:8" ht="15.75" customHeight="1">
      <c r="A387" s="1705"/>
      <c r="B387" s="1705"/>
      <c r="C387" s="1705"/>
      <c r="D387" s="1705"/>
      <c r="E387" s="1705"/>
      <c r="F387" s="1705"/>
      <c r="G387" s="1705"/>
      <c r="H387" s="1705"/>
    </row>
    <row r="388" spans="1:8" ht="15.75" customHeight="1">
      <c r="A388" s="1705"/>
      <c r="B388" s="1705"/>
      <c r="C388" s="1705"/>
      <c r="D388" s="1705"/>
      <c r="E388" s="1705"/>
      <c r="F388" s="1705"/>
      <c r="G388" s="1705"/>
      <c r="H388" s="1705"/>
    </row>
    <row r="389" spans="1:8" ht="15.75" customHeight="1">
      <c r="A389" s="1705"/>
      <c r="B389" s="1705"/>
      <c r="C389" s="1705"/>
      <c r="D389" s="1705"/>
      <c r="E389" s="1705"/>
      <c r="F389" s="1705"/>
      <c r="G389" s="1705"/>
      <c r="H389" s="1705"/>
    </row>
    <row r="390" spans="1:8" ht="15.75" customHeight="1">
      <c r="A390" s="1705"/>
      <c r="B390" s="1705"/>
      <c r="C390" s="1705"/>
      <c r="D390" s="1705"/>
      <c r="E390" s="1705"/>
      <c r="F390" s="1705"/>
      <c r="G390" s="1705"/>
      <c r="H390" s="1705"/>
    </row>
    <row r="391" spans="1:8" ht="15.75" customHeight="1">
      <c r="A391" s="1705"/>
      <c r="B391" s="1705"/>
      <c r="C391" s="1705"/>
      <c r="D391" s="1705"/>
      <c r="E391" s="1705"/>
      <c r="F391" s="1705"/>
      <c r="G391" s="1705"/>
      <c r="H391" s="1705"/>
    </row>
    <row r="392" spans="1:8" ht="15.75" customHeight="1">
      <c r="A392" s="1705"/>
      <c r="B392" s="1705"/>
      <c r="C392" s="1705"/>
      <c r="D392" s="1705"/>
      <c r="E392" s="1705"/>
      <c r="F392" s="1705"/>
      <c r="G392" s="1705"/>
      <c r="H392" s="1705"/>
    </row>
    <row r="393" spans="1:8" ht="15.75" customHeight="1">
      <c r="A393" s="1705"/>
      <c r="B393" s="1705"/>
      <c r="C393" s="1705"/>
      <c r="D393" s="1705"/>
      <c r="E393" s="1705"/>
      <c r="F393" s="1705"/>
      <c r="G393" s="1705"/>
      <c r="H393" s="1705"/>
    </row>
    <row r="394" spans="1:8" ht="15.75" customHeight="1">
      <c r="A394" s="1705"/>
      <c r="B394" s="1705"/>
      <c r="C394" s="1705"/>
      <c r="D394" s="1705"/>
      <c r="E394" s="1705"/>
      <c r="F394" s="1705"/>
      <c r="G394" s="1705"/>
      <c r="H394" s="1705"/>
    </row>
    <row r="395" spans="1:8" ht="15.75" customHeight="1">
      <c r="A395" s="1705"/>
      <c r="B395" s="1705"/>
      <c r="C395" s="1705"/>
      <c r="D395" s="1705"/>
      <c r="E395" s="1705"/>
      <c r="F395" s="1705"/>
      <c r="G395" s="1705"/>
      <c r="H395" s="1705"/>
    </row>
    <row r="396" spans="1:8" ht="15.75" customHeight="1">
      <c r="A396" s="1705"/>
      <c r="B396" s="1705"/>
      <c r="C396" s="1705"/>
      <c r="D396" s="1705"/>
      <c r="E396" s="1705"/>
      <c r="F396" s="1705"/>
      <c r="G396" s="1705"/>
      <c r="H396" s="1705"/>
    </row>
    <row r="397" spans="1:8" ht="15.75" customHeight="1">
      <c r="A397" s="1705"/>
      <c r="B397" s="1705"/>
      <c r="C397" s="1705"/>
      <c r="D397" s="1705"/>
      <c r="E397" s="1705"/>
      <c r="F397" s="1705"/>
      <c r="G397" s="1705"/>
      <c r="H397" s="1705"/>
    </row>
    <row r="398" spans="1:8" ht="15.75" customHeight="1">
      <c r="A398" s="1705"/>
      <c r="B398" s="1705"/>
      <c r="C398" s="1705"/>
      <c r="D398" s="1705"/>
      <c r="E398" s="1705"/>
      <c r="F398" s="1705"/>
      <c r="G398" s="1705"/>
      <c r="H398" s="1705"/>
    </row>
    <row r="399" spans="1:8" ht="15.75" customHeight="1">
      <c r="A399" s="1705"/>
      <c r="B399" s="1705"/>
      <c r="C399" s="1705"/>
      <c r="D399" s="1705"/>
      <c r="E399" s="1705"/>
      <c r="F399" s="1705"/>
      <c r="G399" s="1705"/>
      <c r="H399" s="1705"/>
    </row>
    <row r="400" spans="1:8" ht="15.75" customHeight="1">
      <c r="A400" s="1705"/>
      <c r="B400" s="1705"/>
      <c r="C400" s="1705"/>
      <c r="D400" s="1705"/>
      <c r="E400" s="1705"/>
      <c r="F400" s="1705"/>
      <c r="G400" s="1705"/>
      <c r="H400" s="1705"/>
    </row>
    <row r="401" spans="1:8" ht="15.75" customHeight="1">
      <c r="A401" s="1705"/>
      <c r="B401" s="1705"/>
      <c r="C401" s="1705"/>
      <c r="D401" s="1705"/>
      <c r="E401" s="1705"/>
      <c r="F401" s="1705"/>
      <c r="G401" s="1705"/>
      <c r="H401" s="1705"/>
    </row>
    <row r="402" spans="1:8" ht="15.75" customHeight="1">
      <c r="A402" s="1705"/>
      <c r="B402" s="1705"/>
      <c r="C402" s="1705"/>
      <c r="D402" s="1705"/>
      <c r="E402" s="1705"/>
      <c r="F402" s="1705"/>
      <c r="G402" s="1705"/>
      <c r="H402" s="1705"/>
    </row>
    <row r="403" spans="1:8" ht="15.75" customHeight="1">
      <c r="A403" s="1705"/>
      <c r="B403" s="1705"/>
      <c r="C403" s="1705"/>
      <c r="D403" s="1705"/>
      <c r="E403" s="1705"/>
      <c r="F403" s="1705"/>
      <c r="G403" s="1705"/>
      <c r="H403" s="1705"/>
    </row>
    <row r="404" spans="1:8" ht="15.75" customHeight="1">
      <c r="A404" s="1705"/>
      <c r="B404" s="1705"/>
      <c r="C404" s="1705"/>
      <c r="D404" s="1705"/>
      <c r="E404" s="1705"/>
      <c r="F404" s="1705"/>
      <c r="G404" s="1705"/>
      <c r="H404" s="1705"/>
    </row>
    <row r="405" spans="1:8" ht="15.75" customHeight="1">
      <c r="A405" s="1705"/>
      <c r="B405" s="1705"/>
      <c r="C405" s="1705"/>
      <c r="D405" s="1705"/>
      <c r="E405" s="1705"/>
      <c r="F405" s="1705"/>
      <c r="G405" s="1705"/>
      <c r="H405" s="1705"/>
    </row>
    <row r="406" spans="1:8" ht="15.75" customHeight="1">
      <c r="A406" s="1705"/>
      <c r="B406" s="1705"/>
      <c r="C406" s="1705"/>
      <c r="D406" s="1705"/>
      <c r="E406" s="1705"/>
      <c r="F406" s="1705"/>
      <c r="G406" s="1705"/>
      <c r="H406" s="1705"/>
    </row>
    <row r="407" spans="1:8" ht="15.75" customHeight="1">
      <c r="A407" s="1705"/>
      <c r="B407" s="1705"/>
      <c r="C407" s="1705"/>
      <c r="D407" s="1705"/>
      <c r="E407" s="1705"/>
      <c r="F407" s="1705"/>
      <c r="G407" s="1705"/>
      <c r="H407" s="1705"/>
    </row>
    <row r="408" spans="1:8" ht="15.75" customHeight="1">
      <c r="A408" s="1705"/>
      <c r="B408" s="1705"/>
      <c r="C408" s="1705"/>
      <c r="D408" s="1705"/>
      <c r="E408" s="1705"/>
      <c r="F408" s="1705"/>
      <c r="G408" s="1705"/>
      <c r="H408" s="1705"/>
    </row>
    <row r="409" spans="1:8" ht="15.75" customHeight="1">
      <c r="A409" s="1705"/>
      <c r="B409" s="1705"/>
      <c r="C409" s="1705"/>
      <c r="D409" s="1705"/>
      <c r="E409" s="1705"/>
      <c r="F409" s="1705"/>
      <c r="G409" s="1705"/>
      <c r="H409" s="1705"/>
    </row>
    <row r="410" spans="1:8" ht="15.75" customHeight="1">
      <c r="A410" s="1705"/>
      <c r="B410" s="1705"/>
      <c r="C410" s="1705"/>
      <c r="D410" s="1705"/>
      <c r="E410" s="1705"/>
      <c r="F410" s="1705"/>
      <c r="G410" s="1705"/>
      <c r="H410" s="1705"/>
    </row>
    <row r="411" spans="1:8" ht="15.75" customHeight="1">
      <c r="A411" s="1705"/>
      <c r="B411" s="1705"/>
      <c r="C411" s="1705"/>
      <c r="D411" s="1705"/>
      <c r="E411" s="1705"/>
      <c r="F411" s="1705"/>
      <c r="G411" s="1705"/>
      <c r="H411" s="1705"/>
    </row>
    <row r="412" spans="1:8" ht="15.75" customHeight="1">
      <c r="A412" s="1705"/>
      <c r="B412" s="1705"/>
      <c r="C412" s="1705"/>
      <c r="D412" s="1705"/>
      <c r="E412" s="1705"/>
      <c r="F412" s="1705"/>
      <c r="G412" s="1705"/>
      <c r="H412" s="1705"/>
    </row>
    <row r="413" spans="1:8" ht="15.75" customHeight="1">
      <c r="A413" s="1705"/>
      <c r="B413" s="1705"/>
      <c r="C413" s="1705"/>
      <c r="D413" s="1705"/>
      <c r="E413" s="1705"/>
      <c r="F413" s="1705"/>
      <c r="G413" s="1705"/>
      <c r="H413" s="1705"/>
    </row>
    <row r="414" spans="1:8" ht="15.75" customHeight="1">
      <c r="A414" s="1705"/>
      <c r="B414" s="1705"/>
      <c r="C414" s="1705"/>
      <c r="D414" s="1705"/>
      <c r="E414" s="1705"/>
      <c r="F414" s="1705"/>
      <c r="G414" s="1705"/>
      <c r="H414" s="1705"/>
    </row>
    <row r="415" spans="1:8" ht="15.75" customHeight="1">
      <c r="A415" s="1705"/>
      <c r="B415" s="1705"/>
      <c r="C415" s="1705"/>
      <c r="D415" s="1705"/>
      <c r="E415" s="1705"/>
      <c r="F415" s="1705"/>
      <c r="G415" s="1705"/>
      <c r="H415" s="1705"/>
    </row>
    <row r="416" spans="1:8" ht="15.75" customHeight="1">
      <c r="A416" s="1705"/>
      <c r="B416" s="1705"/>
      <c r="C416" s="1705"/>
      <c r="D416" s="1705"/>
      <c r="E416" s="1705"/>
      <c r="F416" s="1705"/>
      <c r="G416" s="1705"/>
      <c r="H416" s="1705"/>
    </row>
    <row r="417" spans="1:8" ht="15.75" customHeight="1">
      <c r="A417" s="1705"/>
      <c r="B417" s="1705"/>
      <c r="C417" s="1705"/>
      <c r="D417" s="1705"/>
      <c r="E417" s="1705"/>
      <c r="F417" s="1705"/>
      <c r="G417" s="1705"/>
      <c r="H417" s="1705"/>
    </row>
    <row r="418" spans="1:8" ht="15.75" customHeight="1">
      <c r="A418" s="1705"/>
      <c r="B418" s="1705"/>
      <c r="C418" s="1705"/>
      <c r="D418" s="1705"/>
      <c r="E418" s="1705"/>
      <c r="F418" s="1705"/>
      <c r="G418" s="1705"/>
      <c r="H418" s="1705"/>
    </row>
    <row r="419" spans="1:8" ht="15.75" customHeight="1">
      <c r="A419" s="1705"/>
      <c r="B419" s="1705"/>
      <c r="C419" s="1705"/>
      <c r="D419" s="1705"/>
      <c r="E419" s="1705"/>
      <c r="F419" s="1705"/>
      <c r="G419" s="1705"/>
      <c r="H419" s="1705"/>
    </row>
    <row r="420" spans="1:8" ht="15.75" customHeight="1">
      <c r="A420" s="1705"/>
      <c r="B420" s="1705"/>
      <c r="C420" s="1705"/>
      <c r="D420" s="1705"/>
      <c r="E420" s="1705"/>
      <c r="F420" s="1705"/>
      <c r="G420" s="1705"/>
      <c r="H420" s="1705"/>
    </row>
    <row r="421" spans="1:8" ht="15.75" customHeight="1">
      <c r="A421" s="1705"/>
      <c r="B421" s="1705"/>
      <c r="C421" s="1705"/>
      <c r="D421" s="1705"/>
      <c r="E421" s="1705"/>
      <c r="F421" s="1705"/>
      <c r="G421" s="1705"/>
      <c r="H421" s="1705"/>
    </row>
    <row r="422" spans="1:8" ht="15.75" customHeight="1">
      <c r="A422" s="1705"/>
      <c r="B422" s="1705"/>
      <c r="C422" s="1705"/>
      <c r="D422" s="1705"/>
      <c r="E422" s="1705"/>
      <c r="F422" s="1705"/>
      <c r="G422" s="1705"/>
      <c r="H422" s="1705"/>
    </row>
    <row r="423" spans="1:8" ht="15.75" customHeight="1">
      <c r="A423" s="1705"/>
      <c r="B423" s="1705"/>
      <c r="C423" s="1705"/>
      <c r="D423" s="1705"/>
      <c r="E423" s="1705"/>
      <c r="F423" s="1705"/>
      <c r="G423" s="1705"/>
      <c r="H423" s="1705"/>
    </row>
    <row r="424" spans="1:8" ht="15.75" customHeight="1">
      <c r="A424" s="1705"/>
      <c r="B424" s="1705"/>
      <c r="C424" s="1705"/>
      <c r="D424" s="1705"/>
      <c r="E424" s="1705"/>
      <c r="F424" s="1705"/>
      <c r="G424" s="1705"/>
      <c r="H424" s="1705"/>
    </row>
    <row r="425" spans="1:8" ht="15.75" customHeight="1">
      <c r="A425" s="1705"/>
      <c r="B425" s="1705"/>
      <c r="C425" s="1705"/>
      <c r="D425" s="1705"/>
      <c r="E425" s="1705"/>
      <c r="F425" s="1705"/>
      <c r="G425" s="1705"/>
      <c r="H425" s="1705"/>
    </row>
    <row r="426" spans="1:8" ht="15.75" customHeight="1">
      <c r="A426" s="1705"/>
      <c r="B426" s="1705"/>
      <c r="C426" s="1705"/>
      <c r="D426" s="1705"/>
      <c r="E426" s="1705"/>
      <c r="F426" s="1705"/>
      <c r="G426" s="1705"/>
      <c r="H426" s="1705"/>
    </row>
    <row r="427" spans="1:8" ht="15.75" customHeight="1">
      <c r="A427" s="1705"/>
      <c r="B427" s="1705"/>
      <c r="C427" s="1705"/>
      <c r="D427" s="1705"/>
      <c r="E427" s="1705"/>
      <c r="F427" s="1705"/>
      <c r="G427" s="1705"/>
      <c r="H427" s="1705"/>
    </row>
    <row r="428" spans="1:8" ht="15.75" customHeight="1">
      <c r="A428" s="1705"/>
      <c r="B428" s="1705"/>
      <c r="C428" s="1705"/>
      <c r="D428" s="1705"/>
      <c r="E428" s="1705"/>
      <c r="F428" s="1705"/>
      <c r="G428" s="1705"/>
      <c r="H428" s="1705"/>
    </row>
    <row r="429" spans="1:8" ht="15.75" customHeight="1">
      <c r="A429" s="1705"/>
      <c r="B429" s="1705"/>
      <c r="C429" s="1705"/>
      <c r="D429" s="1705"/>
      <c r="E429" s="1705"/>
      <c r="F429" s="1705"/>
      <c r="G429" s="1705"/>
      <c r="H429" s="1705"/>
    </row>
    <row r="430" spans="1:8" ht="15.75" customHeight="1">
      <c r="A430" s="1705"/>
      <c r="B430" s="1705"/>
      <c r="C430" s="1705"/>
      <c r="D430" s="1705"/>
      <c r="E430" s="1705"/>
      <c r="F430" s="1705"/>
      <c r="G430" s="1705"/>
      <c r="H430" s="1705"/>
    </row>
    <row r="431" spans="1:8" ht="15.75" customHeight="1">
      <c r="A431" s="1705"/>
      <c r="B431" s="1705"/>
      <c r="C431" s="1705"/>
      <c r="D431" s="1705"/>
      <c r="E431" s="1705"/>
      <c r="F431" s="1705"/>
      <c r="G431" s="1705"/>
      <c r="H431" s="1705"/>
    </row>
    <row r="432" spans="1:8" ht="15.75" customHeight="1">
      <c r="A432" s="1705"/>
      <c r="B432" s="1705"/>
      <c r="C432" s="1705"/>
      <c r="D432" s="1705"/>
      <c r="E432" s="1705"/>
      <c r="F432" s="1705"/>
      <c r="G432" s="1705"/>
      <c r="H432" s="1705"/>
    </row>
    <row r="433" spans="1:8" ht="15.75" customHeight="1">
      <c r="A433" s="1705"/>
      <c r="B433" s="1705"/>
      <c r="C433" s="1705"/>
      <c r="D433" s="1705"/>
      <c r="E433" s="1705"/>
      <c r="F433" s="1705"/>
      <c r="G433" s="1705"/>
      <c r="H433" s="1705"/>
    </row>
    <row r="434" spans="1:8" ht="15.75" customHeight="1">
      <c r="A434" s="1705"/>
      <c r="B434" s="1705"/>
      <c r="C434" s="1705"/>
      <c r="D434" s="1705"/>
      <c r="E434" s="1705"/>
      <c r="F434" s="1705"/>
      <c r="G434" s="1705"/>
      <c r="H434" s="1705"/>
    </row>
    <row r="435" spans="1:8" ht="15.75" customHeight="1">
      <c r="A435" s="1705"/>
      <c r="B435" s="1705"/>
      <c r="C435" s="1705"/>
      <c r="D435" s="1705"/>
      <c r="E435" s="1705"/>
      <c r="F435" s="1705"/>
      <c r="G435" s="1705"/>
      <c r="H435" s="1705"/>
    </row>
    <row r="436" spans="1:8" ht="15.75" customHeight="1">
      <c r="A436" s="1705"/>
      <c r="B436" s="1705"/>
      <c r="C436" s="1705"/>
      <c r="D436" s="1705"/>
      <c r="E436" s="1705"/>
      <c r="F436" s="1705"/>
      <c r="G436" s="1705"/>
      <c r="H436" s="1705"/>
    </row>
    <row r="437" spans="1:8" ht="15.75" customHeight="1">
      <c r="A437" s="1705"/>
      <c r="B437" s="1705"/>
      <c r="C437" s="1705"/>
      <c r="D437" s="1705"/>
      <c r="E437" s="1705"/>
      <c r="F437" s="1705"/>
      <c r="G437" s="1705"/>
      <c r="H437" s="1705"/>
    </row>
    <row r="438" spans="1:8" ht="15.75" customHeight="1">
      <c r="A438" s="1705"/>
      <c r="B438" s="1705"/>
      <c r="C438" s="1705"/>
      <c r="D438" s="1705"/>
      <c r="E438" s="1705"/>
      <c r="F438" s="1705"/>
      <c r="G438" s="1705"/>
      <c r="H438" s="1705"/>
    </row>
    <row r="439" spans="1:8" ht="15.75" customHeight="1">
      <c r="A439" s="1705"/>
      <c r="B439" s="1705"/>
      <c r="C439" s="1705"/>
      <c r="D439" s="1705"/>
      <c r="E439" s="1705"/>
      <c r="F439" s="1705"/>
      <c r="G439" s="1705"/>
      <c r="H439" s="1705"/>
    </row>
    <row r="440" spans="1:8" ht="15.75" customHeight="1">
      <c r="A440" s="1705"/>
      <c r="B440" s="1705"/>
      <c r="C440" s="1705"/>
      <c r="D440" s="1705"/>
      <c r="E440" s="1705"/>
      <c r="F440" s="1705"/>
      <c r="G440" s="1705"/>
      <c r="H440" s="1705"/>
    </row>
    <row r="441" spans="1:8" ht="15.75" customHeight="1">
      <c r="A441" s="1705"/>
      <c r="B441" s="1705"/>
      <c r="C441" s="1705"/>
      <c r="D441" s="1705"/>
      <c r="E441" s="1705"/>
      <c r="F441" s="1705"/>
      <c r="G441" s="1705"/>
      <c r="H441" s="1705"/>
    </row>
    <row r="442" spans="1:8" ht="15.75" customHeight="1">
      <c r="A442" s="1705"/>
      <c r="B442" s="1705"/>
      <c r="C442" s="1705"/>
      <c r="D442" s="1705"/>
      <c r="E442" s="1705"/>
      <c r="F442" s="1705"/>
      <c r="G442" s="1705"/>
      <c r="H442" s="1705"/>
    </row>
    <row r="443" spans="1:8" ht="15.75" customHeight="1">
      <c r="A443" s="1705"/>
      <c r="B443" s="1705"/>
      <c r="C443" s="1705"/>
      <c r="D443" s="1705"/>
      <c r="E443" s="1705"/>
      <c r="F443" s="1705"/>
      <c r="G443" s="1705"/>
      <c r="H443" s="1705"/>
    </row>
    <row r="444" spans="1:8" ht="15.75" customHeight="1">
      <c r="A444" s="1705"/>
      <c r="B444" s="1705"/>
      <c r="C444" s="1705"/>
      <c r="D444" s="1705"/>
      <c r="E444" s="1705"/>
      <c r="F444" s="1705"/>
      <c r="G444" s="1705"/>
      <c r="H444" s="1705"/>
    </row>
    <row r="445" spans="1:8" ht="15.75" customHeight="1">
      <c r="A445" s="1705"/>
      <c r="B445" s="1705"/>
      <c r="C445" s="1705"/>
      <c r="D445" s="1705"/>
      <c r="E445" s="1705"/>
      <c r="F445" s="1705"/>
      <c r="G445" s="1705"/>
      <c r="H445" s="1705"/>
    </row>
    <row r="446" spans="1:8" ht="15.75" customHeight="1">
      <c r="A446" s="1705"/>
      <c r="B446" s="1705"/>
      <c r="C446" s="1705"/>
      <c r="D446" s="1705"/>
      <c r="E446" s="1705"/>
      <c r="F446" s="1705"/>
      <c r="G446" s="1705"/>
      <c r="H446" s="1705"/>
    </row>
    <row r="447" spans="1:8" ht="15.75" customHeight="1">
      <c r="A447" s="1705"/>
      <c r="B447" s="1705"/>
      <c r="C447" s="1705"/>
      <c r="D447" s="1705"/>
      <c r="E447" s="1705"/>
      <c r="F447" s="1705"/>
      <c r="G447" s="1705"/>
      <c r="H447" s="1705"/>
    </row>
    <row r="448" spans="1:8" ht="15.75" customHeight="1">
      <c r="A448" s="1705"/>
      <c r="B448" s="1705"/>
      <c r="C448" s="1705"/>
      <c r="D448" s="1705"/>
      <c r="E448" s="1705"/>
      <c r="F448" s="1705"/>
      <c r="G448" s="1705"/>
      <c r="H448" s="1705"/>
    </row>
    <row r="449" spans="1:8" ht="15.75" customHeight="1">
      <c r="A449" s="1705"/>
      <c r="B449" s="1705"/>
      <c r="C449" s="1705"/>
      <c r="D449" s="1705"/>
      <c r="E449" s="1705"/>
      <c r="F449" s="1705"/>
      <c r="G449" s="1705"/>
      <c r="H449" s="1705"/>
    </row>
    <row r="450" spans="1:8" ht="15.75" customHeight="1">
      <c r="A450" s="1705"/>
      <c r="B450" s="1705"/>
      <c r="C450" s="1705"/>
      <c r="D450" s="1705"/>
      <c r="E450" s="1705"/>
      <c r="F450" s="1705"/>
      <c r="G450" s="1705"/>
      <c r="H450" s="1705"/>
    </row>
    <row r="451" spans="1:8" ht="15.75" customHeight="1">
      <c r="A451" s="1705"/>
      <c r="B451" s="1705"/>
      <c r="C451" s="1705"/>
      <c r="D451" s="1705"/>
      <c r="E451" s="1705"/>
      <c r="F451" s="1705"/>
      <c r="G451" s="1705"/>
      <c r="H451" s="1705"/>
    </row>
    <row r="452" spans="1:8" ht="15.75" customHeight="1">
      <c r="A452" s="1705"/>
      <c r="B452" s="1705"/>
      <c r="C452" s="1705"/>
      <c r="D452" s="1705"/>
      <c r="E452" s="1705"/>
      <c r="F452" s="1705"/>
      <c r="G452" s="1705"/>
      <c r="H452" s="1705"/>
    </row>
    <row r="453" spans="1:8" ht="15.75" customHeight="1">
      <c r="A453" s="1705"/>
      <c r="B453" s="1705"/>
      <c r="C453" s="1705"/>
      <c r="D453" s="1705"/>
      <c r="E453" s="1705"/>
      <c r="F453" s="1705"/>
      <c r="G453" s="1705"/>
      <c r="H453" s="1705"/>
    </row>
    <row r="454" spans="1:8" ht="15.75" customHeight="1">
      <c r="A454" s="1705"/>
      <c r="B454" s="1705"/>
      <c r="C454" s="1705"/>
      <c r="D454" s="1705"/>
      <c r="E454" s="1705"/>
      <c r="F454" s="1705"/>
      <c r="G454" s="1705"/>
      <c r="H454" s="1705"/>
    </row>
    <row r="455" spans="1:8" ht="15.75" customHeight="1">
      <c r="A455" s="1705"/>
      <c r="B455" s="1705"/>
      <c r="C455" s="1705"/>
      <c r="D455" s="1705"/>
      <c r="E455" s="1705"/>
      <c r="F455" s="1705"/>
      <c r="G455" s="1705"/>
      <c r="H455" s="1705"/>
    </row>
    <row r="456" spans="1:8" ht="15.75" customHeight="1">
      <c r="A456" s="1705"/>
      <c r="B456" s="1705"/>
      <c r="C456" s="1705"/>
      <c r="D456" s="1705"/>
      <c r="E456" s="1705"/>
      <c r="F456" s="1705"/>
      <c r="G456" s="1705"/>
      <c r="H456" s="1705"/>
    </row>
    <row r="457" spans="1:8" ht="15.75" customHeight="1">
      <c r="A457" s="1705"/>
      <c r="B457" s="1705"/>
      <c r="C457" s="1705"/>
      <c r="D457" s="1705"/>
      <c r="E457" s="1705"/>
      <c r="F457" s="1705"/>
      <c r="G457" s="1705"/>
      <c r="H457" s="1705"/>
    </row>
    <row r="458" spans="1:8" ht="15.75" customHeight="1">
      <c r="A458" s="1705"/>
      <c r="B458" s="1705"/>
      <c r="C458" s="1705"/>
      <c r="D458" s="1705"/>
      <c r="E458" s="1705"/>
      <c r="F458" s="1705"/>
      <c r="G458" s="1705"/>
      <c r="H458" s="1705"/>
    </row>
    <row r="459" spans="1:8" ht="15.75" customHeight="1">
      <c r="A459" s="1705"/>
      <c r="B459" s="1705"/>
      <c r="C459" s="1705"/>
      <c r="D459" s="1705"/>
      <c r="E459" s="1705"/>
      <c r="F459" s="1705"/>
      <c r="G459" s="1705"/>
      <c r="H459" s="1705"/>
    </row>
    <row r="460" spans="1:8" ht="15.75" customHeight="1">
      <c r="A460" s="1705"/>
      <c r="B460" s="1705"/>
      <c r="C460" s="1705"/>
      <c r="D460" s="1705"/>
      <c r="E460" s="1705"/>
      <c r="F460" s="1705"/>
      <c r="G460" s="1705"/>
      <c r="H460" s="1705"/>
    </row>
    <row r="461" spans="1:8" ht="15.75" customHeight="1">
      <c r="A461" s="1705"/>
      <c r="B461" s="1705"/>
      <c r="C461" s="1705"/>
      <c r="D461" s="1705"/>
      <c r="E461" s="1705"/>
      <c r="F461" s="1705"/>
      <c r="G461" s="1705"/>
      <c r="H461" s="1705"/>
    </row>
    <row r="462" spans="1:8" ht="15.75" customHeight="1">
      <c r="A462" s="1705"/>
      <c r="B462" s="1705"/>
      <c r="C462" s="1705"/>
      <c r="D462" s="1705"/>
      <c r="E462" s="1705"/>
      <c r="F462" s="1705"/>
      <c r="G462" s="1705"/>
      <c r="H462" s="1705"/>
    </row>
    <row r="463" spans="1:8" ht="15.75" customHeight="1">
      <c r="A463" s="1705"/>
      <c r="B463" s="1705"/>
      <c r="C463" s="1705"/>
      <c r="D463" s="1705"/>
      <c r="E463" s="1705"/>
      <c r="F463" s="1705"/>
      <c r="G463" s="1705"/>
      <c r="H463" s="1705"/>
    </row>
    <row r="464" spans="1:8" ht="15.75" customHeight="1">
      <c r="A464" s="1705"/>
      <c r="B464" s="1705"/>
      <c r="C464" s="1705"/>
      <c r="D464" s="1705"/>
      <c r="E464" s="1705"/>
      <c r="F464" s="1705"/>
      <c r="G464" s="1705"/>
      <c r="H464" s="1705"/>
    </row>
    <row r="465" spans="1:8" ht="15.75" customHeight="1">
      <c r="A465" s="1705"/>
      <c r="B465" s="1705"/>
      <c r="C465" s="1705"/>
      <c r="D465" s="1705"/>
      <c r="E465" s="1705"/>
      <c r="F465" s="1705"/>
      <c r="G465" s="1705"/>
      <c r="H465" s="1705"/>
    </row>
    <row r="466" spans="1:8" ht="15.75" customHeight="1">
      <c r="A466" s="1705"/>
      <c r="B466" s="1705"/>
      <c r="C466" s="1705"/>
      <c r="D466" s="1705"/>
      <c r="E466" s="1705"/>
      <c r="F466" s="1705"/>
      <c r="G466" s="1705"/>
      <c r="H466" s="1705"/>
    </row>
    <row r="467" spans="1:8" ht="15.75" customHeight="1">
      <c r="A467" s="1705"/>
      <c r="B467" s="1705"/>
      <c r="C467" s="1705"/>
      <c r="D467" s="1705"/>
      <c r="E467" s="1705"/>
      <c r="F467" s="1705"/>
      <c r="G467" s="1705"/>
      <c r="H467" s="1705"/>
    </row>
    <row r="468" spans="1:8" ht="15.75" customHeight="1">
      <c r="A468" s="1705"/>
      <c r="B468" s="1705"/>
      <c r="C468" s="1705"/>
      <c r="D468" s="1705"/>
      <c r="E468" s="1705"/>
      <c r="F468" s="1705"/>
      <c r="G468" s="1705"/>
      <c r="H468" s="1705"/>
    </row>
    <row r="469" spans="1:8" ht="15.75" customHeight="1">
      <c r="A469" s="1705"/>
      <c r="B469" s="1705"/>
      <c r="C469" s="1705"/>
      <c r="D469" s="1705"/>
      <c r="E469" s="1705"/>
      <c r="F469" s="1705"/>
      <c r="G469" s="1705"/>
      <c r="H469" s="1705"/>
    </row>
    <row r="470" spans="1:8" ht="15.75" customHeight="1">
      <c r="A470" s="1705"/>
      <c r="B470" s="1705"/>
      <c r="C470" s="1705"/>
      <c r="D470" s="1705"/>
      <c r="E470" s="1705"/>
      <c r="F470" s="1705"/>
      <c r="G470" s="1705"/>
      <c r="H470" s="1705"/>
    </row>
    <row r="471" spans="1:8" ht="15.75" customHeight="1">
      <c r="A471" s="1705"/>
      <c r="B471" s="1705"/>
      <c r="C471" s="1705"/>
      <c r="D471" s="1705"/>
      <c r="E471" s="1705"/>
      <c r="F471" s="1705"/>
      <c r="G471" s="1705"/>
      <c r="H471" s="1705"/>
    </row>
    <row r="472" spans="1:8" ht="15.75" customHeight="1">
      <c r="A472" s="1705"/>
      <c r="B472" s="1705"/>
      <c r="C472" s="1705"/>
      <c r="D472" s="1705"/>
      <c r="E472" s="1705"/>
      <c r="F472" s="1705"/>
      <c r="G472" s="1705"/>
      <c r="H472" s="1705"/>
    </row>
    <row r="473" spans="1:8" ht="15.75" customHeight="1">
      <c r="A473" s="1705"/>
      <c r="B473" s="1705"/>
      <c r="C473" s="1705"/>
      <c r="D473" s="1705"/>
      <c r="E473" s="1705"/>
      <c r="F473" s="1705"/>
      <c r="G473" s="1705"/>
      <c r="H473" s="1705"/>
    </row>
    <row r="474" spans="1:8" ht="15.75" customHeight="1">
      <c r="A474" s="1705"/>
      <c r="B474" s="1705"/>
      <c r="C474" s="1705"/>
      <c r="D474" s="1705"/>
      <c r="E474" s="1705"/>
      <c r="F474" s="1705"/>
      <c r="G474" s="1705"/>
      <c r="H474" s="1705"/>
    </row>
    <row r="475" spans="1:8" ht="15.75" customHeight="1">
      <c r="A475" s="1705"/>
      <c r="B475" s="1705"/>
      <c r="C475" s="1705"/>
      <c r="D475" s="1705"/>
      <c r="E475" s="1705"/>
      <c r="F475" s="1705"/>
      <c r="G475" s="1705"/>
      <c r="H475" s="1705"/>
    </row>
    <row r="476" spans="1:8" ht="15.75" customHeight="1">
      <c r="A476" s="1705"/>
      <c r="B476" s="1705"/>
      <c r="C476" s="1705"/>
      <c r="D476" s="1705"/>
      <c r="E476" s="1705"/>
      <c r="F476" s="1705"/>
      <c r="G476" s="1705"/>
      <c r="H476" s="1705"/>
    </row>
    <row r="477" spans="1:8" ht="15.75" customHeight="1">
      <c r="A477" s="1705"/>
      <c r="B477" s="1705"/>
      <c r="C477" s="1705"/>
      <c r="D477" s="1705"/>
      <c r="E477" s="1705"/>
      <c r="F477" s="1705"/>
      <c r="G477" s="1705"/>
      <c r="H477" s="1705"/>
    </row>
    <row r="478" spans="1:8" ht="15.75" customHeight="1">
      <c r="A478" s="1705"/>
      <c r="B478" s="1705"/>
      <c r="C478" s="1705"/>
      <c r="D478" s="1705"/>
      <c r="E478" s="1705"/>
      <c r="F478" s="1705"/>
      <c r="G478" s="1705"/>
      <c r="H478" s="1705"/>
    </row>
    <row r="479" spans="1:8" ht="15.75" customHeight="1">
      <c r="A479" s="1705"/>
      <c r="B479" s="1705"/>
      <c r="C479" s="1705"/>
      <c r="D479" s="1705"/>
      <c r="E479" s="1705"/>
      <c r="F479" s="1705"/>
      <c r="G479" s="1705"/>
      <c r="H479" s="1705"/>
    </row>
    <row r="480" spans="1:8" ht="15.75" customHeight="1">
      <c r="A480" s="1705"/>
      <c r="B480" s="1705"/>
      <c r="C480" s="1705"/>
      <c r="D480" s="1705"/>
      <c r="E480" s="1705"/>
      <c r="F480" s="1705"/>
      <c r="G480" s="1705"/>
      <c r="H480" s="1705"/>
    </row>
    <row r="481" spans="1:8" ht="15.75" customHeight="1">
      <c r="A481" s="1705"/>
      <c r="B481" s="1705"/>
      <c r="C481" s="1705"/>
      <c r="D481" s="1705"/>
      <c r="E481" s="1705"/>
      <c r="F481" s="1705"/>
      <c r="G481" s="1705"/>
      <c r="H481" s="1705"/>
    </row>
    <row r="482" spans="1:8" ht="15.75" customHeight="1">
      <c r="A482" s="1705"/>
      <c r="B482" s="1705"/>
      <c r="C482" s="1705"/>
      <c r="D482" s="1705"/>
      <c r="E482" s="1705"/>
      <c r="F482" s="1705"/>
      <c r="G482" s="1705"/>
      <c r="H482" s="1705"/>
    </row>
    <row r="483" spans="1:8" ht="15.75" customHeight="1">
      <c r="A483" s="1705"/>
      <c r="B483" s="1705"/>
      <c r="C483" s="1705"/>
      <c r="D483" s="1705"/>
      <c r="E483" s="1705"/>
      <c r="F483" s="1705"/>
      <c r="G483" s="1705"/>
      <c r="H483" s="1705"/>
    </row>
    <row r="484" spans="1:8" ht="15.75" customHeight="1">
      <c r="A484" s="1705"/>
      <c r="B484" s="1705"/>
      <c r="C484" s="1705"/>
      <c r="D484" s="1705"/>
      <c r="E484" s="1705"/>
      <c r="F484" s="1705"/>
      <c r="G484" s="1705"/>
      <c r="H484" s="1705"/>
    </row>
    <row r="485" spans="1:8" ht="15.75" customHeight="1">
      <c r="A485" s="1705"/>
      <c r="B485" s="1705"/>
      <c r="C485" s="1705"/>
      <c r="D485" s="1705"/>
      <c r="E485" s="1705"/>
      <c r="F485" s="1705"/>
      <c r="G485" s="1705"/>
      <c r="H485" s="1705"/>
    </row>
    <row r="486" spans="1:8" ht="15.75" customHeight="1">
      <c r="A486" s="1705"/>
      <c r="B486" s="1705"/>
      <c r="C486" s="1705"/>
      <c r="D486" s="1705"/>
      <c r="E486" s="1705"/>
      <c r="F486" s="1705"/>
      <c r="G486" s="1705"/>
      <c r="H486" s="1705"/>
    </row>
    <row r="487" spans="1:8" ht="15.75" customHeight="1">
      <c r="A487" s="1705"/>
      <c r="B487" s="1705"/>
      <c r="C487" s="1705"/>
      <c r="D487" s="1705"/>
      <c r="E487" s="1705"/>
      <c r="F487" s="1705"/>
      <c r="G487" s="1705"/>
      <c r="H487" s="1705"/>
    </row>
    <row r="488" spans="1:8" ht="15.75" customHeight="1">
      <c r="A488" s="1705"/>
      <c r="B488" s="1705"/>
      <c r="C488" s="1705"/>
      <c r="D488" s="1705"/>
      <c r="E488" s="1705"/>
      <c r="F488" s="1705"/>
      <c r="G488" s="1705"/>
      <c r="H488" s="1705"/>
    </row>
    <row r="489" spans="1:8" ht="15.75" customHeight="1">
      <c r="A489" s="1705"/>
      <c r="B489" s="1705"/>
      <c r="C489" s="1705"/>
      <c r="D489" s="1705"/>
      <c r="E489" s="1705"/>
      <c r="F489" s="1705"/>
      <c r="G489" s="1705"/>
      <c r="H489" s="1705"/>
    </row>
    <row r="490" spans="1:8" ht="15.75" customHeight="1">
      <c r="A490" s="1705"/>
      <c r="B490" s="1705"/>
      <c r="C490" s="1705"/>
      <c r="D490" s="1705"/>
      <c r="E490" s="1705"/>
      <c r="F490" s="1705"/>
      <c r="G490" s="1705"/>
      <c r="H490" s="1705"/>
    </row>
    <row r="491" spans="1:8" ht="15.75" customHeight="1">
      <c r="A491" s="1705"/>
      <c r="B491" s="1705"/>
      <c r="C491" s="1705"/>
      <c r="D491" s="1705"/>
      <c r="E491" s="1705"/>
      <c r="F491" s="1705"/>
      <c r="G491" s="1705"/>
      <c r="H491" s="1705"/>
    </row>
    <row r="492" spans="1:8" ht="15.75" customHeight="1">
      <c r="A492" s="1705"/>
      <c r="B492" s="1705"/>
      <c r="C492" s="1705"/>
      <c r="D492" s="1705"/>
      <c r="E492" s="1705"/>
      <c r="F492" s="1705"/>
      <c r="G492" s="1705"/>
      <c r="H492" s="1705"/>
    </row>
    <row r="493" spans="1:8" ht="15.75" customHeight="1">
      <c r="A493" s="1705"/>
      <c r="B493" s="1705"/>
      <c r="C493" s="1705"/>
      <c r="D493" s="1705"/>
      <c r="E493" s="1705"/>
      <c r="F493" s="1705"/>
      <c r="G493" s="1705"/>
      <c r="H493" s="1705"/>
    </row>
    <row r="494" spans="1:8" ht="15.75" customHeight="1">
      <c r="A494" s="1705"/>
      <c r="B494" s="1705"/>
      <c r="C494" s="1705"/>
      <c r="D494" s="1705"/>
      <c r="E494" s="1705"/>
      <c r="F494" s="1705"/>
      <c r="G494" s="1705"/>
      <c r="H494" s="1705"/>
    </row>
    <row r="495" spans="1:8" ht="15.75" customHeight="1">
      <c r="A495" s="1705"/>
      <c r="B495" s="1705"/>
      <c r="C495" s="1705"/>
      <c r="D495" s="1705"/>
      <c r="E495" s="1705"/>
      <c r="F495" s="1705"/>
      <c r="G495" s="1705"/>
      <c r="H495" s="1705"/>
    </row>
    <row r="496" spans="1:8" ht="15.75" customHeight="1">
      <c r="A496" s="1705"/>
      <c r="B496" s="1705"/>
      <c r="C496" s="1705"/>
      <c r="D496" s="1705"/>
      <c r="E496" s="1705"/>
      <c r="F496" s="1705"/>
      <c r="G496" s="1705"/>
      <c r="H496" s="1705"/>
    </row>
    <row r="497" spans="1:8" ht="15.75" customHeight="1">
      <c r="A497" s="1705"/>
      <c r="B497" s="1705"/>
      <c r="C497" s="1705"/>
      <c r="D497" s="1705"/>
      <c r="E497" s="1705"/>
      <c r="F497" s="1705"/>
      <c r="G497" s="1705"/>
      <c r="H497" s="1705"/>
    </row>
    <row r="498" spans="1:8" ht="15.75" customHeight="1">
      <c r="A498" s="1705"/>
      <c r="B498" s="1705"/>
      <c r="C498" s="1705"/>
      <c r="D498" s="1705"/>
      <c r="E498" s="1705"/>
      <c r="F498" s="1705"/>
      <c r="G498" s="1705"/>
      <c r="H498" s="1705"/>
    </row>
    <row r="499" spans="1:8" ht="15.75" customHeight="1">
      <c r="A499" s="1705"/>
      <c r="B499" s="1705"/>
      <c r="C499" s="1705"/>
      <c r="D499" s="1705"/>
      <c r="E499" s="1705"/>
      <c r="F499" s="1705"/>
      <c r="G499" s="1705"/>
      <c r="H499" s="1705"/>
    </row>
    <row r="500" spans="1:8" ht="15.75" customHeight="1">
      <c r="A500" s="1705"/>
      <c r="B500" s="1705"/>
      <c r="C500" s="1705"/>
      <c r="D500" s="1705"/>
      <c r="E500" s="1705"/>
      <c r="F500" s="1705"/>
      <c r="G500" s="1705"/>
      <c r="H500" s="1705"/>
    </row>
    <row r="501" spans="1:8" ht="15.75" customHeight="1">
      <c r="A501" s="1705"/>
      <c r="B501" s="1705"/>
      <c r="C501" s="1705"/>
      <c r="D501" s="1705"/>
      <c r="E501" s="1705"/>
      <c r="F501" s="1705"/>
      <c r="G501" s="1705"/>
      <c r="H501" s="1705"/>
    </row>
    <row r="502" spans="1:8" ht="15.75" customHeight="1">
      <c r="A502" s="1705"/>
      <c r="B502" s="1705"/>
      <c r="C502" s="1705"/>
      <c r="D502" s="1705"/>
      <c r="E502" s="1705"/>
      <c r="F502" s="1705"/>
      <c r="G502" s="1705"/>
      <c r="H502" s="1705"/>
    </row>
    <row r="503" spans="1:8" ht="15.75" customHeight="1">
      <c r="A503" s="1705"/>
      <c r="B503" s="1705"/>
      <c r="C503" s="1705"/>
      <c r="D503" s="1705"/>
      <c r="E503" s="1705"/>
      <c r="F503" s="1705"/>
      <c r="G503" s="1705"/>
      <c r="H503" s="1705"/>
    </row>
    <row r="504" spans="1:8" ht="15.75" customHeight="1">
      <c r="A504" s="1705"/>
      <c r="B504" s="1705"/>
      <c r="C504" s="1705"/>
      <c r="D504" s="1705"/>
      <c r="E504" s="1705"/>
      <c r="F504" s="1705"/>
      <c r="G504" s="1705"/>
      <c r="H504" s="1705"/>
    </row>
    <row r="505" spans="1:8" ht="15.75" customHeight="1">
      <c r="A505" s="1705"/>
      <c r="B505" s="1705"/>
      <c r="C505" s="1705"/>
      <c r="D505" s="1705"/>
      <c r="E505" s="1705"/>
      <c r="F505" s="1705"/>
      <c r="G505" s="1705"/>
      <c r="H505" s="1705"/>
    </row>
    <row r="506" spans="1:8" ht="15.75" customHeight="1">
      <c r="A506" s="1705"/>
      <c r="B506" s="1705"/>
      <c r="C506" s="1705"/>
      <c r="D506" s="1705"/>
      <c r="E506" s="1705"/>
      <c r="F506" s="1705"/>
      <c r="G506" s="1705"/>
      <c r="H506" s="1705"/>
    </row>
    <row r="507" spans="1:8" ht="15.75" customHeight="1">
      <c r="A507" s="1705"/>
      <c r="B507" s="1705"/>
      <c r="C507" s="1705"/>
      <c r="D507" s="1705"/>
      <c r="E507" s="1705"/>
      <c r="F507" s="1705"/>
      <c r="G507" s="1705"/>
      <c r="H507" s="1705"/>
    </row>
    <row r="508" spans="1:8" ht="15.75" customHeight="1">
      <c r="A508" s="1705"/>
      <c r="B508" s="1705"/>
      <c r="C508" s="1705"/>
      <c r="D508" s="1705"/>
      <c r="E508" s="1705"/>
      <c r="F508" s="1705"/>
      <c r="G508" s="1705"/>
      <c r="H508" s="1705"/>
    </row>
    <row r="509" spans="1:8" ht="15.75" customHeight="1">
      <c r="A509" s="1705"/>
      <c r="B509" s="1705"/>
      <c r="C509" s="1705"/>
      <c r="D509" s="1705"/>
      <c r="E509" s="1705"/>
      <c r="F509" s="1705"/>
      <c r="G509" s="1705"/>
      <c r="H509" s="1705"/>
    </row>
    <row r="510" spans="1:8" ht="15.75" customHeight="1">
      <c r="A510" s="1705"/>
      <c r="B510" s="1705"/>
      <c r="C510" s="1705"/>
      <c r="D510" s="1705"/>
      <c r="E510" s="1705"/>
      <c r="F510" s="1705"/>
      <c r="G510" s="1705"/>
      <c r="H510" s="1705"/>
    </row>
    <row r="511" spans="1:8" ht="15.75" customHeight="1">
      <c r="A511" s="1705"/>
      <c r="B511" s="1705"/>
      <c r="C511" s="1705"/>
      <c r="D511" s="1705"/>
      <c r="E511" s="1705"/>
      <c r="F511" s="1705"/>
      <c r="G511" s="1705"/>
      <c r="H511" s="1705"/>
    </row>
    <row r="512" spans="1:8" ht="15.75" customHeight="1">
      <c r="A512" s="1705"/>
      <c r="B512" s="1705"/>
      <c r="C512" s="1705"/>
      <c r="D512" s="1705"/>
      <c r="E512" s="1705"/>
      <c r="F512" s="1705"/>
      <c r="G512" s="1705"/>
      <c r="H512" s="1705"/>
    </row>
    <row r="513" spans="1:8" ht="15.75" customHeight="1">
      <c r="A513" s="1705"/>
      <c r="B513" s="1705"/>
      <c r="C513" s="1705"/>
      <c r="D513" s="1705"/>
      <c r="E513" s="1705"/>
      <c r="F513" s="1705"/>
      <c r="G513" s="1705"/>
      <c r="H513" s="1705"/>
    </row>
    <row r="514" spans="1:8" ht="15.75" customHeight="1">
      <c r="A514" s="1705"/>
      <c r="B514" s="1705"/>
      <c r="C514" s="1705"/>
      <c r="D514" s="1705"/>
      <c r="E514" s="1705"/>
      <c r="F514" s="1705"/>
      <c r="G514" s="1705"/>
      <c r="H514" s="1705"/>
    </row>
    <row r="515" spans="1:8" ht="15.75" customHeight="1">
      <c r="A515" s="1705"/>
      <c r="B515" s="1705"/>
      <c r="C515" s="1705"/>
      <c r="D515" s="1705"/>
      <c r="E515" s="1705"/>
      <c r="F515" s="1705"/>
      <c r="G515" s="1705"/>
      <c r="H515" s="1705"/>
    </row>
    <row r="516" spans="1:8" ht="15.75" customHeight="1">
      <c r="A516" s="1705"/>
      <c r="B516" s="1705"/>
      <c r="C516" s="1705"/>
      <c r="D516" s="1705"/>
      <c r="E516" s="1705"/>
      <c r="F516" s="1705"/>
      <c r="G516" s="1705"/>
      <c r="H516" s="1705"/>
    </row>
    <row r="517" spans="1:8" ht="15.75" customHeight="1">
      <c r="A517" s="1705"/>
      <c r="B517" s="1705"/>
      <c r="C517" s="1705"/>
      <c r="D517" s="1705"/>
      <c r="E517" s="1705"/>
      <c r="F517" s="1705"/>
      <c r="G517" s="1705"/>
      <c r="H517" s="1705"/>
    </row>
    <row r="518" spans="1:8" ht="15.75" customHeight="1">
      <c r="A518" s="1705"/>
      <c r="B518" s="1705"/>
      <c r="C518" s="1705"/>
      <c r="D518" s="1705"/>
      <c r="E518" s="1705"/>
      <c r="F518" s="1705"/>
      <c r="G518" s="1705"/>
      <c r="H518" s="1705"/>
    </row>
    <row r="519" spans="1:8" ht="15.75" customHeight="1">
      <c r="A519" s="1705"/>
      <c r="B519" s="1705"/>
      <c r="C519" s="1705"/>
      <c r="D519" s="1705"/>
      <c r="E519" s="1705"/>
      <c r="F519" s="1705"/>
      <c r="G519" s="1705"/>
      <c r="H519" s="1705"/>
    </row>
    <row r="520" spans="1:8" ht="15.75" customHeight="1">
      <c r="A520" s="1705"/>
      <c r="B520" s="1705"/>
      <c r="C520" s="1705"/>
      <c r="D520" s="1705"/>
      <c r="E520" s="1705"/>
      <c r="F520" s="1705"/>
      <c r="G520" s="1705"/>
      <c r="H520" s="1705"/>
    </row>
    <row r="521" spans="1:8" ht="15.75" customHeight="1">
      <c r="A521" s="1705"/>
      <c r="B521" s="1705"/>
      <c r="C521" s="1705"/>
      <c r="D521" s="1705"/>
      <c r="E521" s="1705"/>
      <c r="F521" s="1705"/>
      <c r="G521" s="1705"/>
      <c r="H521" s="1705"/>
    </row>
    <row r="522" spans="1:8" ht="15.75" customHeight="1">
      <c r="A522" s="1705"/>
      <c r="B522" s="1705"/>
      <c r="C522" s="1705"/>
      <c r="D522" s="1705"/>
      <c r="E522" s="1705"/>
      <c r="F522" s="1705"/>
      <c r="G522" s="1705"/>
      <c r="H522" s="1705"/>
    </row>
    <row r="523" spans="1:8" ht="15.75" customHeight="1">
      <c r="A523" s="1705"/>
      <c r="B523" s="1705"/>
      <c r="C523" s="1705"/>
      <c r="D523" s="1705"/>
      <c r="E523" s="1705"/>
      <c r="F523" s="1705"/>
      <c r="G523" s="1705"/>
      <c r="H523" s="1705"/>
    </row>
    <row r="524" spans="1:8" ht="15.75" customHeight="1">
      <c r="A524" s="1705"/>
      <c r="B524" s="1705"/>
      <c r="C524" s="1705"/>
      <c r="D524" s="1705"/>
      <c r="E524" s="1705"/>
      <c r="F524" s="1705"/>
      <c r="G524" s="1705"/>
      <c r="H524" s="1705"/>
    </row>
    <row r="525" spans="1:8" ht="15.75" customHeight="1">
      <c r="A525" s="1705"/>
      <c r="B525" s="1705"/>
      <c r="C525" s="1705"/>
      <c r="D525" s="1705"/>
      <c r="E525" s="1705"/>
      <c r="F525" s="1705"/>
      <c r="G525" s="1705"/>
      <c r="H525" s="1705"/>
    </row>
    <row r="526" spans="1:8" ht="15.75" customHeight="1">
      <c r="A526" s="1705"/>
      <c r="B526" s="1705"/>
      <c r="C526" s="1705"/>
      <c r="D526" s="1705"/>
      <c r="E526" s="1705"/>
      <c r="F526" s="1705"/>
      <c r="G526" s="1705"/>
      <c r="H526" s="1705"/>
    </row>
    <row r="527" spans="1:8" ht="15.75" customHeight="1">
      <c r="A527" s="1705"/>
      <c r="B527" s="1705"/>
      <c r="C527" s="1705"/>
      <c r="D527" s="1705"/>
      <c r="E527" s="1705"/>
      <c r="F527" s="1705"/>
      <c r="G527" s="1705"/>
      <c r="H527" s="1705"/>
    </row>
    <row r="528" spans="1:8" ht="15.75" customHeight="1">
      <c r="A528" s="1705"/>
      <c r="B528" s="1705"/>
      <c r="C528" s="1705"/>
      <c r="D528" s="1705"/>
      <c r="E528" s="1705"/>
      <c r="F528" s="1705"/>
      <c r="G528" s="1705"/>
      <c r="H528" s="1705"/>
    </row>
    <row r="529" spans="1:8" ht="15.75" customHeight="1">
      <c r="A529" s="1705"/>
      <c r="B529" s="1705"/>
      <c r="C529" s="1705"/>
      <c r="D529" s="1705"/>
      <c r="E529" s="1705"/>
      <c r="F529" s="1705"/>
      <c r="G529" s="1705"/>
      <c r="H529" s="1705"/>
    </row>
    <row r="530" spans="1:8" ht="15.75" customHeight="1">
      <c r="A530" s="1705"/>
      <c r="B530" s="1705"/>
      <c r="C530" s="1705"/>
      <c r="D530" s="1705"/>
      <c r="E530" s="1705"/>
      <c r="F530" s="1705"/>
      <c r="G530" s="1705"/>
      <c r="H530" s="1705"/>
    </row>
    <row r="531" spans="1:8" ht="15.75" customHeight="1">
      <c r="A531" s="1705"/>
      <c r="B531" s="1705"/>
      <c r="C531" s="1705"/>
      <c r="D531" s="1705"/>
      <c r="E531" s="1705"/>
      <c r="F531" s="1705"/>
      <c r="G531" s="1705"/>
      <c r="H531" s="1705"/>
    </row>
    <row r="532" spans="1:8" ht="15.75" customHeight="1">
      <c r="A532" s="1705"/>
      <c r="B532" s="1705"/>
      <c r="C532" s="1705"/>
      <c r="D532" s="1705"/>
      <c r="E532" s="1705"/>
      <c r="F532" s="1705"/>
      <c r="G532" s="1705"/>
      <c r="H532" s="1705"/>
    </row>
    <row r="533" spans="1:8" ht="15.75" customHeight="1">
      <c r="A533" s="1705"/>
      <c r="B533" s="1705"/>
      <c r="C533" s="1705"/>
      <c r="D533" s="1705"/>
      <c r="E533" s="1705"/>
      <c r="F533" s="1705"/>
      <c r="G533" s="1705"/>
      <c r="H533" s="1705"/>
    </row>
    <row r="534" spans="1:8" ht="15.75" customHeight="1">
      <c r="A534" s="1705"/>
      <c r="B534" s="1705"/>
      <c r="C534" s="1705"/>
      <c r="D534" s="1705"/>
      <c r="E534" s="1705"/>
      <c r="F534" s="1705"/>
      <c r="G534" s="1705"/>
      <c r="H534" s="1705"/>
    </row>
    <row r="535" spans="1:8" ht="15.75" customHeight="1">
      <c r="A535" s="1705"/>
      <c r="B535" s="1705"/>
      <c r="C535" s="1705"/>
      <c r="D535" s="1705"/>
      <c r="E535" s="1705"/>
      <c r="F535" s="1705"/>
      <c r="G535" s="1705"/>
      <c r="H535" s="1705"/>
    </row>
    <row r="536" spans="1:8" ht="15.75" customHeight="1">
      <c r="A536" s="1705"/>
      <c r="B536" s="1705"/>
      <c r="C536" s="1705"/>
      <c r="D536" s="1705"/>
      <c r="E536" s="1705"/>
      <c r="F536" s="1705"/>
      <c r="G536" s="1705"/>
      <c r="H536" s="1705"/>
    </row>
    <row r="537" spans="1:8" ht="15.75" customHeight="1">
      <c r="A537" s="1705"/>
      <c r="B537" s="1705"/>
      <c r="C537" s="1705"/>
      <c r="D537" s="1705"/>
      <c r="E537" s="1705"/>
      <c r="F537" s="1705"/>
      <c r="G537" s="1705"/>
      <c r="H537" s="1705"/>
    </row>
    <row r="538" spans="1:8" ht="15.75" customHeight="1">
      <c r="A538" s="1705"/>
      <c r="B538" s="1705"/>
      <c r="C538" s="1705"/>
      <c r="D538" s="1705"/>
      <c r="E538" s="1705"/>
      <c r="F538" s="1705"/>
      <c r="G538" s="1705"/>
      <c r="H538" s="1705"/>
    </row>
    <row r="539" spans="1:8" ht="15.75" customHeight="1">
      <c r="A539" s="1705"/>
      <c r="B539" s="1705"/>
      <c r="C539" s="1705"/>
      <c r="D539" s="1705"/>
      <c r="E539" s="1705"/>
      <c r="F539" s="1705"/>
      <c r="G539" s="1705"/>
      <c r="H539" s="1705"/>
    </row>
    <row r="540" spans="1:8" ht="15.75" customHeight="1">
      <c r="A540" s="1705"/>
      <c r="B540" s="1705"/>
      <c r="C540" s="1705"/>
      <c r="D540" s="1705"/>
      <c r="E540" s="1705"/>
      <c r="F540" s="1705"/>
      <c r="G540" s="1705"/>
      <c r="H540" s="1705"/>
    </row>
    <row r="541" spans="1:8" ht="15.75" customHeight="1">
      <c r="A541" s="1705"/>
      <c r="B541" s="1705"/>
      <c r="C541" s="1705"/>
      <c r="D541" s="1705"/>
      <c r="E541" s="1705"/>
      <c r="F541" s="1705"/>
      <c r="G541" s="1705"/>
      <c r="H541" s="1705"/>
    </row>
    <row r="542" spans="1:8" ht="15.75" customHeight="1">
      <c r="A542" s="1705"/>
      <c r="B542" s="1705"/>
      <c r="C542" s="1705"/>
      <c r="D542" s="1705"/>
      <c r="E542" s="1705"/>
      <c r="F542" s="1705"/>
      <c r="G542" s="1705"/>
      <c r="H542" s="1705"/>
    </row>
    <row r="543" spans="1:8" ht="15.75" customHeight="1">
      <c r="A543" s="1705"/>
      <c r="B543" s="1705"/>
      <c r="C543" s="1705"/>
      <c r="D543" s="1705"/>
      <c r="E543" s="1705"/>
      <c r="F543" s="1705"/>
      <c r="G543" s="1705"/>
      <c r="H543" s="1705"/>
    </row>
    <row r="544" spans="1:8" ht="15.75" customHeight="1">
      <c r="A544" s="1705"/>
      <c r="B544" s="1705"/>
      <c r="C544" s="1705"/>
      <c r="D544" s="1705"/>
      <c r="E544" s="1705"/>
      <c r="F544" s="1705"/>
      <c r="G544" s="1705"/>
      <c r="H544" s="1705"/>
    </row>
    <row r="545" spans="1:8" ht="15.75" customHeight="1">
      <c r="A545" s="1705"/>
      <c r="B545" s="1705"/>
      <c r="C545" s="1705"/>
      <c r="D545" s="1705"/>
      <c r="E545" s="1705"/>
      <c r="F545" s="1705"/>
      <c r="G545" s="1705"/>
      <c r="H545" s="1705"/>
    </row>
    <row r="546" spans="1:8" ht="15.75" customHeight="1">
      <c r="A546" s="1705"/>
      <c r="B546" s="1705"/>
      <c r="C546" s="1705"/>
      <c r="D546" s="1705"/>
      <c r="E546" s="1705"/>
      <c r="F546" s="1705"/>
      <c r="G546" s="1705"/>
      <c r="H546" s="1705"/>
    </row>
    <row r="547" spans="1:8" ht="15.75" customHeight="1">
      <c r="A547" s="1705"/>
      <c r="B547" s="1705"/>
      <c r="C547" s="1705"/>
      <c r="D547" s="1705"/>
      <c r="E547" s="1705"/>
      <c r="F547" s="1705"/>
      <c r="G547" s="1705"/>
      <c r="H547" s="1705"/>
    </row>
    <row r="548" spans="1:8" ht="15.75" customHeight="1">
      <c r="A548" s="1705"/>
      <c r="B548" s="1705"/>
      <c r="C548" s="1705"/>
      <c r="D548" s="1705"/>
      <c r="E548" s="1705"/>
      <c r="F548" s="1705"/>
      <c r="G548" s="1705"/>
      <c r="H548" s="1705"/>
    </row>
    <row r="549" spans="1:8" ht="15.75" customHeight="1">
      <c r="A549" s="1705"/>
      <c r="B549" s="1705"/>
      <c r="C549" s="1705"/>
      <c r="D549" s="1705"/>
      <c r="E549" s="1705"/>
      <c r="F549" s="1705"/>
      <c r="G549" s="1705"/>
      <c r="H549" s="1705"/>
    </row>
    <row r="550" spans="1:8" ht="15.75" customHeight="1">
      <c r="A550" s="1705"/>
      <c r="B550" s="1705"/>
      <c r="C550" s="1705"/>
      <c r="D550" s="1705"/>
      <c r="E550" s="1705"/>
      <c r="F550" s="1705"/>
      <c r="G550" s="1705"/>
      <c r="H550" s="1705"/>
    </row>
    <row r="551" spans="1:8" ht="15.75" customHeight="1">
      <c r="A551" s="1705"/>
      <c r="B551" s="1705"/>
      <c r="C551" s="1705"/>
      <c r="D551" s="1705"/>
      <c r="E551" s="1705"/>
      <c r="F551" s="1705"/>
      <c r="G551" s="1705"/>
      <c r="H551" s="1705"/>
    </row>
    <row r="552" spans="1:8" ht="15.75" customHeight="1">
      <c r="A552" s="1705"/>
      <c r="B552" s="1705"/>
      <c r="C552" s="1705"/>
      <c r="D552" s="1705"/>
      <c r="E552" s="1705"/>
      <c r="F552" s="1705"/>
      <c r="G552" s="1705"/>
      <c r="H552" s="1705"/>
    </row>
    <row r="553" spans="1:8" ht="15.75" customHeight="1">
      <c r="A553" s="1705"/>
      <c r="B553" s="1705"/>
      <c r="C553" s="1705"/>
      <c r="D553" s="1705"/>
      <c r="E553" s="1705"/>
      <c r="F553" s="1705"/>
      <c r="G553" s="1705"/>
      <c r="H553" s="1705"/>
    </row>
    <row r="554" spans="1:8" ht="15.75" customHeight="1">
      <c r="A554" s="1705"/>
      <c r="B554" s="1705"/>
      <c r="C554" s="1705"/>
      <c r="D554" s="1705"/>
      <c r="E554" s="1705"/>
      <c r="F554" s="1705"/>
      <c r="G554" s="1705"/>
      <c r="H554" s="1705"/>
    </row>
    <row r="555" spans="1:8" ht="15.75" customHeight="1">
      <c r="A555" s="1705"/>
      <c r="B555" s="1705"/>
      <c r="C555" s="1705"/>
      <c r="D555" s="1705"/>
      <c r="E555" s="1705"/>
      <c r="F555" s="1705"/>
      <c r="G555" s="1705"/>
      <c r="H555" s="1705"/>
    </row>
    <row r="556" spans="1:8" ht="15.75" customHeight="1">
      <c r="A556" s="1705"/>
      <c r="B556" s="1705"/>
      <c r="C556" s="1705"/>
      <c r="D556" s="1705"/>
      <c r="E556" s="1705"/>
      <c r="F556" s="1705"/>
      <c r="G556" s="1705"/>
      <c r="H556" s="1705"/>
    </row>
    <row r="557" spans="1:8" ht="15.75" customHeight="1">
      <c r="A557" s="1705"/>
      <c r="B557" s="1705"/>
      <c r="C557" s="1705"/>
      <c r="D557" s="1705"/>
      <c r="E557" s="1705"/>
      <c r="F557" s="1705"/>
      <c r="G557" s="1705"/>
      <c r="H557" s="1705"/>
    </row>
    <row r="558" spans="1:8" ht="15.75" customHeight="1">
      <c r="A558" s="1705"/>
      <c r="B558" s="1705"/>
      <c r="C558" s="1705"/>
      <c r="D558" s="1705"/>
      <c r="E558" s="1705"/>
      <c r="F558" s="1705"/>
      <c r="G558" s="1705"/>
      <c r="H558" s="1705"/>
    </row>
    <row r="559" spans="1:8" ht="15.75" customHeight="1">
      <c r="A559" s="1705"/>
      <c r="B559" s="1705"/>
      <c r="C559" s="1705"/>
      <c r="D559" s="1705"/>
      <c r="E559" s="1705"/>
      <c r="F559" s="1705"/>
      <c r="G559" s="1705"/>
      <c r="H559" s="1705"/>
    </row>
    <row r="560" spans="1:8" ht="15.75" customHeight="1">
      <c r="A560" s="1705"/>
      <c r="B560" s="1705"/>
      <c r="C560" s="1705"/>
      <c r="D560" s="1705"/>
      <c r="E560" s="1705"/>
      <c r="F560" s="1705"/>
      <c r="G560" s="1705"/>
      <c r="H560" s="1705"/>
    </row>
    <row r="561" spans="1:8" ht="15.75" customHeight="1">
      <c r="A561" s="1705"/>
      <c r="B561" s="1705"/>
      <c r="C561" s="1705"/>
      <c r="D561" s="1705"/>
      <c r="E561" s="1705"/>
      <c r="F561" s="1705"/>
      <c r="G561" s="1705"/>
      <c r="H561" s="1705"/>
    </row>
    <row r="562" spans="1:8" ht="15.75" customHeight="1">
      <c r="A562" s="1705"/>
      <c r="B562" s="1705"/>
      <c r="C562" s="1705"/>
      <c r="D562" s="1705"/>
      <c r="E562" s="1705"/>
      <c r="F562" s="1705"/>
      <c r="G562" s="1705"/>
      <c r="H562" s="1705"/>
    </row>
    <row r="563" spans="1:8" ht="15.75" customHeight="1">
      <c r="A563" s="1705"/>
      <c r="B563" s="1705"/>
      <c r="C563" s="1705"/>
      <c r="D563" s="1705"/>
      <c r="E563" s="1705"/>
      <c r="F563" s="1705"/>
      <c r="G563" s="1705"/>
      <c r="H563" s="1705"/>
    </row>
    <row r="564" spans="1:8" ht="15.75" customHeight="1">
      <c r="A564" s="1705"/>
      <c r="B564" s="1705"/>
      <c r="C564" s="1705"/>
      <c r="D564" s="1705"/>
      <c r="E564" s="1705"/>
      <c r="F564" s="1705"/>
      <c r="G564" s="1705"/>
      <c r="H564" s="1705"/>
    </row>
    <row r="565" spans="1:8" ht="15.75" customHeight="1">
      <c r="A565" s="1705"/>
      <c r="B565" s="1705"/>
      <c r="C565" s="1705"/>
      <c r="D565" s="1705"/>
      <c r="E565" s="1705"/>
      <c r="F565" s="1705"/>
      <c r="G565" s="1705"/>
      <c r="H565" s="1705"/>
    </row>
    <row r="566" spans="1:8" ht="15.75" customHeight="1">
      <c r="A566" s="1705"/>
      <c r="B566" s="1705"/>
      <c r="C566" s="1705"/>
      <c r="D566" s="1705"/>
      <c r="E566" s="1705"/>
      <c r="F566" s="1705"/>
      <c r="G566" s="1705"/>
      <c r="H566" s="1705"/>
    </row>
    <row r="567" spans="1:8" ht="15.75" customHeight="1">
      <c r="A567" s="1705"/>
      <c r="B567" s="1705"/>
      <c r="C567" s="1705"/>
      <c r="D567" s="1705"/>
      <c r="E567" s="1705"/>
      <c r="F567" s="1705"/>
      <c r="G567" s="1705"/>
      <c r="H567" s="1705"/>
    </row>
    <row r="568" spans="1:8" ht="15.75" customHeight="1">
      <c r="A568" s="1705"/>
      <c r="B568" s="1705"/>
      <c r="C568" s="1705"/>
      <c r="D568" s="1705"/>
      <c r="E568" s="1705"/>
      <c r="F568" s="1705"/>
      <c r="G568" s="1705"/>
      <c r="H568" s="1705"/>
    </row>
    <row r="569" spans="1:8" ht="15.75" customHeight="1">
      <c r="A569" s="1705"/>
      <c r="B569" s="1705"/>
      <c r="C569" s="1705"/>
      <c r="D569" s="1705"/>
      <c r="E569" s="1705"/>
      <c r="F569" s="1705"/>
      <c r="G569" s="1705"/>
      <c r="H569" s="1705"/>
    </row>
    <row r="570" spans="1:8" ht="15.75" customHeight="1">
      <c r="A570" s="1705"/>
      <c r="B570" s="1705"/>
      <c r="C570" s="1705"/>
      <c r="D570" s="1705"/>
      <c r="E570" s="1705"/>
      <c r="F570" s="1705"/>
      <c r="G570" s="1705"/>
      <c r="H570" s="1705"/>
    </row>
    <row r="571" spans="1:8" ht="15.75" customHeight="1">
      <c r="A571" s="1705"/>
      <c r="B571" s="1705"/>
      <c r="C571" s="1705"/>
      <c r="D571" s="1705"/>
      <c r="E571" s="1705"/>
      <c r="F571" s="1705"/>
      <c r="G571" s="1705"/>
      <c r="H571" s="1705"/>
    </row>
    <row r="572" spans="1:8" ht="15.75" customHeight="1">
      <c r="A572" s="1705"/>
      <c r="B572" s="1705"/>
      <c r="C572" s="1705"/>
      <c r="D572" s="1705"/>
      <c r="E572" s="1705"/>
      <c r="F572" s="1705"/>
      <c r="G572" s="1705"/>
      <c r="H572" s="1705"/>
    </row>
    <row r="573" spans="1:8" ht="15.75" customHeight="1">
      <c r="A573" s="1705"/>
      <c r="B573" s="1705"/>
      <c r="C573" s="1705"/>
      <c r="D573" s="1705"/>
      <c r="E573" s="1705"/>
      <c r="F573" s="1705"/>
      <c r="G573" s="1705"/>
      <c r="H573" s="1705"/>
    </row>
    <row r="574" spans="1:8" ht="15.75" customHeight="1">
      <c r="A574" s="1705"/>
      <c r="B574" s="1705"/>
      <c r="C574" s="1705"/>
      <c r="D574" s="1705"/>
      <c r="E574" s="1705"/>
      <c r="F574" s="1705"/>
      <c r="G574" s="1705"/>
      <c r="H574" s="1705"/>
    </row>
    <row r="575" spans="1:8" ht="15.75" customHeight="1">
      <c r="A575" s="1705"/>
      <c r="B575" s="1705"/>
      <c r="C575" s="1705"/>
      <c r="D575" s="1705"/>
      <c r="E575" s="1705"/>
      <c r="F575" s="1705"/>
      <c r="G575" s="1705"/>
      <c r="H575" s="1705"/>
    </row>
    <row r="576" spans="1:8" ht="15.75" customHeight="1">
      <c r="A576" s="1705"/>
      <c r="B576" s="1705"/>
      <c r="C576" s="1705"/>
      <c r="D576" s="1705"/>
      <c r="E576" s="1705"/>
      <c r="F576" s="1705"/>
      <c r="G576" s="1705"/>
      <c r="H576" s="1705"/>
    </row>
    <row r="577" spans="1:8" ht="15.75" customHeight="1">
      <c r="A577" s="1705"/>
      <c r="B577" s="1705"/>
      <c r="C577" s="1705"/>
      <c r="D577" s="1705"/>
      <c r="E577" s="1705"/>
      <c r="F577" s="1705"/>
      <c r="G577" s="1705"/>
      <c r="H577" s="1705"/>
    </row>
    <row r="578" spans="1:8" ht="15.75" customHeight="1">
      <c r="A578" s="1705"/>
      <c r="B578" s="1705"/>
      <c r="C578" s="1705"/>
      <c r="D578" s="1705"/>
      <c r="E578" s="1705"/>
      <c r="F578" s="1705"/>
      <c r="G578" s="1705"/>
      <c r="H578" s="1705"/>
    </row>
    <row r="579" spans="1:8" ht="15.75" customHeight="1">
      <c r="A579" s="1705"/>
      <c r="B579" s="1705"/>
      <c r="C579" s="1705"/>
      <c r="D579" s="1705"/>
      <c r="E579" s="1705"/>
      <c r="F579" s="1705"/>
      <c r="G579" s="1705"/>
      <c r="H579" s="1705"/>
    </row>
    <row r="580" spans="1:8" ht="15.75" customHeight="1">
      <c r="A580" s="1705"/>
      <c r="B580" s="1705"/>
      <c r="C580" s="1705"/>
      <c r="D580" s="1705"/>
      <c r="E580" s="1705"/>
      <c r="F580" s="1705"/>
      <c r="G580" s="1705"/>
      <c r="H580" s="1705"/>
    </row>
    <row r="581" spans="1:8" ht="15.75" customHeight="1">
      <c r="A581" s="1705"/>
      <c r="B581" s="1705"/>
      <c r="C581" s="1705"/>
      <c r="D581" s="1705"/>
      <c r="E581" s="1705"/>
      <c r="F581" s="1705"/>
      <c r="G581" s="1705"/>
      <c r="H581" s="1705"/>
    </row>
    <row r="582" spans="1:8" ht="15.75" customHeight="1">
      <c r="A582" s="1705"/>
      <c r="B582" s="1705"/>
      <c r="C582" s="1705"/>
      <c r="D582" s="1705"/>
      <c r="E582" s="1705"/>
      <c r="F582" s="1705"/>
      <c r="G582" s="1705"/>
      <c r="H582" s="1705"/>
    </row>
    <row r="583" spans="1:8" ht="15.75" customHeight="1">
      <c r="A583" s="1705"/>
      <c r="B583" s="1705"/>
      <c r="C583" s="1705"/>
      <c r="D583" s="1705"/>
      <c r="E583" s="1705"/>
      <c r="F583" s="1705"/>
      <c r="G583" s="1705"/>
      <c r="H583" s="1705"/>
    </row>
    <row r="584" spans="1:8" ht="15.75" customHeight="1">
      <c r="A584" s="1705"/>
      <c r="B584" s="1705"/>
      <c r="C584" s="1705"/>
      <c r="D584" s="1705"/>
      <c r="E584" s="1705"/>
      <c r="F584" s="1705"/>
      <c r="G584" s="1705"/>
      <c r="H584" s="1705"/>
    </row>
    <row r="585" spans="1:8" ht="15.75" customHeight="1">
      <c r="A585" s="1705"/>
      <c r="B585" s="1705"/>
      <c r="C585" s="1705"/>
      <c r="D585" s="1705"/>
      <c r="E585" s="1705"/>
      <c r="F585" s="1705"/>
      <c r="G585" s="1705"/>
      <c r="H585" s="1705"/>
    </row>
    <row r="586" spans="1:8" ht="15.75" customHeight="1">
      <c r="A586" s="1705"/>
      <c r="B586" s="1705"/>
      <c r="C586" s="1705"/>
      <c r="D586" s="1705"/>
      <c r="E586" s="1705"/>
      <c r="F586" s="1705"/>
      <c r="G586" s="1705"/>
      <c r="H586" s="1705"/>
    </row>
    <row r="587" spans="1:8" ht="15.75" customHeight="1">
      <c r="A587" s="1705"/>
      <c r="B587" s="1705"/>
      <c r="C587" s="1705"/>
      <c r="D587" s="1705"/>
      <c r="E587" s="1705"/>
      <c r="F587" s="1705"/>
      <c r="G587" s="1705"/>
      <c r="H587" s="1705"/>
    </row>
    <row r="588" spans="1:8" ht="15.75" customHeight="1">
      <c r="A588" s="1705"/>
      <c r="B588" s="1705"/>
      <c r="C588" s="1705"/>
      <c r="D588" s="1705"/>
      <c r="E588" s="1705"/>
      <c r="F588" s="1705"/>
      <c r="G588" s="1705"/>
      <c r="H588" s="1705"/>
    </row>
    <row r="589" spans="1:8" ht="15.75" customHeight="1">
      <c r="A589" s="1705"/>
      <c r="B589" s="1705"/>
      <c r="C589" s="1705"/>
      <c r="D589" s="1705"/>
      <c r="E589" s="1705"/>
      <c r="F589" s="1705"/>
      <c r="G589" s="1705"/>
      <c r="H589" s="1705"/>
    </row>
    <row r="590" spans="1:8" ht="15.75" customHeight="1">
      <c r="A590" s="1705"/>
      <c r="B590" s="1705"/>
      <c r="C590" s="1705"/>
      <c r="D590" s="1705"/>
      <c r="E590" s="1705"/>
      <c r="F590" s="1705"/>
      <c r="G590" s="1705"/>
      <c r="H590" s="1705"/>
    </row>
    <row r="591" spans="1:8" ht="15.75" customHeight="1">
      <c r="A591" s="1705"/>
      <c r="B591" s="1705"/>
      <c r="C591" s="1705"/>
      <c r="D591" s="1705"/>
      <c r="E591" s="1705"/>
      <c r="F591" s="1705"/>
      <c r="G591" s="1705"/>
      <c r="H591" s="1705"/>
    </row>
    <row r="592" spans="1:8" ht="15.75" customHeight="1">
      <c r="A592" s="1705"/>
      <c r="B592" s="1705"/>
      <c r="C592" s="1705"/>
      <c r="D592" s="1705"/>
      <c r="E592" s="1705"/>
      <c r="F592" s="1705"/>
      <c r="G592" s="1705"/>
      <c r="H592" s="1705"/>
    </row>
    <row r="593" spans="1:8" ht="15.75" customHeight="1">
      <c r="A593" s="1705"/>
      <c r="B593" s="1705"/>
      <c r="C593" s="1705"/>
      <c r="D593" s="1705"/>
      <c r="E593" s="1705"/>
      <c r="F593" s="1705"/>
      <c r="G593" s="1705"/>
      <c r="H593" s="1705"/>
    </row>
    <row r="594" spans="1:8" ht="15.75" customHeight="1">
      <c r="A594" s="1705"/>
      <c r="B594" s="1705"/>
      <c r="C594" s="1705"/>
      <c r="D594" s="1705"/>
      <c r="E594" s="1705"/>
      <c r="F594" s="1705"/>
      <c r="G594" s="1705"/>
      <c r="H594" s="1705"/>
    </row>
    <row r="595" spans="1:8" ht="15.75" customHeight="1">
      <c r="A595" s="1705"/>
      <c r="B595" s="1705"/>
      <c r="C595" s="1705"/>
      <c r="D595" s="1705"/>
      <c r="E595" s="1705"/>
      <c r="F595" s="1705"/>
      <c r="G595" s="1705"/>
      <c r="H595" s="1705"/>
    </row>
    <row r="596" spans="1:8" ht="15.75" customHeight="1">
      <c r="A596" s="1705"/>
      <c r="B596" s="1705"/>
      <c r="C596" s="1705"/>
      <c r="D596" s="1705"/>
      <c r="E596" s="1705"/>
      <c r="F596" s="1705"/>
      <c r="G596" s="1705"/>
      <c r="H596" s="1705"/>
    </row>
    <row r="597" spans="1:8" ht="15.75" customHeight="1">
      <c r="A597" s="1705"/>
      <c r="B597" s="1705"/>
      <c r="C597" s="1705"/>
      <c r="D597" s="1705"/>
      <c r="E597" s="1705"/>
      <c r="F597" s="1705"/>
      <c r="G597" s="1705"/>
      <c r="H597" s="1705"/>
    </row>
    <row r="598" spans="1:8" ht="15.75" customHeight="1">
      <c r="A598" s="1705"/>
      <c r="B598" s="1705"/>
      <c r="C598" s="1705"/>
      <c r="D598" s="1705"/>
      <c r="E598" s="1705"/>
      <c r="F598" s="1705"/>
      <c r="G598" s="1705"/>
      <c r="H598" s="1705"/>
    </row>
    <row r="599" spans="1:8" ht="15.75" customHeight="1">
      <c r="A599" s="1705"/>
      <c r="B599" s="1705"/>
      <c r="C599" s="1705"/>
      <c r="D599" s="1705"/>
      <c r="E599" s="1705"/>
      <c r="F599" s="1705"/>
      <c r="G599" s="1705"/>
      <c r="H599" s="1705"/>
    </row>
    <row r="600" spans="1:8" ht="15.75" customHeight="1">
      <c r="A600" s="1705"/>
      <c r="B600" s="1705"/>
      <c r="C600" s="1705"/>
      <c r="D600" s="1705"/>
      <c r="E600" s="1705"/>
      <c r="F600" s="1705"/>
      <c r="G600" s="1705"/>
      <c r="H600" s="1705"/>
    </row>
    <row r="601" spans="1:8" ht="15.75" customHeight="1">
      <c r="A601" s="1705"/>
      <c r="B601" s="1705"/>
      <c r="C601" s="1705"/>
      <c r="D601" s="1705"/>
      <c r="E601" s="1705"/>
      <c r="F601" s="1705"/>
      <c r="G601" s="1705"/>
      <c r="H601" s="1705"/>
    </row>
    <row r="602" spans="1:8" ht="15.75" customHeight="1">
      <c r="A602" s="1705"/>
      <c r="B602" s="1705"/>
      <c r="C602" s="1705"/>
      <c r="D602" s="1705"/>
      <c r="E602" s="1705"/>
      <c r="F602" s="1705"/>
      <c r="G602" s="1705"/>
      <c r="H602" s="1705"/>
    </row>
    <row r="603" spans="1:8" ht="15.75" customHeight="1">
      <c r="A603" s="1705"/>
      <c r="B603" s="1705"/>
      <c r="C603" s="1705"/>
      <c r="D603" s="1705"/>
      <c r="E603" s="1705"/>
      <c r="F603" s="1705"/>
      <c r="G603" s="1705"/>
      <c r="H603" s="1705"/>
    </row>
    <row r="604" spans="1:8" ht="15.75" customHeight="1">
      <c r="A604" s="1705"/>
      <c r="B604" s="1705"/>
      <c r="C604" s="1705"/>
      <c r="D604" s="1705"/>
      <c r="E604" s="1705"/>
      <c r="F604" s="1705"/>
      <c r="G604" s="1705"/>
      <c r="H604" s="1705"/>
    </row>
    <row r="605" spans="1:8" ht="15.75" customHeight="1">
      <c r="A605" s="1705"/>
      <c r="B605" s="1705"/>
      <c r="C605" s="1705"/>
      <c r="D605" s="1705"/>
      <c r="E605" s="1705"/>
      <c r="F605" s="1705"/>
      <c r="G605" s="1705"/>
      <c r="H605" s="1705"/>
    </row>
    <row r="606" spans="1:8" ht="15.75" customHeight="1">
      <c r="A606" s="1705"/>
      <c r="B606" s="1705"/>
      <c r="C606" s="1705"/>
      <c r="D606" s="1705"/>
      <c r="E606" s="1705"/>
      <c r="F606" s="1705"/>
      <c r="G606" s="1705"/>
      <c r="H606" s="1705"/>
    </row>
    <row r="607" spans="1:8" ht="15.75" customHeight="1">
      <c r="A607" s="1705"/>
      <c r="B607" s="1705"/>
      <c r="C607" s="1705"/>
      <c r="D607" s="1705"/>
      <c r="E607" s="1705"/>
      <c r="F607" s="1705"/>
      <c r="G607" s="1705"/>
      <c r="H607" s="1705"/>
    </row>
    <row r="608" spans="1:8" ht="15.75" customHeight="1">
      <c r="A608" s="1705"/>
      <c r="B608" s="1705"/>
      <c r="C608" s="1705"/>
      <c r="D608" s="1705"/>
      <c r="E608" s="1705"/>
      <c r="F608" s="1705"/>
      <c r="G608" s="1705"/>
      <c r="H608" s="1705"/>
    </row>
    <row r="609" spans="1:8" ht="15.75" customHeight="1">
      <c r="A609" s="1705"/>
      <c r="B609" s="1705"/>
      <c r="C609" s="1705"/>
      <c r="D609" s="1705"/>
      <c r="E609" s="1705"/>
      <c r="F609" s="1705"/>
      <c r="G609" s="1705"/>
      <c r="H609" s="1705"/>
    </row>
    <row r="610" spans="1:8" ht="15.75" customHeight="1">
      <c r="A610" s="1705"/>
      <c r="B610" s="1705"/>
      <c r="C610" s="1705"/>
      <c r="D610" s="1705"/>
      <c r="E610" s="1705"/>
      <c r="F610" s="1705"/>
      <c r="G610" s="1705"/>
      <c r="H610" s="1705"/>
    </row>
    <row r="611" spans="1:8" ht="15.75" customHeight="1">
      <c r="A611" s="1705"/>
      <c r="B611" s="1705"/>
      <c r="C611" s="1705"/>
      <c r="D611" s="1705"/>
      <c r="E611" s="1705"/>
      <c r="F611" s="1705"/>
      <c r="G611" s="1705"/>
      <c r="H611" s="1705"/>
    </row>
    <row r="612" spans="1:8" ht="15.75" customHeight="1">
      <c r="A612" s="1705"/>
      <c r="B612" s="1705"/>
      <c r="C612" s="1705"/>
      <c r="D612" s="1705"/>
      <c r="E612" s="1705"/>
      <c r="F612" s="1705"/>
      <c r="G612" s="1705"/>
      <c r="H612" s="1705"/>
    </row>
    <row r="613" spans="1:8" ht="15.75" customHeight="1">
      <c r="A613" s="1705"/>
      <c r="B613" s="1705"/>
      <c r="C613" s="1705"/>
      <c r="D613" s="1705"/>
      <c r="E613" s="1705"/>
      <c r="F613" s="1705"/>
      <c r="G613" s="1705"/>
      <c r="H613" s="1705"/>
    </row>
    <row r="614" spans="1:8" ht="15.75" customHeight="1">
      <c r="A614" s="1705"/>
      <c r="B614" s="1705"/>
      <c r="C614" s="1705"/>
      <c r="D614" s="1705"/>
      <c r="E614" s="1705"/>
      <c r="F614" s="1705"/>
      <c r="G614" s="1705"/>
      <c r="H614" s="1705"/>
    </row>
    <row r="615" spans="1:8" ht="15.75" customHeight="1">
      <c r="A615" s="1705"/>
      <c r="B615" s="1705"/>
      <c r="C615" s="1705"/>
      <c r="D615" s="1705"/>
      <c r="E615" s="1705"/>
      <c r="F615" s="1705"/>
      <c r="G615" s="1705"/>
      <c r="H615" s="1705"/>
    </row>
    <row r="616" spans="1:8" ht="15.75" customHeight="1">
      <c r="A616" s="1705"/>
      <c r="B616" s="1705"/>
      <c r="C616" s="1705"/>
      <c r="D616" s="1705"/>
      <c r="E616" s="1705"/>
      <c r="F616" s="1705"/>
      <c r="G616" s="1705"/>
      <c r="H616" s="1705"/>
    </row>
    <row r="617" spans="1:8" ht="15.75" customHeight="1">
      <c r="A617" s="1705"/>
      <c r="B617" s="1705"/>
      <c r="C617" s="1705"/>
      <c r="D617" s="1705"/>
      <c r="E617" s="1705"/>
      <c r="F617" s="1705"/>
      <c r="G617" s="1705"/>
      <c r="H617" s="1705"/>
    </row>
    <row r="618" spans="1:8" ht="15.75" customHeight="1">
      <c r="A618" s="1705"/>
      <c r="B618" s="1705"/>
      <c r="C618" s="1705"/>
      <c r="D618" s="1705"/>
      <c r="E618" s="1705"/>
      <c r="F618" s="1705"/>
      <c r="G618" s="1705"/>
      <c r="H618" s="1705"/>
    </row>
    <row r="619" spans="1:8" ht="15.75" customHeight="1">
      <c r="A619" s="1705"/>
      <c r="B619" s="1705"/>
      <c r="C619" s="1705"/>
      <c r="D619" s="1705"/>
      <c r="E619" s="1705"/>
      <c r="F619" s="1705"/>
      <c r="G619" s="1705"/>
      <c r="H619" s="1705"/>
    </row>
    <row r="620" spans="1:8" ht="15.75" customHeight="1">
      <c r="A620" s="1705"/>
      <c r="B620" s="1705"/>
      <c r="C620" s="1705"/>
      <c r="D620" s="1705"/>
      <c r="E620" s="1705"/>
      <c r="F620" s="1705"/>
      <c r="G620" s="1705"/>
      <c r="H620" s="1705"/>
    </row>
    <row r="621" spans="1:8" ht="15.75" customHeight="1">
      <c r="A621" s="1705"/>
      <c r="B621" s="1705"/>
      <c r="C621" s="1705"/>
      <c r="D621" s="1705"/>
      <c r="E621" s="1705"/>
      <c r="F621" s="1705"/>
      <c r="G621" s="1705"/>
      <c r="H621" s="1705"/>
    </row>
    <row r="622" spans="1:8" ht="15.75" customHeight="1">
      <c r="A622" s="1705"/>
      <c r="B622" s="1705"/>
      <c r="C622" s="1705"/>
      <c r="D622" s="1705"/>
      <c r="E622" s="1705"/>
      <c r="F622" s="1705"/>
      <c r="G622" s="1705"/>
      <c r="H622" s="1705"/>
    </row>
    <row r="623" spans="1:8" ht="15.75" customHeight="1">
      <c r="A623" s="1705"/>
      <c r="B623" s="1705"/>
      <c r="C623" s="1705"/>
      <c r="D623" s="1705"/>
      <c r="E623" s="1705"/>
      <c r="F623" s="1705"/>
      <c r="G623" s="1705"/>
      <c r="H623" s="1705"/>
    </row>
    <row r="624" spans="1:8" ht="15.75" customHeight="1">
      <c r="A624" s="1705"/>
      <c r="B624" s="1705"/>
      <c r="C624" s="1705"/>
      <c r="D624" s="1705"/>
      <c r="E624" s="1705"/>
      <c r="F624" s="1705"/>
      <c r="G624" s="1705"/>
      <c r="H624" s="1705"/>
    </row>
    <row r="625" spans="1:8" ht="15.75" customHeight="1">
      <c r="A625" s="1705"/>
      <c r="B625" s="1705"/>
      <c r="C625" s="1705"/>
      <c r="D625" s="1705"/>
      <c r="E625" s="1705"/>
      <c r="F625" s="1705"/>
      <c r="G625" s="1705"/>
      <c r="H625" s="1705"/>
    </row>
    <row r="626" spans="1:8" ht="15.75" customHeight="1">
      <c r="A626" s="1705"/>
      <c r="B626" s="1705"/>
      <c r="C626" s="1705"/>
      <c r="D626" s="1705"/>
      <c r="E626" s="1705"/>
      <c r="F626" s="1705"/>
      <c r="G626" s="1705"/>
      <c r="H626" s="1705"/>
    </row>
    <row r="627" spans="1:8" ht="15.75" customHeight="1">
      <c r="A627" s="1705"/>
      <c r="B627" s="1705"/>
      <c r="C627" s="1705"/>
      <c r="D627" s="1705"/>
      <c r="E627" s="1705"/>
      <c r="F627" s="1705"/>
      <c r="G627" s="1705"/>
      <c r="H627" s="1705"/>
    </row>
    <row r="628" spans="1:8" ht="15.75" customHeight="1">
      <c r="A628" s="1705"/>
      <c r="B628" s="1705"/>
      <c r="C628" s="1705"/>
      <c r="D628" s="1705"/>
      <c r="E628" s="1705"/>
      <c r="F628" s="1705"/>
      <c r="G628" s="1705"/>
      <c r="H628" s="1705"/>
    </row>
    <row r="629" spans="1:8" ht="15.75" customHeight="1">
      <c r="A629" s="1705"/>
      <c r="B629" s="1705"/>
      <c r="C629" s="1705"/>
      <c r="D629" s="1705"/>
      <c r="E629" s="1705"/>
      <c r="F629" s="1705"/>
      <c r="G629" s="1705"/>
      <c r="H629" s="1705"/>
    </row>
    <row r="630" spans="1:8" ht="15.75" customHeight="1">
      <c r="A630" s="1705"/>
      <c r="B630" s="1705"/>
      <c r="C630" s="1705"/>
      <c r="D630" s="1705"/>
      <c r="E630" s="1705"/>
      <c r="F630" s="1705"/>
      <c r="G630" s="1705"/>
      <c r="H630" s="1705"/>
    </row>
    <row r="631" spans="1:8" ht="15.75" customHeight="1">
      <c r="A631" s="1705"/>
      <c r="B631" s="1705"/>
      <c r="C631" s="1705"/>
      <c r="D631" s="1705"/>
      <c r="E631" s="1705"/>
      <c r="F631" s="1705"/>
      <c r="G631" s="1705"/>
      <c r="H631" s="1705"/>
    </row>
    <row r="632" spans="1:8" ht="15.75" customHeight="1">
      <c r="A632" s="1705"/>
      <c r="B632" s="1705"/>
      <c r="C632" s="1705"/>
      <c r="D632" s="1705"/>
      <c r="E632" s="1705"/>
      <c r="F632" s="1705"/>
      <c r="G632" s="1705"/>
      <c r="H632" s="1705"/>
    </row>
    <row r="633" spans="1:8" ht="15.75" customHeight="1">
      <c r="A633" s="1705"/>
      <c r="B633" s="1705"/>
      <c r="C633" s="1705"/>
      <c r="D633" s="1705"/>
      <c r="E633" s="1705"/>
      <c r="F633" s="1705"/>
      <c r="G633" s="1705"/>
      <c r="H633" s="1705"/>
    </row>
    <row r="634" spans="1:8" ht="15.75" customHeight="1">
      <c r="A634" s="1705"/>
      <c r="B634" s="1705"/>
      <c r="C634" s="1705"/>
      <c r="D634" s="1705"/>
      <c r="E634" s="1705"/>
      <c r="F634" s="1705"/>
      <c r="G634" s="1705"/>
      <c r="H634" s="1705"/>
    </row>
    <row r="635" spans="1:8" ht="15.75" customHeight="1">
      <c r="A635" s="1705"/>
      <c r="B635" s="1705"/>
      <c r="C635" s="1705"/>
      <c r="D635" s="1705"/>
      <c r="E635" s="1705"/>
      <c r="F635" s="1705"/>
      <c r="G635" s="1705"/>
      <c r="H635" s="1705"/>
    </row>
    <row r="636" spans="1:8" ht="15.75" customHeight="1">
      <c r="A636" s="1705"/>
      <c r="B636" s="1705"/>
      <c r="C636" s="1705"/>
      <c r="D636" s="1705"/>
      <c r="E636" s="1705"/>
      <c r="F636" s="1705"/>
      <c r="G636" s="1705"/>
      <c r="H636" s="1705"/>
    </row>
    <row r="637" spans="1:8" ht="15.75" customHeight="1">
      <c r="A637" s="1705"/>
      <c r="B637" s="1705"/>
      <c r="C637" s="1705"/>
      <c r="D637" s="1705"/>
      <c r="E637" s="1705"/>
      <c r="F637" s="1705"/>
      <c r="G637" s="1705"/>
      <c r="H637" s="1705"/>
    </row>
    <row r="638" spans="1:8" ht="15.75" customHeight="1">
      <c r="A638" s="1705"/>
      <c r="B638" s="1705"/>
      <c r="C638" s="1705"/>
      <c r="D638" s="1705"/>
      <c r="E638" s="1705"/>
      <c r="F638" s="1705"/>
      <c r="G638" s="1705"/>
      <c r="H638" s="1705"/>
    </row>
    <row r="639" spans="1:8" ht="15.75" customHeight="1">
      <c r="A639" s="1705"/>
      <c r="B639" s="1705"/>
      <c r="C639" s="1705"/>
      <c r="D639" s="1705"/>
      <c r="E639" s="1705"/>
      <c r="F639" s="1705"/>
      <c r="G639" s="1705"/>
      <c r="H639" s="1705"/>
    </row>
    <row r="640" spans="1:8" ht="15.75" customHeight="1">
      <c r="A640" s="1705"/>
      <c r="B640" s="1705"/>
      <c r="C640" s="1705"/>
      <c r="D640" s="1705"/>
      <c r="E640" s="1705"/>
      <c r="F640" s="1705"/>
      <c r="G640" s="1705"/>
      <c r="H640" s="1705"/>
    </row>
    <row r="641" spans="1:8" ht="15.75" customHeight="1">
      <c r="A641" s="1705"/>
      <c r="B641" s="1705"/>
      <c r="C641" s="1705"/>
      <c r="D641" s="1705"/>
      <c r="E641" s="1705"/>
      <c r="F641" s="1705"/>
      <c r="G641" s="1705"/>
      <c r="H641" s="1705"/>
    </row>
    <row r="642" spans="1:8" ht="15.75" customHeight="1">
      <c r="A642" s="1705"/>
      <c r="B642" s="1705"/>
      <c r="C642" s="1705"/>
      <c r="D642" s="1705"/>
      <c r="E642" s="1705"/>
      <c r="F642" s="1705"/>
      <c r="G642" s="1705"/>
      <c r="H642" s="1705"/>
    </row>
    <row r="643" spans="1:8" ht="15.75" customHeight="1">
      <c r="A643" s="1705"/>
      <c r="B643" s="1705"/>
      <c r="C643" s="1705"/>
      <c r="D643" s="1705"/>
      <c r="E643" s="1705"/>
      <c r="F643" s="1705"/>
      <c r="G643" s="1705"/>
      <c r="H643" s="1705"/>
    </row>
    <row r="644" spans="1:8" ht="15.75" customHeight="1">
      <c r="A644" s="1705"/>
      <c r="B644" s="1705"/>
      <c r="C644" s="1705"/>
      <c r="D644" s="1705"/>
      <c r="E644" s="1705"/>
      <c r="F644" s="1705"/>
      <c r="G644" s="1705"/>
      <c r="H644" s="1705"/>
    </row>
    <row r="645" spans="1:8" ht="15.75" customHeight="1">
      <c r="A645" s="1705"/>
      <c r="B645" s="1705"/>
      <c r="C645" s="1705"/>
      <c r="D645" s="1705"/>
      <c r="E645" s="1705"/>
      <c r="F645" s="1705"/>
      <c r="G645" s="1705"/>
      <c r="H645" s="1705"/>
    </row>
    <row r="646" spans="1:8" ht="15.75" customHeight="1">
      <c r="A646" s="1705"/>
      <c r="B646" s="1705"/>
      <c r="C646" s="1705"/>
      <c r="D646" s="1705"/>
      <c r="E646" s="1705"/>
      <c r="F646" s="1705"/>
      <c r="G646" s="1705"/>
      <c r="H646" s="1705"/>
    </row>
    <row r="647" spans="1:8" ht="15.75" customHeight="1">
      <c r="A647" s="1705"/>
      <c r="B647" s="1705"/>
      <c r="C647" s="1705"/>
      <c r="D647" s="1705"/>
      <c r="E647" s="1705"/>
      <c r="F647" s="1705"/>
      <c r="G647" s="1705"/>
      <c r="H647" s="1705"/>
    </row>
    <row r="648" spans="1:8" ht="15.75" customHeight="1">
      <c r="A648" s="1705"/>
      <c r="B648" s="1705"/>
      <c r="C648" s="1705"/>
      <c r="D648" s="1705"/>
      <c r="E648" s="1705"/>
      <c r="F648" s="1705"/>
      <c r="G648" s="1705"/>
      <c r="H648" s="1705"/>
    </row>
    <row r="649" spans="1:8" ht="15.75" customHeight="1">
      <c r="A649" s="1705"/>
      <c r="B649" s="1705"/>
      <c r="C649" s="1705"/>
      <c r="D649" s="1705"/>
      <c r="E649" s="1705"/>
      <c r="F649" s="1705"/>
      <c r="G649" s="1705"/>
      <c r="H649" s="1705"/>
    </row>
    <row r="650" spans="1:8" ht="15.75" customHeight="1">
      <c r="A650" s="1705"/>
      <c r="B650" s="1705"/>
      <c r="C650" s="1705"/>
      <c r="D650" s="1705"/>
      <c r="E650" s="1705"/>
      <c r="F650" s="1705"/>
      <c r="G650" s="1705"/>
      <c r="H650" s="1705"/>
    </row>
    <row r="651" spans="1:8" ht="15.75" customHeight="1">
      <c r="A651" s="1705"/>
      <c r="B651" s="1705"/>
      <c r="C651" s="1705"/>
      <c r="D651" s="1705"/>
      <c r="E651" s="1705"/>
      <c r="F651" s="1705"/>
      <c r="G651" s="1705"/>
      <c r="H651" s="1705"/>
    </row>
    <row r="652" spans="1:8" ht="15.75" customHeight="1">
      <c r="A652" s="1705"/>
      <c r="B652" s="1705"/>
      <c r="C652" s="1705"/>
      <c r="D652" s="1705"/>
      <c r="E652" s="1705"/>
      <c r="F652" s="1705"/>
      <c r="G652" s="1705"/>
      <c r="H652" s="1705"/>
    </row>
    <row r="653" spans="1:8" ht="15.75" customHeight="1">
      <c r="A653" s="1705"/>
      <c r="B653" s="1705"/>
      <c r="C653" s="1705"/>
      <c r="D653" s="1705"/>
      <c r="E653" s="1705"/>
      <c r="F653" s="1705"/>
      <c r="G653" s="1705"/>
      <c r="H653" s="1705"/>
    </row>
    <row r="654" spans="1:8" ht="15.75" customHeight="1">
      <c r="A654" s="1705"/>
      <c r="B654" s="1705"/>
      <c r="C654" s="1705"/>
      <c r="D654" s="1705"/>
      <c r="E654" s="1705"/>
      <c r="F654" s="1705"/>
      <c r="G654" s="1705"/>
      <c r="H654" s="1705"/>
    </row>
    <row r="655" spans="1:8" ht="15.75" customHeight="1">
      <c r="A655" s="1705"/>
      <c r="B655" s="1705"/>
      <c r="C655" s="1705"/>
      <c r="D655" s="1705"/>
      <c r="E655" s="1705"/>
      <c r="F655" s="1705"/>
      <c r="G655" s="1705"/>
      <c r="H655" s="1705"/>
    </row>
    <row r="656" spans="1:8" ht="15.75" customHeight="1">
      <c r="A656" s="1705"/>
      <c r="B656" s="1705"/>
      <c r="C656" s="1705"/>
      <c r="D656" s="1705"/>
      <c r="E656" s="1705"/>
      <c r="F656" s="1705"/>
      <c r="G656" s="1705"/>
      <c r="H656" s="1705"/>
    </row>
    <row r="657" spans="1:8" ht="15.75" customHeight="1">
      <c r="A657" s="1705"/>
      <c r="B657" s="1705"/>
      <c r="C657" s="1705"/>
      <c r="D657" s="1705"/>
      <c r="E657" s="1705"/>
      <c r="F657" s="1705"/>
      <c r="G657" s="1705"/>
      <c r="H657" s="1705"/>
    </row>
    <row r="658" spans="1:8" ht="15.75" customHeight="1">
      <c r="A658" s="1705"/>
      <c r="B658" s="1705"/>
      <c r="C658" s="1705"/>
      <c r="D658" s="1705"/>
      <c r="E658" s="1705"/>
      <c r="F658" s="1705"/>
      <c r="G658" s="1705"/>
      <c r="H658" s="1705"/>
    </row>
    <row r="659" spans="1:8" ht="15.75" customHeight="1">
      <c r="A659" s="1705"/>
      <c r="B659" s="1705"/>
      <c r="C659" s="1705"/>
      <c r="D659" s="1705"/>
      <c r="E659" s="1705"/>
      <c r="F659" s="1705"/>
      <c r="G659" s="1705"/>
      <c r="H659" s="1705"/>
    </row>
    <row r="660" spans="1:8" ht="15.75" customHeight="1">
      <c r="A660" s="1705"/>
      <c r="B660" s="1705"/>
      <c r="C660" s="1705"/>
      <c r="D660" s="1705"/>
      <c r="E660" s="1705"/>
      <c r="F660" s="1705"/>
      <c r="G660" s="1705"/>
      <c r="H660" s="1705"/>
    </row>
    <row r="661" spans="1:8" ht="15.75" customHeight="1">
      <c r="A661" s="1705"/>
      <c r="B661" s="1705"/>
      <c r="C661" s="1705"/>
      <c r="D661" s="1705"/>
      <c r="E661" s="1705"/>
      <c r="F661" s="1705"/>
      <c r="G661" s="1705"/>
      <c r="H661" s="1705"/>
    </row>
    <row r="662" spans="1:8" ht="15.75" customHeight="1">
      <c r="A662" s="1705"/>
      <c r="B662" s="1705"/>
      <c r="C662" s="1705"/>
      <c r="D662" s="1705"/>
      <c r="E662" s="1705"/>
      <c r="F662" s="1705"/>
      <c r="G662" s="1705"/>
      <c r="H662" s="1705"/>
    </row>
    <row r="663" spans="1:8" ht="15.75" customHeight="1">
      <c r="A663" s="1705"/>
      <c r="B663" s="1705"/>
      <c r="C663" s="1705"/>
      <c r="D663" s="1705"/>
      <c r="E663" s="1705"/>
      <c r="F663" s="1705"/>
      <c r="G663" s="1705"/>
      <c r="H663" s="1705"/>
    </row>
    <row r="664" spans="1:8" ht="15.75" customHeight="1">
      <c r="A664" s="1705"/>
      <c r="B664" s="1705"/>
      <c r="C664" s="1705"/>
      <c r="D664" s="1705"/>
      <c r="E664" s="1705"/>
      <c r="F664" s="1705"/>
      <c r="G664" s="1705"/>
      <c r="H664" s="1705"/>
    </row>
    <row r="665" spans="1:8" ht="15.75" customHeight="1">
      <c r="A665" s="1705"/>
      <c r="B665" s="1705"/>
      <c r="C665" s="1705"/>
      <c r="D665" s="1705"/>
      <c r="E665" s="1705"/>
      <c r="F665" s="1705"/>
      <c r="G665" s="1705"/>
      <c r="H665" s="1705"/>
    </row>
    <row r="666" spans="1:8" ht="15.75" customHeight="1">
      <c r="A666" s="1705"/>
      <c r="B666" s="1705"/>
      <c r="C666" s="1705"/>
      <c r="D666" s="1705"/>
      <c r="E666" s="1705"/>
      <c r="F666" s="1705"/>
      <c r="G666" s="1705"/>
      <c r="H666" s="1705"/>
    </row>
    <row r="667" spans="1:8" ht="15.75" customHeight="1">
      <c r="A667" s="1705"/>
      <c r="B667" s="1705"/>
      <c r="C667" s="1705"/>
      <c r="D667" s="1705"/>
      <c r="E667" s="1705"/>
      <c r="F667" s="1705"/>
      <c r="G667" s="1705"/>
      <c r="H667" s="1705"/>
    </row>
    <row r="668" spans="1:8" ht="15.75" customHeight="1">
      <c r="A668" s="1705"/>
      <c r="B668" s="1705"/>
      <c r="C668" s="1705"/>
      <c r="D668" s="1705"/>
      <c r="E668" s="1705"/>
      <c r="F668" s="1705"/>
      <c r="G668" s="1705"/>
      <c r="H668" s="1705"/>
    </row>
    <row r="669" spans="1:8" ht="15.75" customHeight="1">
      <c r="A669" s="1705"/>
      <c r="B669" s="1705"/>
      <c r="C669" s="1705"/>
      <c r="D669" s="1705"/>
      <c r="E669" s="1705"/>
      <c r="F669" s="1705"/>
      <c r="G669" s="1705"/>
      <c r="H669" s="1705"/>
    </row>
    <row r="670" spans="1:8" ht="15.75" customHeight="1">
      <c r="A670" s="1705"/>
      <c r="B670" s="1705"/>
      <c r="C670" s="1705"/>
      <c r="D670" s="1705"/>
      <c r="E670" s="1705"/>
      <c r="F670" s="1705"/>
      <c r="G670" s="1705"/>
      <c r="H670" s="1705"/>
    </row>
    <row r="671" spans="1:8" ht="15.75" customHeight="1">
      <c r="A671" s="1705"/>
      <c r="B671" s="1705"/>
      <c r="C671" s="1705"/>
      <c r="D671" s="1705"/>
      <c r="E671" s="1705"/>
      <c r="F671" s="1705"/>
      <c r="G671" s="1705"/>
      <c r="H671" s="1705"/>
    </row>
    <row r="672" spans="1:8" ht="15.75" customHeight="1">
      <c r="A672" s="1705"/>
      <c r="B672" s="1705"/>
      <c r="C672" s="1705"/>
      <c r="D672" s="1705"/>
      <c r="E672" s="1705"/>
      <c r="F672" s="1705"/>
      <c r="G672" s="1705"/>
      <c r="H672" s="1705"/>
    </row>
    <row r="673" spans="1:8" ht="15.75" customHeight="1">
      <c r="A673" s="1705"/>
      <c r="B673" s="1705"/>
      <c r="C673" s="1705"/>
      <c r="D673" s="1705"/>
      <c r="E673" s="1705"/>
      <c r="F673" s="1705"/>
      <c r="G673" s="1705"/>
      <c r="H673" s="1705"/>
    </row>
    <row r="674" spans="1:8" ht="15.75" customHeight="1">
      <c r="A674" s="1705"/>
      <c r="B674" s="1705"/>
      <c r="C674" s="1705"/>
      <c r="D674" s="1705"/>
      <c r="E674" s="1705"/>
      <c r="F674" s="1705"/>
      <c r="G674" s="1705"/>
      <c r="H674" s="1705"/>
    </row>
    <row r="675" spans="1:8" ht="15.75" customHeight="1">
      <c r="A675" s="1705"/>
      <c r="B675" s="1705"/>
      <c r="C675" s="1705"/>
      <c r="D675" s="1705"/>
      <c r="E675" s="1705"/>
      <c r="F675" s="1705"/>
      <c r="G675" s="1705"/>
      <c r="H675" s="1705"/>
    </row>
    <row r="676" spans="1:8" ht="15.75" customHeight="1">
      <c r="A676" s="1705"/>
      <c r="B676" s="1705"/>
      <c r="C676" s="1705"/>
      <c r="D676" s="1705"/>
      <c r="E676" s="1705"/>
      <c r="F676" s="1705"/>
      <c r="G676" s="1705"/>
      <c r="H676" s="1705"/>
    </row>
    <row r="677" spans="1:8" ht="15.75" customHeight="1">
      <c r="A677" s="1705"/>
      <c r="B677" s="1705"/>
      <c r="C677" s="1705"/>
      <c r="D677" s="1705"/>
      <c r="E677" s="1705"/>
      <c r="F677" s="1705"/>
      <c r="G677" s="1705"/>
      <c r="H677" s="1705"/>
    </row>
    <row r="678" spans="1:8" ht="15.75" customHeight="1">
      <c r="A678" s="1705"/>
      <c r="B678" s="1705"/>
      <c r="C678" s="1705"/>
      <c r="D678" s="1705"/>
      <c r="E678" s="1705"/>
      <c r="F678" s="1705"/>
      <c r="G678" s="1705"/>
      <c r="H678" s="1705"/>
    </row>
    <row r="679" spans="1:8" ht="15.75" customHeight="1">
      <c r="A679" s="1705"/>
      <c r="B679" s="1705"/>
      <c r="C679" s="1705"/>
      <c r="D679" s="1705"/>
      <c r="E679" s="1705"/>
      <c r="F679" s="1705"/>
      <c r="G679" s="1705"/>
      <c r="H679" s="1705"/>
    </row>
    <row r="680" spans="1:8" ht="15.75" customHeight="1">
      <c r="A680" s="1705"/>
      <c r="B680" s="1705"/>
      <c r="C680" s="1705"/>
      <c r="D680" s="1705"/>
      <c r="E680" s="1705"/>
      <c r="F680" s="1705"/>
      <c r="G680" s="1705"/>
      <c r="H680" s="1705"/>
    </row>
    <row r="681" spans="1:8" ht="15.75" customHeight="1">
      <c r="A681" s="1705"/>
      <c r="B681" s="1705"/>
      <c r="C681" s="1705"/>
      <c r="D681" s="1705"/>
      <c r="E681" s="1705"/>
      <c r="F681" s="1705"/>
      <c r="G681" s="1705"/>
      <c r="H681" s="1705"/>
    </row>
    <row r="682" spans="1:8" ht="15.75" customHeight="1">
      <c r="A682" s="1705"/>
      <c r="B682" s="1705"/>
      <c r="C682" s="1705"/>
      <c r="D682" s="1705"/>
      <c r="E682" s="1705"/>
      <c r="F682" s="1705"/>
      <c r="G682" s="1705"/>
      <c r="H682" s="1705"/>
    </row>
    <row r="683" spans="1:8" ht="15.75" customHeight="1">
      <c r="A683" s="1705"/>
      <c r="B683" s="1705"/>
      <c r="C683" s="1705"/>
      <c r="D683" s="1705"/>
      <c r="E683" s="1705"/>
      <c r="F683" s="1705"/>
      <c r="G683" s="1705"/>
      <c r="H683" s="1705"/>
    </row>
    <row r="684" spans="1:8" ht="15.75" customHeight="1">
      <c r="A684" s="1705"/>
      <c r="B684" s="1705"/>
      <c r="C684" s="1705"/>
      <c r="D684" s="1705"/>
      <c r="E684" s="1705"/>
      <c r="F684" s="1705"/>
      <c r="G684" s="1705"/>
      <c r="H684" s="1705"/>
    </row>
    <row r="685" spans="1:8" ht="15.75" customHeight="1">
      <c r="A685" s="1705"/>
      <c r="B685" s="1705"/>
      <c r="C685" s="1705"/>
      <c r="D685" s="1705"/>
      <c r="E685" s="1705"/>
      <c r="F685" s="1705"/>
      <c r="G685" s="1705"/>
      <c r="H685" s="1705"/>
    </row>
    <row r="686" spans="1:8" ht="15.75" customHeight="1">
      <c r="A686" s="1705"/>
      <c r="B686" s="1705"/>
      <c r="C686" s="1705"/>
      <c r="D686" s="1705"/>
      <c r="E686" s="1705"/>
      <c r="F686" s="1705"/>
      <c r="G686" s="1705"/>
      <c r="H686" s="1705"/>
    </row>
    <row r="687" spans="1:8" ht="15.75" customHeight="1">
      <c r="A687" s="1705"/>
      <c r="B687" s="1705"/>
      <c r="C687" s="1705"/>
      <c r="D687" s="1705"/>
      <c r="E687" s="1705"/>
      <c r="F687" s="1705"/>
      <c r="G687" s="1705"/>
      <c r="H687" s="1705"/>
    </row>
    <row r="688" spans="1:8" ht="15.75" customHeight="1">
      <c r="A688" s="1705"/>
      <c r="B688" s="1705"/>
      <c r="C688" s="1705"/>
      <c r="D688" s="1705"/>
      <c r="E688" s="1705"/>
      <c r="F688" s="1705"/>
      <c r="G688" s="1705"/>
      <c r="H688" s="1705"/>
    </row>
    <row r="689" spans="1:8" ht="15.75" customHeight="1">
      <c r="A689" s="1705"/>
      <c r="B689" s="1705"/>
      <c r="C689" s="1705"/>
      <c r="D689" s="1705"/>
      <c r="E689" s="1705"/>
      <c r="F689" s="1705"/>
      <c r="G689" s="1705"/>
      <c r="H689" s="1705"/>
    </row>
    <row r="690" spans="1:8" ht="15.75" customHeight="1">
      <c r="A690" s="1705"/>
      <c r="B690" s="1705"/>
      <c r="C690" s="1705"/>
      <c r="D690" s="1705"/>
      <c r="E690" s="1705"/>
      <c r="F690" s="1705"/>
      <c r="G690" s="1705"/>
      <c r="H690" s="1705"/>
    </row>
    <row r="691" spans="1:8" ht="15.75" customHeight="1">
      <c r="A691" s="1705"/>
      <c r="B691" s="1705"/>
      <c r="C691" s="1705"/>
      <c r="D691" s="1705"/>
      <c r="E691" s="1705"/>
      <c r="F691" s="1705"/>
      <c r="G691" s="1705"/>
      <c r="H691" s="1705"/>
    </row>
    <row r="692" spans="1:8" ht="15.75" customHeight="1">
      <c r="A692" s="1705"/>
      <c r="B692" s="1705"/>
      <c r="C692" s="1705"/>
      <c r="D692" s="1705"/>
      <c r="E692" s="1705"/>
      <c r="F692" s="1705"/>
      <c r="G692" s="1705"/>
      <c r="H692" s="1705"/>
    </row>
    <row r="693" spans="1:8" ht="15.75" customHeight="1">
      <c r="A693" s="1705"/>
      <c r="B693" s="1705"/>
      <c r="C693" s="1705"/>
      <c r="D693" s="1705"/>
      <c r="E693" s="1705"/>
      <c r="F693" s="1705"/>
      <c r="G693" s="1705"/>
      <c r="H693" s="1705"/>
    </row>
    <row r="694" spans="1:8" ht="15.75" customHeight="1">
      <c r="A694" s="1705"/>
      <c r="B694" s="1705"/>
      <c r="C694" s="1705"/>
      <c r="D694" s="1705"/>
      <c r="E694" s="1705"/>
      <c r="F694" s="1705"/>
      <c r="G694" s="1705"/>
      <c r="H694" s="1705"/>
    </row>
    <row r="695" spans="1:8" ht="15.75" customHeight="1">
      <c r="A695" s="1705"/>
      <c r="B695" s="1705"/>
      <c r="C695" s="1705"/>
      <c r="D695" s="1705"/>
      <c r="E695" s="1705"/>
      <c r="F695" s="1705"/>
      <c r="G695" s="1705"/>
      <c r="H695" s="1705"/>
    </row>
    <row r="696" spans="1:8" ht="15.75" customHeight="1">
      <c r="A696" s="1705"/>
      <c r="B696" s="1705"/>
      <c r="C696" s="1705"/>
      <c r="D696" s="1705"/>
      <c r="E696" s="1705"/>
      <c r="F696" s="1705"/>
      <c r="G696" s="1705"/>
      <c r="H696" s="1705"/>
    </row>
    <row r="697" spans="1:8" ht="15.75" customHeight="1">
      <c r="A697" s="1705"/>
      <c r="B697" s="1705"/>
      <c r="C697" s="1705"/>
      <c r="D697" s="1705"/>
      <c r="E697" s="1705"/>
      <c r="F697" s="1705"/>
      <c r="G697" s="1705"/>
      <c r="H697" s="1705"/>
    </row>
    <row r="698" spans="1:8" ht="15.75" customHeight="1">
      <c r="A698" s="1705"/>
      <c r="B698" s="1705"/>
      <c r="C698" s="1705"/>
      <c r="D698" s="1705"/>
      <c r="E698" s="1705"/>
      <c r="F698" s="1705"/>
      <c r="G698" s="1705"/>
      <c r="H698" s="1705"/>
    </row>
    <row r="699" spans="1:8" ht="15.75" customHeight="1">
      <c r="A699" s="1705"/>
      <c r="B699" s="1705"/>
      <c r="C699" s="1705"/>
      <c r="D699" s="1705"/>
      <c r="E699" s="1705"/>
      <c r="F699" s="1705"/>
      <c r="G699" s="1705"/>
      <c r="H699" s="1705"/>
    </row>
    <row r="700" spans="1:8" ht="15.75" customHeight="1">
      <c r="A700" s="1705"/>
      <c r="B700" s="1705"/>
      <c r="C700" s="1705"/>
      <c r="D700" s="1705"/>
      <c r="E700" s="1705"/>
      <c r="F700" s="1705"/>
      <c r="G700" s="1705"/>
      <c r="H700" s="1705"/>
    </row>
    <row r="701" spans="1:8" ht="15.75" customHeight="1">
      <c r="A701" s="1705"/>
      <c r="B701" s="1705"/>
      <c r="C701" s="1705"/>
      <c r="D701" s="1705"/>
      <c r="E701" s="1705"/>
      <c r="F701" s="1705"/>
      <c r="G701" s="1705"/>
      <c r="H701" s="1705"/>
    </row>
    <row r="702" spans="1:8" ht="15.75" customHeight="1">
      <c r="A702" s="1705"/>
      <c r="B702" s="1705"/>
      <c r="C702" s="1705"/>
      <c r="D702" s="1705"/>
      <c r="E702" s="1705"/>
      <c r="F702" s="1705"/>
      <c r="G702" s="1705"/>
      <c r="H702" s="1705"/>
    </row>
    <row r="703" spans="1:8" ht="15.75" customHeight="1">
      <c r="A703" s="1705"/>
      <c r="B703" s="1705"/>
      <c r="C703" s="1705"/>
      <c r="D703" s="1705"/>
      <c r="E703" s="1705"/>
      <c r="F703" s="1705"/>
      <c r="G703" s="1705"/>
      <c r="H703" s="1705"/>
    </row>
    <row r="704" spans="1:8" ht="15.75" customHeight="1">
      <c r="A704" s="1705"/>
      <c r="B704" s="1705"/>
      <c r="C704" s="1705"/>
      <c r="D704" s="1705"/>
      <c r="E704" s="1705"/>
      <c r="F704" s="1705"/>
      <c r="G704" s="1705"/>
      <c r="H704" s="1705"/>
    </row>
    <row r="705" spans="1:8" ht="15.75" customHeight="1">
      <c r="A705" s="1705"/>
      <c r="B705" s="1705"/>
      <c r="C705" s="1705"/>
      <c r="D705" s="1705"/>
      <c r="E705" s="1705"/>
      <c r="F705" s="1705"/>
      <c r="G705" s="1705"/>
      <c r="H705" s="1705"/>
    </row>
    <row r="706" spans="1:8" ht="15.75" customHeight="1">
      <c r="A706" s="1705"/>
      <c r="B706" s="1705"/>
      <c r="C706" s="1705"/>
      <c r="D706" s="1705"/>
      <c r="E706" s="1705"/>
      <c r="F706" s="1705"/>
      <c r="G706" s="1705"/>
      <c r="H706" s="1705"/>
    </row>
    <row r="707" spans="1:8" ht="15.75" customHeight="1">
      <c r="A707" s="1705"/>
      <c r="B707" s="1705"/>
      <c r="C707" s="1705"/>
      <c r="D707" s="1705"/>
      <c r="E707" s="1705"/>
      <c r="F707" s="1705"/>
      <c r="G707" s="1705"/>
      <c r="H707" s="1705"/>
    </row>
    <row r="708" spans="1:8" ht="15.75" customHeight="1">
      <c r="A708" s="1705"/>
      <c r="B708" s="1705"/>
      <c r="C708" s="1705"/>
      <c r="D708" s="1705"/>
      <c r="E708" s="1705"/>
      <c r="F708" s="1705"/>
      <c r="G708" s="1705"/>
      <c r="H708" s="1705"/>
    </row>
    <row r="709" spans="1:8" ht="15.75" customHeight="1">
      <c r="A709" s="1705"/>
      <c r="B709" s="1705"/>
      <c r="C709" s="1705"/>
      <c r="D709" s="1705"/>
      <c r="E709" s="1705"/>
      <c r="F709" s="1705"/>
      <c r="G709" s="1705"/>
      <c r="H709" s="1705"/>
    </row>
    <row r="710" spans="1:8" ht="15.75" customHeight="1">
      <c r="A710" s="1705"/>
      <c r="B710" s="1705"/>
      <c r="C710" s="1705"/>
      <c r="D710" s="1705"/>
      <c r="E710" s="1705"/>
      <c r="F710" s="1705"/>
      <c r="G710" s="1705"/>
      <c r="H710" s="1705"/>
    </row>
    <row r="711" spans="1:8" ht="15.75" customHeight="1">
      <c r="A711" s="1705"/>
      <c r="B711" s="1705"/>
      <c r="C711" s="1705"/>
      <c r="D711" s="1705"/>
      <c r="E711" s="1705"/>
      <c r="F711" s="1705"/>
      <c r="G711" s="1705"/>
      <c r="H711" s="1705"/>
    </row>
    <row r="712" spans="1:8" ht="15.75" customHeight="1">
      <c r="A712" s="1705"/>
      <c r="B712" s="1705"/>
      <c r="C712" s="1705"/>
      <c r="D712" s="1705"/>
      <c r="E712" s="1705"/>
      <c r="F712" s="1705"/>
      <c r="G712" s="1705"/>
      <c r="H712" s="1705"/>
    </row>
    <row r="713" spans="1:8" ht="15.75" customHeight="1">
      <c r="A713" s="1705"/>
      <c r="B713" s="1705"/>
      <c r="C713" s="1705"/>
      <c r="D713" s="1705"/>
      <c r="E713" s="1705"/>
      <c r="F713" s="1705"/>
      <c r="G713" s="1705"/>
      <c r="H713" s="1705"/>
    </row>
    <row r="714" spans="1:8" ht="15.75" customHeight="1">
      <c r="A714" s="1705"/>
      <c r="B714" s="1705"/>
      <c r="C714" s="1705"/>
      <c r="D714" s="1705"/>
      <c r="E714" s="1705"/>
      <c r="F714" s="1705"/>
      <c r="G714" s="1705"/>
      <c r="H714" s="1705"/>
    </row>
    <row r="715" spans="1:8" ht="15.75" customHeight="1">
      <c r="A715" s="1705"/>
      <c r="B715" s="1705"/>
      <c r="C715" s="1705"/>
      <c r="D715" s="1705"/>
      <c r="E715" s="1705"/>
      <c r="F715" s="1705"/>
      <c r="G715" s="1705"/>
      <c r="H715" s="1705"/>
    </row>
    <row r="716" spans="1:8" ht="15.75" customHeight="1">
      <c r="A716" s="1705"/>
      <c r="B716" s="1705"/>
      <c r="C716" s="1705"/>
      <c r="D716" s="1705"/>
      <c r="E716" s="1705"/>
      <c r="F716" s="1705"/>
      <c r="G716" s="1705"/>
      <c r="H716" s="1705"/>
    </row>
    <row r="717" spans="1:8" ht="15.75" customHeight="1">
      <c r="A717" s="1705"/>
      <c r="B717" s="1705"/>
      <c r="C717" s="1705"/>
      <c r="D717" s="1705"/>
      <c r="E717" s="1705"/>
      <c r="F717" s="1705"/>
      <c r="G717" s="1705"/>
      <c r="H717" s="1705"/>
    </row>
    <row r="718" spans="1:8" ht="15.75" customHeight="1">
      <c r="A718" s="1705"/>
      <c r="B718" s="1705"/>
      <c r="C718" s="1705"/>
      <c r="D718" s="1705"/>
      <c r="E718" s="1705"/>
      <c r="F718" s="1705"/>
      <c r="G718" s="1705"/>
      <c r="H718" s="1705"/>
    </row>
    <row r="719" spans="1:8" ht="15.75" customHeight="1">
      <c r="A719" s="1705"/>
      <c r="B719" s="1705"/>
      <c r="C719" s="1705"/>
      <c r="D719" s="1705"/>
      <c r="E719" s="1705"/>
      <c r="F719" s="1705"/>
      <c r="G719" s="1705"/>
      <c r="H719" s="1705"/>
    </row>
    <row r="720" spans="1:8" ht="15.75" customHeight="1">
      <c r="A720" s="1705"/>
      <c r="B720" s="1705"/>
      <c r="C720" s="1705"/>
      <c r="D720" s="1705"/>
      <c r="E720" s="1705"/>
      <c r="F720" s="1705"/>
      <c r="G720" s="1705"/>
      <c r="H720" s="1705"/>
    </row>
    <row r="721" spans="1:8" ht="15.75" customHeight="1">
      <c r="A721" s="1705"/>
      <c r="B721" s="1705"/>
      <c r="C721" s="1705"/>
      <c r="D721" s="1705"/>
      <c r="E721" s="1705"/>
      <c r="F721" s="1705"/>
      <c r="G721" s="1705"/>
      <c r="H721" s="1705"/>
    </row>
    <row r="722" spans="1:8" ht="15.75" customHeight="1">
      <c r="A722" s="1705"/>
      <c r="B722" s="1705"/>
      <c r="C722" s="1705"/>
      <c r="D722" s="1705"/>
      <c r="E722" s="1705"/>
      <c r="F722" s="1705"/>
      <c r="G722" s="1705"/>
      <c r="H722" s="1705"/>
    </row>
    <row r="723" spans="1:8" ht="15.75" customHeight="1">
      <c r="A723" s="1705"/>
      <c r="B723" s="1705"/>
      <c r="C723" s="1705"/>
      <c r="D723" s="1705"/>
      <c r="E723" s="1705"/>
      <c r="F723" s="1705"/>
      <c r="G723" s="1705"/>
      <c r="H723" s="1705"/>
    </row>
    <row r="724" spans="1:8" ht="15.75" customHeight="1">
      <c r="A724" s="1705"/>
      <c r="B724" s="1705"/>
      <c r="C724" s="1705"/>
      <c r="D724" s="1705"/>
      <c r="E724" s="1705"/>
      <c r="F724" s="1705"/>
      <c r="G724" s="1705"/>
      <c r="H724" s="1705"/>
    </row>
    <row r="725" spans="1:8" ht="15.75" customHeight="1">
      <c r="A725" s="1705"/>
      <c r="B725" s="1705"/>
      <c r="C725" s="1705"/>
      <c r="D725" s="1705"/>
      <c r="E725" s="1705"/>
      <c r="F725" s="1705"/>
      <c r="G725" s="1705"/>
      <c r="H725" s="1705"/>
    </row>
    <row r="726" spans="1:8" ht="15.75" customHeight="1">
      <c r="A726" s="1705"/>
      <c r="B726" s="1705"/>
      <c r="C726" s="1705"/>
      <c r="D726" s="1705"/>
      <c r="E726" s="1705"/>
      <c r="F726" s="1705"/>
      <c r="G726" s="1705"/>
      <c r="H726" s="1705"/>
    </row>
    <row r="727" spans="1:8" ht="15.75" customHeight="1">
      <c r="A727" s="1705"/>
      <c r="B727" s="1705"/>
      <c r="C727" s="1705"/>
      <c r="D727" s="1705"/>
      <c r="E727" s="1705"/>
      <c r="F727" s="1705"/>
      <c r="G727" s="1705"/>
      <c r="H727" s="1705"/>
    </row>
    <row r="728" spans="1:8" ht="15.75" customHeight="1">
      <c r="A728" s="1705"/>
      <c r="B728" s="1705"/>
      <c r="C728" s="1705"/>
      <c r="D728" s="1705"/>
      <c r="E728" s="1705"/>
      <c r="F728" s="1705"/>
      <c r="G728" s="1705"/>
      <c r="H728" s="1705"/>
    </row>
    <row r="729" spans="1:8" ht="15.75" customHeight="1">
      <c r="A729" s="1705"/>
      <c r="B729" s="1705"/>
      <c r="C729" s="1705"/>
      <c r="D729" s="1705"/>
      <c r="E729" s="1705"/>
      <c r="F729" s="1705"/>
      <c r="G729" s="1705"/>
      <c r="H729" s="1705"/>
    </row>
    <row r="730" spans="1:8" ht="15.75" customHeight="1">
      <c r="A730" s="1705"/>
      <c r="B730" s="1705"/>
      <c r="C730" s="1705"/>
      <c r="D730" s="1705"/>
      <c r="E730" s="1705"/>
      <c r="F730" s="1705"/>
      <c r="G730" s="1705"/>
      <c r="H730" s="1705"/>
    </row>
    <row r="731" spans="1:8" ht="15.75" customHeight="1">
      <c r="A731" s="1705"/>
      <c r="B731" s="1705"/>
      <c r="C731" s="1705"/>
      <c r="D731" s="1705"/>
      <c r="E731" s="1705"/>
      <c r="F731" s="1705"/>
      <c r="G731" s="1705"/>
      <c r="H731" s="1705"/>
    </row>
    <row r="732" spans="1:8" ht="15.75" customHeight="1">
      <c r="A732" s="1705"/>
      <c r="B732" s="1705"/>
      <c r="C732" s="1705"/>
      <c r="D732" s="1705"/>
      <c r="E732" s="1705"/>
      <c r="F732" s="1705"/>
      <c r="G732" s="1705"/>
      <c r="H732" s="1705"/>
    </row>
    <row r="733" spans="1:8" ht="15.75" customHeight="1">
      <c r="A733" s="1705"/>
      <c r="B733" s="1705"/>
      <c r="C733" s="1705"/>
      <c r="D733" s="1705"/>
      <c r="E733" s="1705"/>
      <c r="F733" s="1705"/>
      <c r="G733" s="1705"/>
      <c r="H733" s="1705"/>
    </row>
    <row r="734" spans="1:8" ht="15.75" customHeight="1">
      <c r="A734" s="1705"/>
      <c r="B734" s="1705"/>
      <c r="C734" s="1705"/>
      <c r="D734" s="1705"/>
      <c r="E734" s="1705"/>
      <c r="F734" s="1705"/>
      <c r="G734" s="1705"/>
      <c r="H734" s="1705"/>
    </row>
    <row r="735" spans="1:8" ht="15.75" customHeight="1">
      <c r="A735" s="1705"/>
      <c r="B735" s="1705"/>
      <c r="C735" s="1705"/>
      <c r="D735" s="1705"/>
      <c r="E735" s="1705"/>
      <c r="F735" s="1705"/>
      <c r="G735" s="1705"/>
      <c r="H735" s="1705"/>
    </row>
    <row r="736" spans="1:8" ht="15.75" customHeight="1">
      <c r="A736" s="1705"/>
      <c r="B736" s="1705"/>
      <c r="C736" s="1705"/>
      <c r="D736" s="1705"/>
      <c r="E736" s="1705"/>
      <c r="F736" s="1705"/>
      <c r="G736" s="1705"/>
      <c r="H736" s="1705"/>
    </row>
    <row r="737" spans="1:8" ht="15.75" customHeight="1">
      <c r="A737" s="1705"/>
      <c r="B737" s="1705"/>
      <c r="C737" s="1705"/>
      <c r="D737" s="1705"/>
      <c r="E737" s="1705"/>
      <c r="F737" s="1705"/>
      <c r="G737" s="1705"/>
      <c r="H737" s="1705"/>
    </row>
    <row r="738" spans="1:8" ht="15.75" customHeight="1">
      <c r="A738" s="1705"/>
      <c r="B738" s="1705"/>
      <c r="C738" s="1705"/>
      <c r="D738" s="1705"/>
      <c r="E738" s="1705"/>
      <c r="F738" s="1705"/>
      <c r="G738" s="1705"/>
      <c r="H738" s="1705"/>
    </row>
    <row r="739" spans="1:8" ht="15.75" customHeight="1">
      <c r="A739" s="1705"/>
      <c r="B739" s="1705"/>
      <c r="C739" s="1705"/>
      <c r="D739" s="1705"/>
      <c r="E739" s="1705"/>
      <c r="F739" s="1705"/>
      <c r="G739" s="1705"/>
      <c r="H739" s="1705"/>
    </row>
    <row r="740" spans="1:8" ht="15.75" customHeight="1">
      <c r="A740" s="1705"/>
      <c r="B740" s="1705"/>
      <c r="C740" s="1705"/>
      <c r="D740" s="1705"/>
      <c r="E740" s="1705"/>
      <c r="F740" s="1705"/>
      <c r="G740" s="1705"/>
      <c r="H740" s="1705"/>
    </row>
    <row r="741" spans="1:8" ht="15.75" customHeight="1">
      <c r="A741" s="1705"/>
      <c r="B741" s="1705"/>
      <c r="C741" s="1705"/>
      <c r="D741" s="1705"/>
      <c r="E741" s="1705"/>
      <c r="F741" s="1705"/>
      <c r="G741" s="1705"/>
      <c r="H741" s="1705"/>
    </row>
    <row r="742" spans="1:8" ht="15.75" customHeight="1">
      <c r="A742" s="1705"/>
      <c r="B742" s="1705"/>
      <c r="C742" s="1705"/>
      <c r="D742" s="1705"/>
      <c r="E742" s="1705"/>
      <c r="F742" s="1705"/>
      <c r="G742" s="1705"/>
      <c r="H742" s="1705"/>
    </row>
    <row r="743" spans="1:8" ht="15.75" customHeight="1">
      <c r="A743" s="1705"/>
      <c r="B743" s="1705"/>
      <c r="C743" s="1705"/>
      <c r="D743" s="1705"/>
      <c r="E743" s="1705"/>
      <c r="F743" s="1705"/>
      <c r="G743" s="1705"/>
      <c r="H743" s="1705"/>
    </row>
    <row r="744" spans="1:8" ht="15.75" customHeight="1">
      <c r="A744" s="1705"/>
      <c r="B744" s="1705"/>
      <c r="C744" s="1705"/>
      <c r="D744" s="1705"/>
      <c r="E744" s="1705"/>
      <c r="F744" s="1705"/>
      <c r="G744" s="1705"/>
      <c r="H744" s="1705"/>
    </row>
    <row r="745" spans="1:8" ht="15.75" customHeight="1">
      <c r="A745" s="1705"/>
      <c r="B745" s="1705"/>
      <c r="C745" s="1705"/>
      <c r="D745" s="1705"/>
      <c r="E745" s="1705"/>
      <c r="F745" s="1705"/>
      <c r="G745" s="1705"/>
      <c r="H745" s="1705"/>
    </row>
    <row r="746" spans="1:8" ht="15.75" customHeight="1">
      <c r="A746" s="1705"/>
      <c r="B746" s="1705"/>
      <c r="C746" s="1705"/>
      <c r="D746" s="1705"/>
      <c r="E746" s="1705"/>
      <c r="F746" s="1705"/>
      <c r="G746" s="1705"/>
      <c r="H746" s="1705"/>
    </row>
    <row r="747" spans="1:8" ht="15.75" customHeight="1">
      <c r="A747" s="1705"/>
      <c r="B747" s="1705"/>
      <c r="C747" s="1705"/>
      <c r="D747" s="1705"/>
      <c r="E747" s="1705"/>
      <c r="F747" s="1705"/>
      <c r="G747" s="1705"/>
      <c r="H747" s="1705"/>
    </row>
    <row r="748" spans="1:8" ht="15.75" customHeight="1">
      <c r="A748" s="1705"/>
      <c r="B748" s="1705"/>
      <c r="C748" s="1705"/>
      <c r="D748" s="1705"/>
      <c r="E748" s="1705"/>
      <c r="F748" s="1705"/>
      <c r="G748" s="1705"/>
      <c r="H748" s="1705"/>
    </row>
    <row r="749" spans="1:8" ht="15.75" customHeight="1">
      <c r="A749" s="1705"/>
      <c r="B749" s="1705"/>
      <c r="C749" s="1705"/>
      <c r="D749" s="1705"/>
      <c r="E749" s="1705"/>
      <c r="F749" s="1705"/>
      <c r="G749" s="1705"/>
      <c r="H749" s="1705"/>
    </row>
    <row r="750" spans="1:8" ht="15.75" customHeight="1">
      <c r="A750" s="1705"/>
      <c r="B750" s="1705"/>
      <c r="C750" s="1705"/>
      <c r="D750" s="1705"/>
      <c r="E750" s="1705"/>
      <c r="F750" s="1705"/>
      <c r="G750" s="1705"/>
      <c r="H750" s="1705"/>
    </row>
    <row r="751" spans="1:8" ht="15.75" customHeight="1">
      <c r="A751" s="1705"/>
      <c r="B751" s="1705"/>
      <c r="C751" s="1705"/>
      <c r="D751" s="1705"/>
      <c r="E751" s="1705"/>
      <c r="F751" s="1705"/>
      <c r="G751" s="1705"/>
      <c r="H751" s="1705"/>
    </row>
    <row r="752" spans="1:8" ht="15.75" customHeight="1">
      <c r="A752" s="1705"/>
      <c r="B752" s="1705"/>
      <c r="C752" s="1705"/>
      <c r="D752" s="1705"/>
      <c r="E752" s="1705"/>
      <c r="F752" s="1705"/>
      <c r="G752" s="1705"/>
      <c r="H752" s="1705"/>
    </row>
    <row r="753" spans="1:8" ht="15.75" customHeight="1">
      <c r="A753" s="1705"/>
      <c r="B753" s="1705"/>
      <c r="C753" s="1705"/>
      <c r="D753" s="1705"/>
      <c r="E753" s="1705"/>
      <c r="F753" s="1705"/>
      <c r="G753" s="1705"/>
      <c r="H753" s="1705"/>
    </row>
    <row r="754" spans="1:8" ht="15.75" customHeight="1">
      <c r="A754" s="1705"/>
      <c r="B754" s="1705"/>
      <c r="C754" s="1705"/>
      <c r="D754" s="1705"/>
      <c r="E754" s="1705"/>
      <c r="F754" s="1705"/>
      <c r="G754" s="1705"/>
      <c r="H754" s="1705"/>
    </row>
    <row r="755" spans="1:8" ht="15.75" customHeight="1">
      <c r="A755" s="1705"/>
      <c r="B755" s="1705"/>
      <c r="C755" s="1705"/>
      <c r="D755" s="1705"/>
      <c r="E755" s="1705"/>
      <c r="F755" s="1705"/>
      <c r="G755" s="1705"/>
      <c r="H755" s="1705"/>
    </row>
    <row r="756" spans="1:8" ht="15.75" customHeight="1">
      <c r="A756" s="1705"/>
      <c r="B756" s="1705"/>
      <c r="C756" s="1705"/>
      <c r="D756" s="1705"/>
      <c r="E756" s="1705"/>
      <c r="F756" s="1705"/>
      <c r="G756" s="1705"/>
      <c r="H756" s="1705"/>
    </row>
    <row r="757" spans="1:8" ht="15.75" customHeight="1">
      <c r="A757" s="1705"/>
      <c r="B757" s="1705"/>
      <c r="C757" s="1705"/>
      <c r="D757" s="1705"/>
      <c r="E757" s="1705"/>
      <c r="F757" s="1705"/>
      <c r="G757" s="1705"/>
      <c r="H757" s="1705"/>
    </row>
    <row r="758" spans="1:8" ht="15.75" customHeight="1">
      <c r="A758" s="1705"/>
      <c r="B758" s="1705"/>
      <c r="C758" s="1705"/>
      <c r="D758" s="1705"/>
      <c r="E758" s="1705"/>
      <c r="F758" s="1705"/>
      <c r="G758" s="1705"/>
      <c r="H758" s="1705"/>
    </row>
    <row r="759" spans="1:8" ht="15.75" customHeight="1">
      <c r="A759" s="1705"/>
      <c r="B759" s="1705"/>
      <c r="C759" s="1705"/>
      <c r="D759" s="1705"/>
      <c r="E759" s="1705"/>
      <c r="F759" s="1705"/>
      <c r="G759" s="1705"/>
      <c r="H759" s="1705"/>
    </row>
    <row r="760" spans="1:8" ht="15.75" customHeight="1">
      <c r="A760" s="1705"/>
      <c r="B760" s="1705"/>
      <c r="C760" s="1705"/>
      <c r="D760" s="1705"/>
      <c r="E760" s="1705"/>
      <c r="F760" s="1705"/>
      <c r="G760" s="1705"/>
      <c r="H760" s="1705"/>
    </row>
    <row r="761" spans="1:8" ht="15.75" customHeight="1">
      <c r="A761" s="1705"/>
      <c r="B761" s="1705"/>
      <c r="C761" s="1705"/>
      <c r="D761" s="1705"/>
      <c r="E761" s="1705"/>
      <c r="F761" s="1705"/>
      <c r="G761" s="1705"/>
      <c r="H761" s="1705"/>
    </row>
    <row r="762" spans="1:8" ht="15.75" customHeight="1">
      <c r="A762" s="1705"/>
      <c r="B762" s="1705"/>
      <c r="C762" s="1705"/>
      <c r="D762" s="1705"/>
      <c r="E762" s="1705"/>
      <c r="F762" s="1705"/>
      <c r="G762" s="1705"/>
      <c r="H762" s="1705"/>
    </row>
    <row r="763" spans="1:8" ht="15.75" customHeight="1">
      <c r="A763" s="1705"/>
      <c r="B763" s="1705"/>
      <c r="C763" s="1705"/>
      <c r="D763" s="1705"/>
      <c r="E763" s="1705"/>
      <c r="F763" s="1705"/>
      <c r="G763" s="1705"/>
      <c r="H763" s="1705"/>
    </row>
    <row r="764" spans="1:8" ht="15.75" customHeight="1">
      <c r="A764" s="1705"/>
      <c r="B764" s="1705"/>
      <c r="C764" s="1705"/>
      <c r="D764" s="1705"/>
      <c r="E764" s="1705"/>
      <c r="F764" s="1705"/>
      <c r="G764" s="1705"/>
      <c r="H764" s="1705"/>
    </row>
    <row r="765" spans="1:8" ht="15.75" customHeight="1">
      <c r="A765" s="1705"/>
      <c r="B765" s="1705"/>
      <c r="C765" s="1705"/>
      <c r="D765" s="1705"/>
      <c r="E765" s="1705"/>
      <c r="F765" s="1705"/>
      <c r="G765" s="1705"/>
      <c r="H765" s="1705"/>
    </row>
    <row r="766" spans="1:8" ht="15.75" customHeight="1">
      <c r="A766" s="1705"/>
      <c r="B766" s="1705"/>
      <c r="C766" s="1705"/>
      <c r="D766" s="1705"/>
      <c r="E766" s="1705"/>
      <c r="F766" s="1705"/>
      <c r="G766" s="1705"/>
      <c r="H766" s="1705"/>
    </row>
    <row r="767" spans="1:8" ht="15.75" customHeight="1">
      <c r="A767" s="1705"/>
      <c r="B767" s="1705"/>
      <c r="C767" s="1705"/>
      <c r="D767" s="1705"/>
      <c r="E767" s="1705"/>
      <c r="F767" s="1705"/>
      <c r="G767" s="1705"/>
      <c r="H767" s="1705"/>
    </row>
    <row r="768" spans="1:8" ht="15.75" customHeight="1">
      <c r="A768" s="1705"/>
      <c r="B768" s="1705"/>
      <c r="C768" s="1705"/>
      <c r="D768" s="1705"/>
      <c r="E768" s="1705"/>
      <c r="F768" s="1705"/>
      <c r="G768" s="1705"/>
      <c r="H768" s="1705"/>
    </row>
    <row r="769" spans="1:8" ht="15.75" customHeight="1">
      <c r="A769" s="1705"/>
      <c r="B769" s="1705"/>
      <c r="C769" s="1705"/>
      <c r="D769" s="1705"/>
      <c r="E769" s="1705"/>
      <c r="F769" s="1705"/>
      <c r="G769" s="1705"/>
      <c r="H769" s="1705"/>
    </row>
    <row r="770" spans="1:8" ht="15.75" customHeight="1">
      <c r="A770" s="1705"/>
      <c r="B770" s="1705"/>
      <c r="C770" s="1705"/>
      <c r="D770" s="1705"/>
      <c r="E770" s="1705"/>
      <c r="F770" s="1705"/>
      <c r="G770" s="1705"/>
      <c r="H770" s="1705"/>
    </row>
    <row r="771" spans="1:8" ht="15.75" customHeight="1">
      <c r="A771" s="1705"/>
      <c r="B771" s="1705"/>
      <c r="C771" s="1705"/>
      <c r="D771" s="1705"/>
      <c r="E771" s="1705"/>
      <c r="F771" s="1705"/>
      <c r="G771" s="1705"/>
      <c r="H771" s="1705"/>
    </row>
    <row r="772" spans="1:8" ht="15.75" customHeight="1">
      <c r="A772" s="1705"/>
      <c r="B772" s="1705"/>
      <c r="C772" s="1705"/>
      <c r="D772" s="1705"/>
      <c r="E772" s="1705"/>
      <c r="F772" s="1705"/>
      <c r="G772" s="1705"/>
      <c r="H772" s="1705"/>
    </row>
    <row r="773" spans="1:8" ht="15.75" customHeight="1">
      <c r="A773" s="1705"/>
      <c r="B773" s="1705"/>
      <c r="C773" s="1705"/>
      <c r="D773" s="1705"/>
      <c r="E773" s="1705"/>
      <c r="F773" s="1705"/>
      <c r="G773" s="1705"/>
      <c r="H773" s="1705"/>
    </row>
    <row r="774" spans="1:8" ht="15.75" customHeight="1">
      <c r="A774" s="1705"/>
      <c r="B774" s="1705"/>
      <c r="C774" s="1705"/>
      <c r="D774" s="1705"/>
      <c r="E774" s="1705"/>
      <c r="F774" s="1705"/>
      <c r="G774" s="1705"/>
      <c r="H774" s="1705"/>
    </row>
    <row r="775" spans="1:8" ht="15.75" customHeight="1">
      <c r="A775" s="1705"/>
      <c r="B775" s="1705"/>
      <c r="C775" s="1705"/>
      <c r="D775" s="1705"/>
      <c r="E775" s="1705"/>
      <c r="F775" s="1705"/>
      <c r="G775" s="1705"/>
      <c r="H775" s="1705"/>
    </row>
    <row r="776" spans="1:8" ht="15.75" customHeight="1">
      <c r="A776" s="1705"/>
      <c r="B776" s="1705"/>
      <c r="C776" s="1705"/>
      <c r="D776" s="1705"/>
      <c r="E776" s="1705"/>
      <c r="F776" s="1705"/>
      <c r="G776" s="1705"/>
      <c r="H776" s="1705"/>
    </row>
    <row r="777" spans="1:8" ht="15.75" customHeight="1">
      <c r="A777" s="1705"/>
      <c r="B777" s="1705"/>
      <c r="C777" s="1705"/>
      <c r="D777" s="1705"/>
      <c r="E777" s="1705"/>
      <c r="F777" s="1705"/>
      <c r="G777" s="1705"/>
      <c r="H777" s="1705"/>
    </row>
    <row r="778" spans="1:8" ht="15.75" customHeight="1">
      <c r="A778" s="1705"/>
      <c r="B778" s="1705"/>
      <c r="C778" s="1705"/>
      <c r="D778" s="1705"/>
      <c r="E778" s="1705"/>
      <c r="F778" s="1705"/>
      <c r="G778" s="1705"/>
      <c r="H778" s="1705"/>
    </row>
    <row r="779" spans="1:8" ht="15.75" customHeight="1">
      <c r="A779" s="1705"/>
      <c r="B779" s="1705"/>
      <c r="C779" s="1705"/>
      <c r="D779" s="1705"/>
      <c r="E779" s="1705"/>
      <c r="F779" s="1705"/>
      <c r="G779" s="1705"/>
      <c r="H779" s="1705"/>
    </row>
    <row r="780" spans="1:8" ht="15.75" customHeight="1">
      <c r="A780" s="1705"/>
      <c r="B780" s="1705"/>
      <c r="C780" s="1705"/>
      <c r="D780" s="1705"/>
      <c r="E780" s="1705"/>
      <c r="F780" s="1705"/>
      <c r="G780" s="1705"/>
      <c r="H780" s="1705"/>
    </row>
    <row r="781" spans="1:8" ht="15.75" customHeight="1">
      <c r="A781" s="1705"/>
      <c r="B781" s="1705"/>
      <c r="C781" s="1705"/>
      <c r="D781" s="1705"/>
      <c r="E781" s="1705"/>
      <c r="F781" s="1705"/>
      <c r="G781" s="1705"/>
      <c r="H781" s="1705"/>
    </row>
    <row r="782" spans="1:8" ht="15.75" customHeight="1">
      <c r="A782" s="1705"/>
      <c r="B782" s="1705"/>
      <c r="C782" s="1705"/>
      <c r="D782" s="1705"/>
      <c r="E782" s="1705"/>
      <c r="F782" s="1705"/>
      <c r="G782" s="1705"/>
      <c r="H782" s="1705"/>
    </row>
    <row r="783" spans="1:8" ht="15.75" customHeight="1">
      <c r="A783" s="1705"/>
      <c r="B783" s="1705"/>
      <c r="C783" s="1705"/>
      <c r="D783" s="1705"/>
      <c r="E783" s="1705"/>
      <c r="F783" s="1705"/>
      <c r="G783" s="1705"/>
      <c r="H783" s="1705"/>
    </row>
    <row r="784" spans="1:8" ht="15.75" customHeight="1">
      <c r="A784" s="1705"/>
      <c r="B784" s="1705"/>
      <c r="C784" s="1705"/>
      <c r="D784" s="1705"/>
      <c r="E784" s="1705"/>
      <c r="F784" s="1705"/>
      <c r="G784" s="1705"/>
      <c r="H784" s="1705"/>
    </row>
    <row r="785" spans="1:8" ht="15.75" customHeight="1">
      <c r="A785" s="1705"/>
      <c r="B785" s="1705"/>
      <c r="C785" s="1705"/>
      <c r="D785" s="1705"/>
      <c r="E785" s="1705"/>
      <c r="F785" s="1705"/>
      <c r="G785" s="1705"/>
      <c r="H785" s="1705"/>
    </row>
    <row r="786" spans="1:8" ht="15.75" customHeight="1">
      <c r="A786" s="1705"/>
      <c r="B786" s="1705"/>
      <c r="C786" s="1705"/>
      <c r="D786" s="1705"/>
      <c r="E786" s="1705"/>
      <c r="F786" s="1705"/>
      <c r="G786" s="1705"/>
      <c r="H786" s="1705"/>
    </row>
    <row r="787" spans="1:8" ht="15.75" customHeight="1">
      <c r="A787" s="1705"/>
      <c r="B787" s="1705"/>
      <c r="C787" s="1705"/>
      <c r="D787" s="1705"/>
      <c r="E787" s="1705"/>
      <c r="F787" s="1705"/>
      <c r="G787" s="1705"/>
      <c r="H787" s="1705"/>
    </row>
    <row r="788" spans="1:8" ht="15.75" customHeight="1">
      <c r="A788" s="1705"/>
      <c r="B788" s="1705"/>
      <c r="C788" s="1705"/>
      <c r="D788" s="1705"/>
      <c r="E788" s="1705"/>
      <c r="F788" s="1705"/>
      <c r="G788" s="1705"/>
      <c r="H788" s="1705"/>
    </row>
    <row r="789" spans="1:8" ht="15.75" customHeight="1">
      <c r="A789" s="1705"/>
      <c r="B789" s="1705"/>
      <c r="C789" s="1705"/>
      <c r="D789" s="1705"/>
      <c r="E789" s="1705"/>
      <c r="F789" s="1705"/>
      <c r="G789" s="1705"/>
      <c r="H789" s="1705"/>
    </row>
    <row r="790" spans="1:8" ht="15.75" customHeight="1">
      <c r="A790" s="1705"/>
      <c r="B790" s="1705"/>
      <c r="C790" s="1705"/>
      <c r="D790" s="1705"/>
      <c r="E790" s="1705"/>
      <c r="F790" s="1705"/>
      <c r="G790" s="1705"/>
      <c r="H790" s="1705"/>
    </row>
    <row r="791" spans="1:8" ht="15.75" customHeight="1">
      <c r="A791" s="1705"/>
      <c r="B791" s="1705"/>
      <c r="C791" s="1705"/>
      <c r="D791" s="1705"/>
      <c r="E791" s="1705"/>
      <c r="F791" s="1705"/>
      <c r="G791" s="1705"/>
      <c r="H791" s="1705"/>
    </row>
    <row r="792" spans="1:8" ht="15.75" customHeight="1">
      <c r="A792" s="1705"/>
      <c r="B792" s="1705"/>
      <c r="C792" s="1705"/>
      <c r="D792" s="1705"/>
      <c r="E792" s="1705"/>
      <c r="F792" s="1705"/>
      <c r="G792" s="1705"/>
      <c r="H792" s="1705"/>
    </row>
    <row r="793" spans="1:8" ht="15.75" customHeight="1">
      <c r="A793" s="1705"/>
      <c r="B793" s="1705"/>
      <c r="C793" s="1705"/>
      <c r="D793" s="1705"/>
      <c r="E793" s="1705"/>
      <c r="F793" s="1705"/>
      <c r="G793" s="1705"/>
      <c r="H793" s="1705"/>
    </row>
    <row r="794" spans="1:8" ht="15.75" customHeight="1">
      <c r="A794" s="1705"/>
      <c r="B794" s="1705"/>
      <c r="C794" s="1705"/>
      <c r="D794" s="1705"/>
      <c r="E794" s="1705"/>
      <c r="F794" s="1705"/>
      <c r="G794" s="1705"/>
      <c r="H794" s="1705"/>
    </row>
    <row r="795" spans="1:8" ht="15.75" customHeight="1">
      <c r="A795" s="1705"/>
      <c r="B795" s="1705"/>
      <c r="C795" s="1705"/>
      <c r="D795" s="1705"/>
      <c r="E795" s="1705"/>
      <c r="F795" s="1705"/>
      <c r="G795" s="1705"/>
      <c r="H795" s="1705"/>
    </row>
    <row r="796" spans="1:8" ht="15.75" customHeight="1">
      <c r="A796" s="1705"/>
      <c r="B796" s="1705"/>
      <c r="C796" s="1705"/>
      <c r="D796" s="1705"/>
      <c r="E796" s="1705"/>
      <c r="F796" s="1705"/>
      <c r="G796" s="1705"/>
      <c r="H796" s="1705"/>
    </row>
    <row r="797" spans="1:8" ht="15.75" customHeight="1">
      <c r="A797" s="1705"/>
      <c r="B797" s="1705"/>
      <c r="C797" s="1705"/>
      <c r="D797" s="1705"/>
      <c r="E797" s="1705"/>
      <c r="F797" s="1705"/>
      <c r="G797" s="1705"/>
      <c r="H797" s="1705"/>
    </row>
    <row r="798" spans="1:8" ht="15.75" customHeight="1">
      <c r="A798" s="1705"/>
      <c r="B798" s="1705"/>
      <c r="C798" s="1705"/>
      <c r="D798" s="1705"/>
      <c r="E798" s="1705"/>
      <c r="F798" s="1705"/>
      <c r="G798" s="1705"/>
      <c r="H798" s="1705"/>
    </row>
    <row r="799" spans="1:8" ht="15.75" customHeight="1">
      <c r="A799" s="1705"/>
      <c r="B799" s="1705"/>
      <c r="C799" s="1705"/>
      <c r="D799" s="1705"/>
      <c r="E799" s="1705"/>
      <c r="F799" s="1705"/>
      <c r="G799" s="1705"/>
      <c r="H799" s="1705"/>
    </row>
    <row r="800" spans="1:8" ht="15.75" customHeight="1">
      <c r="A800" s="1705"/>
      <c r="B800" s="1705"/>
      <c r="C800" s="1705"/>
      <c r="D800" s="1705"/>
      <c r="E800" s="1705"/>
      <c r="F800" s="1705"/>
      <c r="G800" s="1705"/>
      <c r="H800" s="1705"/>
    </row>
    <row r="801" spans="1:8" ht="15.75" customHeight="1">
      <c r="A801" s="1705"/>
      <c r="B801" s="1705"/>
      <c r="C801" s="1705"/>
      <c r="D801" s="1705"/>
      <c r="E801" s="1705"/>
      <c r="F801" s="1705"/>
      <c r="G801" s="1705"/>
      <c r="H801" s="1705"/>
    </row>
    <row r="802" spans="1:8" ht="15.75" customHeight="1">
      <c r="A802" s="1705"/>
      <c r="B802" s="1705"/>
      <c r="C802" s="1705"/>
      <c r="D802" s="1705"/>
      <c r="E802" s="1705"/>
      <c r="F802" s="1705"/>
      <c r="G802" s="1705"/>
      <c r="H802" s="1705"/>
    </row>
    <row r="803" spans="1:8" ht="15.75" customHeight="1">
      <c r="A803" s="1705"/>
      <c r="B803" s="1705"/>
      <c r="C803" s="1705"/>
      <c r="D803" s="1705"/>
      <c r="E803" s="1705"/>
      <c r="F803" s="1705"/>
      <c r="G803" s="1705"/>
      <c r="H803" s="1705"/>
    </row>
    <row r="804" spans="1:8" ht="15.75" customHeight="1">
      <c r="A804" s="1705"/>
      <c r="B804" s="1705"/>
      <c r="C804" s="1705"/>
      <c r="D804" s="1705"/>
      <c r="E804" s="1705"/>
      <c r="F804" s="1705"/>
      <c r="G804" s="1705"/>
      <c r="H804" s="1705"/>
    </row>
    <row r="805" spans="1:8" ht="15.75" customHeight="1">
      <c r="A805" s="1705"/>
      <c r="B805" s="1705"/>
      <c r="C805" s="1705"/>
      <c r="D805" s="1705"/>
      <c r="E805" s="1705"/>
      <c r="F805" s="1705"/>
      <c r="G805" s="1705"/>
      <c r="H805" s="1705"/>
    </row>
    <row r="806" spans="1:8" ht="15.75" customHeight="1">
      <c r="A806" s="1705"/>
      <c r="B806" s="1705"/>
      <c r="C806" s="1705"/>
      <c r="D806" s="1705"/>
      <c r="E806" s="1705"/>
      <c r="F806" s="1705"/>
      <c r="G806" s="1705"/>
      <c r="H806" s="1705"/>
    </row>
    <row r="807" spans="1:8" ht="15.75" customHeight="1">
      <c r="A807" s="1705"/>
      <c r="B807" s="1705"/>
      <c r="C807" s="1705"/>
      <c r="D807" s="1705"/>
      <c r="E807" s="1705"/>
      <c r="F807" s="1705"/>
      <c r="G807" s="1705"/>
      <c r="H807" s="1705"/>
    </row>
    <row r="808" spans="1:8" ht="15.75" customHeight="1">
      <c r="A808" s="1705"/>
      <c r="B808" s="1705"/>
      <c r="C808" s="1705"/>
      <c r="D808" s="1705"/>
      <c r="E808" s="1705"/>
      <c r="F808" s="1705"/>
      <c r="G808" s="1705"/>
      <c r="H808" s="1705"/>
    </row>
    <row r="809" spans="1:8" ht="15.75" customHeight="1">
      <c r="A809" s="1705"/>
      <c r="B809" s="1705"/>
      <c r="C809" s="1705"/>
      <c r="D809" s="1705"/>
      <c r="E809" s="1705"/>
      <c r="F809" s="1705"/>
      <c r="G809" s="1705"/>
      <c r="H809" s="1705"/>
    </row>
    <row r="810" spans="1:8" ht="15.75" customHeight="1">
      <c r="A810" s="1705"/>
      <c r="B810" s="1705"/>
      <c r="C810" s="1705"/>
      <c r="D810" s="1705"/>
      <c r="E810" s="1705"/>
      <c r="F810" s="1705"/>
      <c r="G810" s="1705"/>
      <c r="H810" s="1705"/>
    </row>
    <row r="811" spans="1:8" ht="15.75" customHeight="1">
      <c r="A811" s="1705"/>
      <c r="B811" s="1705"/>
      <c r="C811" s="1705"/>
      <c r="D811" s="1705"/>
      <c r="E811" s="1705"/>
      <c r="F811" s="1705"/>
      <c r="G811" s="1705"/>
      <c r="H811" s="1705"/>
    </row>
    <row r="812" spans="1:8" ht="15.75" customHeight="1">
      <c r="A812" s="1705"/>
      <c r="B812" s="1705"/>
      <c r="C812" s="1705"/>
      <c r="D812" s="1705"/>
      <c r="E812" s="1705"/>
      <c r="F812" s="1705"/>
      <c r="G812" s="1705"/>
      <c r="H812" s="1705"/>
    </row>
    <row r="813" spans="1:8" ht="15.75" customHeight="1">
      <c r="A813" s="1705"/>
      <c r="B813" s="1705"/>
      <c r="C813" s="1705"/>
      <c r="D813" s="1705"/>
      <c r="E813" s="1705"/>
      <c r="F813" s="1705"/>
      <c r="G813" s="1705"/>
      <c r="H813" s="1705"/>
    </row>
    <row r="814" spans="1:8" ht="15.75" customHeight="1">
      <c r="A814" s="1705"/>
      <c r="B814" s="1705"/>
      <c r="C814" s="1705"/>
      <c r="D814" s="1705"/>
      <c r="E814" s="1705"/>
      <c r="F814" s="1705"/>
      <c r="G814" s="1705"/>
      <c r="H814" s="1705"/>
    </row>
    <row r="815" spans="1:8" ht="15.75" customHeight="1">
      <c r="A815" s="1705"/>
      <c r="B815" s="1705"/>
      <c r="C815" s="1705"/>
      <c r="D815" s="1705"/>
      <c r="E815" s="1705"/>
      <c r="F815" s="1705"/>
      <c r="G815" s="1705"/>
      <c r="H815" s="1705"/>
    </row>
    <row r="816" spans="1:8" ht="15.75" customHeight="1">
      <c r="A816" s="1705"/>
      <c r="B816" s="1705"/>
      <c r="C816" s="1705"/>
      <c r="D816" s="1705"/>
      <c r="E816" s="1705"/>
      <c r="F816" s="1705"/>
      <c r="G816" s="1705"/>
      <c r="H816" s="1705"/>
    </row>
    <row r="817" spans="1:8" ht="15.75" customHeight="1">
      <c r="A817" s="1705"/>
      <c r="B817" s="1705"/>
      <c r="C817" s="1705"/>
      <c r="D817" s="1705"/>
      <c r="E817" s="1705"/>
      <c r="F817" s="1705"/>
      <c r="G817" s="1705"/>
      <c r="H817" s="1705"/>
    </row>
    <row r="818" spans="1:8" ht="15.75" customHeight="1">
      <c r="A818" s="1705"/>
      <c r="B818" s="1705"/>
      <c r="C818" s="1705"/>
      <c r="D818" s="1705"/>
      <c r="E818" s="1705"/>
      <c r="F818" s="1705"/>
      <c r="G818" s="1705"/>
      <c r="H818" s="1705"/>
    </row>
    <row r="819" spans="1:8" ht="15.75" customHeight="1">
      <c r="A819" s="1705"/>
      <c r="B819" s="1705"/>
      <c r="C819" s="1705"/>
      <c r="D819" s="1705"/>
      <c r="E819" s="1705"/>
      <c r="F819" s="1705"/>
      <c r="G819" s="1705"/>
      <c r="H819" s="1705"/>
    </row>
    <row r="820" spans="1:8" ht="15.75" customHeight="1">
      <c r="A820" s="1705"/>
      <c r="B820" s="1705"/>
      <c r="C820" s="1705"/>
      <c r="D820" s="1705"/>
      <c r="E820" s="1705"/>
      <c r="F820" s="1705"/>
      <c r="G820" s="1705"/>
      <c r="H820" s="1705"/>
    </row>
    <row r="821" spans="1:8" ht="15.75" customHeight="1">
      <c r="A821" s="1705"/>
      <c r="B821" s="1705"/>
      <c r="C821" s="1705"/>
      <c r="D821" s="1705"/>
      <c r="E821" s="1705"/>
      <c r="F821" s="1705"/>
      <c r="G821" s="1705"/>
      <c r="H821" s="1705"/>
    </row>
    <row r="822" spans="1:8" ht="15.75" customHeight="1">
      <c r="A822" s="1705"/>
      <c r="B822" s="1705"/>
      <c r="C822" s="1705"/>
      <c r="D822" s="1705"/>
      <c r="E822" s="1705"/>
      <c r="F822" s="1705"/>
      <c r="G822" s="1705"/>
      <c r="H822" s="1705"/>
    </row>
    <row r="823" spans="1:8" ht="15.75" customHeight="1">
      <c r="A823" s="1705"/>
      <c r="B823" s="1705"/>
      <c r="C823" s="1705"/>
      <c r="D823" s="1705"/>
      <c r="E823" s="1705"/>
      <c r="F823" s="1705"/>
      <c r="G823" s="1705"/>
      <c r="H823" s="1705"/>
    </row>
    <row r="824" spans="1:8" ht="15.75" customHeight="1">
      <c r="A824" s="1705"/>
      <c r="B824" s="1705"/>
      <c r="C824" s="1705"/>
      <c r="D824" s="1705"/>
      <c r="E824" s="1705"/>
      <c r="F824" s="1705"/>
      <c r="G824" s="1705"/>
      <c r="H824" s="1705"/>
    </row>
    <row r="825" spans="1:8" ht="15.75" customHeight="1">
      <c r="A825" s="1705"/>
      <c r="B825" s="1705"/>
      <c r="C825" s="1705"/>
      <c r="D825" s="1705"/>
      <c r="E825" s="1705"/>
      <c r="F825" s="1705"/>
      <c r="G825" s="1705"/>
      <c r="H825" s="1705"/>
    </row>
    <row r="826" spans="1:8" ht="15.75" customHeight="1">
      <c r="A826" s="1705"/>
      <c r="B826" s="1705"/>
      <c r="C826" s="1705"/>
      <c r="D826" s="1705"/>
      <c r="E826" s="1705"/>
      <c r="F826" s="1705"/>
      <c r="G826" s="1705"/>
      <c r="H826" s="1705"/>
    </row>
    <row r="827" spans="1:8" ht="15.75" customHeight="1">
      <c r="A827" s="1705"/>
      <c r="B827" s="1705"/>
      <c r="C827" s="1705"/>
      <c r="D827" s="1705"/>
      <c r="E827" s="1705"/>
      <c r="F827" s="1705"/>
      <c r="G827" s="1705"/>
      <c r="H827" s="1705"/>
    </row>
    <row r="828" spans="1:8" ht="15.75" customHeight="1">
      <c r="A828" s="1705"/>
      <c r="B828" s="1705"/>
      <c r="C828" s="1705"/>
      <c r="D828" s="1705"/>
      <c r="E828" s="1705"/>
      <c r="F828" s="1705"/>
      <c r="G828" s="1705"/>
      <c r="H828" s="1705"/>
    </row>
    <row r="829" spans="1:8" ht="15.75" customHeight="1">
      <c r="A829" s="1705"/>
      <c r="B829" s="1705"/>
      <c r="C829" s="1705"/>
      <c r="D829" s="1705"/>
      <c r="E829" s="1705"/>
      <c r="F829" s="1705"/>
      <c r="G829" s="1705"/>
      <c r="H829" s="1705"/>
    </row>
    <row r="830" spans="1:8" ht="15.75" customHeight="1">
      <c r="A830" s="1705"/>
      <c r="B830" s="1705"/>
      <c r="C830" s="1705"/>
      <c r="D830" s="1705"/>
      <c r="E830" s="1705"/>
      <c r="F830" s="1705"/>
      <c r="G830" s="1705"/>
      <c r="H830" s="1705"/>
    </row>
    <row r="831" spans="1:8" ht="15.75" customHeight="1">
      <c r="A831" s="1705"/>
      <c r="B831" s="1705"/>
      <c r="C831" s="1705"/>
      <c r="D831" s="1705"/>
      <c r="E831" s="1705"/>
      <c r="F831" s="1705"/>
      <c r="G831" s="1705"/>
      <c r="H831" s="1705"/>
    </row>
    <row r="832" spans="1:8" ht="15.75" customHeight="1">
      <c r="A832" s="1705"/>
      <c r="B832" s="1705"/>
      <c r="C832" s="1705"/>
      <c r="D832" s="1705"/>
      <c r="E832" s="1705"/>
      <c r="F832" s="1705"/>
      <c r="G832" s="1705"/>
      <c r="H832" s="1705"/>
    </row>
    <row r="833" spans="1:8" ht="15.75" customHeight="1">
      <c r="A833" s="1705"/>
      <c r="B833" s="1705"/>
      <c r="C833" s="1705"/>
      <c r="D833" s="1705"/>
      <c r="E833" s="1705"/>
      <c r="F833" s="1705"/>
      <c r="G833" s="1705"/>
      <c r="H833" s="1705"/>
    </row>
    <row r="834" spans="1:8" ht="15.75" customHeight="1">
      <c r="A834" s="1705"/>
      <c r="B834" s="1705"/>
      <c r="C834" s="1705"/>
      <c r="D834" s="1705"/>
      <c r="E834" s="1705"/>
      <c r="F834" s="1705"/>
      <c r="G834" s="1705"/>
      <c r="H834" s="1705"/>
    </row>
    <row r="835" spans="1:8" ht="15.75" customHeight="1">
      <c r="A835" s="1705"/>
      <c r="B835" s="1705"/>
      <c r="C835" s="1705"/>
      <c r="D835" s="1705"/>
      <c r="E835" s="1705"/>
      <c r="F835" s="1705"/>
      <c r="G835" s="1705"/>
      <c r="H835" s="1705"/>
    </row>
    <row r="836" spans="1:8" ht="15.75" customHeight="1">
      <c r="A836" s="1705"/>
      <c r="B836" s="1705"/>
      <c r="C836" s="1705"/>
      <c r="D836" s="1705"/>
      <c r="E836" s="1705"/>
      <c r="F836" s="1705"/>
      <c r="G836" s="1705"/>
      <c r="H836" s="1705"/>
    </row>
    <row r="837" spans="1:8" ht="15.75" customHeight="1">
      <c r="A837" s="1705"/>
      <c r="B837" s="1705"/>
      <c r="C837" s="1705"/>
      <c r="D837" s="1705"/>
      <c r="E837" s="1705"/>
      <c r="F837" s="1705"/>
      <c r="G837" s="1705"/>
      <c r="H837" s="1705"/>
    </row>
    <row r="838" spans="1:8" ht="15.75" customHeight="1">
      <c r="A838" s="1705"/>
      <c r="B838" s="1705"/>
      <c r="C838" s="1705"/>
      <c r="D838" s="1705"/>
      <c r="E838" s="1705"/>
      <c r="F838" s="1705"/>
      <c r="G838" s="1705"/>
      <c r="H838" s="1705"/>
    </row>
    <row r="839" spans="1:8" ht="15.75" customHeight="1">
      <c r="A839" s="1705"/>
      <c r="B839" s="1705"/>
      <c r="C839" s="1705"/>
      <c r="D839" s="1705"/>
      <c r="E839" s="1705"/>
      <c r="F839" s="1705"/>
      <c r="G839" s="1705"/>
      <c r="H839" s="1705"/>
    </row>
    <row r="840" spans="1:8" ht="15.75" customHeight="1">
      <c r="A840" s="1705"/>
      <c r="B840" s="1705"/>
      <c r="C840" s="1705"/>
      <c r="D840" s="1705"/>
      <c r="E840" s="1705"/>
      <c r="F840" s="1705"/>
      <c r="G840" s="1705"/>
      <c r="H840" s="1705"/>
    </row>
    <row r="841" spans="1:8" ht="15.75" customHeight="1">
      <c r="A841" s="1705"/>
      <c r="B841" s="1705"/>
      <c r="C841" s="1705"/>
      <c r="D841" s="1705"/>
      <c r="E841" s="1705"/>
      <c r="F841" s="1705"/>
      <c r="G841" s="1705"/>
      <c r="H841" s="1705"/>
    </row>
    <row r="842" spans="1:8" ht="15.75" customHeight="1">
      <c r="A842" s="1705"/>
      <c r="B842" s="1705"/>
      <c r="C842" s="1705"/>
      <c r="D842" s="1705"/>
      <c r="E842" s="1705"/>
      <c r="F842" s="1705"/>
      <c r="G842" s="1705"/>
      <c r="H842" s="1705"/>
    </row>
    <row r="843" spans="1:8" ht="15.75" customHeight="1">
      <c r="A843" s="1705"/>
      <c r="B843" s="1705"/>
      <c r="C843" s="1705"/>
      <c r="D843" s="1705"/>
      <c r="E843" s="1705"/>
      <c r="F843" s="1705"/>
      <c r="G843" s="1705"/>
      <c r="H843" s="1705"/>
    </row>
    <row r="844" spans="1:8" ht="15.75" customHeight="1">
      <c r="A844" s="1705"/>
      <c r="B844" s="1705"/>
      <c r="C844" s="1705"/>
      <c r="D844" s="1705"/>
      <c r="E844" s="1705"/>
      <c r="F844" s="1705"/>
      <c r="G844" s="1705"/>
      <c r="H844" s="1705"/>
    </row>
    <row r="845" spans="1:8" ht="15.75" customHeight="1">
      <c r="A845" s="1705"/>
      <c r="B845" s="1705"/>
      <c r="C845" s="1705"/>
      <c r="D845" s="1705"/>
      <c r="E845" s="1705"/>
      <c r="F845" s="1705"/>
      <c r="G845" s="1705"/>
      <c r="H845" s="1705"/>
    </row>
    <row r="846" spans="1:8" ht="15.75" customHeight="1">
      <c r="A846" s="1705"/>
      <c r="B846" s="1705"/>
      <c r="C846" s="1705"/>
      <c r="D846" s="1705"/>
      <c r="E846" s="1705"/>
      <c r="F846" s="1705"/>
      <c r="G846" s="1705"/>
      <c r="H846" s="1705"/>
    </row>
    <row r="847" spans="1:8" ht="15.75" customHeight="1">
      <c r="A847" s="1705"/>
      <c r="B847" s="1705"/>
      <c r="C847" s="1705"/>
      <c r="D847" s="1705"/>
      <c r="E847" s="1705"/>
      <c r="F847" s="1705"/>
      <c r="G847" s="1705"/>
      <c r="H847" s="1705"/>
    </row>
    <row r="848" spans="1:8" ht="15.75" customHeight="1">
      <c r="A848" s="1705"/>
      <c r="B848" s="1705"/>
      <c r="C848" s="1705"/>
      <c r="D848" s="1705"/>
      <c r="E848" s="1705"/>
      <c r="F848" s="1705"/>
      <c r="G848" s="1705"/>
      <c r="H848" s="1705"/>
    </row>
    <row r="849" spans="1:8" ht="15.75" customHeight="1">
      <c r="A849" s="1705"/>
      <c r="B849" s="1705"/>
      <c r="C849" s="1705"/>
      <c r="D849" s="1705"/>
      <c r="E849" s="1705"/>
      <c r="F849" s="1705"/>
      <c r="G849" s="1705"/>
      <c r="H849" s="1705"/>
    </row>
    <row r="850" spans="1:8" ht="15.75" customHeight="1">
      <c r="A850" s="1705"/>
      <c r="B850" s="1705"/>
      <c r="C850" s="1705"/>
      <c r="D850" s="1705"/>
      <c r="E850" s="1705"/>
      <c r="F850" s="1705"/>
      <c r="G850" s="1705"/>
      <c r="H850" s="1705"/>
    </row>
    <row r="851" spans="1:8" ht="15.75" customHeight="1">
      <c r="A851" s="1705"/>
      <c r="B851" s="1705"/>
      <c r="C851" s="1705"/>
      <c r="D851" s="1705"/>
      <c r="E851" s="1705"/>
      <c r="F851" s="1705"/>
      <c r="G851" s="1705"/>
      <c r="H851" s="1705"/>
    </row>
    <row r="852" spans="1:8" ht="15.75" customHeight="1">
      <c r="A852" s="1705"/>
      <c r="B852" s="1705"/>
      <c r="C852" s="1705"/>
      <c r="D852" s="1705"/>
      <c r="E852" s="1705"/>
      <c r="F852" s="1705"/>
      <c r="G852" s="1705"/>
      <c r="H852" s="1705"/>
    </row>
    <row r="853" spans="1:8" ht="15.75" customHeight="1">
      <c r="A853" s="1705"/>
      <c r="B853" s="1705"/>
      <c r="C853" s="1705"/>
      <c r="D853" s="1705"/>
      <c r="E853" s="1705"/>
      <c r="F853" s="1705"/>
      <c r="G853" s="1705"/>
      <c r="H853" s="1705"/>
    </row>
    <row r="854" spans="1:8" ht="15.75" customHeight="1">
      <c r="A854" s="1705"/>
      <c r="B854" s="1705"/>
      <c r="C854" s="1705"/>
      <c r="D854" s="1705"/>
      <c r="E854" s="1705"/>
      <c r="F854" s="1705"/>
      <c r="G854" s="1705"/>
      <c r="H854" s="1705"/>
    </row>
    <row r="855" spans="1:8" ht="15.75" customHeight="1">
      <c r="A855" s="1705"/>
      <c r="B855" s="1705"/>
      <c r="C855" s="1705"/>
      <c r="D855" s="1705"/>
      <c r="E855" s="1705"/>
      <c r="F855" s="1705"/>
      <c r="G855" s="1705"/>
      <c r="H855" s="1705"/>
    </row>
    <row r="856" spans="1:8" ht="15.75" customHeight="1">
      <c r="A856" s="1705"/>
      <c r="B856" s="1705"/>
      <c r="C856" s="1705"/>
      <c r="D856" s="1705"/>
      <c r="E856" s="1705"/>
      <c r="F856" s="1705"/>
      <c r="G856" s="1705"/>
      <c r="H856" s="1705"/>
    </row>
    <row r="857" spans="1:8" ht="15.75" customHeight="1">
      <c r="A857" s="1705"/>
      <c r="B857" s="1705"/>
      <c r="C857" s="1705"/>
      <c r="D857" s="1705"/>
      <c r="E857" s="1705"/>
      <c r="F857" s="1705"/>
      <c r="G857" s="1705"/>
      <c r="H857" s="1705"/>
    </row>
    <row r="858" spans="1:8" ht="15.75" customHeight="1">
      <c r="A858" s="1705"/>
      <c r="B858" s="1705"/>
      <c r="C858" s="1705"/>
      <c r="D858" s="1705"/>
      <c r="E858" s="1705"/>
      <c r="F858" s="1705"/>
      <c r="G858" s="1705"/>
      <c r="H858" s="1705"/>
    </row>
    <row r="859" spans="1:8" ht="15.75" customHeight="1">
      <c r="A859" s="1705"/>
      <c r="B859" s="1705"/>
      <c r="C859" s="1705"/>
      <c r="D859" s="1705"/>
      <c r="E859" s="1705"/>
      <c r="F859" s="1705"/>
      <c r="G859" s="1705"/>
      <c r="H859" s="1705"/>
    </row>
    <row r="860" spans="1:8" ht="15.75" customHeight="1">
      <c r="A860" s="1705"/>
      <c r="B860" s="1705"/>
      <c r="C860" s="1705"/>
      <c r="D860" s="1705"/>
      <c r="E860" s="1705"/>
      <c r="F860" s="1705"/>
      <c r="G860" s="1705"/>
      <c r="H860" s="1705"/>
    </row>
    <row r="861" spans="1:8" ht="15.75" customHeight="1">
      <c r="A861" s="1705"/>
      <c r="B861" s="1705"/>
      <c r="C861" s="1705"/>
      <c r="D861" s="1705"/>
      <c r="E861" s="1705"/>
      <c r="F861" s="1705"/>
      <c r="G861" s="1705"/>
      <c r="H861" s="1705"/>
    </row>
    <row r="862" spans="1:8" ht="15.75" customHeight="1">
      <c r="A862" s="1705"/>
      <c r="B862" s="1705"/>
      <c r="C862" s="1705"/>
      <c r="D862" s="1705"/>
      <c r="E862" s="1705"/>
      <c r="F862" s="1705"/>
      <c r="G862" s="1705"/>
      <c r="H862" s="1705"/>
    </row>
    <row r="863" spans="1:8" ht="15.75" customHeight="1">
      <c r="A863" s="1705"/>
      <c r="B863" s="1705"/>
      <c r="C863" s="1705"/>
      <c r="D863" s="1705"/>
      <c r="E863" s="1705"/>
      <c r="F863" s="1705"/>
      <c r="G863" s="1705"/>
      <c r="H863" s="1705"/>
    </row>
    <row r="864" spans="1:8" ht="15.75" customHeight="1">
      <c r="A864" s="1705"/>
      <c r="B864" s="1705"/>
      <c r="C864" s="1705"/>
      <c r="D864" s="1705"/>
      <c r="E864" s="1705"/>
      <c r="F864" s="1705"/>
      <c r="G864" s="1705"/>
      <c r="H864" s="1705"/>
    </row>
    <row r="865" spans="1:8" ht="15.75" customHeight="1">
      <c r="A865" s="1705"/>
      <c r="B865" s="1705"/>
      <c r="C865" s="1705"/>
      <c r="D865" s="1705"/>
      <c r="E865" s="1705"/>
      <c r="F865" s="1705"/>
      <c r="G865" s="1705"/>
      <c r="H865" s="1705"/>
    </row>
    <row r="866" spans="1:8" ht="15.75" customHeight="1">
      <c r="A866" s="1705"/>
      <c r="B866" s="1705"/>
      <c r="C866" s="1705"/>
      <c r="D866" s="1705"/>
      <c r="E866" s="1705"/>
      <c r="F866" s="1705"/>
      <c r="G866" s="1705"/>
      <c r="H866" s="1705"/>
    </row>
    <row r="867" spans="1:8" ht="15.75" customHeight="1">
      <c r="A867" s="1705"/>
      <c r="B867" s="1705"/>
      <c r="C867" s="1705"/>
      <c r="D867" s="1705"/>
      <c r="E867" s="1705"/>
      <c r="F867" s="1705"/>
      <c r="G867" s="1705"/>
      <c r="H867" s="1705"/>
    </row>
    <row r="868" spans="1:8" ht="15.75" customHeight="1">
      <c r="A868" s="1705"/>
      <c r="B868" s="1705"/>
      <c r="C868" s="1705"/>
      <c r="D868" s="1705"/>
      <c r="E868" s="1705"/>
      <c r="F868" s="1705"/>
      <c r="G868" s="1705"/>
      <c r="H868" s="1705"/>
    </row>
    <row r="869" spans="1:8" ht="15.75" customHeight="1">
      <c r="A869" s="1705"/>
      <c r="B869" s="1705"/>
      <c r="C869" s="1705"/>
      <c r="D869" s="1705"/>
      <c r="E869" s="1705"/>
      <c r="F869" s="1705"/>
      <c r="G869" s="1705"/>
      <c r="H869" s="1705"/>
    </row>
    <row r="870" spans="1:8" ht="15.75" customHeight="1">
      <c r="A870" s="1705"/>
      <c r="B870" s="1705"/>
      <c r="C870" s="1705"/>
      <c r="D870" s="1705"/>
      <c r="E870" s="1705"/>
      <c r="F870" s="1705"/>
      <c r="G870" s="1705"/>
      <c r="H870" s="1705"/>
    </row>
    <row r="871" spans="1:8" ht="15.75" customHeight="1">
      <c r="A871" s="1705"/>
      <c r="B871" s="1705"/>
      <c r="C871" s="1705"/>
      <c r="D871" s="1705"/>
      <c r="E871" s="1705"/>
      <c r="F871" s="1705"/>
      <c r="G871" s="1705"/>
      <c r="H871" s="1705"/>
    </row>
    <row r="872" spans="1:8" ht="15.75" customHeight="1">
      <c r="A872" s="1705"/>
      <c r="B872" s="1705"/>
      <c r="C872" s="1705"/>
      <c r="D872" s="1705"/>
      <c r="E872" s="1705"/>
      <c r="F872" s="1705"/>
      <c r="G872" s="1705"/>
      <c r="H872" s="1705"/>
    </row>
    <row r="873" spans="1:8" ht="15.75" customHeight="1">
      <c r="A873" s="1705"/>
      <c r="B873" s="1705"/>
      <c r="C873" s="1705"/>
      <c r="D873" s="1705"/>
      <c r="E873" s="1705"/>
      <c r="F873" s="1705"/>
      <c r="G873" s="1705"/>
      <c r="H873" s="1705"/>
    </row>
    <row r="874" spans="1:8" ht="15.75" customHeight="1">
      <c r="A874" s="1705"/>
      <c r="B874" s="1705"/>
      <c r="C874" s="1705"/>
      <c r="D874" s="1705"/>
      <c r="E874" s="1705"/>
      <c r="F874" s="1705"/>
      <c r="G874" s="1705"/>
      <c r="H874" s="1705"/>
    </row>
    <row r="875" spans="1:8" ht="15.75" customHeight="1">
      <c r="A875" s="1705"/>
      <c r="B875" s="1705"/>
      <c r="C875" s="1705"/>
      <c r="D875" s="1705"/>
      <c r="E875" s="1705"/>
      <c r="F875" s="1705"/>
      <c r="G875" s="1705"/>
      <c r="H875" s="1705"/>
    </row>
    <row r="876" spans="1:8" ht="15.75" customHeight="1">
      <c r="A876" s="1705"/>
      <c r="B876" s="1705"/>
      <c r="C876" s="1705"/>
      <c r="D876" s="1705"/>
      <c r="E876" s="1705"/>
      <c r="F876" s="1705"/>
      <c r="G876" s="1705"/>
      <c r="H876" s="1705"/>
    </row>
    <row r="877" spans="1:8" ht="15.75" customHeight="1">
      <c r="A877" s="1705"/>
      <c r="B877" s="1705"/>
      <c r="C877" s="1705"/>
      <c r="D877" s="1705"/>
      <c r="E877" s="1705"/>
      <c r="F877" s="1705"/>
      <c r="G877" s="1705"/>
      <c r="H877" s="1705"/>
    </row>
    <row r="878" spans="1:8" ht="15.75" customHeight="1">
      <c r="A878" s="1705"/>
      <c r="B878" s="1705"/>
      <c r="C878" s="1705"/>
      <c r="D878" s="1705"/>
      <c r="E878" s="1705"/>
      <c r="F878" s="1705"/>
      <c r="G878" s="1705"/>
      <c r="H878" s="1705"/>
    </row>
    <row r="879" spans="1:8" ht="15.75" customHeight="1">
      <c r="A879" s="1705"/>
      <c r="B879" s="1705"/>
      <c r="C879" s="1705"/>
      <c r="D879" s="1705"/>
      <c r="E879" s="1705"/>
      <c r="F879" s="1705"/>
      <c r="G879" s="1705"/>
      <c r="H879" s="1705"/>
    </row>
    <row r="880" spans="1:8" ht="15.75" customHeight="1">
      <c r="A880" s="1705"/>
      <c r="B880" s="1705"/>
      <c r="C880" s="1705"/>
      <c r="D880" s="1705"/>
      <c r="E880" s="1705"/>
      <c r="F880" s="1705"/>
      <c r="G880" s="1705"/>
      <c r="H880" s="1705"/>
    </row>
    <row r="881" spans="1:8" ht="15.75" customHeight="1">
      <c r="A881" s="1705"/>
      <c r="B881" s="1705"/>
      <c r="C881" s="1705"/>
      <c r="D881" s="1705"/>
      <c r="E881" s="1705"/>
      <c r="F881" s="1705"/>
      <c r="G881" s="1705"/>
      <c r="H881" s="1705"/>
    </row>
    <row r="882" spans="1:8" ht="15.75" customHeight="1">
      <c r="A882" s="1705"/>
      <c r="B882" s="1705"/>
      <c r="C882" s="1705"/>
      <c r="D882" s="1705"/>
      <c r="E882" s="1705"/>
      <c r="F882" s="1705"/>
      <c r="G882" s="1705"/>
      <c r="H882" s="1705"/>
    </row>
    <row r="883" spans="1:8" ht="15.75" customHeight="1">
      <c r="A883" s="1705"/>
      <c r="B883" s="1705"/>
      <c r="C883" s="1705"/>
      <c r="D883" s="1705"/>
      <c r="E883" s="1705"/>
      <c r="F883" s="1705"/>
      <c r="G883" s="1705"/>
      <c r="H883" s="1705"/>
    </row>
    <row r="884" spans="1:8" ht="15.75" customHeight="1">
      <c r="A884" s="1705"/>
      <c r="B884" s="1705"/>
      <c r="C884" s="1705"/>
      <c r="D884" s="1705"/>
      <c r="E884" s="1705"/>
      <c r="F884" s="1705"/>
      <c r="G884" s="1705"/>
      <c r="H884" s="1705"/>
    </row>
    <row r="885" spans="1:8" ht="15.75" customHeight="1">
      <c r="A885" s="1705"/>
      <c r="B885" s="1705"/>
      <c r="C885" s="1705"/>
      <c r="D885" s="1705"/>
      <c r="E885" s="1705"/>
      <c r="F885" s="1705"/>
      <c r="G885" s="1705"/>
      <c r="H885" s="1705"/>
    </row>
    <row r="886" spans="1:8" ht="15.75" customHeight="1">
      <c r="A886" s="1705"/>
      <c r="B886" s="1705"/>
      <c r="C886" s="1705"/>
      <c r="D886" s="1705"/>
      <c r="E886" s="1705"/>
      <c r="F886" s="1705"/>
      <c r="G886" s="1705"/>
      <c r="H886" s="1705"/>
    </row>
    <row r="887" spans="1:8" ht="15.75" customHeight="1">
      <c r="A887" s="1705"/>
      <c r="B887" s="1705"/>
      <c r="C887" s="1705"/>
      <c r="D887" s="1705"/>
      <c r="E887" s="1705"/>
      <c r="F887" s="1705"/>
      <c r="G887" s="1705"/>
      <c r="H887" s="1705"/>
    </row>
    <row r="888" spans="1:8" ht="15.75" customHeight="1">
      <c r="A888" s="1705"/>
      <c r="B888" s="1705"/>
      <c r="C888" s="1705"/>
      <c r="D888" s="1705"/>
      <c r="E888" s="1705"/>
      <c r="F888" s="1705"/>
      <c r="G888" s="1705"/>
      <c r="H888" s="1705"/>
    </row>
    <row r="889" spans="1:8" ht="15.75" customHeight="1">
      <c r="A889" s="1705"/>
      <c r="B889" s="1705"/>
      <c r="C889" s="1705"/>
      <c r="D889" s="1705"/>
      <c r="E889" s="1705"/>
      <c r="F889" s="1705"/>
      <c r="G889" s="1705"/>
      <c r="H889" s="1705"/>
    </row>
    <row r="890" spans="1:8" ht="15.75" customHeight="1">
      <c r="A890" s="1705"/>
      <c r="B890" s="1705"/>
      <c r="C890" s="1705"/>
      <c r="D890" s="1705"/>
      <c r="E890" s="1705"/>
      <c r="F890" s="1705"/>
      <c r="G890" s="1705"/>
      <c r="H890" s="1705"/>
    </row>
    <row r="891" spans="1:8" ht="15.75" customHeight="1">
      <c r="A891" s="1705"/>
      <c r="B891" s="1705"/>
      <c r="C891" s="1705"/>
      <c r="D891" s="1705"/>
      <c r="E891" s="1705"/>
      <c r="F891" s="1705"/>
      <c r="G891" s="1705"/>
      <c r="H891" s="1705"/>
    </row>
    <row r="892" spans="1:8" ht="15.75" customHeight="1">
      <c r="A892" s="1705"/>
      <c r="B892" s="1705"/>
      <c r="C892" s="1705"/>
      <c r="D892" s="1705"/>
      <c r="E892" s="1705"/>
      <c r="F892" s="1705"/>
      <c r="G892" s="1705"/>
      <c r="H892" s="1705"/>
    </row>
    <row r="893" spans="1:8" ht="15.75" customHeight="1">
      <c r="A893" s="1705"/>
      <c r="B893" s="1705"/>
      <c r="C893" s="1705"/>
      <c r="D893" s="1705"/>
      <c r="E893" s="1705"/>
      <c r="F893" s="1705"/>
      <c r="G893" s="1705"/>
      <c r="H893" s="1705"/>
    </row>
    <row r="894" spans="1:8" ht="15.75" customHeight="1">
      <c r="A894" s="1705"/>
      <c r="B894" s="1705"/>
      <c r="C894" s="1705"/>
      <c r="D894" s="1705"/>
      <c r="E894" s="1705"/>
      <c r="F894" s="1705"/>
      <c r="G894" s="1705"/>
      <c r="H894" s="1705"/>
    </row>
    <row r="895" spans="1:8" ht="15.75" customHeight="1">
      <c r="A895" s="1705"/>
      <c r="B895" s="1705"/>
      <c r="C895" s="1705"/>
      <c r="D895" s="1705"/>
      <c r="E895" s="1705"/>
      <c r="F895" s="1705"/>
      <c r="G895" s="1705"/>
      <c r="H895" s="1705"/>
    </row>
    <row r="896" spans="1:8" ht="15.75" customHeight="1">
      <c r="A896" s="1705"/>
      <c r="B896" s="1705"/>
      <c r="C896" s="1705"/>
      <c r="D896" s="1705"/>
      <c r="E896" s="1705"/>
      <c r="F896" s="1705"/>
      <c r="G896" s="1705"/>
      <c r="H896" s="1705"/>
    </row>
    <row r="897" spans="1:8" ht="15.75" customHeight="1">
      <c r="A897" s="1705"/>
      <c r="B897" s="1705"/>
      <c r="C897" s="1705"/>
      <c r="D897" s="1705"/>
      <c r="E897" s="1705"/>
      <c r="F897" s="1705"/>
      <c r="G897" s="1705"/>
      <c r="H897" s="1705"/>
    </row>
    <row r="898" spans="1:8" ht="15.75" customHeight="1">
      <c r="A898" s="1705"/>
      <c r="B898" s="1705"/>
      <c r="C898" s="1705"/>
      <c r="D898" s="1705"/>
      <c r="E898" s="1705"/>
      <c r="F898" s="1705"/>
      <c r="G898" s="1705"/>
      <c r="H898" s="1705"/>
    </row>
    <row r="899" spans="1:8" ht="15.75" customHeight="1">
      <c r="A899" s="1705"/>
      <c r="B899" s="1705"/>
      <c r="C899" s="1705"/>
      <c r="D899" s="1705"/>
      <c r="E899" s="1705"/>
      <c r="F899" s="1705"/>
      <c r="G899" s="1705"/>
      <c r="H899" s="1705"/>
    </row>
    <row r="900" spans="1:8" ht="15.75" customHeight="1">
      <c r="A900" s="1705"/>
      <c r="B900" s="1705"/>
      <c r="C900" s="1705"/>
      <c r="D900" s="1705"/>
      <c r="E900" s="1705"/>
      <c r="F900" s="1705"/>
      <c r="G900" s="1705"/>
      <c r="H900" s="1705"/>
    </row>
    <row r="901" spans="1:8" ht="15.75" customHeight="1">
      <c r="A901" s="1705"/>
      <c r="B901" s="1705"/>
      <c r="C901" s="1705"/>
      <c r="D901" s="1705"/>
      <c r="E901" s="1705"/>
      <c r="F901" s="1705"/>
      <c r="G901" s="1705"/>
      <c r="H901" s="1705"/>
    </row>
    <row r="902" spans="1:8" ht="15.75" customHeight="1">
      <c r="A902" s="1705"/>
      <c r="B902" s="1705"/>
      <c r="C902" s="1705"/>
      <c r="D902" s="1705"/>
      <c r="E902" s="1705"/>
      <c r="F902" s="1705"/>
      <c r="G902" s="1705"/>
      <c r="H902" s="1705"/>
    </row>
    <row r="903" spans="1:8" ht="15.75" customHeight="1">
      <c r="A903" s="1705"/>
      <c r="B903" s="1705"/>
      <c r="C903" s="1705"/>
      <c r="D903" s="1705"/>
      <c r="E903" s="1705"/>
      <c r="F903" s="1705"/>
      <c r="G903" s="1705"/>
      <c r="H903" s="1705"/>
    </row>
    <row r="904" spans="1:8" ht="15.75" customHeight="1">
      <c r="A904" s="1705"/>
      <c r="B904" s="1705"/>
      <c r="C904" s="1705"/>
      <c r="D904" s="1705"/>
      <c r="E904" s="1705"/>
      <c r="F904" s="1705"/>
      <c r="G904" s="1705"/>
      <c r="H904" s="1705"/>
    </row>
    <row r="905" spans="1:8" ht="15.75" customHeight="1">
      <c r="A905" s="1705"/>
      <c r="B905" s="1705"/>
      <c r="C905" s="1705"/>
      <c r="D905" s="1705"/>
      <c r="E905" s="1705"/>
      <c r="F905" s="1705"/>
      <c r="G905" s="1705"/>
      <c r="H905" s="1705"/>
    </row>
    <row r="906" spans="1:8" ht="15.75" customHeight="1">
      <c r="A906" s="1705"/>
      <c r="B906" s="1705"/>
      <c r="C906" s="1705"/>
      <c r="D906" s="1705"/>
      <c r="E906" s="1705"/>
      <c r="F906" s="1705"/>
      <c r="G906" s="1705"/>
      <c r="H906" s="1705"/>
    </row>
    <row r="907" spans="1:8" ht="15.75" customHeight="1">
      <c r="A907" s="1705"/>
      <c r="B907" s="1705"/>
      <c r="C907" s="1705"/>
      <c r="D907" s="1705"/>
      <c r="E907" s="1705"/>
      <c r="F907" s="1705"/>
      <c r="G907" s="1705"/>
      <c r="H907" s="1705"/>
    </row>
    <row r="908" spans="1:8" ht="15.75" customHeight="1">
      <c r="A908" s="1705"/>
      <c r="B908" s="1705"/>
      <c r="C908" s="1705"/>
      <c r="D908" s="1705"/>
      <c r="E908" s="1705"/>
      <c r="F908" s="1705"/>
      <c r="G908" s="1705"/>
      <c r="H908" s="1705"/>
    </row>
    <row r="909" spans="1:8" ht="15.75" customHeight="1">
      <c r="A909" s="1705"/>
      <c r="B909" s="1705"/>
      <c r="C909" s="1705"/>
      <c r="D909" s="1705"/>
      <c r="E909" s="1705"/>
      <c r="F909" s="1705"/>
      <c r="G909" s="1705"/>
      <c r="H909" s="1705"/>
    </row>
    <row r="910" spans="1:8" ht="15.75" customHeight="1">
      <c r="A910" s="1705"/>
      <c r="B910" s="1705"/>
      <c r="C910" s="1705"/>
      <c r="D910" s="1705"/>
      <c r="E910" s="1705"/>
      <c r="F910" s="1705"/>
      <c r="G910" s="1705"/>
      <c r="H910" s="1705"/>
    </row>
    <row r="911" spans="1:8" ht="15.75" customHeight="1">
      <c r="A911" s="1705"/>
      <c r="B911" s="1705"/>
      <c r="C911" s="1705"/>
      <c r="D911" s="1705"/>
      <c r="E911" s="1705"/>
      <c r="F911" s="1705"/>
      <c r="G911" s="1705"/>
      <c r="H911" s="1705"/>
    </row>
    <row r="912" spans="1:8" ht="15.75" customHeight="1">
      <c r="A912" s="1705"/>
      <c r="B912" s="1705"/>
      <c r="C912" s="1705"/>
      <c r="D912" s="1705"/>
      <c r="E912" s="1705"/>
      <c r="F912" s="1705"/>
      <c r="G912" s="1705"/>
      <c r="H912" s="1705"/>
    </row>
    <row r="913" spans="1:8" ht="15.75" customHeight="1">
      <c r="A913" s="1705"/>
      <c r="B913" s="1705"/>
      <c r="C913" s="1705"/>
      <c r="D913" s="1705"/>
      <c r="E913" s="1705"/>
      <c r="F913" s="1705"/>
      <c r="G913" s="1705"/>
      <c r="H913" s="1705"/>
    </row>
    <row r="914" spans="1:8" ht="15.75" customHeight="1">
      <c r="A914" s="1705"/>
      <c r="B914" s="1705"/>
      <c r="C914" s="1705"/>
      <c r="D914" s="1705"/>
      <c r="E914" s="1705"/>
      <c r="F914" s="1705"/>
      <c r="G914" s="1705"/>
      <c r="H914" s="1705"/>
    </row>
    <row r="915" spans="1:8" ht="15.75" customHeight="1">
      <c r="A915" s="1705"/>
      <c r="B915" s="1705"/>
      <c r="C915" s="1705"/>
      <c r="D915" s="1705"/>
      <c r="E915" s="1705"/>
      <c r="F915" s="1705"/>
      <c r="G915" s="1705"/>
      <c r="H915" s="1705"/>
    </row>
    <row r="916" spans="1:8" ht="15.75" customHeight="1">
      <c r="A916" s="1705"/>
      <c r="B916" s="1705"/>
      <c r="C916" s="1705"/>
      <c r="D916" s="1705"/>
      <c r="E916" s="1705"/>
      <c r="F916" s="1705"/>
      <c r="G916" s="1705"/>
      <c r="H916" s="1705"/>
    </row>
    <row r="917" spans="1:8" ht="15.75" customHeight="1">
      <c r="A917" s="1705"/>
      <c r="B917" s="1705"/>
      <c r="C917" s="1705"/>
      <c r="D917" s="1705"/>
      <c r="E917" s="1705"/>
      <c r="F917" s="1705"/>
      <c r="G917" s="1705"/>
      <c r="H917" s="1705"/>
    </row>
    <row r="918" spans="1:8" ht="15.75" customHeight="1">
      <c r="A918" s="1705"/>
      <c r="B918" s="1705"/>
      <c r="C918" s="1705"/>
      <c r="D918" s="1705"/>
      <c r="E918" s="1705"/>
      <c r="F918" s="1705"/>
      <c r="G918" s="1705"/>
      <c r="H918" s="1705"/>
    </row>
    <row r="919" spans="1:8" ht="15.75" customHeight="1">
      <c r="A919" s="1705"/>
      <c r="B919" s="1705"/>
      <c r="C919" s="1705"/>
      <c r="D919" s="1705"/>
      <c r="E919" s="1705"/>
      <c r="F919" s="1705"/>
      <c r="G919" s="1705"/>
      <c r="H919" s="1705"/>
    </row>
    <row r="920" spans="1:8" ht="15.75" customHeight="1">
      <c r="A920" s="1705"/>
      <c r="B920" s="1705"/>
      <c r="C920" s="1705"/>
      <c r="D920" s="1705"/>
      <c r="E920" s="1705"/>
      <c r="F920" s="1705"/>
      <c r="G920" s="1705"/>
      <c r="H920" s="1705"/>
    </row>
    <row r="921" spans="1:8" ht="15.75" customHeight="1">
      <c r="A921" s="1705"/>
      <c r="B921" s="1705"/>
      <c r="C921" s="1705"/>
      <c r="D921" s="1705"/>
      <c r="E921" s="1705"/>
      <c r="F921" s="1705"/>
      <c r="G921" s="1705"/>
      <c r="H921" s="1705"/>
    </row>
    <row r="922" spans="1:8" ht="15.75" customHeight="1">
      <c r="A922" s="1705"/>
      <c r="B922" s="1705"/>
      <c r="C922" s="1705"/>
      <c r="D922" s="1705"/>
      <c r="E922" s="1705"/>
      <c r="F922" s="1705"/>
      <c r="G922" s="1705"/>
      <c r="H922" s="1705"/>
    </row>
    <row r="923" spans="1:8" ht="15.75" customHeight="1">
      <c r="A923" s="1705"/>
      <c r="B923" s="1705"/>
      <c r="C923" s="1705"/>
      <c r="D923" s="1705"/>
      <c r="E923" s="1705"/>
      <c r="F923" s="1705"/>
      <c r="G923" s="1705"/>
      <c r="H923" s="1705"/>
    </row>
    <row r="924" spans="1:8" ht="15.75" customHeight="1">
      <c r="A924" s="1705"/>
      <c r="B924" s="1705"/>
      <c r="C924" s="1705"/>
      <c r="D924" s="1705"/>
      <c r="E924" s="1705"/>
      <c r="F924" s="1705"/>
      <c r="G924" s="1705"/>
      <c r="H924" s="1705"/>
    </row>
    <row r="925" spans="1:8" ht="15.75" customHeight="1">
      <c r="A925" s="1705"/>
      <c r="B925" s="1705"/>
      <c r="C925" s="1705"/>
      <c r="D925" s="1705"/>
      <c r="E925" s="1705"/>
      <c r="F925" s="1705"/>
      <c r="G925" s="1705"/>
      <c r="H925" s="1705"/>
    </row>
    <row r="926" spans="1:8" ht="15.75" customHeight="1">
      <c r="A926" s="1705"/>
      <c r="B926" s="1705"/>
      <c r="C926" s="1705"/>
      <c r="D926" s="1705"/>
      <c r="E926" s="1705"/>
      <c r="F926" s="1705"/>
      <c r="G926" s="1705"/>
      <c r="H926" s="1705"/>
    </row>
    <row r="927" spans="1:8" ht="15.75" customHeight="1">
      <c r="A927" s="1705"/>
      <c r="B927" s="1705"/>
      <c r="C927" s="1705"/>
      <c r="D927" s="1705"/>
      <c r="E927" s="1705"/>
      <c r="F927" s="1705"/>
      <c r="G927" s="1705"/>
      <c r="H927" s="1705"/>
    </row>
    <row r="928" spans="1:8" ht="15.75" customHeight="1">
      <c r="A928" s="1705"/>
      <c r="B928" s="1705"/>
      <c r="C928" s="1705"/>
      <c r="D928" s="1705"/>
      <c r="E928" s="1705"/>
      <c r="F928" s="1705"/>
      <c r="G928" s="1705"/>
      <c r="H928" s="1705"/>
    </row>
    <row r="929" spans="1:8" ht="15.75" customHeight="1">
      <c r="A929" s="1705"/>
      <c r="B929" s="1705"/>
      <c r="C929" s="1705"/>
      <c r="D929" s="1705"/>
      <c r="E929" s="1705"/>
      <c r="F929" s="1705"/>
      <c r="G929" s="1705"/>
      <c r="H929" s="1705"/>
    </row>
    <row r="930" spans="1:8" ht="15.75" customHeight="1">
      <c r="A930" s="1705"/>
      <c r="B930" s="1705"/>
      <c r="C930" s="1705"/>
      <c r="D930" s="1705"/>
      <c r="E930" s="1705"/>
      <c r="F930" s="1705"/>
      <c r="G930" s="1705"/>
      <c r="H930" s="1705"/>
    </row>
    <row r="931" spans="1:8" ht="15.75" customHeight="1">
      <c r="A931" s="1705"/>
      <c r="B931" s="1705"/>
      <c r="C931" s="1705"/>
      <c r="D931" s="1705"/>
      <c r="E931" s="1705"/>
      <c r="F931" s="1705"/>
      <c r="G931" s="1705"/>
      <c r="H931" s="1705"/>
    </row>
    <row r="932" spans="1:8" ht="15.75" customHeight="1">
      <c r="A932" s="1705"/>
      <c r="B932" s="1705"/>
      <c r="C932" s="1705"/>
      <c r="D932" s="1705"/>
      <c r="E932" s="1705"/>
      <c r="F932" s="1705"/>
      <c r="G932" s="1705"/>
      <c r="H932" s="1705"/>
    </row>
    <row r="933" spans="1:8" ht="15.75" customHeight="1">
      <c r="A933" s="1705"/>
      <c r="B933" s="1705"/>
      <c r="C933" s="1705"/>
      <c r="D933" s="1705"/>
      <c r="E933" s="1705"/>
      <c r="F933" s="1705"/>
      <c r="G933" s="1705"/>
      <c r="H933" s="1705"/>
    </row>
    <row r="934" spans="1:8" ht="15.75" customHeight="1">
      <c r="A934" s="1705"/>
      <c r="B934" s="1705"/>
      <c r="C934" s="1705"/>
      <c r="D934" s="1705"/>
      <c r="E934" s="1705"/>
      <c r="F934" s="1705"/>
      <c r="G934" s="1705"/>
      <c r="H934" s="1705"/>
    </row>
    <row r="935" spans="1:8" ht="15.75" customHeight="1">
      <c r="A935" s="1705"/>
      <c r="B935" s="1705"/>
      <c r="C935" s="1705"/>
      <c r="D935" s="1705"/>
      <c r="E935" s="1705"/>
      <c r="F935" s="1705"/>
      <c r="G935" s="1705"/>
      <c r="H935" s="1705"/>
    </row>
    <row r="936" spans="1:8" ht="15.75" customHeight="1">
      <c r="A936" s="1705"/>
      <c r="B936" s="1705"/>
      <c r="C936" s="1705"/>
      <c r="D936" s="1705"/>
      <c r="E936" s="1705"/>
      <c r="F936" s="1705"/>
      <c r="G936" s="1705"/>
      <c r="H936" s="1705"/>
    </row>
    <row r="937" spans="1:8" ht="15.75" customHeight="1">
      <c r="A937" s="1705"/>
      <c r="B937" s="1705"/>
      <c r="C937" s="1705"/>
      <c r="D937" s="1705"/>
      <c r="E937" s="1705"/>
      <c r="F937" s="1705"/>
      <c r="G937" s="1705"/>
      <c r="H937" s="1705"/>
    </row>
    <row r="938" spans="1:8" ht="15.75" customHeight="1">
      <c r="A938" s="1705"/>
      <c r="B938" s="1705"/>
      <c r="C938" s="1705"/>
      <c r="D938" s="1705"/>
      <c r="E938" s="1705"/>
      <c r="F938" s="1705"/>
      <c r="G938" s="1705"/>
      <c r="H938" s="1705"/>
    </row>
    <row r="939" spans="1:8" ht="15.75" customHeight="1">
      <c r="A939" s="1705"/>
      <c r="B939" s="1705"/>
      <c r="C939" s="1705"/>
      <c r="D939" s="1705"/>
      <c r="E939" s="1705"/>
      <c r="F939" s="1705"/>
      <c r="G939" s="1705"/>
      <c r="H939" s="1705"/>
    </row>
    <row r="940" spans="1:8" ht="15.75" customHeight="1">
      <c r="A940" s="1705"/>
      <c r="B940" s="1705"/>
      <c r="C940" s="1705"/>
      <c r="D940" s="1705"/>
      <c r="E940" s="1705"/>
      <c r="F940" s="1705"/>
      <c r="G940" s="1705"/>
      <c r="H940" s="1705"/>
    </row>
    <row r="941" spans="1:8" ht="15.75" customHeight="1">
      <c r="A941" s="1705"/>
      <c r="B941" s="1705"/>
      <c r="C941" s="1705"/>
      <c r="D941" s="1705"/>
      <c r="E941" s="1705"/>
      <c r="F941" s="1705"/>
      <c r="G941" s="1705"/>
      <c r="H941" s="1705"/>
    </row>
    <row r="942" spans="1:8" ht="15.75" customHeight="1">
      <c r="A942" s="1705"/>
      <c r="B942" s="1705"/>
      <c r="C942" s="1705"/>
      <c r="D942" s="1705"/>
      <c r="E942" s="1705"/>
      <c r="F942" s="1705"/>
      <c r="G942" s="1705"/>
      <c r="H942" s="1705"/>
    </row>
    <row r="943" spans="1:8" ht="15.75" customHeight="1">
      <c r="A943" s="1705"/>
      <c r="B943" s="1705"/>
      <c r="C943" s="1705"/>
      <c r="D943" s="1705"/>
      <c r="E943" s="1705"/>
      <c r="F943" s="1705"/>
      <c r="G943" s="1705"/>
      <c r="H943" s="1705"/>
    </row>
    <row r="944" spans="1:8" ht="15.75" customHeight="1">
      <c r="A944" s="1705"/>
      <c r="B944" s="1705"/>
      <c r="C944" s="1705"/>
      <c r="D944" s="1705"/>
      <c r="E944" s="1705"/>
      <c r="F944" s="1705"/>
      <c r="G944" s="1705"/>
      <c r="H944" s="1705"/>
    </row>
    <row r="945" spans="1:8" ht="15.75" customHeight="1">
      <c r="A945" s="1705"/>
      <c r="B945" s="1705"/>
      <c r="C945" s="1705"/>
      <c r="D945" s="1705"/>
      <c r="E945" s="1705"/>
      <c r="F945" s="1705"/>
      <c r="G945" s="1705"/>
      <c r="H945" s="1705"/>
    </row>
    <row r="946" spans="1:8" ht="15.75" customHeight="1">
      <c r="A946" s="1705"/>
      <c r="B946" s="1705"/>
      <c r="C946" s="1705"/>
      <c r="D946" s="1705"/>
      <c r="E946" s="1705"/>
      <c r="F946" s="1705"/>
      <c r="G946" s="1705"/>
      <c r="H946" s="1705"/>
    </row>
    <row r="947" spans="1:8" ht="15.75" customHeight="1">
      <c r="A947" s="1705"/>
      <c r="B947" s="1705"/>
      <c r="C947" s="1705"/>
      <c r="D947" s="1705"/>
      <c r="E947" s="1705"/>
      <c r="F947" s="1705"/>
      <c r="G947" s="1705"/>
      <c r="H947" s="1705"/>
    </row>
    <row r="948" spans="1:8" ht="15.75" customHeight="1">
      <c r="A948" s="1705"/>
      <c r="B948" s="1705"/>
      <c r="C948" s="1705"/>
      <c r="D948" s="1705"/>
      <c r="E948" s="1705"/>
      <c r="F948" s="1705"/>
      <c r="G948" s="1705"/>
      <c r="H948" s="1705"/>
    </row>
    <row r="949" spans="1:8" ht="15.75" customHeight="1">
      <c r="A949" s="1705"/>
      <c r="B949" s="1705"/>
      <c r="C949" s="1705"/>
      <c r="D949" s="1705"/>
      <c r="E949" s="1705"/>
      <c r="F949" s="1705"/>
      <c r="G949" s="1705"/>
      <c r="H949" s="1705"/>
    </row>
    <row r="950" spans="1:8" ht="15.75" customHeight="1">
      <c r="A950" s="1705"/>
      <c r="B950" s="1705"/>
      <c r="C950" s="1705"/>
      <c r="D950" s="1705"/>
      <c r="E950" s="1705"/>
      <c r="F950" s="1705"/>
      <c r="G950" s="1705"/>
      <c r="H950" s="1705"/>
    </row>
    <row r="951" spans="1:8" ht="15.75" customHeight="1">
      <c r="A951" s="1705"/>
      <c r="B951" s="1705"/>
      <c r="C951" s="1705"/>
      <c r="D951" s="1705"/>
      <c r="E951" s="1705"/>
      <c r="F951" s="1705"/>
      <c r="G951" s="1705"/>
      <c r="H951" s="1705"/>
    </row>
    <row r="952" spans="1:8" ht="15.75" customHeight="1">
      <c r="A952" s="1705"/>
      <c r="B952" s="1705"/>
      <c r="C952" s="1705"/>
      <c r="D952" s="1705"/>
      <c r="E952" s="1705"/>
      <c r="F952" s="1705"/>
      <c r="G952" s="1705"/>
      <c r="H952" s="1705"/>
    </row>
    <row r="953" spans="1:8" ht="15.75" customHeight="1">
      <c r="A953" s="1705"/>
      <c r="B953" s="1705"/>
      <c r="C953" s="1705"/>
      <c r="D953" s="1705"/>
      <c r="E953" s="1705"/>
      <c r="F953" s="1705"/>
      <c r="G953" s="1705"/>
      <c r="H953" s="1705"/>
    </row>
    <row r="954" spans="1:8" ht="15.75" customHeight="1">
      <c r="A954" s="1705"/>
      <c r="B954" s="1705"/>
      <c r="C954" s="1705"/>
      <c r="D954" s="1705"/>
      <c r="E954" s="1705"/>
      <c r="F954" s="1705"/>
      <c r="G954" s="1705"/>
      <c r="H954" s="1705"/>
    </row>
    <row r="955" spans="1:8" ht="15.75" customHeight="1">
      <c r="A955" s="1705"/>
      <c r="B955" s="1705"/>
      <c r="C955" s="1705"/>
      <c r="D955" s="1705"/>
      <c r="E955" s="1705"/>
      <c r="F955" s="1705"/>
      <c r="G955" s="1705"/>
      <c r="H955" s="1705"/>
    </row>
    <row r="956" spans="1:8" ht="15.75" customHeight="1">
      <c r="A956" s="1705"/>
      <c r="B956" s="1705"/>
      <c r="C956" s="1705"/>
      <c r="D956" s="1705"/>
      <c r="E956" s="1705"/>
      <c r="F956" s="1705"/>
      <c r="G956" s="1705"/>
      <c r="H956" s="1705"/>
    </row>
    <row r="957" spans="1:8" ht="15.75" customHeight="1">
      <c r="A957" s="1705"/>
      <c r="B957" s="1705"/>
      <c r="C957" s="1705"/>
      <c r="D957" s="1705"/>
      <c r="E957" s="1705"/>
      <c r="F957" s="1705"/>
      <c r="G957" s="1705"/>
      <c r="H957" s="1705"/>
    </row>
    <row r="958" spans="1:8" ht="15.75" customHeight="1">
      <c r="A958" s="1705"/>
      <c r="B958" s="1705"/>
      <c r="C958" s="1705"/>
      <c r="D958" s="1705"/>
      <c r="E958" s="1705"/>
      <c r="F958" s="1705"/>
      <c r="G958" s="1705"/>
      <c r="H958" s="1705"/>
    </row>
    <row r="959" spans="1:8" ht="15.75" customHeight="1">
      <c r="A959" s="1705"/>
      <c r="B959" s="1705"/>
      <c r="C959" s="1705"/>
      <c r="D959" s="1705"/>
      <c r="E959" s="1705"/>
      <c r="F959" s="1705"/>
      <c r="G959" s="1705"/>
      <c r="H959" s="1705"/>
    </row>
    <row r="960" spans="1:8" ht="15.75" customHeight="1">
      <c r="A960" s="1705"/>
      <c r="B960" s="1705"/>
      <c r="C960" s="1705"/>
      <c r="D960" s="1705"/>
      <c r="E960" s="1705"/>
      <c r="F960" s="1705"/>
      <c r="G960" s="1705"/>
      <c r="H960" s="1705"/>
    </row>
    <row r="961" spans="1:8" ht="15.75" customHeight="1">
      <c r="A961" s="1705"/>
      <c r="B961" s="1705"/>
      <c r="C961" s="1705"/>
      <c r="D961" s="1705"/>
      <c r="E961" s="1705"/>
      <c r="F961" s="1705"/>
      <c r="G961" s="1705"/>
      <c r="H961" s="1705"/>
    </row>
    <row r="962" spans="1:8" ht="15.75" customHeight="1">
      <c r="A962" s="1705"/>
      <c r="B962" s="1705"/>
      <c r="C962" s="1705"/>
      <c r="D962" s="1705"/>
      <c r="E962" s="1705"/>
      <c r="F962" s="1705"/>
      <c r="G962" s="1705"/>
      <c r="H962" s="1705"/>
    </row>
    <row r="963" spans="1:8" ht="15.75" customHeight="1">
      <c r="A963" s="1705"/>
      <c r="B963" s="1705"/>
      <c r="C963" s="1705"/>
      <c r="D963" s="1705"/>
      <c r="E963" s="1705"/>
      <c r="F963" s="1705"/>
      <c r="G963" s="1705"/>
      <c r="H963" s="1705"/>
    </row>
    <row r="964" spans="1:8" ht="15.75" customHeight="1">
      <c r="A964" s="1705"/>
      <c r="B964" s="1705"/>
      <c r="C964" s="1705"/>
      <c r="D964" s="1705"/>
      <c r="E964" s="1705"/>
      <c r="F964" s="1705"/>
      <c r="G964" s="1705"/>
      <c r="H964" s="1705"/>
    </row>
    <row r="965" spans="1:8" ht="15.75" customHeight="1">
      <c r="A965" s="1705"/>
      <c r="B965" s="1705"/>
      <c r="C965" s="1705"/>
      <c r="D965" s="1705"/>
      <c r="E965" s="1705"/>
      <c r="F965" s="1705"/>
      <c r="G965" s="1705"/>
      <c r="H965" s="1705"/>
    </row>
    <row r="966" spans="1:8" ht="15.75" customHeight="1">
      <c r="A966" s="1705"/>
      <c r="B966" s="1705"/>
      <c r="C966" s="1705"/>
      <c r="D966" s="1705"/>
      <c r="E966" s="1705"/>
      <c r="F966" s="1705"/>
      <c r="G966" s="1705"/>
      <c r="H966" s="1705"/>
    </row>
    <row r="967" spans="1:8" ht="15.75" customHeight="1">
      <c r="A967" s="1705"/>
      <c r="B967" s="1705"/>
      <c r="C967" s="1705"/>
      <c r="D967" s="1705"/>
      <c r="E967" s="1705"/>
      <c r="F967" s="1705"/>
      <c r="G967" s="1705"/>
      <c r="H967" s="1705"/>
    </row>
    <row r="968" spans="1:8" ht="15.75" customHeight="1">
      <c r="A968" s="1705"/>
      <c r="B968" s="1705"/>
      <c r="C968" s="1705"/>
      <c r="D968" s="1705"/>
      <c r="E968" s="1705"/>
      <c r="F968" s="1705"/>
      <c r="G968" s="1705"/>
      <c r="H968" s="1705"/>
    </row>
    <row r="969" spans="1:8" ht="15.75" customHeight="1">
      <c r="A969" s="1705"/>
      <c r="B969" s="1705"/>
      <c r="C969" s="1705"/>
      <c r="D969" s="1705"/>
      <c r="E969" s="1705"/>
      <c r="F969" s="1705"/>
      <c r="G969" s="1705"/>
      <c r="H969" s="1705"/>
    </row>
    <row r="970" spans="1:8" ht="15.75" customHeight="1">
      <c r="A970" s="1705"/>
      <c r="B970" s="1705"/>
      <c r="C970" s="1705"/>
      <c r="D970" s="1705"/>
      <c r="E970" s="1705"/>
      <c r="F970" s="1705"/>
      <c r="G970" s="1705"/>
      <c r="H970" s="1705"/>
    </row>
    <row r="971" spans="1:8" ht="15.75" customHeight="1">
      <c r="A971" s="1705"/>
      <c r="B971" s="1705"/>
      <c r="C971" s="1705"/>
      <c r="D971" s="1705"/>
      <c r="E971" s="1705"/>
      <c r="F971" s="1705"/>
      <c r="G971" s="1705"/>
      <c r="H971" s="1705"/>
    </row>
    <row r="972" spans="1:8" ht="15.75" customHeight="1">
      <c r="A972" s="1705"/>
      <c r="B972" s="1705"/>
      <c r="C972" s="1705"/>
      <c r="D972" s="1705"/>
      <c r="E972" s="1705"/>
      <c r="F972" s="1705"/>
      <c r="G972" s="1705"/>
      <c r="H972" s="1705"/>
    </row>
    <row r="973" spans="1:8" ht="15.75" customHeight="1">
      <c r="A973" s="1705"/>
      <c r="B973" s="1705"/>
      <c r="C973" s="1705"/>
      <c r="D973" s="1705"/>
      <c r="E973" s="1705"/>
      <c r="F973" s="1705"/>
      <c r="G973" s="1705"/>
      <c r="H973" s="1705"/>
    </row>
    <row r="974" spans="1:8" ht="15.75" customHeight="1">
      <c r="A974" s="1705"/>
      <c r="B974" s="1705"/>
      <c r="C974" s="1705"/>
      <c r="D974" s="1705"/>
      <c r="E974" s="1705"/>
      <c r="F974" s="1705"/>
      <c r="G974" s="1705"/>
      <c r="H974" s="1705"/>
    </row>
    <row r="975" spans="1:8" ht="15.75" customHeight="1">
      <c r="A975" s="1705"/>
      <c r="B975" s="1705"/>
      <c r="C975" s="1705"/>
      <c r="D975" s="1705"/>
      <c r="E975" s="1705"/>
      <c r="F975" s="1705"/>
      <c r="G975" s="1705"/>
      <c r="H975" s="1705"/>
    </row>
    <row r="976" spans="1:8" ht="15.75" customHeight="1">
      <c r="A976" s="1705"/>
      <c r="B976" s="1705"/>
      <c r="C976" s="1705"/>
      <c r="D976" s="1705"/>
      <c r="E976" s="1705"/>
      <c r="F976" s="1705"/>
      <c r="G976" s="1705"/>
      <c r="H976" s="1705"/>
    </row>
    <row r="977" spans="1:8" ht="15.75" customHeight="1">
      <c r="A977" s="1705"/>
      <c r="B977" s="1705"/>
      <c r="C977" s="1705"/>
      <c r="D977" s="1705"/>
      <c r="E977" s="1705"/>
      <c r="F977" s="1705"/>
      <c r="G977" s="1705"/>
      <c r="H977" s="1705"/>
    </row>
    <row r="978" spans="1:8" ht="15.75" customHeight="1">
      <c r="A978" s="1705"/>
      <c r="B978" s="1705"/>
      <c r="C978" s="1705"/>
      <c r="D978" s="1705"/>
      <c r="E978" s="1705"/>
      <c r="F978" s="1705"/>
      <c r="G978" s="1705"/>
      <c r="H978" s="1705"/>
    </row>
    <row r="979" spans="1:8" ht="15.75" customHeight="1">
      <c r="A979" s="1705"/>
      <c r="B979" s="1705"/>
      <c r="C979" s="1705"/>
      <c r="D979" s="1705"/>
      <c r="E979" s="1705"/>
      <c r="F979" s="1705"/>
      <c r="G979" s="1705"/>
      <c r="H979" s="1705"/>
    </row>
    <row r="980" spans="1:8" ht="15.75" customHeight="1">
      <c r="A980" s="1705"/>
      <c r="B980" s="1705"/>
      <c r="C980" s="1705"/>
      <c r="D980" s="1705"/>
      <c r="E980" s="1705"/>
      <c r="F980" s="1705"/>
      <c r="G980" s="1705"/>
      <c r="H980" s="1705"/>
    </row>
    <row r="981" spans="1:8" ht="15.75" customHeight="1">
      <c r="A981" s="1705"/>
      <c r="B981" s="1705"/>
      <c r="C981" s="1705"/>
      <c r="D981" s="1705"/>
      <c r="E981" s="1705"/>
      <c r="F981" s="1705"/>
      <c r="G981" s="1705"/>
      <c r="H981" s="1705"/>
    </row>
    <row r="982" spans="1:8" ht="15.75" customHeight="1">
      <c r="A982" s="1705"/>
      <c r="B982" s="1705"/>
      <c r="C982" s="1705"/>
      <c r="D982" s="1705"/>
      <c r="E982" s="1705"/>
      <c r="F982" s="1705"/>
      <c r="G982" s="1705"/>
      <c r="H982" s="1705"/>
    </row>
    <row r="983" spans="1:8" ht="15.75" customHeight="1">
      <c r="A983" s="1705"/>
      <c r="B983" s="1705"/>
      <c r="C983" s="1705"/>
      <c r="D983" s="1705"/>
      <c r="E983" s="1705"/>
      <c r="F983" s="1705"/>
      <c r="G983" s="1705"/>
      <c r="H983" s="1705"/>
    </row>
    <row r="984" spans="1:8" ht="15.75" customHeight="1">
      <c r="A984" s="1705"/>
      <c r="B984" s="1705"/>
      <c r="C984" s="1705"/>
      <c r="D984" s="1705"/>
      <c r="E984" s="1705"/>
      <c r="F984" s="1705"/>
      <c r="G984" s="1705"/>
      <c r="H984" s="1705"/>
    </row>
    <row r="985" spans="1:8" ht="15.75" customHeight="1">
      <c r="A985" s="1705"/>
      <c r="B985" s="1705"/>
      <c r="C985" s="1705"/>
      <c r="D985" s="1705"/>
      <c r="E985" s="1705"/>
      <c r="F985" s="1705"/>
      <c r="G985" s="1705"/>
      <c r="H985" s="1705"/>
    </row>
    <row r="986" spans="1:8" ht="15.75" customHeight="1">
      <c r="A986" s="1705"/>
      <c r="B986" s="1705"/>
      <c r="C986" s="1705"/>
      <c r="D986" s="1705"/>
      <c r="E986" s="1705"/>
      <c r="F986" s="1705"/>
      <c r="G986" s="1705"/>
      <c r="H986" s="1705"/>
    </row>
    <row r="987" spans="1:8" ht="15.75" customHeight="1">
      <c r="A987" s="1705"/>
      <c r="B987" s="1705"/>
      <c r="C987" s="1705"/>
      <c r="D987" s="1705"/>
      <c r="E987" s="1705"/>
      <c r="F987" s="1705"/>
      <c r="G987" s="1705"/>
      <c r="H987" s="1705"/>
    </row>
    <row r="988" spans="1:8" ht="15.75" customHeight="1">
      <c r="A988" s="1705"/>
      <c r="B988" s="1705"/>
      <c r="C988" s="1705"/>
      <c r="D988" s="1705"/>
      <c r="E988" s="1705"/>
      <c r="F988" s="1705"/>
      <c r="G988" s="1705"/>
      <c r="H988" s="1705"/>
    </row>
    <row r="989" spans="1:8" ht="15.75" customHeight="1">
      <c r="A989" s="1705"/>
      <c r="B989" s="1705"/>
      <c r="C989" s="1705"/>
      <c r="D989" s="1705"/>
      <c r="E989" s="1705"/>
      <c r="F989" s="1705"/>
      <c r="G989" s="1705"/>
      <c r="H989" s="1705"/>
    </row>
    <row r="990" spans="1:8" ht="15.75" customHeight="1">
      <c r="A990" s="1705"/>
      <c r="B990" s="1705"/>
      <c r="C990" s="1705"/>
      <c r="D990" s="1705"/>
      <c r="E990" s="1705"/>
      <c r="F990" s="1705"/>
      <c r="G990" s="1705"/>
      <c r="H990" s="1705"/>
    </row>
    <row r="991" spans="1:8" ht="15.75" customHeight="1">
      <c r="A991" s="1705"/>
      <c r="B991" s="1705"/>
      <c r="C991" s="1705"/>
      <c r="D991" s="1705"/>
      <c r="E991" s="1705"/>
      <c r="F991" s="1705"/>
      <c r="G991" s="1705"/>
      <c r="H991" s="1705"/>
    </row>
    <row r="992" spans="1:8" ht="15.75" customHeight="1">
      <c r="A992" s="1705"/>
      <c r="B992" s="1705"/>
      <c r="C992" s="1705"/>
      <c r="D992" s="1705"/>
      <c r="E992" s="1705"/>
      <c r="F992" s="1705"/>
      <c r="G992" s="1705"/>
      <c r="H992" s="1705"/>
    </row>
    <row r="993" spans="1:8" ht="15.75" customHeight="1">
      <c r="A993" s="1705"/>
      <c r="B993" s="1705"/>
      <c r="C993" s="1705"/>
      <c r="D993" s="1705"/>
      <c r="E993" s="1705"/>
      <c r="F993" s="1705"/>
      <c r="G993" s="1705"/>
      <c r="H993" s="1705"/>
    </row>
    <row r="994" spans="1:8" ht="15.75" customHeight="1">
      <c r="A994" s="1705"/>
      <c r="B994" s="1705"/>
      <c r="C994" s="1705"/>
      <c r="D994" s="1705"/>
      <c r="E994" s="1705"/>
      <c r="F994" s="1705"/>
      <c r="G994" s="1705"/>
      <c r="H994" s="1705"/>
    </row>
    <row r="995" spans="1:8" ht="15.75" customHeight="1">
      <c r="A995" s="1705"/>
      <c r="B995" s="1705"/>
      <c r="C995" s="1705"/>
      <c r="D995" s="1705"/>
      <c r="E995" s="1705"/>
      <c r="F995" s="1705"/>
      <c r="G995" s="1705"/>
      <c r="H995" s="1705"/>
    </row>
    <row r="996" spans="1:8" ht="15.75" customHeight="1">
      <c r="A996" s="1705"/>
      <c r="B996" s="1705"/>
      <c r="C996" s="1705"/>
      <c r="D996" s="1705"/>
      <c r="E996" s="1705"/>
      <c r="F996" s="1705"/>
      <c r="G996" s="1705"/>
      <c r="H996" s="1705"/>
    </row>
    <row r="997" spans="1:8" ht="15.75" customHeight="1">
      <c r="A997" s="1705"/>
      <c r="B997" s="1705"/>
      <c r="C997" s="1705"/>
      <c r="D997" s="1705"/>
      <c r="E997" s="1705"/>
      <c r="F997" s="1705"/>
      <c r="G997" s="1705"/>
      <c r="H997" s="1705"/>
    </row>
    <row r="998" spans="1:8" ht="15.75" customHeight="1">
      <c r="A998" s="1705"/>
      <c r="B998" s="1705"/>
      <c r="C998" s="1705"/>
      <c r="D998" s="1705"/>
      <c r="E998" s="1705"/>
      <c r="F998" s="1705"/>
      <c r="G998" s="1705"/>
      <c r="H998" s="1705"/>
    </row>
    <row r="999" spans="1:8" ht="15.75" customHeight="1">
      <c r="A999" s="1705"/>
      <c r="B999" s="1705"/>
      <c r="C999" s="1705"/>
      <c r="D999" s="1705"/>
      <c r="E999" s="1705"/>
      <c r="F999" s="1705"/>
      <c r="G999" s="1705"/>
      <c r="H999" s="1705"/>
    </row>
    <row r="1000" spans="1:8" ht="15.75" customHeight="1">
      <c r="A1000" s="1705"/>
      <c r="B1000" s="1705"/>
      <c r="C1000" s="1705"/>
      <c r="D1000" s="1705"/>
      <c r="E1000" s="1705"/>
      <c r="F1000" s="1705"/>
      <c r="G1000" s="1705"/>
      <c r="H1000" s="1705"/>
    </row>
    <row r="1001" spans="1:8" ht="15.75" customHeight="1">
      <c r="A1001" s="1705"/>
      <c r="D1001" s="1705"/>
      <c r="E1001" s="1705"/>
      <c r="F1001" s="1705"/>
      <c r="G1001" s="1705"/>
      <c r="H1001" s="1705"/>
    </row>
  </sheetData>
  <mergeCells count="9">
    <mergeCell ref="B30:B31"/>
    <mergeCell ref="B34:C34"/>
    <mergeCell ref="B1:H1"/>
    <mergeCell ref="B2:H2"/>
    <mergeCell ref="B3:F3"/>
    <mergeCell ref="B4:H4"/>
    <mergeCell ref="B5:B6"/>
    <mergeCell ref="C5:C6"/>
    <mergeCell ref="F5:H5"/>
  </mergeCells>
  <pageMargins left="0.39370078740157483" right="0.39370078740157483" top="0.51181102362204722" bottom="0.51181102362204722" header="0" footer="0"/>
  <pageSetup scale="71"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99"/>
  <sheetViews>
    <sheetView showGridLines="0" zoomScale="90" zoomScaleNormal="90" workbookViewId="0">
      <selection activeCell="L29" sqref="L29"/>
    </sheetView>
  </sheetViews>
  <sheetFormatPr defaultColWidth="14.42578125" defaultRowHeight="15" customHeight="1"/>
  <cols>
    <col min="1" max="1" width="9.140625" style="1703" customWidth="1"/>
    <col min="2" max="2" width="5.140625" style="1703" customWidth="1"/>
    <col min="3" max="3" width="39.7109375" style="1703" customWidth="1"/>
    <col min="4" max="4" width="16" style="1703" customWidth="1"/>
    <col min="5" max="5" width="14.42578125" style="1703"/>
    <col min="6" max="6" width="15.42578125" style="1703" customWidth="1"/>
    <col min="7" max="7" width="10.42578125" style="1703" customWidth="1"/>
    <col min="8" max="8" width="11.42578125" style="1703" customWidth="1"/>
    <col min="9" max="16384" width="14.42578125" style="1703"/>
  </cols>
  <sheetData>
    <row r="1" spans="1:9" ht="15.75" customHeight="1">
      <c r="A1" s="1706"/>
      <c r="B1" s="3247" t="s">
        <v>1577</v>
      </c>
      <c r="C1" s="3248"/>
      <c r="D1" s="3248"/>
      <c r="E1" s="3248"/>
      <c r="F1" s="3248"/>
      <c r="G1" s="3248"/>
      <c r="H1" s="3248"/>
    </row>
    <row r="2" spans="1:9" ht="15" customHeight="1">
      <c r="A2" s="1706"/>
      <c r="B2" s="3263" t="s">
        <v>133</v>
      </c>
      <c r="C2" s="3248"/>
      <c r="D2" s="3248"/>
      <c r="E2" s="3248"/>
      <c r="F2" s="3248"/>
      <c r="G2" s="3248"/>
      <c r="H2" s="3248"/>
    </row>
    <row r="3" spans="1:9" ht="15" customHeight="1">
      <c r="A3" s="1706"/>
      <c r="B3" s="3263"/>
      <c r="C3" s="3248"/>
      <c r="D3" s="3248"/>
      <c r="E3" s="3248"/>
      <c r="F3" s="3248"/>
      <c r="G3" s="3248"/>
      <c r="H3" s="3248"/>
    </row>
    <row r="4" spans="1:9" ht="15" customHeight="1" thickBot="1">
      <c r="A4" s="1706"/>
      <c r="B4" s="3284" t="s">
        <v>40</v>
      </c>
      <c r="C4" s="3248"/>
      <c r="D4" s="3248"/>
      <c r="E4" s="3248"/>
      <c r="F4" s="3248"/>
      <c r="G4" s="3248"/>
      <c r="H4" s="3248"/>
    </row>
    <row r="5" spans="1:9" ht="19.5" customHeight="1" thickTop="1">
      <c r="A5" s="1706"/>
      <c r="B5" s="3275" t="s">
        <v>2</v>
      </c>
      <c r="C5" s="3276" t="s">
        <v>3</v>
      </c>
      <c r="D5" s="3280" t="s">
        <v>4</v>
      </c>
      <c r="E5" s="3281"/>
      <c r="F5" s="3282"/>
      <c r="G5" s="3278" t="s">
        <v>545</v>
      </c>
      <c r="H5" s="3279"/>
    </row>
    <row r="6" spans="1:9" ht="18.75">
      <c r="A6" s="1706"/>
      <c r="B6" s="3252"/>
      <c r="C6" s="3277"/>
      <c r="D6" s="1912" t="s">
        <v>29</v>
      </c>
      <c r="E6" s="1911" t="s">
        <v>400</v>
      </c>
      <c r="F6" s="1910" t="s">
        <v>401</v>
      </c>
      <c r="G6" s="1909" t="s">
        <v>85</v>
      </c>
      <c r="H6" s="1908" t="s">
        <v>398</v>
      </c>
    </row>
    <row r="7" spans="1:9" ht="15" customHeight="1">
      <c r="A7" s="1706"/>
      <c r="B7" s="1907"/>
      <c r="C7" s="1809" t="s">
        <v>1499</v>
      </c>
      <c r="D7" s="1906">
        <v>729821.83771100023</v>
      </c>
      <c r="E7" s="1906">
        <v>566018.25941099983</v>
      </c>
      <c r="F7" s="1906">
        <v>724247.25496800011</v>
      </c>
      <c r="G7" s="1814">
        <v>-22.444324057738651</v>
      </c>
      <c r="H7" s="1813">
        <v>27.954751092597931</v>
      </c>
      <c r="I7" s="1824"/>
    </row>
    <row r="8" spans="1:9" ht="15" customHeight="1">
      <c r="A8" s="1706"/>
      <c r="B8" s="1788">
        <v>1</v>
      </c>
      <c r="C8" s="1892" t="s">
        <v>1576</v>
      </c>
      <c r="D8" s="1780">
        <v>5456.9180589999996</v>
      </c>
      <c r="E8" s="1781">
        <v>4431.4717119999996</v>
      </c>
      <c r="F8" s="1812">
        <v>6593.1339820000003</v>
      </c>
      <c r="G8" s="1785">
        <v>-18.791675739179357</v>
      </c>
      <c r="H8" s="1784">
        <v>48.77978266557421</v>
      </c>
      <c r="I8" s="1824"/>
    </row>
    <row r="9" spans="1:9" ht="15" customHeight="1">
      <c r="A9" s="1706"/>
      <c r="B9" s="1788">
        <v>2</v>
      </c>
      <c r="C9" s="1892" t="s">
        <v>1575</v>
      </c>
      <c r="D9" s="1780">
        <v>5350.7699570000004</v>
      </c>
      <c r="E9" s="1781">
        <v>3927.1718220000002</v>
      </c>
      <c r="F9" s="1812">
        <v>5082.3622880000003</v>
      </c>
      <c r="G9" s="1785">
        <v>-26.605481948212262</v>
      </c>
      <c r="H9" s="1784">
        <v>29.415327832834514</v>
      </c>
      <c r="I9" s="1824"/>
    </row>
    <row r="10" spans="1:9" ht="15" customHeight="1">
      <c r="A10" s="1706"/>
      <c r="B10" s="1788">
        <v>3</v>
      </c>
      <c r="C10" s="1892" t="s">
        <v>1574</v>
      </c>
      <c r="D10" s="1780">
        <v>6675.8370440000008</v>
      </c>
      <c r="E10" s="1781">
        <v>6069.6595900000002</v>
      </c>
      <c r="F10" s="1812">
        <v>7094.4786960000001</v>
      </c>
      <c r="G10" s="1785">
        <v>-9.0801715201363482</v>
      </c>
      <c r="H10" s="1784">
        <v>16.88429294599041</v>
      </c>
      <c r="I10" s="1824"/>
    </row>
    <row r="11" spans="1:9" ht="15" customHeight="1">
      <c r="A11" s="1706"/>
      <c r="B11" s="1788">
        <v>4</v>
      </c>
      <c r="C11" s="1892" t="s">
        <v>1573</v>
      </c>
      <c r="D11" s="1780">
        <v>5807.7349599999998</v>
      </c>
      <c r="E11" s="1781">
        <v>5462.787934</v>
      </c>
      <c r="F11" s="1812">
        <v>6564.452303</v>
      </c>
      <c r="G11" s="1785">
        <v>-5.9394415960056124</v>
      </c>
      <c r="H11" s="1784">
        <v>20.166705761051418</v>
      </c>
      <c r="I11" s="1824"/>
    </row>
    <row r="12" spans="1:9" ht="15" customHeight="1">
      <c r="A12" s="1706"/>
      <c r="B12" s="1788">
        <v>5</v>
      </c>
      <c r="C12" s="1892" t="s">
        <v>1572</v>
      </c>
      <c r="D12" s="1780">
        <v>1362.9401379999999</v>
      </c>
      <c r="E12" s="1781">
        <v>792.03010399999994</v>
      </c>
      <c r="F12" s="1812">
        <v>545.35012799999993</v>
      </c>
      <c r="G12" s="1785">
        <v>-41.888122455455935</v>
      </c>
      <c r="H12" s="1784">
        <v>-31.145277781007174</v>
      </c>
      <c r="I12" s="1824"/>
    </row>
    <row r="13" spans="1:9" ht="15" customHeight="1">
      <c r="A13" s="1706"/>
      <c r="B13" s="1788">
        <v>6</v>
      </c>
      <c r="C13" s="1892" t="s">
        <v>1571</v>
      </c>
      <c r="D13" s="1780">
        <v>12971.246654000002</v>
      </c>
      <c r="E13" s="1781">
        <v>4866.3378539999994</v>
      </c>
      <c r="F13" s="1812">
        <v>3981.6162890000001</v>
      </c>
      <c r="G13" s="1785">
        <v>-62.48365339271885</v>
      </c>
      <c r="H13" s="1784">
        <v>-18.180438587361579</v>
      </c>
      <c r="I13" s="1824"/>
    </row>
    <row r="14" spans="1:9" ht="15" customHeight="1">
      <c r="A14" s="1706"/>
      <c r="B14" s="1788">
        <v>7</v>
      </c>
      <c r="C14" s="1892" t="s">
        <v>1531</v>
      </c>
      <c r="D14" s="1780">
        <v>900.07417999999984</v>
      </c>
      <c r="E14" s="1781">
        <v>896.52275000000009</v>
      </c>
      <c r="F14" s="1812">
        <v>1088.8538540000002</v>
      </c>
      <c r="G14" s="1785">
        <v>-0.39457081193016164</v>
      </c>
      <c r="H14" s="1784">
        <v>21.453008749638535</v>
      </c>
      <c r="I14" s="1824"/>
    </row>
    <row r="15" spans="1:9" ht="15" customHeight="1">
      <c r="A15" s="1706"/>
      <c r="B15" s="1788">
        <v>8</v>
      </c>
      <c r="C15" s="1892" t="s">
        <v>1570</v>
      </c>
      <c r="D15" s="1780">
        <v>7065.1310359999989</v>
      </c>
      <c r="E15" s="1781">
        <v>6367.6142799999998</v>
      </c>
      <c r="F15" s="1812">
        <v>9176.6591499999995</v>
      </c>
      <c r="G15" s="1785">
        <v>-9.8726655237650895</v>
      </c>
      <c r="H15" s="1784">
        <v>44.114557611049257</v>
      </c>
      <c r="I15" s="1824"/>
    </row>
    <row r="16" spans="1:9" ht="15" customHeight="1">
      <c r="A16" s="1706"/>
      <c r="B16" s="1788">
        <v>9</v>
      </c>
      <c r="C16" s="1892" t="s">
        <v>1534</v>
      </c>
      <c r="D16" s="1780">
        <v>13325.280004</v>
      </c>
      <c r="E16" s="1781">
        <v>7513.5382040000004</v>
      </c>
      <c r="F16" s="1812">
        <v>5739.6456799999996</v>
      </c>
      <c r="G16" s="1785">
        <v>-43.614406588495122</v>
      </c>
      <c r="H16" s="1784">
        <v>-23.609283347433163</v>
      </c>
      <c r="I16" s="1824"/>
    </row>
    <row r="17" spans="1:9" ht="15" customHeight="1">
      <c r="A17" s="1706"/>
      <c r="B17" s="1788">
        <v>10</v>
      </c>
      <c r="C17" s="1892" t="s">
        <v>1569</v>
      </c>
      <c r="D17" s="1780">
        <v>9848.1951570000001</v>
      </c>
      <c r="E17" s="1781">
        <v>6513.7238609999995</v>
      </c>
      <c r="F17" s="1812">
        <v>3444.3156500000005</v>
      </c>
      <c r="G17" s="1785">
        <v>-33.858704491958527</v>
      </c>
      <c r="H17" s="1784">
        <v>-47.122172761692383</v>
      </c>
      <c r="I17" s="1824"/>
    </row>
    <row r="18" spans="1:9" ht="15" customHeight="1">
      <c r="A18" s="1706"/>
      <c r="B18" s="1788">
        <v>11</v>
      </c>
      <c r="C18" s="1892" t="s">
        <v>1568</v>
      </c>
      <c r="D18" s="1780">
        <v>680.96886300000006</v>
      </c>
      <c r="E18" s="1781">
        <v>525.41392099999996</v>
      </c>
      <c r="F18" s="1812">
        <v>824.6843859999999</v>
      </c>
      <c r="G18" s="1785">
        <v>-22.843179835668948</v>
      </c>
      <c r="H18" s="1784">
        <v>56.958990433753655</v>
      </c>
      <c r="I18" s="1824"/>
    </row>
    <row r="19" spans="1:9" ht="15" customHeight="1">
      <c r="A19" s="1706"/>
      <c r="B19" s="1788">
        <v>12</v>
      </c>
      <c r="C19" s="1892" t="s">
        <v>1567</v>
      </c>
      <c r="D19" s="1780">
        <v>3309.004097</v>
      </c>
      <c r="E19" s="1781">
        <v>2645.6516360000001</v>
      </c>
      <c r="F19" s="1812">
        <v>2871.541835</v>
      </c>
      <c r="G19" s="1785">
        <v>-20.046891498303275</v>
      </c>
      <c r="H19" s="1784">
        <v>8.5381686661334832</v>
      </c>
      <c r="I19" s="1824"/>
    </row>
    <row r="20" spans="1:9" ht="15" customHeight="1">
      <c r="A20" s="1706"/>
      <c r="B20" s="1788">
        <v>13</v>
      </c>
      <c r="C20" s="1892" t="s">
        <v>1566</v>
      </c>
      <c r="D20" s="1780">
        <v>1915.7542109999997</v>
      </c>
      <c r="E20" s="1781">
        <v>2275.499554</v>
      </c>
      <c r="F20" s="1812">
        <v>2472.504089</v>
      </c>
      <c r="G20" s="1785">
        <v>18.778261894683123</v>
      </c>
      <c r="H20" s="1784">
        <v>8.6576389194932712</v>
      </c>
      <c r="I20" s="1824"/>
    </row>
    <row r="21" spans="1:9" ht="15" customHeight="1">
      <c r="A21" s="1706"/>
      <c r="B21" s="1788">
        <v>14</v>
      </c>
      <c r="C21" s="1892" t="s">
        <v>1565</v>
      </c>
      <c r="D21" s="1780">
        <v>3520.3020940000001</v>
      </c>
      <c r="E21" s="1781">
        <v>2617.5641559999999</v>
      </c>
      <c r="F21" s="1812">
        <v>3628.1404920000004</v>
      </c>
      <c r="G21" s="1785">
        <v>-25.643763344589832</v>
      </c>
      <c r="H21" s="1784">
        <v>38.60750972172162</v>
      </c>
      <c r="I21" s="1824"/>
    </row>
    <row r="22" spans="1:9" ht="15" customHeight="1">
      <c r="A22" s="1706"/>
      <c r="B22" s="1788">
        <v>15</v>
      </c>
      <c r="C22" s="1892" t="s">
        <v>1533</v>
      </c>
      <c r="D22" s="1780">
        <v>21236.288027999999</v>
      </c>
      <c r="E22" s="1781">
        <v>18909.934304999999</v>
      </c>
      <c r="F22" s="1812">
        <v>26587.963256000003</v>
      </c>
      <c r="G22" s="1785">
        <v>-10.954615608588036</v>
      </c>
      <c r="H22" s="1784">
        <v>40.60314978973696</v>
      </c>
    </row>
    <row r="23" spans="1:9" ht="15" customHeight="1">
      <c r="A23" s="1706"/>
      <c r="B23" s="1788">
        <v>16</v>
      </c>
      <c r="C23" s="1892" t="s">
        <v>1564</v>
      </c>
      <c r="D23" s="1780">
        <v>3668.7407999999996</v>
      </c>
      <c r="E23" s="1781">
        <v>3570.2044330000003</v>
      </c>
      <c r="F23" s="1812">
        <v>5979.8075090000002</v>
      </c>
      <c r="G23" s="1785">
        <v>-2.6858361593710689</v>
      </c>
      <c r="H23" s="1784">
        <v>67.492019608951054</v>
      </c>
    </row>
    <row r="24" spans="1:9" ht="15" customHeight="1">
      <c r="A24" s="1706"/>
      <c r="B24" s="1788">
        <v>17</v>
      </c>
      <c r="C24" s="1892" t="s">
        <v>1494</v>
      </c>
      <c r="D24" s="1780">
        <v>10444.891071999999</v>
      </c>
      <c r="E24" s="1781">
        <v>8628.0839520000009</v>
      </c>
      <c r="F24" s="1812">
        <v>10357.088111999999</v>
      </c>
      <c r="G24" s="1785">
        <v>-17.394217971984204</v>
      </c>
      <c r="H24" s="1784">
        <v>20.039259812709798</v>
      </c>
    </row>
    <row r="25" spans="1:9" ht="15" customHeight="1">
      <c r="A25" s="1706"/>
      <c r="B25" s="1788">
        <v>18</v>
      </c>
      <c r="C25" s="1892" t="s">
        <v>1563</v>
      </c>
      <c r="D25" s="1780">
        <v>5373.3421159999998</v>
      </c>
      <c r="E25" s="1781">
        <v>3633.6449620000003</v>
      </c>
      <c r="F25" s="1812">
        <v>6102.0971650000001</v>
      </c>
      <c r="G25" s="1785">
        <v>-32.376444984207652</v>
      </c>
      <c r="H25" s="1784">
        <v>67.933224869645343</v>
      </c>
    </row>
    <row r="26" spans="1:9" ht="15" customHeight="1">
      <c r="A26" s="1706"/>
      <c r="B26" s="1788">
        <v>19</v>
      </c>
      <c r="C26" s="1892" t="s">
        <v>1532</v>
      </c>
      <c r="D26" s="1780">
        <v>23354.445427999999</v>
      </c>
      <c r="E26" s="1781">
        <v>23906.278193999999</v>
      </c>
      <c r="F26" s="1812">
        <v>25615.448064000004</v>
      </c>
      <c r="G26" s="1785">
        <v>2.3628596435794513</v>
      </c>
      <c r="H26" s="1784">
        <v>7.1494603054898409</v>
      </c>
    </row>
    <row r="27" spans="1:9" ht="15" customHeight="1">
      <c r="A27" s="1706"/>
      <c r="B27" s="1788">
        <v>20</v>
      </c>
      <c r="C27" s="1892" t="s">
        <v>1562</v>
      </c>
      <c r="D27" s="1780">
        <v>1016.5917979999999</v>
      </c>
      <c r="E27" s="1781">
        <v>934.21935799999994</v>
      </c>
      <c r="F27" s="1812">
        <v>1239.3928739999999</v>
      </c>
      <c r="G27" s="1785">
        <v>-8.1028039142216244</v>
      </c>
      <c r="H27" s="1784">
        <v>32.666152053766375</v>
      </c>
    </row>
    <row r="28" spans="1:9" ht="15" customHeight="1">
      <c r="A28" s="1706"/>
      <c r="B28" s="1788">
        <v>21</v>
      </c>
      <c r="C28" s="1892" t="s">
        <v>1561</v>
      </c>
      <c r="D28" s="1780">
        <v>2550.296163</v>
      </c>
      <c r="E28" s="1781">
        <v>3838.9391039999996</v>
      </c>
      <c r="F28" s="1812">
        <v>4936.7290599999997</v>
      </c>
      <c r="G28" s="1785">
        <v>50.529148719893179</v>
      </c>
      <c r="H28" s="1784">
        <v>28.596180513938151</v>
      </c>
    </row>
    <row r="29" spans="1:9" ht="15" customHeight="1">
      <c r="A29" s="1706"/>
      <c r="B29" s="1788">
        <v>22</v>
      </c>
      <c r="C29" s="1892" t="s">
        <v>1560</v>
      </c>
      <c r="D29" s="1780">
        <v>2721.3633720000003</v>
      </c>
      <c r="E29" s="1781">
        <v>120.13956</v>
      </c>
      <c r="F29" s="1812">
        <v>121.99418800000001</v>
      </c>
      <c r="G29" s="1785">
        <v>-95.585317226059885</v>
      </c>
      <c r="H29" s="1784">
        <v>1.5437279776952861</v>
      </c>
    </row>
    <row r="30" spans="1:9" ht="15" customHeight="1">
      <c r="A30" s="1706"/>
      <c r="B30" s="1788">
        <v>23</v>
      </c>
      <c r="C30" s="1892" t="s">
        <v>1540</v>
      </c>
      <c r="D30" s="1780">
        <v>66894.329748000004</v>
      </c>
      <c r="E30" s="1781">
        <v>42236.664445999995</v>
      </c>
      <c r="F30" s="1812">
        <v>71528.371924000006</v>
      </c>
      <c r="G30" s="1785">
        <v>-36.86062091493968</v>
      </c>
      <c r="H30" s="1784">
        <v>69.351374835599898</v>
      </c>
    </row>
    <row r="31" spans="1:9" ht="15" customHeight="1">
      <c r="A31" s="1706"/>
      <c r="B31" s="1788">
        <v>24</v>
      </c>
      <c r="C31" s="1892" t="s">
        <v>1528</v>
      </c>
      <c r="D31" s="1780">
        <v>17179.470343000001</v>
      </c>
      <c r="E31" s="1781">
        <v>11139.439421999999</v>
      </c>
      <c r="F31" s="1812">
        <v>17478.177685000002</v>
      </c>
      <c r="G31" s="1785">
        <v>-35.158423399596195</v>
      </c>
      <c r="H31" s="1784">
        <v>56.903565995262007</v>
      </c>
    </row>
    <row r="32" spans="1:9" ht="15" customHeight="1">
      <c r="A32" s="1706"/>
      <c r="B32" s="1788">
        <v>25</v>
      </c>
      <c r="C32" s="1892" t="s">
        <v>1537</v>
      </c>
      <c r="D32" s="1780">
        <v>25518.379717</v>
      </c>
      <c r="E32" s="1781">
        <v>25944.179993999998</v>
      </c>
      <c r="F32" s="1812">
        <v>29123.666582999998</v>
      </c>
      <c r="G32" s="1785">
        <v>1.6686023239803838</v>
      </c>
      <c r="H32" s="1784">
        <v>12.255105344378991</v>
      </c>
    </row>
    <row r="33" spans="1:8" ht="15" customHeight="1">
      <c r="A33" s="1706"/>
      <c r="B33" s="1788">
        <v>26</v>
      </c>
      <c r="C33" s="1893" t="s">
        <v>1559</v>
      </c>
      <c r="D33" s="1780">
        <v>94.102152999999987</v>
      </c>
      <c r="E33" s="1781">
        <v>124.33234399999999</v>
      </c>
      <c r="F33" s="1787">
        <v>593.15538800000002</v>
      </c>
      <c r="G33" s="1785">
        <v>32.124866473565184</v>
      </c>
      <c r="H33" s="1784">
        <v>377.07247279115086</v>
      </c>
    </row>
    <row r="34" spans="1:8" s="1900" customFormat="1" ht="15" customHeight="1">
      <c r="A34" s="1905"/>
      <c r="B34" s="1788">
        <v>27</v>
      </c>
      <c r="C34" s="1904" t="s">
        <v>1541</v>
      </c>
      <c r="D34" s="1903">
        <v>48423.703864999996</v>
      </c>
      <c r="E34" s="1902">
        <v>39859.417666000008</v>
      </c>
      <c r="F34" s="1901">
        <v>45544.703995000003</v>
      </c>
      <c r="G34" s="1785">
        <v>-17.686144419840922</v>
      </c>
      <c r="H34" s="1784">
        <v>14.263345181406217</v>
      </c>
    </row>
    <row r="35" spans="1:8" ht="15" customHeight="1">
      <c r="A35" s="1706"/>
      <c r="B35" s="1788">
        <v>28</v>
      </c>
      <c r="C35" s="1893" t="s">
        <v>1558</v>
      </c>
      <c r="D35" s="1780">
        <v>1123.0515490000003</v>
      </c>
      <c r="E35" s="1781">
        <v>890.55819499999984</v>
      </c>
      <c r="F35" s="1787">
        <v>877.51532499999985</v>
      </c>
      <c r="G35" s="1785">
        <v>-20.701930753492093</v>
      </c>
      <c r="H35" s="1784">
        <v>-1.4645724527861947</v>
      </c>
    </row>
    <row r="36" spans="1:8" ht="15" customHeight="1">
      <c r="A36" s="1706"/>
      <c r="B36" s="1788">
        <v>29</v>
      </c>
      <c r="C36" s="1893" t="s">
        <v>1486</v>
      </c>
      <c r="D36" s="1780">
        <v>6672.7299889999995</v>
      </c>
      <c r="E36" s="1781">
        <v>6308.2204829999991</v>
      </c>
      <c r="F36" s="1787">
        <v>6667.6984520000005</v>
      </c>
      <c r="G36" s="1785">
        <v>-5.4626742967405324</v>
      </c>
      <c r="H36" s="1784">
        <v>5.6985638020858209</v>
      </c>
    </row>
    <row r="37" spans="1:8" s="1894" customFormat="1" ht="15" customHeight="1">
      <c r="A37" s="1899"/>
      <c r="B37" s="1788">
        <v>30</v>
      </c>
      <c r="C37" s="1898" t="s">
        <v>1543</v>
      </c>
      <c r="D37" s="1897">
        <v>213356.47462600001</v>
      </c>
      <c r="E37" s="1896">
        <v>161482.059201</v>
      </c>
      <c r="F37" s="1895">
        <v>172596.764035</v>
      </c>
      <c r="G37" s="1785">
        <v>-24.313494828751971</v>
      </c>
      <c r="H37" s="1784">
        <v>6.8829347910192906</v>
      </c>
    </row>
    <row r="38" spans="1:8" ht="15" customHeight="1">
      <c r="A38" s="1706"/>
      <c r="B38" s="1788">
        <v>31</v>
      </c>
      <c r="C38" s="1893" t="s">
        <v>1557</v>
      </c>
      <c r="D38" s="1780">
        <v>2843.2017540000006</v>
      </c>
      <c r="E38" s="1781">
        <v>3222.708705</v>
      </c>
      <c r="F38" s="1787">
        <v>3926.6860219999999</v>
      </c>
      <c r="G38" s="1785">
        <v>13.347872709563591</v>
      </c>
      <c r="H38" s="1784">
        <v>21.84427391491468</v>
      </c>
    </row>
    <row r="39" spans="1:8" ht="15" customHeight="1">
      <c r="A39" s="1706"/>
      <c r="B39" s="1788">
        <v>32</v>
      </c>
      <c r="C39" s="1892" t="s">
        <v>1484</v>
      </c>
      <c r="D39" s="1780">
        <v>3572.1629619999999</v>
      </c>
      <c r="E39" s="1781">
        <v>2915.4119799999999</v>
      </c>
      <c r="F39" s="1812">
        <v>3647.5755620000004</v>
      </c>
      <c r="G39" s="1785">
        <v>-18.38524694943635</v>
      </c>
      <c r="H39" s="1784">
        <v>25.113554688761376</v>
      </c>
    </row>
    <row r="40" spans="1:8" ht="15" customHeight="1">
      <c r="A40" s="1706"/>
      <c r="B40" s="1788">
        <v>33</v>
      </c>
      <c r="C40" s="1892" t="s">
        <v>1556</v>
      </c>
      <c r="D40" s="1780">
        <v>1511.8721419999999</v>
      </c>
      <c r="E40" s="1781">
        <v>1524.5240269999997</v>
      </c>
      <c r="F40" s="1812">
        <v>1069.5916050000001</v>
      </c>
      <c r="G40" s="1785">
        <v>0.8368356455899173</v>
      </c>
      <c r="H40" s="1784">
        <v>-29.840947990516632</v>
      </c>
    </row>
    <row r="41" spans="1:8" ht="15" customHeight="1">
      <c r="A41" s="1706"/>
      <c r="B41" s="1788">
        <v>34</v>
      </c>
      <c r="C41" s="1892" t="s">
        <v>1555</v>
      </c>
      <c r="D41" s="1780">
        <v>472.30941799999999</v>
      </c>
      <c r="E41" s="1781">
        <v>238.51066599999993</v>
      </c>
      <c r="F41" s="1812">
        <v>209.606675</v>
      </c>
      <c r="G41" s="1785">
        <v>-49.501183565219542</v>
      </c>
      <c r="H41" s="1784">
        <v>-12.118531839578173</v>
      </c>
    </row>
    <row r="42" spans="1:8" ht="15" customHeight="1">
      <c r="A42" s="1706"/>
      <c r="B42" s="1788">
        <v>35</v>
      </c>
      <c r="C42" s="1892" t="s">
        <v>1510</v>
      </c>
      <c r="D42" s="1780">
        <v>8049.6411249999992</v>
      </c>
      <c r="E42" s="1781">
        <v>6772.757959999999</v>
      </c>
      <c r="F42" s="1812">
        <v>9274.8186150000001</v>
      </c>
      <c r="G42" s="1785">
        <v>-15.862609837777086</v>
      </c>
      <c r="H42" s="1784">
        <v>36.943010067349306</v>
      </c>
    </row>
    <row r="43" spans="1:8" ht="15" customHeight="1">
      <c r="A43" s="1706"/>
      <c r="B43" s="1788">
        <v>36</v>
      </c>
      <c r="C43" s="1892" t="s">
        <v>1538</v>
      </c>
      <c r="D43" s="1780">
        <v>32215.027093000001</v>
      </c>
      <c r="E43" s="1781">
        <v>33350.458185000003</v>
      </c>
      <c r="F43" s="1812">
        <v>50480.879682999999</v>
      </c>
      <c r="G43" s="1785">
        <v>3.5245386841432191</v>
      </c>
      <c r="H43" s="1784">
        <v>51.364876017519691</v>
      </c>
    </row>
    <row r="44" spans="1:8" ht="15" customHeight="1">
      <c r="A44" s="1706"/>
      <c r="B44" s="1788">
        <v>37</v>
      </c>
      <c r="C44" s="1892" t="s">
        <v>1554</v>
      </c>
      <c r="D44" s="1780">
        <v>1409.6381289999999</v>
      </c>
      <c r="E44" s="1781">
        <v>1527.028497</v>
      </c>
      <c r="F44" s="1812">
        <v>1968.9697560000002</v>
      </c>
      <c r="G44" s="1785">
        <v>8.3276952846953023</v>
      </c>
      <c r="H44" s="1784">
        <v>28.94125812767987</v>
      </c>
    </row>
    <row r="45" spans="1:8" ht="15" customHeight="1">
      <c r="A45" s="1706"/>
      <c r="B45" s="1788">
        <v>38</v>
      </c>
      <c r="C45" s="1892" t="s">
        <v>1553</v>
      </c>
      <c r="D45" s="1780">
        <v>2594.0484939999997</v>
      </c>
      <c r="E45" s="1781">
        <v>2158.3417059999997</v>
      </c>
      <c r="F45" s="1812">
        <v>3094.0385759999999</v>
      </c>
      <c r="G45" s="1785">
        <v>-16.796401031352502</v>
      </c>
      <c r="H45" s="1784">
        <v>43.352582559047327</v>
      </c>
    </row>
    <row r="46" spans="1:8" ht="15" customHeight="1">
      <c r="A46" s="1706"/>
      <c r="B46" s="1788">
        <v>39</v>
      </c>
      <c r="C46" s="1892" t="s">
        <v>1552</v>
      </c>
      <c r="D46" s="1780">
        <v>1069.9732820000002</v>
      </c>
      <c r="E46" s="1781">
        <v>609.52856500000007</v>
      </c>
      <c r="F46" s="1812">
        <v>892.32497000000001</v>
      </c>
      <c r="G46" s="1785">
        <v>-43.033291087356332</v>
      </c>
      <c r="H46" s="1784">
        <v>46.395923216494353</v>
      </c>
    </row>
    <row r="47" spans="1:8" ht="15" customHeight="1">
      <c r="A47" s="1706"/>
      <c r="B47" s="1788">
        <v>40</v>
      </c>
      <c r="C47" s="1892" t="s">
        <v>1551</v>
      </c>
      <c r="D47" s="1780">
        <v>1490.121639</v>
      </c>
      <c r="E47" s="1781">
        <v>1638.3770420000003</v>
      </c>
      <c r="F47" s="1812">
        <v>8554.0019169999996</v>
      </c>
      <c r="G47" s="1785">
        <v>9.9492148237973801</v>
      </c>
      <c r="H47" s="1784" t="s">
        <v>95</v>
      </c>
    </row>
    <row r="48" spans="1:8" ht="15" customHeight="1">
      <c r="A48" s="1706"/>
      <c r="B48" s="1788">
        <v>41</v>
      </c>
      <c r="C48" s="1892" t="s">
        <v>1507</v>
      </c>
      <c r="D48" s="1780">
        <v>102.38440900000001</v>
      </c>
      <c r="E48" s="1781">
        <v>69.853066999999996</v>
      </c>
      <c r="F48" s="1812">
        <v>123.42117499999999</v>
      </c>
      <c r="G48" s="1785">
        <v>-31.773726407894788</v>
      </c>
      <c r="H48" s="1784">
        <v>76.686837529982753</v>
      </c>
    </row>
    <row r="49" spans="1:8" ht="15" customHeight="1">
      <c r="A49" s="1706"/>
      <c r="B49" s="1788">
        <v>42</v>
      </c>
      <c r="C49" s="1892" t="s">
        <v>560</v>
      </c>
      <c r="D49" s="1780">
        <v>7881.3629969999993</v>
      </c>
      <c r="E49" s="1781">
        <v>6784.7958290000006</v>
      </c>
      <c r="F49" s="1812">
        <v>10795.369411</v>
      </c>
      <c r="G49" s="1785">
        <v>-13.913420412400768</v>
      </c>
      <c r="H49" s="1784">
        <v>59.11119041869695</v>
      </c>
    </row>
    <row r="50" spans="1:8" ht="15" customHeight="1">
      <c r="A50" s="1706"/>
      <c r="B50" s="1788">
        <v>43</v>
      </c>
      <c r="C50" s="1892" t="s">
        <v>1478</v>
      </c>
      <c r="D50" s="1780">
        <v>11296.572791000001</v>
      </c>
      <c r="E50" s="1781">
        <v>7538.9144819999992</v>
      </c>
      <c r="F50" s="1812">
        <v>12635.552711</v>
      </c>
      <c r="G50" s="1785">
        <v>-33.263701996358883</v>
      </c>
      <c r="H50" s="1784">
        <v>67.604404336576508</v>
      </c>
    </row>
    <row r="51" spans="1:8" ht="15" customHeight="1">
      <c r="A51" s="1706"/>
      <c r="B51" s="1788">
        <v>44</v>
      </c>
      <c r="C51" s="1892" t="s">
        <v>1550</v>
      </c>
      <c r="D51" s="1780">
        <v>2355.6069480000001</v>
      </c>
      <c r="E51" s="1781">
        <v>2687.6788589999996</v>
      </c>
      <c r="F51" s="1812">
        <v>2583.2701189999998</v>
      </c>
      <c r="G51" s="1785">
        <v>14.097084884298772</v>
      </c>
      <c r="H51" s="1784">
        <v>-3.8847178356288814</v>
      </c>
    </row>
    <row r="52" spans="1:8" ht="15" customHeight="1">
      <c r="A52" s="1706"/>
      <c r="B52" s="1788">
        <v>45</v>
      </c>
      <c r="C52" s="1892" t="s">
        <v>1549</v>
      </c>
      <c r="D52" s="1780">
        <v>8894.6620299999995</v>
      </c>
      <c r="E52" s="1781">
        <v>7563.3727029999991</v>
      </c>
      <c r="F52" s="1812">
        <v>10231.059908000001</v>
      </c>
      <c r="G52" s="1785">
        <v>-14.96728400145857</v>
      </c>
      <c r="H52" s="1784">
        <v>35.271132466364755</v>
      </c>
    </row>
    <row r="53" spans="1:8" ht="15" customHeight="1">
      <c r="A53" s="1706"/>
      <c r="B53" s="1788">
        <v>46</v>
      </c>
      <c r="C53" s="1892" t="s">
        <v>1526</v>
      </c>
      <c r="D53" s="1780">
        <v>14609.387533000001</v>
      </c>
      <c r="E53" s="1781">
        <v>13581.764480999998</v>
      </c>
      <c r="F53" s="1812">
        <v>15277.713243</v>
      </c>
      <c r="G53" s="1785">
        <v>-7.0339913270065946</v>
      </c>
      <c r="H53" s="1784">
        <v>12.486954580699173</v>
      </c>
    </row>
    <row r="54" spans="1:8" ht="15" customHeight="1">
      <c r="A54" s="1706"/>
      <c r="B54" s="1788">
        <v>47</v>
      </c>
      <c r="C54" s="1892" t="s">
        <v>1548</v>
      </c>
      <c r="D54" s="1780">
        <v>97520.450891000015</v>
      </c>
      <c r="E54" s="1781">
        <v>63812.939391000007</v>
      </c>
      <c r="F54" s="1812">
        <v>100552.06531200001</v>
      </c>
      <c r="G54" s="1785">
        <v>-34.564556656608744</v>
      </c>
      <c r="H54" s="1784">
        <v>57.573160352148854</v>
      </c>
    </row>
    <row r="55" spans="1:8" ht="15" customHeight="1">
      <c r="A55" s="1706"/>
      <c r="B55" s="1788">
        <v>48</v>
      </c>
      <c r="C55" s="1892" t="s">
        <v>1547</v>
      </c>
      <c r="D55" s="1780">
        <v>4115.056853</v>
      </c>
      <c r="E55" s="1781">
        <v>3589.9902690000008</v>
      </c>
      <c r="F55" s="1812">
        <v>4471.9972710000002</v>
      </c>
      <c r="G55" s="1785">
        <v>-12.759643493557327</v>
      </c>
      <c r="H55" s="1784">
        <v>24.568506762155764</v>
      </c>
    </row>
    <row r="56" spans="1:8" ht="15" customHeight="1">
      <c r="A56" s="1706"/>
      <c r="B56" s="1891"/>
      <c r="C56" s="1890" t="s">
        <v>1475</v>
      </c>
      <c r="D56" s="1829">
        <v>188100.37344899797</v>
      </c>
      <c r="E56" s="1829">
        <v>169276.55385005602</v>
      </c>
      <c r="F56" s="1829">
        <v>247356.69200499996</v>
      </c>
      <c r="G56" s="1807">
        <v>-10.007327074257988</v>
      </c>
      <c r="H56" s="1806">
        <v>46.125784332841981</v>
      </c>
    </row>
    <row r="57" spans="1:8" ht="15" customHeight="1" thickBot="1">
      <c r="A57" s="1706"/>
      <c r="B57" s="1889"/>
      <c r="C57" s="1888" t="s">
        <v>1474</v>
      </c>
      <c r="D57" s="1887">
        <v>917922.2111599982</v>
      </c>
      <c r="E57" s="1826">
        <v>735294.81326105585</v>
      </c>
      <c r="F57" s="1804">
        <v>971603.94697300007</v>
      </c>
      <c r="G57" s="1802">
        <v>-19.895737969795078</v>
      </c>
      <c r="H57" s="1801">
        <v>32.138011781139284</v>
      </c>
    </row>
    <row r="58" spans="1:8" ht="15.75" customHeight="1" thickTop="1">
      <c r="A58" s="1706"/>
      <c r="B58" s="3273" t="s">
        <v>1438</v>
      </c>
      <c r="C58" s="3261"/>
      <c r="D58" s="3261"/>
      <c r="E58" s="3261"/>
      <c r="F58" s="3261"/>
      <c r="G58" s="3261"/>
      <c r="H58" s="3261"/>
    </row>
    <row r="59" spans="1:8" ht="15.75" customHeight="1">
      <c r="A59" s="1706"/>
      <c r="B59" s="1706"/>
      <c r="C59" s="1706"/>
      <c r="D59" s="1766"/>
      <c r="E59" s="1766"/>
      <c r="F59" s="1766"/>
      <c r="G59" s="1766"/>
      <c r="H59" s="1706"/>
    </row>
    <row r="60" spans="1:8" ht="15.75" customHeight="1">
      <c r="A60" s="1706"/>
      <c r="B60" s="1706"/>
      <c r="C60" s="1706"/>
      <c r="D60" s="1886"/>
      <c r="E60" s="1886"/>
      <c r="F60" s="1886"/>
      <c r="G60" s="1886"/>
      <c r="H60" s="1886"/>
    </row>
    <row r="61" spans="1:8" ht="15.75" customHeight="1">
      <c r="A61" s="1706"/>
      <c r="B61" s="1706"/>
      <c r="C61" s="1706"/>
      <c r="D61" s="1765"/>
      <c r="E61" s="1765"/>
      <c r="F61" s="1765"/>
      <c r="G61" s="1765"/>
      <c r="H61" s="1765"/>
    </row>
    <row r="62" spans="1:8" ht="15.75" customHeight="1">
      <c r="A62" s="1706"/>
      <c r="B62" s="1706"/>
      <c r="C62" s="1766"/>
      <c r="D62" s="1885"/>
      <c r="E62" s="1885"/>
      <c r="F62" s="1885"/>
      <c r="G62" s="1706"/>
      <c r="H62" s="1706"/>
    </row>
    <row r="63" spans="1:8" ht="15.75" customHeight="1">
      <c r="A63" s="1706"/>
      <c r="B63" s="1706"/>
      <c r="C63" s="1706"/>
      <c r="D63" s="1706"/>
      <c r="E63" s="1706"/>
      <c r="F63" s="1706"/>
      <c r="G63" s="1706"/>
      <c r="H63" s="1706"/>
    </row>
    <row r="64" spans="1:8" ht="15.75" customHeight="1">
      <c r="A64" s="1706"/>
      <c r="B64" s="1706"/>
      <c r="C64" s="1706"/>
      <c r="D64" s="1706"/>
      <c r="E64" s="1706"/>
      <c r="F64" s="1706"/>
      <c r="G64" s="1706"/>
      <c r="H64" s="1706"/>
    </row>
    <row r="65" spans="1:8" ht="15.75" customHeight="1">
      <c r="A65" s="1706"/>
      <c r="B65" s="1706"/>
      <c r="C65" s="1706"/>
      <c r="D65" s="1706"/>
      <c r="E65" s="1706"/>
      <c r="F65" s="1706"/>
      <c r="G65" s="1706"/>
      <c r="H65" s="1706"/>
    </row>
    <row r="66" spans="1:8" ht="15.75" customHeight="1">
      <c r="A66" s="1706"/>
      <c r="B66" s="1706"/>
      <c r="C66" s="1706"/>
      <c r="D66" s="1706"/>
      <c r="E66" s="1706"/>
      <c r="F66" s="1706"/>
      <c r="G66" s="1706"/>
      <c r="H66" s="1706"/>
    </row>
    <row r="67" spans="1:8" ht="15.75" customHeight="1">
      <c r="A67" s="1706"/>
      <c r="B67" s="1706"/>
      <c r="C67" s="1706"/>
      <c r="D67" s="1706"/>
      <c r="E67" s="1706"/>
      <c r="F67" s="1706"/>
      <c r="G67" s="1706"/>
      <c r="H67" s="1706"/>
    </row>
    <row r="68" spans="1:8" ht="15.75" customHeight="1">
      <c r="A68" s="1706"/>
      <c r="B68" s="1706"/>
      <c r="C68" s="1706"/>
      <c r="D68" s="1706"/>
      <c r="E68" s="1706"/>
      <c r="F68" s="1706"/>
      <c r="G68" s="1706"/>
      <c r="H68" s="1706"/>
    </row>
    <row r="69" spans="1:8" ht="15.75" customHeight="1">
      <c r="A69" s="1706"/>
      <c r="B69" s="1706"/>
      <c r="C69" s="1706"/>
      <c r="D69" s="1706"/>
      <c r="E69" s="1706"/>
      <c r="F69" s="1706"/>
      <c r="G69" s="1706"/>
      <c r="H69" s="1706"/>
    </row>
    <row r="70" spans="1:8" ht="15.75" customHeight="1">
      <c r="A70" s="1706"/>
      <c r="B70" s="1706"/>
      <c r="C70" s="1706"/>
      <c r="D70" s="1706"/>
      <c r="E70" s="1706"/>
      <c r="F70" s="1706"/>
      <c r="G70" s="1706"/>
      <c r="H70" s="1706"/>
    </row>
    <row r="71" spans="1:8" ht="15.75" customHeight="1">
      <c r="A71" s="1706"/>
      <c r="B71" s="1706"/>
      <c r="C71" s="1706"/>
      <c r="D71" s="1706"/>
      <c r="E71" s="1706"/>
      <c r="F71" s="1706"/>
      <c r="G71" s="1706"/>
      <c r="H71" s="1706"/>
    </row>
    <row r="72" spans="1:8" ht="15.75" customHeight="1">
      <c r="A72" s="1706"/>
      <c r="B72" s="1706"/>
      <c r="C72" s="1706"/>
      <c r="D72" s="1706"/>
      <c r="E72" s="1706"/>
      <c r="F72" s="1706"/>
      <c r="G72" s="1706"/>
      <c r="H72" s="1706"/>
    </row>
    <row r="73" spans="1:8" ht="15.75" customHeight="1">
      <c r="A73" s="1706"/>
      <c r="B73" s="1706"/>
      <c r="C73" s="1706"/>
      <c r="D73" s="1706"/>
      <c r="E73" s="1706"/>
      <c r="F73" s="1706"/>
      <c r="G73" s="1706"/>
      <c r="H73" s="1706"/>
    </row>
    <row r="74" spans="1:8" ht="15.75" customHeight="1">
      <c r="A74" s="1706"/>
      <c r="B74" s="1706"/>
      <c r="C74" s="1706"/>
      <c r="D74" s="1706"/>
      <c r="E74" s="1706"/>
      <c r="F74" s="1706"/>
      <c r="G74" s="1706"/>
      <c r="H74" s="1706"/>
    </row>
    <row r="75" spans="1:8" ht="15.75" customHeight="1">
      <c r="A75" s="1706"/>
      <c r="B75" s="1706"/>
      <c r="C75" s="1706"/>
      <c r="D75" s="1706"/>
      <c r="E75" s="1706"/>
      <c r="F75" s="1706"/>
      <c r="G75" s="1706"/>
      <c r="H75" s="1706"/>
    </row>
    <row r="76" spans="1:8" ht="15.75" customHeight="1">
      <c r="A76" s="1706"/>
      <c r="B76" s="1706"/>
      <c r="C76" s="1706"/>
      <c r="D76" s="1706"/>
      <c r="E76" s="1706"/>
      <c r="F76" s="1706"/>
      <c r="G76" s="1706"/>
      <c r="H76" s="1706"/>
    </row>
    <row r="77" spans="1:8" ht="15.75" customHeight="1">
      <c r="A77" s="1706"/>
      <c r="B77" s="1706"/>
      <c r="C77" s="1706"/>
      <c r="D77" s="1706"/>
      <c r="E77" s="1706"/>
      <c r="F77" s="1706"/>
      <c r="G77" s="1706"/>
      <c r="H77" s="1706"/>
    </row>
    <row r="78" spans="1:8" ht="15.75" customHeight="1">
      <c r="A78" s="1706"/>
      <c r="B78" s="1706"/>
      <c r="C78" s="1706"/>
      <c r="D78" s="1706"/>
      <c r="E78" s="1706"/>
      <c r="F78" s="1706"/>
      <c r="G78" s="1706"/>
      <c r="H78" s="1706"/>
    </row>
    <row r="79" spans="1:8" ht="15.75" customHeight="1">
      <c r="A79" s="1706"/>
      <c r="B79" s="1706"/>
      <c r="C79" s="1706"/>
      <c r="D79" s="1706"/>
      <c r="E79" s="1706"/>
      <c r="F79" s="1706"/>
      <c r="G79" s="1706"/>
      <c r="H79" s="1706"/>
    </row>
    <row r="80" spans="1:8" ht="15.75" customHeight="1">
      <c r="A80" s="1706"/>
      <c r="B80" s="1706"/>
      <c r="C80" s="1706"/>
      <c r="D80" s="1706"/>
      <c r="E80" s="1706"/>
      <c r="F80" s="1706"/>
      <c r="G80" s="1706"/>
      <c r="H80" s="1706"/>
    </row>
    <row r="81" spans="1:8" ht="15.75" customHeight="1">
      <c r="A81" s="1706"/>
      <c r="B81" s="1706"/>
      <c r="C81" s="1706"/>
      <c r="D81" s="1706"/>
      <c r="E81" s="1706"/>
      <c r="F81" s="1706"/>
      <c r="G81" s="1706"/>
      <c r="H81" s="1706"/>
    </row>
    <row r="82" spans="1:8" ht="15.75" customHeight="1">
      <c r="A82" s="1706"/>
      <c r="B82" s="1706"/>
      <c r="C82" s="1706"/>
      <c r="D82" s="1706"/>
      <c r="E82" s="1706"/>
      <c r="F82" s="1706"/>
      <c r="G82" s="1706"/>
      <c r="H82" s="1706"/>
    </row>
    <row r="83" spans="1:8" ht="15.75" customHeight="1">
      <c r="A83" s="1706"/>
      <c r="B83" s="1706"/>
      <c r="C83" s="1706"/>
      <c r="D83" s="1706"/>
      <c r="E83" s="1706"/>
      <c r="F83" s="1706"/>
      <c r="G83" s="1706"/>
      <c r="H83" s="1706"/>
    </row>
    <row r="84" spans="1:8" ht="15.75" customHeight="1">
      <c r="A84" s="1706"/>
      <c r="B84" s="1706"/>
      <c r="C84" s="1706"/>
      <c r="D84" s="1706"/>
      <c r="E84" s="1706"/>
      <c r="F84" s="1706"/>
      <c r="G84" s="1706"/>
      <c r="H84" s="1706"/>
    </row>
    <row r="85" spans="1:8" ht="15.75" customHeight="1">
      <c r="A85" s="1706"/>
      <c r="B85" s="1706"/>
      <c r="C85" s="1706"/>
      <c r="D85" s="1706"/>
      <c r="E85" s="1706"/>
      <c r="F85" s="1706"/>
      <c r="G85" s="1706"/>
      <c r="H85" s="1706"/>
    </row>
    <row r="86" spans="1:8" ht="15.75" customHeight="1">
      <c r="A86" s="1706"/>
      <c r="B86" s="1706"/>
      <c r="C86" s="1706"/>
      <c r="D86" s="1706"/>
      <c r="E86" s="1706"/>
      <c r="F86" s="1706"/>
      <c r="G86" s="1706"/>
      <c r="H86" s="1706"/>
    </row>
    <row r="87" spans="1:8" ht="15.75" customHeight="1">
      <c r="A87" s="1706"/>
      <c r="B87" s="1706"/>
      <c r="C87" s="1706"/>
      <c r="D87" s="1706"/>
      <c r="E87" s="1706"/>
      <c r="F87" s="1706"/>
      <c r="G87" s="1706"/>
      <c r="H87" s="1706"/>
    </row>
    <row r="88" spans="1:8" ht="15.75" customHeight="1">
      <c r="A88" s="1706"/>
      <c r="B88" s="1706"/>
      <c r="C88" s="1706"/>
      <c r="D88" s="1706"/>
      <c r="E88" s="1706"/>
      <c r="F88" s="1706"/>
      <c r="G88" s="1706"/>
      <c r="H88" s="1706"/>
    </row>
    <row r="89" spans="1:8" ht="15.75" customHeight="1">
      <c r="A89" s="1706"/>
      <c r="B89" s="1706"/>
      <c r="C89" s="1706"/>
      <c r="D89" s="1706"/>
      <c r="E89" s="1706"/>
      <c r="F89" s="1706"/>
      <c r="G89" s="1706"/>
      <c r="H89" s="1706"/>
    </row>
    <row r="90" spans="1:8" ht="15.75" customHeight="1">
      <c r="A90" s="1706"/>
      <c r="B90" s="1706"/>
      <c r="C90" s="1706"/>
      <c r="D90" s="1706"/>
      <c r="E90" s="1706"/>
      <c r="F90" s="1706"/>
      <c r="G90" s="1706"/>
      <c r="H90" s="1706"/>
    </row>
    <row r="91" spans="1:8" ht="15.75" customHeight="1">
      <c r="A91" s="1706"/>
      <c r="B91" s="1706"/>
      <c r="C91" s="1706"/>
      <c r="D91" s="1706"/>
      <c r="E91" s="1706"/>
      <c r="F91" s="1706"/>
      <c r="G91" s="1706"/>
      <c r="H91" s="1706"/>
    </row>
    <row r="92" spans="1:8" ht="15.75" customHeight="1">
      <c r="A92" s="1706"/>
      <c r="B92" s="1706"/>
      <c r="C92" s="1706"/>
      <c r="D92" s="1706"/>
      <c r="E92" s="1706"/>
      <c r="F92" s="1706"/>
      <c r="G92" s="1706"/>
      <c r="H92" s="1706"/>
    </row>
    <row r="93" spans="1:8" ht="15.75" customHeight="1">
      <c r="A93" s="1706"/>
      <c r="B93" s="1706"/>
      <c r="C93" s="1706"/>
      <c r="D93" s="1706"/>
      <c r="E93" s="1706"/>
      <c r="F93" s="1706"/>
      <c r="G93" s="1706"/>
      <c r="H93" s="1706"/>
    </row>
    <row r="94" spans="1:8" ht="15.75" customHeight="1">
      <c r="A94" s="1706"/>
      <c r="B94" s="1706"/>
      <c r="C94" s="1706"/>
      <c r="D94" s="1706"/>
      <c r="E94" s="1706"/>
      <c r="F94" s="1706"/>
      <c r="G94" s="1706"/>
      <c r="H94" s="1706"/>
    </row>
    <row r="95" spans="1:8" ht="15.75" customHeight="1">
      <c r="A95" s="1706"/>
      <c r="B95" s="1706"/>
      <c r="C95" s="1706"/>
      <c r="D95" s="1706"/>
      <c r="E95" s="1706"/>
      <c r="F95" s="1706"/>
      <c r="G95" s="1706"/>
      <c r="H95" s="1706"/>
    </row>
    <row r="96" spans="1:8" ht="15.75" customHeight="1">
      <c r="A96" s="1706"/>
      <c r="B96" s="1706"/>
      <c r="C96" s="1706"/>
      <c r="D96" s="1706"/>
      <c r="E96" s="1706"/>
      <c r="F96" s="1706"/>
      <c r="G96" s="1706"/>
      <c r="H96" s="1706"/>
    </row>
    <row r="97" spans="1:8" ht="15.75" customHeight="1">
      <c r="A97" s="1706"/>
      <c r="B97" s="1706"/>
      <c r="C97" s="1706"/>
      <c r="D97" s="1706"/>
      <c r="E97" s="1706"/>
      <c r="F97" s="1706"/>
      <c r="G97" s="1706"/>
      <c r="H97" s="1706"/>
    </row>
    <row r="98" spans="1:8" ht="15.75" customHeight="1">
      <c r="A98" s="1706"/>
      <c r="B98" s="1706"/>
      <c r="C98" s="1706"/>
      <c r="D98" s="1706"/>
      <c r="E98" s="1706"/>
      <c r="F98" s="1706"/>
      <c r="G98" s="1706"/>
      <c r="H98" s="1706"/>
    </row>
    <row r="99" spans="1:8" ht="15.75" customHeight="1">
      <c r="A99" s="1706"/>
      <c r="B99" s="1706"/>
      <c r="C99" s="1706"/>
      <c r="D99" s="1706"/>
      <c r="E99" s="1706"/>
      <c r="F99" s="1706"/>
      <c r="G99" s="1706"/>
      <c r="H99" s="1706"/>
    </row>
    <row r="100" spans="1:8" ht="15.75" customHeight="1">
      <c r="A100" s="1706"/>
      <c r="B100" s="1706"/>
      <c r="C100" s="1706"/>
      <c r="D100" s="1706"/>
      <c r="E100" s="1706"/>
      <c r="F100" s="1706"/>
      <c r="G100" s="1706"/>
      <c r="H100" s="1706"/>
    </row>
    <row r="101" spans="1:8" ht="15.75" customHeight="1">
      <c r="A101" s="1706"/>
      <c r="B101" s="1706"/>
      <c r="C101" s="1706"/>
      <c r="D101" s="1706"/>
      <c r="E101" s="1706"/>
      <c r="F101" s="1706"/>
      <c r="G101" s="1706"/>
      <c r="H101" s="1706"/>
    </row>
    <row r="102" spans="1:8" ht="15.75" customHeight="1">
      <c r="A102" s="1706"/>
      <c r="B102" s="1706"/>
      <c r="C102" s="1706"/>
      <c r="D102" s="1706"/>
      <c r="E102" s="1706"/>
      <c r="F102" s="1706"/>
      <c r="G102" s="1706"/>
      <c r="H102" s="1706"/>
    </row>
    <row r="103" spans="1:8" ht="15.75" customHeight="1">
      <c r="A103" s="1706"/>
      <c r="B103" s="1706"/>
      <c r="C103" s="1706"/>
      <c r="D103" s="1706"/>
      <c r="E103" s="1706"/>
      <c r="F103" s="1706"/>
      <c r="G103" s="1706"/>
      <c r="H103" s="1706"/>
    </row>
    <row r="104" spans="1:8" ht="15.75" customHeight="1">
      <c r="A104" s="1706"/>
      <c r="B104" s="1706"/>
      <c r="C104" s="1706"/>
      <c r="D104" s="1706"/>
      <c r="E104" s="1706"/>
      <c r="F104" s="1706"/>
      <c r="G104" s="1706"/>
      <c r="H104" s="1706"/>
    </row>
    <row r="105" spans="1:8" ht="15.75" customHeight="1">
      <c r="A105" s="1706"/>
      <c r="B105" s="1706"/>
      <c r="C105" s="1706"/>
      <c r="D105" s="1706"/>
      <c r="E105" s="1706"/>
      <c r="F105" s="1706"/>
      <c r="G105" s="1706"/>
      <c r="H105" s="1706"/>
    </row>
    <row r="106" spans="1:8" ht="15.75" customHeight="1">
      <c r="A106" s="1706"/>
      <c r="B106" s="1706"/>
      <c r="C106" s="1706"/>
      <c r="D106" s="1706"/>
      <c r="E106" s="1706"/>
      <c r="F106" s="1706"/>
      <c r="G106" s="1706"/>
      <c r="H106" s="1706"/>
    </row>
    <row r="107" spans="1:8" ht="15.75" customHeight="1">
      <c r="A107" s="1706"/>
      <c r="B107" s="1706"/>
      <c r="C107" s="1706"/>
      <c r="D107" s="1706"/>
      <c r="E107" s="1706"/>
      <c r="F107" s="1706"/>
      <c r="G107" s="1706"/>
      <c r="H107" s="1706"/>
    </row>
    <row r="108" spans="1:8" ht="15.75" customHeight="1">
      <c r="A108" s="1706"/>
      <c r="B108" s="1706"/>
      <c r="C108" s="1706"/>
      <c r="D108" s="1706"/>
      <c r="E108" s="1706"/>
      <c r="F108" s="1706"/>
      <c r="G108" s="1706"/>
      <c r="H108" s="1706"/>
    </row>
    <row r="109" spans="1:8" ht="15.75" customHeight="1">
      <c r="A109" s="1706"/>
      <c r="B109" s="1706"/>
      <c r="C109" s="1706"/>
      <c r="D109" s="1706"/>
      <c r="E109" s="1706"/>
      <c r="F109" s="1706"/>
      <c r="G109" s="1706"/>
      <c r="H109" s="1706"/>
    </row>
    <row r="110" spans="1:8" ht="15.75" customHeight="1">
      <c r="A110" s="1706"/>
      <c r="B110" s="1706"/>
      <c r="C110" s="1706"/>
      <c r="D110" s="1706"/>
      <c r="E110" s="1706"/>
      <c r="F110" s="1706"/>
      <c r="G110" s="1706"/>
      <c r="H110" s="1706"/>
    </row>
    <row r="111" spans="1:8" ht="15.75" customHeight="1">
      <c r="A111" s="1706"/>
      <c r="B111" s="1706"/>
      <c r="C111" s="1706"/>
      <c r="D111" s="1706"/>
      <c r="E111" s="1706"/>
      <c r="F111" s="1706"/>
      <c r="G111" s="1706"/>
      <c r="H111" s="1706"/>
    </row>
    <row r="112" spans="1:8" ht="15.75" customHeight="1">
      <c r="A112" s="1706"/>
      <c r="B112" s="1706"/>
      <c r="C112" s="1706"/>
      <c r="D112" s="1706"/>
      <c r="E112" s="1706"/>
      <c r="F112" s="1706"/>
      <c r="G112" s="1706"/>
      <c r="H112" s="1706"/>
    </row>
    <row r="113" spans="1:8" ht="15.75" customHeight="1">
      <c r="A113" s="1706"/>
      <c r="B113" s="1706"/>
      <c r="C113" s="1706"/>
      <c r="D113" s="1706"/>
      <c r="E113" s="1706"/>
      <c r="F113" s="1706"/>
      <c r="G113" s="1706"/>
      <c r="H113" s="1706"/>
    </row>
    <row r="114" spans="1:8" ht="15.75" customHeight="1">
      <c r="A114" s="1706"/>
      <c r="B114" s="1706"/>
      <c r="C114" s="1706"/>
      <c r="D114" s="1706"/>
      <c r="E114" s="1706"/>
      <c r="F114" s="1706"/>
      <c r="G114" s="1706"/>
      <c r="H114" s="1706"/>
    </row>
    <row r="115" spans="1:8" ht="15.75" customHeight="1">
      <c r="A115" s="1706"/>
      <c r="B115" s="1706"/>
      <c r="C115" s="1706"/>
      <c r="D115" s="1706"/>
      <c r="E115" s="1706"/>
      <c r="F115" s="1706"/>
      <c r="G115" s="1706"/>
      <c r="H115" s="1706"/>
    </row>
    <row r="116" spans="1:8" ht="15.75" customHeight="1">
      <c r="A116" s="1706"/>
      <c r="B116" s="1706"/>
      <c r="C116" s="1706"/>
      <c r="D116" s="1706"/>
      <c r="E116" s="1706"/>
      <c r="F116" s="1706"/>
      <c r="G116" s="1706"/>
      <c r="H116" s="1706"/>
    </row>
    <row r="117" spans="1:8" ht="15.75" customHeight="1">
      <c r="A117" s="1706"/>
      <c r="B117" s="1706"/>
      <c r="C117" s="1706"/>
      <c r="D117" s="1706"/>
      <c r="E117" s="1706"/>
      <c r="F117" s="1706"/>
      <c r="G117" s="1706"/>
      <c r="H117" s="1706"/>
    </row>
    <row r="118" spans="1:8" ht="15.75" customHeight="1">
      <c r="A118" s="1706"/>
      <c r="B118" s="1706"/>
      <c r="C118" s="1706"/>
      <c r="D118" s="1706"/>
      <c r="E118" s="1706"/>
      <c r="F118" s="1706"/>
      <c r="G118" s="1706"/>
      <c r="H118" s="1706"/>
    </row>
    <row r="119" spans="1:8" ht="15.75" customHeight="1">
      <c r="A119" s="1706"/>
      <c r="B119" s="1706"/>
      <c r="C119" s="1706"/>
      <c r="D119" s="1706"/>
      <c r="E119" s="1706"/>
      <c r="F119" s="1706"/>
      <c r="G119" s="1706"/>
      <c r="H119" s="1706"/>
    </row>
    <row r="120" spans="1:8" ht="15.75" customHeight="1">
      <c r="A120" s="1706"/>
      <c r="B120" s="1706"/>
      <c r="C120" s="1706"/>
      <c r="D120" s="1706"/>
      <c r="E120" s="1706"/>
      <c r="F120" s="1706"/>
      <c r="G120" s="1706"/>
      <c r="H120" s="1706"/>
    </row>
    <row r="121" spans="1:8" ht="15.75" customHeight="1">
      <c r="A121" s="1706"/>
      <c r="B121" s="1706"/>
      <c r="C121" s="1706"/>
      <c r="D121" s="1706"/>
      <c r="E121" s="1706"/>
      <c r="F121" s="1706"/>
      <c r="G121" s="1706"/>
      <c r="H121" s="1706"/>
    </row>
    <row r="122" spans="1:8" ht="15.75" customHeight="1">
      <c r="A122" s="1706"/>
      <c r="B122" s="1706"/>
      <c r="C122" s="1706"/>
      <c r="D122" s="1706"/>
      <c r="E122" s="1706"/>
      <c r="F122" s="1706"/>
      <c r="G122" s="1706"/>
      <c r="H122" s="1706"/>
    </row>
    <row r="123" spans="1:8" ht="15.75" customHeight="1">
      <c r="A123" s="1706"/>
      <c r="B123" s="1706"/>
      <c r="C123" s="1706"/>
      <c r="D123" s="1706"/>
      <c r="E123" s="1706"/>
      <c r="F123" s="1706"/>
      <c r="G123" s="1706"/>
      <c r="H123" s="1706"/>
    </row>
    <row r="124" spans="1:8" ht="15.75" customHeight="1">
      <c r="A124" s="1706"/>
      <c r="B124" s="1706"/>
      <c r="C124" s="1706"/>
      <c r="D124" s="1706"/>
      <c r="E124" s="1706"/>
      <c r="F124" s="1706"/>
      <c r="G124" s="1706"/>
      <c r="H124" s="1706"/>
    </row>
    <row r="125" spans="1:8" ht="15.75" customHeight="1">
      <c r="A125" s="1706"/>
      <c r="B125" s="1706"/>
      <c r="C125" s="1706"/>
      <c r="D125" s="1706"/>
      <c r="E125" s="1706"/>
      <c r="F125" s="1706"/>
      <c r="G125" s="1706"/>
      <c r="H125" s="1706"/>
    </row>
    <row r="126" spans="1:8" ht="15.75" customHeight="1">
      <c r="A126" s="1706"/>
      <c r="B126" s="1706"/>
      <c r="C126" s="1706"/>
      <c r="D126" s="1706"/>
      <c r="E126" s="1706"/>
      <c r="F126" s="1706"/>
      <c r="G126" s="1706"/>
      <c r="H126" s="1706"/>
    </row>
    <row r="127" spans="1:8" ht="15.75" customHeight="1">
      <c r="A127" s="1706"/>
      <c r="B127" s="1706"/>
      <c r="C127" s="1706"/>
      <c r="D127" s="1706"/>
      <c r="E127" s="1706"/>
      <c r="F127" s="1706"/>
      <c r="G127" s="1706"/>
      <c r="H127" s="1706"/>
    </row>
    <row r="128" spans="1:8" ht="15.75" customHeight="1">
      <c r="A128" s="1706"/>
      <c r="B128" s="1706"/>
      <c r="C128" s="1706"/>
      <c r="D128" s="1706"/>
      <c r="E128" s="1706"/>
      <c r="F128" s="1706"/>
      <c r="G128" s="1706"/>
      <c r="H128" s="1706"/>
    </row>
    <row r="129" spans="1:8" ht="15.75" customHeight="1">
      <c r="A129" s="1706"/>
      <c r="B129" s="1706"/>
      <c r="C129" s="1706"/>
      <c r="D129" s="1706"/>
      <c r="E129" s="1706"/>
      <c r="F129" s="1706"/>
      <c r="G129" s="1706"/>
      <c r="H129" s="1706"/>
    </row>
    <row r="130" spans="1:8" ht="15.75" customHeight="1">
      <c r="A130" s="1706"/>
      <c r="B130" s="1706"/>
      <c r="C130" s="1706"/>
      <c r="D130" s="1706"/>
      <c r="E130" s="1706"/>
      <c r="F130" s="1706"/>
      <c r="G130" s="1706"/>
      <c r="H130" s="1706"/>
    </row>
    <row r="131" spans="1:8" ht="15.75" customHeight="1">
      <c r="A131" s="1706"/>
      <c r="B131" s="1706"/>
      <c r="C131" s="1706"/>
      <c r="D131" s="1706"/>
      <c r="E131" s="1706"/>
      <c r="F131" s="1706"/>
      <c r="G131" s="1706"/>
      <c r="H131" s="1706"/>
    </row>
    <row r="132" spans="1:8" ht="15.75" customHeight="1">
      <c r="A132" s="1706"/>
      <c r="B132" s="1706"/>
      <c r="C132" s="1706"/>
      <c r="D132" s="1706"/>
      <c r="E132" s="1706"/>
      <c r="F132" s="1706"/>
      <c r="G132" s="1706"/>
      <c r="H132" s="1706"/>
    </row>
    <row r="133" spans="1:8" ht="15.75" customHeight="1">
      <c r="A133" s="1706"/>
      <c r="B133" s="1706"/>
      <c r="C133" s="1706"/>
      <c r="D133" s="1706"/>
      <c r="E133" s="1706"/>
      <c r="F133" s="1706"/>
      <c r="G133" s="1706"/>
      <c r="H133" s="1706"/>
    </row>
    <row r="134" spans="1:8" ht="15.75" customHeight="1">
      <c r="A134" s="1706"/>
      <c r="B134" s="1706"/>
      <c r="C134" s="1706"/>
      <c r="D134" s="1706"/>
      <c r="E134" s="1706"/>
      <c r="F134" s="1706"/>
      <c r="G134" s="1706"/>
      <c r="H134" s="1706"/>
    </row>
    <row r="135" spans="1:8" ht="15.75" customHeight="1">
      <c r="A135" s="1706"/>
      <c r="B135" s="1706"/>
      <c r="C135" s="1706"/>
      <c r="D135" s="1706"/>
      <c r="E135" s="1706"/>
      <c r="F135" s="1706"/>
      <c r="G135" s="1706"/>
      <c r="H135" s="1706"/>
    </row>
    <row r="136" spans="1:8" ht="15.75" customHeight="1">
      <c r="A136" s="1706"/>
      <c r="B136" s="1706"/>
      <c r="C136" s="1706"/>
      <c r="D136" s="1706"/>
      <c r="E136" s="1706"/>
      <c r="F136" s="1706"/>
      <c r="G136" s="1706"/>
      <c r="H136" s="1706"/>
    </row>
    <row r="137" spans="1:8" ht="15.75" customHeight="1">
      <c r="A137" s="1706"/>
      <c r="B137" s="1706"/>
      <c r="C137" s="1706"/>
      <c r="D137" s="1706"/>
      <c r="E137" s="1706"/>
      <c r="F137" s="1706"/>
      <c r="G137" s="1706"/>
      <c r="H137" s="1706"/>
    </row>
    <row r="138" spans="1:8" ht="15.75" customHeight="1">
      <c r="A138" s="1706"/>
      <c r="B138" s="1706"/>
      <c r="C138" s="1706"/>
      <c r="D138" s="1706"/>
      <c r="E138" s="1706"/>
      <c r="F138" s="1706"/>
      <c r="G138" s="1706"/>
      <c r="H138" s="1706"/>
    </row>
    <row r="139" spans="1:8" ht="15.75" customHeight="1">
      <c r="A139" s="1706"/>
      <c r="B139" s="1706"/>
      <c r="C139" s="1706"/>
      <c r="D139" s="1706"/>
      <c r="E139" s="1706"/>
      <c r="F139" s="1706"/>
      <c r="G139" s="1706"/>
      <c r="H139" s="1706"/>
    </row>
    <row r="140" spans="1:8" ht="15.75" customHeight="1">
      <c r="A140" s="1706"/>
      <c r="B140" s="1706"/>
      <c r="C140" s="1706"/>
      <c r="D140" s="1706"/>
      <c r="E140" s="1706"/>
      <c r="F140" s="1706"/>
      <c r="G140" s="1706"/>
      <c r="H140" s="1706"/>
    </row>
    <row r="141" spans="1:8" ht="15.75" customHeight="1">
      <c r="A141" s="1706"/>
      <c r="B141" s="1706"/>
      <c r="C141" s="1706"/>
      <c r="D141" s="1706"/>
      <c r="E141" s="1706"/>
      <c r="F141" s="1706"/>
      <c r="G141" s="1706"/>
      <c r="H141" s="1706"/>
    </row>
    <row r="142" spans="1:8" ht="15.75" customHeight="1">
      <c r="A142" s="1706"/>
      <c r="B142" s="1706"/>
      <c r="C142" s="1706"/>
      <c r="D142" s="1706"/>
      <c r="E142" s="1706"/>
      <c r="F142" s="1706"/>
      <c r="G142" s="1706"/>
      <c r="H142" s="1706"/>
    </row>
    <row r="143" spans="1:8" ht="15.75" customHeight="1">
      <c r="A143" s="1706"/>
      <c r="B143" s="1706"/>
      <c r="C143" s="1706"/>
      <c r="D143" s="1706"/>
      <c r="E143" s="1706"/>
      <c r="F143" s="1706"/>
      <c r="G143" s="1706"/>
      <c r="H143" s="1706"/>
    </row>
    <row r="144" spans="1:8" ht="15.75" customHeight="1">
      <c r="A144" s="1706"/>
      <c r="B144" s="1706"/>
      <c r="C144" s="1706"/>
      <c r="D144" s="1706"/>
      <c r="E144" s="1706"/>
      <c r="F144" s="1706"/>
      <c r="G144" s="1706"/>
      <c r="H144" s="1706"/>
    </row>
    <row r="145" spans="1:8" ht="15.75" customHeight="1">
      <c r="A145" s="1706"/>
      <c r="B145" s="1706"/>
      <c r="C145" s="1706"/>
      <c r="D145" s="1706"/>
      <c r="E145" s="1706"/>
      <c r="F145" s="1706"/>
      <c r="G145" s="1706"/>
      <c r="H145" s="1706"/>
    </row>
    <row r="146" spans="1:8" ht="15.75" customHeight="1">
      <c r="A146" s="1706"/>
      <c r="B146" s="1706"/>
      <c r="C146" s="1706"/>
      <c r="D146" s="1706"/>
      <c r="E146" s="1706"/>
      <c r="F146" s="1706"/>
      <c r="G146" s="1706"/>
      <c r="H146" s="1706"/>
    </row>
    <row r="147" spans="1:8" ht="15.75" customHeight="1">
      <c r="A147" s="1706"/>
      <c r="B147" s="1706"/>
      <c r="C147" s="1706"/>
      <c r="D147" s="1706"/>
      <c r="E147" s="1706"/>
      <c r="F147" s="1706"/>
      <c r="G147" s="1706"/>
      <c r="H147" s="1706"/>
    </row>
    <row r="148" spans="1:8" ht="15.75" customHeight="1">
      <c r="A148" s="1706"/>
      <c r="B148" s="1706"/>
      <c r="C148" s="1706"/>
      <c r="D148" s="1706"/>
      <c r="E148" s="1706"/>
      <c r="F148" s="1706"/>
      <c r="G148" s="1706"/>
      <c r="H148" s="1706"/>
    </row>
    <row r="149" spans="1:8" ht="15.75" customHeight="1">
      <c r="A149" s="1706"/>
      <c r="B149" s="1706"/>
      <c r="C149" s="1706"/>
      <c r="D149" s="1706"/>
      <c r="E149" s="1706"/>
      <c r="F149" s="1706"/>
      <c r="G149" s="1706"/>
      <c r="H149" s="1706"/>
    </row>
    <row r="150" spans="1:8" ht="15.75" customHeight="1">
      <c r="A150" s="1706"/>
      <c r="B150" s="1706"/>
      <c r="C150" s="1706"/>
      <c r="D150" s="1706"/>
      <c r="E150" s="1706"/>
      <c r="F150" s="1706"/>
      <c r="G150" s="1706"/>
      <c r="H150" s="1706"/>
    </row>
    <row r="151" spans="1:8" ht="15.75" customHeight="1">
      <c r="A151" s="1706"/>
      <c r="B151" s="1706"/>
      <c r="C151" s="1706"/>
      <c r="D151" s="1706"/>
      <c r="E151" s="1706"/>
      <c r="F151" s="1706"/>
      <c r="G151" s="1706"/>
      <c r="H151" s="1706"/>
    </row>
    <row r="152" spans="1:8" ht="15.75" customHeight="1">
      <c r="A152" s="1706"/>
      <c r="B152" s="1706"/>
      <c r="C152" s="1706"/>
      <c r="D152" s="1706"/>
      <c r="E152" s="1706"/>
      <c r="F152" s="1706"/>
      <c r="G152" s="1706"/>
      <c r="H152" s="1706"/>
    </row>
    <row r="153" spans="1:8" ht="15.75" customHeight="1">
      <c r="A153" s="1706"/>
      <c r="B153" s="1706"/>
      <c r="C153" s="1706"/>
      <c r="D153" s="1706"/>
      <c r="E153" s="1706"/>
      <c r="F153" s="1706"/>
      <c r="G153" s="1706"/>
      <c r="H153" s="1706"/>
    </row>
    <row r="154" spans="1:8" ht="15.75" customHeight="1">
      <c r="A154" s="1706"/>
      <c r="B154" s="1706"/>
      <c r="C154" s="1706"/>
      <c r="D154" s="1706"/>
      <c r="E154" s="1706"/>
      <c r="F154" s="1706"/>
      <c r="G154" s="1706"/>
      <c r="H154" s="1706"/>
    </row>
    <row r="155" spans="1:8" ht="15.75" customHeight="1">
      <c r="A155" s="1706"/>
      <c r="B155" s="1706"/>
      <c r="C155" s="1706"/>
      <c r="D155" s="1706"/>
      <c r="E155" s="1706"/>
      <c r="F155" s="1706"/>
      <c r="G155" s="1706"/>
      <c r="H155" s="1706"/>
    </row>
    <row r="156" spans="1:8" ht="15.75" customHeight="1">
      <c r="A156" s="1706"/>
      <c r="B156" s="1706"/>
      <c r="C156" s="1706"/>
      <c r="D156" s="1706"/>
      <c r="E156" s="1706"/>
      <c r="F156" s="1706"/>
      <c r="G156" s="1706"/>
      <c r="H156" s="1706"/>
    </row>
    <row r="157" spans="1:8" ht="15.75" customHeight="1">
      <c r="A157" s="1706"/>
      <c r="B157" s="1706"/>
      <c r="C157" s="1706"/>
      <c r="D157" s="1706"/>
      <c r="E157" s="1706"/>
      <c r="F157" s="1706"/>
      <c r="G157" s="1706"/>
      <c r="H157" s="1706"/>
    </row>
    <row r="158" spans="1:8" ht="15.75" customHeight="1">
      <c r="A158" s="1706"/>
      <c r="B158" s="1706"/>
      <c r="C158" s="1706"/>
      <c r="D158" s="1706"/>
      <c r="E158" s="1706"/>
      <c r="F158" s="1706"/>
      <c r="G158" s="1706"/>
      <c r="H158" s="1706"/>
    </row>
    <row r="159" spans="1:8" ht="15.75" customHeight="1">
      <c r="A159" s="1706"/>
      <c r="B159" s="1706"/>
      <c r="C159" s="1706"/>
      <c r="D159" s="1706"/>
      <c r="E159" s="1706"/>
      <c r="F159" s="1706"/>
      <c r="G159" s="1706"/>
      <c r="H159" s="1706"/>
    </row>
    <row r="160" spans="1:8" ht="15.75" customHeight="1">
      <c r="A160" s="1706"/>
      <c r="B160" s="1706"/>
      <c r="C160" s="1706"/>
      <c r="D160" s="1706"/>
      <c r="E160" s="1706"/>
      <c r="F160" s="1706"/>
      <c r="G160" s="1706"/>
      <c r="H160" s="1706"/>
    </row>
    <row r="161" spans="1:8" ht="15.75" customHeight="1">
      <c r="A161" s="1706"/>
      <c r="B161" s="1706"/>
      <c r="C161" s="1706"/>
      <c r="D161" s="1706"/>
      <c r="E161" s="1706"/>
      <c r="F161" s="1706"/>
      <c r="G161" s="1706"/>
      <c r="H161" s="1706"/>
    </row>
    <row r="162" spans="1:8" ht="15.75" customHeight="1">
      <c r="A162" s="1706"/>
      <c r="B162" s="1706"/>
      <c r="C162" s="1706"/>
      <c r="D162" s="1706"/>
      <c r="E162" s="1706"/>
      <c r="F162" s="1706"/>
      <c r="G162" s="1706"/>
      <c r="H162" s="1706"/>
    </row>
    <row r="163" spans="1:8" ht="15.75" customHeight="1">
      <c r="A163" s="1706"/>
      <c r="B163" s="1706"/>
      <c r="C163" s="1706"/>
      <c r="D163" s="1706"/>
      <c r="E163" s="1706"/>
      <c r="F163" s="1706"/>
      <c r="G163" s="1706"/>
      <c r="H163" s="1706"/>
    </row>
    <row r="164" spans="1:8" ht="15.75" customHeight="1">
      <c r="A164" s="1706"/>
      <c r="B164" s="1706"/>
      <c r="C164" s="1706"/>
      <c r="D164" s="1706"/>
      <c r="E164" s="1706"/>
      <c r="F164" s="1706"/>
      <c r="G164" s="1706"/>
      <c r="H164" s="1706"/>
    </row>
    <row r="165" spans="1:8" ht="15.75" customHeight="1">
      <c r="A165" s="1706"/>
      <c r="B165" s="1706"/>
      <c r="C165" s="1706"/>
      <c r="D165" s="1706"/>
      <c r="E165" s="1706"/>
      <c r="F165" s="1706"/>
      <c r="G165" s="1706"/>
      <c r="H165" s="1706"/>
    </row>
    <row r="166" spans="1:8" ht="15.75" customHeight="1">
      <c r="A166" s="1706"/>
      <c r="B166" s="1706"/>
      <c r="C166" s="1706"/>
      <c r="D166" s="1706"/>
      <c r="E166" s="1706"/>
      <c r="F166" s="1706"/>
      <c r="G166" s="1706"/>
      <c r="H166" s="1706"/>
    </row>
    <row r="167" spans="1:8" ht="15.75" customHeight="1">
      <c r="A167" s="1706"/>
      <c r="B167" s="1706"/>
      <c r="C167" s="1706"/>
      <c r="D167" s="1706"/>
      <c r="E167" s="1706"/>
      <c r="F167" s="1706"/>
      <c r="G167" s="1706"/>
      <c r="H167" s="1706"/>
    </row>
    <row r="168" spans="1:8" ht="15.75" customHeight="1">
      <c r="A168" s="1706"/>
      <c r="B168" s="1706"/>
      <c r="C168" s="1706"/>
      <c r="D168" s="1706"/>
      <c r="E168" s="1706"/>
      <c r="F168" s="1706"/>
      <c r="G168" s="1706"/>
      <c r="H168" s="1706"/>
    </row>
    <row r="169" spans="1:8" ht="15.75" customHeight="1">
      <c r="A169" s="1706"/>
      <c r="B169" s="1706"/>
      <c r="C169" s="1706"/>
      <c r="D169" s="1706"/>
      <c r="E169" s="1706"/>
      <c r="F169" s="1706"/>
      <c r="G169" s="1706"/>
      <c r="H169" s="1706"/>
    </row>
    <row r="170" spans="1:8" ht="15.75" customHeight="1">
      <c r="A170" s="1706"/>
      <c r="B170" s="1706"/>
      <c r="C170" s="1706"/>
      <c r="D170" s="1706"/>
      <c r="E170" s="1706"/>
      <c r="F170" s="1706"/>
      <c r="G170" s="1706"/>
      <c r="H170" s="1706"/>
    </row>
    <row r="171" spans="1:8" ht="15.75" customHeight="1">
      <c r="A171" s="1706"/>
      <c r="B171" s="1706"/>
      <c r="C171" s="1706"/>
      <c r="D171" s="1706"/>
      <c r="E171" s="1706"/>
      <c r="F171" s="1706"/>
      <c r="G171" s="1706"/>
      <c r="H171" s="1706"/>
    </row>
    <row r="172" spans="1:8" ht="15.75" customHeight="1">
      <c r="A172" s="1706"/>
      <c r="B172" s="1706"/>
      <c r="C172" s="1706"/>
      <c r="D172" s="1706"/>
      <c r="E172" s="1706"/>
      <c r="F172" s="1706"/>
      <c r="G172" s="1706"/>
      <c r="H172" s="1706"/>
    </row>
    <row r="173" spans="1:8" ht="15.75" customHeight="1">
      <c r="A173" s="1706"/>
      <c r="B173" s="1706"/>
      <c r="C173" s="1706"/>
      <c r="D173" s="1706"/>
      <c r="E173" s="1706"/>
      <c r="F173" s="1706"/>
      <c r="G173" s="1706"/>
      <c r="H173" s="1706"/>
    </row>
    <row r="174" spans="1:8" ht="15.75" customHeight="1">
      <c r="A174" s="1706"/>
      <c r="B174" s="1706"/>
      <c r="C174" s="1706"/>
      <c r="D174" s="1706"/>
      <c r="E174" s="1706"/>
      <c r="F174" s="1706"/>
      <c r="G174" s="1706"/>
      <c r="H174" s="1706"/>
    </row>
    <row r="175" spans="1:8" ht="15.75" customHeight="1">
      <c r="A175" s="1706"/>
      <c r="B175" s="1706"/>
      <c r="C175" s="1706"/>
      <c r="D175" s="1706"/>
      <c r="E175" s="1706"/>
      <c r="F175" s="1706"/>
      <c r="G175" s="1706"/>
      <c r="H175" s="1706"/>
    </row>
    <row r="176" spans="1:8" ht="15.75" customHeight="1">
      <c r="A176" s="1706"/>
      <c r="B176" s="1706"/>
      <c r="C176" s="1706"/>
      <c r="D176" s="1706"/>
      <c r="E176" s="1706"/>
      <c r="F176" s="1706"/>
      <c r="G176" s="1706"/>
      <c r="H176" s="1706"/>
    </row>
    <row r="177" spans="1:8" ht="15.75" customHeight="1">
      <c r="A177" s="1706"/>
      <c r="B177" s="1706"/>
      <c r="C177" s="1706"/>
      <c r="D177" s="1706"/>
      <c r="E177" s="1706"/>
      <c r="F177" s="1706"/>
      <c r="G177" s="1706"/>
      <c r="H177" s="1706"/>
    </row>
    <row r="178" spans="1:8" ht="15.75" customHeight="1">
      <c r="A178" s="1706"/>
      <c r="B178" s="1706"/>
      <c r="C178" s="1706"/>
      <c r="D178" s="1706"/>
      <c r="E178" s="1706"/>
      <c r="F178" s="1706"/>
      <c r="G178" s="1706"/>
      <c r="H178" s="1706"/>
    </row>
    <row r="179" spans="1:8" ht="15.75" customHeight="1">
      <c r="A179" s="1706"/>
      <c r="B179" s="1706"/>
      <c r="C179" s="1706"/>
      <c r="D179" s="1706"/>
      <c r="E179" s="1706"/>
      <c r="F179" s="1706"/>
      <c r="G179" s="1706"/>
      <c r="H179" s="1706"/>
    </row>
    <row r="180" spans="1:8" ht="15.75" customHeight="1">
      <c r="A180" s="1706"/>
      <c r="B180" s="1706"/>
      <c r="C180" s="1706"/>
      <c r="D180" s="1706"/>
      <c r="E180" s="1706"/>
      <c r="F180" s="1706"/>
      <c r="G180" s="1706"/>
      <c r="H180" s="1706"/>
    </row>
    <row r="181" spans="1:8" ht="15.75" customHeight="1">
      <c r="A181" s="1706"/>
      <c r="B181" s="1706"/>
      <c r="C181" s="1706"/>
      <c r="D181" s="1706"/>
      <c r="E181" s="1706"/>
      <c r="F181" s="1706"/>
      <c r="G181" s="1706"/>
      <c r="H181" s="1706"/>
    </row>
    <row r="182" spans="1:8" ht="15.75" customHeight="1">
      <c r="A182" s="1706"/>
      <c r="B182" s="1706"/>
      <c r="C182" s="1706"/>
      <c r="D182" s="1706"/>
      <c r="E182" s="1706"/>
      <c r="F182" s="1706"/>
      <c r="G182" s="1706"/>
      <c r="H182" s="1706"/>
    </row>
    <row r="183" spans="1:8" ht="15.75" customHeight="1">
      <c r="A183" s="1706"/>
      <c r="B183" s="1706"/>
      <c r="C183" s="1706"/>
      <c r="D183" s="1706"/>
      <c r="E183" s="1706"/>
      <c r="F183" s="1706"/>
      <c r="G183" s="1706"/>
      <c r="H183" s="1706"/>
    </row>
    <row r="184" spans="1:8" ht="15.75" customHeight="1">
      <c r="A184" s="1706"/>
      <c r="B184" s="1706"/>
      <c r="C184" s="1706"/>
      <c r="D184" s="1706"/>
      <c r="E184" s="1706"/>
      <c r="F184" s="1706"/>
      <c r="G184" s="1706"/>
      <c r="H184" s="1706"/>
    </row>
    <row r="185" spans="1:8" ht="15.75" customHeight="1">
      <c r="A185" s="1706"/>
      <c r="B185" s="1706"/>
      <c r="C185" s="1706"/>
      <c r="D185" s="1706"/>
      <c r="E185" s="1706"/>
      <c r="F185" s="1706"/>
      <c r="G185" s="1706"/>
      <c r="H185" s="1706"/>
    </row>
    <row r="186" spans="1:8" ht="15.75" customHeight="1">
      <c r="A186" s="1706"/>
      <c r="B186" s="1706"/>
      <c r="C186" s="1706"/>
      <c r="D186" s="1706"/>
      <c r="E186" s="1706"/>
      <c r="F186" s="1706"/>
      <c r="G186" s="1706"/>
      <c r="H186" s="1706"/>
    </row>
    <row r="187" spans="1:8" ht="15.75" customHeight="1">
      <c r="A187" s="1706"/>
      <c r="B187" s="1706"/>
      <c r="C187" s="1706"/>
      <c r="D187" s="1706"/>
      <c r="E187" s="1706"/>
      <c r="F187" s="1706"/>
      <c r="G187" s="1706"/>
      <c r="H187" s="1706"/>
    </row>
    <row r="188" spans="1:8" ht="15.75" customHeight="1">
      <c r="A188" s="1706"/>
      <c r="B188" s="1706"/>
      <c r="C188" s="1706"/>
      <c r="D188" s="1706"/>
      <c r="E188" s="1706"/>
      <c r="F188" s="1706"/>
      <c r="G188" s="1706"/>
      <c r="H188" s="1706"/>
    </row>
    <row r="189" spans="1:8" ht="15.75" customHeight="1">
      <c r="A189" s="1706"/>
      <c r="B189" s="1706"/>
      <c r="C189" s="1706"/>
      <c r="D189" s="1706"/>
      <c r="E189" s="1706"/>
      <c r="F189" s="1706"/>
      <c r="G189" s="1706"/>
      <c r="H189" s="1706"/>
    </row>
    <row r="190" spans="1:8" ht="15.75" customHeight="1">
      <c r="A190" s="1706"/>
      <c r="B190" s="1706"/>
      <c r="C190" s="1706"/>
      <c r="D190" s="1706"/>
      <c r="E190" s="1706"/>
      <c r="F190" s="1706"/>
      <c r="G190" s="1706"/>
      <c r="H190" s="1706"/>
    </row>
    <row r="191" spans="1:8" ht="15.75" customHeight="1">
      <c r="A191" s="1706"/>
      <c r="B191" s="1706"/>
      <c r="C191" s="1706"/>
      <c r="D191" s="1706"/>
      <c r="E191" s="1706"/>
      <c r="F191" s="1706"/>
      <c r="G191" s="1706"/>
      <c r="H191" s="1706"/>
    </row>
    <row r="192" spans="1:8" ht="15.75" customHeight="1">
      <c r="A192" s="1706"/>
      <c r="B192" s="1706"/>
      <c r="C192" s="1706"/>
      <c r="D192" s="1706"/>
      <c r="E192" s="1706"/>
      <c r="F192" s="1706"/>
      <c r="G192" s="1706"/>
      <c r="H192" s="1706"/>
    </row>
    <row r="193" spans="1:8" ht="15.75" customHeight="1">
      <c r="A193" s="1706"/>
      <c r="B193" s="1706"/>
      <c r="C193" s="1706"/>
      <c r="D193" s="1706"/>
      <c r="E193" s="1706"/>
      <c r="F193" s="1706"/>
      <c r="G193" s="1706"/>
      <c r="H193" s="1706"/>
    </row>
    <row r="194" spans="1:8" ht="15.75" customHeight="1">
      <c r="A194" s="1706"/>
      <c r="B194" s="1706"/>
      <c r="C194" s="1706"/>
      <c r="D194" s="1706"/>
      <c r="E194" s="1706"/>
      <c r="F194" s="1706"/>
      <c r="G194" s="1706"/>
      <c r="H194" s="1706"/>
    </row>
    <row r="195" spans="1:8" ht="15.75" customHeight="1">
      <c r="A195" s="1706"/>
      <c r="B195" s="1706"/>
      <c r="C195" s="1706"/>
      <c r="D195" s="1706"/>
      <c r="E195" s="1706"/>
      <c r="F195" s="1706"/>
      <c r="G195" s="1706"/>
      <c r="H195" s="1706"/>
    </row>
    <row r="196" spans="1:8" ht="15.75" customHeight="1">
      <c r="A196" s="1706"/>
      <c r="B196" s="1706"/>
      <c r="C196" s="1706"/>
      <c r="D196" s="1706"/>
      <c r="E196" s="1706"/>
      <c r="F196" s="1706"/>
      <c r="G196" s="1706"/>
      <c r="H196" s="1706"/>
    </row>
    <row r="197" spans="1:8" ht="15.75" customHeight="1">
      <c r="A197" s="1706"/>
      <c r="B197" s="1706"/>
      <c r="C197" s="1706"/>
      <c r="D197" s="1706"/>
      <c r="E197" s="1706"/>
      <c r="F197" s="1706"/>
      <c r="G197" s="1706"/>
      <c r="H197" s="1706"/>
    </row>
    <row r="198" spans="1:8" ht="15.75" customHeight="1">
      <c r="A198" s="1706"/>
      <c r="B198" s="1706"/>
      <c r="C198" s="1706"/>
      <c r="D198" s="1706"/>
      <c r="E198" s="1706"/>
      <c r="F198" s="1706"/>
      <c r="G198" s="1706"/>
      <c r="H198" s="1706"/>
    </row>
    <row r="199" spans="1:8" ht="15.75" customHeight="1">
      <c r="A199" s="1706"/>
      <c r="B199" s="1706"/>
      <c r="C199" s="1706"/>
      <c r="D199" s="1706"/>
      <c r="E199" s="1706"/>
      <c r="F199" s="1706"/>
      <c r="G199" s="1706"/>
      <c r="H199" s="1706"/>
    </row>
    <row r="200" spans="1:8" ht="15.75" customHeight="1">
      <c r="A200" s="1706"/>
      <c r="B200" s="1706"/>
      <c r="C200" s="1706"/>
      <c r="D200" s="1706"/>
      <c r="E200" s="1706"/>
      <c r="F200" s="1706"/>
      <c r="G200" s="1706"/>
      <c r="H200" s="1706"/>
    </row>
    <row r="201" spans="1:8" ht="15.75" customHeight="1">
      <c r="A201" s="1706"/>
      <c r="B201" s="1706"/>
      <c r="C201" s="1706"/>
      <c r="D201" s="1706"/>
      <c r="E201" s="1706"/>
      <c r="F201" s="1706"/>
      <c r="G201" s="1706"/>
      <c r="H201" s="1706"/>
    </row>
    <row r="202" spans="1:8" ht="15.75" customHeight="1">
      <c r="A202" s="1706"/>
      <c r="B202" s="1706"/>
      <c r="C202" s="1706"/>
      <c r="D202" s="1706"/>
      <c r="E202" s="1706"/>
      <c r="F202" s="1706"/>
      <c r="G202" s="1706"/>
      <c r="H202" s="1706"/>
    </row>
    <row r="203" spans="1:8" ht="15.75" customHeight="1">
      <c r="A203" s="1706"/>
      <c r="B203" s="1706"/>
      <c r="C203" s="1706"/>
      <c r="D203" s="1706"/>
      <c r="E203" s="1706"/>
      <c r="F203" s="1706"/>
      <c r="G203" s="1706"/>
      <c r="H203" s="1706"/>
    </row>
    <row r="204" spans="1:8" ht="15.75" customHeight="1">
      <c r="A204" s="1706"/>
      <c r="B204" s="1706"/>
      <c r="C204" s="1706"/>
      <c r="D204" s="1706"/>
      <c r="E204" s="1706"/>
      <c r="F204" s="1706"/>
      <c r="G204" s="1706"/>
      <c r="H204" s="1706"/>
    </row>
    <row r="205" spans="1:8" ht="15.75" customHeight="1">
      <c r="A205" s="1706"/>
      <c r="B205" s="1706"/>
      <c r="C205" s="1706"/>
      <c r="D205" s="1706"/>
      <c r="E205" s="1706"/>
      <c r="F205" s="1706"/>
      <c r="G205" s="1706"/>
      <c r="H205" s="1706"/>
    </row>
    <row r="206" spans="1:8" ht="15.75" customHeight="1">
      <c r="A206" s="1706"/>
      <c r="B206" s="1706"/>
      <c r="C206" s="1706"/>
      <c r="D206" s="1706"/>
      <c r="E206" s="1706"/>
      <c r="F206" s="1706"/>
      <c r="G206" s="1706"/>
      <c r="H206" s="1706"/>
    </row>
    <row r="207" spans="1:8" ht="15.75" customHeight="1">
      <c r="A207" s="1706"/>
      <c r="B207" s="1706"/>
      <c r="C207" s="1706"/>
      <c r="D207" s="1706"/>
      <c r="E207" s="1706"/>
      <c r="F207" s="1706"/>
      <c r="G207" s="1706"/>
      <c r="H207" s="1706"/>
    </row>
    <row r="208" spans="1:8" ht="15.75" customHeight="1">
      <c r="A208" s="1706"/>
      <c r="B208" s="1706"/>
      <c r="C208" s="1706"/>
      <c r="D208" s="1706"/>
      <c r="E208" s="1706"/>
      <c r="F208" s="1706"/>
      <c r="G208" s="1706"/>
      <c r="H208" s="1706"/>
    </row>
    <row r="209" spans="1:8" ht="15.75" customHeight="1">
      <c r="A209" s="1706"/>
      <c r="B209" s="1706"/>
      <c r="C209" s="1706"/>
      <c r="D209" s="1706"/>
      <c r="E209" s="1706"/>
      <c r="F209" s="1706"/>
      <c r="G209" s="1706"/>
      <c r="H209" s="1706"/>
    </row>
    <row r="210" spans="1:8" ht="15.75" customHeight="1">
      <c r="A210" s="1706"/>
      <c r="B210" s="1706"/>
      <c r="C210" s="1706"/>
      <c r="D210" s="1706"/>
      <c r="E210" s="1706"/>
      <c r="F210" s="1706"/>
      <c r="G210" s="1706"/>
      <c r="H210" s="1706"/>
    </row>
    <row r="211" spans="1:8" ht="15.75" customHeight="1">
      <c r="A211" s="1706"/>
      <c r="B211" s="1706"/>
      <c r="C211" s="1706"/>
      <c r="D211" s="1706"/>
      <c r="E211" s="1706"/>
      <c r="F211" s="1706"/>
      <c r="G211" s="1706"/>
      <c r="H211" s="1706"/>
    </row>
    <row r="212" spans="1:8" ht="15.75" customHeight="1">
      <c r="A212" s="1706"/>
      <c r="B212" s="1706"/>
      <c r="C212" s="1706"/>
      <c r="D212" s="1706"/>
      <c r="E212" s="1706"/>
      <c r="F212" s="1706"/>
      <c r="G212" s="1706"/>
      <c r="H212" s="1706"/>
    </row>
    <row r="213" spans="1:8" ht="15.75" customHeight="1">
      <c r="A213" s="1706"/>
      <c r="B213" s="1706"/>
      <c r="C213" s="1706"/>
      <c r="D213" s="1706"/>
      <c r="E213" s="1706"/>
      <c r="F213" s="1706"/>
      <c r="G213" s="1706"/>
      <c r="H213" s="1706"/>
    </row>
    <row r="214" spans="1:8" ht="15.75" customHeight="1">
      <c r="A214" s="1706"/>
      <c r="B214" s="1706"/>
      <c r="C214" s="1706"/>
      <c r="D214" s="1706"/>
      <c r="E214" s="1706"/>
      <c r="F214" s="1706"/>
      <c r="G214" s="1706"/>
      <c r="H214" s="1706"/>
    </row>
    <row r="215" spans="1:8" ht="15.75" customHeight="1">
      <c r="A215" s="1706"/>
      <c r="B215" s="1706"/>
      <c r="C215" s="1706"/>
      <c r="D215" s="1706"/>
      <c r="E215" s="1706"/>
      <c r="F215" s="1706"/>
      <c r="G215" s="1706"/>
      <c r="H215" s="1706"/>
    </row>
    <row r="216" spans="1:8" ht="15.75" customHeight="1">
      <c r="A216" s="1706"/>
      <c r="B216" s="1706"/>
      <c r="C216" s="1706"/>
      <c r="D216" s="1706"/>
      <c r="E216" s="1706"/>
      <c r="F216" s="1706"/>
      <c r="G216" s="1706"/>
      <c r="H216" s="1706"/>
    </row>
    <row r="217" spans="1:8" ht="15.75" customHeight="1">
      <c r="A217" s="1706"/>
      <c r="B217" s="1706"/>
      <c r="C217" s="1706"/>
      <c r="D217" s="1706"/>
      <c r="E217" s="1706"/>
      <c r="F217" s="1706"/>
      <c r="G217" s="1706"/>
      <c r="H217" s="1706"/>
    </row>
    <row r="218" spans="1:8" ht="15.75" customHeight="1">
      <c r="A218" s="1706"/>
      <c r="B218" s="1706"/>
      <c r="C218" s="1706"/>
      <c r="D218" s="1706"/>
      <c r="E218" s="1706"/>
      <c r="F218" s="1706"/>
      <c r="G218" s="1706"/>
      <c r="H218" s="1706"/>
    </row>
    <row r="219" spans="1:8" ht="15.75" customHeight="1">
      <c r="A219" s="1706"/>
      <c r="B219" s="1706"/>
      <c r="C219" s="1706"/>
      <c r="D219" s="1706"/>
      <c r="E219" s="1706"/>
      <c r="F219" s="1706"/>
      <c r="G219" s="1706"/>
      <c r="H219" s="1706"/>
    </row>
    <row r="220" spans="1:8" ht="15.75" customHeight="1">
      <c r="A220" s="1706"/>
      <c r="B220" s="1706"/>
      <c r="C220" s="1706"/>
      <c r="D220" s="1706"/>
      <c r="E220" s="1706"/>
      <c r="F220" s="1706"/>
      <c r="G220" s="1706"/>
      <c r="H220" s="1706"/>
    </row>
    <row r="221" spans="1:8" ht="15.75" customHeight="1">
      <c r="A221" s="1706"/>
      <c r="B221" s="1706"/>
      <c r="C221" s="1706"/>
      <c r="D221" s="1706"/>
      <c r="E221" s="1706"/>
      <c r="F221" s="1706"/>
      <c r="G221" s="1706"/>
      <c r="H221" s="1706"/>
    </row>
    <row r="222" spans="1:8" ht="15.75" customHeight="1">
      <c r="A222" s="1706"/>
      <c r="B222" s="1706"/>
      <c r="C222" s="1706"/>
      <c r="D222" s="1706"/>
      <c r="E222" s="1706"/>
      <c r="F222" s="1706"/>
      <c r="G222" s="1706"/>
      <c r="H222" s="1706"/>
    </row>
    <row r="223" spans="1:8" ht="15.75" customHeight="1">
      <c r="A223" s="1706"/>
      <c r="B223" s="1706"/>
      <c r="C223" s="1706"/>
      <c r="D223" s="1706"/>
      <c r="E223" s="1706"/>
      <c r="F223" s="1706"/>
      <c r="G223" s="1706"/>
      <c r="H223" s="1706"/>
    </row>
    <row r="224" spans="1:8" ht="15.75" customHeight="1">
      <c r="A224" s="1706"/>
      <c r="B224" s="1706"/>
      <c r="C224" s="1706"/>
      <c r="D224" s="1706"/>
      <c r="E224" s="1706"/>
      <c r="F224" s="1706"/>
      <c r="G224" s="1706"/>
      <c r="H224" s="1706"/>
    </row>
    <row r="225" spans="1:8" ht="15.75" customHeight="1">
      <c r="A225" s="1706"/>
      <c r="B225" s="1706"/>
      <c r="C225" s="1706"/>
      <c r="D225" s="1706"/>
      <c r="E225" s="1706"/>
      <c r="F225" s="1706"/>
      <c r="G225" s="1706"/>
      <c r="H225" s="1706"/>
    </row>
    <row r="226" spans="1:8" ht="15.75" customHeight="1">
      <c r="A226" s="1706"/>
      <c r="B226" s="1706"/>
      <c r="C226" s="1706"/>
      <c r="D226" s="1706"/>
      <c r="E226" s="1706"/>
      <c r="F226" s="1706"/>
      <c r="G226" s="1706"/>
      <c r="H226" s="1706"/>
    </row>
    <row r="227" spans="1:8" ht="15.75" customHeight="1">
      <c r="A227" s="1706"/>
      <c r="B227" s="1706"/>
      <c r="C227" s="1706"/>
      <c r="D227" s="1706"/>
      <c r="E227" s="1706"/>
      <c r="F227" s="1706"/>
      <c r="G227" s="1706"/>
      <c r="H227" s="1706"/>
    </row>
    <row r="228" spans="1:8" ht="15.75" customHeight="1">
      <c r="A228" s="1706"/>
      <c r="B228" s="1706"/>
      <c r="C228" s="1706"/>
      <c r="D228" s="1706"/>
      <c r="E228" s="1706"/>
      <c r="F228" s="1706"/>
      <c r="G228" s="1706"/>
      <c r="H228" s="1706"/>
    </row>
    <row r="229" spans="1:8" ht="15.75" customHeight="1">
      <c r="A229" s="1706"/>
      <c r="B229" s="1706"/>
      <c r="C229" s="1706"/>
      <c r="D229" s="1706"/>
      <c r="E229" s="1706"/>
      <c r="F229" s="1706"/>
      <c r="G229" s="1706"/>
      <c r="H229" s="1706"/>
    </row>
    <row r="230" spans="1:8" ht="15.75" customHeight="1">
      <c r="A230" s="1706"/>
      <c r="B230" s="1706"/>
      <c r="C230" s="1706"/>
      <c r="D230" s="1706"/>
      <c r="E230" s="1706"/>
      <c r="F230" s="1706"/>
      <c r="G230" s="1706"/>
      <c r="H230" s="1706"/>
    </row>
    <row r="231" spans="1:8" ht="15.75" customHeight="1">
      <c r="A231" s="1706"/>
      <c r="B231" s="1706"/>
      <c r="C231" s="1706"/>
      <c r="D231" s="1706"/>
      <c r="E231" s="1706"/>
      <c r="F231" s="1706"/>
      <c r="G231" s="1706"/>
      <c r="H231" s="1706"/>
    </row>
    <row r="232" spans="1:8" ht="15.75" customHeight="1">
      <c r="A232" s="1706"/>
      <c r="B232" s="1706"/>
      <c r="C232" s="1706"/>
      <c r="D232" s="1706"/>
      <c r="E232" s="1706"/>
      <c r="F232" s="1706"/>
      <c r="G232" s="1706"/>
      <c r="H232" s="1706"/>
    </row>
    <row r="233" spans="1:8" ht="15.75" customHeight="1">
      <c r="A233" s="1706"/>
      <c r="B233" s="1706"/>
      <c r="C233" s="1706"/>
      <c r="D233" s="1706"/>
      <c r="E233" s="1706"/>
      <c r="F233" s="1706"/>
      <c r="G233" s="1706"/>
      <c r="H233" s="1706"/>
    </row>
    <row r="234" spans="1:8" ht="15.75" customHeight="1">
      <c r="A234" s="1706"/>
      <c r="B234" s="1706"/>
      <c r="C234" s="1706"/>
      <c r="D234" s="1706"/>
      <c r="E234" s="1706"/>
      <c r="F234" s="1706"/>
      <c r="G234" s="1706"/>
      <c r="H234" s="1706"/>
    </row>
    <row r="235" spans="1:8" ht="15.75" customHeight="1">
      <c r="A235" s="1706"/>
      <c r="B235" s="1706"/>
      <c r="C235" s="1706"/>
      <c r="D235" s="1706"/>
      <c r="E235" s="1706"/>
      <c r="F235" s="1706"/>
      <c r="G235" s="1706"/>
      <c r="H235" s="1706"/>
    </row>
    <row r="236" spans="1:8" ht="15.75" customHeight="1">
      <c r="A236" s="1706"/>
      <c r="B236" s="1706"/>
      <c r="C236" s="1706"/>
      <c r="D236" s="1706"/>
      <c r="E236" s="1706"/>
      <c r="F236" s="1706"/>
      <c r="G236" s="1706"/>
      <c r="H236" s="1706"/>
    </row>
    <row r="237" spans="1:8" ht="15.75" customHeight="1">
      <c r="A237" s="1706"/>
      <c r="B237" s="1706"/>
      <c r="C237" s="1706"/>
      <c r="D237" s="1706"/>
      <c r="E237" s="1706"/>
      <c r="F237" s="1706"/>
      <c r="G237" s="1706"/>
      <c r="H237" s="1706"/>
    </row>
    <row r="238" spans="1:8" ht="15.75" customHeight="1">
      <c r="A238" s="1706"/>
      <c r="B238" s="1706"/>
      <c r="C238" s="1706"/>
      <c r="D238" s="1706"/>
      <c r="E238" s="1706"/>
      <c r="F238" s="1706"/>
      <c r="G238" s="1706"/>
      <c r="H238" s="1706"/>
    </row>
    <row r="239" spans="1:8" ht="15.75" customHeight="1">
      <c r="A239" s="1706"/>
      <c r="B239" s="1706"/>
      <c r="C239" s="1706"/>
      <c r="D239" s="1706"/>
      <c r="E239" s="1706"/>
      <c r="F239" s="1706"/>
      <c r="G239" s="1706"/>
      <c r="H239" s="1706"/>
    </row>
    <row r="240" spans="1:8" ht="15.75" customHeight="1">
      <c r="A240" s="1706"/>
      <c r="B240" s="1706"/>
      <c r="C240" s="1706"/>
      <c r="D240" s="1706"/>
      <c r="E240" s="1706"/>
      <c r="F240" s="1706"/>
      <c r="G240" s="1706"/>
      <c r="H240" s="1706"/>
    </row>
    <row r="241" spans="1:8" ht="15.75" customHeight="1">
      <c r="A241" s="1706"/>
      <c r="B241" s="1706"/>
      <c r="C241" s="1706"/>
      <c r="D241" s="1706"/>
      <c r="E241" s="1706"/>
      <c r="F241" s="1706"/>
      <c r="G241" s="1706"/>
      <c r="H241" s="1706"/>
    </row>
    <row r="242" spans="1:8" ht="15.75" customHeight="1">
      <c r="A242" s="1706"/>
      <c r="B242" s="1706"/>
      <c r="C242" s="1706"/>
      <c r="D242" s="1706"/>
      <c r="E242" s="1706"/>
      <c r="F242" s="1706"/>
      <c r="G242" s="1706"/>
      <c r="H242" s="1706"/>
    </row>
    <row r="243" spans="1:8" ht="15.75" customHeight="1">
      <c r="A243" s="1706"/>
      <c r="B243" s="1706"/>
      <c r="C243" s="1706"/>
      <c r="D243" s="1706"/>
      <c r="E243" s="1706"/>
      <c r="F243" s="1706"/>
      <c r="G243" s="1706"/>
      <c r="H243" s="1706"/>
    </row>
    <row r="244" spans="1:8" ht="15.75" customHeight="1">
      <c r="A244" s="1706"/>
      <c r="B244" s="1706"/>
      <c r="C244" s="1706"/>
      <c r="D244" s="1706"/>
      <c r="E244" s="1706"/>
      <c r="F244" s="1706"/>
      <c r="G244" s="1706"/>
      <c r="H244" s="1706"/>
    </row>
    <row r="245" spans="1:8" ht="15.75" customHeight="1">
      <c r="A245" s="1706"/>
      <c r="B245" s="1706"/>
      <c r="C245" s="1706"/>
      <c r="D245" s="1706"/>
      <c r="E245" s="1706"/>
      <c r="F245" s="1706"/>
      <c r="G245" s="1706"/>
      <c r="H245" s="1706"/>
    </row>
    <row r="246" spans="1:8" ht="15.75" customHeight="1">
      <c r="A246" s="1706"/>
      <c r="B246" s="1706"/>
      <c r="C246" s="1706"/>
      <c r="D246" s="1706"/>
      <c r="E246" s="1706"/>
      <c r="F246" s="1706"/>
      <c r="G246" s="1706"/>
      <c r="H246" s="1706"/>
    </row>
    <row r="247" spans="1:8" ht="15.75" customHeight="1">
      <c r="A247" s="1706"/>
      <c r="B247" s="1706"/>
      <c r="C247" s="1706"/>
      <c r="D247" s="1706"/>
      <c r="E247" s="1706"/>
      <c r="F247" s="1706"/>
      <c r="G247" s="1706"/>
      <c r="H247" s="1706"/>
    </row>
    <row r="248" spans="1:8" ht="15.75" customHeight="1">
      <c r="A248" s="1706"/>
      <c r="B248" s="1706"/>
      <c r="C248" s="1706"/>
      <c r="D248" s="1706"/>
      <c r="E248" s="1706"/>
      <c r="F248" s="1706"/>
      <c r="G248" s="1706"/>
      <c r="H248" s="1706"/>
    </row>
    <row r="249" spans="1:8" ht="15.75" customHeight="1">
      <c r="A249" s="1706"/>
      <c r="B249" s="1706"/>
      <c r="C249" s="1706"/>
      <c r="D249" s="1706"/>
      <c r="E249" s="1706"/>
      <c r="F249" s="1706"/>
      <c r="G249" s="1706"/>
      <c r="H249" s="1706"/>
    </row>
    <row r="250" spans="1:8" ht="15.75" customHeight="1">
      <c r="A250" s="1706"/>
      <c r="B250" s="1706"/>
      <c r="C250" s="1706"/>
      <c r="D250" s="1706"/>
      <c r="E250" s="1706"/>
      <c r="F250" s="1706"/>
      <c r="G250" s="1706"/>
      <c r="H250" s="1706"/>
    </row>
    <row r="251" spans="1:8" ht="15.75" customHeight="1">
      <c r="A251" s="1706"/>
      <c r="B251" s="1706"/>
      <c r="C251" s="1706"/>
      <c r="D251" s="1706"/>
      <c r="E251" s="1706"/>
      <c r="F251" s="1706"/>
      <c r="G251" s="1706"/>
      <c r="H251" s="1706"/>
    </row>
    <row r="252" spans="1:8" ht="15.75" customHeight="1">
      <c r="A252" s="1706"/>
      <c r="B252" s="1706"/>
      <c r="C252" s="1706"/>
      <c r="D252" s="1706"/>
      <c r="E252" s="1706"/>
      <c r="F252" s="1706"/>
      <c r="G252" s="1706"/>
      <c r="H252" s="1706"/>
    </row>
    <row r="253" spans="1:8" ht="15.75" customHeight="1">
      <c r="A253" s="1706"/>
      <c r="B253" s="1706"/>
      <c r="C253" s="1706"/>
      <c r="D253" s="1706"/>
      <c r="E253" s="1706"/>
      <c r="F253" s="1706"/>
      <c r="G253" s="1706"/>
      <c r="H253" s="1706"/>
    </row>
    <row r="254" spans="1:8" ht="15.75" customHeight="1">
      <c r="A254" s="1706"/>
      <c r="B254" s="1706"/>
      <c r="C254" s="1706"/>
      <c r="D254" s="1706"/>
      <c r="E254" s="1706"/>
      <c r="F254" s="1706"/>
      <c r="G254" s="1706"/>
      <c r="H254" s="1706"/>
    </row>
    <row r="255" spans="1:8" ht="15.75" customHeight="1">
      <c r="A255" s="1706"/>
      <c r="B255" s="1706"/>
      <c r="C255" s="1706"/>
      <c r="D255" s="1706"/>
      <c r="E255" s="1706"/>
      <c r="F255" s="1706"/>
      <c r="G255" s="1706"/>
      <c r="H255" s="1706"/>
    </row>
    <row r="256" spans="1:8" ht="15.75" customHeight="1">
      <c r="A256" s="1706"/>
      <c r="B256" s="1706"/>
      <c r="C256" s="1706"/>
      <c r="D256" s="1706"/>
      <c r="E256" s="1706"/>
      <c r="F256" s="1706"/>
      <c r="G256" s="1706"/>
      <c r="H256" s="1706"/>
    </row>
    <row r="257" spans="1:8" ht="15.75" customHeight="1">
      <c r="A257" s="1706"/>
      <c r="B257" s="1706"/>
      <c r="C257" s="1706"/>
      <c r="D257" s="1706"/>
      <c r="E257" s="1706"/>
      <c r="F257" s="1706"/>
      <c r="G257" s="1706"/>
      <c r="H257" s="1706"/>
    </row>
    <row r="258" spans="1:8" ht="15.75" customHeight="1">
      <c r="A258" s="1706"/>
      <c r="B258" s="1706"/>
      <c r="C258" s="1706"/>
      <c r="D258" s="1706"/>
      <c r="E258" s="1706"/>
      <c r="F258" s="1706"/>
      <c r="G258" s="1706"/>
      <c r="H258" s="1706"/>
    </row>
    <row r="259" spans="1:8" ht="15.75" customHeight="1">
      <c r="A259" s="1705"/>
      <c r="B259" s="1705"/>
      <c r="C259" s="1705"/>
      <c r="D259" s="1705"/>
      <c r="E259" s="1705"/>
      <c r="F259" s="1705"/>
      <c r="G259" s="1705"/>
      <c r="H259" s="1705"/>
    </row>
    <row r="260" spans="1:8" ht="15.75" customHeight="1">
      <c r="A260" s="1705"/>
      <c r="B260" s="1705"/>
      <c r="C260" s="1705"/>
      <c r="D260" s="1705"/>
      <c r="E260" s="1705"/>
      <c r="F260" s="1705"/>
      <c r="G260" s="1705"/>
      <c r="H260" s="1705"/>
    </row>
    <row r="261" spans="1:8" ht="15.75" customHeight="1">
      <c r="A261" s="1705"/>
      <c r="B261" s="1705"/>
      <c r="C261" s="1705"/>
      <c r="D261" s="1705"/>
      <c r="E261" s="1705"/>
      <c r="F261" s="1705"/>
      <c r="G261" s="1705"/>
      <c r="H261" s="1705"/>
    </row>
    <row r="262" spans="1:8" ht="15.75" customHeight="1">
      <c r="A262" s="1705"/>
      <c r="B262" s="1705"/>
      <c r="C262" s="1705"/>
      <c r="D262" s="1705"/>
      <c r="E262" s="1705"/>
      <c r="F262" s="1705"/>
      <c r="G262" s="1705"/>
      <c r="H262" s="1705"/>
    </row>
    <row r="263" spans="1:8" ht="15.75" customHeight="1">
      <c r="A263" s="1705"/>
      <c r="B263" s="1705"/>
      <c r="C263" s="1705"/>
      <c r="D263" s="1705"/>
      <c r="E263" s="1705"/>
      <c r="F263" s="1705"/>
      <c r="G263" s="1705"/>
      <c r="H263" s="1705"/>
    </row>
    <row r="264" spans="1:8" ht="15.75" customHeight="1">
      <c r="A264" s="1705"/>
      <c r="B264" s="1705"/>
      <c r="C264" s="1705"/>
      <c r="D264" s="1705"/>
      <c r="E264" s="1705"/>
      <c r="F264" s="1705"/>
      <c r="G264" s="1705"/>
      <c r="H264" s="1705"/>
    </row>
    <row r="265" spans="1:8" ht="15.75" customHeight="1">
      <c r="A265" s="1705"/>
      <c r="B265" s="1705"/>
      <c r="C265" s="1705"/>
      <c r="D265" s="1705"/>
      <c r="E265" s="1705"/>
      <c r="F265" s="1705"/>
      <c r="G265" s="1705"/>
      <c r="H265" s="1705"/>
    </row>
    <row r="266" spans="1:8" ht="15.75" customHeight="1">
      <c r="A266" s="1705"/>
      <c r="B266" s="1705"/>
      <c r="C266" s="1705"/>
      <c r="D266" s="1705"/>
      <c r="E266" s="1705"/>
      <c r="F266" s="1705"/>
      <c r="G266" s="1705"/>
      <c r="H266" s="1705"/>
    </row>
    <row r="267" spans="1:8" ht="15.75" customHeight="1">
      <c r="A267" s="1705"/>
      <c r="B267" s="1705"/>
      <c r="C267" s="1705"/>
      <c r="D267" s="1705"/>
      <c r="E267" s="1705"/>
      <c r="F267" s="1705"/>
      <c r="G267" s="1705"/>
      <c r="H267" s="1705"/>
    </row>
    <row r="268" spans="1:8" ht="15.75" customHeight="1">
      <c r="A268" s="1705"/>
      <c r="B268" s="1705"/>
      <c r="C268" s="1705"/>
      <c r="D268" s="1705"/>
      <c r="E268" s="1705"/>
      <c r="F268" s="1705"/>
      <c r="G268" s="1705"/>
      <c r="H268" s="1705"/>
    </row>
    <row r="269" spans="1:8" ht="15.75" customHeight="1">
      <c r="A269" s="1705"/>
      <c r="B269" s="1705"/>
      <c r="C269" s="1705"/>
      <c r="D269" s="1705"/>
      <c r="E269" s="1705"/>
      <c r="F269" s="1705"/>
      <c r="G269" s="1705"/>
      <c r="H269" s="1705"/>
    </row>
    <row r="270" spans="1:8" ht="15.75" customHeight="1">
      <c r="A270" s="1705"/>
      <c r="B270" s="1705"/>
      <c r="C270" s="1705"/>
      <c r="D270" s="1705"/>
      <c r="E270" s="1705"/>
      <c r="F270" s="1705"/>
      <c r="G270" s="1705"/>
      <c r="H270" s="1705"/>
    </row>
    <row r="271" spans="1:8" ht="15.75" customHeight="1">
      <c r="A271" s="1705"/>
      <c r="B271" s="1705"/>
      <c r="C271" s="1705"/>
      <c r="D271" s="1705"/>
      <c r="E271" s="1705"/>
      <c r="F271" s="1705"/>
      <c r="G271" s="1705"/>
      <c r="H271" s="1705"/>
    </row>
    <row r="272" spans="1:8" ht="15.75" customHeight="1">
      <c r="A272" s="1705"/>
      <c r="B272" s="1705"/>
      <c r="C272" s="1705"/>
      <c r="D272" s="1705"/>
      <c r="E272" s="1705"/>
      <c r="F272" s="1705"/>
      <c r="G272" s="1705"/>
      <c r="H272" s="1705"/>
    </row>
    <row r="273" spans="1:8" ht="15.75" customHeight="1">
      <c r="A273" s="1705"/>
      <c r="B273" s="1705"/>
      <c r="C273" s="1705"/>
      <c r="D273" s="1705"/>
      <c r="E273" s="1705"/>
      <c r="F273" s="1705"/>
      <c r="G273" s="1705"/>
      <c r="H273" s="1705"/>
    </row>
    <row r="274" spans="1:8" ht="15.75" customHeight="1">
      <c r="A274" s="1705"/>
      <c r="B274" s="1705"/>
      <c r="C274" s="1705"/>
      <c r="D274" s="1705"/>
      <c r="E274" s="1705"/>
      <c r="F274" s="1705"/>
      <c r="G274" s="1705"/>
      <c r="H274" s="1705"/>
    </row>
    <row r="275" spans="1:8" ht="15.75" customHeight="1">
      <c r="A275" s="1705"/>
      <c r="B275" s="1705"/>
      <c r="C275" s="1705"/>
      <c r="D275" s="1705"/>
      <c r="E275" s="1705"/>
      <c r="F275" s="1705"/>
      <c r="G275" s="1705"/>
      <c r="H275" s="1705"/>
    </row>
    <row r="276" spans="1:8" ht="15.75" customHeight="1">
      <c r="A276" s="1705"/>
      <c r="B276" s="1705"/>
      <c r="C276" s="1705"/>
      <c r="D276" s="1705"/>
      <c r="E276" s="1705"/>
      <c r="F276" s="1705"/>
      <c r="G276" s="1705"/>
      <c r="H276" s="1705"/>
    </row>
    <row r="277" spans="1:8" ht="15.75" customHeight="1">
      <c r="A277" s="1705"/>
      <c r="B277" s="1705"/>
      <c r="C277" s="1705"/>
      <c r="D277" s="1705"/>
      <c r="E277" s="1705"/>
      <c r="F277" s="1705"/>
      <c r="G277" s="1705"/>
      <c r="H277" s="1705"/>
    </row>
    <row r="278" spans="1:8" ht="15.75" customHeight="1">
      <c r="A278" s="1705"/>
      <c r="B278" s="1705"/>
      <c r="C278" s="1705"/>
      <c r="D278" s="1705"/>
      <c r="E278" s="1705"/>
      <c r="F278" s="1705"/>
      <c r="G278" s="1705"/>
      <c r="H278" s="1705"/>
    </row>
    <row r="279" spans="1:8" ht="15.75" customHeight="1">
      <c r="A279" s="1705"/>
      <c r="B279" s="1705"/>
      <c r="C279" s="1705"/>
      <c r="D279" s="1705"/>
      <c r="E279" s="1705"/>
      <c r="F279" s="1705"/>
      <c r="G279" s="1705"/>
      <c r="H279" s="1705"/>
    </row>
    <row r="280" spans="1:8" ht="15.75" customHeight="1">
      <c r="A280" s="1705"/>
      <c r="B280" s="1705"/>
      <c r="C280" s="1705"/>
      <c r="D280" s="1705"/>
      <c r="E280" s="1705"/>
      <c r="F280" s="1705"/>
      <c r="G280" s="1705"/>
      <c r="H280" s="1705"/>
    </row>
    <row r="281" spans="1:8" ht="15.75" customHeight="1">
      <c r="A281" s="1705"/>
      <c r="B281" s="1705"/>
      <c r="C281" s="1705"/>
      <c r="D281" s="1705"/>
      <c r="E281" s="1705"/>
      <c r="F281" s="1705"/>
      <c r="G281" s="1705"/>
      <c r="H281" s="1705"/>
    </row>
    <row r="282" spans="1:8" ht="15.75" customHeight="1">
      <c r="A282" s="1705"/>
      <c r="B282" s="1705"/>
      <c r="C282" s="1705"/>
      <c r="D282" s="1705"/>
      <c r="E282" s="1705"/>
      <c r="F282" s="1705"/>
      <c r="G282" s="1705"/>
      <c r="H282" s="1705"/>
    </row>
    <row r="283" spans="1:8" ht="15.75" customHeight="1">
      <c r="A283" s="1705"/>
      <c r="B283" s="1705"/>
      <c r="C283" s="1705"/>
      <c r="D283" s="1705"/>
      <c r="E283" s="1705"/>
      <c r="F283" s="1705"/>
      <c r="G283" s="1705"/>
      <c r="H283" s="1705"/>
    </row>
    <row r="284" spans="1:8" ht="15.75" customHeight="1">
      <c r="A284" s="1705"/>
      <c r="B284" s="1705"/>
      <c r="C284" s="1705"/>
      <c r="D284" s="1705"/>
      <c r="E284" s="1705"/>
      <c r="F284" s="1705"/>
      <c r="G284" s="1705"/>
      <c r="H284" s="1705"/>
    </row>
    <row r="285" spans="1:8" ht="15.75" customHeight="1">
      <c r="A285" s="1705"/>
      <c r="B285" s="1705"/>
      <c r="C285" s="1705"/>
      <c r="D285" s="1705"/>
      <c r="E285" s="1705"/>
      <c r="F285" s="1705"/>
      <c r="G285" s="1705"/>
      <c r="H285" s="1705"/>
    </row>
    <row r="286" spans="1:8" ht="15.75" customHeight="1">
      <c r="A286" s="1705"/>
      <c r="B286" s="1705"/>
      <c r="C286" s="1705"/>
      <c r="D286" s="1705"/>
      <c r="E286" s="1705"/>
      <c r="F286" s="1705"/>
      <c r="G286" s="1705"/>
      <c r="H286" s="1705"/>
    </row>
    <row r="287" spans="1:8" ht="15.75" customHeight="1">
      <c r="A287" s="1705"/>
      <c r="B287" s="1705"/>
      <c r="C287" s="1705"/>
      <c r="D287" s="1705"/>
      <c r="E287" s="1705"/>
      <c r="F287" s="1705"/>
      <c r="G287" s="1705"/>
      <c r="H287" s="1705"/>
    </row>
    <row r="288" spans="1:8" ht="15.75" customHeight="1">
      <c r="A288" s="1705"/>
      <c r="B288" s="1705"/>
      <c r="C288" s="1705"/>
      <c r="D288" s="1705"/>
      <c r="E288" s="1705"/>
      <c r="F288" s="1705"/>
      <c r="G288" s="1705"/>
      <c r="H288" s="1705"/>
    </row>
    <row r="289" spans="1:8" ht="15.75" customHeight="1">
      <c r="A289" s="1705"/>
      <c r="B289" s="1705"/>
      <c r="C289" s="1705"/>
      <c r="D289" s="1705"/>
      <c r="E289" s="1705"/>
      <c r="F289" s="1705"/>
      <c r="G289" s="1705"/>
      <c r="H289" s="1705"/>
    </row>
    <row r="290" spans="1:8" ht="15.75" customHeight="1">
      <c r="A290" s="1705"/>
      <c r="B290" s="1705"/>
      <c r="C290" s="1705"/>
      <c r="D290" s="1705"/>
      <c r="E290" s="1705"/>
      <c r="F290" s="1705"/>
      <c r="G290" s="1705"/>
      <c r="H290" s="1705"/>
    </row>
    <row r="291" spans="1:8" ht="15.75" customHeight="1">
      <c r="A291" s="1705"/>
      <c r="B291" s="1705"/>
      <c r="C291" s="1705"/>
      <c r="D291" s="1705"/>
      <c r="E291" s="1705"/>
      <c r="F291" s="1705"/>
      <c r="G291" s="1705"/>
      <c r="H291" s="1705"/>
    </row>
    <row r="292" spans="1:8" ht="15.75" customHeight="1">
      <c r="A292" s="1705"/>
      <c r="B292" s="1705"/>
      <c r="C292" s="1705"/>
      <c r="D292" s="1705"/>
      <c r="E292" s="1705"/>
      <c r="F292" s="1705"/>
      <c r="G292" s="1705"/>
      <c r="H292" s="1705"/>
    </row>
    <row r="293" spans="1:8" ht="15.75" customHeight="1">
      <c r="A293" s="1705"/>
      <c r="B293" s="1705"/>
      <c r="C293" s="1705"/>
      <c r="D293" s="1705"/>
      <c r="E293" s="1705"/>
      <c r="F293" s="1705"/>
      <c r="G293" s="1705"/>
      <c r="H293" s="1705"/>
    </row>
    <row r="294" spans="1:8" ht="15.75" customHeight="1">
      <c r="A294" s="1705"/>
      <c r="B294" s="1705"/>
      <c r="C294" s="1705"/>
      <c r="D294" s="1705"/>
      <c r="E294" s="1705"/>
      <c r="F294" s="1705"/>
      <c r="G294" s="1705"/>
      <c r="H294" s="1705"/>
    </row>
    <row r="295" spans="1:8" ht="15.75" customHeight="1">
      <c r="A295" s="1705"/>
      <c r="B295" s="1705"/>
      <c r="C295" s="1705"/>
      <c r="D295" s="1705"/>
      <c r="E295" s="1705"/>
      <c r="F295" s="1705"/>
      <c r="G295" s="1705"/>
      <c r="H295" s="1705"/>
    </row>
    <row r="296" spans="1:8" ht="15.75" customHeight="1">
      <c r="A296" s="1705"/>
      <c r="B296" s="1705"/>
      <c r="C296" s="1705"/>
      <c r="D296" s="1705"/>
      <c r="E296" s="1705"/>
      <c r="F296" s="1705"/>
      <c r="G296" s="1705"/>
      <c r="H296" s="1705"/>
    </row>
    <row r="297" spans="1:8" ht="15.75" customHeight="1">
      <c r="A297" s="1705"/>
      <c r="B297" s="1705"/>
      <c r="C297" s="1705"/>
      <c r="D297" s="1705"/>
      <c r="E297" s="1705"/>
      <c r="F297" s="1705"/>
      <c r="G297" s="1705"/>
      <c r="H297" s="1705"/>
    </row>
    <row r="298" spans="1:8" ht="15.75" customHeight="1">
      <c r="A298" s="1705"/>
      <c r="B298" s="1705"/>
      <c r="C298" s="1705"/>
      <c r="D298" s="1705"/>
      <c r="E298" s="1705"/>
      <c r="F298" s="1705"/>
      <c r="G298" s="1705"/>
      <c r="H298" s="1705"/>
    </row>
    <row r="299" spans="1:8" ht="15.75" customHeight="1">
      <c r="A299" s="1705"/>
      <c r="B299" s="1705"/>
      <c r="C299" s="1705"/>
      <c r="D299" s="1705"/>
      <c r="E299" s="1705"/>
      <c r="F299" s="1705"/>
      <c r="G299" s="1705"/>
      <c r="H299" s="1705"/>
    </row>
    <row r="300" spans="1:8" ht="15.75" customHeight="1">
      <c r="A300" s="1705"/>
      <c r="B300" s="1705"/>
      <c r="C300" s="1705"/>
      <c r="D300" s="1705"/>
      <c r="E300" s="1705"/>
      <c r="F300" s="1705"/>
      <c r="G300" s="1705"/>
      <c r="H300" s="1705"/>
    </row>
    <row r="301" spans="1:8" ht="15.75" customHeight="1">
      <c r="A301" s="1705"/>
      <c r="B301" s="1705"/>
      <c r="C301" s="1705"/>
      <c r="D301" s="1705"/>
      <c r="E301" s="1705"/>
      <c r="F301" s="1705"/>
      <c r="G301" s="1705"/>
      <c r="H301" s="1705"/>
    </row>
    <row r="302" spans="1:8" ht="15.75" customHeight="1">
      <c r="A302" s="1705"/>
      <c r="B302" s="1705"/>
      <c r="C302" s="1705"/>
      <c r="D302" s="1705"/>
      <c r="E302" s="1705"/>
      <c r="F302" s="1705"/>
      <c r="G302" s="1705"/>
      <c r="H302" s="1705"/>
    </row>
    <row r="303" spans="1:8" ht="15.75" customHeight="1">
      <c r="A303" s="1705"/>
      <c r="B303" s="1705"/>
      <c r="C303" s="1705"/>
      <c r="D303" s="1705"/>
      <c r="E303" s="1705"/>
      <c r="F303" s="1705"/>
      <c r="G303" s="1705"/>
      <c r="H303" s="1705"/>
    </row>
    <row r="304" spans="1:8" ht="15.75" customHeight="1">
      <c r="A304" s="1705"/>
      <c r="B304" s="1705"/>
      <c r="C304" s="1705"/>
      <c r="D304" s="1705"/>
      <c r="E304" s="1705"/>
      <c r="F304" s="1705"/>
      <c r="G304" s="1705"/>
      <c r="H304" s="1705"/>
    </row>
    <row r="305" spans="1:8" ht="15.75" customHeight="1">
      <c r="A305" s="1705"/>
      <c r="B305" s="1705"/>
      <c r="C305" s="1705"/>
      <c r="D305" s="1705"/>
      <c r="E305" s="1705"/>
      <c r="F305" s="1705"/>
      <c r="G305" s="1705"/>
      <c r="H305" s="1705"/>
    </row>
    <row r="306" spans="1:8" ht="15.75" customHeight="1">
      <c r="A306" s="1705"/>
      <c r="B306" s="1705"/>
      <c r="C306" s="1705"/>
      <c r="D306" s="1705"/>
      <c r="E306" s="1705"/>
      <c r="F306" s="1705"/>
      <c r="G306" s="1705"/>
      <c r="H306" s="1705"/>
    </row>
    <row r="307" spans="1:8" ht="15.75" customHeight="1">
      <c r="A307" s="1705"/>
      <c r="B307" s="1705"/>
      <c r="C307" s="1705"/>
      <c r="D307" s="1705"/>
      <c r="E307" s="1705"/>
      <c r="F307" s="1705"/>
      <c r="G307" s="1705"/>
      <c r="H307" s="1705"/>
    </row>
    <row r="308" spans="1:8" ht="15.75" customHeight="1">
      <c r="A308" s="1705"/>
      <c r="B308" s="1705"/>
      <c r="C308" s="1705"/>
      <c r="D308" s="1705"/>
      <c r="E308" s="1705"/>
      <c r="F308" s="1705"/>
      <c r="G308" s="1705"/>
      <c r="H308" s="1705"/>
    </row>
    <row r="309" spans="1:8" ht="15.75" customHeight="1">
      <c r="A309" s="1705"/>
      <c r="B309" s="1705"/>
      <c r="C309" s="1705"/>
      <c r="D309" s="1705"/>
      <c r="E309" s="1705"/>
      <c r="F309" s="1705"/>
      <c r="G309" s="1705"/>
      <c r="H309" s="1705"/>
    </row>
    <row r="310" spans="1:8" ht="15.75" customHeight="1">
      <c r="A310" s="1705"/>
      <c r="B310" s="1705"/>
      <c r="C310" s="1705"/>
      <c r="D310" s="1705"/>
      <c r="E310" s="1705"/>
      <c r="F310" s="1705"/>
      <c r="G310" s="1705"/>
      <c r="H310" s="1705"/>
    </row>
    <row r="311" spans="1:8" ht="15.75" customHeight="1">
      <c r="A311" s="1705"/>
      <c r="B311" s="1705"/>
      <c r="C311" s="1705"/>
      <c r="D311" s="1705"/>
      <c r="E311" s="1705"/>
      <c r="F311" s="1705"/>
      <c r="G311" s="1705"/>
      <c r="H311" s="1705"/>
    </row>
    <row r="312" spans="1:8" ht="15.75" customHeight="1">
      <c r="A312" s="1705"/>
      <c r="B312" s="1705"/>
      <c r="C312" s="1705"/>
      <c r="D312" s="1705"/>
      <c r="E312" s="1705"/>
      <c r="F312" s="1705"/>
      <c r="G312" s="1705"/>
      <c r="H312" s="1705"/>
    </row>
    <row r="313" spans="1:8" ht="15.75" customHeight="1">
      <c r="A313" s="1705"/>
      <c r="B313" s="1705"/>
      <c r="C313" s="1705"/>
      <c r="D313" s="1705"/>
      <c r="E313" s="1705"/>
      <c r="F313" s="1705"/>
      <c r="G313" s="1705"/>
      <c r="H313" s="1705"/>
    </row>
    <row r="314" spans="1:8" ht="15.75" customHeight="1">
      <c r="A314" s="1705"/>
      <c r="B314" s="1705"/>
      <c r="C314" s="1705"/>
      <c r="D314" s="1705"/>
      <c r="E314" s="1705"/>
      <c r="F314" s="1705"/>
      <c r="G314" s="1705"/>
      <c r="H314" s="1705"/>
    </row>
    <row r="315" spans="1:8" ht="15.75" customHeight="1">
      <c r="A315" s="1705"/>
      <c r="B315" s="1705"/>
      <c r="C315" s="1705"/>
      <c r="D315" s="1705"/>
      <c r="E315" s="1705"/>
      <c r="F315" s="1705"/>
      <c r="G315" s="1705"/>
      <c r="H315" s="1705"/>
    </row>
    <row r="316" spans="1:8" ht="15.75" customHeight="1">
      <c r="A316" s="1705"/>
      <c r="B316" s="1705"/>
      <c r="C316" s="1705"/>
      <c r="D316" s="1705"/>
      <c r="E316" s="1705"/>
      <c r="F316" s="1705"/>
      <c r="G316" s="1705"/>
      <c r="H316" s="1705"/>
    </row>
    <row r="317" spans="1:8" ht="15.75" customHeight="1">
      <c r="A317" s="1705"/>
      <c r="B317" s="1705"/>
      <c r="C317" s="1705"/>
      <c r="D317" s="1705"/>
      <c r="E317" s="1705"/>
      <c r="F317" s="1705"/>
      <c r="G317" s="1705"/>
      <c r="H317" s="1705"/>
    </row>
    <row r="318" spans="1:8" ht="15.75" customHeight="1">
      <c r="A318" s="1705"/>
      <c r="B318" s="1705"/>
      <c r="C318" s="1705"/>
      <c r="D318" s="1705"/>
      <c r="E318" s="1705"/>
      <c r="F318" s="1705"/>
      <c r="G318" s="1705"/>
      <c r="H318" s="1705"/>
    </row>
    <row r="319" spans="1:8" ht="15.75" customHeight="1">
      <c r="A319" s="1705"/>
      <c r="B319" s="1705"/>
      <c r="C319" s="1705"/>
      <c r="D319" s="1705"/>
      <c r="E319" s="1705"/>
      <c r="F319" s="1705"/>
      <c r="G319" s="1705"/>
      <c r="H319" s="1705"/>
    </row>
    <row r="320" spans="1:8" ht="15.75" customHeight="1">
      <c r="A320" s="1705"/>
      <c r="B320" s="1705"/>
      <c r="C320" s="1705"/>
      <c r="D320" s="1705"/>
      <c r="E320" s="1705"/>
      <c r="F320" s="1705"/>
      <c r="G320" s="1705"/>
      <c r="H320" s="1705"/>
    </row>
    <row r="321" spans="1:8" ht="15.75" customHeight="1">
      <c r="A321" s="1705"/>
      <c r="B321" s="1705"/>
      <c r="C321" s="1705"/>
      <c r="D321" s="1705"/>
      <c r="E321" s="1705"/>
      <c r="F321" s="1705"/>
      <c r="G321" s="1705"/>
      <c r="H321" s="1705"/>
    </row>
    <row r="322" spans="1:8" ht="15.75" customHeight="1">
      <c r="A322" s="1705"/>
      <c r="B322" s="1705"/>
      <c r="C322" s="1705"/>
      <c r="D322" s="1705"/>
      <c r="E322" s="1705"/>
      <c r="F322" s="1705"/>
      <c r="G322" s="1705"/>
      <c r="H322" s="1705"/>
    </row>
    <row r="323" spans="1:8" ht="15.75" customHeight="1">
      <c r="A323" s="1705"/>
      <c r="B323" s="1705"/>
      <c r="C323" s="1705"/>
      <c r="D323" s="1705"/>
      <c r="E323" s="1705"/>
      <c r="F323" s="1705"/>
      <c r="G323" s="1705"/>
      <c r="H323" s="1705"/>
    </row>
    <row r="324" spans="1:8" ht="15.75" customHeight="1">
      <c r="A324" s="1705"/>
      <c r="B324" s="1705"/>
      <c r="C324" s="1705"/>
      <c r="D324" s="1705"/>
      <c r="E324" s="1705"/>
      <c r="F324" s="1705"/>
      <c r="G324" s="1705"/>
      <c r="H324" s="1705"/>
    </row>
    <row r="325" spans="1:8" ht="15.75" customHeight="1">
      <c r="A325" s="1705"/>
      <c r="B325" s="1705"/>
      <c r="C325" s="1705"/>
      <c r="D325" s="1705"/>
      <c r="E325" s="1705"/>
      <c r="F325" s="1705"/>
      <c r="G325" s="1705"/>
      <c r="H325" s="1705"/>
    </row>
    <row r="326" spans="1:8" ht="15.75" customHeight="1">
      <c r="A326" s="1705"/>
      <c r="B326" s="1705"/>
      <c r="C326" s="1705"/>
      <c r="D326" s="1705"/>
      <c r="E326" s="1705"/>
      <c r="F326" s="1705"/>
      <c r="G326" s="1705"/>
      <c r="H326" s="1705"/>
    </row>
    <row r="327" spans="1:8" ht="15.75" customHeight="1">
      <c r="A327" s="1705"/>
      <c r="B327" s="1705"/>
      <c r="C327" s="1705"/>
      <c r="D327" s="1705"/>
      <c r="E327" s="1705"/>
      <c r="F327" s="1705"/>
      <c r="G327" s="1705"/>
      <c r="H327" s="1705"/>
    </row>
    <row r="328" spans="1:8" ht="15.75" customHeight="1">
      <c r="A328" s="1705"/>
      <c r="B328" s="1705"/>
      <c r="C328" s="1705"/>
      <c r="D328" s="1705"/>
      <c r="E328" s="1705"/>
      <c r="F328" s="1705"/>
      <c r="G328" s="1705"/>
      <c r="H328" s="1705"/>
    </row>
    <row r="329" spans="1:8" ht="15.75" customHeight="1">
      <c r="A329" s="1705"/>
      <c r="B329" s="1705"/>
      <c r="C329" s="1705"/>
      <c r="D329" s="1705"/>
      <c r="E329" s="1705"/>
      <c r="F329" s="1705"/>
      <c r="G329" s="1705"/>
      <c r="H329" s="1705"/>
    </row>
    <row r="330" spans="1:8" ht="15.75" customHeight="1">
      <c r="A330" s="1705"/>
      <c r="B330" s="1705"/>
      <c r="C330" s="1705"/>
      <c r="D330" s="1705"/>
      <c r="E330" s="1705"/>
      <c r="F330" s="1705"/>
      <c r="G330" s="1705"/>
      <c r="H330" s="1705"/>
    </row>
    <row r="331" spans="1:8" ht="15.75" customHeight="1">
      <c r="A331" s="1705"/>
      <c r="B331" s="1705"/>
      <c r="C331" s="1705"/>
      <c r="D331" s="1705"/>
      <c r="E331" s="1705"/>
      <c r="F331" s="1705"/>
      <c r="G331" s="1705"/>
      <c r="H331" s="1705"/>
    </row>
    <row r="332" spans="1:8" ht="15.75" customHeight="1">
      <c r="A332" s="1705"/>
      <c r="B332" s="1705"/>
      <c r="C332" s="1705"/>
      <c r="D332" s="1705"/>
      <c r="E332" s="1705"/>
      <c r="F332" s="1705"/>
      <c r="G332" s="1705"/>
      <c r="H332" s="1705"/>
    </row>
    <row r="333" spans="1:8" ht="15.75" customHeight="1">
      <c r="A333" s="1705"/>
      <c r="B333" s="1705"/>
      <c r="C333" s="1705"/>
      <c r="D333" s="1705"/>
      <c r="E333" s="1705"/>
      <c r="F333" s="1705"/>
      <c r="G333" s="1705"/>
      <c r="H333" s="1705"/>
    </row>
    <row r="334" spans="1:8" ht="15.75" customHeight="1">
      <c r="A334" s="1705"/>
      <c r="B334" s="1705"/>
      <c r="C334" s="1705"/>
      <c r="D334" s="1705"/>
      <c r="E334" s="1705"/>
      <c r="F334" s="1705"/>
      <c r="G334" s="1705"/>
      <c r="H334" s="1705"/>
    </row>
    <row r="335" spans="1:8" ht="15.75" customHeight="1">
      <c r="A335" s="1705"/>
      <c r="B335" s="1705"/>
      <c r="C335" s="1705"/>
      <c r="D335" s="1705"/>
      <c r="E335" s="1705"/>
      <c r="F335" s="1705"/>
      <c r="G335" s="1705"/>
      <c r="H335" s="1705"/>
    </row>
    <row r="336" spans="1:8" ht="15.75" customHeight="1">
      <c r="A336" s="1705"/>
      <c r="B336" s="1705"/>
      <c r="C336" s="1705"/>
      <c r="D336" s="1705"/>
      <c r="E336" s="1705"/>
      <c r="F336" s="1705"/>
      <c r="G336" s="1705"/>
      <c r="H336" s="1705"/>
    </row>
    <row r="337" spans="1:8" ht="15.75" customHeight="1">
      <c r="A337" s="1705"/>
      <c r="B337" s="1705"/>
      <c r="C337" s="1705"/>
      <c r="D337" s="1705"/>
      <c r="E337" s="1705"/>
      <c r="F337" s="1705"/>
      <c r="G337" s="1705"/>
      <c r="H337" s="1705"/>
    </row>
    <row r="338" spans="1:8" ht="15.75" customHeight="1">
      <c r="A338" s="1705"/>
      <c r="B338" s="1705"/>
      <c r="C338" s="1705"/>
      <c r="D338" s="1705"/>
      <c r="E338" s="1705"/>
      <c r="F338" s="1705"/>
      <c r="G338" s="1705"/>
      <c r="H338" s="1705"/>
    </row>
    <row r="339" spans="1:8" ht="15.75" customHeight="1">
      <c r="A339" s="1705"/>
      <c r="B339" s="1705"/>
      <c r="C339" s="1705"/>
      <c r="D339" s="1705"/>
      <c r="E339" s="1705"/>
      <c r="F339" s="1705"/>
      <c r="G339" s="1705"/>
      <c r="H339" s="1705"/>
    </row>
    <row r="340" spans="1:8" ht="15.75" customHeight="1">
      <c r="A340" s="1705"/>
      <c r="B340" s="1705"/>
      <c r="C340" s="1705"/>
      <c r="D340" s="1705"/>
      <c r="E340" s="1705"/>
      <c r="F340" s="1705"/>
      <c r="G340" s="1705"/>
      <c r="H340" s="1705"/>
    </row>
    <row r="341" spans="1:8" ht="15.75" customHeight="1">
      <c r="A341" s="1705"/>
      <c r="B341" s="1705"/>
      <c r="C341" s="1705"/>
      <c r="D341" s="1705"/>
      <c r="E341" s="1705"/>
      <c r="F341" s="1705"/>
      <c r="G341" s="1705"/>
      <c r="H341" s="1705"/>
    </row>
    <row r="342" spans="1:8" ht="15.75" customHeight="1">
      <c r="A342" s="1705"/>
      <c r="B342" s="1705"/>
      <c r="C342" s="1705"/>
      <c r="D342" s="1705"/>
      <c r="E342" s="1705"/>
      <c r="F342" s="1705"/>
      <c r="G342" s="1705"/>
      <c r="H342" s="1705"/>
    </row>
    <row r="343" spans="1:8" ht="15.75" customHeight="1">
      <c r="A343" s="1705"/>
      <c r="B343" s="1705"/>
      <c r="C343" s="1705"/>
      <c r="D343" s="1705"/>
      <c r="E343" s="1705"/>
      <c r="F343" s="1705"/>
      <c r="G343" s="1705"/>
      <c r="H343" s="1705"/>
    </row>
    <row r="344" spans="1:8" ht="15.75" customHeight="1">
      <c r="A344" s="1705"/>
      <c r="B344" s="1705"/>
      <c r="C344" s="1705"/>
      <c r="D344" s="1705"/>
      <c r="E344" s="1705"/>
      <c r="F344" s="1705"/>
      <c r="G344" s="1705"/>
      <c r="H344" s="1705"/>
    </row>
    <row r="345" spans="1:8" ht="15.75" customHeight="1">
      <c r="A345" s="1705"/>
      <c r="B345" s="1705"/>
      <c r="C345" s="1705"/>
      <c r="D345" s="1705"/>
      <c r="E345" s="1705"/>
      <c r="F345" s="1705"/>
      <c r="G345" s="1705"/>
      <c r="H345" s="1705"/>
    </row>
    <row r="346" spans="1:8" ht="15.75" customHeight="1">
      <c r="A346" s="1705"/>
      <c r="B346" s="1705"/>
      <c r="C346" s="1705"/>
      <c r="D346" s="1705"/>
      <c r="E346" s="1705"/>
      <c r="F346" s="1705"/>
      <c r="G346" s="1705"/>
      <c r="H346" s="1705"/>
    </row>
    <row r="347" spans="1:8" ht="15.75" customHeight="1">
      <c r="A347" s="1705"/>
      <c r="B347" s="1705"/>
      <c r="C347" s="1705"/>
      <c r="D347" s="1705"/>
      <c r="E347" s="1705"/>
      <c r="F347" s="1705"/>
      <c r="G347" s="1705"/>
      <c r="H347" s="1705"/>
    </row>
    <row r="348" spans="1:8" ht="15.75" customHeight="1">
      <c r="A348" s="1705"/>
      <c r="B348" s="1705"/>
      <c r="C348" s="1705"/>
      <c r="D348" s="1705"/>
      <c r="E348" s="1705"/>
      <c r="F348" s="1705"/>
      <c r="G348" s="1705"/>
      <c r="H348" s="1705"/>
    </row>
    <row r="349" spans="1:8" ht="15.75" customHeight="1">
      <c r="A349" s="1705"/>
      <c r="B349" s="1705"/>
      <c r="C349" s="1705"/>
      <c r="D349" s="1705"/>
      <c r="E349" s="1705"/>
      <c r="F349" s="1705"/>
      <c r="G349" s="1705"/>
      <c r="H349" s="1705"/>
    </row>
    <row r="350" spans="1:8" ht="15.75" customHeight="1">
      <c r="A350" s="1705"/>
      <c r="B350" s="1705"/>
      <c r="C350" s="1705"/>
      <c r="D350" s="1705"/>
      <c r="E350" s="1705"/>
      <c r="F350" s="1705"/>
      <c r="G350" s="1705"/>
      <c r="H350" s="1705"/>
    </row>
    <row r="351" spans="1:8" ht="15.75" customHeight="1">
      <c r="A351" s="1705"/>
      <c r="B351" s="1705"/>
      <c r="C351" s="1705"/>
      <c r="D351" s="1705"/>
      <c r="E351" s="1705"/>
      <c r="F351" s="1705"/>
      <c r="G351" s="1705"/>
      <c r="H351" s="1705"/>
    </row>
    <row r="352" spans="1:8" ht="15.75" customHeight="1">
      <c r="A352" s="1705"/>
      <c r="B352" s="1705"/>
      <c r="C352" s="1705"/>
      <c r="D352" s="1705"/>
      <c r="E352" s="1705"/>
      <c r="F352" s="1705"/>
      <c r="G352" s="1705"/>
      <c r="H352" s="1705"/>
    </row>
    <row r="353" spans="1:8" ht="15.75" customHeight="1">
      <c r="A353" s="1705"/>
      <c r="B353" s="1705"/>
      <c r="C353" s="1705"/>
      <c r="D353" s="1705"/>
      <c r="E353" s="1705"/>
      <c r="F353" s="1705"/>
      <c r="G353" s="1705"/>
      <c r="H353" s="1705"/>
    </row>
    <row r="354" spans="1:8" ht="15.75" customHeight="1">
      <c r="A354" s="1705"/>
      <c r="B354" s="1705"/>
      <c r="C354" s="1705"/>
      <c r="D354" s="1705"/>
      <c r="E354" s="1705"/>
      <c r="F354" s="1705"/>
      <c r="G354" s="1705"/>
      <c r="H354" s="1705"/>
    </row>
    <row r="355" spans="1:8" ht="15.75" customHeight="1">
      <c r="A355" s="1705"/>
      <c r="B355" s="1705"/>
      <c r="C355" s="1705"/>
      <c r="D355" s="1705"/>
      <c r="E355" s="1705"/>
      <c r="F355" s="1705"/>
      <c r="G355" s="1705"/>
      <c r="H355" s="1705"/>
    </row>
    <row r="356" spans="1:8" ht="15.75" customHeight="1">
      <c r="A356" s="1705"/>
      <c r="B356" s="1705"/>
      <c r="C356" s="1705"/>
      <c r="D356" s="1705"/>
      <c r="E356" s="1705"/>
      <c r="F356" s="1705"/>
      <c r="G356" s="1705"/>
      <c r="H356" s="1705"/>
    </row>
    <row r="357" spans="1:8" ht="15.75" customHeight="1">
      <c r="A357" s="1705"/>
      <c r="B357" s="1705"/>
      <c r="C357" s="1705"/>
      <c r="D357" s="1705"/>
      <c r="E357" s="1705"/>
      <c r="F357" s="1705"/>
      <c r="G357" s="1705"/>
      <c r="H357" s="1705"/>
    </row>
    <row r="358" spans="1:8" ht="15.75" customHeight="1">
      <c r="A358" s="1705"/>
      <c r="B358" s="1705"/>
      <c r="C358" s="1705"/>
      <c r="D358" s="1705"/>
      <c r="E358" s="1705"/>
      <c r="F358" s="1705"/>
      <c r="G358" s="1705"/>
      <c r="H358" s="1705"/>
    </row>
    <row r="359" spans="1:8" ht="15.75" customHeight="1">
      <c r="A359" s="1705"/>
      <c r="B359" s="1705"/>
      <c r="C359" s="1705"/>
      <c r="D359" s="1705"/>
      <c r="E359" s="1705"/>
      <c r="F359" s="1705"/>
      <c r="G359" s="1705"/>
      <c r="H359" s="1705"/>
    </row>
    <row r="360" spans="1:8" ht="15.75" customHeight="1">
      <c r="A360" s="1705"/>
      <c r="B360" s="1705"/>
      <c r="C360" s="1705"/>
      <c r="D360" s="1705"/>
      <c r="E360" s="1705"/>
      <c r="F360" s="1705"/>
      <c r="G360" s="1705"/>
      <c r="H360" s="1705"/>
    </row>
    <row r="361" spans="1:8" ht="15.75" customHeight="1">
      <c r="A361" s="1705"/>
      <c r="B361" s="1705"/>
      <c r="C361" s="1705"/>
      <c r="D361" s="1705"/>
      <c r="E361" s="1705"/>
      <c r="F361" s="1705"/>
      <c r="G361" s="1705"/>
      <c r="H361" s="1705"/>
    </row>
    <row r="362" spans="1:8" ht="15.75" customHeight="1">
      <c r="A362" s="1705"/>
      <c r="B362" s="1705"/>
      <c r="C362" s="1705"/>
      <c r="D362" s="1705"/>
      <c r="E362" s="1705"/>
      <c r="F362" s="1705"/>
      <c r="G362" s="1705"/>
      <c r="H362" s="1705"/>
    </row>
    <row r="363" spans="1:8" ht="15.75" customHeight="1">
      <c r="A363" s="1705"/>
      <c r="B363" s="1705"/>
      <c r="C363" s="1705"/>
      <c r="D363" s="1705"/>
      <c r="E363" s="1705"/>
      <c r="F363" s="1705"/>
      <c r="G363" s="1705"/>
      <c r="H363" s="1705"/>
    </row>
    <row r="364" spans="1:8" ht="15.75" customHeight="1">
      <c r="A364" s="1705"/>
      <c r="B364" s="1705"/>
      <c r="C364" s="1705"/>
      <c r="D364" s="1705"/>
      <c r="E364" s="1705"/>
      <c r="F364" s="1705"/>
      <c r="G364" s="1705"/>
      <c r="H364" s="1705"/>
    </row>
    <row r="365" spans="1:8" ht="15.75" customHeight="1">
      <c r="A365" s="1705"/>
      <c r="B365" s="1705"/>
      <c r="C365" s="1705"/>
      <c r="D365" s="1705"/>
      <c r="E365" s="1705"/>
      <c r="F365" s="1705"/>
      <c r="G365" s="1705"/>
      <c r="H365" s="1705"/>
    </row>
    <row r="366" spans="1:8" ht="15.75" customHeight="1">
      <c r="A366" s="1705"/>
      <c r="B366" s="1705"/>
      <c r="C366" s="1705"/>
      <c r="D366" s="1705"/>
      <c r="E366" s="1705"/>
      <c r="F366" s="1705"/>
      <c r="G366" s="1705"/>
      <c r="H366" s="1705"/>
    </row>
    <row r="367" spans="1:8" ht="15.75" customHeight="1">
      <c r="A367" s="1705"/>
      <c r="B367" s="1705"/>
      <c r="C367" s="1705"/>
      <c r="D367" s="1705"/>
      <c r="E367" s="1705"/>
      <c r="F367" s="1705"/>
      <c r="G367" s="1705"/>
      <c r="H367" s="1705"/>
    </row>
    <row r="368" spans="1:8" ht="15.75" customHeight="1">
      <c r="A368" s="1705"/>
      <c r="B368" s="1705"/>
      <c r="C368" s="1705"/>
      <c r="D368" s="1705"/>
      <c r="E368" s="1705"/>
      <c r="F368" s="1705"/>
      <c r="G368" s="1705"/>
      <c r="H368" s="1705"/>
    </row>
    <row r="369" spans="1:8" ht="15.75" customHeight="1">
      <c r="A369" s="1705"/>
      <c r="B369" s="1705"/>
      <c r="C369" s="1705"/>
      <c r="D369" s="1705"/>
      <c r="E369" s="1705"/>
      <c r="F369" s="1705"/>
      <c r="G369" s="1705"/>
      <c r="H369" s="1705"/>
    </row>
    <row r="370" spans="1:8" ht="15.75" customHeight="1">
      <c r="A370" s="1705"/>
      <c r="B370" s="1705"/>
      <c r="C370" s="1705"/>
      <c r="D370" s="1705"/>
      <c r="E370" s="1705"/>
      <c r="F370" s="1705"/>
      <c r="G370" s="1705"/>
      <c r="H370" s="1705"/>
    </row>
    <row r="371" spans="1:8" ht="15.75" customHeight="1">
      <c r="A371" s="1705"/>
      <c r="B371" s="1705"/>
      <c r="C371" s="1705"/>
      <c r="D371" s="1705"/>
      <c r="E371" s="1705"/>
      <c r="F371" s="1705"/>
      <c r="G371" s="1705"/>
      <c r="H371" s="1705"/>
    </row>
    <row r="372" spans="1:8" ht="15.75" customHeight="1">
      <c r="A372" s="1705"/>
      <c r="B372" s="1705"/>
      <c r="C372" s="1705"/>
      <c r="D372" s="1705"/>
      <c r="E372" s="1705"/>
      <c r="F372" s="1705"/>
      <c r="G372" s="1705"/>
      <c r="H372" s="1705"/>
    </row>
    <row r="373" spans="1:8" ht="15.75" customHeight="1">
      <c r="A373" s="1705"/>
      <c r="B373" s="1705"/>
      <c r="C373" s="1705"/>
      <c r="D373" s="1705"/>
      <c r="E373" s="1705"/>
      <c r="F373" s="1705"/>
      <c r="G373" s="1705"/>
      <c r="H373" s="1705"/>
    </row>
    <row r="374" spans="1:8" ht="15.75" customHeight="1">
      <c r="A374" s="1705"/>
      <c r="B374" s="1705"/>
      <c r="C374" s="1705"/>
      <c r="D374" s="1705"/>
      <c r="E374" s="1705"/>
      <c r="F374" s="1705"/>
      <c r="G374" s="1705"/>
      <c r="H374" s="1705"/>
    </row>
    <row r="375" spans="1:8" ht="15.75" customHeight="1">
      <c r="A375" s="1705"/>
      <c r="B375" s="1705"/>
      <c r="C375" s="1705"/>
      <c r="D375" s="1705"/>
      <c r="E375" s="1705"/>
      <c r="F375" s="1705"/>
      <c r="G375" s="1705"/>
      <c r="H375" s="1705"/>
    </row>
    <row r="376" spans="1:8" ht="15.75" customHeight="1">
      <c r="A376" s="1705"/>
      <c r="B376" s="1705"/>
      <c r="C376" s="1705"/>
      <c r="D376" s="1705"/>
      <c r="E376" s="1705"/>
      <c r="F376" s="1705"/>
      <c r="G376" s="1705"/>
      <c r="H376" s="1705"/>
    </row>
    <row r="377" spans="1:8" ht="15.75" customHeight="1">
      <c r="A377" s="1705"/>
      <c r="B377" s="1705"/>
      <c r="C377" s="1705"/>
      <c r="D377" s="1705"/>
      <c r="E377" s="1705"/>
      <c r="F377" s="1705"/>
      <c r="G377" s="1705"/>
      <c r="H377" s="1705"/>
    </row>
    <row r="378" spans="1:8" ht="15.75" customHeight="1">
      <c r="A378" s="1705"/>
      <c r="B378" s="1705"/>
      <c r="C378" s="1705"/>
      <c r="D378" s="1705"/>
      <c r="E378" s="1705"/>
      <c r="F378" s="1705"/>
      <c r="G378" s="1705"/>
      <c r="H378" s="1705"/>
    </row>
    <row r="379" spans="1:8" ht="15.75" customHeight="1">
      <c r="A379" s="1705"/>
      <c r="B379" s="1705"/>
      <c r="C379" s="1705"/>
      <c r="D379" s="1705"/>
      <c r="E379" s="1705"/>
      <c r="F379" s="1705"/>
      <c r="G379" s="1705"/>
      <c r="H379" s="1705"/>
    </row>
    <row r="380" spans="1:8" ht="15.75" customHeight="1">
      <c r="A380" s="1705"/>
      <c r="B380" s="1705"/>
      <c r="C380" s="1705"/>
      <c r="D380" s="1705"/>
      <c r="E380" s="1705"/>
      <c r="F380" s="1705"/>
      <c r="G380" s="1705"/>
      <c r="H380" s="1705"/>
    </row>
    <row r="381" spans="1:8" ht="15.75" customHeight="1">
      <c r="A381" s="1705"/>
      <c r="B381" s="1705"/>
      <c r="C381" s="1705"/>
      <c r="D381" s="1705"/>
      <c r="E381" s="1705"/>
      <c r="F381" s="1705"/>
      <c r="G381" s="1705"/>
      <c r="H381" s="1705"/>
    </row>
    <row r="382" spans="1:8" ht="15.75" customHeight="1">
      <c r="A382" s="1705"/>
      <c r="B382" s="1705"/>
      <c r="C382" s="1705"/>
      <c r="D382" s="1705"/>
      <c r="E382" s="1705"/>
      <c r="F382" s="1705"/>
      <c r="G382" s="1705"/>
      <c r="H382" s="1705"/>
    </row>
    <row r="383" spans="1:8" ht="15.75" customHeight="1">
      <c r="A383" s="1705"/>
      <c r="B383" s="1705"/>
      <c r="C383" s="1705"/>
      <c r="D383" s="1705"/>
      <c r="E383" s="1705"/>
      <c r="F383" s="1705"/>
      <c r="G383" s="1705"/>
      <c r="H383" s="1705"/>
    </row>
    <row r="384" spans="1:8" ht="15.75" customHeight="1">
      <c r="A384" s="1705"/>
      <c r="B384" s="1705"/>
      <c r="C384" s="1705"/>
      <c r="D384" s="1705"/>
      <c r="E384" s="1705"/>
      <c r="F384" s="1705"/>
      <c r="G384" s="1705"/>
      <c r="H384" s="1705"/>
    </row>
    <row r="385" spans="1:8" ht="15.75" customHeight="1">
      <c r="A385" s="1705"/>
      <c r="B385" s="1705"/>
      <c r="C385" s="1705"/>
      <c r="D385" s="1705"/>
      <c r="E385" s="1705"/>
      <c r="F385" s="1705"/>
      <c r="G385" s="1705"/>
      <c r="H385" s="1705"/>
    </row>
    <row r="386" spans="1:8" ht="15.75" customHeight="1">
      <c r="A386" s="1705"/>
      <c r="B386" s="1705"/>
      <c r="C386" s="1705"/>
      <c r="D386" s="1705"/>
      <c r="E386" s="1705"/>
      <c r="F386" s="1705"/>
      <c r="G386" s="1705"/>
      <c r="H386" s="1705"/>
    </row>
    <row r="387" spans="1:8" ht="15.75" customHeight="1">
      <c r="A387" s="1705"/>
      <c r="B387" s="1705"/>
      <c r="C387" s="1705"/>
      <c r="D387" s="1705"/>
      <c r="E387" s="1705"/>
      <c r="F387" s="1705"/>
      <c r="G387" s="1705"/>
      <c r="H387" s="1705"/>
    </row>
    <row r="388" spans="1:8" ht="15.75" customHeight="1">
      <c r="A388" s="1705"/>
      <c r="B388" s="1705"/>
      <c r="C388" s="1705"/>
      <c r="D388" s="1705"/>
      <c r="E388" s="1705"/>
      <c r="F388" s="1705"/>
      <c r="G388" s="1705"/>
      <c r="H388" s="1705"/>
    </row>
    <row r="389" spans="1:8" ht="15.75" customHeight="1">
      <c r="A389" s="1705"/>
      <c r="B389" s="1705"/>
      <c r="C389" s="1705"/>
      <c r="D389" s="1705"/>
      <c r="E389" s="1705"/>
      <c r="F389" s="1705"/>
      <c r="G389" s="1705"/>
      <c r="H389" s="1705"/>
    </row>
    <row r="390" spans="1:8" ht="15.75" customHeight="1">
      <c r="A390" s="1705"/>
      <c r="B390" s="1705"/>
      <c r="C390" s="1705"/>
      <c r="D390" s="1705"/>
      <c r="E390" s="1705"/>
      <c r="F390" s="1705"/>
      <c r="G390" s="1705"/>
      <c r="H390" s="1705"/>
    </row>
    <row r="391" spans="1:8" ht="15.75" customHeight="1">
      <c r="A391" s="1705"/>
      <c r="B391" s="1705"/>
      <c r="C391" s="1705"/>
      <c r="D391" s="1705"/>
      <c r="E391" s="1705"/>
      <c r="F391" s="1705"/>
      <c r="G391" s="1705"/>
      <c r="H391" s="1705"/>
    </row>
    <row r="392" spans="1:8" ht="15.75" customHeight="1">
      <c r="A392" s="1705"/>
      <c r="B392" s="1705"/>
      <c r="C392" s="1705"/>
      <c r="D392" s="1705"/>
      <c r="E392" s="1705"/>
      <c r="F392" s="1705"/>
      <c r="G392" s="1705"/>
      <c r="H392" s="1705"/>
    </row>
    <row r="393" spans="1:8" ht="15.75" customHeight="1">
      <c r="A393" s="1705"/>
      <c r="B393" s="1705"/>
      <c r="C393" s="1705"/>
      <c r="D393" s="1705"/>
      <c r="E393" s="1705"/>
      <c r="F393" s="1705"/>
      <c r="G393" s="1705"/>
      <c r="H393" s="1705"/>
    </row>
    <row r="394" spans="1:8" ht="15.75" customHeight="1">
      <c r="A394" s="1705"/>
      <c r="B394" s="1705"/>
      <c r="C394" s="1705"/>
      <c r="D394" s="1705"/>
      <c r="E394" s="1705"/>
      <c r="F394" s="1705"/>
      <c r="G394" s="1705"/>
      <c r="H394" s="1705"/>
    </row>
    <row r="395" spans="1:8" ht="15.75" customHeight="1">
      <c r="A395" s="1705"/>
      <c r="B395" s="1705"/>
      <c r="C395" s="1705"/>
      <c r="D395" s="1705"/>
      <c r="E395" s="1705"/>
      <c r="F395" s="1705"/>
      <c r="G395" s="1705"/>
      <c r="H395" s="1705"/>
    </row>
    <row r="396" spans="1:8" ht="15.75" customHeight="1">
      <c r="A396" s="1705"/>
      <c r="B396" s="1705"/>
      <c r="C396" s="1705"/>
      <c r="D396" s="1705"/>
      <c r="E396" s="1705"/>
      <c r="F396" s="1705"/>
      <c r="G396" s="1705"/>
      <c r="H396" s="1705"/>
    </row>
    <row r="397" spans="1:8" ht="15.75" customHeight="1">
      <c r="A397" s="1705"/>
      <c r="B397" s="1705"/>
      <c r="C397" s="1705"/>
      <c r="D397" s="1705"/>
      <c r="E397" s="1705"/>
      <c r="F397" s="1705"/>
      <c r="G397" s="1705"/>
      <c r="H397" s="1705"/>
    </row>
    <row r="398" spans="1:8" ht="15.75" customHeight="1">
      <c r="A398" s="1705"/>
      <c r="B398" s="1705"/>
      <c r="C398" s="1705"/>
      <c r="D398" s="1705"/>
      <c r="E398" s="1705"/>
      <c r="F398" s="1705"/>
      <c r="G398" s="1705"/>
      <c r="H398" s="1705"/>
    </row>
    <row r="399" spans="1:8" ht="15.75" customHeight="1">
      <c r="A399" s="1705"/>
      <c r="B399" s="1705"/>
      <c r="C399" s="1705"/>
      <c r="D399" s="1705"/>
      <c r="E399" s="1705"/>
      <c r="F399" s="1705"/>
      <c r="G399" s="1705"/>
      <c r="H399" s="1705"/>
    </row>
    <row r="400" spans="1:8" ht="15.75" customHeight="1">
      <c r="A400" s="1705"/>
      <c r="B400" s="1705"/>
      <c r="C400" s="1705"/>
      <c r="D400" s="1705"/>
      <c r="E400" s="1705"/>
      <c r="F400" s="1705"/>
      <c r="G400" s="1705"/>
      <c r="H400" s="1705"/>
    </row>
    <row r="401" spans="1:8" ht="15.75" customHeight="1">
      <c r="A401" s="1705"/>
      <c r="B401" s="1705"/>
      <c r="C401" s="1705"/>
      <c r="D401" s="1705"/>
      <c r="E401" s="1705"/>
      <c r="F401" s="1705"/>
      <c r="G401" s="1705"/>
      <c r="H401" s="1705"/>
    </row>
    <row r="402" spans="1:8" ht="15.75" customHeight="1">
      <c r="A402" s="1705"/>
      <c r="B402" s="1705"/>
      <c r="C402" s="1705"/>
      <c r="D402" s="1705"/>
      <c r="E402" s="1705"/>
      <c r="F402" s="1705"/>
      <c r="G402" s="1705"/>
      <c r="H402" s="1705"/>
    </row>
    <row r="403" spans="1:8" ht="15.75" customHeight="1">
      <c r="A403" s="1705"/>
      <c r="B403" s="1705"/>
      <c r="C403" s="1705"/>
      <c r="D403" s="1705"/>
      <c r="E403" s="1705"/>
      <c r="F403" s="1705"/>
      <c r="G403" s="1705"/>
      <c r="H403" s="1705"/>
    </row>
    <row r="404" spans="1:8" ht="15.75" customHeight="1">
      <c r="A404" s="1705"/>
      <c r="B404" s="1705"/>
      <c r="C404" s="1705"/>
      <c r="D404" s="1705"/>
      <c r="E404" s="1705"/>
      <c r="F404" s="1705"/>
      <c r="G404" s="1705"/>
      <c r="H404" s="1705"/>
    </row>
    <row r="405" spans="1:8" ht="15.75" customHeight="1">
      <c r="A405" s="1705"/>
      <c r="B405" s="1705"/>
      <c r="C405" s="1705"/>
      <c r="D405" s="1705"/>
      <c r="E405" s="1705"/>
      <c r="F405" s="1705"/>
      <c r="G405" s="1705"/>
      <c r="H405" s="1705"/>
    </row>
    <row r="406" spans="1:8" ht="15.75" customHeight="1">
      <c r="A406" s="1705"/>
      <c r="B406" s="1705"/>
      <c r="C406" s="1705"/>
      <c r="D406" s="1705"/>
      <c r="E406" s="1705"/>
      <c r="F406" s="1705"/>
      <c r="G406" s="1705"/>
      <c r="H406" s="1705"/>
    </row>
    <row r="407" spans="1:8" ht="15.75" customHeight="1">
      <c r="A407" s="1705"/>
      <c r="B407" s="1705"/>
      <c r="C407" s="1705"/>
      <c r="D407" s="1705"/>
      <c r="E407" s="1705"/>
      <c r="F407" s="1705"/>
      <c r="G407" s="1705"/>
      <c r="H407" s="1705"/>
    </row>
    <row r="408" spans="1:8" ht="15.75" customHeight="1">
      <c r="A408" s="1705"/>
      <c r="B408" s="1705"/>
      <c r="C408" s="1705"/>
      <c r="D408" s="1705"/>
      <c r="E408" s="1705"/>
      <c r="F408" s="1705"/>
      <c r="G408" s="1705"/>
      <c r="H408" s="1705"/>
    </row>
    <row r="409" spans="1:8" ht="15.75" customHeight="1">
      <c r="A409" s="1705"/>
      <c r="B409" s="1705"/>
      <c r="C409" s="1705"/>
      <c r="D409" s="1705"/>
      <c r="E409" s="1705"/>
      <c r="F409" s="1705"/>
      <c r="G409" s="1705"/>
      <c r="H409" s="1705"/>
    </row>
    <row r="410" spans="1:8" ht="15.75" customHeight="1">
      <c r="A410" s="1705"/>
      <c r="B410" s="1705"/>
      <c r="C410" s="1705"/>
      <c r="D410" s="1705"/>
      <c r="E410" s="1705"/>
      <c r="F410" s="1705"/>
      <c r="G410" s="1705"/>
      <c r="H410" s="1705"/>
    </row>
    <row r="411" spans="1:8" ht="15.75" customHeight="1">
      <c r="A411" s="1705"/>
      <c r="B411" s="1705"/>
      <c r="C411" s="1705"/>
      <c r="D411" s="1705"/>
      <c r="E411" s="1705"/>
      <c r="F411" s="1705"/>
      <c r="G411" s="1705"/>
      <c r="H411" s="1705"/>
    </row>
    <row r="412" spans="1:8" ht="15.75" customHeight="1">
      <c r="A412" s="1705"/>
      <c r="B412" s="1705"/>
      <c r="C412" s="1705"/>
      <c r="D412" s="1705"/>
      <c r="E412" s="1705"/>
      <c r="F412" s="1705"/>
      <c r="G412" s="1705"/>
      <c r="H412" s="1705"/>
    </row>
    <row r="413" spans="1:8" ht="15.75" customHeight="1">
      <c r="A413" s="1705"/>
      <c r="B413" s="1705"/>
      <c r="C413" s="1705"/>
      <c r="D413" s="1705"/>
      <c r="E413" s="1705"/>
      <c r="F413" s="1705"/>
      <c r="G413" s="1705"/>
      <c r="H413" s="1705"/>
    </row>
    <row r="414" spans="1:8" ht="15.75" customHeight="1">
      <c r="A414" s="1705"/>
      <c r="B414" s="1705"/>
      <c r="C414" s="1705"/>
      <c r="D414" s="1705"/>
      <c r="E414" s="1705"/>
      <c r="F414" s="1705"/>
      <c r="G414" s="1705"/>
      <c r="H414" s="1705"/>
    </row>
    <row r="415" spans="1:8" ht="15.75" customHeight="1">
      <c r="A415" s="1705"/>
      <c r="B415" s="1705"/>
      <c r="C415" s="1705"/>
      <c r="D415" s="1705"/>
      <c r="E415" s="1705"/>
      <c r="F415" s="1705"/>
      <c r="G415" s="1705"/>
      <c r="H415" s="1705"/>
    </row>
    <row r="416" spans="1:8" ht="15.75" customHeight="1">
      <c r="A416" s="1705"/>
      <c r="B416" s="1705"/>
      <c r="C416" s="1705"/>
      <c r="D416" s="1705"/>
      <c r="E416" s="1705"/>
      <c r="F416" s="1705"/>
      <c r="G416" s="1705"/>
      <c r="H416" s="1705"/>
    </row>
    <row r="417" spans="1:8" ht="15.75" customHeight="1">
      <c r="A417" s="1705"/>
      <c r="B417" s="1705"/>
      <c r="C417" s="1705"/>
      <c r="D417" s="1705"/>
      <c r="E417" s="1705"/>
      <c r="F417" s="1705"/>
      <c r="G417" s="1705"/>
      <c r="H417" s="1705"/>
    </row>
    <row r="418" spans="1:8" ht="15.75" customHeight="1">
      <c r="A418" s="1705"/>
      <c r="B418" s="1705"/>
      <c r="C418" s="1705"/>
      <c r="D418" s="1705"/>
      <c r="E418" s="1705"/>
      <c r="F418" s="1705"/>
      <c r="G418" s="1705"/>
      <c r="H418" s="1705"/>
    </row>
    <row r="419" spans="1:8" ht="15.75" customHeight="1">
      <c r="A419" s="1705"/>
      <c r="B419" s="1705"/>
      <c r="C419" s="1705"/>
      <c r="D419" s="1705"/>
      <c r="E419" s="1705"/>
      <c r="F419" s="1705"/>
      <c r="G419" s="1705"/>
      <c r="H419" s="1705"/>
    </row>
    <row r="420" spans="1:8" ht="15.75" customHeight="1">
      <c r="A420" s="1705"/>
      <c r="B420" s="1705"/>
      <c r="C420" s="1705"/>
      <c r="D420" s="1705"/>
      <c r="E420" s="1705"/>
      <c r="F420" s="1705"/>
      <c r="G420" s="1705"/>
      <c r="H420" s="1705"/>
    </row>
    <row r="421" spans="1:8" ht="15.75" customHeight="1">
      <c r="A421" s="1705"/>
      <c r="B421" s="1705"/>
      <c r="C421" s="1705"/>
      <c r="D421" s="1705"/>
      <c r="E421" s="1705"/>
      <c r="F421" s="1705"/>
      <c r="G421" s="1705"/>
      <c r="H421" s="1705"/>
    </row>
    <row r="422" spans="1:8" ht="15.75" customHeight="1">
      <c r="A422" s="1705"/>
      <c r="B422" s="1705"/>
      <c r="C422" s="1705"/>
      <c r="D422" s="1705"/>
      <c r="E422" s="1705"/>
      <c r="F422" s="1705"/>
      <c r="G422" s="1705"/>
      <c r="H422" s="1705"/>
    </row>
    <row r="423" spans="1:8" ht="15.75" customHeight="1">
      <c r="A423" s="1705"/>
      <c r="B423" s="1705"/>
      <c r="C423" s="1705"/>
      <c r="D423" s="1705"/>
      <c r="E423" s="1705"/>
      <c r="F423" s="1705"/>
      <c r="G423" s="1705"/>
      <c r="H423" s="1705"/>
    </row>
    <row r="424" spans="1:8" ht="15.75" customHeight="1">
      <c r="A424" s="1705"/>
      <c r="B424" s="1705"/>
      <c r="C424" s="1705"/>
      <c r="D424" s="1705"/>
      <c r="E424" s="1705"/>
      <c r="F424" s="1705"/>
      <c r="G424" s="1705"/>
      <c r="H424" s="1705"/>
    </row>
    <row r="425" spans="1:8" ht="15.75" customHeight="1">
      <c r="A425" s="1705"/>
      <c r="B425" s="1705"/>
      <c r="C425" s="1705"/>
      <c r="D425" s="1705"/>
      <c r="E425" s="1705"/>
      <c r="F425" s="1705"/>
      <c r="G425" s="1705"/>
      <c r="H425" s="1705"/>
    </row>
    <row r="426" spans="1:8" ht="15.75" customHeight="1">
      <c r="A426" s="1705"/>
      <c r="B426" s="1705"/>
      <c r="C426" s="1705"/>
      <c r="D426" s="1705"/>
      <c r="E426" s="1705"/>
      <c r="F426" s="1705"/>
      <c r="G426" s="1705"/>
      <c r="H426" s="1705"/>
    </row>
    <row r="427" spans="1:8" ht="15.75" customHeight="1">
      <c r="A427" s="1705"/>
      <c r="B427" s="1705"/>
      <c r="C427" s="1705"/>
      <c r="D427" s="1705"/>
      <c r="E427" s="1705"/>
      <c r="F427" s="1705"/>
      <c r="G427" s="1705"/>
      <c r="H427" s="1705"/>
    </row>
    <row r="428" spans="1:8" ht="15.75" customHeight="1">
      <c r="A428" s="1705"/>
      <c r="B428" s="1705"/>
      <c r="C428" s="1705"/>
      <c r="D428" s="1705"/>
      <c r="E428" s="1705"/>
      <c r="F428" s="1705"/>
      <c r="G428" s="1705"/>
      <c r="H428" s="1705"/>
    </row>
    <row r="429" spans="1:8" ht="15.75" customHeight="1">
      <c r="A429" s="1705"/>
      <c r="B429" s="1705"/>
      <c r="C429" s="1705"/>
      <c r="D429" s="1705"/>
      <c r="E429" s="1705"/>
      <c r="F429" s="1705"/>
      <c r="G429" s="1705"/>
      <c r="H429" s="1705"/>
    </row>
    <row r="430" spans="1:8" ht="15.75" customHeight="1">
      <c r="A430" s="1705"/>
      <c r="B430" s="1705"/>
      <c r="C430" s="1705"/>
      <c r="D430" s="1705"/>
      <c r="E430" s="1705"/>
      <c r="F430" s="1705"/>
      <c r="G430" s="1705"/>
      <c r="H430" s="1705"/>
    </row>
    <row r="431" spans="1:8" ht="15.75" customHeight="1">
      <c r="A431" s="1705"/>
      <c r="B431" s="1705"/>
      <c r="C431" s="1705"/>
      <c r="D431" s="1705"/>
      <c r="E431" s="1705"/>
      <c r="F431" s="1705"/>
      <c r="G431" s="1705"/>
      <c r="H431" s="1705"/>
    </row>
    <row r="432" spans="1:8" ht="15.75" customHeight="1">
      <c r="A432" s="1705"/>
      <c r="B432" s="1705"/>
      <c r="C432" s="1705"/>
      <c r="D432" s="1705"/>
      <c r="E432" s="1705"/>
      <c r="F432" s="1705"/>
      <c r="G432" s="1705"/>
      <c r="H432" s="1705"/>
    </row>
    <row r="433" spans="1:8" ht="15.75" customHeight="1">
      <c r="A433" s="1705"/>
      <c r="B433" s="1705"/>
      <c r="C433" s="1705"/>
      <c r="D433" s="1705"/>
      <c r="E433" s="1705"/>
      <c r="F433" s="1705"/>
      <c r="G433" s="1705"/>
      <c r="H433" s="1705"/>
    </row>
    <row r="434" spans="1:8" ht="15.75" customHeight="1">
      <c r="A434" s="1705"/>
      <c r="B434" s="1705"/>
      <c r="C434" s="1705"/>
      <c r="D434" s="1705"/>
      <c r="E434" s="1705"/>
      <c r="F434" s="1705"/>
      <c r="G434" s="1705"/>
      <c r="H434" s="1705"/>
    </row>
    <row r="435" spans="1:8" ht="15.75" customHeight="1">
      <c r="A435" s="1705"/>
      <c r="B435" s="1705"/>
      <c r="C435" s="1705"/>
      <c r="D435" s="1705"/>
      <c r="E435" s="1705"/>
      <c r="F435" s="1705"/>
      <c r="G435" s="1705"/>
      <c r="H435" s="1705"/>
    </row>
    <row r="436" spans="1:8" ht="15.75" customHeight="1">
      <c r="A436" s="1705"/>
      <c r="B436" s="1705"/>
      <c r="C436" s="1705"/>
      <c r="D436" s="1705"/>
      <c r="E436" s="1705"/>
      <c r="F436" s="1705"/>
      <c r="G436" s="1705"/>
      <c r="H436" s="1705"/>
    </row>
    <row r="437" spans="1:8" ht="15.75" customHeight="1">
      <c r="A437" s="1705"/>
      <c r="B437" s="1705"/>
      <c r="C437" s="1705"/>
      <c r="D437" s="1705"/>
      <c r="E437" s="1705"/>
      <c r="F437" s="1705"/>
      <c r="G437" s="1705"/>
      <c r="H437" s="1705"/>
    </row>
    <row r="438" spans="1:8" ht="15.75" customHeight="1">
      <c r="A438" s="1705"/>
      <c r="B438" s="1705"/>
      <c r="C438" s="1705"/>
      <c r="D438" s="1705"/>
      <c r="E438" s="1705"/>
      <c r="F438" s="1705"/>
      <c r="G438" s="1705"/>
      <c r="H438" s="1705"/>
    </row>
    <row r="439" spans="1:8" ht="15.75" customHeight="1">
      <c r="A439" s="1705"/>
      <c r="B439" s="1705"/>
      <c r="C439" s="1705"/>
      <c r="D439" s="1705"/>
      <c r="E439" s="1705"/>
      <c r="F439" s="1705"/>
      <c r="G439" s="1705"/>
      <c r="H439" s="1705"/>
    </row>
    <row r="440" spans="1:8" ht="15.75" customHeight="1">
      <c r="A440" s="1705"/>
      <c r="B440" s="1705"/>
      <c r="C440" s="1705"/>
      <c r="D440" s="1705"/>
      <c r="E440" s="1705"/>
      <c r="F440" s="1705"/>
      <c r="G440" s="1705"/>
      <c r="H440" s="1705"/>
    </row>
    <row r="441" spans="1:8" ht="15.75" customHeight="1">
      <c r="A441" s="1705"/>
      <c r="B441" s="1705"/>
      <c r="C441" s="1705"/>
      <c r="D441" s="1705"/>
      <c r="E441" s="1705"/>
      <c r="F441" s="1705"/>
      <c r="G441" s="1705"/>
      <c r="H441" s="1705"/>
    </row>
    <row r="442" spans="1:8" ht="15.75" customHeight="1">
      <c r="A442" s="1705"/>
      <c r="B442" s="1705"/>
      <c r="C442" s="1705"/>
      <c r="D442" s="1705"/>
      <c r="E442" s="1705"/>
      <c r="F442" s="1705"/>
      <c r="G442" s="1705"/>
      <c r="H442" s="1705"/>
    </row>
    <row r="443" spans="1:8" ht="15.75" customHeight="1">
      <c r="A443" s="1705"/>
      <c r="B443" s="1705"/>
      <c r="C443" s="1705"/>
      <c r="D443" s="1705"/>
      <c r="E443" s="1705"/>
      <c r="F443" s="1705"/>
      <c r="G443" s="1705"/>
      <c r="H443" s="1705"/>
    </row>
    <row r="444" spans="1:8" ht="15.75" customHeight="1">
      <c r="A444" s="1705"/>
      <c r="B444" s="1705"/>
      <c r="C444" s="1705"/>
      <c r="D444" s="1705"/>
      <c r="E444" s="1705"/>
      <c r="F444" s="1705"/>
      <c r="G444" s="1705"/>
      <c r="H444" s="1705"/>
    </row>
    <row r="445" spans="1:8" ht="15.75" customHeight="1">
      <c r="A445" s="1705"/>
      <c r="B445" s="1705"/>
      <c r="C445" s="1705"/>
      <c r="D445" s="1705"/>
      <c r="E445" s="1705"/>
      <c r="F445" s="1705"/>
      <c r="G445" s="1705"/>
      <c r="H445" s="1705"/>
    </row>
    <row r="446" spans="1:8" ht="15.75" customHeight="1">
      <c r="A446" s="1705"/>
      <c r="B446" s="1705"/>
      <c r="C446" s="1705"/>
      <c r="D446" s="1705"/>
      <c r="E446" s="1705"/>
      <c r="F446" s="1705"/>
      <c r="G446" s="1705"/>
      <c r="H446" s="1705"/>
    </row>
    <row r="447" spans="1:8" ht="15.75" customHeight="1">
      <c r="A447" s="1705"/>
      <c r="B447" s="1705"/>
      <c r="C447" s="1705"/>
      <c r="D447" s="1705"/>
      <c r="E447" s="1705"/>
      <c r="F447" s="1705"/>
      <c r="G447" s="1705"/>
      <c r="H447" s="1705"/>
    </row>
    <row r="448" spans="1:8" ht="15.75" customHeight="1">
      <c r="A448" s="1705"/>
      <c r="B448" s="1705"/>
      <c r="C448" s="1705"/>
      <c r="D448" s="1705"/>
      <c r="E448" s="1705"/>
      <c r="F448" s="1705"/>
      <c r="G448" s="1705"/>
      <c r="H448" s="1705"/>
    </row>
    <row r="449" spans="1:8" ht="15.75" customHeight="1">
      <c r="A449" s="1705"/>
      <c r="B449" s="1705"/>
      <c r="C449" s="1705"/>
      <c r="D449" s="1705"/>
      <c r="E449" s="1705"/>
      <c r="F449" s="1705"/>
      <c r="G449" s="1705"/>
      <c r="H449" s="1705"/>
    </row>
    <row r="450" spans="1:8" ht="15.75" customHeight="1">
      <c r="A450" s="1705"/>
      <c r="B450" s="1705"/>
      <c r="C450" s="1705"/>
      <c r="D450" s="1705"/>
      <c r="E450" s="1705"/>
      <c r="F450" s="1705"/>
      <c r="G450" s="1705"/>
      <c r="H450" s="1705"/>
    </row>
    <row r="451" spans="1:8" ht="15.75" customHeight="1">
      <c r="A451" s="1705"/>
      <c r="B451" s="1705"/>
      <c r="C451" s="1705"/>
      <c r="D451" s="1705"/>
      <c r="E451" s="1705"/>
      <c r="F451" s="1705"/>
      <c r="G451" s="1705"/>
      <c r="H451" s="1705"/>
    </row>
    <row r="452" spans="1:8" ht="15.75" customHeight="1">
      <c r="A452" s="1705"/>
      <c r="B452" s="1705"/>
      <c r="C452" s="1705"/>
      <c r="D452" s="1705"/>
      <c r="E452" s="1705"/>
      <c r="F452" s="1705"/>
      <c r="G452" s="1705"/>
      <c r="H452" s="1705"/>
    </row>
    <row r="453" spans="1:8" ht="15.75" customHeight="1">
      <c r="A453" s="1705"/>
      <c r="B453" s="1705"/>
      <c r="C453" s="1705"/>
      <c r="D453" s="1705"/>
      <c r="E453" s="1705"/>
      <c r="F453" s="1705"/>
      <c r="G453" s="1705"/>
      <c r="H453" s="1705"/>
    </row>
    <row r="454" spans="1:8" ht="15.75" customHeight="1">
      <c r="A454" s="1705"/>
      <c r="B454" s="1705"/>
      <c r="C454" s="1705"/>
      <c r="D454" s="1705"/>
      <c r="E454" s="1705"/>
      <c r="F454" s="1705"/>
      <c r="G454" s="1705"/>
      <c r="H454" s="1705"/>
    </row>
    <row r="455" spans="1:8" ht="15.75" customHeight="1">
      <c r="A455" s="1705"/>
      <c r="B455" s="1705"/>
      <c r="C455" s="1705"/>
      <c r="D455" s="1705"/>
      <c r="E455" s="1705"/>
      <c r="F455" s="1705"/>
      <c r="G455" s="1705"/>
      <c r="H455" s="1705"/>
    </row>
    <row r="456" spans="1:8" ht="15.75" customHeight="1">
      <c r="A456" s="1705"/>
      <c r="B456" s="1705"/>
      <c r="C456" s="1705"/>
      <c r="D456" s="1705"/>
      <c r="E456" s="1705"/>
      <c r="F456" s="1705"/>
      <c r="G456" s="1705"/>
      <c r="H456" s="1705"/>
    </row>
    <row r="457" spans="1:8" ht="15.75" customHeight="1">
      <c r="A457" s="1705"/>
      <c r="B457" s="1705"/>
      <c r="C457" s="1705"/>
      <c r="D457" s="1705"/>
      <c r="E457" s="1705"/>
      <c r="F457" s="1705"/>
      <c r="G457" s="1705"/>
      <c r="H457" s="1705"/>
    </row>
    <row r="458" spans="1:8" ht="15.75" customHeight="1">
      <c r="A458" s="1705"/>
      <c r="B458" s="1705"/>
      <c r="C458" s="1705"/>
      <c r="D458" s="1705"/>
      <c r="E458" s="1705"/>
      <c r="F458" s="1705"/>
      <c r="G458" s="1705"/>
      <c r="H458" s="1705"/>
    </row>
    <row r="459" spans="1:8" ht="15.75" customHeight="1">
      <c r="A459" s="1705"/>
      <c r="B459" s="1705"/>
      <c r="C459" s="1705"/>
      <c r="D459" s="1705"/>
      <c r="E459" s="1705"/>
      <c r="F459" s="1705"/>
      <c r="G459" s="1705"/>
      <c r="H459" s="1705"/>
    </row>
    <row r="460" spans="1:8" ht="15.75" customHeight="1">
      <c r="A460" s="1705"/>
      <c r="B460" s="1705"/>
      <c r="C460" s="1705"/>
      <c r="D460" s="1705"/>
      <c r="E460" s="1705"/>
      <c r="F460" s="1705"/>
      <c r="G460" s="1705"/>
      <c r="H460" s="1705"/>
    </row>
    <row r="461" spans="1:8" ht="15.75" customHeight="1">
      <c r="A461" s="1705"/>
      <c r="B461" s="1705"/>
      <c r="C461" s="1705"/>
      <c r="D461" s="1705"/>
      <c r="E461" s="1705"/>
      <c r="F461" s="1705"/>
      <c r="G461" s="1705"/>
      <c r="H461" s="1705"/>
    </row>
    <row r="462" spans="1:8" ht="15.75" customHeight="1">
      <c r="A462" s="1705"/>
      <c r="B462" s="1705"/>
      <c r="C462" s="1705"/>
      <c r="D462" s="1705"/>
      <c r="E462" s="1705"/>
      <c r="F462" s="1705"/>
      <c r="G462" s="1705"/>
      <c r="H462" s="1705"/>
    </row>
    <row r="463" spans="1:8" ht="15.75" customHeight="1">
      <c r="A463" s="1705"/>
      <c r="B463" s="1705"/>
      <c r="C463" s="1705"/>
      <c r="D463" s="1705"/>
      <c r="E463" s="1705"/>
      <c r="F463" s="1705"/>
      <c r="G463" s="1705"/>
      <c r="H463" s="1705"/>
    </row>
    <row r="464" spans="1:8" ht="15.75" customHeight="1">
      <c r="A464" s="1705"/>
      <c r="B464" s="1705"/>
      <c r="C464" s="1705"/>
      <c r="D464" s="1705"/>
      <c r="E464" s="1705"/>
      <c r="F464" s="1705"/>
      <c r="G464" s="1705"/>
      <c r="H464" s="1705"/>
    </row>
    <row r="465" spans="1:8" ht="15.75" customHeight="1">
      <c r="A465" s="1705"/>
      <c r="B465" s="1705"/>
      <c r="C465" s="1705"/>
      <c r="D465" s="1705"/>
      <c r="E465" s="1705"/>
      <c r="F465" s="1705"/>
      <c r="G465" s="1705"/>
      <c r="H465" s="1705"/>
    </row>
    <row r="466" spans="1:8" ht="15.75" customHeight="1">
      <c r="A466" s="1705"/>
      <c r="B466" s="1705"/>
      <c r="C466" s="1705"/>
      <c r="D466" s="1705"/>
      <c r="E466" s="1705"/>
      <c r="F466" s="1705"/>
      <c r="G466" s="1705"/>
      <c r="H466" s="1705"/>
    </row>
    <row r="467" spans="1:8" ht="15.75" customHeight="1">
      <c r="A467" s="1705"/>
      <c r="B467" s="1705"/>
      <c r="C467" s="1705"/>
      <c r="D467" s="1705"/>
      <c r="E467" s="1705"/>
      <c r="F467" s="1705"/>
      <c r="G467" s="1705"/>
      <c r="H467" s="1705"/>
    </row>
    <row r="468" spans="1:8" ht="15.75" customHeight="1">
      <c r="A468" s="1705"/>
      <c r="B468" s="1705"/>
      <c r="C468" s="1705"/>
      <c r="D468" s="1705"/>
      <c r="E468" s="1705"/>
      <c r="F468" s="1705"/>
      <c r="G468" s="1705"/>
      <c r="H468" s="1705"/>
    </row>
    <row r="469" spans="1:8" ht="15.75" customHeight="1">
      <c r="A469" s="1705"/>
      <c r="B469" s="1705"/>
      <c r="C469" s="1705"/>
      <c r="D469" s="1705"/>
      <c r="E469" s="1705"/>
      <c r="F469" s="1705"/>
      <c r="G469" s="1705"/>
      <c r="H469" s="1705"/>
    </row>
    <row r="470" spans="1:8" ht="15.75" customHeight="1">
      <c r="A470" s="1705"/>
      <c r="B470" s="1705"/>
      <c r="C470" s="1705"/>
      <c r="D470" s="1705"/>
      <c r="E470" s="1705"/>
      <c r="F470" s="1705"/>
      <c r="G470" s="1705"/>
      <c r="H470" s="1705"/>
    </row>
    <row r="471" spans="1:8" ht="15.75" customHeight="1">
      <c r="A471" s="1705"/>
      <c r="B471" s="1705"/>
      <c r="C471" s="1705"/>
      <c r="D471" s="1705"/>
      <c r="E471" s="1705"/>
      <c r="F471" s="1705"/>
      <c r="G471" s="1705"/>
      <c r="H471" s="1705"/>
    </row>
    <row r="472" spans="1:8" ht="15.75" customHeight="1">
      <c r="A472" s="1705"/>
      <c r="B472" s="1705"/>
      <c r="C472" s="1705"/>
      <c r="D472" s="1705"/>
      <c r="E472" s="1705"/>
      <c r="F472" s="1705"/>
      <c r="G472" s="1705"/>
      <c r="H472" s="1705"/>
    </row>
    <row r="473" spans="1:8" ht="15.75" customHeight="1">
      <c r="A473" s="1705"/>
      <c r="B473" s="1705"/>
      <c r="C473" s="1705"/>
      <c r="D473" s="1705"/>
      <c r="E473" s="1705"/>
      <c r="F473" s="1705"/>
      <c r="G473" s="1705"/>
      <c r="H473" s="1705"/>
    </row>
    <row r="474" spans="1:8" ht="15.75" customHeight="1">
      <c r="A474" s="1705"/>
      <c r="B474" s="1705"/>
      <c r="C474" s="1705"/>
      <c r="D474" s="1705"/>
      <c r="E474" s="1705"/>
      <c r="F474" s="1705"/>
      <c r="G474" s="1705"/>
      <c r="H474" s="1705"/>
    </row>
    <row r="475" spans="1:8" ht="15.75" customHeight="1">
      <c r="A475" s="1705"/>
      <c r="B475" s="1705"/>
      <c r="C475" s="1705"/>
      <c r="D475" s="1705"/>
      <c r="E475" s="1705"/>
      <c r="F475" s="1705"/>
      <c r="G475" s="1705"/>
      <c r="H475" s="1705"/>
    </row>
    <row r="476" spans="1:8" ht="15.75" customHeight="1">
      <c r="A476" s="1705"/>
      <c r="B476" s="1705"/>
      <c r="C476" s="1705"/>
      <c r="D476" s="1705"/>
      <c r="E476" s="1705"/>
      <c r="F476" s="1705"/>
      <c r="G476" s="1705"/>
      <c r="H476" s="1705"/>
    </row>
    <row r="477" spans="1:8" ht="15.75" customHeight="1">
      <c r="A477" s="1705"/>
      <c r="B477" s="1705"/>
      <c r="C477" s="1705"/>
      <c r="D477" s="1705"/>
      <c r="E477" s="1705"/>
      <c r="F477" s="1705"/>
      <c r="G477" s="1705"/>
      <c r="H477" s="1705"/>
    </row>
    <row r="478" spans="1:8" ht="15.75" customHeight="1">
      <c r="A478" s="1705"/>
      <c r="B478" s="1705"/>
      <c r="C478" s="1705"/>
      <c r="D478" s="1705"/>
      <c r="E478" s="1705"/>
      <c r="F478" s="1705"/>
      <c r="G478" s="1705"/>
      <c r="H478" s="1705"/>
    </row>
    <row r="479" spans="1:8" ht="15.75" customHeight="1">
      <c r="A479" s="1705"/>
      <c r="B479" s="1705"/>
      <c r="C479" s="1705"/>
      <c r="D479" s="1705"/>
      <c r="E479" s="1705"/>
      <c r="F479" s="1705"/>
      <c r="G479" s="1705"/>
      <c r="H479" s="1705"/>
    </row>
    <row r="480" spans="1:8" ht="15.75" customHeight="1">
      <c r="A480" s="1705"/>
      <c r="B480" s="1705"/>
      <c r="C480" s="1705"/>
      <c r="D480" s="1705"/>
      <c r="E480" s="1705"/>
      <c r="F480" s="1705"/>
      <c r="G480" s="1705"/>
      <c r="H480" s="1705"/>
    </row>
    <row r="481" spans="1:8" ht="15.75" customHeight="1">
      <c r="A481" s="1705"/>
      <c r="B481" s="1705"/>
      <c r="C481" s="1705"/>
      <c r="D481" s="1705"/>
      <c r="E481" s="1705"/>
      <c r="F481" s="1705"/>
      <c r="G481" s="1705"/>
      <c r="H481" s="1705"/>
    </row>
    <row r="482" spans="1:8" ht="15.75" customHeight="1">
      <c r="A482" s="1705"/>
      <c r="B482" s="1705"/>
      <c r="C482" s="1705"/>
      <c r="D482" s="1705"/>
      <c r="E482" s="1705"/>
      <c r="F482" s="1705"/>
      <c r="G482" s="1705"/>
      <c r="H482" s="1705"/>
    </row>
    <row r="483" spans="1:8" ht="15.75" customHeight="1">
      <c r="A483" s="1705"/>
      <c r="B483" s="1705"/>
      <c r="C483" s="1705"/>
      <c r="D483" s="1705"/>
      <c r="E483" s="1705"/>
      <c r="F483" s="1705"/>
      <c r="G483" s="1705"/>
      <c r="H483" s="1705"/>
    </row>
    <row r="484" spans="1:8" ht="15.75" customHeight="1">
      <c r="A484" s="1705"/>
      <c r="B484" s="1705"/>
      <c r="C484" s="1705"/>
      <c r="D484" s="1705"/>
      <c r="E484" s="1705"/>
      <c r="F484" s="1705"/>
      <c r="G484" s="1705"/>
      <c r="H484" s="1705"/>
    </row>
    <row r="485" spans="1:8" ht="15.75" customHeight="1">
      <c r="A485" s="1705"/>
      <c r="B485" s="1705"/>
      <c r="C485" s="1705"/>
      <c r="D485" s="1705"/>
      <c r="E485" s="1705"/>
      <c r="F485" s="1705"/>
      <c r="G485" s="1705"/>
      <c r="H485" s="1705"/>
    </row>
    <row r="486" spans="1:8" ht="15.75" customHeight="1">
      <c r="A486" s="1705"/>
      <c r="B486" s="1705"/>
      <c r="C486" s="1705"/>
      <c r="D486" s="1705"/>
      <c r="E486" s="1705"/>
      <c r="F486" s="1705"/>
      <c r="G486" s="1705"/>
      <c r="H486" s="1705"/>
    </row>
    <row r="487" spans="1:8" ht="15.75" customHeight="1">
      <c r="A487" s="1705"/>
      <c r="B487" s="1705"/>
      <c r="C487" s="1705"/>
      <c r="D487" s="1705"/>
      <c r="E487" s="1705"/>
      <c r="F487" s="1705"/>
      <c r="G487" s="1705"/>
      <c r="H487" s="1705"/>
    </row>
    <row r="488" spans="1:8" ht="15.75" customHeight="1">
      <c r="A488" s="1705"/>
      <c r="B488" s="1705"/>
      <c r="C488" s="1705"/>
      <c r="D488" s="1705"/>
      <c r="E488" s="1705"/>
      <c r="F488" s="1705"/>
      <c r="G488" s="1705"/>
      <c r="H488" s="1705"/>
    </row>
    <row r="489" spans="1:8" ht="15.75" customHeight="1">
      <c r="A489" s="1705"/>
      <c r="B489" s="1705"/>
      <c r="C489" s="1705"/>
      <c r="D489" s="1705"/>
      <c r="E489" s="1705"/>
      <c r="F489" s="1705"/>
      <c r="G489" s="1705"/>
      <c r="H489" s="1705"/>
    </row>
    <row r="490" spans="1:8" ht="15.75" customHeight="1">
      <c r="A490" s="1705"/>
      <c r="B490" s="1705"/>
      <c r="C490" s="1705"/>
      <c r="D490" s="1705"/>
      <c r="E490" s="1705"/>
      <c r="F490" s="1705"/>
      <c r="G490" s="1705"/>
      <c r="H490" s="1705"/>
    </row>
    <row r="491" spans="1:8" ht="15.75" customHeight="1">
      <c r="A491" s="1705"/>
      <c r="B491" s="1705"/>
      <c r="C491" s="1705"/>
      <c r="D491" s="1705"/>
      <c r="E491" s="1705"/>
      <c r="F491" s="1705"/>
      <c r="G491" s="1705"/>
      <c r="H491" s="1705"/>
    </row>
    <row r="492" spans="1:8" ht="15.75" customHeight="1">
      <c r="A492" s="1705"/>
      <c r="B492" s="1705"/>
      <c r="C492" s="1705"/>
      <c r="D492" s="1705"/>
      <c r="E492" s="1705"/>
      <c r="F492" s="1705"/>
      <c r="G492" s="1705"/>
      <c r="H492" s="1705"/>
    </row>
    <row r="493" spans="1:8" ht="15.75" customHeight="1">
      <c r="A493" s="1705"/>
      <c r="B493" s="1705"/>
      <c r="C493" s="1705"/>
      <c r="D493" s="1705"/>
      <c r="E493" s="1705"/>
      <c r="F493" s="1705"/>
      <c r="G493" s="1705"/>
      <c r="H493" s="1705"/>
    </row>
    <row r="494" spans="1:8" ht="15.75" customHeight="1">
      <c r="A494" s="1705"/>
      <c r="B494" s="1705"/>
      <c r="C494" s="1705"/>
      <c r="D494" s="1705"/>
      <c r="E494" s="1705"/>
      <c r="F494" s="1705"/>
      <c r="G494" s="1705"/>
      <c r="H494" s="1705"/>
    </row>
    <row r="495" spans="1:8" ht="15.75" customHeight="1">
      <c r="A495" s="1705"/>
      <c r="B495" s="1705"/>
      <c r="C495" s="1705"/>
      <c r="D495" s="1705"/>
      <c r="E495" s="1705"/>
      <c r="F495" s="1705"/>
      <c r="G495" s="1705"/>
      <c r="H495" s="1705"/>
    </row>
    <row r="496" spans="1:8" ht="15.75" customHeight="1">
      <c r="A496" s="1705"/>
      <c r="B496" s="1705"/>
      <c r="C496" s="1705"/>
      <c r="D496" s="1705"/>
      <c r="E496" s="1705"/>
      <c r="F496" s="1705"/>
      <c r="G496" s="1705"/>
      <c r="H496" s="1705"/>
    </row>
    <row r="497" spans="1:8" ht="15.75" customHeight="1">
      <c r="A497" s="1705"/>
      <c r="B497" s="1705"/>
      <c r="C497" s="1705"/>
      <c r="D497" s="1705"/>
      <c r="E497" s="1705"/>
      <c r="F497" s="1705"/>
      <c r="G497" s="1705"/>
      <c r="H497" s="1705"/>
    </row>
    <row r="498" spans="1:8" ht="15.75" customHeight="1">
      <c r="A498" s="1705"/>
      <c r="B498" s="1705"/>
      <c r="C498" s="1705"/>
      <c r="D498" s="1705"/>
      <c r="E498" s="1705"/>
      <c r="F498" s="1705"/>
      <c r="G498" s="1705"/>
      <c r="H498" s="1705"/>
    </row>
    <row r="499" spans="1:8" ht="15.75" customHeight="1">
      <c r="A499" s="1705"/>
      <c r="B499" s="1705"/>
      <c r="C499" s="1705"/>
      <c r="D499" s="1705"/>
      <c r="E499" s="1705"/>
      <c r="F499" s="1705"/>
      <c r="G499" s="1705"/>
      <c r="H499" s="1705"/>
    </row>
    <row r="500" spans="1:8" ht="15.75" customHeight="1">
      <c r="A500" s="1705"/>
      <c r="B500" s="1705"/>
      <c r="C500" s="1705"/>
      <c r="D500" s="1705"/>
      <c r="E500" s="1705"/>
      <c r="F500" s="1705"/>
      <c r="G500" s="1705"/>
      <c r="H500" s="1705"/>
    </row>
    <row r="501" spans="1:8" ht="15.75" customHeight="1">
      <c r="A501" s="1705"/>
      <c r="B501" s="1705"/>
      <c r="C501" s="1705"/>
      <c r="D501" s="1705"/>
      <c r="E501" s="1705"/>
      <c r="F501" s="1705"/>
      <c r="G501" s="1705"/>
      <c r="H501" s="1705"/>
    </row>
    <row r="502" spans="1:8" ht="15.75" customHeight="1">
      <c r="A502" s="1705"/>
      <c r="B502" s="1705"/>
      <c r="C502" s="1705"/>
      <c r="D502" s="1705"/>
      <c r="E502" s="1705"/>
      <c r="F502" s="1705"/>
      <c r="G502" s="1705"/>
      <c r="H502" s="1705"/>
    </row>
    <row r="503" spans="1:8" ht="15.75" customHeight="1">
      <c r="A503" s="1705"/>
      <c r="B503" s="1705"/>
      <c r="C503" s="1705"/>
      <c r="D503" s="1705"/>
      <c r="E503" s="1705"/>
      <c r="F503" s="1705"/>
      <c r="G503" s="1705"/>
      <c r="H503" s="1705"/>
    </row>
    <row r="504" spans="1:8" ht="15.75" customHeight="1">
      <c r="A504" s="1705"/>
      <c r="B504" s="1705"/>
      <c r="C504" s="1705"/>
      <c r="D504" s="1705"/>
      <c r="E504" s="1705"/>
      <c r="F504" s="1705"/>
      <c r="G504" s="1705"/>
      <c r="H504" s="1705"/>
    </row>
    <row r="505" spans="1:8" ht="15.75" customHeight="1">
      <c r="A505" s="1705"/>
      <c r="B505" s="1705"/>
      <c r="C505" s="1705"/>
      <c r="D505" s="1705"/>
      <c r="E505" s="1705"/>
      <c r="F505" s="1705"/>
      <c r="G505" s="1705"/>
      <c r="H505" s="1705"/>
    </row>
    <row r="506" spans="1:8" ht="15.75" customHeight="1">
      <c r="A506" s="1705"/>
      <c r="B506" s="1705"/>
      <c r="C506" s="1705"/>
      <c r="D506" s="1705"/>
      <c r="E506" s="1705"/>
      <c r="F506" s="1705"/>
      <c r="G506" s="1705"/>
      <c r="H506" s="1705"/>
    </row>
    <row r="507" spans="1:8" ht="15.75" customHeight="1">
      <c r="A507" s="1705"/>
      <c r="B507" s="1705"/>
      <c r="C507" s="1705"/>
      <c r="D507" s="1705"/>
      <c r="E507" s="1705"/>
      <c r="F507" s="1705"/>
      <c r="G507" s="1705"/>
      <c r="H507" s="1705"/>
    </row>
    <row r="508" spans="1:8" ht="15.75" customHeight="1">
      <c r="A508" s="1705"/>
      <c r="B508" s="1705"/>
      <c r="C508" s="1705"/>
      <c r="D508" s="1705"/>
      <c r="E508" s="1705"/>
      <c r="F508" s="1705"/>
      <c r="G508" s="1705"/>
      <c r="H508" s="1705"/>
    </row>
    <row r="509" spans="1:8" ht="15.75" customHeight="1">
      <c r="A509" s="1705"/>
      <c r="B509" s="1705"/>
      <c r="C509" s="1705"/>
      <c r="D509" s="1705"/>
      <c r="E509" s="1705"/>
      <c r="F509" s="1705"/>
      <c r="G509" s="1705"/>
      <c r="H509" s="1705"/>
    </row>
    <row r="510" spans="1:8" ht="15.75" customHeight="1">
      <c r="A510" s="1705"/>
      <c r="B510" s="1705"/>
      <c r="C510" s="1705"/>
      <c r="D510" s="1705"/>
      <c r="E510" s="1705"/>
      <c r="F510" s="1705"/>
      <c r="G510" s="1705"/>
      <c r="H510" s="1705"/>
    </row>
    <row r="511" spans="1:8" ht="15.75" customHeight="1">
      <c r="A511" s="1705"/>
      <c r="B511" s="1705"/>
      <c r="C511" s="1705"/>
      <c r="D511" s="1705"/>
      <c r="E511" s="1705"/>
      <c r="F511" s="1705"/>
      <c r="G511" s="1705"/>
      <c r="H511" s="1705"/>
    </row>
    <row r="512" spans="1:8" ht="15.75" customHeight="1">
      <c r="A512" s="1705"/>
      <c r="B512" s="1705"/>
      <c r="C512" s="1705"/>
      <c r="D512" s="1705"/>
      <c r="E512" s="1705"/>
      <c r="F512" s="1705"/>
      <c r="G512" s="1705"/>
      <c r="H512" s="1705"/>
    </row>
    <row r="513" spans="1:8" ht="15.75" customHeight="1">
      <c r="A513" s="1705"/>
      <c r="B513" s="1705"/>
      <c r="C513" s="1705"/>
      <c r="D513" s="1705"/>
      <c r="E513" s="1705"/>
      <c r="F513" s="1705"/>
      <c r="G513" s="1705"/>
      <c r="H513" s="1705"/>
    </row>
    <row r="514" spans="1:8" ht="15.75" customHeight="1">
      <c r="A514" s="1705"/>
      <c r="B514" s="1705"/>
      <c r="C514" s="1705"/>
      <c r="D514" s="1705"/>
      <c r="E514" s="1705"/>
      <c r="F514" s="1705"/>
      <c r="G514" s="1705"/>
      <c r="H514" s="1705"/>
    </row>
    <row r="515" spans="1:8" ht="15.75" customHeight="1">
      <c r="A515" s="1705"/>
      <c r="B515" s="1705"/>
      <c r="C515" s="1705"/>
      <c r="D515" s="1705"/>
      <c r="E515" s="1705"/>
      <c r="F515" s="1705"/>
      <c r="G515" s="1705"/>
      <c r="H515" s="1705"/>
    </row>
    <row r="516" spans="1:8" ht="15.75" customHeight="1">
      <c r="A516" s="1705"/>
      <c r="B516" s="1705"/>
      <c r="C516" s="1705"/>
      <c r="D516" s="1705"/>
      <c r="E516" s="1705"/>
      <c r="F516" s="1705"/>
      <c r="G516" s="1705"/>
      <c r="H516" s="1705"/>
    </row>
    <row r="517" spans="1:8" ht="15.75" customHeight="1">
      <c r="A517" s="1705"/>
      <c r="B517" s="1705"/>
      <c r="C517" s="1705"/>
      <c r="D517" s="1705"/>
      <c r="E517" s="1705"/>
      <c r="F517" s="1705"/>
      <c r="G517" s="1705"/>
      <c r="H517" s="1705"/>
    </row>
    <row r="518" spans="1:8" ht="15.75" customHeight="1">
      <c r="A518" s="1705"/>
      <c r="B518" s="1705"/>
      <c r="C518" s="1705"/>
      <c r="D518" s="1705"/>
      <c r="E518" s="1705"/>
      <c r="F518" s="1705"/>
      <c r="G518" s="1705"/>
      <c r="H518" s="1705"/>
    </row>
    <row r="519" spans="1:8" ht="15.75" customHeight="1">
      <c r="A519" s="1705"/>
      <c r="B519" s="1705"/>
      <c r="C519" s="1705"/>
      <c r="D519" s="1705"/>
      <c r="E519" s="1705"/>
      <c r="F519" s="1705"/>
      <c r="G519" s="1705"/>
      <c r="H519" s="1705"/>
    </row>
    <row r="520" spans="1:8" ht="15.75" customHeight="1">
      <c r="A520" s="1705"/>
      <c r="B520" s="1705"/>
      <c r="C520" s="1705"/>
      <c r="D520" s="1705"/>
      <c r="E520" s="1705"/>
      <c r="F520" s="1705"/>
      <c r="G520" s="1705"/>
      <c r="H520" s="1705"/>
    </row>
    <row r="521" spans="1:8" ht="15.75" customHeight="1">
      <c r="A521" s="1705"/>
      <c r="B521" s="1705"/>
      <c r="C521" s="1705"/>
      <c r="D521" s="1705"/>
      <c r="E521" s="1705"/>
      <c r="F521" s="1705"/>
      <c r="G521" s="1705"/>
      <c r="H521" s="1705"/>
    </row>
    <row r="522" spans="1:8" ht="15.75" customHeight="1">
      <c r="A522" s="1705"/>
      <c r="B522" s="1705"/>
      <c r="C522" s="1705"/>
      <c r="D522" s="1705"/>
      <c r="E522" s="1705"/>
      <c r="F522" s="1705"/>
      <c r="G522" s="1705"/>
      <c r="H522" s="1705"/>
    </row>
    <row r="523" spans="1:8" ht="15.75" customHeight="1">
      <c r="A523" s="1705"/>
      <c r="B523" s="1705"/>
      <c r="C523" s="1705"/>
      <c r="D523" s="1705"/>
      <c r="E523" s="1705"/>
      <c r="F523" s="1705"/>
      <c r="G523" s="1705"/>
      <c r="H523" s="1705"/>
    </row>
    <row r="524" spans="1:8" ht="15.75" customHeight="1">
      <c r="A524" s="1705"/>
      <c r="B524" s="1705"/>
      <c r="C524" s="1705"/>
      <c r="D524" s="1705"/>
      <c r="E524" s="1705"/>
      <c r="F524" s="1705"/>
      <c r="G524" s="1705"/>
      <c r="H524" s="1705"/>
    </row>
    <row r="525" spans="1:8" ht="15.75" customHeight="1">
      <c r="A525" s="1705"/>
      <c r="B525" s="1705"/>
      <c r="C525" s="1705"/>
      <c r="D525" s="1705"/>
      <c r="E525" s="1705"/>
      <c r="F525" s="1705"/>
      <c r="G525" s="1705"/>
      <c r="H525" s="1705"/>
    </row>
    <row r="526" spans="1:8" ht="15.75" customHeight="1">
      <c r="A526" s="1705"/>
      <c r="B526" s="1705"/>
      <c r="C526" s="1705"/>
      <c r="D526" s="1705"/>
      <c r="E526" s="1705"/>
      <c r="F526" s="1705"/>
      <c r="G526" s="1705"/>
      <c r="H526" s="1705"/>
    </row>
    <row r="527" spans="1:8" ht="15.75" customHeight="1">
      <c r="A527" s="1705"/>
      <c r="B527" s="1705"/>
      <c r="C527" s="1705"/>
      <c r="D527" s="1705"/>
      <c r="E527" s="1705"/>
      <c r="F527" s="1705"/>
      <c r="G527" s="1705"/>
      <c r="H527" s="1705"/>
    </row>
    <row r="528" spans="1:8" ht="15.75" customHeight="1">
      <c r="A528" s="1705"/>
      <c r="B528" s="1705"/>
      <c r="C528" s="1705"/>
      <c r="D528" s="1705"/>
      <c r="E528" s="1705"/>
      <c r="F528" s="1705"/>
      <c r="G528" s="1705"/>
      <c r="H528" s="1705"/>
    </row>
    <row r="529" spans="1:8" ht="15.75" customHeight="1">
      <c r="A529" s="1705"/>
      <c r="B529" s="1705"/>
      <c r="C529" s="1705"/>
      <c r="D529" s="1705"/>
      <c r="E529" s="1705"/>
      <c r="F529" s="1705"/>
      <c r="G529" s="1705"/>
      <c r="H529" s="1705"/>
    </row>
    <row r="530" spans="1:8" ht="15.75" customHeight="1">
      <c r="A530" s="1705"/>
      <c r="B530" s="1705"/>
      <c r="C530" s="1705"/>
      <c r="D530" s="1705"/>
      <c r="E530" s="1705"/>
      <c r="F530" s="1705"/>
      <c r="G530" s="1705"/>
      <c r="H530" s="1705"/>
    </row>
    <row r="531" spans="1:8" ht="15.75" customHeight="1">
      <c r="A531" s="1705"/>
      <c r="B531" s="1705"/>
      <c r="C531" s="1705"/>
      <c r="D531" s="1705"/>
      <c r="E531" s="1705"/>
      <c r="F531" s="1705"/>
      <c r="G531" s="1705"/>
      <c r="H531" s="1705"/>
    </row>
    <row r="532" spans="1:8" ht="15.75" customHeight="1">
      <c r="A532" s="1705"/>
      <c r="B532" s="1705"/>
      <c r="C532" s="1705"/>
      <c r="D532" s="1705"/>
      <c r="E532" s="1705"/>
      <c r="F532" s="1705"/>
      <c r="G532" s="1705"/>
      <c r="H532" s="1705"/>
    </row>
    <row r="533" spans="1:8" ht="15.75" customHeight="1">
      <c r="A533" s="1705"/>
      <c r="B533" s="1705"/>
      <c r="C533" s="1705"/>
      <c r="D533" s="1705"/>
      <c r="E533" s="1705"/>
      <c r="F533" s="1705"/>
      <c r="G533" s="1705"/>
      <c r="H533" s="1705"/>
    </row>
    <row r="534" spans="1:8" ht="15.75" customHeight="1">
      <c r="A534" s="1705"/>
      <c r="B534" s="1705"/>
      <c r="C534" s="1705"/>
      <c r="D534" s="1705"/>
      <c r="E534" s="1705"/>
      <c r="F534" s="1705"/>
      <c r="G534" s="1705"/>
      <c r="H534" s="1705"/>
    </row>
    <row r="535" spans="1:8" ht="15.75" customHeight="1">
      <c r="A535" s="1705"/>
      <c r="B535" s="1705"/>
      <c r="C535" s="1705"/>
      <c r="D535" s="1705"/>
      <c r="E535" s="1705"/>
      <c r="F535" s="1705"/>
      <c r="G535" s="1705"/>
      <c r="H535" s="1705"/>
    </row>
    <row r="536" spans="1:8" ht="15.75" customHeight="1">
      <c r="A536" s="1705"/>
      <c r="B536" s="1705"/>
      <c r="C536" s="1705"/>
      <c r="D536" s="1705"/>
      <c r="E536" s="1705"/>
      <c r="F536" s="1705"/>
      <c r="G536" s="1705"/>
      <c r="H536" s="1705"/>
    </row>
    <row r="537" spans="1:8" ht="15.75" customHeight="1">
      <c r="A537" s="1705"/>
      <c r="B537" s="1705"/>
      <c r="C537" s="1705"/>
      <c r="D537" s="1705"/>
      <c r="E537" s="1705"/>
      <c r="F537" s="1705"/>
      <c r="G537" s="1705"/>
      <c r="H537" s="1705"/>
    </row>
    <row r="538" spans="1:8" ht="15.75" customHeight="1">
      <c r="A538" s="1705"/>
      <c r="B538" s="1705"/>
      <c r="C538" s="1705"/>
      <c r="D538" s="1705"/>
      <c r="E538" s="1705"/>
      <c r="F538" s="1705"/>
      <c r="G538" s="1705"/>
      <c r="H538" s="1705"/>
    </row>
    <row r="539" spans="1:8" ht="15.75" customHeight="1">
      <c r="A539" s="1705"/>
      <c r="B539" s="1705"/>
      <c r="C539" s="1705"/>
      <c r="D539" s="1705"/>
      <c r="E539" s="1705"/>
      <c r="F539" s="1705"/>
      <c r="G539" s="1705"/>
      <c r="H539" s="1705"/>
    </row>
    <row r="540" spans="1:8" ht="15.75" customHeight="1">
      <c r="A540" s="1705"/>
      <c r="B540" s="1705"/>
      <c r="C540" s="1705"/>
      <c r="D540" s="1705"/>
      <c r="E540" s="1705"/>
      <c r="F540" s="1705"/>
      <c r="G540" s="1705"/>
      <c r="H540" s="1705"/>
    </row>
    <row r="541" spans="1:8" ht="15.75" customHeight="1">
      <c r="A541" s="1705"/>
      <c r="B541" s="1705"/>
      <c r="C541" s="1705"/>
      <c r="D541" s="1705"/>
      <c r="E541" s="1705"/>
      <c r="F541" s="1705"/>
      <c r="G541" s="1705"/>
      <c r="H541" s="1705"/>
    </row>
    <row r="542" spans="1:8" ht="15.75" customHeight="1">
      <c r="A542" s="1705"/>
      <c r="B542" s="1705"/>
      <c r="C542" s="1705"/>
      <c r="D542" s="1705"/>
      <c r="E542" s="1705"/>
      <c r="F542" s="1705"/>
      <c r="G542" s="1705"/>
      <c r="H542" s="1705"/>
    </row>
    <row r="543" spans="1:8" ht="15.75" customHeight="1">
      <c r="A543" s="1705"/>
      <c r="B543" s="1705"/>
      <c r="C543" s="1705"/>
      <c r="D543" s="1705"/>
      <c r="E543" s="1705"/>
      <c r="F543" s="1705"/>
      <c r="G543" s="1705"/>
      <c r="H543" s="1705"/>
    </row>
    <row r="544" spans="1:8" ht="15.75" customHeight="1">
      <c r="A544" s="1705"/>
      <c r="B544" s="1705"/>
      <c r="C544" s="1705"/>
      <c r="D544" s="1705"/>
      <c r="E544" s="1705"/>
      <c r="F544" s="1705"/>
      <c r="G544" s="1705"/>
      <c r="H544" s="1705"/>
    </row>
    <row r="545" spans="1:8" ht="15.75" customHeight="1">
      <c r="A545" s="1705"/>
      <c r="B545" s="1705"/>
      <c r="C545" s="1705"/>
      <c r="D545" s="1705"/>
      <c r="E545" s="1705"/>
      <c r="F545" s="1705"/>
      <c r="G545" s="1705"/>
      <c r="H545" s="1705"/>
    </row>
    <row r="546" spans="1:8" ht="15.75" customHeight="1">
      <c r="A546" s="1705"/>
      <c r="B546" s="1705"/>
      <c r="C546" s="1705"/>
      <c r="D546" s="1705"/>
      <c r="E546" s="1705"/>
      <c r="F546" s="1705"/>
      <c r="G546" s="1705"/>
      <c r="H546" s="1705"/>
    </row>
    <row r="547" spans="1:8" ht="15.75" customHeight="1">
      <c r="A547" s="1705"/>
      <c r="B547" s="1705"/>
      <c r="C547" s="1705"/>
      <c r="D547" s="1705"/>
      <c r="E547" s="1705"/>
      <c r="F547" s="1705"/>
      <c r="G547" s="1705"/>
      <c r="H547" s="1705"/>
    </row>
    <row r="548" spans="1:8" ht="15.75" customHeight="1">
      <c r="A548" s="1705"/>
      <c r="B548" s="1705"/>
      <c r="C548" s="1705"/>
      <c r="D548" s="1705"/>
      <c r="E548" s="1705"/>
      <c r="F548" s="1705"/>
      <c r="G548" s="1705"/>
      <c r="H548" s="1705"/>
    </row>
    <row r="549" spans="1:8" ht="15.75" customHeight="1">
      <c r="A549" s="1705"/>
      <c r="B549" s="1705"/>
      <c r="C549" s="1705"/>
      <c r="D549" s="1705"/>
      <c r="E549" s="1705"/>
      <c r="F549" s="1705"/>
      <c r="G549" s="1705"/>
      <c r="H549" s="1705"/>
    </row>
    <row r="550" spans="1:8" ht="15.75" customHeight="1">
      <c r="A550" s="1705"/>
      <c r="B550" s="1705"/>
      <c r="C550" s="1705"/>
      <c r="D550" s="1705"/>
      <c r="E550" s="1705"/>
      <c r="F550" s="1705"/>
      <c r="G550" s="1705"/>
      <c r="H550" s="1705"/>
    </row>
    <row r="551" spans="1:8" ht="15.75" customHeight="1">
      <c r="A551" s="1705"/>
      <c r="B551" s="1705"/>
      <c r="C551" s="1705"/>
      <c r="D551" s="1705"/>
      <c r="E551" s="1705"/>
      <c r="F551" s="1705"/>
      <c r="G551" s="1705"/>
      <c r="H551" s="1705"/>
    </row>
    <row r="552" spans="1:8" ht="15.75" customHeight="1">
      <c r="A552" s="1705"/>
      <c r="B552" s="1705"/>
      <c r="C552" s="1705"/>
      <c r="D552" s="1705"/>
      <c r="E552" s="1705"/>
      <c r="F552" s="1705"/>
      <c r="G552" s="1705"/>
      <c r="H552" s="1705"/>
    </row>
    <row r="553" spans="1:8" ht="15.75" customHeight="1">
      <c r="A553" s="1705"/>
      <c r="B553" s="1705"/>
      <c r="C553" s="1705"/>
      <c r="D553" s="1705"/>
      <c r="E553" s="1705"/>
      <c r="F553" s="1705"/>
      <c r="G553" s="1705"/>
      <c r="H553" s="1705"/>
    </row>
    <row r="554" spans="1:8" ht="15.75" customHeight="1">
      <c r="A554" s="1705"/>
      <c r="B554" s="1705"/>
      <c r="C554" s="1705"/>
      <c r="D554" s="1705"/>
      <c r="E554" s="1705"/>
      <c r="F554" s="1705"/>
      <c r="G554" s="1705"/>
      <c r="H554" s="1705"/>
    </row>
    <row r="555" spans="1:8" ht="15.75" customHeight="1">
      <c r="A555" s="1705"/>
      <c r="B555" s="1705"/>
      <c r="C555" s="1705"/>
      <c r="D555" s="1705"/>
      <c r="E555" s="1705"/>
      <c r="F555" s="1705"/>
      <c r="G555" s="1705"/>
      <c r="H555" s="1705"/>
    </row>
    <row r="556" spans="1:8" ht="15.75" customHeight="1">
      <c r="A556" s="1705"/>
      <c r="B556" s="1705"/>
      <c r="C556" s="1705"/>
      <c r="D556" s="1705"/>
      <c r="E556" s="1705"/>
      <c r="F556" s="1705"/>
      <c r="G556" s="1705"/>
      <c r="H556" s="1705"/>
    </row>
    <row r="557" spans="1:8" ht="15.75" customHeight="1">
      <c r="A557" s="1705"/>
      <c r="B557" s="1705"/>
      <c r="C557" s="1705"/>
      <c r="D557" s="1705"/>
      <c r="E557" s="1705"/>
      <c r="F557" s="1705"/>
      <c r="G557" s="1705"/>
      <c r="H557" s="1705"/>
    </row>
    <row r="558" spans="1:8" ht="15.75" customHeight="1">
      <c r="A558" s="1705"/>
      <c r="B558" s="1705"/>
      <c r="C558" s="1705"/>
      <c r="D558" s="1705"/>
      <c r="E558" s="1705"/>
      <c r="F558" s="1705"/>
      <c r="G558" s="1705"/>
      <c r="H558" s="1705"/>
    </row>
    <row r="559" spans="1:8" ht="15.75" customHeight="1">
      <c r="A559" s="1705"/>
      <c r="B559" s="1705"/>
      <c r="C559" s="1705"/>
      <c r="D559" s="1705"/>
      <c r="E559" s="1705"/>
      <c r="F559" s="1705"/>
      <c r="G559" s="1705"/>
      <c r="H559" s="1705"/>
    </row>
    <row r="560" spans="1:8" ht="15.75" customHeight="1">
      <c r="A560" s="1705"/>
      <c r="B560" s="1705"/>
      <c r="C560" s="1705"/>
      <c r="D560" s="1705"/>
      <c r="E560" s="1705"/>
      <c r="F560" s="1705"/>
      <c r="G560" s="1705"/>
      <c r="H560" s="1705"/>
    </row>
    <row r="561" spans="1:8" ht="15.75" customHeight="1">
      <c r="A561" s="1705"/>
      <c r="B561" s="1705"/>
      <c r="C561" s="1705"/>
      <c r="D561" s="1705"/>
      <c r="E561" s="1705"/>
      <c r="F561" s="1705"/>
      <c r="G561" s="1705"/>
      <c r="H561" s="1705"/>
    </row>
    <row r="562" spans="1:8" ht="15.75" customHeight="1">
      <c r="A562" s="1705"/>
      <c r="B562" s="1705"/>
      <c r="C562" s="1705"/>
      <c r="D562" s="1705"/>
      <c r="E562" s="1705"/>
      <c r="F562" s="1705"/>
      <c r="G562" s="1705"/>
      <c r="H562" s="1705"/>
    </row>
    <row r="563" spans="1:8" ht="15.75" customHeight="1">
      <c r="A563" s="1705"/>
      <c r="B563" s="1705"/>
      <c r="C563" s="1705"/>
      <c r="D563" s="1705"/>
      <c r="E563" s="1705"/>
      <c r="F563" s="1705"/>
      <c r="G563" s="1705"/>
      <c r="H563" s="1705"/>
    </row>
    <row r="564" spans="1:8" ht="15.75" customHeight="1">
      <c r="A564" s="1705"/>
      <c r="B564" s="1705"/>
      <c r="C564" s="1705"/>
      <c r="D564" s="1705"/>
      <c r="E564" s="1705"/>
      <c r="F564" s="1705"/>
      <c r="G564" s="1705"/>
      <c r="H564" s="1705"/>
    </row>
    <row r="565" spans="1:8" ht="15.75" customHeight="1">
      <c r="A565" s="1705"/>
      <c r="B565" s="1705"/>
      <c r="C565" s="1705"/>
      <c r="D565" s="1705"/>
      <c r="E565" s="1705"/>
      <c r="F565" s="1705"/>
      <c r="G565" s="1705"/>
      <c r="H565" s="1705"/>
    </row>
    <row r="566" spans="1:8" ht="15.75" customHeight="1">
      <c r="A566" s="1705"/>
      <c r="B566" s="1705"/>
      <c r="C566" s="1705"/>
      <c r="D566" s="1705"/>
      <c r="E566" s="1705"/>
      <c r="F566" s="1705"/>
      <c r="G566" s="1705"/>
      <c r="H566" s="1705"/>
    </row>
    <row r="567" spans="1:8" ht="15.75" customHeight="1">
      <c r="A567" s="1705"/>
      <c r="B567" s="1705"/>
      <c r="C567" s="1705"/>
      <c r="D567" s="1705"/>
      <c r="E567" s="1705"/>
      <c r="F567" s="1705"/>
      <c r="G567" s="1705"/>
      <c r="H567" s="1705"/>
    </row>
    <row r="568" spans="1:8" ht="15.75" customHeight="1">
      <c r="A568" s="1705"/>
      <c r="B568" s="1705"/>
      <c r="C568" s="1705"/>
      <c r="D568" s="1705"/>
      <c r="E568" s="1705"/>
      <c r="F568" s="1705"/>
      <c r="G568" s="1705"/>
      <c r="H568" s="1705"/>
    </row>
    <row r="569" spans="1:8" ht="15.75" customHeight="1">
      <c r="A569" s="1705"/>
      <c r="B569" s="1705"/>
      <c r="C569" s="1705"/>
      <c r="D569" s="1705"/>
      <c r="E569" s="1705"/>
      <c r="F569" s="1705"/>
      <c r="G569" s="1705"/>
      <c r="H569" s="1705"/>
    </row>
    <row r="570" spans="1:8" ht="15.75" customHeight="1">
      <c r="A570" s="1705"/>
      <c r="B570" s="1705"/>
      <c r="C570" s="1705"/>
      <c r="D570" s="1705"/>
      <c r="E570" s="1705"/>
      <c r="F570" s="1705"/>
      <c r="G570" s="1705"/>
      <c r="H570" s="1705"/>
    </row>
    <row r="571" spans="1:8" ht="15.75" customHeight="1">
      <c r="A571" s="1705"/>
      <c r="B571" s="1705"/>
      <c r="C571" s="1705"/>
      <c r="D571" s="1705"/>
      <c r="E571" s="1705"/>
      <c r="F571" s="1705"/>
      <c r="G571" s="1705"/>
      <c r="H571" s="1705"/>
    </row>
    <row r="572" spans="1:8" ht="15.75" customHeight="1">
      <c r="A572" s="1705"/>
      <c r="B572" s="1705"/>
      <c r="C572" s="1705"/>
      <c r="D572" s="1705"/>
      <c r="E572" s="1705"/>
      <c r="F572" s="1705"/>
      <c r="G572" s="1705"/>
      <c r="H572" s="1705"/>
    </row>
    <row r="573" spans="1:8" ht="15.75" customHeight="1">
      <c r="A573" s="1705"/>
      <c r="B573" s="1705"/>
      <c r="C573" s="1705"/>
      <c r="D573" s="1705"/>
      <c r="E573" s="1705"/>
      <c r="F573" s="1705"/>
      <c r="G573" s="1705"/>
      <c r="H573" s="1705"/>
    </row>
    <row r="574" spans="1:8" ht="15.75" customHeight="1">
      <c r="A574" s="1705"/>
      <c r="B574" s="1705"/>
      <c r="C574" s="1705"/>
      <c r="D574" s="1705"/>
      <c r="E574" s="1705"/>
      <c r="F574" s="1705"/>
      <c r="G574" s="1705"/>
      <c r="H574" s="1705"/>
    </row>
    <row r="575" spans="1:8" ht="15.75" customHeight="1">
      <c r="A575" s="1705"/>
      <c r="B575" s="1705"/>
      <c r="C575" s="1705"/>
      <c r="D575" s="1705"/>
      <c r="E575" s="1705"/>
      <c r="F575" s="1705"/>
      <c r="G575" s="1705"/>
      <c r="H575" s="1705"/>
    </row>
    <row r="576" spans="1:8" ht="15.75" customHeight="1">
      <c r="A576" s="1705"/>
      <c r="B576" s="1705"/>
      <c r="C576" s="1705"/>
      <c r="D576" s="1705"/>
      <c r="E576" s="1705"/>
      <c r="F576" s="1705"/>
      <c r="G576" s="1705"/>
      <c r="H576" s="1705"/>
    </row>
    <row r="577" spans="1:8" ht="15.75" customHeight="1">
      <c r="A577" s="1705"/>
      <c r="B577" s="1705"/>
      <c r="C577" s="1705"/>
      <c r="D577" s="1705"/>
      <c r="E577" s="1705"/>
      <c r="F577" s="1705"/>
      <c r="G577" s="1705"/>
      <c r="H577" s="1705"/>
    </row>
    <row r="578" spans="1:8" ht="15.75" customHeight="1">
      <c r="A578" s="1705"/>
      <c r="B578" s="1705"/>
      <c r="C578" s="1705"/>
      <c r="D578" s="1705"/>
      <c r="E578" s="1705"/>
      <c r="F578" s="1705"/>
      <c r="G578" s="1705"/>
      <c r="H578" s="1705"/>
    </row>
    <row r="579" spans="1:8" ht="15.75" customHeight="1">
      <c r="A579" s="1705"/>
      <c r="B579" s="1705"/>
      <c r="C579" s="1705"/>
      <c r="D579" s="1705"/>
      <c r="E579" s="1705"/>
      <c r="F579" s="1705"/>
      <c r="G579" s="1705"/>
      <c r="H579" s="1705"/>
    </row>
    <row r="580" spans="1:8" ht="15.75" customHeight="1">
      <c r="A580" s="1705"/>
      <c r="B580" s="1705"/>
      <c r="C580" s="1705"/>
      <c r="D580" s="1705"/>
      <c r="E580" s="1705"/>
      <c r="F580" s="1705"/>
      <c r="G580" s="1705"/>
      <c r="H580" s="1705"/>
    </row>
    <row r="581" spans="1:8" ht="15.75" customHeight="1">
      <c r="A581" s="1705"/>
      <c r="B581" s="1705"/>
      <c r="C581" s="1705"/>
      <c r="D581" s="1705"/>
      <c r="E581" s="1705"/>
      <c r="F581" s="1705"/>
      <c r="G581" s="1705"/>
      <c r="H581" s="1705"/>
    </row>
    <row r="582" spans="1:8" ht="15.75" customHeight="1">
      <c r="A582" s="1705"/>
      <c r="B582" s="1705"/>
      <c r="C582" s="1705"/>
      <c r="D582" s="1705"/>
      <c r="E582" s="1705"/>
      <c r="F582" s="1705"/>
      <c r="G582" s="1705"/>
      <c r="H582" s="1705"/>
    </row>
    <row r="583" spans="1:8" ht="15.75" customHeight="1">
      <c r="A583" s="1705"/>
      <c r="B583" s="1705"/>
      <c r="C583" s="1705"/>
      <c r="D583" s="1705"/>
      <c r="E583" s="1705"/>
      <c r="F583" s="1705"/>
      <c r="G583" s="1705"/>
      <c r="H583" s="1705"/>
    </row>
    <row r="584" spans="1:8" ht="15.75" customHeight="1">
      <c r="A584" s="1705"/>
      <c r="B584" s="1705"/>
      <c r="C584" s="1705"/>
      <c r="D584" s="1705"/>
      <c r="E584" s="1705"/>
      <c r="F584" s="1705"/>
      <c r="G584" s="1705"/>
      <c r="H584" s="1705"/>
    </row>
    <row r="585" spans="1:8" ht="15.75" customHeight="1">
      <c r="A585" s="1705"/>
      <c r="B585" s="1705"/>
      <c r="C585" s="1705"/>
      <c r="D585" s="1705"/>
      <c r="E585" s="1705"/>
      <c r="F585" s="1705"/>
      <c r="G585" s="1705"/>
      <c r="H585" s="1705"/>
    </row>
    <row r="586" spans="1:8" ht="15.75" customHeight="1">
      <c r="A586" s="1705"/>
      <c r="B586" s="1705"/>
      <c r="C586" s="1705"/>
      <c r="D586" s="1705"/>
      <c r="E586" s="1705"/>
      <c r="F586" s="1705"/>
      <c r="G586" s="1705"/>
      <c r="H586" s="1705"/>
    </row>
    <row r="587" spans="1:8" ht="15.75" customHeight="1">
      <c r="A587" s="1705"/>
      <c r="B587" s="1705"/>
      <c r="C587" s="1705"/>
      <c r="D587" s="1705"/>
      <c r="E587" s="1705"/>
      <c r="F587" s="1705"/>
      <c r="G587" s="1705"/>
      <c r="H587" s="1705"/>
    </row>
    <row r="588" spans="1:8" ht="15.75" customHeight="1">
      <c r="A588" s="1705"/>
      <c r="B588" s="1705"/>
      <c r="C588" s="1705"/>
      <c r="D588" s="1705"/>
      <c r="E588" s="1705"/>
      <c r="F588" s="1705"/>
      <c r="G588" s="1705"/>
      <c r="H588" s="1705"/>
    </row>
    <row r="589" spans="1:8" ht="15.75" customHeight="1">
      <c r="A589" s="1705"/>
      <c r="B589" s="1705"/>
      <c r="C589" s="1705"/>
      <c r="D589" s="1705"/>
      <c r="E589" s="1705"/>
      <c r="F589" s="1705"/>
      <c r="G589" s="1705"/>
      <c r="H589" s="1705"/>
    </row>
    <row r="590" spans="1:8" ht="15.75" customHeight="1">
      <c r="A590" s="1705"/>
      <c r="B590" s="1705"/>
      <c r="C590" s="1705"/>
      <c r="D590" s="1705"/>
      <c r="E590" s="1705"/>
      <c r="F590" s="1705"/>
      <c r="G590" s="1705"/>
      <c r="H590" s="1705"/>
    </row>
    <row r="591" spans="1:8" ht="15.75" customHeight="1">
      <c r="A591" s="1705"/>
      <c r="B591" s="1705"/>
      <c r="C591" s="1705"/>
      <c r="D591" s="1705"/>
      <c r="E591" s="1705"/>
      <c r="F591" s="1705"/>
      <c r="G591" s="1705"/>
      <c r="H591" s="1705"/>
    </row>
    <row r="592" spans="1:8" ht="15.75" customHeight="1">
      <c r="A592" s="1705"/>
      <c r="B592" s="1705"/>
      <c r="C592" s="1705"/>
      <c r="D592" s="1705"/>
      <c r="E592" s="1705"/>
      <c r="F592" s="1705"/>
      <c r="G592" s="1705"/>
      <c r="H592" s="1705"/>
    </row>
    <row r="593" spans="1:8" ht="15.75" customHeight="1">
      <c r="A593" s="1705"/>
      <c r="B593" s="1705"/>
      <c r="C593" s="1705"/>
      <c r="D593" s="1705"/>
      <c r="E593" s="1705"/>
      <c r="F593" s="1705"/>
      <c r="G593" s="1705"/>
      <c r="H593" s="1705"/>
    </row>
    <row r="594" spans="1:8" ht="15.75" customHeight="1">
      <c r="A594" s="1705"/>
      <c r="B594" s="1705"/>
      <c r="C594" s="1705"/>
      <c r="D594" s="1705"/>
      <c r="E594" s="1705"/>
      <c r="F594" s="1705"/>
      <c r="G594" s="1705"/>
      <c r="H594" s="1705"/>
    </row>
    <row r="595" spans="1:8" ht="15.75" customHeight="1">
      <c r="A595" s="1705"/>
      <c r="B595" s="1705"/>
      <c r="C595" s="1705"/>
      <c r="D595" s="1705"/>
      <c r="E595" s="1705"/>
      <c r="F595" s="1705"/>
      <c r="G595" s="1705"/>
      <c r="H595" s="1705"/>
    </row>
    <row r="596" spans="1:8" ht="15.75" customHeight="1">
      <c r="A596" s="1705"/>
      <c r="B596" s="1705"/>
      <c r="C596" s="1705"/>
      <c r="D596" s="1705"/>
      <c r="E596" s="1705"/>
      <c r="F596" s="1705"/>
      <c r="G596" s="1705"/>
      <c r="H596" s="1705"/>
    </row>
    <row r="597" spans="1:8" ht="15.75" customHeight="1">
      <c r="A597" s="1705"/>
      <c r="B597" s="1705"/>
      <c r="C597" s="1705"/>
      <c r="D597" s="1705"/>
      <c r="E597" s="1705"/>
      <c r="F597" s="1705"/>
      <c r="G597" s="1705"/>
      <c r="H597" s="1705"/>
    </row>
    <row r="598" spans="1:8" ht="15.75" customHeight="1">
      <c r="A598" s="1705"/>
      <c r="B598" s="1705"/>
      <c r="C598" s="1705"/>
      <c r="D598" s="1705"/>
      <c r="E598" s="1705"/>
      <c r="F598" s="1705"/>
      <c r="G598" s="1705"/>
      <c r="H598" s="1705"/>
    </row>
    <row r="599" spans="1:8" ht="15.75" customHeight="1">
      <c r="A599" s="1705"/>
      <c r="B599" s="1705"/>
      <c r="C599" s="1705"/>
      <c r="D599" s="1705"/>
      <c r="E599" s="1705"/>
      <c r="F599" s="1705"/>
      <c r="G599" s="1705"/>
      <c r="H599" s="1705"/>
    </row>
    <row r="600" spans="1:8" ht="15.75" customHeight="1">
      <c r="A600" s="1705"/>
      <c r="B600" s="1705"/>
      <c r="C600" s="1705"/>
      <c r="D600" s="1705"/>
      <c r="E600" s="1705"/>
      <c r="F600" s="1705"/>
      <c r="G600" s="1705"/>
      <c r="H600" s="1705"/>
    </row>
    <row r="601" spans="1:8" ht="15.75" customHeight="1">
      <c r="A601" s="1705"/>
      <c r="B601" s="1705"/>
      <c r="C601" s="1705"/>
      <c r="D601" s="1705"/>
      <c r="E601" s="1705"/>
      <c r="F601" s="1705"/>
      <c r="G601" s="1705"/>
      <c r="H601" s="1705"/>
    </row>
    <row r="602" spans="1:8" ht="15.75" customHeight="1">
      <c r="A602" s="1705"/>
      <c r="B602" s="1705"/>
      <c r="C602" s="1705"/>
      <c r="D602" s="1705"/>
      <c r="E602" s="1705"/>
      <c r="F602" s="1705"/>
      <c r="G602" s="1705"/>
      <c r="H602" s="1705"/>
    </row>
    <row r="603" spans="1:8" ht="15.75" customHeight="1">
      <c r="A603" s="1705"/>
      <c r="B603" s="1705"/>
      <c r="C603" s="1705"/>
      <c r="D603" s="1705"/>
      <c r="E603" s="1705"/>
      <c r="F603" s="1705"/>
      <c r="G603" s="1705"/>
      <c r="H603" s="1705"/>
    </row>
    <row r="604" spans="1:8" ht="15.75" customHeight="1">
      <c r="A604" s="1705"/>
      <c r="B604" s="1705"/>
      <c r="C604" s="1705"/>
      <c r="D604" s="1705"/>
      <c r="E604" s="1705"/>
      <c r="F604" s="1705"/>
      <c r="G604" s="1705"/>
      <c r="H604" s="1705"/>
    </row>
    <row r="605" spans="1:8" ht="15.75" customHeight="1">
      <c r="A605" s="1705"/>
      <c r="B605" s="1705"/>
      <c r="C605" s="1705"/>
      <c r="D605" s="1705"/>
      <c r="E605" s="1705"/>
      <c r="F605" s="1705"/>
      <c r="G605" s="1705"/>
      <c r="H605" s="1705"/>
    </row>
    <row r="606" spans="1:8" ht="15.75" customHeight="1">
      <c r="A606" s="1705"/>
      <c r="B606" s="1705"/>
      <c r="C606" s="1705"/>
      <c r="D606" s="1705"/>
      <c r="E606" s="1705"/>
      <c r="F606" s="1705"/>
      <c r="G606" s="1705"/>
      <c r="H606" s="1705"/>
    </row>
    <row r="607" spans="1:8" ht="15.75" customHeight="1">
      <c r="A607" s="1705"/>
      <c r="B607" s="1705"/>
      <c r="C607" s="1705"/>
      <c r="D607" s="1705"/>
      <c r="E607" s="1705"/>
      <c r="F607" s="1705"/>
      <c r="G607" s="1705"/>
      <c r="H607" s="1705"/>
    </row>
    <row r="608" spans="1:8" ht="15.75" customHeight="1">
      <c r="A608" s="1705"/>
      <c r="B608" s="1705"/>
      <c r="C608" s="1705"/>
      <c r="D608" s="1705"/>
      <c r="E608" s="1705"/>
      <c r="F608" s="1705"/>
      <c r="G608" s="1705"/>
      <c r="H608" s="1705"/>
    </row>
    <row r="609" spans="1:8" ht="15.75" customHeight="1">
      <c r="A609" s="1705"/>
      <c r="B609" s="1705"/>
      <c r="C609" s="1705"/>
      <c r="D609" s="1705"/>
      <c r="E609" s="1705"/>
      <c r="F609" s="1705"/>
      <c r="G609" s="1705"/>
      <c r="H609" s="1705"/>
    </row>
    <row r="610" spans="1:8" ht="15.75" customHeight="1">
      <c r="A610" s="1705"/>
      <c r="B610" s="1705"/>
      <c r="C610" s="1705"/>
      <c r="D610" s="1705"/>
      <c r="E610" s="1705"/>
      <c r="F610" s="1705"/>
      <c r="G610" s="1705"/>
      <c r="H610" s="1705"/>
    </row>
    <row r="611" spans="1:8" ht="15.75" customHeight="1">
      <c r="A611" s="1705"/>
      <c r="B611" s="1705"/>
      <c r="C611" s="1705"/>
      <c r="D611" s="1705"/>
      <c r="E611" s="1705"/>
      <c r="F611" s="1705"/>
      <c r="G611" s="1705"/>
      <c r="H611" s="1705"/>
    </row>
    <row r="612" spans="1:8" ht="15.75" customHeight="1">
      <c r="A612" s="1705"/>
      <c r="B612" s="1705"/>
      <c r="C612" s="1705"/>
      <c r="D612" s="1705"/>
      <c r="E612" s="1705"/>
      <c r="F612" s="1705"/>
      <c r="G612" s="1705"/>
      <c r="H612" s="1705"/>
    </row>
    <row r="613" spans="1:8" ht="15.75" customHeight="1">
      <c r="A613" s="1705"/>
      <c r="B613" s="1705"/>
      <c r="C613" s="1705"/>
      <c r="D613" s="1705"/>
      <c r="E613" s="1705"/>
      <c r="F613" s="1705"/>
      <c r="G613" s="1705"/>
      <c r="H613" s="1705"/>
    </row>
    <row r="614" spans="1:8" ht="15.75" customHeight="1">
      <c r="A614" s="1705"/>
      <c r="B614" s="1705"/>
      <c r="C614" s="1705"/>
      <c r="D614" s="1705"/>
      <c r="E614" s="1705"/>
      <c r="F614" s="1705"/>
      <c r="G614" s="1705"/>
      <c r="H614" s="1705"/>
    </row>
    <row r="615" spans="1:8" ht="15.75" customHeight="1">
      <c r="A615" s="1705"/>
      <c r="B615" s="1705"/>
      <c r="C615" s="1705"/>
      <c r="D615" s="1705"/>
      <c r="E615" s="1705"/>
      <c r="F615" s="1705"/>
      <c r="G615" s="1705"/>
      <c r="H615" s="1705"/>
    </row>
    <row r="616" spans="1:8" ht="15.75" customHeight="1">
      <c r="A616" s="1705"/>
      <c r="B616" s="1705"/>
      <c r="C616" s="1705"/>
      <c r="D616" s="1705"/>
      <c r="E616" s="1705"/>
      <c r="F616" s="1705"/>
      <c r="G616" s="1705"/>
      <c r="H616" s="1705"/>
    </row>
    <row r="617" spans="1:8" ht="15.75" customHeight="1">
      <c r="A617" s="1705"/>
      <c r="B617" s="1705"/>
      <c r="C617" s="1705"/>
      <c r="D617" s="1705"/>
      <c r="E617" s="1705"/>
      <c r="F617" s="1705"/>
      <c r="G617" s="1705"/>
      <c r="H617" s="1705"/>
    </row>
    <row r="618" spans="1:8" ht="15.75" customHeight="1">
      <c r="A618" s="1705"/>
      <c r="B618" s="1705"/>
      <c r="C618" s="1705"/>
      <c r="D618" s="1705"/>
      <c r="E618" s="1705"/>
      <c r="F618" s="1705"/>
      <c r="G618" s="1705"/>
      <c r="H618" s="1705"/>
    </row>
    <row r="619" spans="1:8" ht="15.75" customHeight="1">
      <c r="A619" s="1705"/>
      <c r="B619" s="1705"/>
      <c r="C619" s="1705"/>
      <c r="D619" s="1705"/>
      <c r="E619" s="1705"/>
      <c r="F619" s="1705"/>
      <c r="G619" s="1705"/>
      <c r="H619" s="1705"/>
    </row>
    <row r="620" spans="1:8" ht="15.75" customHeight="1">
      <c r="A620" s="1705"/>
      <c r="B620" s="1705"/>
      <c r="C620" s="1705"/>
      <c r="D620" s="1705"/>
      <c r="E620" s="1705"/>
      <c r="F620" s="1705"/>
      <c r="G620" s="1705"/>
      <c r="H620" s="1705"/>
    </row>
    <row r="621" spans="1:8" ht="15.75" customHeight="1">
      <c r="A621" s="1705"/>
      <c r="B621" s="1705"/>
      <c r="C621" s="1705"/>
      <c r="D621" s="1705"/>
      <c r="E621" s="1705"/>
      <c r="F621" s="1705"/>
      <c r="G621" s="1705"/>
      <c r="H621" s="1705"/>
    </row>
    <row r="622" spans="1:8" ht="15.75" customHeight="1">
      <c r="A622" s="1705"/>
      <c r="B622" s="1705"/>
      <c r="C622" s="1705"/>
      <c r="D622" s="1705"/>
      <c r="E622" s="1705"/>
      <c r="F622" s="1705"/>
      <c r="G622" s="1705"/>
      <c r="H622" s="1705"/>
    </row>
    <row r="623" spans="1:8" ht="15.75" customHeight="1">
      <c r="A623" s="1705"/>
      <c r="B623" s="1705"/>
      <c r="C623" s="1705"/>
      <c r="D623" s="1705"/>
      <c r="E623" s="1705"/>
      <c r="F623" s="1705"/>
      <c r="G623" s="1705"/>
      <c r="H623" s="1705"/>
    </row>
    <row r="624" spans="1:8" ht="15.75" customHeight="1">
      <c r="A624" s="1705"/>
      <c r="B624" s="1705"/>
      <c r="C624" s="1705"/>
      <c r="D624" s="1705"/>
      <c r="E624" s="1705"/>
      <c r="F624" s="1705"/>
      <c r="G624" s="1705"/>
      <c r="H624" s="1705"/>
    </row>
    <row r="625" spans="1:8" ht="15.75" customHeight="1">
      <c r="A625" s="1705"/>
      <c r="B625" s="1705"/>
      <c r="C625" s="1705"/>
      <c r="D625" s="1705"/>
      <c r="E625" s="1705"/>
      <c r="F625" s="1705"/>
      <c r="G625" s="1705"/>
      <c r="H625" s="1705"/>
    </row>
    <row r="626" spans="1:8" ht="15.75" customHeight="1">
      <c r="A626" s="1705"/>
      <c r="B626" s="1705"/>
      <c r="C626" s="1705"/>
      <c r="D626" s="1705"/>
      <c r="E626" s="1705"/>
      <c r="F626" s="1705"/>
      <c r="G626" s="1705"/>
      <c r="H626" s="1705"/>
    </row>
    <row r="627" spans="1:8" ht="15.75" customHeight="1">
      <c r="A627" s="1705"/>
      <c r="B627" s="1705"/>
      <c r="C627" s="1705"/>
      <c r="D627" s="1705"/>
      <c r="E627" s="1705"/>
      <c r="F627" s="1705"/>
      <c r="G627" s="1705"/>
      <c r="H627" s="1705"/>
    </row>
    <row r="628" spans="1:8" ht="15.75" customHeight="1">
      <c r="A628" s="1705"/>
      <c r="B628" s="1705"/>
      <c r="C628" s="1705"/>
      <c r="D628" s="1705"/>
      <c r="E628" s="1705"/>
      <c r="F628" s="1705"/>
      <c r="G628" s="1705"/>
      <c r="H628" s="1705"/>
    </row>
    <row r="629" spans="1:8" ht="15.75" customHeight="1">
      <c r="A629" s="1705"/>
      <c r="B629" s="1705"/>
      <c r="C629" s="1705"/>
      <c r="D629" s="1705"/>
      <c r="E629" s="1705"/>
      <c r="F629" s="1705"/>
      <c r="G629" s="1705"/>
      <c r="H629" s="1705"/>
    </row>
    <row r="630" spans="1:8" ht="15.75" customHeight="1">
      <c r="A630" s="1705"/>
      <c r="B630" s="1705"/>
      <c r="C630" s="1705"/>
      <c r="D630" s="1705"/>
      <c r="E630" s="1705"/>
      <c r="F630" s="1705"/>
      <c r="G630" s="1705"/>
      <c r="H630" s="1705"/>
    </row>
    <row r="631" spans="1:8" ht="15.75" customHeight="1">
      <c r="A631" s="1705"/>
      <c r="B631" s="1705"/>
      <c r="C631" s="1705"/>
      <c r="D631" s="1705"/>
      <c r="E631" s="1705"/>
      <c r="F631" s="1705"/>
      <c r="G631" s="1705"/>
      <c r="H631" s="1705"/>
    </row>
    <row r="632" spans="1:8" ht="15.75" customHeight="1">
      <c r="A632" s="1705"/>
      <c r="B632" s="1705"/>
      <c r="C632" s="1705"/>
      <c r="D632" s="1705"/>
      <c r="E632" s="1705"/>
      <c r="F632" s="1705"/>
      <c r="G632" s="1705"/>
      <c r="H632" s="1705"/>
    </row>
    <row r="633" spans="1:8" ht="15.75" customHeight="1">
      <c r="A633" s="1705"/>
      <c r="B633" s="1705"/>
      <c r="C633" s="1705"/>
      <c r="D633" s="1705"/>
      <c r="E633" s="1705"/>
      <c r="F633" s="1705"/>
      <c r="G633" s="1705"/>
      <c r="H633" s="1705"/>
    </row>
    <row r="634" spans="1:8" ht="15.75" customHeight="1">
      <c r="A634" s="1705"/>
      <c r="B634" s="1705"/>
      <c r="C634" s="1705"/>
      <c r="D634" s="1705"/>
      <c r="E634" s="1705"/>
      <c r="F634" s="1705"/>
      <c r="G634" s="1705"/>
      <c r="H634" s="1705"/>
    </row>
    <row r="635" spans="1:8" ht="15.75" customHeight="1">
      <c r="A635" s="1705"/>
      <c r="B635" s="1705"/>
      <c r="C635" s="1705"/>
      <c r="D635" s="1705"/>
      <c r="E635" s="1705"/>
      <c r="F635" s="1705"/>
      <c r="G635" s="1705"/>
      <c r="H635" s="1705"/>
    </row>
    <row r="636" spans="1:8" ht="15.75" customHeight="1">
      <c r="A636" s="1705"/>
      <c r="B636" s="1705"/>
      <c r="C636" s="1705"/>
      <c r="D636" s="1705"/>
      <c r="E636" s="1705"/>
      <c r="F636" s="1705"/>
      <c r="G636" s="1705"/>
      <c r="H636" s="1705"/>
    </row>
    <row r="637" spans="1:8" ht="15.75" customHeight="1">
      <c r="A637" s="1705"/>
      <c r="B637" s="1705"/>
      <c r="C637" s="1705"/>
      <c r="D637" s="1705"/>
      <c r="E637" s="1705"/>
      <c r="F637" s="1705"/>
      <c r="G637" s="1705"/>
      <c r="H637" s="1705"/>
    </row>
    <row r="638" spans="1:8" ht="15.75" customHeight="1">
      <c r="A638" s="1705"/>
      <c r="B638" s="1705"/>
      <c r="C638" s="1705"/>
      <c r="D638" s="1705"/>
      <c r="E638" s="1705"/>
      <c r="F638" s="1705"/>
      <c r="G638" s="1705"/>
      <c r="H638" s="1705"/>
    </row>
    <row r="639" spans="1:8" ht="15.75" customHeight="1">
      <c r="A639" s="1705"/>
      <c r="B639" s="1705"/>
      <c r="C639" s="1705"/>
      <c r="D639" s="1705"/>
      <c r="E639" s="1705"/>
      <c r="F639" s="1705"/>
      <c r="G639" s="1705"/>
      <c r="H639" s="1705"/>
    </row>
    <row r="640" spans="1:8" ht="15.75" customHeight="1">
      <c r="A640" s="1705"/>
      <c r="B640" s="1705"/>
      <c r="C640" s="1705"/>
      <c r="D640" s="1705"/>
      <c r="E640" s="1705"/>
      <c r="F640" s="1705"/>
      <c r="G640" s="1705"/>
      <c r="H640" s="1705"/>
    </row>
    <row r="641" spans="1:8" ht="15.75" customHeight="1">
      <c r="A641" s="1705"/>
      <c r="B641" s="1705"/>
      <c r="C641" s="1705"/>
      <c r="D641" s="1705"/>
      <c r="E641" s="1705"/>
      <c r="F641" s="1705"/>
      <c r="G641" s="1705"/>
      <c r="H641" s="1705"/>
    </row>
    <row r="642" spans="1:8" ht="15.75" customHeight="1">
      <c r="A642" s="1705"/>
      <c r="B642" s="1705"/>
      <c r="C642" s="1705"/>
      <c r="D642" s="1705"/>
      <c r="E642" s="1705"/>
      <c r="F642" s="1705"/>
      <c r="G642" s="1705"/>
      <c r="H642" s="1705"/>
    </row>
    <row r="643" spans="1:8" ht="15.75" customHeight="1">
      <c r="A643" s="1705"/>
      <c r="B643" s="1705"/>
      <c r="C643" s="1705"/>
      <c r="D643" s="1705"/>
      <c r="E643" s="1705"/>
      <c r="F643" s="1705"/>
      <c r="G643" s="1705"/>
      <c r="H643" s="1705"/>
    </row>
    <row r="644" spans="1:8" ht="15.75" customHeight="1">
      <c r="A644" s="1705"/>
      <c r="B644" s="1705"/>
      <c r="C644" s="1705"/>
      <c r="D644" s="1705"/>
      <c r="E644" s="1705"/>
      <c r="F644" s="1705"/>
      <c r="G644" s="1705"/>
      <c r="H644" s="1705"/>
    </row>
    <row r="645" spans="1:8" ht="15.75" customHeight="1">
      <c r="A645" s="1705"/>
      <c r="B645" s="1705"/>
      <c r="C645" s="1705"/>
      <c r="D645" s="1705"/>
      <c r="E645" s="1705"/>
      <c r="F645" s="1705"/>
      <c r="G645" s="1705"/>
      <c r="H645" s="1705"/>
    </row>
    <row r="646" spans="1:8" ht="15.75" customHeight="1">
      <c r="A646" s="1705"/>
      <c r="B646" s="1705"/>
      <c r="C646" s="1705"/>
      <c r="D646" s="1705"/>
      <c r="E646" s="1705"/>
      <c r="F646" s="1705"/>
      <c r="G646" s="1705"/>
      <c r="H646" s="1705"/>
    </row>
    <row r="647" spans="1:8" ht="15.75" customHeight="1">
      <c r="A647" s="1705"/>
      <c r="B647" s="1705"/>
      <c r="C647" s="1705"/>
      <c r="D647" s="1705"/>
      <c r="E647" s="1705"/>
      <c r="F647" s="1705"/>
      <c r="G647" s="1705"/>
      <c r="H647" s="1705"/>
    </row>
    <row r="648" spans="1:8" ht="15.75" customHeight="1">
      <c r="A648" s="1705"/>
      <c r="B648" s="1705"/>
      <c r="C648" s="1705"/>
      <c r="D648" s="1705"/>
      <c r="E648" s="1705"/>
      <c r="F648" s="1705"/>
      <c r="G648" s="1705"/>
      <c r="H648" s="1705"/>
    </row>
    <row r="649" spans="1:8" ht="15.75" customHeight="1">
      <c r="A649" s="1705"/>
      <c r="B649" s="1705"/>
      <c r="C649" s="1705"/>
      <c r="D649" s="1705"/>
      <c r="E649" s="1705"/>
      <c r="F649" s="1705"/>
      <c r="G649" s="1705"/>
      <c r="H649" s="1705"/>
    </row>
    <row r="650" spans="1:8" ht="15.75" customHeight="1">
      <c r="A650" s="1705"/>
      <c r="B650" s="1705"/>
      <c r="C650" s="1705"/>
      <c r="D650" s="1705"/>
      <c r="E650" s="1705"/>
      <c r="F650" s="1705"/>
      <c r="G650" s="1705"/>
      <c r="H650" s="1705"/>
    </row>
    <row r="651" spans="1:8" ht="15.75" customHeight="1">
      <c r="A651" s="1705"/>
      <c r="B651" s="1705"/>
      <c r="C651" s="1705"/>
      <c r="D651" s="1705"/>
      <c r="E651" s="1705"/>
      <c r="F651" s="1705"/>
      <c r="G651" s="1705"/>
      <c r="H651" s="1705"/>
    </row>
    <row r="652" spans="1:8" ht="15.75" customHeight="1">
      <c r="A652" s="1705"/>
      <c r="B652" s="1705"/>
      <c r="C652" s="1705"/>
      <c r="D652" s="1705"/>
      <c r="E652" s="1705"/>
      <c r="F652" s="1705"/>
      <c r="G652" s="1705"/>
      <c r="H652" s="1705"/>
    </row>
    <row r="653" spans="1:8" ht="15.75" customHeight="1">
      <c r="A653" s="1705"/>
      <c r="B653" s="1705"/>
      <c r="C653" s="1705"/>
      <c r="D653" s="1705"/>
      <c r="E653" s="1705"/>
      <c r="F653" s="1705"/>
      <c r="G653" s="1705"/>
      <c r="H653" s="1705"/>
    </row>
    <row r="654" spans="1:8" ht="15.75" customHeight="1">
      <c r="A654" s="1705"/>
      <c r="B654" s="1705"/>
      <c r="C654" s="1705"/>
      <c r="D654" s="1705"/>
      <c r="E654" s="1705"/>
      <c r="F654" s="1705"/>
      <c r="G654" s="1705"/>
      <c r="H654" s="1705"/>
    </row>
    <row r="655" spans="1:8" ht="15.75" customHeight="1">
      <c r="A655" s="1705"/>
      <c r="B655" s="1705"/>
      <c r="C655" s="1705"/>
      <c r="D655" s="1705"/>
      <c r="E655" s="1705"/>
      <c r="F655" s="1705"/>
      <c r="G655" s="1705"/>
      <c r="H655" s="1705"/>
    </row>
    <row r="656" spans="1:8" ht="15.75" customHeight="1">
      <c r="A656" s="1705"/>
      <c r="B656" s="1705"/>
      <c r="C656" s="1705"/>
      <c r="D656" s="1705"/>
      <c r="E656" s="1705"/>
      <c r="F656" s="1705"/>
      <c r="G656" s="1705"/>
      <c r="H656" s="1705"/>
    </row>
    <row r="657" spans="1:8" ht="15.75" customHeight="1">
      <c r="A657" s="1705"/>
      <c r="B657" s="1705"/>
      <c r="C657" s="1705"/>
      <c r="D657" s="1705"/>
      <c r="E657" s="1705"/>
      <c r="F657" s="1705"/>
      <c r="G657" s="1705"/>
      <c r="H657" s="1705"/>
    </row>
    <row r="658" spans="1:8" ht="15.75" customHeight="1">
      <c r="A658" s="1705"/>
      <c r="B658" s="1705"/>
      <c r="C658" s="1705"/>
      <c r="D658" s="1705"/>
      <c r="E658" s="1705"/>
      <c r="F658" s="1705"/>
      <c r="G658" s="1705"/>
      <c r="H658" s="1705"/>
    </row>
    <row r="659" spans="1:8" ht="15.75" customHeight="1">
      <c r="A659" s="1705"/>
      <c r="B659" s="1705"/>
      <c r="C659" s="1705"/>
      <c r="D659" s="1705"/>
      <c r="E659" s="1705"/>
      <c r="F659" s="1705"/>
      <c r="G659" s="1705"/>
      <c r="H659" s="1705"/>
    </row>
    <row r="660" spans="1:8" ht="15.75" customHeight="1">
      <c r="A660" s="1705"/>
      <c r="B660" s="1705"/>
      <c r="C660" s="1705"/>
      <c r="D660" s="1705"/>
      <c r="E660" s="1705"/>
      <c r="F660" s="1705"/>
      <c r="G660" s="1705"/>
      <c r="H660" s="1705"/>
    </row>
    <row r="661" spans="1:8" ht="15.75" customHeight="1">
      <c r="A661" s="1705"/>
      <c r="B661" s="1705"/>
      <c r="C661" s="1705"/>
      <c r="D661" s="1705"/>
      <c r="E661" s="1705"/>
      <c r="F661" s="1705"/>
      <c r="G661" s="1705"/>
      <c r="H661" s="1705"/>
    </row>
    <row r="662" spans="1:8" ht="15.75" customHeight="1">
      <c r="A662" s="1705"/>
      <c r="B662" s="1705"/>
      <c r="C662" s="1705"/>
      <c r="D662" s="1705"/>
      <c r="E662" s="1705"/>
      <c r="F662" s="1705"/>
      <c r="G662" s="1705"/>
      <c r="H662" s="1705"/>
    </row>
    <row r="663" spans="1:8" ht="15.75" customHeight="1">
      <c r="A663" s="1705"/>
      <c r="B663" s="1705"/>
      <c r="C663" s="1705"/>
      <c r="D663" s="1705"/>
      <c r="E663" s="1705"/>
      <c r="F663" s="1705"/>
      <c r="G663" s="1705"/>
      <c r="H663" s="1705"/>
    </row>
    <row r="664" spans="1:8" ht="15.75" customHeight="1">
      <c r="A664" s="1705"/>
      <c r="B664" s="1705"/>
      <c r="C664" s="1705"/>
      <c r="D664" s="1705"/>
      <c r="E664" s="1705"/>
      <c r="F664" s="1705"/>
      <c r="G664" s="1705"/>
      <c r="H664" s="1705"/>
    </row>
    <row r="665" spans="1:8" ht="15.75" customHeight="1">
      <c r="A665" s="1705"/>
      <c r="B665" s="1705"/>
      <c r="C665" s="1705"/>
      <c r="D665" s="1705"/>
      <c r="E665" s="1705"/>
      <c r="F665" s="1705"/>
      <c r="G665" s="1705"/>
      <c r="H665" s="1705"/>
    </row>
    <row r="666" spans="1:8" ht="15.75" customHeight="1">
      <c r="A666" s="1705"/>
      <c r="B666" s="1705"/>
      <c r="C666" s="1705"/>
      <c r="D666" s="1705"/>
      <c r="E666" s="1705"/>
      <c r="F666" s="1705"/>
      <c r="G666" s="1705"/>
      <c r="H666" s="1705"/>
    </row>
    <row r="667" spans="1:8" ht="15.75" customHeight="1">
      <c r="A667" s="1705"/>
      <c r="B667" s="1705"/>
      <c r="C667" s="1705"/>
      <c r="D667" s="1705"/>
      <c r="E667" s="1705"/>
      <c r="F667" s="1705"/>
      <c r="G667" s="1705"/>
      <c r="H667" s="1705"/>
    </row>
    <row r="668" spans="1:8" ht="15.75" customHeight="1">
      <c r="A668" s="1705"/>
      <c r="B668" s="1705"/>
      <c r="C668" s="1705"/>
      <c r="D668" s="1705"/>
      <c r="E668" s="1705"/>
      <c r="F668" s="1705"/>
      <c r="G668" s="1705"/>
      <c r="H668" s="1705"/>
    </row>
    <row r="669" spans="1:8" ht="15.75" customHeight="1">
      <c r="A669" s="1705"/>
      <c r="B669" s="1705"/>
      <c r="C669" s="1705"/>
      <c r="D669" s="1705"/>
      <c r="E669" s="1705"/>
      <c r="F669" s="1705"/>
      <c r="G669" s="1705"/>
      <c r="H669" s="1705"/>
    </row>
    <row r="670" spans="1:8" ht="15.75" customHeight="1">
      <c r="A670" s="1705"/>
      <c r="B670" s="1705"/>
      <c r="C670" s="1705"/>
      <c r="D670" s="1705"/>
      <c r="E670" s="1705"/>
      <c r="F670" s="1705"/>
      <c r="G670" s="1705"/>
      <c r="H670" s="1705"/>
    </row>
    <row r="671" spans="1:8" ht="15.75" customHeight="1">
      <c r="A671" s="1705"/>
      <c r="B671" s="1705"/>
      <c r="C671" s="1705"/>
      <c r="D671" s="1705"/>
      <c r="E671" s="1705"/>
      <c r="F671" s="1705"/>
      <c r="G671" s="1705"/>
      <c r="H671" s="1705"/>
    </row>
    <row r="672" spans="1:8" ht="15.75" customHeight="1">
      <c r="A672" s="1705"/>
      <c r="B672" s="1705"/>
      <c r="C672" s="1705"/>
      <c r="D672" s="1705"/>
      <c r="E672" s="1705"/>
      <c r="F672" s="1705"/>
      <c r="G672" s="1705"/>
      <c r="H672" s="1705"/>
    </row>
    <row r="673" spans="1:8" ht="15.75" customHeight="1">
      <c r="A673" s="1705"/>
      <c r="B673" s="1705"/>
      <c r="C673" s="1705"/>
      <c r="D673" s="1705"/>
      <c r="E673" s="1705"/>
      <c r="F673" s="1705"/>
      <c r="G673" s="1705"/>
      <c r="H673" s="1705"/>
    </row>
    <row r="674" spans="1:8" ht="15.75" customHeight="1">
      <c r="A674" s="1705"/>
      <c r="B674" s="1705"/>
      <c r="C674" s="1705"/>
      <c r="D674" s="1705"/>
      <c r="E674" s="1705"/>
      <c r="F674" s="1705"/>
      <c r="G674" s="1705"/>
      <c r="H674" s="1705"/>
    </row>
    <row r="675" spans="1:8" ht="15.75" customHeight="1">
      <c r="A675" s="1705"/>
      <c r="B675" s="1705"/>
      <c r="C675" s="1705"/>
      <c r="D675" s="1705"/>
      <c r="E675" s="1705"/>
      <c r="F675" s="1705"/>
      <c r="G675" s="1705"/>
      <c r="H675" s="1705"/>
    </row>
    <row r="676" spans="1:8" ht="15.75" customHeight="1">
      <c r="A676" s="1705"/>
      <c r="B676" s="1705"/>
      <c r="C676" s="1705"/>
      <c r="D676" s="1705"/>
      <c r="E676" s="1705"/>
      <c r="F676" s="1705"/>
      <c r="G676" s="1705"/>
      <c r="H676" s="1705"/>
    </row>
    <row r="677" spans="1:8" ht="15.75" customHeight="1">
      <c r="A677" s="1705"/>
      <c r="B677" s="1705"/>
      <c r="C677" s="1705"/>
      <c r="D677" s="1705"/>
      <c r="E677" s="1705"/>
      <c r="F677" s="1705"/>
      <c r="G677" s="1705"/>
      <c r="H677" s="1705"/>
    </row>
    <row r="678" spans="1:8" ht="15.75" customHeight="1">
      <c r="A678" s="1705"/>
      <c r="B678" s="1705"/>
      <c r="C678" s="1705"/>
      <c r="D678" s="1705"/>
      <c r="E678" s="1705"/>
      <c r="F678" s="1705"/>
      <c r="G678" s="1705"/>
      <c r="H678" s="1705"/>
    </row>
    <row r="679" spans="1:8" ht="15.75" customHeight="1">
      <c r="A679" s="1705"/>
      <c r="B679" s="1705"/>
      <c r="C679" s="1705"/>
      <c r="D679" s="1705"/>
      <c r="E679" s="1705"/>
      <c r="F679" s="1705"/>
      <c r="G679" s="1705"/>
      <c r="H679" s="1705"/>
    </row>
    <row r="680" spans="1:8" ht="15.75" customHeight="1">
      <c r="A680" s="1705"/>
      <c r="B680" s="1705"/>
      <c r="C680" s="1705"/>
      <c r="D680" s="1705"/>
      <c r="E680" s="1705"/>
      <c r="F680" s="1705"/>
      <c r="G680" s="1705"/>
      <c r="H680" s="1705"/>
    </row>
    <row r="681" spans="1:8" ht="15.75" customHeight="1">
      <c r="A681" s="1705"/>
      <c r="B681" s="1705"/>
      <c r="C681" s="1705"/>
      <c r="D681" s="1705"/>
      <c r="E681" s="1705"/>
      <c r="F681" s="1705"/>
      <c r="G681" s="1705"/>
      <c r="H681" s="1705"/>
    </row>
    <row r="682" spans="1:8" ht="15.75" customHeight="1">
      <c r="A682" s="1705"/>
      <c r="B682" s="1705"/>
      <c r="C682" s="1705"/>
      <c r="D682" s="1705"/>
      <c r="E682" s="1705"/>
      <c r="F682" s="1705"/>
      <c r="G682" s="1705"/>
      <c r="H682" s="1705"/>
    </row>
    <row r="683" spans="1:8" ht="15.75" customHeight="1">
      <c r="A683" s="1705"/>
      <c r="B683" s="1705"/>
      <c r="C683" s="1705"/>
      <c r="D683" s="1705"/>
      <c r="E683" s="1705"/>
      <c r="F683" s="1705"/>
      <c r="G683" s="1705"/>
      <c r="H683" s="1705"/>
    </row>
    <row r="684" spans="1:8" ht="15.75" customHeight="1">
      <c r="A684" s="1705"/>
      <c r="B684" s="1705"/>
      <c r="C684" s="1705"/>
      <c r="D684" s="1705"/>
      <c r="E684" s="1705"/>
      <c r="F684" s="1705"/>
      <c r="G684" s="1705"/>
      <c r="H684" s="1705"/>
    </row>
    <row r="685" spans="1:8" ht="15.75" customHeight="1">
      <c r="A685" s="1705"/>
      <c r="B685" s="1705"/>
      <c r="C685" s="1705"/>
      <c r="D685" s="1705"/>
      <c r="E685" s="1705"/>
      <c r="F685" s="1705"/>
      <c r="G685" s="1705"/>
      <c r="H685" s="1705"/>
    </row>
    <row r="686" spans="1:8" ht="15.75" customHeight="1">
      <c r="A686" s="1705"/>
      <c r="B686" s="1705"/>
      <c r="C686" s="1705"/>
      <c r="D686" s="1705"/>
      <c r="E686" s="1705"/>
      <c r="F686" s="1705"/>
      <c r="G686" s="1705"/>
      <c r="H686" s="1705"/>
    </row>
    <row r="687" spans="1:8" ht="15.75" customHeight="1">
      <c r="A687" s="1705"/>
      <c r="B687" s="1705"/>
      <c r="C687" s="1705"/>
      <c r="D687" s="1705"/>
      <c r="E687" s="1705"/>
      <c r="F687" s="1705"/>
      <c r="G687" s="1705"/>
      <c r="H687" s="1705"/>
    </row>
    <row r="688" spans="1:8" ht="15.75" customHeight="1">
      <c r="A688" s="1705"/>
      <c r="B688" s="1705"/>
      <c r="C688" s="1705"/>
      <c r="D688" s="1705"/>
      <c r="E688" s="1705"/>
      <c r="F688" s="1705"/>
      <c r="G688" s="1705"/>
      <c r="H688" s="1705"/>
    </row>
    <row r="689" spans="1:8" ht="15.75" customHeight="1">
      <c r="A689" s="1705"/>
      <c r="B689" s="1705"/>
      <c r="C689" s="1705"/>
      <c r="D689" s="1705"/>
      <c r="E689" s="1705"/>
      <c r="F689" s="1705"/>
      <c r="G689" s="1705"/>
      <c r="H689" s="1705"/>
    </row>
    <row r="690" spans="1:8" ht="15.75" customHeight="1">
      <c r="A690" s="1705"/>
      <c r="B690" s="1705"/>
      <c r="C690" s="1705"/>
      <c r="D690" s="1705"/>
      <c r="E690" s="1705"/>
      <c r="F690" s="1705"/>
      <c r="G690" s="1705"/>
      <c r="H690" s="1705"/>
    </row>
    <row r="691" spans="1:8" ht="15.75" customHeight="1">
      <c r="A691" s="1705"/>
      <c r="B691" s="1705"/>
      <c r="C691" s="1705"/>
      <c r="D691" s="1705"/>
      <c r="E691" s="1705"/>
      <c r="F691" s="1705"/>
      <c r="G691" s="1705"/>
      <c r="H691" s="1705"/>
    </row>
    <row r="692" spans="1:8" ht="15.75" customHeight="1">
      <c r="A692" s="1705"/>
      <c r="B692" s="1705"/>
      <c r="C692" s="1705"/>
      <c r="D692" s="1705"/>
      <c r="E692" s="1705"/>
      <c r="F692" s="1705"/>
      <c r="G692" s="1705"/>
      <c r="H692" s="1705"/>
    </row>
    <row r="693" spans="1:8" ht="15.75" customHeight="1">
      <c r="A693" s="1705"/>
      <c r="B693" s="1705"/>
      <c r="C693" s="1705"/>
      <c r="D693" s="1705"/>
      <c r="E693" s="1705"/>
      <c r="F693" s="1705"/>
      <c r="G693" s="1705"/>
      <c r="H693" s="1705"/>
    </row>
    <row r="694" spans="1:8" ht="15.75" customHeight="1">
      <c r="A694" s="1705"/>
      <c r="B694" s="1705"/>
      <c r="C694" s="1705"/>
      <c r="D694" s="1705"/>
      <c r="E694" s="1705"/>
      <c r="F694" s="1705"/>
      <c r="G694" s="1705"/>
      <c r="H694" s="1705"/>
    </row>
    <row r="695" spans="1:8" ht="15.75" customHeight="1">
      <c r="A695" s="1705"/>
      <c r="B695" s="1705"/>
      <c r="C695" s="1705"/>
      <c r="D695" s="1705"/>
      <c r="E695" s="1705"/>
      <c r="F695" s="1705"/>
      <c r="G695" s="1705"/>
      <c r="H695" s="1705"/>
    </row>
    <row r="696" spans="1:8" ht="15.75" customHeight="1">
      <c r="A696" s="1705"/>
      <c r="B696" s="1705"/>
      <c r="C696" s="1705"/>
      <c r="D696" s="1705"/>
      <c r="E696" s="1705"/>
      <c r="F696" s="1705"/>
      <c r="G696" s="1705"/>
      <c r="H696" s="1705"/>
    </row>
    <row r="697" spans="1:8" ht="15.75" customHeight="1">
      <c r="A697" s="1705"/>
      <c r="B697" s="1705"/>
      <c r="C697" s="1705"/>
      <c r="D697" s="1705"/>
      <c r="E697" s="1705"/>
      <c r="F697" s="1705"/>
      <c r="G697" s="1705"/>
      <c r="H697" s="1705"/>
    </row>
    <row r="698" spans="1:8" ht="15.75" customHeight="1">
      <c r="A698" s="1705"/>
      <c r="B698" s="1705"/>
      <c r="C698" s="1705"/>
      <c r="D698" s="1705"/>
      <c r="E698" s="1705"/>
      <c r="F698" s="1705"/>
      <c r="G698" s="1705"/>
      <c r="H698" s="1705"/>
    </row>
    <row r="699" spans="1:8" ht="15.75" customHeight="1">
      <c r="A699" s="1705"/>
      <c r="B699" s="1705"/>
      <c r="C699" s="1705"/>
      <c r="D699" s="1705"/>
      <c r="E699" s="1705"/>
      <c r="F699" s="1705"/>
      <c r="G699" s="1705"/>
      <c r="H699" s="1705"/>
    </row>
    <row r="700" spans="1:8" ht="15.75" customHeight="1">
      <c r="A700" s="1705"/>
      <c r="B700" s="1705"/>
      <c r="C700" s="1705"/>
      <c r="D700" s="1705"/>
      <c r="E700" s="1705"/>
      <c r="F700" s="1705"/>
      <c r="G700" s="1705"/>
      <c r="H700" s="1705"/>
    </row>
    <row r="701" spans="1:8" ht="15.75" customHeight="1">
      <c r="A701" s="1705"/>
      <c r="B701" s="1705"/>
      <c r="C701" s="1705"/>
      <c r="D701" s="1705"/>
      <c r="E701" s="1705"/>
      <c r="F701" s="1705"/>
      <c r="G701" s="1705"/>
      <c r="H701" s="1705"/>
    </row>
    <row r="702" spans="1:8" ht="15.75" customHeight="1">
      <c r="A702" s="1705"/>
      <c r="B702" s="1705"/>
      <c r="C702" s="1705"/>
      <c r="D702" s="1705"/>
      <c r="E702" s="1705"/>
      <c r="F702" s="1705"/>
      <c r="G702" s="1705"/>
      <c r="H702" s="1705"/>
    </row>
    <row r="703" spans="1:8" ht="15.75" customHeight="1">
      <c r="A703" s="1705"/>
      <c r="B703" s="1705"/>
      <c r="C703" s="1705"/>
      <c r="D703" s="1705"/>
      <c r="E703" s="1705"/>
      <c r="F703" s="1705"/>
      <c r="G703" s="1705"/>
      <c r="H703" s="1705"/>
    </row>
    <row r="704" spans="1:8" ht="15.75" customHeight="1">
      <c r="A704" s="1705"/>
      <c r="B704" s="1705"/>
      <c r="C704" s="1705"/>
      <c r="D704" s="1705"/>
      <c r="E704" s="1705"/>
      <c r="F704" s="1705"/>
      <c r="G704" s="1705"/>
      <c r="H704" s="1705"/>
    </row>
    <row r="705" spans="1:8" ht="15.75" customHeight="1">
      <c r="A705" s="1705"/>
      <c r="B705" s="1705"/>
      <c r="C705" s="1705"/>
      <c r="D705" s="1705"/>
      <c r="E705" s="1705"/>
      <c r="F705" s="1705"/>
      <c r="G705" s="1705"/>
      <c r="H705" s="1705"/>
    </row>
    <row r="706" spans="1:8" ht="15.75" customHeight="1">
      <c r="A706" s="1705"/>
      <c r="B706" s="1705"/>
      <c r="C706" s="1705"/>
      <c r="D706" s="1705"/>
      <c r="E706" s="1705"/>
      <c r="F706" s="1705"/>
      <c r="G706" s="1705"/>
      <c r="H706" s="1705"/>
    </row>
    <row r="707" spans="1:8" ht="15.75" customHeight="1">
      <c r="A707" s="1705"/>
      <c r="B707" s="1705"/>
      <c r="C707" s="1705"/>
      <c r="D707" s="1705"/>
      <c r="E707" s="1705"/>
      <c r="F707" s="1705"/>
      <c r="G707" s="1705"/>
      <c r="H707" s="1705"/>
    </row>
    <row r="708" spans="1:8" ht="15.75" customHeight="1">
      <c r="A708" s="1705"/>
      <c r="B708" s="1705"/>
      <c r="C708" s="1705"/>
      <c r="D708" s="1705"/>
      <c r="E708" s="1705"/>
      <c r="F708" s="1705"/>
      <c r="G708" s="1705"/>
      <c r="H708" s="1705"/>
    </row>
    <row r="709" spans="1:8" ht="15.75" customHeight="1">
      <c r="A709" s="1705"/>
      <c r="B709" s="1705"/>
      <c r="C709" s="1705"/>
      <c r="D709" s="1705"/>
      <c r="E709" s="1705"/>
      <c r="F709" s="1705"/>
      <c r="G709" s="1705"/>
      <c r="H709" s="1705"/>
    </row>
    <row r="710" spans="1:8" ht="15.75" customHeight="1">
      <c r="A710" s="1705"/>
      <c r="B710" s="1705"/>
      <c r="C710" s="1705"/>
      <c r="D710" s="1705"/>
      <c r="E710" s="1705"/>
      <c r="F710" s="1705"/>
      <c r="G710" s="1705"/>
      <c r="H710" s="1705"/>
    </row>
    <row r="711" spans="1:8" ht="15.75" customHeight="1">
      <c r="A711" s="1705"/>
      <c r="B711" s="1705"/>
      <c r="C711" s="1705"/>
      <c r="D711" s="1705"/>
      <c r="E711" s="1705"/>
      <c r="F711" s="1705"/>
      <c r="G711" s="1705"/>
      <c r="H711" s="1705"/>
    </row>
    <row r="712" spans="1:8" ht="15.75" customHeight="1">
      <c r="A712" s="1705"/>
      <c r="B712" s="1705"/>
      <c r="C712" s="1705"/>
      <c r="D712" s="1705"/>
      <c r="E712" s="1705"/>
      <c r="F712" s="1705"/>
      <c r="G712" s="1705"/>
      <c r="H712" s="1705"/>
    </row>
    <row r="713" spans="1:8" ht="15.75" customHeight="1">
      <c r="A713" s="1705"/>
      <c r="B713" s="1705"/>
      <c r="C713" s="1705"/>
      <c r="D713" s="1705"/>
      <c r="E713" s="1705"/>
      <c r="F713" s="1705"/>
      <c r="G713" s="1705"/>
      <c r="H713" s="1705"/>
    </row>
    <row r="714" spans="1:8" ht="15.75" customHeight="1">
      <c r="A714" s="1705"/>
      <c r="B714" s="1705"/>
      <c r="C714" s="1705"/>
      <c r="D714" s="1705"/>
      <c r="E714" s="1705"/>
      <c r="F714" s="1705"/>
      <c r="G714" s="1705"/>
      <c r="H714" s="1705"/>
    </row>
    <row r="715" spans="1:8" ht="15.75" customHeight="1">
      <c r="A715" s="1705"/>
      <c r="B715" s="1705"/>
      <c r="C715" s="1705"/>
      <c r="D715" s="1705"/>
      <c r="E715" s="1705"/>
      <c r="F715" s="1705"/>
      <c r="G715" s="1705"/>
      <c r="H715" s="1705"/>
    </row>
    <row r="716" spans="1:8" ht="15.75" customHeight="1">
      <c r="A716" s="1705"/>
      <c r="B716" s="1705"/>
      <c r="C716" s="1705"/>
      <c r="D716" s="1705"/>
      <c r="E716" s="1705"/>
      <c r="F716" s="1705"/>
      <c r="G716" s="1705"/>
      <c r="H716" s="1705"/>
    </row>
    <row r="717" spans="1:8" ht="15.75" customHeight="1">
      <c r="A717" s="1705"/>
      <c r="B717" s="1705"/>
      <c r="C717" s="1705"/>
      <c r="D717" s="1705"/>
      <c r="E717" s="1705"/>
      <c r="F717" s="1705"/>
      <c r="G717" s="1705"/>
      <c r="H717" s="1705"/>
    </row>
    <row r="718" spans="1:8" ht="15.75" customHeight="1">
      <c r="A718" s="1705"/>
      <c r="B718" s="1705"/>
      <c r="C718" s="1705"/>
      <c r="D718" s="1705"/>
      <c r="E718" s="1705"/>
      <c r="F718" s="1705"/>
      <c r="G718" s="1705"/>
      <c r="H718" s="1705"/>
    </row>
    <row r="719" spans="1:8" ht="15.75" customHeight="1">
      <c r="A719" s="1705"/>
      <c r="B719" s="1705"/>
      <c r="C719" s="1705"/>
      <c r="D719" s="1705"/>
      <c r="E719" s="1705"/>
      <c r="F719" s="1705"/>
      <c r="G719" s="1705"/>
      <c r="H719" s="1705"/>
    </row>
    <row r="720" spans="1:8" ht="15.75" customHeight="1">
      <c r="A720" s="1705"/>
      <c r="B720" s="1705"/>
      <c r="C720" s="1705"/>
      <c r="D720" s="1705"/>
      <c r="E720" s="1705"/>
      <c r="F720" s="1705"/>
      <c r="G720" s="1705"/>
      <c r="H720" s="1705"/>
    </row>
    <row r="721" spans="1:8" ht="15.75" customHeight="1">
      <c r="A721" s="1705"/>
      <c r="B721" s="1705"/>
      <c r="C721" s="1705"/>
      <c r="D721" s="1705"/>
      <c r="E721" s="1705"/>
      <c r="F721" s="1705"/>
      <c r="G721" s="1705"/>
      <c r="H721" s="1705"/>
    </row>
    <row r="722" spans="1:8" ht="15.75" customHeight="1">
      <c r="A722" s="1705"/>
      <c r="B722" s="1705"/>
      <c r="C722" s="1705"/>
      <c r="D722" s="1705"/>
      <c r="E722" s="1705"/>
      <c r="F722" s="1705"/>
      <c r="G722" s="1705"/>
      <c r="H722" s="1705"/>
    </row>
    <row r="723" spans="1:8" ht="15.75" customHeight="1">
      <c r="A723" s="1705"/>
      <c r="B723" s="1705"/>
      <c r="C723" s="1705"/>
      <c r="D723" s="1705"/>
      <c r="E723" s="1705"/>
      <c r="F723" s="1705"/>
      <c r="G723" s="1705"/>
      <c r="H723" s="1705"/>
    </row>
    <row r="724" spans="1:8" ht="15.75" customHeight="1">
      <c r="A724" s="1705"/>
      <c r="B724" s="1705"/>
      <c r="C724" s="1705"/>
      <c r="D724" s="1705"/>
      <c r="E724" s="1705"/>
      <c r="F724" s="1705"/>
      <c r="G724" s="1705"/>
      <c r="H724" s="1705"/>
    </row>
    <row r="725" spans="1:8" ht="15.75" customHeight="1">
      <c r="A725" s="1705"/>
      <c r="B725" s="1705"/>
      <c r="C725" s="1705"/>
      <c r="D725" s="1705"/>
      <c r="E725" s="1705"/>
      <c r="F725" s="1705"/>
      <c r="G725" s="1705"/>
      <c r="H725" s="1705"/>
    </row>
    <row r="726" spans="1:8" ht="15.75" customHeight="1">
      <c r="A726" s="1705"/>
      <c r="B726" s="1705"/>
      <c r="C726" s="1705"/>
      <c r="D726" s="1705"/>
      <c r="E726" s="1705"/>
      <c r="F726" s="1705"/>
      <c r="G726" s="1705"/>
      <c r="H726" s="1705"/>
    </row>
    <row r="727" spans="1:8" ht="15.75" customHeight="1">
      <c r="A727" s="1705"/>
      <c r="B727" s="1705"/>
      <c r="C727" s="1705"/>
      <c r="D727" s="1705"/>
      <c r="E727" s="1705"/>
      <c r="F727" s="1705"/>
      <c r="G727" s="1705"/>
      <c r="H727" s="1705"/>
    </row>
    <row r="728" spans="1:8" ht="15.75" customHeight="1">
      <c r="A728" s="1705"/>
      <c r="B728" s="1705"/>
      <c r="C728" s="1705"/>
      <c r="D728" s="1705"/>
      <c r="E728" s="1705"/>
      <c r="F728" s="1705"/>
      <c r="G728" s="1705"/>
      <c r="H728" s="1705"/>
    </row>
    <row r="729" spans="1:8" ht="15.75" customHeight="1">
      <c r="A729" s="1705"/>
      <c r="B729" s="1705"/>
      <c r="C729" s="1705"/>
      <c r="D729" s="1705"/>
      <c r="E729" s="1705"/>
      <c r="F729" s="1705"/>
      <c r="G729" s="1705"/>
      <c r="H729" s="1705"/>
    </row>
    <row r="730" spans="1:8" ht="15.75" customHeight="1">
      <c r="A730" s="1705"/>
      <c r="B730" s="1705"/>
      <c r="C730" s="1705"/>
      <c r="D730" s="1705"/>
      <c r="E730" s="1705"/>
      <c r="F730" s="1705"/>
      <c r="G730" s="1705"/>
      <c r="H730" s="1705"/>
    </row>
    <row r="731" spans="1:8" ht="15.75" customHeight="1">
      <c r="A731" s="1705"/>
      <c r="B731" s="1705"/>
      <c r="C731" s="1705"/>
      <c r="D731" s="1705"/>
      <c r="E731" s="1705"/>
      <c r="F731" s="1705"/>
      <c r="G731" s="1705"/>
      <c r="H731" s="1705"/>
    </row>
    <row r="732" spans="1:8" ht="15.75" customHeight="1">
      <c r="A732" s="1705"/>
      <c r="B732" s="1705"/>
      <c r="C732" s="1705"/>
      <c r="D732" s="1705"/>
      <c r="E732" s="1705"/>
      <c r="F732" s="1705"/>
      <c r="G732" s="1705"/>
      <c r="H732" s="1705"/>
    </row>
    <row r="733" spans="1:8" ht="15.75" customHeight="1">
      <c r="A733" s="1705"/>
      <c r="B733" s="1705"/>
      <c r="C733" s="1705"/>
      <c r="D733" s="1705"/>
      <c r="E733" s="1705"/>
      <c r="F733" s="1705"/>
      <c r="G733" s="1705"/>
      <c r="H733" s="1705"/>
    </row>
    <row r="734" spans="1:8" ht="15.75" customHeight="1">
      <c r="A734" s="1705"/>
      <c r="B734" s="1705"/>
      <c r="C734" s="1705"/>
      <c r="D734" s="1705"/>
      <c r="E734" s="1705"/>
      <c r="F734" s="1705"/>
      <c r="G734" s="1705"/>
      <c r="H734" s="1705"/>
    </row>
    <row r="735" spans="1:8" ht="15.75" customHeight="1">
      <c r="A735" s="1705"/>
      <c r="B735" s="1705"/>
      <c r="C735" s="1705"/>
      <c r="D735" s="1705"/>
      <c r="E735" s="1705"/>
      <c r="F735" s="1705"/>
      <c r="G735" s="1705"/>
      <c r="H735" s="1705"/>
    </row>
    <row r="736" spans="1:8" ht="15.75" customHeight="1">
      <c r="A736" s="1705"/>
      <c r="B736" s="1705"/>
      <c r="C736" s="1705"/>
      <c r="D736" s="1705"/>
      <c r="E736" s="1705"/>
      <c r="F736" s="1705"/>
      <c r="G736" s="1705"/>
      <c r="H736" s="1705"/>
    </row>
    <row r="737" spans="1:8" ht="15.75" customHeight="1">
      <c r="A737" s="1705"/>
      <c r="B737" s="1705"/>
      <c r="C737" s="1705"/>
      <c r="D737" s="1705"/>
      <c r="E737" s="1705"/>
      <c r="F737" s="1705"/>
      <c r="G737" s="1705"/>
      <c r="H737" s="1705"/>
    </row>
    <row r="738" spans="1:8" ht="15.75" customHeight="1">
      <c r="A738" s="1705"/>
      <c r="B738" s="1705"/>
      <c r="C738" s="1705"/>
      <c r="D738" s="1705"/>
      <c r="E738" s="1705"/>
      <c r="F738" s="1705"/>
      <c r="G738" s="1705"/>
      <c r="H738" s="1705"/>
    </row>
    <row r="739" spans="1:8" ht="15.75" customHeight="1">
      <c r="A739" s="1705"/>
      <c r="B739" s="1705"/>
      <c r="C739" s="1705"/>
      <c r="D739" s="1705"/>
      <c r="E739" s="1705"/>
      <c r="F739" s="1705"/>
      <c r="G739" s="1705"/>
      <c r="H739" s="1705"/>
    </row>
    <row r="740" spans="1:8" ht="15.75" customHeight="1">
      <c r="A740" s="1705"/>
      <c r="B740" s="1705"/>
      <c r="C740" s="1705"/>
      <c r="D740" s="1705"/>
      <c r="E740" s="1705"/>
      <c r="F740" s="1705"/>
      <c r="G740" s="1705"/>
      <c r="H740" s="1705"/>
    </row>
    <row r="741" spans="1:8" ht="15.75" customHeight="1">
      <c r="A741" s="1705"/>
      <c r="B741" s="1705"/>
      <c r="C741" s="1705"/>
      <c r="D741" s="1705"/>
      <c r="E741" s="1705"/>
      <c r="F741" s="1705"/>
      <c r="G741" s="1705"/>
      <c r="H741" s="1705"/>
    </row>
    <row r="742" spans="1:8" ht="15.75" customHeight="1">
      <c r="A742" s="1705"/>
      <c r="B742" s="1705"/>
      <c r="C742" s="1705"/>
      <c r="D742" s="1705"/>
      <c r="E742" s="1705"/>
      <c r="F742" s="1705"/>
      <c r="G742" s="1705"/>
      <c r="H742" s="1705"/>
    </row>
    <row r="743" spans="1:8" ht="15.75" customHeight="1">
      <c r="A743" s="1705"/>
      <c r="B743" s="1705"/>
      <c r="C743" s="1705"/>
      <c r="D743" s="1705"/>
      <c r="E743" s="1705"/>
      <c r="F743" s="1705"/>
      <c r="G743" s="1705"/>
      <c r="H743" s="1705"/>
    </row>
    <row r="744" spans="1:8" ht="15.75" customHeight="1">
      <c r="A744" s="1705"/>
      <c r="B744" s="1705"/>
      <c r="C744" s="1705"/>
      <c r="D744" s="1705"/>
      <c r="E744" s="1705"/>
      <c r="F744" s="1705"/>
      <c r="G744" s="1705"/>
      <c r="H744" s="1705"/>
    </row>
    <row r="745" spans="1:8" ht="15.75" customHeight="1">
      <c r="A745" s="1705"/>
      <c r="B745" s="1705"/>
      <c r="C745" s="1705"/>
      <c r="D745" s="1705"/>
      <c r="E745" s="1705"/>
      <c r="F745" s="1705"/>
      <c r="G745" s="1705"/>
      <c r="H745" s="1705"/>
    </row>
    <row r="746" spans="1:8" ht="15.75" customHeight="1">
      <c r="A746" s="1705"/>
      <c r="B746" s="1705"/>
      <c r="C746" s="1705"/>
      <c r="D746" s="1705"/>
      <c r="E746" s="1705"/>
      <c r="F746" s="1705"/>
      <c r="G746" s="1705"/>
      <c r="H746" s="1705"/>
    </row>
    <row r="747" spans="1:8" ht="15.75" customHeight="1">
      <c r="A747" s="1705"/>
      <c r="B747" s="1705"/>
      <c r="C747" s="1705"/>
      <c r="D747" s="1705"/>
      <c r="E747" s="1705"/>
      <c r="F747" s="1705"/>
      <c r="G747" s="1705"/>
      <c r="H747" s="1705"/>
    </row>
    <row r="748" spans="1:8" ht="15.75" customHeight="1">
      <c r="A748" s="1705"/>
      <c r="B748" s="1705"/>
      <c r="C748" s="1705"/>
      <c r="D748" s="1705"/>
      <c r="E748" s="1705"/>
      <c r="F748" s="1705"/>
      <c r="G748" s="1705"/>
      <c r="H748" s="1705"/>
    </row>
    <row r="749" spans="1:8" ht="15.75" customHeight="1">
      <c r="A749" s="1705"/>
      <c r="B749" s="1705"/>
      <c r="C749" s="1705"/>
      <c r="D749" s="1705"/>
      <c r="E749" s="1705"/>
      <c r="F749" s="1705"/>
      <c r="G749" s="1705"/>
      <c r="H749" s="1705"/>
    </row>
    <row r="750" spans="1:8" ht="15.75" customHeight="1">
      <c r="A750" s="1705"/>
      <c r="B750" s="1705"/>
      <c r="C750" s="1705"/>
      <c r="D750" s="1705"/>
      <c r="E750" s="1705"/>
      <c r="F750" s="1705"/>
      <c r="G750" s="1705"/>
      <c r="H750" s="1705"/>
    </row>
    <row r="751" spans="1:8" ht="15.75" customHeight="1">
      <c r="A751" s="1705"/>
      <c r="B751" s="1705"/>
      <c r="C751" s="1705"/>
      <c r="D751" s="1705"/>
      <c r="E751" s="1705"/>
      <c r="F751" s="1705"/>
      <c r="G751" s="1705"/>
      <c r="H751" s="1705"/>
    </row>
    <row r="752" spans="1:8" ht="15.75" customHeight="1">
      <c r="A752" s="1705"/>
      <c r="B752" s="1705"/>
      <c r="C752" s="1705"/>
      <c r="D752" s="1705"/>
      <c r="E752" s="1705"/>
      <c r="F752" s="1705"/>
      <c r="G752" s="1705"/>
      <c r="H752" s="1705"/>
    </row>
    <row r="753" spans="1:8" ht="15.75" customHeight="1">
      <c r="A753" s="1705"/>
      <c r="B753" s="1705"/>
      <c r="C753" s="1705"/>
      <c r="D753" s="1705"/>
      <c r="E753" s="1705"/>
      <c r="F753" s="1705"/>
      <c r="G753" s="1705"/>
      <c r="H753" s="1705"/>
    </row>
    <row r="754" spans="1:8" ht="15.75" customHeight="1">
      <c r="A754" s="1705"/>
      <c r="B754" s="1705"/>
      <c r="C754" s="1705"/>
      <c r="D754" s="1705"/>
      <c r="E754" s="1705"/>
      <c r="F754" s="1705"/>
      <c r="G754" s="1705"/>
      <c r="H754" s="1705"/>
    </row>
    <row r="755" spans="1:8" ht="15.75" customHeight="1">
      <c r="A755" s="1705"/>
      <c r="B755" s="1705"/>
      <c r="C755" s="1705"/>
      <c r="D755" s="1705"/>
      <c r="E755" s="1705"/>
      <c r="F755" s="1705"/>
      <c r="G755" s="1705"/>
      <c r="H755" s="1705"/>
    </row>
    <row r="756" spans="1:8" ht="15.75" customHeight="1">
      <c r="A756" s="1705"/>
      <c r="B756" s="1705"/>
      <c r="C756" s="1705"/>
      <c r="D756" s="1705"/>
      <c r="E756" s="1705"/>
      <c r="F756" s="1705"/>
      <c r="G756" s="1705"/>
      <c r="H756" s="1705"/>
    </row>
    <row r="757" spans="1:8" ht="15.75" customHeight="1">
      <c r="A757" s="1705"/>
      <c r="B757" s="1705"/>
      <c r="C757" s="1705"/>
      <c r="D757" s="1705"/>
      <c r="E757" s="1705"/>
      <c r="F757" s="1705"/>
      <c r="G757" s="1705"/>
      <c r="H757" s="1705"/>
    </row>
    <row r="758" spans="1:8" ht="15.75" customHeight="1">
      <c r="A758" s="1705"/>
      <c r="B758" s="1705"/>
      <c r="C758" s="1705"/>
      <c r="D758" s="1705"/>
      <c r="E758" s="1705"/>
      <c r="F758" s="1705"/>
      <c r="G758" s="1705"/>
      <c r="H758" s="1705"/>
    </row>
    <row r="759" spans="1:8" ht="15.75" customHeight="1">
      <c r="A759" s="1705"/>
      <c r="B759" s="1705"/>
      <c r="C759" s="1705"/>
      <c r="D759" s="1705"/>
      <c r="E759" s="1705"/>
      <c r="F759" s="1705"/>
      <c r="G759" s="1705"/>
      <c r="H759" s="1705"/>
    </row>
    <row r="760" spans="1:8" ht="15.75" customHeight="1">
      <c r="A760" s="1705"/>
      <c r="B760" s="1705"/>
      <c r="C760" s="1705"/>
      <c r="D760" s="1705"/>
      <c r="E760" s="1705"/>
      <c r="F760" s="1705"/>
      <c r="G760" s="1705"/>
      <c r="H760" s="1705"/>
    </row>
    <row r="761" spans="1:8" ht="15.75" customHeight="1">
      <c r="A761" s="1705"/>
      <c r="B761" s="1705"/>
      <c r="C761" s="1705"/>
      <c r="D761" s="1705"/>
      <c r="E761" s="1705"/>
      <c r="F761" s="1705"/>
      <c r="G761" s="1705"/>
      <c r="H761" s="1705"/>
    </row>
    <row r="762" spans="1:8" ht="15.75" customHeight="1">
      <c r="A762" s="1705"/>
      <c r="B762" s="1705"/>
      <c r="C762" s="1705"/>
      <c r="D762" s="1705"/>
      <c r="E762" s="1705"/>
      <c r="F762" s="1705"/>
      <c r="G762" s="1705"/>
      <c r="H762" s="1705"/>
    </row>
    <row r="763" spans="1:8" ht="15.75" customHeight="1">
      <c r="A763" s="1705"/>
      <c r="B763" s="1705"/>
      <c r="C763" s="1705"/>
      <c r="D763" s="1705"/>
      <c r="E763" s="1705"/>
      <c r="F763" s="1705"/>
      <c r="G763" s="1705"/>
      <c r="H763" s="1705"/>
    </row>
    <row r="764" spans="1:8" ht="15.75" customHeight="1">
      <c r="A764" s="1705"/>
      <c r="B764" s="1705"/>
      <c r="C764" s="1705"/>
      <c r="D764" s="1705"/>
      <c r="E764" s="1705"/>
      <c r="F764" s="1705"/>
      <c r="G764" s="1705"/>
      <c r="H764" s="1705"/>
    </row>
    <row r="765" spans="1:8" ht="15.75" customHeight="1">
      <c r="A765" s="1705"/>
      <c r="B765" s="1705"/>
      <c r="C765" s="1705"/>
      <c r="D765" s="1705"/>
      <c r="E765" s="1705"/>
      <c r="F765" s="1705"/>
      <c r="G765" s="1705"/>
      <c r="H765" s="1705"/>
    </row>
    <row r="766" spans="1:8" ht="15.75" customHeight="1">
      <c r="A766" s="1705"/>
      <c r="B766" s="1705"/>
      <c r="C766" s="1705"/>
      <c r="D766" s="1705"/>
      <c r="E766" s="1705"/>
      <c r="F766" s="1705"/>
      <c r="G766" s="1705"/>
      <c r="H766" s="1705"/>
    </row>
    <row r="767" spans="1:8" ht="15.75" customHeight="1">
      <c r="A767" s="1705"/>
      <c r="B767" s="1705"/>
      <c r="C767" s="1705"/>
      <c r="D767" s="1705"/>
      <c r="E767" s="1705"/>
      <c r="F767" s="1705"/>
      <c r="G767" s="1705"/>
      <c r="H767" s="1705"/>
    </row>
    <row r="768" spans="1:8" ht="15.75" customHeight="1">
      <c r="A768" s="1705"/>
      <c r="B768" s="1705"/>
      <c r="C768" s="1705"/>
      <c r="D768" s="1705"/>
      <c r="E768" s="1705"/>
      <c r="F768" s="1705"/>
      <c r="G768" s="1705"/>
      <c r="H768" s="1705"/>
    </row>
    <row r="769" spans="1:8" ht="15.75" customHeight="1">
      <c r="A769" s="1705"/>
      <c r="B769" s="1705"/>
      <c r="C769" s="1705"/>
      <c r="D769" s="1705"/>
      <c r="E769" s="1705"/>
      <c r="F769" s="1705"/>
      <c r="G769" s="1705"/>
      <c r="H769" s="1705"/>
    </row>
    <row r="770" spans="1:8" ht="15.75" customHeight="1">
      <c r="A770" s="1705"/>
      <c r="B770" s="1705"/>
      <c r="C770" s="1705"/>
      <c r="D770" s="1705"/>
      <c r="E770" s="1705"/>
      <c r="F770" s="1705"/>
      <c r="G770" s="1705"/>
      <c r="H770" s="1705"/>
    </row>
    <row r="771" spans="1:8" ht="15.75" customHeight="1">
      <c r="A771" s="1705"/>
      <c r="B771" s="1705"/>
      <c r="C771" s="1705"/>
      <c r="D771" s="1705"/>
      <c r="E771" s="1705"/>
      <c r="F771" s="1705"/>
      <c r="G771" s="1705"/>
      <c r="H771" s="1705"/>
    </row>
    <row r="772" spans="1:8" ht="15.75" customHeight="1">
      <c r="A772" s="1705"/>
      <c r="B772" s="1705"/>
      <c r="C772" s="1705"/>
      <c r="D772" s="1705"/>
      <c r="E772" s="1705"/>
      <c r="F772" s="1705"/>
      <c r="G772" s="1705"/>
      <c r="H772" s="1705"/>
    </row>
    <row r="773" spans="1:8" ht="15.75" customHeight="1">
      <c r="A773" s="1705"/>
      <c r="B773" s="1705"/>
      <c r="C773" s="1705"/>
      <c r="D773" s="1705"/>
      <c r="E773" s="1705"/>
      <c r="F773" s="1705"/>
      <c r="G773" s="1705"/>
      <c r="H773" s="1705"/>
    </row>
    <row r="774" spans="1:8" ht="15.75" customHeight="1">
      <c r="A774" s="1705"/>
      <c r="B774" s="1705"/>
      <c r="C774" s="1705"/>
      <c r="D774" s="1705"/>
      <c r="E774" s="1705"/>
      <c r="F774" s="1705"/>
      <c r="G774" s="1705"/>
      <c r="H774" s="1705"/>
    </row>
    <row r="775" spans="1:8" ht="15.75" customHeight="1">
      <c r="A775" s="1705"/>
      <c r="B775" s="1705"/>
      <c r="C775" s="1705"/>
      <c r="D775" s="1705"/>
      <c r="E775" s="1705"/>
      <c r="F775" s="1705"/>
      <c r="G775" s="1705"/>
      <c r="H775" s="1705"/>
    </row>
    <row r="776" spans="1:8" ht="15.75" customHeight="1">
      <c r="A776" s="1705"/>
      <c r="B776" s="1705"/>
      <c r="C776" s="1705"/>
      <c r="D776" s="1705"/>
      <c r="E776" s="1705"/>
      <c r="F776" s="1705"/>
      <c r="G776" s="1705"/>
      <c r="H776" s="1705"/>
    </row>
    <row r="777" spans="1:8" ht="15.75" customHeight="1">
      <c r="A777" s="1705"/>
      <c r="B777" s="1705"/>
      <c r="C777" s="1705"/>
      <c r="D777" s="1705"/>
      <c r="E777" s="1705"/>
      <c r="F777" s="1705"/>
      <c r="G777" s="1705"/>
      <c r="H777" s="1705"/>
    </row>
    <row r="778" spans="1:8" ht="15.75" customHeight="1">
      <c r="A778" s="1705"/>
      <c r="B778" s="1705"/>
      <c r="C778" s="1705"/>
      <c r="D778" s="1705"/>
      <c r="E778" s="1705"/>
      <c r="F778" s="1705"/>
      <c r="G778" s="1705"/>
      <c r="H778" s="1705"/>
    </row>
    <row r="779" spans="1:8" ht="15.75" customHeight="1">
      <c r="A779" s="1705"/>
      <c r="B779" s="1705"/>
      <c r="C779" s="1705"/>
      <c r="D779" s="1705"/>
      <c r="E779" s="1705"/>
      <c r="F779" s="1705"/>
      <c r="G779" s="1705"/>
      <c r="H779" s="1705"/>
    </row>
    <row r="780" spans="1:8" ht="15.75" customHeight="1">
      <c r="A780" s="1705"/>
      <c r="B780" s="1705"/>
      <c r="C780" s="1705"/>
      <c r="D780" s="1705"/>
      <c r="E780" s="1705"/>
      <c r="F780" s="1705"/>
      <c r="G780" s="1705"/>
      <c r="H780" s="1705"/>
    </row>
    <row r="781" spans="1:8" ht="15.75" customHeight="1">
      <c r="A781" s="1705"/>
      <c r="B781" s="1705"/>
      <c r="C781" s="1705"/>
      <c r="D781" s="1705"/>
      <c r="E781" s="1705"/>
      <c r="F781" s="1705"/>
      <c r="G781" s="1705"/>
      <c r="H781" s="1705"/>
    </row>
    <row r="782" spans="1:8" ht="15.75" customHeight="1">
      <c r="A782" s="1705"/>
      <c r="B782" s="1705"/>
      <c r="C782" s="1705"/>
      <c r="D782" s="1705"/>
      <c r="E782" s="1705"/>
      <c r="F782" s="1705"/>
      <c r="G782" s="1705"/>
      <c r="H782" s="1705"/>
    </row>
    <row r="783" spans="1:8" ht="15.75" customHeight="1">
      <c r="A783" s="1705"/>
      <c r="B783" s="1705"/>
      <c r="C783" s="1705"/>
      <c r="D783" s="1705"/>
      <c r="E783" s="1705"/>
      <c r="F783" s="1705"/>
      <c r="G783" s="1705"/>
      <c r="H783" s="1705"/>
    </row>
    <row r="784" spans="1:8" ht="15.75" customHeight="1">
      <c r="A784" s="1705"/>
      <c r="B784" s="1705"/>
      <c r="C784" s="1705"/>
      <c r="D784" s="1705"/>
      <c r="E784" s="1705"/>
      <c r="F784" s="1705"/>
      <c r="G784" s="1705"/>
      <c r="H784" s="1705"/>
    </row>
    <row r="785" spans="1:8" ht="15.75" customHeight="1">
      <c r="A785" s="1705"/>
      <c r="B785" s="1705"/>
      <c r="C785" s="1705"/>
      <c r="D785" s="1705"/>
      <c r="E785" s="1705"/>
      <c r="F785" s="1705"/>
      <c r="G785" s="1705"/>
      <c r="H785" s="1705"/>
    </row>
    <row r="786" spans="1:8" ht="15.75" customHeight="1">
      <c r="A786" s="1705"/>
      <c r="B786" s="1705"/>
      <c r="C786" s="1705"/>
      <c r="D786" s="1705"/>
      <c r="E786" s="1705"/>
      <c r="F786" s="1705"/>
      <c r="G786" s="1705"/>
      <c r="H786" s="1705"/>
    </row>
    <row r="787" spans="1:8" ht="15.75" customHeight="1">
      <c r="A787" s="1705"/>
      <c r="B787" s="1705"/>
      <c r="C787" s="1705"/>
      <c r="D787" s="1705"/>
      <c r="E787" s="1705"/>
      <c r="F787" s="1705"/>
      <c r="G787" s="1705"/>
      <c r="H787" s="1705"/>
    </row>
    <row r="788" spans="1:8" ht="15.75" customHeight="1">
      <c r="A788" s="1705"/>
      <c r="B788" s="1705"/>
      <c r="C788" s="1705"/>
      <c r="D788" s="1705"/>
      <c r="E788" s="1705"/>
      <c r="F788" s="1705"/>
      <c r="G788" s="1705"/>
      <c r="H788" s="1705"/>
    </row>
    <row r="789" spans="1:8" ht="15.75" customHeight="1">
      <c r="A789" s="1705"/>
      <c r="B789" s="1705"/>
      <c r="C789" s="1705"/>
      <c r="D789" s="1705"/>
      <c r="E789" s="1705"/>
      <c r="F789" s="1705"/>
      <c r="G789" s="1705"/>
      <c r="H789" s="1705"/>
    </row>
    <row r="790" spans="1:8" ht="15.75" customHeight="1">
      <c r="A790" s="1705"/>
      <c r="B790" s="1705"/>
      <c r="C790" s="1705"/>
      <c r="D790" s="1705"/>
      <c r="E790" s="1705"/>
      <c r="F790" s="1705"/>
      <c r="G790" s="1705"/>
      <c r="H790" s="1705"/>
    </row>
    <row r="791" spans="1:8" ht="15.75" customHeight="1">
      <c r="A791" s="1705"/>
      <c r="B791" s="1705"/>
      <c r="C791" s="1705"/>
      <c r="D791" s="1705"/>
      <c r="E791" s="1705"/>
      <c r="F791" s="1705"/>
      <c r="G791" s="1705"/>
      <c r="H791" s="1705"/>
    </row>
    <row r="792" spans="1:8" ht="15.75" customHeight="1">
      <c r="A792" s="1705"/>
      <c r="B792" s="1705"/>
      <c r="C792" s="1705"/>
      <c r="D792" s="1705"/>
      <c r="E792" s="1705"/>
      <c r="F792" s="1705"/>
      <c r="G792" s="1705"/>
      <c r="H792" s="1705"/>
    </row>
    <row r="793" spans="1:8" ht="15.75" customHeight="1">
      <c r="A793" s="1705"/>
      <c r="B793" s="1705"/>
      <c r="C793" s="1705"/>
      <c r="D793" s="1705"/>
      <c r="E793" s="1705"/>
      <c r="F793" s="1705"/>
      <c r="G793" s="1705"/>
      <c r="H793" s="1705"/>
    </row>
    <row r="794" spans="1:8" ht="15.75" customHeight="1">
      <c r="A794" s="1705"/>
      <c r="B794" s="1705"/>
      <c r="C794" s="1705"/>
      <c r="D794" s="1705"/>
      <c r="E794" s="1705"/>
      <c r="F794" s="1705"/>
      <c r="G794" s="1705"/>
      <c r="H794" s="1705"/>
    </row>
    <row r="795" spans="1:8" ht="15.75" customHeight="1">
      <c r="A795" s="1705"/>
      <c r="B795" s="1705"/>
      <c r="C795" s="1705"/>
      <c r="D795" s="1705"/>
      <c r="E795" s="1705"/>
      <c r="F795" s="1705"/>
      <c r="G795" s="1705"/>
      <c r="H795" s="1705"/>
    </row>
    <row r="796" spans="1:8" ht="15.75" customHeight="1">
      <c r="A796" s="1705"/>
      <c r="B796" s="1705"/>
      <c r="C796" s="1705"/>
      <c r="D796" s="1705"/>
      <c r="E796" s="1705"/>
      <c r="F796" s="1705"/>
      <c r="G796" s="1705"/>
      <c r="H796" s="1705"/>
    </row>
    <row r="797" spans="1:8" ht="15.75" customHeight="1">
      <c r="A797" s="1705"/>
      <c r="B797" s="1705"/>
      <c r="C797" s="1705"/>
      <c r="D797" s="1705"/>
      <c r="E797" s="1705"/>
      <c r="F797" s="1705"/>
      <c r="G797" s="1705"/>
      <c r="H797" s="1705"/>
    </row>
    <row r="798" spans="1:8" ht="15.75" customHeight="1">
      <c r="A798" s="1705"/>
      <c r="B798" s="1705"/>
      <c r="C798" s="1705"/>
      <c r="D798" s="1705"/>
      <c r="E798" s="1705"/>
      <c r="F798" s="1705"/>
      <c r="G798" s="1705"/>
      <c r="H798" s="1705"/>
    </row>
    <row r="799" spans="1:8" ht="15.75" customHeight="1">
      <c r="A799" s="1705"/>
      <c r="B799" s="1705"/>
      <c r="C799" s="1705"/>
      <c r="D799" s="1705"/>
      <c r="E799" s="1705"/>
      <c r="F799" s="1705"/>
      <c r="G799" s="1705"/>
      <c r="H799" s="1705"/>
    </row>
    <row r="800" spans="1:8" ht="15.75" customHeight="1">
      <c r="A800" s="1705"/>
      <c r="B800" s="1705"/>
      <c r="C800" s="1705"/>
      <c r="D800" s="1705"/>
      <c r="E800" s="1705"/>
      <c r="F800" s="1705"/>
      <c r="G800" s="1705"/>
      <c r="H800" s="1705"/>
    </row>
    <row r="801" spans="1:8" ht="15.75" customHeight="1">
      <c r="A801" s="1705"/>
      <c r="B801" s="1705"/>
      <c r="C801" s="1705"/>
      <c r="D801" s="1705"/>
      <c r="E801" s="1705"/>
      <c r="F801" s="1705"/>
      <c r="G801" s="1705"/>
      <c r="H801" s="1705"/>
    </row>
    <row r="802" spans="1:8" ht="15.75" customHeight="1">
      <c r="A802" s="1705"/>
      <c r="B802" s="1705"/>
      <c r="C802" s="1705"/>
      <c r="D802" s="1705"/>
      <c r="E802" s="1705"/>
      <c r="F802" s="1705"/>
      <c r="G802" s="1705"/>
      <c r="H802" s="1705"/>
    </row>
    <row r="803" spans="1:8" ht="15.75" customHeight="1">
      <c r="A803" s="1705"/>
      <c r="B803" s="1705"/>
      <c r="C803" s="1705"/>
      <c r="D803" s="1705"/>
      <c r="E803" s="1705"/>
      <c r="F803" s="1705"/>
      <c r="G803" s="1705"/>
      <c r="H803" s="1705"/>
    </row>
    <row r="804" spans="1:8" ht="15.75" customHeight="1">
      <c r="A804" s="1705"/>
      <c r="B804" s="1705"/>
      <c r="C804" s="1705"/>
      <c r="D804" s="1705"/>
      <c r="E804" s="1705"/>
      <c r="F804" s="1705"/>
      <c r="G804" s="1705"/>
      <c r="H804" s="1705"/>
    </row>
    <row r="805" spans="1:8" ht="15.75" customHeight="1">
      <c r="A805" s="1705"/>
      <c r="B805" s="1705"/>
      <c r="C805" s="1705"/>
      <c r="D805" s="1705"/>
      <c r="E805" s="1705"/>
      <c r="F805" s="1705"/>
      <c r="G805" s="1705"/>
      <c r="H805" s="1705"/>
    </row>
    <row r="806" spans="1:8" ht="15.75" customHeight="1">
      <c r="A806" s="1705"/>
      <c r="B806" s="1705"/>
      <c r="C806" s="1705"/>
      <c r="D806" s="1705"/>
      <c r="E806" s="1705"/>
      <c r="F806" s="1705"/>
      <c r="G806" s="1705"/>
      <c r="H806" s="1705"/>
    </row>
    <row r="807" spans="1:8" ht="15.75" customHeight="1">
      <c r="A807" s="1705"/>
      <c r="B807" s="1705"/>
      <c r="C807" s="1705"/>
      <c r="D807" s="1705"/>
      <c r="E807" s="1705"/>
      <c r="F807" s="1705"/>
      <c r="G807" s="1705"/>
      <c r="H807" s="1705"/>
    </row>
    <row r="808" spans="1:8" ht="15.75" customHeight="1">
      <c r="A808" s="1705"/>
      <c r="B808" s="1705"/>
      <c r="C808" s="1705"/>
      <c r="D808" s="1705"/>
      <c r="E808" s="1705"/>
      <c r="F808" s="1705"/>
      <c r="G808" s="1705"/>
      <c r="H808" s="1705"/>
    </row>
    <row r="809" spans="1:8" ht="15.75" customHeight="1">
      <c r="A809" s="1705"/>
      <c r="B809" s="1705"/>
      <c r="C809" s="1705"/>
      <c r="D809" s="1705"/>
      <c r="E809" s="1705"/>
      <c r="F809" s="1705"/>
      <c r="G809" s="1705"/>
      <c r="H809" s="1705"/>
    </row>
    <row r="810" spans="1:8" ht="15.75" customHeight="1">
      <c r="A810" s="1705"/>
      <c r="B810" s="1705"/>
      <c r="C810" s="1705"/>
      <c r="D810" s="1705"/>
      <c r="E810" s="1705"/>
      <c r="F810" s="1705"/>
      <c r="G810" s="1705"/>
      <c r="H810" s="1705"/>
    </row>
    <row r="811" spans="1:8" ht="15.75" customHeight="1">
      <c r="A811" s="1705"/>
      <c r="B811" s="1705"/>
      <c r="C811" s="1705"/>
      <c r="D811" s="1705"/>
      <c r="E811" s="1705"/>
      <c r="F811" s="1705"/>
      <c r="G811" s="1705"/>
      <c r="H811" s="1705"/>
    </row>
    <row r="812" spans="1:8" ht="15.75" customHeight="1">
      <c r="A812" s="1705"/>
      <c r="B812" s="1705"/>
      <c r="C812" s="1705"/>
      <c r="D812" s="1705"/>
      <c r="E812" s="1705"/>
      <c r="F812" s="1705"/>
      <c r="G812" s="1705"/>
      <c r="H812" s="1705"/>
    </row>
    <row r="813" spans="1:8" ht="15.75" customHeight="1">
      <c r="A813" s="1705"/>
      <c r="B813" s="1705"/>
      <c r="C813" s="1705"/>
      <c r="D813" s="1705"/>
      <c r="E813" s="1705"/>
      <c r="F813" s="1705"/>
      <c r="G813" s="1705"/>
      <c r="H813" s="1705"/>
    </row>
    <row r="814" spans="1:8" ht="15.75" customHeight="1">
      <c r="A814" s="1705"/>
      <c r="B814" s="1705"/>
      <c r="C814" s="1705"/>
      <c r="D814" s="1705"/>
      <c r="E814" s="1705"/>
      <c r="F814" s="1705"/>
      <c r="G814" s="1705"/>
      <c r="H814" s="1705"/>
    </row>
    <row r="815" spans="1:8" ht="15.75" customHeight="1">
      <c r="A815" s="1705"/>
      <c r="B815" s="1705"/>
      <c r="C815" s="1705"/>
      <c r="D815" s="1705"/>
      <c r="E815" s="1705"/>
      <c r="F815" s="1705"/>
      <c r="G815" s="1705"/>
      <c r="H815" s="1705"/>
    </row>
    <row r="816" spans="1:8" ht="15.75" customHeight="1">
      <c r="A816" s="1705"/>
      <c r="B816" s="1705"/>
      <c r="C816" s="1705"/>
      <c r="D816" s="1705"/>
      <c r="E816" s="1705"/>
      <c r="F816" s="1705"/>
      <c r="G816" s="1705"/>
      <c r="H816" s="1705"/>
    </row>
    <row r="817" spans="1:8" ht="15.75" customHeight="1">
      <c r="A817" s="1705"/>
      <c r="B817" s="1705"/>
      <c r="C817" s="1705"/>
      <c r="D817" s="1705"/>
      <c r="E817" s="1705"/>
      <c r="F817" s="1705"/>
      <c r="G817" s="1705"/>
      <c r="H817" s="1705"/>
    </row>
    <row r="818" spans="1:8" ht="15.75" customHeight="1">
      <c r="A818" s="1705"/>
      <c r="B818" s="1705"/>
      <c r="C818" s="1705"/>
      <c r="D818" s="1705"/>
      <c r="E818" s="1705"/>
      <c r="F818" s="1705"/>
      <c r="G818" s="1705"/>
      <c r="H818" s="1705"/>
    </row>
    <row r="819" spans="1:8" ht="15.75" customHeight="1">
      <c r="A819" s="1705"/>
      <c r="B819" s="1705"/>
      <c r="C819" s="1705"/>
      <c r="D819" s="1705"/>
      <c r="E819" s="1705"/>
      <c r="F819" s="1705"/>
      <c r="G819" s="1705"/>
      <c r="H819" s="1705"/>
    </row>
    <row r="820" spans="1:8" ht="15.75" customHeight="1">
      <c r="A820" s="1705"/>
      <c r="B820" s="1705"/>
      <c r="C820" s="1705"/>
      <c r="D820" s="1705"/>
      <c r="E820" s="1705"/>
      <c r="F820" s="1705"/>
      <c r="G820" s="1705"/>
      <c r="H820" s="1705"/>
    </row>
    <row r="821" spans="1:8" ht="15.75" customHeight="1">
      <c r="A821" s="1705"/>
      <c r="B821" s="1705"/>
      <c r="C821" s="1705"/>
      <c r="D821" s="1705"/>
      <c r="E821" s="1705"/>
      <c r="F821" s="1705"/>
      <c r="G821" s="1705"/>
      <c r="H821" s="1705"/>
    </row>
    <row r="822" spans="1:8" ht="15.75" customHeight="1">
      <c r="A822" s="1705"/>
      <c r="B822" s="1705"/>
      <c r="C822" s="1705"/>
      <c r="D822" s="1705"/>
      <c r="E822" s="1705"/>
      <c r="F822" s="1705"/>
      <c r="G822" s="1705"/>
      <c r="H822" s="1705"/>
    </row>
    <row r="823" spans="1:8" ht="15.75" customHeight="1">
      <c r="A823" s="1705"/>
      <c r="B823" s="1705"/>
      <c r="C823" s="1705"/>
      <c r="D823" s="1705"/>
      <c r="E823" s="1705"/>
      <c r="F823" s="1705"/>
      <c r="G823" s="1705"/>
      <c r="H823" s="1705"/>
    </row>
    <row r="824" spans="1:8" ht="15.75" customHeight="1">
      <c r="A824" s="1705"/>
      <c r="B824" s="1705"/>
      <c r="C824" s="1705"/>
      <c r="D824" s="1705"/>
      <c r="E824" s="1705"/>
      <c r="F824" s="1705"/>
      <c r="G824" s="1705"/>
      <c r="H824" s="1705"/>
    </row>
    <row r="825" spans="1:8" ht="15.75" customHeight="1">
      <c r="A825" s="1705"/>
      <c r="B825" s="1705"/>
      <c r="C825" s="1705"/>
      <c r="D825" s="1705"/>
      <c r="E825" s="1705"/>
      <c r="F825" s="1705"/>
      <c r="G825" s="1705"/>
      <c r="H825" s="1705"/>
    </row>
    <row r="826" spans="1:8" ht="15.75" customHeight="1">
      <c r="A826" s="1705"/>
      <c r="B826" s="1705"/>
      <c r="C826" s="1705"/>
      <c r="D826" s="1705"/>
      <c r="E826" s="1705"/>
      <c r="F826" s="1705"/>
      <c r="G826" s="1705"/>
      <c r="H826" s="1705"/>
    </row>
    <row r="827" spans="1:8" ht="15.75" customHeight="1">
      <c r="A827" s="1705"/>
      <c r="B827" s="1705"/>
      <c r="C827" s="1705"/>
      <c r="D827" s="1705"/>
      <c r="E827" s="1705"/>
      <c r="F827" s="1705"/>
      <c r="G827" s="1705"/>
      <c r="H827" s="1705"/>
    </row>
    <row r="828" spans="1:8" ht="15.75" customHeight="1">
      <c r="A828" s="1705"/>
      <c r="B828" s="1705"/>
      <c r="C828" s="1705"/>
      <c r="D828" s="1705"/>
      <c r="E828" s="1705"/>
      <c r="F828" s="1705"/>
      <c r="G828" s="1705"/>
      <c r="H828" s="1705"/>
    </row>
    <row r="829" spans="1:8" ht="15.75" customHeight="1">
      <c r="A829" s="1705"/>
      <c r="B829" s="1705"/>
      <c r="C829" s="1705"/>
      <c r="D829" s="1705"/>
      <c r="E829" s="1705"/>
      <c r="F829" s="1705"/>
      <c r="G829" s="1705"/>
      <c r="H829" s="1705"/>
    </row>
    <row r="830" spans="1:8" ht="15.75" customHeight="1">
      <c r="A830" s="1705"/>
      <c r="B830" s="1705"/>
      <c r="C830" s="1705"/>
      <c r="D830" s="1705"/>
      <c r="E830" s="1705"/>
      <c r="F830" s="1705"/>
      <c r="G830" s="1705"/>
      <c r="H830" s="1705"/>
    </row>
    <row r="831" spans="1:8" ht="15.75" customHeight="1">
      <c r="A831" s="1705"/>
      <c r="B831" s="1705"/>
      <c r="C831" s="1705"/>
      <c r="D831" s="1705"/>
      <c r="E831" s="1705"/>
      <c r="F831" s="1705"/>
      <c r="G831" s="1705"/>
      <c r="H831" s="1705"/>
    </row>
    <row r="832" spans="1:8" ht="15.75" customHeight="1">
      <c r="A832" s="1705"/>
      <c r="B832" s="1705"/>
      <c r="C832" s="1705"/>
      <c r="D832" s="1705"/>
      <c r="E832" s="1705"/>
      <c r="F832" s="1705"/>
      <c r="G832" s="1705"/>
      <c r="H832" s="1705"/>
    </row>
    <row r="833" spans="1:8" ht="15.75" customHeight="1">
      <c r="A833" s="1705"/>
      <c r="B833" s="1705"/>
      <c r="C833" s="1705"/>
      <c r="D833" s="1705"/>
      <c r="E833" s="1705"/>
      <c r="F833" s="1705"/>
      <c r="G833" s="1705"/>
      <c r="H833" s="1705"/>
    </row>
    <row r="834" spans="1:8" ht="15.75" customHeight="1">
      <c r="A834" s="1705"/>
      <c r="B834" s="1705"/>
      <c r="C834" s="1705"/>
      <c r="D834" s="1705"/>
      <c r="E834" s="1705"/>
      <c r="F834" s="1705"/>
      <c r="G834" s="1705"/>
      <c r="H834" s="1705"/>
    </row>
    <row r="835" spans="1:8" ht="15.75" customHeight="1">
      <c r="A835" s="1705"/>
      <c r="B835" s="1705"/>
      <c r="C835" s="1705"/>
      <c r="D835" s="1705"/>
      <c r="E835" s="1705"/>
      <c r="F835" s="1705"/>
      <c r="G835" s="1705"/>
      <c r="H835" s="1705"/>
    </row>
    <row r="836" spans="1:8" ht="15.75" customHeight="1">
      <c r="A836" s="1705"/>
      <c r="B836" s="1705"/>
      <c r="C836" s="1705"/>
      <c r="D836" s="1705"/>
      <c r="E836" s="1705"/>
      <c r="F836" s="1705"/>
      <c r="G836" s="1705"/>
      <c r="H836" s="1705"/>
    </row>
    <row r="837" spans="1:8" ht="15.75" customHeight="1">
      <c r="A837" s="1705"/>
      <c r="B837" s="1705"/>
      <c r="C837" s="1705"/>
      <c r="D837" s="1705"/>
      <c r="E837" s="1705"/>
      <c r="F837" s="1705"/>
      <c r="G837" s="1705"/>
      <c r="H837" s="1705"/>
    </row>
    <row r="838" spans="1:8" ht="15.75" customHeight="1">
      <c r="A838" s="1705"/>
      <c r="B838" s="1705"/>
      <c r="C838" s="1705"/>
      <c r="D838" s="1705"/>
      <c r="E838" s="1705"/>
      <c r="F838" s="1705"/>
      <c r="G838" s="1705"/>
      <c r="H838" s="1705"/>
    </row>
    <row r="839" spans="1:8" ht="15.75" customHeight="1">
      <c r="A839" s="1705"/>
      <c r="B839" s="1705"/>
      <c r="C839" s="1705"/>
      <c r="D839" s="1705"/>
      <c r="E839" s="1705"/>
      <c r="F839" s="1705"/>
      <c r="G839" s="1705"/>
      <c r="H839" s="1705"/>
    </row>
    <row r="840" spans="1:8" ht="15.75" customHeight="1">
      <c r="A840" s="1705"/>
      <c r="B840" s="1705"/>
      <c r="C840" s="1705"/>
      <c r="D840" s="1705"/>
      <c r="E840" s="1705"/>
      <c r="F840" s="1705"/>
      <c r="G840" s="1705"/>
      <c r="H840" s="1705"/>
    </row>
    <row r="841" spans="1:8" ht="15.75" customHeight="1">
      <c r="A841" s="1705"/>
      <c r="B841" s="1705"/>
      <c r="C841" s="1705"/>
      <c r="D841" s="1705"/>
      <c r="E841" s="1705"/>
      <c r="F841" s="1705"/>
      <c r="G841" s="1705"/>
      <c r="H841" s="1705"/>
    </row>
    <row r="842" spans="1:8" ht="15.75" customHeight="1">
      <c r="A842" s="1705"/>
      <c r="B842" s="1705"/>
      <c r="C842" s="1705"/>
      <c r="D842" s="1705"/>
      <c r="E842" s="1705"/>
      <c r="F842" s="1705"/>
      <c r="G842" s="1705"/>
      <c r="H842" s="1705"/>
    </row>
    <row r="843" spans="1:8" ht="15.75" customHeight="1">
      <c r="A843" s="1705"/>
      <c r="B843" s="1705"/>
      <c r="C843" s="1705"/>
      <c r="D843" s="1705"/>
      <c r="E843" s="1705"/>
      <c r="F843" s="1705"/>
      <c r="G843" s="1705"/>
      <c r="H843" s="1705"/>
    </row>
    <row r="844" spans="1:8" ht="15.75" customHeight="1">
      <c r="A844" s="1705"/>
      <c r="B844" s="1705"/>
      <c r="C844" s="1705"/>
      <c r="D844" s="1705"/>
      <c r="E844" s="1705"/>
      <c r="F844" s="1705"/>
      <c r="G844" s="1705"/>
      <c r="H844" s="1705"/>
    </row>
    <row r="845" spans="1:8" ht="15.75" customHeight="1">
      <c r="A845" s="1705"/>
      <c r="B845" s="1705"/>
      <c r="C845" s="1705"/>
      <c r="D845" s="1705"/>
      <c r="E845" s="1705"/>
      <c r="F845" s="1705"/>
      <c r="G845" s="1705"/>
      <c r="H845" s="1705"/>
    </row>
    <row r="846" spans="1:8" ht="15.75" customHeight="1">
      <c r="A846" s="1705"/>
      <c r="B846" s="1705"/>
      <c r="C846" s="1705"/>
      <c r="D846" s="1705"/>
      <c r="E846" s="1705"/>
      <c r="F846" s="1705"/>
      <c r="G846" s="1705"/>
      <c r="H846" s="1705"/>
    </row>
    <row r="847" spans="1:8" ht="15.75" customHeight="1">
      <c r="A847" s="1705"/>
      <c r="B847" s="1705"/>
      <c r="C847" s="1705"/>
      <c r="D847" s="1705"/>
      <c r="E847" s="1705"/>
      <c r="F847" s="1705"/>
      <c r="G847" s="1705"/>
      <c r="H847" s="1705"/>
    </row>
    <row r="848" spans="1:8" ht="15.75" customHeight="1">
      <c r="A848" s="1705"/>
      <c r="B848" s="1705"/>
      <c r="C848" s="1705"/>
      <c r="D848" s="1705"/>
      <c r="E848" s="1705"/>
      <c r="F848" s="1705"/>
      <c r="G848" s="1705"/>
      <c r="H848" s="1705"/>
    </row>
    <row r="849" spans="1:8" ht="15.75" customHeight="1">
      <c r="A849" s="1705"/>
      <c r="B849" s="1705"/>
      <c r="C849" s="1705"/>
      <c r="D849" s="1705"/>
      <c r="E849" s="1705"/>
      <c r="F849" s="1705"/>
      <c r="G849" s="1705"/>
      <c r="H849" s="1705"/>
    </row>
    <row r="850" spans="1:8" ht="15.75" customHeight="1">
      <c r="A850" s="1705"/>
      <c r="B850" s="1705"/>
      <c r="C850" s="1705"/>
      <c r="D850" s="1705"/>
      <c r="E850" s="1705"/>
      <c r="F850" s="1705"/>
      <c r="G850" s="1705"/>
      <c r="H850" s="1705"/>
    </row>
    <row r="851" spans="1:8" ht="15.75" customHeight="1">
      <c r="A851" s="1705"/>
      <c r="B851" s="1705"/>
      <c r="C851" s="1705"/>
      <c r="D851" s="1705"/>
      <c r="E851" s="1705"/>
      <c r="F851" s="1705"/>
      <c r="G851" s="1705"/>
      <c r="H851" s="1705"/>
    </row>
    <row r="852" spans="1:8" ht="15.75" customHeight="1">
      <c r="A852" s="1705"/>
      <c r="B852" s="1705"/>
      <c r="C852" s="1705"/>
      <c r="D852" s="1705"/>
      <c r="E852" s="1705"/>
      <c r="F852" s="1705"/>
      <c r="G852" s="1705"/>
      <c r="H852" s="1705"/>
    </row>
    <row r="853" spans="1:8" ht="15.75" customHeight="1">
      <c r="A853" s="1705"/>
      <c r="B853" s="1705"/>
      <c r="C853" s="1705"/>
      <c r="D853" s="1705"/>
      <c r="E853" s="1705"/>
      <c r="F853" s="1705"/>
      <c r="G853" s="1705"/>
      <c r="H853" s="1705"/>
    </row>
    <row r="854" spans="1:8" ht="15.75" customHeight="1">
      <c r="A854" s="1705"/>
      <c r="B854" s="1705"/>
      <c r="C854" s="1705"/>
      <c r="D854" s="1705"/>
      <c r="E854" s="1705"/>
      <c r="F854" s="1705"/>
      <c r="G854" s="1705"/>
      <c r="H854" s="1705"/>
    </row>
    <row r="855" spans="1:8" ht="15.75" customHeight="1">
      <c r="A855" s="1705"/>
      <c r="B855" s="1705"/>
      <c r="C855" s="1705"/>
      <c r="D855" s="1705"/>
      <c r="E855" s="1705"/>
      <c r="F855" s="1705"/>
      <c r="G855" s="1705"/>
      <c r="H855" s="1705"/>
    </row>
    <row r="856" spans="1:8" ht="15.75" customHeight="1">
      <c r="A856" s="1705"/>
      <c r="B856" s="1705"/>
      <c r="C856" s="1705"/>
      <c r="D856" s="1705"/>
      <c r="E856" s="1705"/>
      <c r="F856" s="1705"/>
      <c r="G856" s="1705"/>
      <c r="H856" s="1705"/>
    </row>
    <row r="857" spans="1:8" ht="15.75" customHeight="1">
      <c r="A857" s="1705"/>
      <c r="B857" s="1705"/>
      <c r="C857" s="1705"/>
      <c r="D857" s="1705"/>
      <c r="E857" s="1705"/>
      <c r="F857" s="1705"/>
      <c r="G857" s="1705"/>
      <c r="H857" s="1705"/>
    </row>
    <row r="858" spans="1:8" ht="15.75" customHeight="1">
      <c r="A858" s="1705"/>
      <c r="B858" s="1705"/>
      <c r="C858" s="1705"/>
      <c r="D858" s="1705"/>
      <c r="E858" s="1705"/>
      <c r="F858" s="1705"/>
      <c r="G858" s="1705"/>
      <c r="H858" s="1705"/>
    </row>
    <row r="859" spans="1:8" ht="15.75" customHeight="1">
      <c r="A859" s="1705"/>
      <c r="B859" s="1705"/>
      <c r="C859" s="1705"/>
      <c r="D859" s="1705"/>
      <c r="E859" s="1705"/>
      <c r="F859" s="1705"/>
      <c r="G859" s="1705"/>
      <c r="H859" s="1705"/>
    </row>
    <row r="860" spans="1:8" ht="15.75" customHeight="1">
      <c r="A860" s="1705"/>
      <c r="B860" s="1705"/>
      <c r="C860" s="1705"/>
      <c r="D860" s="1705"/>
      <c r="E860" s="1705"/>
      <c r="F860" s="1705"/>
      <c r="G860" s="1705"/>
      <c r="H860" s="1705"/>
    </row>
    <row r="861" spans="1:8" ht="15.75" customHeight="1">
      <c r="A861" s="1705"/>
      <c r="B861" s="1705"/>
      <c r="C861" s="1705"/>
      <c r="D861" s="1705"/>
      <c r="E861" s="1705"/>
      <c r="F861" s="1705"/>
      <c r="G861" s="1705"/>
      <c r="H861" s="1705"/>
    </row>
    <row r="862" spans="1:8" ht="15.75" customHeight="1">
      <c r="A862" s="1705"/>
      <c r="B862" s="1705"/>
      <c r="C862" s="1705"/>
      <c r="D862" s="1705"/>
      <c r="E862" s="1705"/>
      <c r="F862" s="1705"/>
      <c r="G862" s="1705"/>
      <c r="H862" s="1705"/>
    </row>
    <row r="863" spans="1:8" ht="15.75" customHeight="1">
      <c r="A863" s="1705"/>
      <c r="B863" s="1705"/>
      <c r="C863" s="1705"/>
      <c r="D863" s="1705"/>
      <c r="E863" s="1705"/>
      <c r="F863" s="1705"/>
      <c r="G863" s="1705"/>
      <c r="H863" s="1705"/>
    </row>
    <row r="864" spans="1:8" ht="15.75" customHeight="1">
      <c r="A864" s="1705"/>
      <c r="B864" s="1705"/>
      <c r="C864" s="1705"/>
      <c r="D864" s="1705"/>
      <c r="E864" s="1705"/>
      <c r="F864" s="1705"/>
      <c r="G864" s="1705"/>
      <c r="H864" s="1705"/>
    </row>
    <row r="865" spans="1:8" ht="15.75" customHeight="1">
      <c r="A865" s="1705"/>
      <c r="B865" s="1705"/>
      <c r="C865" s="1705"/>
      <c r="D865" s="1705"/>
      <c r="E865" s="1705"/>
      <c r="F865" s="1705"/>
      <c r="G865" s="1705"/>
      <c r="H865" s="1705"/>
    </row>
    <row r="866" spans="1:8" ht="15.75" customHeight="1">
      <c r="A866" s="1705"/>
      <c r="B866" s="1705"/>
      <c r="C866" s="1705"/>
      <c r="D866" s="1705"/>
      <c r="E866" s="1705"/>
      <c r="F866" s="1705"/>
      <c r="G866" s="1705"/>
      <c r="H866" s="1705"/>
    </row>
    <row r="867" spans="1:8" ht="15.75" customHeight="1">
      <c r="A867" s="1705"/>
      <c r="B867" s="1705"/>
      <c r="C867" s="1705"/>
      <c r="D867" s="1705"/>
      <c r="E867" s="1705"/>
      <c r="F867" s="1705"/>
      <c r="G867" s="1705"/>
      <c r="H867" s="1705"/>
    </row>
    <row r="868" spans="1:8" ht="15.75" customHeight="1">
      <c r="A868" s="1705"/>
      <c r="B868" s="1705"/>
      <c r="C868" s="1705"/>
      <c r="D868" s="1705"/>
      <c r="E868" s="1705"/>
      <c r="F868" s="1705"/>
      <c r="G868" s="1705"/>
      <c r="H868" s="1705"/>
    </row>
    <row r="869" spans="1:8" ht="15.75" customHeight="1">
      <c r="A869" s="1705"/>
      <c r="B869" s="1705"/>
      <c r="C869" s="1705"/>
      <c r="D869" s="1705"/>
      <c r="E869" s="1705"/>
      <c r="F869" s="1705"/>
      <c r="G869" s="1705"/>
      <c r="H869" s="1705"/>
    </row>
    <row r="870" spans="1:8" ht="15.75" customHeight="1">
      <c r="A870" s="1705"/>
      <c r="B870" s="1705"/>
      <c r="C870" s="1705"/>
      <c r="D870" s="1705"/>
      <c r="E870" s="1705"/>
      <c r="F870" s="1705"/>
      <c r="G870" s="1705"/>
      <c r="H870" s="1705"/>
    </row>
    <row r="871" spans="1:8" ht="15.75" customHeight="1">
      <c r="A871" s="1705"/>
      <c r="B871" s="1705"/>
      <c r="C871" s="1705"/>
      <c r="D871" s="1705"/>
      <c r="E871" s="1705"/>
      <c r="F871" s="1705"/>
      <c r="G871" s="1705"/>
      <c r="H871" s="1705"/>
    </row>
    <row r="872" spans="1:8" ht="15.75" customHeight="1">
      <c r="A872" s="1705"/>
      <c r="B872" s="1705"/>
      <c r="C872" s="1705"/>
      <c r="D872" s="1705"/>
      <c r="E872" s="1705"/>
      <c r="F872" s="1705"/>
      <c r="G872" s="1705"/>
      <c r="H872" s="1705"/>
    </row>
    <row r="873" spans="1:8" ht="15.75" customHeight="1">
      <c r="A873" s="1705"/>
      <c r="B873" s="1705"/>
      <c r="C873" s="1705"/>
      <c r="D873" s="1705"/>
      <c r="E873" s="1705"/>
      <c r="F873" s="1705"/>
      <c r="G873" s="1705"/>
      <c r="H873" s="1705"/>
    </row>
    <row r="874" spans="1:8" ht="15.75" customHeight="1">
      <c r="A874" s="1705"/>
      <c r="B874" s="1705"/>
      <c r="C874" s="1705"/>
      <c r="D874" s="1705"/>
      <c r="E874" s="1705"/>
      <c r="F874" s="1705"/>
      <c r="G874" s="1705"/>
      <c r="H874" s="1705"/>
    </row>
    <row r="875" spans="1:8" ht="15.75" customHeight="1">
      <c r="A875" s="1705"/>
      <c r="B875" s="1705"/>
      <c r="C875" s="1705"/>
      <c r="D875" s="1705"/>
      <c r="E875" s="1705"/>
      <c r="F875" s="1705"/>
      <c r="G875" s="1705"/>
      <c r="H875" s="1705"/>
    </row>
    <row r="876" spans="1:8" ht="15.75" customHeight="1">
      <c r="A876" s="1705"/>
      <c r="B876" s="1705"/>
      <c r="C876" s="1705"/>
      <c r="D876" s="1705"/>
      <c r="E876" s="1705"/>
      <c r="F876" s="1705"/>
      <c r="G876" s="1705"/>
      <c r="H876" s="1705"/>
    </row>
    <row r="877" spans="1:8" ht="15.75" customHeight="1">
      <c r="A877" s="1705"/>
      <c r="B877" s="1705"/>
      <c r="C877" s="1705"/>
      <c r="D877" s="1705"/>
      <c r="E877" s="1705"/>
      <c r="F877" s="1705"/>
      <c r="G877" s="1705"/>
      <c r="H877" s="1705"/>
    </row>
    <row r="878" spans="1:8" ht="15.75" customHeight="1">
      <c r="A878" s="1705"/>
      <c r="B878" s="1705"/>
      <c r="C878" s="1705"/>
      <c r="D878" s="1705"/>
      <c r="E878" s="1705"/>
      <c r="F878" s="1705"/>
      <c r="G878" s="1705"/>
      <c r="H878" s="1705"/>
    </row>
    <row r="879" spans="1:8" ht="15.75" customHeight="1">
      <c r="A879" s="1705"/>
      <c r="B879" s="1705"/>
      <c r="C879" s="1705"/>
      <c r="D879" s="1705"/>
      <c r="E879" s="1705"/>
      <c r="F879" s="1705"/>
      <c r="G879" s="1705"/>
      <c r="H879" s="1705"/>
    </row>
    <row r="880" spans="1:8" ht="15.75" customHeight="1">
      <c r="A880" s="1705"/>
      <c r="B880" s="1705"/>
      <c r="C880" s="1705"/>
      <c r="D880" s="1705"/>
      <c r="E880" s="1705"/>
      <c r="F880" s="1705"/>
      <c r="G880" s="1705"/>
      <c r="H880" s="1705"/>
    </row>
    <row r="881" spans="1:8" ht="15.75" customHeight="1">
      <c r="A881" s="1705"/>
      <c r="B881" s="1705"/>
      <c r="C881" s="1705"/>
      <c r="D881" s="1705"/>
      <c r="E881" s="1705"/>
      <c r="F881" s="1705"/>
      <c r="G881" s="1705"/>
      <c r="H881" s="1705"/>
    </row>
    <row r="882" spans="1:8" ht="15.75" customHeight="1">
      <c r="A882" s="1705"/>
      <c r="B882" s="1705"/>
      <c r="C882" s="1705"/>
      <c r="D882" s="1705"/>
      <c r="E882" s="1705"/>
      <c r="F882" s="1705"/>
      <c r="G882" s="1705"/>
      <c r="H882" s="1705"/>
    </row>
    <row r="883" spans="1:8" ht="15.75" customHeight="1">
      <c r="A883" s="1705"/>
      <c r="B883" s="1705"/>
      <c r="C883" s="1705"/>
      <c r="D883" s="1705"/>
      <c r="E883" s="1705"/>
      <c r="F883" s="1705"/>
      <c r="G883" s="1705"/>
      <c r="H883" s="1705"/>
    </row>
    <row r="884" spans="1:8" ht="15.75" customHeight="1">
      <c r="A884" s="1705"/>
      <c r="B884" s="1705"/>
      <c r="C884" s="1705"/>
      <c r="D884" s="1705"/>
      <c r="E884" s="1705"/>
      <c r="F884" s="1705"/>
      <c r="G884" s="1705"/>
      <c r="H884" s="1705"/>
    </row>
    <row r="885" spans="1:8" ht="15.75" customHeight="1">
      <c r="A885" s="1705"/>
      <c r="B885" s="1705"/>
      <c r="C885" s="1705"/>
      <c r="D885" s="1705"/>
      <c r="E885" s="1705"/>
      <c r="F885" s="1705"/>
      <c r="G885" s="1705"/>
      <c r="H885" s="1705"/>
    </row>
    <row r="886" spans="1:8" ht="15.75" customHeight="1">
      <c r="A886" s="1705"/>
      <c r="B886" s="1705"/>
      <c r="C886" s="1705"/>
      <c r="D886" s="1705"/>
      <c r="E886" s="1705"/>
      <c r="F886" s="1705"/>
      <c r="G886" s="1705"/>
      <c r="H886" s="1705"/>
    </row>
    <row r="887" spans="1:8" ht="15.75" customHeight="1">
      <c r="A887" s="1705"/>
      <c r="B887" s="1705"/>
      <c r="C887" s="1705"/>
      <c r="D887" s="1705"/>
      <c r="E887" s="1705"/>
      <c r="F887" s="1705"/>
      <c r="G887" s="1705"/>
      <c r="H887" s="1705"/>
    </row>
    <row r="888" spans="1:8" ht="15.75" customHeight="1">
      <c r="A888" s="1705"/>
      <c r="B888" s="1705"/>
      <c r="C888" s="1705"/>
      <c r="D888" s="1705"/>
      <c r="E888" s="1705"/>
      <c r="F888" s="1705"/>
      <c r="G888" s="1705"/>
      <c r="H888" s="1705"/>
    </row>
    <row r="889" spans="1:8" ht="15.75" customHeight="1">
      <c r="A889" s="1705"/>
      <c r="B889" s="1705"/>
      <c r="C889" s="1705"/>
      <c r="D889" s="1705"/>
      <c r="E889" s="1705"/>
      <c r="F889" s="1705"/>
      <c r="G889" s="1705"/>
      <c r="H889" s="1705"/>
    </row>
    <row r="890" spans="1:8" ht="15.75" customHeight="1">
      <c r="A890" s="1705"/>
      <c r="B890" s="1705"/>
      <c r="C890" s="1705"/>
      <c r="D890" s="1705"/>
      <c r="E890" s="1705"/>
      <c r="F890" s="1705"/>
      <c r="G890" s="1705"/>
      <c r="H890" s="1705"/>
    </row>
    <row r="891" spans="1:8" ht="15.75" customHeight="1">
      <c r="A891" s="1705"/>
      <c r="B891" s="1705"/>
      <c r="C891" s="1705"/>
      <c r="D891" s="1705"/>
      <c r="E891" s="1705"/>
      <c r="F891" s="1705"/>
      <c r="G891" s="1705"/>
      <c r="H891" s="1705"/>
    </row>
    <row r="892" spans="1:8" ht="15.75" customHeight="1">
      <c r="A892" s="1705"/>
      <c r="B892" s="1705"/>
      <c r="C892" s="1705"/>
      <c r="D892" s="1705"/>
      <c r="E892" s="1705"/>
      <c r="F892" s="1705"/>
      <c r="G892" s="1705"/>
      <c r="H892" s="1705"/>
    </row>
    <row r="893" spans="1:8" ht="15.75" customHeight="1">
      <c r="A893" s="1705"/>
      <c r="B893" s="1705"/>
      <c r="C893" s="1705"/>
      <c r="D893" s="1705"/>
      <c r="E893" s="1705"/>
      <c r="F893" s="1705"/>
      <c r="G893" s="1705"/>
      <c r="H893" s="1705"/>
    </row>
    <row r="894" spans="1:8" ht="15.75" customHeight="1">
      <c r="A894" s="1705"/>
      <c r="B894" s="1705"/>
      <c r="C894" s="1705"/>
      <c r="D894" s="1705"/>
      <c r="E894" s="1705"/>
      <c r="F894" s="1705"/>
      <c r="G894" s="1705"/>
      <c r="H894" s="1705"/>
    </row>
    <row r="895" spans="1:8" ht="15.75" customHeight="1">
      <c r="A895" s="1705"/>
      <c r="B895" s="1705"/>
      <c r="C895" s="1705"/>
      <c r="D895" s="1705"/>
      <c r="E895" s="1705"/>
      <c r="F895" s="1705"/>
      <c r="G895" s="1705"/>
      <c r="H895" s="1705"/>
    </row>
    <row r="896" spans="1:8" ht="15.75" customHeight="1">
      <c r="A896" s="1705"/>
      <c r="B896" s="1705"/>
      <c r="C896" s="1705"/>
      <c r="D896" s="1705"/>
      <c r="E896" s="1705"/>
      <c r="F896" s="1705"/>
      <c r="G896" s="1705"/>
      <c r="H896" s="1705"/>
    </row>
    <row r="897" spans="1:8" ht="15.75" customHeight="1">
      <c r="A897" s="1705"/>
      <c r="B897" s="1705"/>
      <c r="C897" s="1705"/>
      <c r="D897" s="1705"/>
      <c r="E897" s="1705"/>
      <c r="F897" s="1705"/>
      <c r="G897" s="1705"/>
      <c r="H897" s="1705"/>
    </row>
    <row r="898" spans="1:8" ht="15.75" customHeight="1">
      <c r="A898" s="1705"/>
      <c r="B898" s="1705"/>
      <c r="C898" s="1705"/>
      <c r="D898" s="1705"/>
      <c r="E898" s="1705"/>
      <c r="F898" s="1705"/>
      <c r="G898" s="1705"/>
      <c r="H898" s="1705"/>
    </row>
    <row r="899" spans="1:8" ht="15.75" customHeight="1">
      <c r="A899" s="1705"/>
      <c r="B899" s="1705"/>
      <c r="C899" s="1705"/>
      <c r="D899" s="1705"/>
      <c r="E899" s="1705"/>
      <c r="F899" s="1705"/>
      <c r="G899" s="1705"/>
      <c r="H899" s="1705"/>
    </row>
    <row r="900" spans="1:8" ht="15.75" customHeight="1">
      <c r="A900" s="1705"/>
      <c r="B900" s="1705"/>
      <c r="C900" s="1705"/>
      <c r="D900" s="1705"/>
      <c r="E900" s="1705"/>
      <c r="F900" s="1705"/>
      <c r="G900" s="1705"/>
      <c r="H900" s="1705"/>
    </row>
    <row r="901" spans="1:8" ht="15.75" customHeight="1">
      <c r="A901" s="1705"/>
      <c r="B901" s="1705"/>
      <c r="C901" s="1705"/>
      <c r="D901" s="1705"/>
      <c r="E901" s="1705"/>
      <c r="F901" s="1705"/>
      <c r="G901" s="1705"/>
      <c r="H901" s="1705"/>
    </row>
    <row r="902" spans="1:8" ht="15.75" customHeight="1">
      <c r="A902" s="1705"/>
      <c r="B902" s="1705"/>
      <c r="C902" s="1705"/>
      <c r="D902" s="1705"/>
      <c r="E902" s="1705"/>
      <c r="F902" s="1705"/>
      <c r="G902" s="1705"/>
      <c r="H902" s="1705"/>
    </row>
    <row r="903" spans="1:8" ht="15.75" customHeight="1">
      <c r="A903" s="1705"/>
      <c r="B903" s="1705"/>
      <c r="C903" s="1705"/>
      <c r="D903" s="1705"/>
      <c r="E903" s="1705"/>
      <c r="F903" s="1705"/>
      <c r="G903" s="1705"/>
      <c r="H903" s="1705"/>
    </row>
    <row r="904" spans="1:8" ht="15.75" customHeight="1">
      <c r="A904" s="1705"/>
      <c r="B904" s="1705"/>
      <c r="C904" s="1705"/>
      <c r="D904" s="1705"/>
      <c r="E904" s="1705"/>
      <c r="F904" s="1705"/>
      <c r="G904" s="1705"/>
      <c r="H904" s="1705"/>
    </row>
    <row r="905" spans="1:8" ht="15.75" customHeight="1">
      <c r="A905" s="1705"/>
      <c r="B905" s="1705"/>
      <c r="C905" s="1705"/>
      <c r="D905" s="1705"/>
      <c r="E905" s="1705"/>
      <c r="F905" s="1705"/>
      <c r="G905" s="1705"/>
      <c r="H905" s="1705"/>
    </row>
    <row r="906" spans="1:8" ht="15.75" customHeight="1">
      <c r="A906" s="1705"/>
      <c r="B906" s="1705"/>
      <c r="C906" s="1705"/>
      <c r="D906" s="1705"/>
      <c r="E906" s="1705"/>
      <c r="F906" s="1705"/>
      <c r="G906" s="1705"/>
      <c r="H906" s="1705"/>
    </row>
    <row r="907" spans="1:8" ht="15.75" customHeight="1">
      <c r="A907" s="1705"/>
      <c r="B907" s="1705"/>
      <c r="C907" s="1705"/>
      <c r="D907" s="1705"/>
      <c r="E907" s="1705"/>
      <c r="F907" s="1705"/>
      <c r="G907" s="1705"/>
      <c r="H907" s="1705"/>
    </row>
    <row r="908" spans="1:8" ht="15.75" customHeight="1">
      <c r="A908" s="1705"/>
      <c r="B908" s="1705"/>
      <c r="C908" s="1705"/>
      <c r="D908" s="1705"/>
      <c r="E908" s="1705"/>
      <c r="F908" s="1705"/>
      <c r="G908" s="1705"/>
      <c r="H908" s="1705"/>
    </row>
    <row r="909" spans="1:8" ht="15.75" customHeight="1">
      <c r="A909" s="1705"/>
      <c r="B909" s="1705"/>
      <c r="C909" s="1705"/>
      <c r="D909" s="1705"/>
      <c r="E909" s="1705"/>
      <c r="F909" s="1705"/>
      <c r="G909" s="1705"/>
      <c r="H909" s="1705"/>
    </row>
    <row r="910" spans="1:8" ht="15.75" customHeight="1">
      <c r="A910" s="1705"/>
      <c r="B910" s="1705"/>
      <c r="C910" s="1705"/>
      <c r="D910" s="1705"/>
      <c r="E910" s="1705"/>
      <c r="F910" s="1705"/>
      <c r="G910" s="1705"/>
      <c r="H910" s="1705"/>
    </row>
    <row r="911" spans="1:8" ht="15.75" customHeight="1">
      <c r="A911" s="1705"/>
      <c r="B911" s="1705"/>
      <c r="C911" s="1705"/>
      <c r="D911" s="1705"/>
      <c r="E911" s="1705"/>
      <c r="F911" s="1705"/>
      <c r="G911" s="1705"/>
      <c r="H911" s="1705"/>
    </row>
    <row r="912" spans="1:8" ht="15.75" customHeight="1">
      <c r="A912" s="1705"/>
      <c r="B912" s="1705"/>
      <c r="C912" s="1705"/>
      <c r="D912" s="1705"/>
      <c r="E912" s="1705"/>
      <c r="F912" s="1705"/>
      <c r="G912" s="1705"/>
      <c r="H912" s="1705"/>
    </row>
    <row r="913" spans="1:8" ht="15.75" customHeight="1">
      <c r="A913" s="1705"/>
      <c r="B913" s="1705"/>
      <c r="C913" s="1705"/>
      <c r="D913" s="1705"/>
      <c r="E913" s="1705"/>
      <c r="F913" s="1705"/>
      <c r="G913" s="1705"/>
      <c r="H913" s="1705"/>
    </row>
    <row r="914" spans="1:8" ht="15.75" customHeight="1">
      <c r="A914" s="1705"/>
      <c r="B914" s="1705"/>
      <c r="C914" s="1705"/>
      <c r="D914" s="1705"/>
      <c r="E914" s="1705"/>
      <c r="F914" s="1705"/>
      <c r="G914" s="1705"/>
      <c r="H914" s="1705"/>
    </row>
    <row r="915" spans="1:8" ht="15.75" customHeight="1">
      <c r="A915" s="1705"/>
      <c r="B915" s="1705"/>
      <c r="C915" s="1705"/>
      <c r="D915" s="1705"/>
      <c r="E915" s="1705"/>
      <c r="F915" s="1705"/>
      <c r="G915" s="1705"/>
      <c r="H915" s="1705"/>
    </row>
    <row r="916" spans="1:8" ht="15.75" customHeight="1">
      <c r="A916" s="1705"/>
      <c r="B916" s="1705"/>
      <c r="C916" s="1705"/>
      <c r="D916" s="1705"/>
      <c r="E916" s="1705"/>
      <c r="F916" s="1705"/>
      <c r="G916" s="1705"/>
      <c r="H916" s="1705"/>
    </row>
    <row r="917" spans="1:8" ht="15.75" customHeight="1">
      <c r="A917" s="1705"/>
      <c r="B917" s="1705"/>
      <c r="C917" s="1705"/>
      <c r="D917" s="1705"/>
      <c r="E917" s="1705"/>
      <c r="F917" s="1705"/>
      <c r="G917" s="1705"/>
      <c r="H917" s="1705"/>
    </row>
    <row r="918" spans="1:8" ht="15.75" customHeight="1">
      <c r="A918" s="1705"/>
      <c r="B918" s="1705"/>
      <c r="C918" s="1705"/>
      <c r="D918" s="1705"/>
      <c r="E918" s="1705"/>
      <c r="F918" s="1705"/>
      <c r="G918" s="1705"/>
      <c r="H918" s="1705"/>
    </row>
    <row r="919" spans="1:8" ht="15.75" customHeight="1">
      <c r="A919" s="1705"/>
      <c r="B919" s="1705"/>
      <c r="C919" s="1705"/>
      <c r="D919" s="1705"/>
      <c r="E919" s="1705"/>
      <c r="F919" s="1705"/>
      <c r="G919" s="1705"/>
      <c r="H919" s="1705"/>
    </row>
    <row r="920" spans="1:8" ht="15.75" customHeight="1">
      <c r="A920" s="1705"/>
      <c r="B920" s="1705"/>
      <c r="C920" s="1705"/>
      <c r="D920" s="1705"/>
      <c r="E920" s="1705"/>
      <c r="F920" s="1705"/>
      <c r="G920" s="1705"/>
      <c r="H920" s="1705"/>
    </row>
    <row r="921" spans="1:8" ht="15.75" customHeight="1">
      <c r="A921" s="1705"/>
      <c r="B921" s="1705"/>
      <c r="C921" s="1705"/>
      <c r="D921" s="1705"/>
      <c r="E921" s="1705"/>
      <c r="F921" s="1705"/>
      <c r="G921" s="1705"/>
      <c r="H921" s="1705"/>
    </row>
    <row r="922" spans="1:8" ht="15.75" customHeight="1">
      <c r="A922" s="1705"/>
      <c r="B922" s="1705"/>
      <c r="C922" s="1705"/>
      <c r="D922" s="1705"/>
      <c r="E922" s="1705"/>
      <c r="F922" s="1705"/>
      <c r="G922" s="1705"/>
      <c r="H922" s="1705"/>
    </row>
    <row r="923" spans="1:8" ht="15.75" customHeight="1">
      <c r="A923" s="1705"/>
      <c r="B923" s="1705"/>
      <c r="C923" s="1705"/>
      <c r="D923" s="1705"/>
      <c r="E923" s="1705"/>
      <c r="F923" s="1705"/>
      <c r="G923" s="1705"/>
      <c r="H923" s="1705"/>
    </row>
    <row r="924" spans="1:8" ht="15.75" customHeight="1">
      <c r="A924" s="1705"/>
      <c r="B924" s="1705"/>
      <c r="C924" s="1705"/>
      <c r="D924" s="1705"/>
      <c r="E924" s="1705"/>
      <c r="F924" s="1705"/>
      <c r="G924" s="1705"/>
      <c r="H924" s="1705"/>
    </row>
    <row r="925" spans="1:8" ht="15.75" customHeight="1">
      <c r="A925" s="1705"/>
      <c r="B925" s="1705"/>
      <c r="C925" s="1705"/>
      <c r="D925" s="1705"/>
      <c r="E925" s="1705"/>
      <c r="F925" s="1705"/>
      <c r="G925" s="1705"/>
      <c r="H925" s="1705"/>
    </row>
    <row r="926" spans="1:8" ht="15.75" customHeight="1">
      <c r="A926" s="1705"/>
      <c r="B926" s="1705"/>
      <c r="C926" s="1705"/>
      <c r="D926" s="1705"/>
      <c r="E926" s="1705"/>
      <c r="F926" s="1705"/>
      <c r="G926" s="1705"/>
      <c r="H926" s="1705"/>
    </row>
    <row r="927" spans="1:8" ht="15.75" customHeight="1">
      <c r="A927" s="1705"/>
      <c r="B927" s="1705"/>
      <c r="C927" s="1705"/>
      <c r="D927" s="1705"/>
      <c r="E927" s="1705"/>
      <c r="F927" s="1705"/>
      <c r="G927" s="1705"/>
      <c r="H927" s="1705"/>
    </row>
    <row r="928" spans="1:8" ht="15.75" customHeight="1">
      <c r="A928" s="1705"/>
      <c r="B928" s="1705"/>
      <c r="C928" s="1705"/>
      <c r="D928" s="1705"/>
      <c r="E928" s="1705"/>
      <c r="F928" s="1705"/>
      <c r="G928" s="1705"/>
      <c r="H928" s="1705"/>
    </row>
    <row r="929" spans="1:8" ht="15.75" customHeight="1">
      <c r="A929" s="1705"/>
      <c r="B929" s="1705"/>
      <c r="C929" s="1705"/>
      <c r="D929" s="1705"/>
      <c r="E929" s="1705"/>
      <c r="F929" s="1705"/>
      <c r="G929" s="1705"/>
      <c r="H929" s="1705"/>
    </row>
    <row r="930" spans="1:8" ht="15.75" customHeight="1">
      <c r="A930" s="1705"/>
      <c r="B930" s="1705"/>
      <c r="C930" s="1705"/>
      <c r="D930" s="1705"/>
      <c r="E930" s="1705"/>
      <c r="F930" s="1705"/>
      <c r="G930" s="1705"/>
      <c r="H930" s="1705"/>
    </row>
    <row r="931" spans="1:8" ht="15.75" customHeight="1">
      <c r="A931" s="1705"/>
      <c r="B931" s="1705"/>
      <c r="C931" s="1705"/>
      <c r="D931" s="1705"/>
      <c r="E931" s="1705"/>
      <c r="F931" s="1705"/>
      <c r="G931" s="1705"/>
      <c r="H931" s="1705"/>
    </row>
    <row r="932" spans="1:8" ht="15.75" customHeight="1">
      <c r="A932" s="1705"/>
      <c r="B932" s="1705"/>
      <c r="C932" s="1705"/>
      <c r="D932" s="1705"/>
      <c r="E932" s="1705"/>
      <c r="F932" s="1705"/>
      <c r="G932" s="1705"/>
      <c r="H932" s="1705"/>
    </row>
    <row r="933" spans="1:8" ht="15.75" customHeight="1">
      <c r="A933" s="1705"/>
      <c r="B933" s="1705"/>
      <c r="C933" s="1705"/>
      <c r="D933" s="1705"/>
      <c r="E933" s="1705"/>
      <c r="F933" s="1705"/>
      <c r="G933" s="1705"/>
      <c r="H933" s="1705"/>
    </row>
    <row r="934" spans="1:8" ht="15.75" customHeight="1">
      <c r="A934" s="1705"/>
      <c r="B934" s="1705"/>
      <c r="C934" s="1705"/>
      <c r="D934" s="1705"/>
      <c r="E934" s="1705"/>
      <c r="F934" s="1705"/>
      <c r="G934" s="1705"/>
      <c r="H934" s="1705"/>
    </row>
    <row r="935" spans="1:8" ht="15.75" customHeight="1">
      <c r="A935" s="1705"/>
      <c r="B935" s="1705"/>
      <c r="C935" s="1705"/>
      <c r="D935" s="1705"/>
      <c r="E935" s="1705"/>
      <c r="F935" s="1705"/>
      <c r="G935" s="1705"/>
      <c r="H935" s="1705"/>
    </row>
    <row r="936" spans="1:8" ht="15.75" customHeight="1">
      <c r="A936" s="1705"/>
      <c r="B936" s="1705"/>
      <c r="C936" s="1705"/>
      <c r="D936" s="1705"/>
      <c r="E936" s="1705"/>
      <c r="F936" s="1705"/>
      <c r="G936" s="1705"/>
      <c r="H936" s="1705"/>
    </row>
    <row r="937" spans="1:8" ht="15.75" customHeight="1">
      <c r="A937" s="1705"/>
      <c r="B937" s="1705"/>
      <c r="C937" s="1705"/>
      <c r="D937" s="1705"/>
      <c r="E937" s="1705"/>
      <c r="F937" s="1705"/>
      <c r="G937" s="1705"/>
      <c r="H937" s="1705"/>
    </row>
    <row r="938" spans="1:8" ht="15.75" customHeight="1">
      <c r="A938" s="1705"/>
      <c r="B938" s="1705"/>
      <c r="C938" s="1705"/>
      <c r="D938" s="1705"/>
      <c r="E938" s="1705"/>
      <c r="F938" s="1705"/>
      <c r="G938" s="1705"/>
      <c r="H938" s="1705"/>
    </row>
    <row r="939" spans="1:8" ht="15.75" customHeight="1">
      <c r="A939" s="1705"/>
      <c r="B939" s="1705"/>
      <c r="C939" s="1705"/>
      <c r="D939" s="1705"/>
      <c r="E939" s="1705"/>
      <c r="F939" s="1705"/>
      <c r="G939" s="1705"/>
      <c r="H939" s="1705"/>
    </row>
    <row r="940" spans="1:8" ht="15.75" customHeight="1">
      <c r="A940" s="1705"/>
      <c r="B940" s="1705"/>
      <c r="C940" s="1705"/>
      <c r="D940" s="1705"/>
      <c r="E940" s="1705"/>
      <c r="F940" s="1705"/>
      <c r="G940" s="1705"/>
      <c r="H940" s="1705"/>
    </row>
    <row r="941" spans="1:8" ht="15.75" customHeight="1">
      <c r="A941" s="1705"/>
      <c r="B941" s="1705"/>
      <c r="C941" s="1705"/>
      <c r="D941" s="1705"/>
      <c r="E941" s="1705"/>
      <c r="F941" s="1705"/>
      <c r="G941" s="1705"/>
      <c r="H941" s="1705"/>
    </row>
    <row r="942" spans="1:8" ht="15.75" customHeight="1">
      <c r="A942" s="1705"/>
      <c r="B942" s="1705"/>
      <c r="C942" s="1705"/>
      <c r="D942" s="1705"/>
      <c r="E942" s="1705"/>
      <c r="F942" s="1705"/>
      <c r="G942" s="1705"/>
      <c r="H942" s="1705"/>
    </row>
    <row r="943" spans="1:8" ht="15.75" customHeight="1">
      <c r="A943" s="1705"/>
      <c r="B943" s="1705"/>
      <c r="C943" s="1705"/>
      <c r="D943" s="1705"/>
      <c r="E943" s="1705"/>
      <c r="F943" s="1705"/>
      <c r="G943" s="1705"/>
      <c r="H943" s="1705"/>
    </row>
    <row r="944" spans="1:8" ht="15.75" customHeight="1">
      <c r="A944" s="1705"/>
      <c r="B944" s="1705"/>
      <c r="C944" s="1705"/>
      <c r="D944" s="1705"/>
      <c r="E944" s="1705"/>
      <c r="F944" s="1705"/>
      <c r="G944" s="1705"/>
      <c r="H944" s="1705"/>
    </row>
    <row r="945" spans="1:8" ht="15.75" customHeight="1">
      <c r="A945" s="1705"/>
      <c r="B945" s="1705"/>
      <c r="C945" s="1705"/>
      <c r="D945" s="1705"/>
      <c r="E945" s="1705"/>
      <c r="F945" s="1705"/>
      <c r="G945" s="1705"/>
      <c r="H945" s="1705"/>
    </row>
    <row r="946" spans="1:8" ht="15.75" customHeight="1">
      <c r="A946" s="1705"/>
      <c r="B946" s="1705"/>
      <c r="C946" s="1705"/>
      <c r="D946" s="1705"/>
      <c r="E946" s="1705"/>
      <c r="F946" s="1705"/>
      <c r="G946" s="1705"/>
      <c r="H946" s="1705"/>
    </row>
    <row r="947" spans="1:8" ht="15.75" customHeight="1">
      <c r="A947" s="1705"/>
      <c r="B947" s="1705"/>
      <c r="C947" s="1705"/>
      <c r="D947" s="1705"/>
      <c r="E947" s="1705"/>
      <c r="F947" s="1705"/>
      <c r="G947" s="1705"/>
      <c r="H947" s="1705"/>
    </row>
    <row r="948" spans="1:8" ht="15.75" customHeight="1">
      <c r="A948" s="1705"/>
      <c r="B948" s="1705"/>
      <c r="C948" s="1705"/>
      <c r="D948" s="1705"/>
      <c r="E948" s="1705"/>
      <c r="F948" s="1705"/>
      <c r="G948" s="1705"/>
      <c r="H948" s="1705"/>
    </row>
    <row r="949" spans="1:8" ht="15.75" customHeight="1">
      <c r="A949" s="1705"/>
      <c r="B949" s="1705"/>
      <c r="C949" s="1705"/>
      <c r="D949" s="1705"/>
      <c r="E949" s="1705"/>
      <c r="F949" s="1705"/>
      <c r="G949" s="1705"/>
      <c r="H949" s="1705"/>
    </row>
    <row r="950" spans="1:8" ht="15.75" customHeight="1">
      <c r="A950" s="1705"/>
      <c r="B950" s="1705"/>
      <c r="C950" s="1705"/>
      <c r="D950" s="1705"/>
      <c r="E950" s="1705"/>
      <c r="F950" s="1705"/>
      <c r="G950" s="1705"/>
      <c r="H950" s="1705"/>
    </row>
    <row r="951" spans="1:8" ht="15.75" customHeight="1">
      <c r="A951" s="1705"/>
      <c r="B951" s="1705"/>
      <c r="C951" s="1705"/>
      <c r="D951" s="1705"/>
      <c r="E951" s="1705"/>
      <c r="F951" s="1705"/>
      <c r="G951" s="1705"/>
      <c r="H951" s="1705"/>
    </row>
    <row r="952" spans="1:8" ht="15.75" customHeight="1">
      <c r="A952" s="1705"/>
      <c r="B952" s="1705"/>
      <c r="C952" s="1705"/>
      <c r="D952" s="1705"/>
      <c r="E952" s="1705"/>
      <c r="F952" s="1705"/>
      <c r="G952" s="1705"/>
      <c r="H952" s="1705"/>
    </row>
    <row r="953" spans="1:8" ht="15.75" customHeight="1">
      <c r="A953" s="1705"/>
      <c r="B953" s="1705"/>
      <c r="C953" s="1705"/>
      <c r="D953" s="1705"/>
      <c r="E953" s="1705"/>
      <c r="F953" s="1705"/>
      <c r="G953" s="1705"/>
      <c r="H953" s="1705"/>
    </row>
    <row r="954" spans="1:8" ht="15.75" customHeight="1">
      <c r="A954" s="1705"/>
      <c r="B954" s="1705"/>
      <c r="C954" s="1705"/>
      <c r="D954" s="1705"/>
      <c r="E954" s="1705"/>
      <c r="F954" s="1705"/>
      <c r="G954" s="1705"/>
      <c r="H954" s="1705"/>
    </row>
    <row r="955" spans="1:8" ht="15.75" customHeight="1">
      <c r="A955" s="1705"/>
      <c r="B955" s="1705"/>
      <c r="C955" s="1705"/>
      <c r="D955" s="1705"/>
      <c r="E955" s="1705"/>
      <c r="F955" s="1705"/>
      <c r="G955" s="1705"/>
      <c r="H955" s="1705"/>
    </row>
    <row r="956" spans="1:8" ht="15.75" customHeight="1">
      <c r="A956" s="1705"/>
      <c r="B956" s="1705"/>
      <c r="C956" s="1705"/>
      <c r="D956" s="1705"/>
      <c r="E956" s="1705"/>
      <c r="F956" s="1705"/>
      <c r="G956" s="1705"/>
      <c r="H956" s="1705"/>
    </row>
    <row r="957" spans="1:8" ht="15.75" customHeight="1">
      <c r="A957" s="1705"/>
      <c r="B957" s="1705"/>
      <c r="C957" s="1705"/>
      <c r="D957" s="1705"/>
      <c r="E957" s="1705"/>
      <c r="F957" s="1705"/>
      <c r="G957" s="1705"/>
      <c r="H957" s="1705"/>
    </row>
    <row r="958" spans="1:8" ht="15.75" customHeight="1">
      <c r="A958" s="1705"/>
      <c r="B958" s="1705"/>
      <c r="C958" s="1705"/>
      <c r="D958" s="1705"/>
      <c r="E958" s="1705"/>
      <c r="F958" s="1705"/>
      <c r="G958" s="1705"/>
      <c r="H958" s="1705"/>
    </row>
    <row r="959" spans="1:8" ht="15.75" customHeight="1">
      <c r="A959" s="1705"/>
      <c r="B959" s="1705"/>
      <c r="C959" s="1705"/>
      <c r="D959" s="1705"/>
      <c r="E959" s="1705"/>
      <c r="F959" s="1705"/>
      <c r="G959" s="1705"/>
      <c r="H959" s="1705"/>
    </row>
    <row r="960" spans="1:8" ht="15.75" customHeight="1">
      <c r="A960" s="1705"/>
      <c r="B960" s="1705"/>
      <c r="C960" s="1705"/>
      <c r="D960" s="1705"/>
      <c r="E960" s="1705"/>
      <c r="F960" s="1705"/>
      <c r="G960" s="1705"/>
      <c r="H960" s="1705"/>
    </row>
    <row r="961" spans="1:8" ht="15.75" customHeight="1">
      <c r="A961" s="1705"/>
      <c r="B961" s="1705"/>
      <c r="C961" s="1705"/>
      <c r="D961" s="1705"/>
      <c r="E961" s="1705"/>
      <c r="F961" s="1705"/>
      <c r="G961" s="1705"/>
      <c r="H961" s="1705"/>
    </row>
    <row r="962" spans="1:8" ht="15.75" customHeight="1">
      <c r="A962" s="1705"/>
      <c r="B962" s="1705"/>
      <c r="C962" s="1705"/>
      <c r="D962" s="1705"/>
      <c r="E962" s="1705"/>
      <c r="F962" s="1705"/>
      <c r="G962" s="1705"/>
      <c r="H962" s="1705"/>
    </row>
    <row r="963" spans="1:8" ht="15.75" customHeight="1">
      <c r="A963" s="1705"/>
      <c r="B963" s="1705"/>
      <c r="C963" s="1705"/>
      <c r="D963" s="1705"/>
      <c r="E963" s="1705"/>
      <c r="F963" s="1705"/>
      <c r="G963" s="1705"/>
      <c r="H963" s="1705"/>
    </row>
    <row r="964" spans="1:8" ht="15.75" customHeight="1">
      <c r="A964" s="1705"/>
      <c r="B964" s="1705"/>
      <c r="C964" s="1705"/>
      <c r="D964" s="1705"/>
      <c r="E964" s="1705"/>
      <c r="F964" s="1705"/>
      <c r="G964" s="1705"/>
      <c r="H964" s="1705"/>
    </row>
    <row r="965" spans="1:8" ht="15.75" customHeight="1">
      <c r="A965" s="1705"/>
      <c r="B965" s="1705"/>
      <c r="C965" s="1705"/>
      <c r="D965" s="1705"/>
      <c r="E965" s="1705"/>
      <c r="F965" s="1705"/>
      <c r="G965" s="1705"/>
      <c r="H965" s="1705"/>
    </row>
    <row r="966" spans="1:8" ht="15.75" customHeight="1">
      <c r="A966" s="1705"/>
      <c r="B966" s="1705"/>
      <c r="C966" s="1705"/>
      <c r="D966" s="1705"/>
      <c r="E966" s="1705"/>
      <c r="F966" s="1705"/>
      <c r="G966" s="1705"/>
      <c r="H966" s="1705"/>
    </row>
    <row r="967" spans="1:8" ht="15.75" customHeight="1">
      <c r="A967" s="1705"/>
      <c r="B967" s="1705"/>
      <c r="C967" s="1705"/>
      <c r="D967" s="1705"/>
      <c r="E967" s="1705"/>
      <c r="F967" s="1705"/>
      <c r="G967" s="1705"/>
      <c r="H967" s="1705"/>
    </row>
    <row r="968" spans="1:8" ht="15.75" customHeight="1">
      <c r="A968" s="1705"/>
      <c r="B968" s="1705"/>
      <c r="C968" s="1705"/>
      <c r="D968" s="1705"/>
      <c r="E968" s="1705"/>
      <c r="F968" s="1705"/>
      <c r="G968" s="1705"/>
      <c r="H968" s="1705"/>
    </row>
    <row r="969" spans="1:8" ht="15.75" customHeight="1">
      <c r="A969" s="1705"/>
      <c r="B969" s="1705"/>
      <c r="C969" s="1705"/>
      <c r="D969" s="1705"/>
      <c r="E969" s="1705"/>
      <c r="F969" s="1705"/>
      <c r="G969" s="1705"/>
      <c r="H969" s="1705"/>
    </row>
    <row r="970" spans="1:8" ht="15.75" customHeight="1">
      <c r="A970" s="1705"/>
      <c r="B970" s="1705"/>
      <c r="C970" s="1705"/>
      <c r="D970" s="1705"/>
      <c r="E970" s="1705"/>
      <c r="F970" s="1705"/>
      <c r="G970" s="1705"/>
      <c r="H970" s="1705"/>
    </row>
    <row r="971" spans="1:8" ht="15.75" customHeight="1">
      <c r="A971" s="1705"/>
      <c r="B971" s="1705"/>
      <c r="C971" s="1705"/>
      <c r="D971" s="1705"/>
      <c r="E971" s="1705"/>
      <c r="F971" s="1705"/>
      <c r="G971" s="1705"/>
      <c r="H971" s="1705"/>
    </row>
    <row r="972" spans="1:8" ht="15.75" customHeight="1">
      <c r="A972" s="1705"/>
      <c r="B972" s="1705"/>
      <c r="C972" s="1705"/>
      <c r="D972" s="1705"/>
      <c r="E972" s="1705"/>
      <c r="F972" s="1705"/>
      <c r="G972" s="1705"/>
      <c r="H972" s="1705"/>
    </row>
    <row r="973" spans="1:8" ht="15.75" customHeight="1">
      <c r="A973" s="1705"/>
      <c r="B973" s="1705"/>
      <c r="C973" s="1705"/>
      <c r="D973" s="1705"/>
      <c r="E973" s="1705"/>
      <c r="F973" s="1705"/>
      <c r="G973" s="1705"/>
      <c r="H973" s="1705"/>
    </row>
    <row r="974" spans="1:8" ht="15.75" customHeight="1">
      <c r="A974" s="1705"/>
      <c r="B974" s="1705"/>
      <c r="C974" s="1705"/>
      <c r="D974" s="1705"/>
      <c r="E974" s="1705"/>
      <c r="F974" s="1705"/>
      <c r="G974" s="1705"/>
      <c r="H974" s="1705"/>
    </row>
    <row r="975" spans="1:8" ht="15.75" customHeight="1">
      <c r="A975" s="1705"/>
      <c r="B975" s="1705"/>
      <c r="C975" s="1705"/>
      <c r="D975" s="1705"/>
      <c r="E975" s="1705"/>
      <c r="F975" s="1705"/>
      <c r="G975" s="1705"/>
      <c r="H975" s="1705"/>
    </row>
    <row r="976" spans="1:8" ht="15.75" customHeight="1">
      <c r="A976" s="1705"/>
      <c r="B976" s="1705"/>
      <c r="C976" s="1705"/>
      <c r="D976" s="1705"/>
      <c r="E976" s="1705"/>
      <c r="F976" s="1705"/>
      <c r="G976" s="1705"/>
      <c r="H976" s="1705"/>
    </row>
    <row r="977" spans="1:8" ht="15.75" customHeight="1">
      <c r="A977" s="1705"/>
      <c r="B977" s="1705"/>
      <c r="C977" s="1705"/>
      <c r="D977" s="1705"/>
      <c r="E977" s="1705"/>
      <c r="F977" s="1705"/>
      <c r="G977" s="1705"/>
      <c r="H977" s="1705"/>
    </row>
    <row r="978" spans="1:8" ht="15.75" customHeight="1">
      <c r="A978" s="1705"/>
      <c r="B978" s="1705"/>
      <c r="C978" s="1705"/>
      <c r="D978" s="1705"/>
      <c r="E978" s="1705"/>
      <c r="F978" s="1705"/>
      <c r="G978" s="1705"/>
      <c r="H978" s="1705"/>
    </row>
    <row r="979" spans="1:8" ht="15.75" customHeight="1">
      <c r="A979" s="1705"/>
      <c r="B979" s="1705"/>
      <c r="C979" s="1705"/>
      <c r="D979" s="1705"/>
      <c r="E979" s="1705"/>
      <c r="F979" s="1705"/>
      <c r="G979" s="1705"/>
      <c r="H979" s="1705"/>
    </row>
    <row r="980" spans="1:8" ht="15.75" customHeight="1">
      <c r="A980" s="1705"/>
      <c r="B980" s="1705"/>
      <c r="C980" s="1705"/>
      <c r="D980" s="1705"/>
      <c r="E980" s="1705"/>
      <c r="F980" s="1705"/>
      <c r="G980" s="1705"/>
      <c r="H980" s="1705"/>
    </row>
    <row r="981" spans="1:8" ht="15.75" customHeight="1">
      <c r="A981" s="1705"/>
      <c r="B981" s="1705"/>
      <c r="C981" s="1705"/>
      <c r="D981" s="1705"/>
      <c r="E981" s="1705"/>
      <c r="F981" s="1705"/>
      <c r="G981" s="1705"/>
      <c r="H981" s="1705"/>
    </row>
    <row r="982" spans="1:8" ht="15.75" customHeight="1">
      <c r="A982" s="1705"/>
      <c r="B982" s="1705"/>
      <c r="C982" s="1705"/>
      <c r="D982" s="1705"/>
      <c r="E982" s="1705"/>
      <c r="F982" s="1705"/>
      <c r="G982" s="1705"/>
      <c r="H982" s="1705"/>
    </row>
    <row r="983" spans="1:8" ht="15.75" customHeight="1">
      <c r="A983" s="1705"/>
      <c r="B983" s="1705"/>
      <c r="C983" s="1705"/>
      <c r="D983" s="1705"/>
      <c r="E983" s="1705"/>
      <c r="F983" s="1705"/>
      <c r="G983" s="1705"/>
      <c r="H983" s="1705"/>
    </row>
    <row r="984" spans="1:8" ht="15.75" customHeight="1">
      <c r="A984" s="1705"/>
      <c r="B984" s="1705"/>
      <c r="C984" s="1705"/>
      <c r="D984" s="1705"/>
      <c r="E984" s="1705"/>
      <c r="F984" s="1705"/>
      <c r="G984" s="1705"/>
      <c r="H984" s="1705"/>
    </row>
    <row r="985" spans="1:8" ht="15.75" customHeight="1">
      <c r="A985" s="1705"/>
      <c r="B985" s="1705"/>
      <c r="C985" s="1705"/>
      <c r="D985" s="1705"/>
      <c r="E985" s="1705"/>
      <c r="F985" s="1705"/>
      <c r="G985" s="1705"/>
      <c r="H985" s="1705"/>
    </row>
    <row r="986" spans="1:8" ht="15.75" customHeight="1">
      <c r="A986" s="1705"/>
      <c r="B986" s="1705"/>
      <c r="C986" s="1705"/>
      <c r="D986" s="1705"/>
      <c r="E986" s="1705"/>
      <c r="F986" s="1705"/>
      <c r="G986" s="1705"/>
      <c r="H986" s="1705"/>
    </row>
    <row r="987" spans="1:8" ht="15.75" customHeight="1">
      <c r="A987" s="1705"/>
      <c r="B987" s="1705"/>
      <c r="C987" s="1705"/>
      <c r="D987" s="1705"/>
      <c r="E987" s="1705"/>
      <c r="F987" s="1705"/>
      <c r="G987" s="1705"/>
      <c r="H987" s="1705"/>
    </row>
    <row r="988" spans="1:8" ht="15.75" customHeight="1">
      <c r="A988" s="1705"/>
      <c r="B988" s="1705"/>
      <c r="C988" s="1705"/>
      <c r="D988" s="1705"/>
      <c r="E988" s="1705"/>
      <c r="F988" s="1705"/>
      <c r="G988" s="1705"/>
      <c r="H988" s="1705"/>
    </row>
    <row r="989" spans="1:8" ht="15.75" customHeight="1">
      <c r="A989" s="1705"/>
      <c r="B989" s="1705"/>
      <c r="C989" s="1705"/>
      <c r="D989" s="1705"/>
      <c r="E989" s="1705"/>
      <c r="F989" s="1705"/>
      <c r="G989" s="1705"/>
      <c r="H989" s="1705"/>
    </row>
    <row r="990" spans="1:8" ht="15.75" customHeight="1">
      <c r="A990" s="1705"/>
      <c r="B990" s="1705"/>
      <c r="C990" s="1705"/>
      <c r="D990" s="1705"/>
      <c r="E990" s="1705"/>
      <c r="F990" s="1705"/>
      <c r="G990" s="1705"/>
      <c r="H990" s="1705"/>
    </row>
    <row r="991" spans="1:8" ht="15.75" customHeight="1">
      <c r="A991" s="1705"/>
      <c r="B991" s="1705"/>
      <c r="C991" s="1705"/>
      <c r="D991" s="1705"/>
      <c r="E991" s="1705"/>
      <c r="F991" s="1705"/>
      <c r="G991" s="1705"/>
      <c r="H991" s="1705"/>
    </row>
    <row r="992" spans="1:8" ht="15.75" customHeight="1">
      <c r="A992" s="1705"/>
      <c r="B992" s="1705"/>
      <c r="C992" s="1705"/>
      <c r="D992" s="1705"/>
      <c r="E992" s="1705"/>
      <c r="F992" s="1705"/>
      <c r="G992" s="1705"/>
      <c r="H992" s="1705"/>
    </row>
    <row r="993" spans="1:8" ht="15.75" customHeight="1">
      <c r="A993" s="1705"/>
      <c r="B993" s="1705"/>
      <c r="C993" s="1705"/>
      <c r="D993" s="1705"/>
      <c r="E993" s="1705"/>
      <c r="F993" s="1705"/>
      <c r="G993" s="1705"/>
      <c r="H993" s="1705"/>
    </row>
    <row r="994" spans="1:8" ht="15.75" customHeight="1">
      <c r="A994" s="1705"/>
      <c r="B994" s="1705"/>
      <c r="C994" s="1705"/>
      <c r="D994" s="1705"/>
      <c r="E994" s="1705"/>
      <c r="F994" s="1705"/>
      <c r="G994" s="1705"/>
      <c r="H994" s="1705"/>
    </row>
    <row r="995" spans="1:8" ht="15.75" customHeight="1">
      <c r="A995" s="1705"/>
      <c r="B995" s="1705"/>
      <c r="C995" s="1705"/>
      <c r="D995" s="1705"/>
      <c r="E995" s="1705"/>
      <c r="F995" s="1705"/>
      <c r="G995" s="1705"/>
      <c r="H995" s="1705"/>
    </row>
    <row r="996" spans="1:8" ht="15.75" customHeight="1">
      <c r="A996" s="1705"/>
      <c r="B996" s="1705"/>
      <c r="C996" s="1705"/>
      <c r="D996" s="1705"/>
      <c r="E996" s="1705"/>
      <c r="F996" s="1705"/>
      <c r="G996" s="1705"/>
      <c r="H996" s="1705"/>
    </row>
    <row r="997" spans="1:8" ht="15.75" customHeight="1">
      <c r="A997" s="1705"/>
      <c r="B997" s="1705"/>
      <c r="C997" s="1705"/>
      <c r="D997" s="1705"/>
      <c r="E997" s="1705"/>
      <c r="F997" s="1705"/>
      <c r="G997" s="1705"/>
      <c r="H997" s="1705"/>
    </row>
    <row r="998" spans="1:8" ht="15.75" customHeight="1">
      <c r="A998" s="1705"/>
      <c r="B998" s="1705"/>
      <c r="C998" s="1705"/>
      <c r="D998" s="1705"/>
      <c r="E998" s="1705"/>
      <c r="F998" s="1705"/>
      <c r="G998" s="1705"/>
      <c r="H998" s="1705"/>
    </row>
    <row r="999" spans="1:8" ht="15.75" customHeight="1">
      <c r="A999" s="1705"/>
      <c r="B999" s="1705"/>
      <c r="C999" s="1705"/>
      <c r="D999" s="1705"/>
      <c r="E999" s="1705"/>
      <c r="F999" s="1705"/>
      <c r="G999" s="1705"/>
      <c r="H999" s="1705"/>
    </row>
  </sheetData>
  <mergeCells count="9">
    <mergeCell ref="B58:H58"/>
    <mergeCell ref="B1:H1"/>
    <mergeCell ref="B2:H2"/>
    <mergeCell ref="B3:H3"/>
    <mergeCell ref="B4:H4"/>
    <mergeCell ref="B5:B6"/>
    <mergeCell ref="C5:C6"/>
    <mergeCell ref="G5:H5"/>
    <mergeCell ref="D5:F5"/>
  </mergeCells>
  <printOptions horizontalCentered="1"/>
  <pageMargins left="0.39370078740157483" right="0.39370078740157483" top="0.6" bottom="0.39370078740157483" header="0" footer="0"/>
  <pageSetup scale="8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99"/>
  <sheetViews>
    <sheetView showGridLines="0" zoomScale="80" zoomScaleNormal="80" workbookViewId="0">
      <selection activeCell="L29" sqref="L29"/>
    </sheetView>
  </sheetViews>
  <sheetFormatPr defaultColWidth="14.42578125" defaultRowHeight="15" customHeight="1"/>
  <cols>
    <col min="1" max="1" width="9.140625" style="1703" customWidth="1"/>
    <col min="2" max="2" width="5.140625" style="1703" customWidth="1"/>
    <col min="3" max="3" width="45.140625" style="1703" customWidth="1"/>
    <col min="4" max="5" width="17.42578125" style="1703" customWidth="1"/>
    <col min="6" max="6" width="17" style="1703" bestFit="1" customWidth="1"/>
    <col min="7" max="8" width="12.42578125" style="1703" customWidth="1"/>
    <col min="9" max="9" width="11" style="1703" customWidth="1"/>
    <col min="10" max="16384" width="14.42578125" style="1703"/>
  </cols>
  <sheetData>
    <row r="1" spans="1:9" ht="15.75" customHeight="1">
      <c r="A1" s="1706"/>
      <c r="B1" s="3247" t="s">
        <v>1612</v>
      </c>
      <c r="C1" s="3248"/>
      <c r="D1" s="3248"/>
      <c r="E1" s="3248"/>
      <c r="F1" s="3248"/>
      <c r="G1" s="3248"/>
      <c r="H1" s="3248"/>
      <c r="I1" s="1706"/>
    </row>
    <row r="2" spans="1:9" ht="15" customHeight="1">
      <c r="A2" s="1706"/>
      <c r="B2" s="3263" t="s">
        <v>134</v>
      </c>
      <c r="C2" s="3248"/>
      <c r="D2" s="3248"/>
      <c r="E2" s="3248"/>
      <c r="F2" s="3248"/>
      <c r="G2" s="3248"/>
      <c r="H2" s="3248"/>
      <c r="I2" s="1706"/>
    </row>
    <row r="3" spans="1:9" ht="15" customHeight="1">
      <c r="A3" s="1706"/>
      <c r="B3" s="3263"/>
      <c r="C3" s="3248"/>
      <c r="D3" s="3248"/>
      <c r="E3" s="3248"/>
      <c r="F3" s="3248"/>
      <c r="G3" s="3248"/>
      <c r="H3" s="3248"/>
      <c r="I3" s="1706"/>
    </row>
    <row r="4" spans="1:9" ht="15" customHeight="1" thickBot="1">
      <c r="A4" s="1706"/>
      <c r="B4" s="3284" t="s">
        <v>40</v>
      </c>
      <c r="C4" s="3248"/>
      <c r="D4" s="3248"/>
      <c r="E4" s="3248"/>
      <c r="F4" s="3248"/>
      <c r="G4" s="3248"/>
      <c r="H4" s="3248"/>
      <c r="I4" s="1706"/>
    </row>
    <row r="5" spans="1:9" ht="21.75" customHeight="1" thickTop="1">
      <c r="A5" s="1706"/>
      <c r="B5" s="3275" t="s">
        <v>2</v>
      </c>
      <c r="C5" s="3276" t="s">
        <v>3</v>
      </c>
      <c r="D5" s="3280" t="s">
        <v>4</v>
      </c>
      <c r="E5" s="3281"/>
      <c r="F5" s="3282"/>
      <c r="G5" s="3278" t="s">
        <v>545</v>
      </c>
      <c r="H5" s="3279"/>
      <c r="I5" s="1706"/>
    </row>
    <row r="6" spans="1:9" ht="18.75">
      <c r="A6" s="1706"/>
      <c r="B6" s="3252"/>
      <c r="C6" s="3277"/>
      <c r="D6" s="1821" t="s">
        <v>29</v>
      </c>
      <c r="E6" s="1820" t="s">
        <v>400</v>
      </c>
      <c r="F6" s="1819" t="s">
        <v>401</v>
      </c>
      <c r="G6" s="1818" t="s">
        <v>85</v>
      </c>
      <c r="H6" s="1817" t="s">
        <v>398</v>
      </c>
      <c r="I6" s="1706"/>
    </row>
    <row r="7" spans="1:9" ht="21.75" customHeight="1">
      <c r="A7" s="1706"/>
      <c r="B7" s="1907"/>
      <c r="C7" s="1809" t="s">
        <v>1514</v>
      </c>
      <c r="D7" s="1927">
        <v>140623.27161</v>
      </c>
      <c r="E7" s="1927">
        <v>122965.47064499999</v>
      </c>
      <c r="F7" s="1927">
        <v>146696.79832300002</v>
      </c>
      <c r="G7" s="1814">
        <v>-12.556812796939877</v>
      </c>
      <c r="H7" s="1813">
        <v>19.299180130422243</v>
      </c>
      <c r="I7" s="1766"/>
    </row>
    <row r="8" spans="1:9" ht="21.75" customHeight="1">
      <c r="A8" s="1706"/>
      <c r="B8" s="1788">
        <v>1</v>
      </c>
      <c r="C8" s="1892" t="s">
        <v>1611</v>
      </c>
      <c r="D8" s="1925">
        <v>2299.3838070000002</v>
      </c>
      <c r="E8" s="1812">
        <v>2128.8383890000005</v>
      </c>
      <c r="F8" s="1812">
        <v>1852.8627899999999</v>
      </c>
      <c r="G8" s="1785">
        <v>-7.4170052637932526</v>
      </c>
      <c r="H8" s="1784">
        <v>-12.963670724184805</v>
      </c>
      <c r="I8" s="1766"/>
    </row>
    <row r="9" spans="1:9" ht="21.75" customHeight="1">
      <c r="A9" s="1706"/>
      <c r="B9" s="1788">
        <v>2</v>
      </c>
      <c r="C9" s="1892" t="s">
        <v>1610</v>
      </c>
      <c r="D9" s="1925">
        <v>1376.276897</v>
      </c>
      <c r="E9" s="1812">
        <v>911.22224100000005</v>
      </c>
      <c r="F9" s="1812">
        <v>664.75907300000017</v>
      </c>
      <c r="G9" s="1785">
        <v>-33.790776915148633</v>
      </c>
      <c r="H9" s="1784">
        <v>-27.047536474694091</v>
      </c>
      <c r="I9" s="1766"/>
    </row>
    <row r="10" spans="1:9" ht="21.75" customHeight="1">
      <c r="A10" s="1706"/>
      <c r="B10" s="1788">
        <v>3</v>
      </c>
      <c r="C10" s="1892" t="s">
        <v>1609</v>
      </c>
      <c r="D10" s="1925">
        <v>729.39660100000015</v>
      </c>
      <c r="E10" s="1812">
        <v>763.60821900000008</v>
      </c>
      <c r="F10" s="1812">
        <v>1626.865965</v>
      </c>
      <c r="G10" s="1785">
        <v>4.6903999762400783</v>
      </c>
      <c r="H10" s="1784">
        <v>113.04982378666617</v>
      </c>
      <c r="I10" s="1766"/>
    </row>
    <row r="11" spans="1:9" ht="21.75" customHeight="1">
      <c r="A11" s="1706"/>
      <c r="B11" s="1788">
        <v>4</v>
      </c>
      <c r="C11" s="1892" t="s">
        <v>1608</v>
      </c>
      <c r="D11" s="1925">
        <v>1789.9033939999999</v>
      </c>
      <c r="E11" s="1812">
        <v>1511.156594</v>
      </c>
      <c r="F11" s="1812">
        <v>2315.8389190000003</v>
      </c>
      <c r="G11" s="1785">
        <v>-15.573287415086046</v>
      </c>
      <c r="H11" s="1784">
        <v>53.249433460103759</v>
      </c>
      <c r="I11" s="1766"/>
    </row>
    <row r="12" spans="1:9" ht="21.75" customHeight="1">
      <c r="A12" s="1706"/>
      <c r="B12" s="1788">
        <v>5</v>
      </c>
      <c r="C12" s="1892" t="s">
        <v>1531</v>
      </c>
      <c r="D12" s="1925">
        <v>8322.4175479999994</v>
      </c>
      <c r="E12" s="1812">
        <v>9290.9539769999992</v>
      </c>
      <c r="F12" s="1812">
        <v>9025.2096089999995</v>
      </c>
      <c r="G12" s="1785">
        <v>11.637681279675194</v>
      </c>
      <c r="H12" s="1784">
        <v>-2.8602484595000366</v>
      </c>
      <c r="I12" s="1766"/>
    </row>
    <row r="13" spans="1:9" ht="21.75" customHeight="1">
      <c r="A13" s="1706"/>
      <c r="B13" s="1788">
        <v>6</v>
      </c>
      <c r="C13" s="1892" t="s">
        <v>1607</v>
      </c>
      <c r="D13" s="1925">
        <v>1236.968715</v>
      </c>
      <c r="E13" s="1812">
        <v>721.53075100000012</v>
      </c>
      <c r="F13" s="1812">
        <v>1045.6197380000001</v>
      </c>
      <c r="G13" s="1785">
        <v>-41.669442221907758</v>
      </c>
      <c r="H13" s="1784">
        <v>44.91686411851903</v>
      </c>
      <c r="I13" s="1766"/>
    </row>
    <row r="14" spans="1:9" ht="21.75" customHeight="1">
      <c r="A14" s="1706"/>
      <c r="B14" s="1788">
        <v>7</v>
      </c>
      <c r="C14" s="1892" t="s">
        <v>1565</v>
      </c>
      <c r="D14" s="1925">
        <v>209.031802</v>
      </c>
      <c r="E14" s="1812">
        <v>543.25270899999998</v>
      </c>
      <c r="F14" s="1812">
        <v>195.271612</v>
      </c>
      <c r="G14" s="1785">
        <v>159.88998028156499</v>
      </c>
      <c r="H14" s="1784">
        <v>-64.055105705878773</v>
      </c>
      <c r="I14" s="1766"/>
    </row>
    <row r="15" spans="1:9" ht="21.75" customHeight="1">
      <c r="A15" s="1706"/>
      <c r="B15" s="1788">
        <v>8</v>
      </c>
      <c r="C15" s="1892" t="s">
        <v>1530</v>
      </c>
      <c r="D15" s="1925">
        <v>20325.113624000001</v>
      </c>
      <c r="E15" s="1812">
        <v>16425.668075999998</v>
      </c>
      <c r="F15" s="1812">
        <v>16709.116639</v>
      </c>
      <c r="G15" s="1785">
        <v>-19.185356697812097</v>
      </c>
      <c r="H15" s="1784">
        <v>1.7256440449698207</v>
      </c>
      <c r="I15" s="1766"/>
    </row>
    <row r="16" spans="1:9" ht="21.75" customHeight="1">
      <c r="A16" s="1706"/>
      <c r="B16" s="1788">
        <v>9</v>
      </c>
      <c r="C16" s="1892" t="s">
        <v>1606</v>
      </c>
      <c r="D16" s="1925">
        <v>400.28832599999998</v>
      </c>
      <c r="E16" s="1812">
        <v>259.08093300000007</v>
      </c>
      <c r="F16" s="1812">
        <v>278.11406999999997</v>
      </c>
      <c r="G16" s="1785">
        <v>-35.276420476973868</v>
      </c>
      <c r="H16" s="1784">
        <v>7.3464059201916898</v>
      </c>
      <c r="I16" s="1766"/>
    </row>
    <row r="17" spans="1:9" ht="21.75" customHeight="1">
      <c r="A17" s="1706"/>
      <c r="B17" s="1788">
        <v>10</v>
      </c>
      <c r="C17" s="1892" t="s">
        <v>1605</v>
      </c>
      <c r="D17" s="1925">
        <v>352.41333299999997</v>
      </c>
      <c r="E17" s="1812">
        <v>294.83131900000001</v>
      </c>
      <c r="F17" s="1812">
        <v>1049.2939779999999</v>
      </c>
      <c r="G17" s="1785">
        <v>-16.339340373367762</v>
      </c>
      <c r="H17" s="1784">
        <v>255.89637544578494</v>
      </c>
      <c r="I17" s="1766"/>
    </row>
    <row r="18" spans="1:9" ht="21.75" customHeight="1">
      <c r="A18" s="1706"/>
      <c r="B18" s="1788">
        <v>11</v>
      </c>
      <c r="C18" s="1892" t="s">
        <v>1604</v>
      </c>
      <c r="D18" s="1925">
        <v>1750.3156599999998</v>
      </c>
      <c r="E18" s="1812">
        <v>1690.2317129999999</v>
      </c>
      <c r="F18" s="1812">
        <v>1621.2661330000001</v>
      </c>
      <c r="G18" s="1785">
        <v>-3.4327492105052593</v>
      </c>
      <c r="H18" s="1784">
        <v>-4.0802441150268436</v>
      </c>
      <c r="I18" s="1766"/>
    </row>
    <row r="19" spans="1:9" ht="21.75" customHeight="1">
      <c r="A19" s="1706"/>
      <c r="B19" s="1788">
        <v>12</v>
      </c>
      <c r="C19" s="1892" t="s">
        <v>1603</v>
      </c>
      <c r="D19" s="1925">
        <v>1619.7049809999996</v>
      </c>
      <c r="E19" s="1812">
        <v>3351.7013499999998</v>
      </c>
      <c r="F19" s="1812">
        <v>7820.8190279999999</v>
      </c>
      <c r="G19" s="1785">
        <v>106.93282970153444</v>
      </c>
      <c r="H19" s="1784">
        <v>133.33877966185744</v>
      </c>
      <c r="I19" s="1766"/>
    </row>
    <row r="20" spans="1:9" ht="21.75" customHeight="1">
      <c r="A20" s="1706"/>
      <c r="B20" s="1788">
        <v>13</v>
      </c>
      <c r="C20" s="1892" t="s">
        <v>1537</v>
      </c>
      <c r="D20" s="1925">
        <v>1291.5937970000002</v>
      </c>
      <c r="E20" s="1812">
        <v>1131.771062</v>
      </c>
      <c r="F20" s="1812">
        <v>4500.0748560000002</v>
      </c>
      <c r="G20" s="1785">
        <v>-12.374071118274355</v>
      </c>
      <c r="H20" s="1784">
        <v>297.61352866256618</v>
      </c>
      <c r="I20" s="1766"/>
    </row>
    <row r="21" spans="1:9" ht="21.75" customHeight="1">
      <c r="A21" s="1706"/>
      <c r="B21" s="1788">
        <v>14</v>
      </c>
      <c r="C21" s="1892" t="s">
        <v>1602</v>
      </c>
      <c r="D21" s="1925">
        <v>1644.365065</v>
      </c>
      <c r="E21" s="1812">
        <v>1657.0260669999996</v>
      </c>
      <c r="F21" s="1812">
        <v>810.49899900000003</v>
      </c>
      <c r="G21" s="1785">
        <v>0.76996296439804102</v>
      </c>
      <c r="H21" s="1784">
        <v>-51.087130423519142</v>
      </c>
      <c r="I21" s="1766"/>
    </row>
    <row r="22" spans="1:9" ht="21.75" customHeight="1">
      <c r="A22" s="1706"/>
      <c r="B22" s="1788">
        <v>15</v>
      </c>
      <c r="C22" s="1892" t="s">
        <v>1601</v>
      </c>
      <c r="D22" s="1925">
        <v>1338.808628</v>
      </c>
      <c r="E22" s="1812">
        <v>1137.5419940000002</v>
      </c>
      <c r="F22" s="1812">
        <v>784.93147399999987</v>
      </c>
      <c r="G22" s="1785">
        <v>-15.033263887809357</v>
      </c>
      <c r="H22" s="1784">
        <v>-30.997582670341416</v>
      </c>
      <c r="I22" s="1766"/>
    </row>
    <row r="23" spans="1:9" ht="21.75" customHeight="1">
      <c r="A23" s="1706"/>
      <c r="B23" s="1788">
        <v>16</v>
      </c>
      <c r="C23" s="1892" t="s">
        <v>1600</v>
      </c>
      <c r="D23" s="1925">
        <v>18927.347613999998</v>
      </c>
      <c r="E23" s="1812">
        <v>19013.705626000003</v>
      </c>
      <c r="F23" s="1812">
        <v>21177.622428000006</v>
      </c>
      <c r="G23" s="1785">
        <v>0.45626050602107782</v>
      </c>
      <c r="H23" s="1784">
        <v>11.380826255356503</v>
      </c>
      <c r="I23" s="1766"/>
    </row>
    <row r="24" spans="1:9" ht="21.75" customHeight="1">
      <c r="A24" s="1706"/>
      <c r="B24" s="1788">
        <v>17</v>
      </c>
      <c r="C24" s="1892" t="s">
        <v>1599</v>
      </c>
      <c r="D24" s="1925">
        <v>675.43803100000002</v>
      </c>
      <c r="E24" s="1812">
        <v>959.94298800000001</v>
      </c>
      <c r="F24" s="1812">
        <v>774.75616399999979</v>
      </c>
      <c r="G24" s="1785">
        <v>42.121548379321268</v>
      </c>
      <c r="H24" s="1784">
        <v>-19.291439837050017</v>
      </c>
      <c r="I24" s="1766"/>
    </row>
    <row r="25" spans="1:9" ht="21.75" customHeight="1">
      <c r="A25" s="1706"/>
      <c r="B25" s="1788">
        <v>18</v>
      </c>
      <c r="C25" s="1892" t="s">
        <v>1598</v>
      </c>
      <c r="D25" s="1925">
        <v>14.192626000000001</v>
      </c>
      <c r="E25" s="1812">
        <v>6.1522399999999999</v>
      </c>
      <c r="F25" s="1812">
        <v>4.884856000000001</v>
      </c>
      <c r="G25" s="1785">
        <v>-56.651855689003568</v>
      </c>
      <c r="H25" s="1784">
        <v>-20.60036669570756</v>
      </c>
      <c r="I25" s="1766"/>
    </row>
    <row r="26" spans="1:9" ht="21.75" customHeight="1">
      <c r="A26" s="1706"/>
      <c r="B26" s="1788">
        <v>19</v>
      </c>
      <c r="C26" s="1892" t="s">
        <v>1557</v>
      </c>
      <c r="D26" s="1925">
        <v>1096.9482499999999</v>
      </c>
      <c r="E26" s="1812">
        <v>830.30769600000008</v>
      </c>
      <c r="F26" s="1812">
        <v>569.64978400000007</v>
      </c>
      <c r="G26" s="1785">
        <v>-24.307487066960533</v>
      </c>
      <c r="H26" s="1784">
        <v>-31.39292978443018</v>
      </c>
      <c r="I26" s="1766"/>
    </row>
    <row r="27" spans="1:9" ht="21.75" customHeight="1">
      <c r="A27" s="1706"/>
      <c r="B27" s="1788">
        <v>20</v>
      </c>
      <c r="C27" s="1892" t="s">
        <v>1597</v>
      </c>
      <c r="D27" s="1925">
        <v>452.89815700000003</v>
      </c>
      <c r="E27" s="1812">
        <v>355.01107400000006</v>
      </c>
      <c r="F27" s="1812">
        <v>374.15483900000004</v>
      </c>
      <c r="G27" s="1785">
        <v>-21.613486715954988</v>
      </c>
      <c r="H27" s="1784">
        <v>5.3924416453555279</v>
      </c>
      <c r="I27" s="1766"/>
    </row>
    <row r="28" spans="1:9" ht="21.75" customHeight="1">
      <c r="A28" s="1706"/>
      <c r="B28" s="1788">
        <v>21</v>
      </c>
      <c r="C28" s="1892" t="s">
        <v>1596</v>
      </c>
      <c r="D28" s="1925">
        <v>183.620563</v>
      </c>
      <c r="E28" s="1812">
        <v>380.41092200000003</v>
      </c>
      <c r="F28" s="1812">
        <v>584.70487100000003</v>
      </c>
      <c r="G28" s="1785">
        <v>107.17228821480087</v>
      </c>
      <c r="H28" s="1784">
        <v>53.703491983334793</v>
      </c>
      <c r="I28" s="1766"/>
    </row>
    <row r="29" spans="1:9" ht="21.75" customHeight="1">
      <c r="A29" s="1706"/>
      <c r="B29" s="1788">
        <v>22</v>
      </c>
      <c r="C29" s="1892" t="s">
        <v>1595</v>
      </c>
      <c r="D29" s="1925">
        <v>1921.0024950000002</v>
      </c>
      <c r="E29" s="1812">
        <v>1528.053146</v>
      </c>
      <c r="F29" s="1812">
        <v>1912.7265160000006</v>
      </c>
      <c r="G29" s="1785">
        <v>-20.455431475116338</v>
      </c>
      <c r="H29" s="1784">
        <v>25.17408317943417</v>
      </c>
      <c r="I29" s="1766"/>
    </row>
    <row r="30" spans="1:9" ht="21.75" customHeight="1">
      <c r="A30" s="1706"/>
      <c r="B30" s="1788">
        <v>23</v>
      </c>
      <c r="C30" s="1892" t="s">
        <v>1594</v>
      </c>
      <c r="D30" s="1925">
        <v>361.72516899999994</v>
      </c>
      <c r="E30" s="1812">
        <v>188.06904900000001</v>
      </c>
      <c r="F30" s="1812">
        <v>170.958471</v>
      </c>
      <c r="G30" s="1785">
        <v>-48.007751431861237</v>
      </c>
      <c r="H30" s="1784">
        <v>-9.0980297348129842</v>
      </c>
      <c r="I30" s="1766"/>
    </row>
    <row r="31" spans="1:9" ht="21.75" customHeight="1">
      <c r="A31" s="1706"/>
      <c r="B31" s="1788">
        <v>24</v>
      </c>
      <c r="C31" s="1892" t="s">
        <v>1510</v>
      </c>
      <c r="D31" s="1925">
        <v>20982.749032</v>
      </c>
      <c r="E31" s="1812">
        <v>14682.773062</v>
      </c>
      <c r="F31" s="1812">
        <v>17968.175248</v>
      </c>
      <c r="G31" s="1785">
        <v>-30.024549978614068</v>
      </c>
      <c r="H31" s="1784">
        <v>22.375897060636586</v>
      </c>
      <c r="I31" s="1766"/>
    </row>
    <row r="32" spans="1:9" ht="21.75" customHeight="1">
      <c r="A32" s="1706"/>
      <c r="B32" s="1788">
        <v>25</v>
      </c>
      <c r="C32" s="1892" t="s">
        <v>1593</v>
      </c>
      <c r="D32" s="1925">
        <v>81.650631000000004</v>
      </c>
      <c r="E32" s="1812">
        <v>70.379412000000002</v>
      </c>
      <c r="F32" s="1812">
        <v>44.117378000000002</v>
      </c>
      <c r="G32" s="1785">
        <v>-13.804203178784991</v>
      </c>
      <c r="H32" s="1784">
        <v>-37.314938067399595</v>
      </c>
      <c r="I32" s="1766"/>
    </row>
    <row r="33" spans="1:9" ht="21.75" customHeight="1">
      <c r="A33" s="1706"/>
      <c r="B33" s="1788">
        <v>26</v>
      </c>
      <c r="C33" s="1892" t="s">
        <v>1455</v>
      </c>
      <c r="D33" s="1925">
        <v>6485.9286770000008</v>
      </c>
      <c r="E33" s="1812">
        <v>4668.559354</v>
      </c>
      <c r="F33" s="1812">
        <v>5555.1113599999999</v>
      </c>
      <c r="G33" s="1785">
        <v>-28.020186676499293</v>
      </c>
      <c r="H33" s="1784">
        <v>18.989841164606936</v>
      </c>
      <c r="I33" s="1766"/>
    </row>
    <row r="34" spans="1:9" ht="21.75" customHeight="1">
      <c r="A34" s="1706"/>
      <c r="B34" s="1788">
        <v>27</v>
      </c>
      <c r="C34" s="1892" t="s">
        <v>1592</v>
      </c>
      <c r="D34" s="1925">
        <v>189.65026500000002</v>
      </c>
      <c r="E34" s="1812">
        <v>169.138676</v>
      </c>
      <c r="F34" s="1812">
        <v>72.695819999999998</v>
      </c>
      <c r="G34" s="1785">
        <v>-10.815481328222775</v>
      </c>
      <c r="H34" s="1784">
        <v>-57.019989916439926</v>
      </c>
      <c r="I34" s="1766"/>
    </row>
    <row r="35" spans="1:9" ht="21.75" customHeight="1">
      <c r="A35" s="1706"/>
      <c r="B35" s="1788">
        <v>28</v>
      </c>
      <c r="C35" s="1892" t="s">
        <v>1591</v>
      </c>
      <c r="D35" s="1925">
        <v>1065.29394</v>
      </c>
      <c r="E35" s="1812">
        <v>1662.8401639999997</v>
      </c>
      <c r="F35" s="1812">
        <v>1203.7475229999998</v>
      </c>
      <c r="G35" s="1785">
        <v>56.092145234581906</v>
      </c>
      <c r="H35" s="1784">
        <v>-27.608945883027157</v>
      </c>
      <c r="I35" s="1766"/>
    </row>
    <row r="36" spans="1:9" ht="21.75" customHeight="1">
      <c r="A36" s="1706"/>
      <c r="B36" s="1788">
        <v>29</v>
      </c>
      <c r="C36" s="1892" t="s">
        <v>1590</v>
      </c>
      <c r="D36" s="1925">
        <v>1241.8560130000001</v>
      </c>
      <c r="E36" s="1812">
        <v>643.73839900000007</v>
      </c>
      <c r="F36" s="1812">
        <v>566.31270499999994</v>
      </c>
      <c r="G36" s="1785">
        <v>-48.163201509577902</v>
      </c>
      <c r="H36" s="1784">
        <v>-12.027509019234394</v>
      </c>
      <c r="I36" s="1766"/>
    </row>
    <row r="37" spans="1:9" ht="21.75" customHeight="1">
      <c r="A37" s="1706"/>
      <c r="B37" s="1788">
        <v>30</v>
      </c>
      <c r="C37" s="1892" t="s">
        <v>1589</v>
      </c>
      <c r="D37" s="1925">
        <v>762.84083999999996</v>
      </c>
      <c r="E37" s="1812">
        <v>1087.1683990000001</v>
      </c>
      <c r="F37" s="1812">
        <v>464.28516099999996</v>
      </c>
      <c r="G37" s="1785">
        <v>42.515757153222175</v>
      </c>
      <c r="H37" s="1784">
        <v>-57.294089726388385</v>
      </c>
      <c r="I37" s="1766"/>
    </row>
    <row r="38" spans="1:9" ht="21.75" customHeight="1">
      <c r="A38" s="1706"/>
      <c r="B38" s="1788">
        <v>31</v>
      </c>
      <c r="C38" s="1892" t="s">
        <v>1588</v>
      </c>
      <c r="D38" s="1925">
        <v>22844.393893</v>
      </c>
      <c r="E38" s="1812">
        <v>19332.237628999999</v>
      </c>
      <c r="F38" s="1812">
        <v>31552.217115000003</v>
      </c>
      <c r="G38" s="1785">
        <v>-15.374258912057194</v>
      </c>
      <c r="H38" s="1784">
        <v>63.210372852385156</v>
      </c>
      <c r="I38" s="1766"/>
    </row>
    <row r="39" spans="1:9" ht="21.75" customHeight="1">
      <c r="A39" s="1706"/>
      <c r="B39" s="1788">
        <v>32</v>
      </c>
      <c r="C39" s="1892" t="s">
        <v>1587</v>
      </c>
      <c r="D39" s="1925">
        <v>469.75452700000005</v>
      </c>
      <c r="E39" s="1812">
        <v>481.30809399999993</v>
      </c>
      <c r="F39" s="1812">
        <v>273.65633000000003</v>
      </c>
      <c r="G39" s="1785">
        <v>2.4594902945980213</v>
      </c>
      <c r="H39" s="1784">
        <v>-43.143210469259209</v>
      </c>
      <c r="I39" s="1766"/>
    </row>
    <row r="40" spans="1:9" ht="21.75" customHeight="1">
      <c r="A40" s="1706"/>
      <c r="B40" s="1788">
        <v>33</v>
      </c>
      <c r="C40" s="1892" t="s">
        <v>1586</v>
      </c>
      <c r="D40" s="1925">
        <v>1453.8265399999996</v>
      </c>
      <c r="E40" s="1812">
        <v>1210.5383989999998</v>
      </c>
      <c r="F40" s="1812">
        <v>1758.8676360000002</v>
      </c>
      <c r="G40" s="1785">
        <v>-16.734330699451938</v>
      </c>
      <c r="H40" s="1784">
        <v>45.296310918593207</v>
      </c>
      <c r="I40" s="1766"/>
    </row>
    <row r="41" spans="1:9" ht="21.75" customHeight="1">
      <c r="A41" s="1706"/>
      <c r="B41" s="1788">
        <v>34</v>
      </c>
      <c r="C41" s="1892" t="s">
        <v>1585</v>
      </c>
      <c r="D41" s="1925">
        <v>4311.6202749999993</v>
      </c>
      <c r="E41" s="1812">
        <v>4817.495965000001</v>
      </c>
      <c r="F41" s="1812">
        <v>5565.0619100000004</v>
      </c>
      <c r="G41" s="1785">
        <v>11.732844214812065</v>
      </c>
      <c r="H41" s="1784">
        <v>15.517728513551532</v>
      </c>
      <c r="I41" s="1766"/>
    </row>
    <row r="42" spans="1:9" ht="21.75" customHeight="1">
      <c r="A42" s="1706"/>
      <c r="B42" s="1788">
        <v>35</v>
      </c>
      <c r="C42" s="1892" t="s">
        <v>1584</v>
      </c>
      <c r="D42" s="1925">
        <v>241.159055</v>
      </c>
      <c r="E42" s="1812">
        <v>332.12580100000002</v>
      </c>
      <c r="F42" s="1812">
        <v>629.98535800000002</v>
      </c>
      <c r="G42" s="1785">
        <v>37.72064291759645</v>
      </c>
      <c r="H42" s="1784">
        <v>89.68275156677754</v>
      </c>
      <c r="I42" s="1766"/>
    </row>
    <row r="43" spans="1:9" s="1748" customFormat="1" ht="21.75" customHeight="1">
      <c r="A43" s="1749"/>
      <c r="B43" s="1788">
        <v>36</v>
      </c>
      <c r="C43" s="1893" t="s">
        <v>1583</v>
      </c>
      <c r="D43" s="1786">
        <v>10288.678254000002</v>
      </c>
      <c r="E43" s="1787">
        <v>7221.3422409999994</v>
      </c>
      <c r="F43" s="1787">
        <v>3954.2820380000003</v>
      </c>
      <c r="G43" s="1785">
        <v>-29.812731405100479</v>
      </c>
      <c r="H43" s="1784">
        <v>-45.24173060862411</v>
      </c>
      <c r="I43" s="1926"/>
    </row>
    <row r="44" spans="1:9" ht="21.75" customHeight="1">
      <c r="A44" s="1706"/>
      <c r="B44" s="1788">
        <v>37</v>
      </c>
      <c r="C44" s="1892" t="s">
        <v>1582</v>
      </c>
      <c r="D44" s="1925">
        <v>748.18519600000013</v>
      </c>
      <c r="E44" s="1812">
        <v>580.83918900000003</v>
      </c>
      <c r="F44" s="1812">
        <v>657.10498000000007</v>
      </c>
      <c r="G44" s="1785">
        <v>-22.366923041872123</v>
      </c>
      <c r="H44" s="1784">
        <v>13.130276407709808</v>
      </c>
      <c r="I44" s="1766"/>
    </row>
    <row r="45" spans="1:9" ht="21.75" customHeight="1">
      <c r="A45" s="1706"/>
      <c r="B45" s="1788">
        <v>38</v>
      </c>
      <c r="C45" s="1892" t="s">
        <v>1581</v>
      </c>
      <c r="D45" s="1925">
        <v>296.42292900000001</v>
      </c>
      <c r="E45" s="1812">
        <v>235.71417199999996</v>
      </c>
      <c r="F45" s="1812">
        <v>316.33732600000002</v>
      </c>
      <c r="G45" s="1785">
        <v>-20.480452441653075</v>
      </c>
      <c r="H45" s="1784">
        <v>34.203778803762418</v>
      </c>
      <c r="I45" s="1766"/>
    </row>
    <row r="46" spans="1:9" ht="21.75" customHeight="1">
      <c r="A46" s="1706"/>
      <c r="B46" s="1788">
        <v>39</v>
      </c>
      <c r="C46" s="1892" t="s">
        <v>1580</v>
      </c>
      <c r="D46" s="1925">
        <v>840.10645999999997</v>
      </c>
      <c r="E46" s="1812">
        <v>689.20355399999994</v>
      </c>
      <c r="F46" s="1812">
        <v>244.83962300000002</v>
      </c>
      <c r="G46" s="1785">
        <v>-17.962355151988717</v>
      </c>
      <c r="H46" s="1784">
        <v>-64.474991230239652</v>
      </c>
      <c r="I46" s="1766"/>
    </row>
    <row r="47" spans="1:9" ht="21.75" customHeight="1">
      <c r="A47" s="1706"/>
      <c r="B47" s="1788"/>
      <c r="C47" s="1890" t="s">
        <v>1579</v>
      </c>
      <c r="D47" s="1924">
        <v>64895.368089999363</v>
      </c>
      <c r="E47" s="1809">
        <v>58954.837572924007</v>
      </c>
      <c r="F47" s="1809">
        <v>87226.26235799992</v>
      </c>
      <c r="G47" s="1807">
        <v>-9.1540131320879574</v>
      </c>
      <c r="H47" s="1806">
        <v>47.954376517627864</v>
      </c>
      <c r="I47" s="1766"/>
    </row>
    <row r="48" spans="1:9" ht="21.75" customHeight="1" thickBot="1">
      <c r="A48" s="1706"/>
      <c r="B48" s="1923"/>
      <c r="C48" s="1888" t="s">
        <v>1578</v>
      </c>
      <c r="D48" s="1922">
        <v>205518.63969999936</v>
      </c>
      <c r="E48" s="1804">
        <v>181920.308217924</v>
      </c>
      <c r="F48" s="1804">
        <v>233923.06068099994</v>
      </c>
      <c r="G48" s="1802">
        <v>-11.482331489018428</v>
      </c>
      <c r="H48" s="1801">
        <v>28.585457540442039</v>
      </c>
      <c r="I48" s="1766"/>
    </row>
    <row r="49" spans="1:9" ht="21.75" customHeight="1" thickTop="1">
      <c r="A49" s="1706"/>
      <c r="B49" s="3273" t="s">
        <v>1438</v>
      </c>
      <c r="C49" s="3261"/>
      <c r="D49" s="3261"/>
      <c r="E49" s="3261"/>
      <c r="F49" s="3261"/>
      <c r="G49" s="3261"/>
      <c r="H49" s="3261"/>
      <c r="I49" s="1706"/>
    </row>
    <row r="50" spans="1:9" ht="15" customHeight="1">
      <c r="A50" s="1706"/>
      <c r="B50" s="1918"/>
      <c r="C50" s="1916"/>
      <c r="D50" s="1921"/>
      <c r="E50" s="1921"/>
      <c r="F50" s="1921"/>
      <c r="G50" s="1766"/>
      <c r="H50" s="1917"/>
      <c r="I50" s="1706"/>
    </row>
    <row r="51" spans="1:9" ht="15" customHeight="1">
      <c r="A51" s="1706"/>
      <c r="B51" s="1918"/>
      <c r="C51" s="1916"/>
      <c r="D51" s="1916"/>
      <c r="E51" s="1916"/>
      <c r="F51" s="1916"/>
      <c r="G51" s="1766"/>
      <c r="H51" s="1917"/>
      <c r="I51" s="1706"/>
    </row>
    <row r="52" spans="1:9" ht="15" customHeight="1">
      <c r="A52" s="1706"/>
      <c r="B52" s="1918"/>
      <c r="C52" s="1916"/>
      <c r="D52" s="1920"/>
      <c r="E52" s="1920"/>
      <c r="F52" s="1920"/>
      <c r="G52" s="1920"/>
      <c r="H52" s="1920"/>
      <c r="I52" s="1706"/>
    </row>
    <row r="53" spans="1:9" ht="15" customHeight="1">
      <c r="A53" s="1706"/>
      <c r="B53" s="1918"/>
      <c r="C53" s="1916"/>
      <c r="D53" s="1919"/>
      <c r="E53" s="1919"/>
      <c r="F53" s="1919"/>
      <c r="G53" s="1919"/>
      <c r="H53" s="1919"/>
      <c r="I53" s="1919"/>
    </row>
    <row r="54" spans="1:9" ht="15" customHeight="1">
      <c r="A54" s="1706"/>
      <c r="B54" s="1918"/>
      <c r="C54" s="1916"/>
      <c r="D54" s="1919"/>
      <c r="E54" s="1919"/>
      <c r="F54" s="1919"/>
      <c r="G54" s="1766"/>
      <c r="H54" s="1917"/>
      <c r="I54" s="1706"/>
    </row>
    <row r="55" spans="1:9" ht="15" customHeight="1">
      <c r="A55" s="1706"/>
      <c r="B55" s="1918"/>
      <c r="C55" s="1916"/>
      <c r="D55" s="1916"/>
      <c r="E55" s="1916"/>
      <c r="F55" s="1766"/>
      <c r="G55" s="1766"/>
      <c r="H55" s="1917"/>
      <c r="I55" s="1706"/>
    </row>
    <row r="56" spans="1:9" ht="15" customHeight="1">
      <c r="A56" s="1706"/>
      <c r="B56" s="1916"/>
      <c r="C56" s="1915"/>
      <c r="D56" s="1915"/>
      <c r="E56" s="1915"/>
      <c r="F56" s="1914"/>
      <c r="G56" s="1914"/>
      <c r="H56" s="1913"/>
      <c r="I56" s="1706"/>
    </row>
    <row r="57" spans="1:9" ht="15" customHeight="1">
      <c r="A57" s="1706"/>
      <c r="B57" s="1916"/>
      <c r="C57" s="1915"/>
      <c r="D57" s="1915"/>
      <c r="E57" s="1915"/>
      <c r="F57" s="1914"/>
      <c r="G57" s="1914"/>
      <c r="H57" s="1913"/>
      <c r="I57" s="1706"/>
    </row>
    <row r="58" spans="1:9" ht="15.75" customHeight="1">
      <c r="A58" s="1706"/>
      <c r="B58" s="1706"/>
      <c r="C58" s="1706"/>
      <c r="D58" s="1706"/>
      <c r="E58" s="1706"/>
      <c r="F58" s="1706"/>
      <c r="G58" s="1706"/>
      <c r="H58" s="1706"/>
      <c r="I58" s="1706"/>
    </row>
    <row r="59" spans="1:9" ht="15.75" customHeight="1">
      <c r="A59" s="1706"/>
      <c r="B59" s="1706"/>
      <c r="C59" s="1706"/>
      <c r="D59" s="1706"/>
      <c r="E59" s="1706"/>
      <c r="F59" s="1706"/>
      <c r="G59" s="1706"/>
      <c r="H59" s="1706"/>
      <c r="I59" s="1706"/>
    </row>
    <row r="60" spans="1:9" ht="15.75" customHeight="1">
      <c r="A60" s="1706"/>
      <c r="B60" s="1706"/>
      <c r="C60" s="1706"/>
      <c r="D60" s="1706"/>
      <c r="E60" s="1706"/>
      <c r="F60" s="1706"/>
      <c r="G60" s="1706"/>
      <c r="H60" s="1706"/>
      <c r="I60" s="1706"/>
    </row>
    <row r="61" spans="1:9" ht="15.75" customHeight="1">
      <c r="A61" s="1706"/>
      <c r="B61" s="1706"/>
      <c r="C61" s="1706"/>
      <c r="D61" s="1706"/>
      <c r="E61" s="1706"/>
      <c r="F61" s="1706"/>
      <c r="G61" s="1706"/>
      <c r="H61" s="1706"/>
      <c r="I61" s="1706"/>
    </row>
    <row r="62" spans="1:9" ht="15.75" customHeight="1">
      <c r="A62" s="1706"/>
      <c r="B62" s="1706"/>
      <c r="C62" s="1706"/>
      <c r="D62" s="1706"/>
      <c r="E62" s="1706"/>
      <c r="F62" s="1706"/>
      <c r="G62" s="1706"/>
      <c r="H62" s="1706"/>
      <c r="I62" s="1706"/>
    </row>
    <row r="63" spans="1:9" ht="15.75" customHeight="1">
      <c r="A63" s="1706"/>
      <c r="B63" s="1706"/>
      <c r="C63" s="1706"/>
      <c r="D63" s="1706"/>
      <c r="E63" s="1706"/>
      <c r="F63" s="1706"/>
      <c r="G63" s="1706"/>
      <c r="H63" s="1706"/>
      <c r="I63" s="1706"/>
    </row>
    <row r="64" spans="1:9" ht="15.75" customHeight="1">
      <c r="A64" s="1706"/>
      <c r="B64" s="1706"/>
      <c r="C64" s="1706"/>
      <c r="D64" s="1706"/>
      <c r="E64" s="1706"/>
      <c r="F64" s="1706"/>
      <c r="G64" s="1706"/>
      <c r="H64" s="1706"/>
      <c r="I64" s="1706"/>
    </row>
    <row r="65" spans="1:9" ht="15.75" customHeight="1">
      <c r="A65" s="1706"/>
      <c r="B65" s="1706"/>
      <c r="C65" s="1706"/>
      <c r="D65" s="1706"/>
      <c r="E65" s="1706"/>
      <c r="F65" s="1706"/>
      <c r="G65" s="1706"/>
      <c r="H65" s="1706"/>
      <c r="I65" s="1706"/>
    </row>
    <row r="66" spans="1:9" ht="15.75" customHeight="1">
      <c r="A66" s="1706"/>
      <c r="B66" s="1706"/>
      <c r="C66" s="1706"/>
      <c r="D66" s="1706"/>
      <c r="E66" s="1706"/>
      <c r="F66" s="1706"/>
      <c r="G66" s="1706"/>
      <c r="H66" s="1706"/>
      <c r="I66" s="1706"/>
    </row>
    <row r="67" spans="1:9" ht="15.75" customHeight="1">
      <c r="A67" s="1706"/>
      <c r="B67" s="1706"/>
      <c r="C67" s="1706"/>
      <c r="D67" s="1706"/>
      <c r="E67" s="1706"/>
      <c r="F67" s="1706"/>
      <c r="G67" s="1706"/>
      <c r="H67" s="1706"/>
      <c r="I67" s="1706"/>
    </row>
    <row r="68" spans="1:9" ht="15.75" customHeight="1">
      <c r="A68" s="1706"/>
      <c r="B68" s="1706"/>
      <c r="C68" s="1706"/>
      <c r="D68" s="1706"/>
      <c r="E68" s="1706"/>
      <c r="F68" s="1706"/>
      <c r="G68" s="1706"/>
      <c r="H68" s="1706"/>
      <c r="I68" s="1706"/>
    </row>
    <row r="69" spans="1:9" ht="15.75" customHeight="1">
      <c r="A69" s="1706"/>
      <c r="B69" s="1706"/>
      <c r="C69" s="1706"/>
      <c r="D69" s="1706"/>
      <c r="E69" s="1706"/>
      <c r="F69" s="1706"/>
      <c r="G69" s="1706"/>
      <c r="H69" s="1706"/>
      <c r="I69" s="1706"/>
    </row>
    <row r="70" spans="1:9" ht="15.75" customHeight="1">
      <c r="A70" s="1706"/>
      <c r="B70" s="1706"/>
      <c r="C70" s="1706"/>
      <c r="D70" s="1706"/>
      <c r="E70" s="1706"/>
      <c r="F70" s="1706"/>
      <c r="G70" s="1706"/>
      <c r="H70" s="1706"/>
      <c r="I70" s="1706"/>
    </row>
    <row r="71" spans="1:9" ht="15.75" customHeight="1">
      <c r="A71" s="1706"/>
      <c r="B71" s="1706"/>
      <c r="C71" s="1706"/>
      <c r="D71" s="1706"/>
      <c r="E71" s="1706"/>
      <c r="F71" s="1706"/>
      <c r="G71" s="1706"/>
      <c r="H71" s="1706"/>
      <c r="I71" s="1706"/>
    </row>
    <row r="72" spans="1:9" ht="15.75" customHeight="1">
      <c r="A72" s="1706"/>
      <c r="B72" s="1706"/>
      <c r="C72" s="1706"/>
      <c r="D72" s="1706"/>
      <c r="E72" s="1706"/>
      <c r="F72" s="1706"/>
      <c r="G72" s="1706"/>
      <c r="H72" s="1706"/>
      <c r="I72" s="1706"/>
    </row>
    <row r="73" spans="1:9" ht="15.75" customHeight="1">
      <c r="A73" s="1706"/>
      <c r="B73" s="1706"/>
      <c r="C73" s="1706"/>
      <c r="D73" s="1706"/>
      <c r="E73" s="1706"/>
      <c r="F73" s="1706"/>
      <c r="G73" s="1706"/>
      <c r="H73" s="1706"/>
      <c r="I73" s="1706"/>
    </row>
    <row r="74" spans="1:9" ht="15.75" customHeight="1">
      <c r="A74" s="1706"/>
      <c r="B74" s="1706"/>
      <c r="C74" s="1706"/>
      <c r="D74" s="1706"/>
      <c r="E74" s="1706"/>
      <c r="F74" s="1706"/>
      <c r="G74" s="1706"/>
      <c r="H74" s="1706"/>
      <c r="I74" s="1706"/>
    </row>
    <row r="75" spans="1:9" ht="15.75" customHeight="1">
      <c r="A75" s="1706"/>
      <c r="B75" s="1706"/>
      <c r="C75" s="1706"/>
      <c r="D75" s="1706"/>
      <c r="E75" s="1706"/>
      <c r="F75" s="1706"/>
      <c r="G75" s="1706"/>
      <c r="H75" s="1706"/>
      <c r="I75" s="1706"/>
    </row>
    <row r="76" spans="1:9" ht="15.75" customHeight="1">
      <c r="A76" s="1706"/>
      <c r="B76" s="1706"/>
      <c r="C76" s="1706"/>
      <c r="D76" s="1706"/>
      <c r="E76" s="1706"/>
      <c r="F76" s="1706"/>
      <c r="G76" s="1706"/>
      <c r="H76" s="1706"/>
      <c r="I76" s="1706"/>
    </row>
    <row r="77" spans="1:9" ht="15.75" customHeight="1">
      <c r="A77" s="1706"/>
      <c r="B77" s="1706"/>
      <c r="C77" s="1706"/>
      <c r="D77" s="1706"/>
      <c r="E77" s="1706"/>
      <c r="F77" s="1706"/>
      <c r="G77" s="1706"/>
      <c r="H77" s="1706"/>
      <c r="I77" s="1706"/>
    </row>
    <row r="78" spans="1:9" ht="15.75" customHeight="1">
      <c r="A78" s="1706"/>
      <c r="B78" s="1706"/>
      <c r="C78" s="1706"/>
      <c r="D78" s="1706"/>
      <c r="E78" s="1706"/>
      <c r="F78" s="1706"/>
      <c r="G78" s="1706"/>
      <c r="H78" s="1706"/>
      <c r="I78" s="1706"/>
    </row>
    <row r="79" spans="1:9" ht="15.75" customHeight="1">
      <c r="A79" s="1706"/>
      <c r="B79" s="1706"/>
      <c r="C79" s="1706"/>
      <c r="D79" s="1706"/>
      <c r="E79" s="1706"/>
      <c r="F79" s="1706"/>
      <c r="G79" s="1706"/>
      <c r="H79" s="1706"/>
      <c r="I79" s="1706"/>
    </row>
    <row r="80" spans="1:9" ht="15.75" customHeight="1">
      <c r="A80" s="1706"/>
      <c r="B80" s="1706"/>
      <c r="C80" s="1706"/>
      <c r="D80" s="1706"/>
      <c r="E80" s="1706"/>
      <c r="F80" s="1706"/>
      <c r="G80" s="1706"/>
      <c r="H80" s="1706"/>
      <c r="I80" s="1706"/>
    </row>
    <row r="81" spans="1:9" ht="15.75" customHeight="1">
      <c r="A81" s="1706"/>
      <c r="B81" s="1706"/>
      <c r="C81" s="1706"/>
      <c r="D81" s="1706"/>
      <c r="E81" s="1706"/>
      <c r="F81" s="1706"/>
      <c r="G81" s="1706"/>
      <c r="H81" s="1706"/>
      <c r="I81" s="1706"/>
    </row>
    <row r="82" spans="1:9" ht="15.75" customHeight="1">
      <c r="A82" s="1706"/>
      <c r="B82" s="1706"/>
      <c r="C82" s="1706"/>
      <c r="D82" s="1706"/>
      <c r="E82" s="1706"/>
      <c r="F82" s="1706"/>
      <c r="G82" s="1706"/>
      <c r="H82" s="1706"/>
      <c r="I82" s="1706"/>
    </row>
    <row r="83" spans="1:9" ht="15.75" customHeight="1">
      <c r="A83" s="1706"/>
      <c r="B83" s="1706"/>
      <c r="C83" s="1706"/>
      <c r="D83" s="1706"/>
      <c r="E83" s="1706"/>
      <c r="F83" s="1706"/>
      <c r="G83" s="1706"/>
      <c r="H83" s="1706"/>
      <c r="I83" s="1706"/>
    </row>
    <row r="84" spans="1:9" ht="15.75" customHeight="1">
      <c r="A84" s="1706"/>
      <c r="B84" s="1706"/>
      <c r="C84" s="1706"/>
      <c r="D84" s="1706"/>
      <c r="E84" s="1706"/>
      <c r="F84" s="1706"/>
      <c r="G84" s="1706"/>
      <c r="H84" s="1706"/>
      <c r="I84" s="1706"/>
    </row>
    <row r="85" spans="1:9" ht="15.75" customHeight="1">
      <c r="A85" s="1706"/>
      <c r="B85" s="1706"/>
      <c r="C85" s="1706"/>
      <c r="D85" s="1706"/>
      <c r="E85" s="1706"/>
      <c r="F85" s="1706"/>
      <c r="G85" s="1706"/>
      <c r="H85" s="1706"/>
      <c r="I85" s="1706"/>
    </row>
    <row r="86" spans="1:9" ht="15.75" customHeight="1">
      <c r="A86" s="1706"/>
      <c r="B86" s="1706"/>
      <c r="C86" s="1706"/>
      <c r="D86" s="1706"/>
      <c r="E86" s="1706"/>
      <c r="F86" s="1706"/>
      <c r="G86" s="1706"/>
      <c r="H86" s="1706"/>
      <c r="I86" s="1706"/>
    </row>
    <row r="87" spans="1:9" ht="15.75" customHeight="1">
      <c r="A87" s="1706"/>
      <c r="B87" s="1706"/>
      <c r="C87" s="1706"/>
      <c r="D87" s="1706"/>
      <c r="E87" s="1706"/>
      <c r="F87" s="1706"/>
      <c r="G87" s="1706"/>
      <c r="H87" s="1706"/>
      <c r="I87" s="1706"/>
    </row>
    <row r="88" spans="1:9" ht="15.75" customHeight="1">
      <c r="A88" s="1706"/>
      <c r="B88" s="1706"/>
      <c r="C88" s="1706"/>
      <c r="D88" s="1706"/>
      <c r="E88" s="1706"/>
      <c r="F88" s="1706"/>
      <c r="G88" s="1706"/>
      <c r="H88" s="1706"/>
      <c r="I88" s="1706"/>
    </row>
    <row r="89" spans="1:9" ht="15.75" customHeight="1">
      <c r="A89" s="1706"/>
      <c r="B89" s="1706"/>
      <c r="C89" s="1706"/>
      <c r="D89" s="1706"/>
      <c r="E89" s="1706"/>
      <c r="F89" s="1706"/>
      <c r="G89" s="1706"/>
      <c r="H89" s="1706"/>
      <c r="I89" s="1706"/>
    </row>
    <row r="90" spans="1:9" ht="15.75" customHeight="1">
      <c r="A90" s="1706"/>
      <c r="B90" s="1706"/>
      <c r="C90" s="1706"/>
      <c r="D90" s="1706"/>
      <c r="E90" s="1706"/>
      <c r="F90" s="1706"/>
      <c r="G90" s="1706"/>
      <c r="H90" s="1706"/>
      <c r="I90" s="1706"/>
    </row>
    <row r="91" spans="1:9" ht="15.75" customHeight="1">
      <c r="A91" s="1706"/>
      <c r="B91" s="1706"/>
      <c r="C91" s="1706"/>
      <c r="D91" s="1706"/>
      <c r="E91" s="1706"/>
      <c r="F91" s="1706"/>
      <c r="G91" s="1706"/>
      <c r="H91" s="1706"/>
      <c r="I91" s="1706"/>
    </row>
    <row r="92" spans="1:9" ht="15.75" customHeight="1">
      <c r="A92" s="1706"/>
      <c r="B92" s="1706"/>
      <c r="C92" s="1706"/>
      <c r="D92" s="1706"/>
      <c r="E92" s="1706"/>
      <c r="F92" s="1706"/>
      <c r="G92" s="1706"/>
      <c r="H92" s="1706"/>
      <c r="I92" s="1706"/>
    </row>
    <row r="93" spans="1:9" ht="15.75" customHeight="1">
      <c r="A93" s="1706"/>
      <c r="B93" s="1706"/>
      <c r="C93" s="1706"/>
      <c r="D93" s="1706"/>
      <c r="E93" s="1706"/>
      <c r="F93" s="1706"/>
      <c r="G93" s="1706"/>
      <c r="H93" s="1706"/>
      <c r="I93" s="1706"/>
    </row>
    <row r="94" spans="1:9" ht="15.75" customHeight="1">
      <c r="A94" s="1706"/>
      <c r="B94" s="1706"/>
      <c r="C94" s="1706"/>
      <c r="D94" s="1706"/>
      <c r="E94" s="1706"/>
      <c r="F94" s="1706"/>
      <c r="G94" s="1706"/>
      <c r="H94" s="1706"/>
      <c r="I94" s="1706"/>
    </row>
    <row r="95" spans="1:9" ht="15.75" customHeight="1">
      <c r="A95" s="1706"/>
      <c r="B95" s="1706"/>
      <c r="C95" s="1706"/>
      <c r="D95" s="1706"/>
      <c r="E95" s="1706"/>
      <c r="F95" s="1706"/>
      <c r="G95" s="1706"/>
      <c r="H95" s="1706"/>
      <c r="I95" s="1706"/>
    </row>
    <row r="96" spans="1:9" ht="15.75" customHeight="1">
      <c r="A96" s="1706"/>
      <c r="B96" s="1706"/>
      <c r="C96" s="1706"/>
      <c r="D96" s="1706"/>
      <c r="E96" s="1706"/>
      <c r="F96" s="1706"/>
      <c r="G96" s="1706"/>
      <c r="H96" s="1706"/>
      <c r="I96" s="1706"/>
    </row>
    <row r="97" spans="1:9" ht="15.75" customHeight="1">
      <c r="A97" s="1706"/>
      <c r="B97" s="1706"/>
      <c r="C97" s="1706"/>
      <c r="D97" s="1706"/>
      <c r="E97" s="1706"/>
      <c r="F97" s="1706"/>
      <c r="G97" s="1706"/>
      <c r="H97" s="1706"/>
      <c r="I97" s="1706"/>
    </row>
    <row r="98" spans="1:9" ht="15.75" customHeight="1">
      <c r="A98" s="1706"/>
      <c r="B98" s="1706"/>
      <c r="C98" s="1706"/>
      <c r="D98" s="1706"/>
      <c r="E98" s="1706"/>
      <c r="F98" s="1706"/>
      <c r="G98" s="1706"/>
      <c r="H98" s="1706"/>
      <c r="I98" s="1706"/>
    </row>
    <row r="99" spans="1:9" ht="15.75" customHeight="1">
      <c r="A99" s="1706"/>
      <c r="B99" s="1706"/>
      <c r="C99" s="1706"/>
      <c r="D99" s="1706"/>
      <c r="E99" s="1706"/>
      <c r="F99" s="1706"/>
      <c r="G99" s="1706"/>
      <c r="H99" s="1706"/>
      <c r="I99" s="1706"/>
    </row>
    <row r="100" spans="1:9" ht="15.75" customHeight="1">
      <c r="A100" s="1706"/>
      <c r="B100" s="1706"/>
      <c r="C100" s="1706"/>
      <c r="D100" s="1706"/>
      <c r="E100" s="1706"/>
      <c r="F100" s="1706"/>
      <c r="G100" s="1706"/>
      <c r="H100" s="1706"/>
      <c r="I100" s="1706"/>
    </row>
    <row r="101" spans="1:9" ht="15.75" customHeight="1">
      <c r="A101" s="1706"/>
      <c r="B101" s="1706"/>
      <c r="C101" s="1706"/>
      <c r="D101" s="1706"/>
      <c r="E101" s="1706"/>
      <c r="F101" s="1706"/>
      <c r="G101" s="1706"/>
      <c r="H101" s="1706"/>
      <c r="I101" s="1706"/>
    </row>
    <row r="102" spans="1:9" ht="15.75" customHeight="1">
      <c r="A102" s="1706"/>
      <c r="B102" s="1706"/>
      <c r="C102" s="1706"/>
      <c r="D102" s="1706"/>
      <c r="E102" s="1706"/>
      <c r="F102" s="1706"/>
      <c r="G102" s="1706"/>
      <c r="H102" s="1706"/>
      <c r="I102" s="1706"/>
    </row>
    <row r="103" spans="1:9" ht="15.75" customHeight="1">
      <c r="A103" s="1706"/>
      <c r="B103" s="1706"/>
      <c r="C103" s="1706"/>
      <c r="D103" s="1706"/>
      <c r="E103" s="1706"/>
      <c r="F103" s="1706"/>
      <c r="G103" s="1706"/>
      <c r="H103" s="1706"/>
      <c r="I103" s="1706"/>
    </row>
    <row r="104" spans="1:9" ht="15.75" customHeight="1">
      <c r="A104" s="1706"/>
      <c r="B104" s="1706"/>
      <c r="C104" s="1706"/>
      <c r="D104" s="1706"/>
      <c r="E104" s="1706"/>
      <c r="F104" s="1706"/>
      <c r="G104" s="1706"/>
      <c r="H104" s="1706"/>
      <c r="I104" s="1706"/>
    </row>
    <row r="105" spans="1:9" ht="15.75" customHeight="1">
      <c r="A105" s="1706"/>
      <c r="B105" s="1706"/>
      <c r="C105" s="1706"/>
      <c r="D105" s="1706"/>
      <c r="E105" s="1706"/>
      <c r="F105" s="1706"/>
      <c r="G105" s="1706"/>
      <c r="H105" s="1706"/>
      <c r="I105" s="1706"/>
    </row>
    <row r="106" spans="1:9" ht="15.75" customHeight="1">
      <c r="A106" s="1706"/>
      <c r="B106" s="1706"/>
      <c r="C106" s="1706"/>
      <c r="D106" s="1706"/>
      <c r="E106" s="1706"/>
      <c r="F106" s="1706"/>
      <c r="G106" s="1706"/>
      <c r="H106" s="1706"/>
      <c r="I106" s="1706"/>
    </row>
    <row r="107" spans="1:9" ht="15.75" customHeight="1">
      <c r="A107" s="1706"/>
      <c r="B107" s="1706"/>
      <c r="C107" s="1706"/>
      <c r="D107" s="1706"/>
      <c r="E107" s="1706"/>
      <c r="F107" s="1706"/>
      <c r="G107" s="1706"/>
      <c r="H107" s="1706"/>
      <c r="I107" s="1706"/>
    </row>
    <row r="108" spans="1:9" ht="15.75" customHeight="1">
      <c r="A108" s="1706"/>
      <c r="B108" s="1706"/>
      <c r="C108" s="1706"/>
      <c r="D108" s="1706"/>
      <c r="E108" s="1706"/>
      <c r="F108" s="1706"/>
      <c r="G108" s="1706"/>
      <c r="H108" s="1706"/>
      <c r="I108" s="1706"/>
    </row>
    <row r="109" spans="1:9" ht="15.75" customHeight="1">
      <c r="A109" s="1706"/>
      <c r="B109" s="1706"/>
      <c r="C109" s="1706"/>
      <c r="D109" s="1706"/>
      <c r="E109" s="1706"/>
      <c r="F109" s="1706"/>
      <c r="G109" s="1706"/>
      <c r="H109" s="1706"/>
      <c r="I109" s="1706"/>
    </row>
    <row r="110" spans="1:9" ht="15.75" customHeight="1">
      <c r="A110" s="1706"/>
      <c r="B110" s="1706"/>
      <c r="C110" s="1706"/>
      <c r="D110" s="1706"/>
      <c r="E110" s="1706"/>
      <c r="F110" s="1706"/>
      <c r="G110" s="1706"/>
      <c r="H110" s="1706"/>
      <c r="I110" s="1706"/>
    </row>
    <row r="111" spans="1:9" ht="15.75" customHeight="1">
      <c r="A111" s="1706"/>
      <c r="B111" s="1706"/>
      <c r="C111" s="1706"/>
      <c r="D111" s="1706"/>
      <c r="E111" s="1706"/>
      <c r="F111" s="1706"/>
      <c r="G111" s="1706"/>
      <c r="H111" s="1706"/>
      <c r="I111" s="1706"/>
    </row>
    <row r="112" spans="1:9" ht="15.75" customHeight="1">
      <c r="A112" s="1706"/>
      <c r="B112" s="1706"/>
      <c r="C112" s="1706"/>
      <c r="D112" s="1706"/>
      <c r="E112" s="1706"/>
      <c r="F112" s="1706"/>
      <c r="G112" s="1706"/>
      <c r="H112" s="1706"/>
      <c r="I112" s="1706"/>
    </row>
    <row r="113" spans="1:9" ht="15.75" customHeight="1">
      <c r="A113" s="1706"/>
      <c r="B113" s="1706"/>
      <c r="C113" s="1706"/>
      <c r="D113" s="1706"/>
      <c r="E113" s="1706"/>
      <c r="F113" s="1706"/>
      <c r="G113" s="1706"/>
      <c r="H113" s="1706"/>
      <c r="I113" s="1706"/>
    </row>
    <row r="114" spans="1:9" ht="15.75" customHeight="1">
      <c r="A114" s="1706"/>
      <c r="B114" s="1706"/>
      <c r="C114" s="1706"/>
      <c r="D114" s="1706"/>
      <c r="E114" s="1706"/>
      <c r="F114" s="1706"/>
      <c r="G114" s="1706"/>
      <c r="H114" s="1706"/>
      <c r="I114" s="1706"/>
    </row>
    <row r="115" spans="1:9" ht="15.75" customHeight="1">
      <c r="A115" s="1706"/>
      <c r="B115" s="1706"/>
      <c r="C115" s="1706"/>
      <c r="D115" s="1706"/>
      <c r="E115" s="1706"/>
      <c r="F115" s="1706"/>
      <c r="G115" s="1706"/>
      <c r="H115" s="1706"/>
      <c r="I115" s="1706"/>
    </row>
    <row r="116" spans="1:9" ht="15.75" customHeight="1">
      <c r="A116" s="1706"/>
      <c r="B116" s="1706"/>
      <c r="C116" s="1706"/>
      <c r="D116" s="1706"/>
      <c r="E116" s="1706"/>
      <c r="F116" s="1706"/>
      <c r="G116" s="1706"/>
      <c r="H116" s="1706"/>
      <c r="I116" s="1706"/>
    </row>
    <row r="117" spans="1:9" ht="15.75" customHeight="1">
      <c r="A117" s="1706"/>
      <c r="B117" s="1706"/>
      <c r="C117" s="1706"/>
      <c r="D117" s="1706"/>
      <c r="E117" s="1706"/>
      <c r="F117" s="1706"/>
      <c r="G117" s="1706"/>
      <c r="H117" s="1706"/>
      <c r="I117" s="1706"/>
    </row>
    <row r="118" spans="1:9" ht="15.75" customHeight="1">
      <c r="A118" s="1706"/>
      <c r="B118" s="1706"/>
      <c r="C118" s="1706"/>
      <c r="D118" s="1706"/>
      <c r="E118" s="1706"/>
      <c r="F118" s="1706"/>
      <c r="G118" s="1706"/>
      <c r="H118" s="1706"/>
      <c r="I118" s="1706"/>
    </row>
    <row r="119" spans="1:9" ht="15.75" customHeight="1">
      <c r="A119" s="1706"/>
      <c r="B119" s="1706"/>
      <c r="C119" s="1706"/>
      <c r="D119" s="1706"/>
      <c r="E119" s="1706"/>
      <c r="F119" s="1706"/>
      <c r="G119" s="1706"/>
      <c r="H119" s="1706"/>
      <c r="I119" s="1706"/>
    </row>
    <row r="120" spans="1:9" ht="15.75" customHeight="1">
      <c r="A120" s="1706"/>
      <c r="B120" s="1706"/>
      <c r="C120" s="1706"/>
      <c r="D120" s="1706"/>
      <c r="E120" s="1706"/>
      <c r="F120" s="1706"/>
      <c r="G120" s="1706"/>
      <c r="H120" s="1706"/>
      <c r="I120" s="1706"/>
    </row>
    <row r="121" spans="1:9" ht="15.75" customHeight="1">
      <c r="A121" s="1706"/>
      <c r="B121" s="1706"/>
      <c r="C121" s="1706"/>
      <c r="D121" s="1706"/>
      <c r="E121" s="1706"/>
      <c r="F121" s="1706"/>
      <c r="G121" s="1706"/>
      <c r="H121" s="1706"/>
      <c r="I121" s="1706"/>
    </row>
    <row r="122" spans="1:9" ht="15.75" customHeight="1">
      <c r="A122" s="1706"/>
      <c r="B122" s="1706"/>
      <c r="C122" s="1706"/>
      <c r="D122" s="1706"/>
      <c r="E122" s="1706"/>
      <c r="F122" s="1706"/>
      <c r="G122" s="1706"/>
      <c r="H122" s="1706"/>
      <c r="I122" s="1706"/>
    </row>
    <row r="123" spans="1:9" ht="15.75" customHeight="1">
      <c r="A123" s="1706"/>
      <c r="B123" s="1706"/>
      <c r="C123" s="1706"/>
      <c r="D123" s="1706"/>
      <c r="E123" s="1706"/>
      <c r="F123" s="1706"/>
      <c r="G123" s="1706"/>
      <c r="H123" s="1706"/>
      <c r="I123" s="1706"/>
    </row>
    <row r="124" spans="1:9" ht="15.75" customHeight="1">
      <c r="A124" s="1706"/>
      <c r="B124" s="1706"/>
      <c r="C124" s="1706"/>
      <c r="D124" s="1706"/>
      <c r="E124" s="1706"/>
      <c r="F124" s="1706"/>
      <c r="G124" s="1706"/>
      <c r="H124" s="1706"/>
      <c r="I124" s="1706"/>
    </row>
    <row r="125" spans="1:9" ht="15.75" customHeight="1">
      <c r="A125" s="1706"/>
      <c r="B125" s="1706"/>
      <c r="C125" s="1706"/>
      <c r="D125" s="1706"/>
      <c r="E125" s="1706"/>
      <c r="F125" s="1706"/>
      <c r="G125" s="1706"/>
      <c r="H125" s="1706"/>
      <c r="I125" s="1706"/>
    </row>
    <row r="126" spans="1:9" ht="15.75" customHeight="1">
      <c r="A126" s="1706"/>
      <c r="B126" s="1706"/>
      <c r="C126" s="1706"/>
      <c r="D126" s="1706"/>
      <c r="E126" s="1706"/>
      <c r="F126" s="1706"/>
      <c r="G126" s="1706"/>
      <c r="H126" s="1706"/>
      <c r="I126" s="1706"/>
    </row>
    <row r="127" spans="1:9" ht="15.75" customHeight="1">
      <c r="A127" s="1706"/>
      <c r="B127" s="1706"/>
      <c r="C127" s="1706"/>
      <c r="D127" s="1706"/>
      <c r="E127" s="1706"/>
      <c r="F127" s="1706"/>
      <c r="G127" s="1706"/>
      <c r="H127" s="1706"/>
      <c r="I127" s="1706"/>
    </row>
    <row r="128" spans="1:9" ht="15.75" customHeight="1">
      <c r="A128" s="1706"/>
      <c r="B128" s="1706"/>
      <c r="C128" s="1706"/>
      <c r="D128" s="1706"/>
      <c r="E128" s="1706"/>
      <c r="F128" s="1706"/>
      <c r="G128" s="1706"/>
      <c r="H128" s="1706"/>
      <c r="I128" s="1706"/>
    </row>
    <row r="129" spans="1:9" ht="15.75" customHeight="1">
      <c r="A129" s="1706"/>
      <c r="B129" s="1706"/>
      <c r="C129" s="1706"/>
      <c r="D129" s="1706"/>
      <c r="E129" s="1706"/>
      <c r="F129" s="1706"/>
      <c r="G129" s="1706"/>
      <c r="H129" s="1706"/>
      <c r="I129" s="1706"/>
    </row>
    <row r="130" spans="1:9" ht="15.75" customHeight="1">
      <c r="A130" s="1706"/>
      <c r="B130" s="1706"/>
      <c r="C130" s="1706"/>
      <c r="D130" s="1706"/>
      <c r="E130" s="1706"/>
      <c r="F130" s="1706"/>
      <c r="G130" s="1706"/>
      <c r="H130" s="1706"/>
      <c r="I130" s="1706"/>
    </row>
    <row r="131" spans="1:9" ht="15.75" customHeight="1">
      <c r="A131" s="1706"/>
      <c r="B131" s="1706"/>
      <c r="C131" s="1706"/>
      <c r="D131" s="1706"/>
      <c r="E131" s="1706"/>
      <c r="F131" s="1706"/>
      <c r="G131" s="1706"/>
      <c r="H131" s="1706"/>
      <c r="I131" s="1706"/>
    </row>
    <row r="132" spans="1:9" ht="15.75" customHeight="1">
      <c r="A132" s="1706"/>
      <c r="B132" s="1706"/>
      <c r="C132" s="1706"/>
      <c r="D132" s="1706"/>
      <c r="E132" s="1706"/>
      <c r="F132" s="1706"/>
      <c r="G132" s="1706"/>
      <c r="H132" s="1706"/>
      <c r="I132" s="1706"/>
    </row>
    <row r="133" spans="1:9" ht="15.75" customHeight="1">
      <c r="A133" s="1706"/>
      <c r="B133" s="1706"/>
      <c r="C133" s="1706"/>
      <c r="D133" s="1706"/>
      <c r="E133" s="1706"/>
      <c r="F133" s="1706"/>
      <c r="G133" s="1706"/>
      <c r="H133" s="1706"/>
      <c r="I133" s="1706"/>
    </row>
    <row r="134" spans="1:9" ht="15.75" customHeight="1">
      <c r="A134" s="1706"/>
      <c r="B134" s="1706"/>
      <c r="C134" s="1706"/>
      <c r="D134" s="1706"/>
      <c r="E134" s="1706"/>
      <c r="F134" s="1706"/>
      <c r="G134" s="1706"/>
      <c r="H134" s="1706"/>
      <c r="I134" s="1706"/>
    </row>
    <row r="135" spans="1:9" ht="15.75" customHeight="1">
      <c r="A135" s="1706"/>
      <c r="B135" s="1706"/>
      <c r="C135" s="1706"/>
      <c r="D135" s="1706"/>
      <c r="E135" s="1706"/>
      <c r="F135" s="1706"/>
      <c r="G135" s="1706"/>
      <c r="H135" s="1706"/>
      <c r="I135" s="1706"/>
    </row>
    <row r="136" spans="1:9" ht="15.75" customHeight="1">
      <c r="A136" s="1706"/>
      <c r="B136" s="1706"/>
      <c r="C136" s="1706"/>
      <c r="D136" s="1706"/>
      <c r="E136" s="1706"/>
      <c r="F136" s="1706"/>
      <c r="G136" s="1706"/>
      <c r="H136" s="1706"/>
      <c r="I136" s="1706"/>
    </row>
    <row r="137" spans="1:9" ht="15.75" customHeight="1">
      <c r="A137" s="1706"/>
      <c r="B137" s="1706"/>
      <c r="C137" s="1706"/>
      <c r="D137" s="1706"/>
      <c r="E137" s="1706"/>
      <c r="F137" s="1706"/>
      <c r="G137" s="1706"/>
      <c r="H137" s="1706"/>
      <c r="I137" s="1706"/>
    </row>
    <row r="138" spans="1:9" ht="15.75" customHeight="1">
      <c r="A138" s="1706"/>
      <c r="B138" s="1706"/>
      <c r="C138" s="1706"/>
      <c r="D138" s="1706"/>
      <c r="E138" s="1706"/>
      <c r="F138" s="1706"/>
      <c r="G138" s="1706"/>
      <c r="H138" s="1706"/>
      <c r="I138" s="1706"/>
    </row>
    <row r="139" spans="1:9" ht="15.75" customHeight="1">
      <c r="A139" s="1706"/>
      <c r="B139" s="1706"/>
      <c r="C139" s="1706"/>
      <c r="D139" s="1706"/>
      <c r="E139" s="1706"/>
      <c r="F139" s="1706"/>
      <c r="G139" s="1706"/>
      <c r="H139" s="1706"/>
      <c r="I139" s="1706"/>
    </row>
    <row r="140" spans="1:9" ht="15.75" customHeight="1">
      <c r="A140" s="1706"/>
      <c r="B140" s="1706"/>
      <c r="C140" s="1706"/>
      <c r="D140" s="1706"/>
      <c r="E140" s="1706"/>
      <c r="F140" s="1706"/>
      <c r="G140" s="1706"/>
      <c r="H140" s="1706"/>
      <c r="I140" s="1706"/>
    </row>
    <row r="141" spans="1:9" ht="15.75" customHeight="1">
      <c r="A141" s="1706"/>
      <c r="B141" s="1706"/>
      <c r="C141" s="1706"/>
      <c r="D141" s="1706"/>
      <c r="E141" s="1706"/>
      <c r="F141" s="1706"/>
      <c r="G141" s="1706"/>
      <c r="H141" s="1706"/>
      <c r="I141" s="1706"/>
    </row>
    <row r="142" spans="1:9" ht="15.75" customHeight="1">
      <c r="A142" s="1706"/>
      <c r="B142" s="1706"/>
      <c r="C142" s="1706"/>
      <c r="D142" s="1706"/>
      <c r="E142" s="1706"/>
      <c r="F142" s="1706"/>
      <c r="G142" s="1706"/>
      <c r="H142" s="1706"/>
      <c r="I142" s="1706"/>
    </row>
    <row r="143" spans="1:9" ht="15.75" customHeight="1">
      <c r="A143" s="1706"/>
      <c r="B143" s="1706"/>
      <c r="C143" s="1706"/>
      <c r="D143" s="1706"/>
      <c r="E143" s="1706"/>
      <c r="F143" s="1706"/>
      <c r="G143" s="1706"/>
      <c r="H143" s="1706"/>
      <c r="I143" s="1706"/>
    </row>
    <row r="144" spans="1:9" ht="15.75" customHeight="1">
      <c r="A144" s="1706"/>
      <c r="B144" s="1706"/>
      <c r="C144" s="1706"/>
      <c r="D144" s="1706"/>
      <c r="E144" s="1706"/>
      <c r="F144" s="1706"/>
      <c r="G144" s="1706"/>
      <c r="H144" s="1706"/>
      <c r="I144" s="1706"/>
    </row>
    <row r="145" spans="1:9" ht="15.75" customHeight="1">
      <c r="A145" s="1706"/>
      <c r="B145" s="1706"/>
      <c r="C145" s="1706"/>
      <c r="D145" s="1706"/>
      <c r="E145" s="1706"/>
      <c r="F145" s="1706"/>
      <c r="G145" s="1706"/>
      <c r="H145" s="1706"/>
      <c r="I145" s="1706"/>
    </row>
    <row r="146" spans="1:9" ht="15.75" customHeight="1">
      <c r="A146" s="1706"/>
      <c r="B146" s="1706"/>
      <c r="C146" s="1706"/>
      <c r="D146" s="1706"/>
      <c r="E146" s="1706"/>
      <c r="F146" s="1706"/>
      <c r="G146" s="1706"/>
      <c r="H146" s="1706"/>
      <c r="I146" s="1706"/>
    </row>
    <row r="147" spans="1:9" ht="15.75" customHeight="1">
      <c r="A147" s="1706"/>
      <c r="B147" s="1706"/>
      <c r="C147" s="1706"/>
      <c r="D147" s="1706"/>
      <c r="E147" s="1706"/>
      <c r="F147" s="1706"/>
      <c r="G147" s="1706"/>
      <c r="H147" s="1706"/>
      <c r="I147" s="1706"/>
    </row>
    <row r="148" spans="1:9" ht="15.75" customHeight="1">
      <c r="A148" s="1706"/>
      <c r="B148" s="1706"/>
      <c r="C148" s="1706"/>
      <c r="D148" s="1706"/>
      <c r="E148" s="1706"/>
      <c r="F148" s="1706"/>
      <c r="G148" s="1706"/>
      <c r="H148" s="1706"/>
      <c r="I148" s="1706"/>
    </row>
    <row r="149" spans="1:9" ht="15.75" customHeight="1">
      <c r="A149" s="1706"/>
      <c r="B149" s="1706"/>
      <c r="C149" s="1706"/>
      <c r="D149" s="1706"/>
      <c r="E149" s="1706"/>
      <c r="F149" s="1706"/>
      <c r="G149" s="1706"/>
      <c r="H149" s="1706"/>
      <c r="I149" s="1706"/>
    </row>
    <row r="150" spans="1:9" ht="15.75" customHeight="1">
      <c r="A150" s="1706"/>
      <c r="B150" s="1706"/>
      <c r="C150" s="1706"/>
      <c r="D150" s="1706"/>
      <c r="E150" s="1706"/>
      <c r="F150" s="1706"/>
      <c r="G150" s="1706"/>
      <c r="H150" s="1706"/>
      <c r="I150" s="1706"/>
    </row>
    <row r="151" spans="1:9" ht="15.75" customHeight="1">
      <c r="A151" s="1706"/>
      <c r="B151" s="1706"/>
      <c r="C151" s="1706"/>
      <c r="D151" s="1706"/>
      <c r="E151" s="1706"/>
      <c r="F151" s="1706"/>
      <c r="G151" s="1706"/>
      <c r="H151" s="1706"/>
      <c r="I151" s="1706"/>
    </row>
    <row r="152" spans="1:9" ht="15.75" customHeight="1">
      <c r="A152" s="1706"/>
      <c r="B152" s="1706"/>
      <c r="C152" s="1706"/>
      <c r="D152" s="1706"/>
      <c r="E152" s="1706"/>
      <c r="F152" s="1706"/>
      <c r="G152" s="1706"/>
      <c r="H152" s="1706"/>
      <c r="I152" s="1706"/>
    </row>
    <row r="153" spans="1:9" ht="15.75" customHeight="1">
      <c r="A153" s="1706"/>
      <c r="B153" s="1706"/>
      <c r="C153" s="1706"/>
      <c r="D153" s="1706"/>
      <c r="E153" s="1706"/>
      <c r="F153" s="1706"/>
      <c r="G153" s="1706"/>
      <c r="H153" s="1706"/>
      <c r="I153" s="1706"/>
    </row>
    <row r="154" spans="1:9" ht="15.75" customHeight="1">
      <c r="A154" s="1706"/>
      <c r="B154" s="1706"/>
      <c r="C154" s="1706"/>
      <c r="D154" s="1706"/>
      <c r="E154" s="1706"/>
      <c r="F154" s="1706"/>
      <c r="G154" s="1706"/>
      <c r="H154" s="1706"/>
      <c r="I154" s="1706"/>
    </row>
    <row r="155" spans="1:9" ht="15.75" customHeight="1">
      <c r="A155" s="1706"/>
      <c r="B155" s="1706"/>
      <c r="C155" s="1706"/>
      <c r="D155" s="1706"/>
      <c r="E155" s="1706"/>
      <c r="F155" s="1706"/>
      <c r="G155" s="1706"/>
      <c r="H155" s="1706"/>
      <c r="I155" s="1706"/>
    </row>
    <row r="156" spans="1:9" ht="15.75" customHeight="1">
      <c r="A156" s="1706"/>
      <c r="B156" s="1706"/>
      <c r="C156" s="1706"/>
      <c r="D156" s="1706"/>
      <c r="E156" s="1706"/>
      <c r="F156" s="1706"/>
      <c r="G156" s="1706"/>
      <c r="H156" s="1706"/>
      <c r="I156" s="1706"/>
    </row>
    <row r="157" spans="1:9" ht="15.75" customHeight="1">
      <c r="A157" s="1706"/>
      <c r="B157" s="1706"/>
      <c r="C157" s="1706"/>
      <c r="D157" s="1706"/>
      <c r="E157" s="1706"/>
      <c r="F157" s="1706"/>
      <c r="G157" s="1706"/>
      <c r="H157" s="1706"/>
      <c r="I157" s="1706"/>
    </row>
    <row r="158" spans="1:9" ht="15.75" customHeight="1">
      <c r="A158" s="1706"/>
      <c r="B158" s="1706"/>
      <c r="C158" s="1706"/>
      <c r="D158" s="1706"/>
      <c r="E158" s="1706"/>
      <c r="F158" s="1706"/>
      <c r="G158" s="1706"/>
      <c r="H158" s="1706"/>
      <c r="I158" s="1706"/>
    </row>
    <row r="159" spans="1:9" ht="15.75" customHeight="1">
      <c r="A159" s="1706"/>
      <c r="B159" s="1706"/>
      <c r="C159" s="1706"/>
      <c r="D159" s="1706"/>
      <c r="E159" s="1706"/>
      <c r="F159" s="1706"/>
      <c r="G159" s="1706"/>
      <c r="H159" s="1706"/>
      <c r="I159" s="1706"/>
    </row>
    <row r="160" spans="1:9" ht="15.75" customHeight="1">
      <c r="A160" s="1706"/>
      <c r="B160" s="1706"/>
      <c r="C160" s="1706"/>
      <c r="D160" s="1706"/>
      <c r="E160" s="1706"/>
      <c r="F160" s="1706"/>
      <c r="G160" s="1706"/>
      <c r="H160" s="1706"/>
      <c r="I160" s="1706"/>
    </row>
    <row r="161" spans="1:9" ht="15.75" customHeight="1">
      <c r="A161" s="1706"/>
      <c r="B161" s="1706"/>
      <c r="C161" s="1706"/>
      <c r="D161" s="1706"/>
      <c r="E161" s="1706"/>
      <c r="F161" s="1706"/>
      <c r="G161" s="1706"/>
      <c r="H161" s="1706"/>
      <c r="I161" s="1706"/>
    </row>
    <row r="162" spans="1:9" ht="15.75" customHeight="1">
      <c r="A162" s="1706"/>
      <c r="B162" s="1706"/>
      <c r="C162" s="1706"/>
      <c r="D162" s="1706"/>
      <c r="E162" s="1706"/>
      <c r="F162" s="1706"/>
      <c r="G162" s="1706"/>
      <c r="H162" s="1706"/>
      <c r="I162" s="1706"/>
    </row>
    <row r="163" spans="1:9" ht="15.75" customHeight="1">
      <c r="A163" s="1706"/>
      <c r="B163" s="1706"/>
      <c r="C163" s="1706"/>
      <c r="D163" s="1706"/>
      <c r="E163" s="1706"/>
      <c r="F163" s="1706"/>
      <c r="G163" s="1706"/>
      <c r="H163" s="1706"/>
      <c r="I163" s="1706"/>
    </row>
    <row r="164" spans="1:9" ht="15.75" customHeight="1">
      <c r="A164" s="1706"/>
      <c r="B164" s="1706"/>
      <c r="C164" s="1706"/>
      <c r="D164" s="1706"/>
      <c r="E164" s="1706"/>
      <c r="F164" s="1706"/>
      <c r="G164" s="1706"/>
      <c r="H164" s="1706"/>
      <c r="I164" s="1706"/>
    </row>
    <row r="165" spans="1:9" ht="15.75" customHeight="1">
      <c r="A165" s="1706"/>
      <c r="B165" s="1706"/>
      <c r="C165" s="1706"/>
      <c r="D165" s="1706"/>
      <c r="E165" s="1706"/>
      <c r="F165" s="1706"/>
      <c r="G165" s="1706"/>
      <c r="H165" s="1706"/>
      <c r="I165" s="1706"/>
    </row>
    <row r="166" spans="1:9" ht="15.75" customHeight="1">
      <c r="A166" s="1706"/>
      <c r="B166" s="1706"/>
      <c r="C166" s="1706"/>
      <c r="D166" s="1706"/>
      <c r="E166" s="1706"/>
      <c r="F166" s="1706"/>
      <c r="G166" s="1706"/>
      <c r="H166" s="1706"/>
      <c r="I166" s="1706"/>
    </row>
    <row r="167" spans="1:9" ht="15.75" customHeight="1">
      <c r="A167" s="1706"/>
      <c r="B167" s="1706"/>
      <c r="C167" s="1706"/>
      <c r="D167" s="1706"/>
      <c r="E167" s="1706"/>
      <c r="F167" s="1706"/>
      <c r="G167" s="1706"/>
      <c r="H167" s="1706"/>
      <c r="I167" s="1706"/>
    </row>
    <row r="168" spans="1:9" ht="15.75" customHeight="1">
      <c r="A168" s="1706"/>
      <c r="B168" s="1706"/>
      <c r="C168" s="1706"/>
      <c r="D168" s="1706"/>
      <c r="E168" s="1706"/>
      <c r="F168" s="1706"/>
      <c r="G168" s="1706"/>
      <c r="H168" s="1706"/>
      <c r="I168" s="1706"/>
    </row>
    <row r="169" spans="1:9" ht="15.75" customHeight="1">
      <c r="A169" s="1706"/>
      <c r="B169" s="1706"/>
      <c r="C169" s="1706"/>
      <c r="D169" s="1706"/>
      <c r="E169" s="1706"/>
      <c r="F169" s="1706"/>
      <c r="G169" s="1706"/>
      <c r="H169" s="1706"/>
      <c r="I169" s="1706"/>
    </row>
    <row r="170" spans="1:9" ht="15.75" customHeight="1">
      <c r="A170" s="1706"/>
      <c r="B170" s="1706"/>
      <c r="C170" s="1706"/>
      <c r="D170" s="1706"/>
      <c r="E170" s="1706"/>
      <c r="F170" s="1706"/>
      <c r="G170" s="1706"/>
      <c r="H170" s="1706"/>
      <c r="I170" s="1706"/>
    </row>
    <row r="171" spans="1:9" ht="15.75" customHeight="1">
      <c r="A171" s="1706"/>
      <c r="B171" s="1706"/>
      <c r="C171" s="1706"/>
      <c r="D171" s="1706"/>
      <c r="E171" s="1706"/>
      <c r="F171" s="1706"/>
      <c r="G171" s="1706"/>
      <c r="H171" s="1706"/>
      <c r="I171" s="1706"/>
    </row>
    <row r="172" spans="1:9" ht="15.75" customHeight="1">
      <c r="A172" s="1706"/>
      <c r="B172" s="1706"/>
      <c r="C172" s="1706"/>
      <c r="D172" s="1706"/>
      <c r="E172" s="1706"/>
      <c r="F172" s="1706"/>
      <c r="G172" s="1706"/>
      <c r="H172" s="1706"/>
      <c r="I172" s="1706"/>
    </row>
    <row r="173" spans="1:9" ht="15.75" customHeight="1">
      <c r="A173" s="1706"/>
      <c r="B173" s="1706"/>
      <c r="C173" s="1706"/>
      <c r="D173" s="1706"/>
      <c r="E173" s="1706"/>
      <c r="F173" s="1706"/>
      <c r="G173" s="1706"/>
      <c r="H173" s="1706"/>
      <c r="I173" s="1706"/>
    </row>
    <row r="174" spans="1:9" ht="15.75" customHeight="1">
      <c r="A174" s="1706"/>
      <c r="B174" s="1706"/>
      <c r="C174" s="1706"/>
      <c r="D174" s="1706"/>
      <c r="E174" s="1706"/>
      <c r="F174" s="1706"/>
      <c r="G174" s="1706"/>
      <c r="H174" s="1706"/>
      <c r="I174" s="1706"/>
    </row>
    <row r="175" spans="1:9" ht="15.75" customHeight="1">
      <c r="A175" s="1706"/>
      <c r="B175" s="1706"/>
      <c r="C175" s="1706"/>
      <c r="D175" s="1706"/>
      <c r="E175" s="1706"/>
      <c r="F175" s="1706"/>
      <c r="G175" s="1706"/>
      <c r="H175" s="1706"/>
      <c r="I175" s="1706"/>
    </row>
    <row r="176" spans="1:9" ht="15.75" customHeight="1">
      <c r="A176" s="1706"/>
      <c r="B176" s="1706"/>
      <c r="C176" s="1706"/>
      <c r="D176" s="1706"/>
      <c r="E176" s="1706"/>
      <c r="F176" s="1706"/>
      <c r="G176" s="1706"/>
      <c r="H176" s="1706"/>
      <c r="I176" s="1706"/>
    </row>
    <row r="177" spans="1:9" ht="15.75" customHeight="1">
      <c r="A177" s="1706"/>
      <c r="B177" s="1706"/>
      <c r="C177" s="1706"/>
      <c r="D177" s="1706"/>
      <c r="E177" s="1706"/>
      <c r="F177" s="1706"/>
      <c r="G177" s="1706"/>
      <c r="H177" s="1706"/>
      <c r="I177" s="1706"/>
    </row>
    <row r="178" spans="1:9" ht="15.75" customHeight="1">
      <c r="A178" s="1706"/>
      <c r="B178" s="1706"/>
      <c r="C178" s="1706"/>
      <c r="D178" s="1706"/>
      <c r="E178" s="1706"/>
      <c r="F178" s="1706"/>
      <c r="G178" s="1706"/>
      <c r="H178" s="1706"/>
      <c r="I178" s="1706"/>
    </row>
    <row r="179" spans="1:9" ht="15.75" customHeight="1">
      <c r="A179" s="1706"/>
      <c r="B179" s="1706"/>
      <c r="C179" s="1706"/>
      <c r="D179" s="1706"/>
      <c r="E179" s="1706"/>
      <c r="F179" s="1706"/>
      <c r="G179" s="1706"/>
      <c r="H179" s="1706"/>
      <c r="I179" s="1706"/>
    </row>
    <row r="180" spans="1:9" ht="15.75" customHeight="1">
      <c r="A180" s="1706"/>
      <c r="B180" s="1706"/>
      <c r="C180" s="1706"/>
      <c r="D180" s="1706"/>
      <c r="E180" s="1706"/>
      <c r="F180" s="1706"/>
      <c r="G180" s="1706"/>
      <c r="H180" s="1706"/>
      <c r="I180" s="1706"/>
    </row>
    <row r="181" spans="1:9" ht="15.75" customHeight="1">
      <c r="A181" s="1706"/>
      <c r="B181" s="1706"/>
      <c r="C181" s="1706"/>
      <c r="D181" s="1706"/>
      <c r="E181" s="1706"/>
      <c r="F181" s="1706"/>
      <c r="G181" s="1706"/>
      <c r="H181" s="1706"/>
      <c r="I181" s="1706"/>
    </row>
    <row r="182" spans="1:9" ht="15.75" customHeight="1">
      <c r="A182" s="1706"/>
      <c r="B182" s="1706"/>
      <c r="C182" s="1706"/>
      <c r="D182" s="1706"/>
      <c r="E182" s="1706"/>
      <c r="F182" s="1706"/>
      <c r="G182" s="1706"/>
      <c r="H182" s="1706"/>
      <c r="I182" s="1706"/>
    </row>
    <row r="183" spans="1:9" ht="15.75" customHeight="1">
      <c r="A183" s="1706"/>
      <c r="B183" s="1706"/>
      <c r="C183" s="1706"/>
      <c r="D183" s="1706"/>
      <c r="E183" s="1706"/>
      <c r="F183" s="1706"/>
      <c r="G183" s="1706"/>
      <c r="H183" s="1706"/>
      <c r="I183" s="1706"/>
    </row>
    <row r="184" spans="1:9" ht="15.75" customHeight="1">
      <c r="A184" s="1706"/>
      <c r="B184" s="1706"/>
      <c r="C184" s="1706"/>
      <c r="D184" s="1706"/>
      <c r="E184" s="1706"/>
      <c r="F184" s="1706"/>
      <c r="G184" s="1706"/>
      <c r="H184" s="1706"/>
      <c r="I184" s="1706"/>
    </row>
    <row r="185" spans="1:9" ht="15.75" customHeight="1">
      <c r="A185" s="1706"/>
      <c r="B185" s="1706"/>
      <c r="C185" s="1706"/>
      <c r="D185" s="1706"/>
      <c r="E185" s="1706"/>
      <c r="F185" s="1706"/>
      <c r="G185" s="1706"/>
      <c r="H185" s="1706"/>
      <c r="I185" s="1706"/>
    </row>
    <row r="186" spans="1:9" ht="15.75" customHeight="1">
      <c r="A186" s="1706"/>
      <c r="B186" s="1706"/>
      <c r="C186" s="1706"/>
      <c r="D186" s="1706"/>
      <c r="E186" s="1706"/>
      <c r="F186" s="1706"/>
      <c r="G186" s="1706"/>
      <c r="H186" s="1706"/>
      <c r="I186" s="1706"/>
    </row>
    <row r="187" spans="1:9" ht="15.75" customHeight="1">
      <c r="A187" s="1706"/>
      <c r="B187" s="1706"/>
      <c r="C187" s="1706"/>
      <c r="D187" s="1706"/>
      <c r="E187" s="1706"/>
      <c r="F187" s="1706"/>
      <c r="G187" s="1706"/>
      <c r="H187" s="1706"/>
      <c r="I187" s="1706"/>
    </row>
    <row r="188" spans="1:9" ht="15.75" customHeight="1">
      <c r="A188" s="1706"/>
      <c r="B188" s="1706"/>
      <c r="C188" s="1706"/>
      <c r="D188" s="1706"/>
      <c r="E188" s="1706"/>
      <c r="F188" s="1706"/>
      <c r="G188" s="1706"/>
      <c r="H188" s="1706"/>
      <c r="I188" s="1706"/>
    </row>
    <row r="189" spans="1:9" ht="15.75" customHeight="1">
      <c r="A189" s="1706"/>
      <c r="B189" s="1706"/>
      <c r="C189" s="1706"/>
      <c r="D189" s="1706"/>
      <c r="E189" s="1706"/>
      <c r="F189" s="1706"/>
      <c r="G189" s="1706"/>
      <c r="H189" s="1706"/>
      <c r="I189" s="1706"/>
    </row>
    <row r="190" spans="1:9" ht="15.75" customHeight="1">
      <c r="A190" s="1706"/>
      <c r="B190" s="1706"/>
      <c r="C190" s="1706"/>
      <c r="D190" s="1706"/>
      <c r="E190" s="1706"/>
      <c r="F190" s="1706"/>
      <c r="G190" s="1706"/>
      <c r="H190" s="1706"/>
      <c r="I190" s="1706"/>
    </row>
    <row r="191" spans="1:9" ht="15.75" customHeight="1">
      <c r="A191" s="1706"/>
      <c r="B191" s="1706"/>
      <c r="C191" s="1706"/>
      <c r="D191" s="1706"/>
      <c r="E191" s="1706"/>
      <c r="F191" s="1706"/>
      <c r="G191" s="1706"/>
      <c r="H191" s="1706"/>
      <c r="I191" s="1706"/>
    </row>
    <row r="192" spans="1:9" ht="15.75" customHeight="1">
      <c r="A192" s="1706"/>
      <c r="B192" s="1706"/>
      <c r="C192" s="1706"/>
      <c r="D192" s="1706"/>
      <c r="E192" s="1706"/>
      <c r="F192" s="1706"/>
      <c r="G192" s="1706"/>
      <c r="H192" s="1706"/>
      <c r="I192" s="1706"/>
    </row>
    <row r="193" spans="1:9" ht="15.75" customHeight="1">
      <c r="A193" s="1706"/>
      <c r="B193" s="1706"/>
      <c r="C193" s="1706"/>
      <c r="D193" s="1706"/>
      <c r="E193" s="1706"/>
      <c r="F193" s="1706"/>
      <c r="G193" s="1706"/>
      <c r="H193" s="1706"/>
      <c r="I193" s="1706"/>
    </row>
    <row r="194" spans="1:9" ht="15.75" customHeight="1">
      <c r="A194" s="1706"/>
      <c r="B194" s="1706"/>
      <c r="C194" s="1706"/>
      <c r="D194" s="1706"/>
      <c r="E194" s="1706"/>
      <c r="F194" s="1706"/>
      <c r="G194" s="1706"/>
      <c r="H194" s="1706"/>
      <c r="I194" s="1706"/>
    </row>
    <row r="195" spans="1:9" ht="15.75" customHeight="1">
      <c r="A195" s="1706"/>
      <c r="B195" s="1706"/>
      <c r="C195" s="1706"/>
      <c r="D195" s="1706"/>
      <c r="E195" s="1706"/>
      <c r="F195" s="1706"/>
      <c r="G195" s="1706"/>
      <c r="H195" s="1706"/>
      <c r="I195" s="1706"/>
    </row>
    <row r="196" spans="1:9" ht="15.75" customHeight="1">
      <c r="A196" s="1706"/>
      <c r="B196" s="1706"/>
      <c r="C196" s="1706"/>
      <c r="D196" s="1706"/>
      <c r="E196" s="1706"/>
      <c r="F196" s="1706"/>
      <c r="G196" s="1706"/>
      <c r="H196" s="1706"/>
      <c r="I196" s="1706"/>
    </row>
    <row r="197" spans="1:9" ht="15.75" customHeight="1">
      <c r="A197" s="1706"/>
      <c r="B197" s="1706"/>
      <c r="C197" s="1706"/>
      <c r="D197" s="1706"/>
      <c r="E197" s="1706"/>
      <c r="F197" s="1706"/>
      <c r="G197" s="1706"/>
      <c r="H197" s="1706"/>
      <c r="I197" s="1706"/>
    </row>
    <row r="198" spans="1:9" ht="15.75" customHeight="1">
      <c r="A198" s="1706"/>
      <c r="B198" s="1706"/>
      <c r="C198" s="1706"/>
      <c r="D198" s="1706"/>
      <c r="E198" s="1706"/>
      <c r="F198" s="1706"/>
      <c r="G198" s="1706"/>
      <c r="H198" s="1706"/>
      <c r="I198" s="1706"/>
    </row>
    <row r="199" spans="1:9" ht="15.75" customHeight="1">
      <c r="A199" s="1706"/>
      <c r="B199" s="1706"/>
      <c r="C199" s="1706"/>
      <c r="D199" s="1706"/>
      <c r="E199" s="1706"/>
      <c r="F199" s="1706"/>
      <c r="G199" s="1706"/>
      <c r="H199" s="1706"/>
      <c r="I199" s="1706"/>
    </row>
    <row r="200" spans="1:9" ht="15.75" customHeight="1">
      <c r="A200" s="1706"/>
      <c r="B200" s="1706"/>
      <c r="C200" s="1706"/>
      <c r="D200" s="1706"/>
      <c r="E200" s="1706"/>
      <c r="F200" s="1706"/>
      <c r="G200" s="1706"/>
      <c r="H200" s="1706"/>
      <c r="I200" s="1706"/>
    </row>
    <row r="201" spans="1:9" ht="15.75" customHeight="1">
      <c r="A201" s="1706"/>
      <c r="B201" s="1706"/>
      <c r="C201" s="1706"/>
      <c r="D201" s="1706"/>
      <c r="E201" s="1706"/>
      <c r="F201" s="1706"/>
      <c r="G201" s="1706"/>
      <c r="H201" s="1706"/>
      <c r="I201" s="1706"/>
    </row>
    <row r="202" spans="1:9" ht="15.75" customHeight="1">
      <c r="A202" s="1706"/>
      <c r="B202" s="1706"/>
      <c r="C202" s="1706"/>
      <c r="D202" s="1706"/>
      <c r="E202" s="1706"/>
      <c r="F202" s="1706"/>
      <c r="G202" s="1706"/>
      <c r="H202" s="1706"/>
      <c r="I202" s="1706"/>
    </row>
    <row r="203" spans="1:9" ht="15.75" customHeight="1">
      <c r="A203" s="1706"/>
      <c r="B203" s="1706"/>
      <c r="C203" s="1706"/>
      <c r="D203" s="1706"/>
      <c r="E203" s="1706"/>
      <c r="F203" s="1706"/>
      <c r="G203" s="1706"/>
      <c r="H203" s="1706"/>
      <c r="I203" s="1706"/>
    </row>
    <row r="204" spans="1:9" ht="15.75" customHeight="1">
      <c r="A204" s="1706"/>
      <c r="B204" s="1706"/>
      <c r="C204" s="1706"/>
      <c r="D204" s="1706"/>
      <c r="E204" s="1706"/>
      <c r="F204" s="1706"/>
      <c r="G204" s="1706"/>
      <c r="H204" s="1706"/>
      <c r="I204" s="1706"/>
    </row>
    <row r="205" spans="1:9" ht="15.75" customHeight="1">
      <c r="A205" s="1706"/>
      <c r="B205" s="1706"/>
      <c r="C205" s="1706"/>
      <c r="D205" s="1706"/>
      <c r="E205" s="1706"/>
      <c r="F205" s="1706"/>
      <c r="G205" s="1706"/>
      <c r="H205" s="1706"/>
      <c r="I205" s="1706"/>
    </row>
    <row r="206" spans="1:9" ht="15.75" customHeight="1">
      <c r="A206" s="1706"/>
      <c r="B206" s="1706"/>
      <c r="C206" s="1706"/>
      <c r="D206" s="1706"/>
      <c r="E206" s="1706"/>
      <c r="F206" s="1706"/>
      <c r="G206" s="1706"/>
      <c r="H206" s="1706"/>
      <c r="I206" s="1706"/>
    </row>
    <row r="207" spans="1:9" ht="15.75" customHeight="1">
      <c r="A207" s="1706"/>
      <c r="B207" s="1706"/>
      <c r="C207" s="1706"/>
      <c r="D207" s="1706"/>
      <c r="E207" s="1706"/>
      <c r="F207" s="1706"/>
      <c r="G207" s="1706"/>
      <c r="H207" s="1706"/>
      <c r="I207" s="1706"/>
    </row>
    <row r="208" spans="1:9" ht="15.75" customHeight="1">
      <c r="A208" s="1706"/>
      <c r="B208" s="1706"/>
      <c r="C208" s="1706"/>
      <c r="D208" s="1706"/>
      <c r="E208" s="1706"/>
      <c r="F208" s="1706"/>
      <c r="G208" s="1706"/>
      <c r="H208" s="1706"/>
      <c r="I208" s="1706"/>
    </row>
    <row r="209" spans="1:9" ht="15.75" customHeight="1">
      <c r="A209" s="1706"/>
      <c r="B209" s="1706"/>
      <c r="C209" s="1706"/>
      <c r="D209" s="1706"/>
      <c r="E209" s="1706"/>
      <c r="F209" s="1706"/>
      <c r="G209" s="1706"/>
      <c r="H209" s="1706"/>
      <c r="I209" s="1706"/>
    </row>
    <row r="210" spans="1:9" ht="15.75" customHeight="1">
      <c r="A210" s="1706"/>
      <c r="B210" s="1706"/>
      <c r="C210" s="1706"/>
      <c r="D210" s="1706"/>
      <c r="E210" s="1706"/>
      <c r="F210" s="1706"/>
      <c r="G210" s="1706"/>
      <c r="H210" s="1706"/>
      <c r="I210" s="1706"/>
    </row>
    <row r="211" spans="1:9" ht="15.75" customHeight="1">
      <c r="A211" s="1706"/>
      <c r="B211" s="1706"/>
      <c r="C211" s="1706"/>
      <c r="D211" s="1706"/>
      <c r="E211" s="1706"/>
      <c r="F211" s="1706"/>
      <c r="G211" s="1706"/>
      <c r="H211" s="1706"/>
      <c r="I211" s="1706"/>
    </row>
    <row r="212" spans="1:9" ht="15.75" customHeight="1">
      <c r="A212" s="1706"/>
      <c r="B212" s="1706"/>
      <c r="C212" s="1706"/>
      <c r="D212" s="1706"/>
      <c r="E212" s="1706"/>
      <c r="F212" s="1706"/>
      <c r="G212" s="1706"/>
      <c r="H212" s="1706"/>
      <c r="I212" s="1706"/>
    </row>
    <row r="213" spans="1:9" ht="15.75" customHeight="1">
      <c r="A213" s="1706"/>
      <c r="B213" s="1706"/>
      <c r="C213" s="1706"/>
      <c r="D213" s="1706"/>
      <c r="E213" s="1706"/>
      <c r="F213" s="1706"/>
      <c r="G213" s="1706"/>
      <c r="H213" s="1706"/>
      <c r="I213" s="1706"/>
    </row>
    <row r="214" spans="1:9" ht="15.75" customHeight="1">
      <c r="A214" s="1706"/>
      <c r="B214" s="1706"/>
      <c r="C214" s="1706"/>
      <c r="D214" s="1706"/>
      <c r="E214" s="1706"/>
      <c r="F214" s="1706"/>
      <c r="G214" s="1706"/>
      <c r="H214" s="1706"/>
      <c r="I214" s="1706"/>
    </row>
    <row r="215" spans="1:9" ht="15.75" customHeight="1">
      <c r="A215" s="1706"/>
      <c r="B215" s="1706"/>
      <c r="C215" s="1706"/>
      <c r="D215" s="1706"/>
      <c r="E215" s="1706"/>
      <c r="F215" s="1706"/>
      <c r="G215" s="1706"/>
      <c r="H215" s="1706"/>
      <c r="I215" s="1706"/>
    </row>
    <row r="216" spans="1:9" ht="15.75" customHeight="1">
      <c r="A216" s="1706"/>
      <c r="B216" s="1706"/>
      <c r="C216" s="1706"/>
      <c r="D216" s="1706"/>
      <c r="E216" s="1706"/>
      <c r="F216" s="1706"/>
      <c r="G216" s="1706"/>
      <c r="H216" s="1706"/>
      <c r="I216" s="1706"/>
    </row>
    <row r="217" spans="1:9" ht="15.75" customHeight="1">
      <c r="A217" s="1706"/>
      <c r="B217" s="1706"/>
      <c r="C217" s="1706"/>
      <c r="D217" s="1706"/>
      <c r="E217" s="1706"/>
      <c r="F217" s="1706"/>
      <c r="G217" s="1706"/>
      <c r="H217" s="1706"/>
      <c r="I217" s="1706"/>
    </row>
    <row r="218" spans="1:9" ht="15.75" customHeight="1">
      <c r="A218" s="1706"/>
      <c r="B218" s="1706"/>
      <c r="C218" s="1706"/>
      <c r="D218" s="1706"/>
      <c r="E218" s="1706"/>
      <c r="F218" s="1706"/>
      <c r="G218" s="1706"/>
      <c r="H218" s="1706"/>
      <c r="I218" s="1706"/>
    </row>
    <row r="219" spans="1:9" ht="15.75" customHeight="1">
      <c r="A219" s="1706"/>
      <c r="B219" s="1706"/>
      <c r="C219" s="1706"/>
      <c r="D219" s="1706"/>
      <c r="E219" s="1706"/>
      <c r="F219" s="1706"/>
      <c r="G219" s="1706"/>
      <c r="H219" s="1706"/>
      <c r="I219" s="1706"/>
    </row>
    <row r="220" spans="1:9" ht="15.75" customHeight="1">
      <c r="A220" s="1706"/>
      <c r="B220" s="1706"/>
      <c r="C220" s="1706"/>
      <c r="D220" s="1706"/>
      <c r="E220" s="1706"/>
      <c r="F220" s="1706"/>
      <c r="G220" s="1706"/>
      <c r="H220" s="1706"/>
      <c r="I220" s="1706"/>
    </row>
    <row r="221" spans="1:9" ht="15.75" customHeight="1">
      <c r="A221" s="1706"/>
      <c r="B221" s="1706"/>
      <c r="C221" s="1706"/>
      <c r="D221" s="1706"/>
      <c r="E221" s="1706"/>
      <c r="F221" s="1706"/>
      <c r="G221" s="1706"/>
      <c r="H221" s="1706"/>
      <c r="I221" s="1706"/>
    </row>
    <row r="222" spans="1:9" ht="15.75" customHeight="1">
      <c r="A222" s="1706"/>
      <c r="B222" s="1706"/>
      <c r="C222" s="1706"/>
      <c r="D222" s="1706"/>
      <c r="E222" s="1706"/>
      <c r="F222" s="1706"/>
      <c r="G222" s="1706"/>
      <c r="H222" s="1706"/>
      <c r="I222" s="1706"/>
    </row>
    <row r="223" spans="1:9" ht="15.75" customHeight="1">
      <c r="A223" s="1706"/>
      <c r="B223" s="1706"/>
      <c r="C223" s="1706"/>
      <c r="D223" s="1706"/>
      <c r="E223" s="1706"/>
      <c r="F223" s="1706"/>
      <c r="G223" s="1706"/>
      <c r="H223" s="1706"/>
      <c r="I223" s="1706"/>
    </row>
    <row r="224" spans="1:9" ht="15.75" customHeight="1">
      <c r="A224" s="1706"/>
      <c r="B224" s="1706"/>
      <c r="C224" s="1706"/>
      <c r="D224" s="1706"/>
      <c r="E224" s="1706"/>
      <c r="F224" s="1706"/>
      <c r="G224" s="1706"/>
      <c r="H224" s="1706"/>
      <c r="I224" s="1706"/>
    </row>
    <row r="225" spans="1:9" ht="15.75" customHeight="1">
      <c r="A225" s="1706"/>
      <c r="B225" s="1706"/>
      <c r="C225" s="1706"/>
      <c r="D225" s="1706"/>
      <c r="E225" s="1706"/>
      <c r="F225" s="1706"/>
      <c r="G225" s="1706"/>
      <c r="H225" s="1706"/>
      <c r="I225" s="1706"/>
    </row>
    <row r="226" spans="1:9" ht="15.75" customHeight="1">
      <c r="A226" s="1706"/>
      <c r="B226" s="1706"/>
      <c r="C226" s="1706"/>
      <c r="D226" s="1706"/>
      <c r="E226" s="1706"/>
      <c r="F226" s="1706"/>
      <c r="G226" s="1706"/>
      <c r="H226" s="1706"/>
      <c r="I226" s="1706"/>
    </row>
    <row r="227" spans="1:9" ht="15.75" customHeight="1">
      <c r="A227" s="1706"/>
      <c r="B227" s="1706"/>
      <c r="C227" s="1706"/>
      <c r="D227" s="1706"/>
      <c r="E227" s="1706"/>
      <c r="F227" s="1706"/>
      <c r="G227" s="1706"/>
      <c r="H227" s="1706"/>
      <c r="I227" s="1706"/>
    </row>
    <row r="228" spans="1:9" ht="15.75" customHeight="1">
      <c r="A228" s="1706"/>
      <c r="B228" s="1706"/>
      <c r="C228" s="1706"/>
      <c r="D228" s="1706"/>
      <c r="E228" s="1706"/>
      <c r="F228" s="1706"/>
      <c r="G228" s="1706"/>
      <c r="H228" s="1706"/>
      <c r="I228" s="1706"/>
    </row>
    <row r="229" spans="1:9" ht="15.75" customHeight="1">
      <c r="A229" s="1706"/>
      <c r="B229" s="1706"/>
      <c r="C229" s="1706"/>
      <c r="D229" s="1706"/>
      <c r="E229" s="1706"/>
      <c r="F229" s="1706"/>
      <c r="G229" s="1706"/>
      <c r="H229" s="1706"/>
      <c r="I229" s="1706"/>
    </row>
    <row r="230" spans="1:9" ht="15.75" customHeight="1">
      <c r="A230" s="1706"/>
      <c r="B230" s="1706"/>
      <c r="C230" s="1706"/>
      <c r="D230" s="1706"/>
      <c r="E230" s="1706"/>
      <c r="F230" s="1706"/>
      <c r="G230" s="1706"/>
      <c r="H230" s="1706"/>
      <c r="I230" s="1706"/>
    </row>
    <row r="231" spans="1:9" ht="15.75" customHeight="1">
      <c r="A231" s="1706"/>
      <c r="B231" s="1706"/>
      <c r="C231" s="1706"/>
      <c r="D231" s="1706"/>
      <c r="E231" s="1706"/>
      <c r="F231" s="1706"/>
      <c r="G231" s="1706"/>
      <c r="H231" s="1706"/>
      <c r="I231" s="1706"/>
    </row>
    <row r="232" spans="1:9" ht="15.75" customHeight="1">
      <c r="A232" s="1706"/>
      <c r="B232" s="1706"/>
      <c r="C232" s="1706"/>
      <c r="D232" s="1706"/>
      <c r="E232" s="1706"/>
      <c r="F232" s="1706"/>
      <c r="G232" s="1706"/>
      <c r="H232" s="1706"/>
      <c r="I232" s="1706"/>
    </row>
    <row r="233" spans="1:9" ht="15.75" customHeight="1">
      <c r="A233" s="1706"/>
      <c r="B233" s="1706"/>
      <c r="C233" s="1706"/>
      <c r="D233" s="1706"/>
      <c r="E233" s="1706"/>
      <c r="F233" s="1706"/>
      <c r="G233" s="1706"/>
      <c r="H233" s="1706"/>
      <c r="I233" s="1706"/>
    </row>
    <row r="234" spans="1:9" ht="15.75" customHeight="1">
      <c r="A234" s="1706"/>
      <c r="B234" s="1706"/>
      <c r="C234" s="1706"/>
      <c r="D234" s="1706"/>
      <c r="E234" s="1706"/>
      <c r="F234" s="1706"/>
      <c r="G234" s="1706"/>
      <c r="H234" s="1706"/>
      <c r="I234" s="1706"/>
    </row>
    <row r="235" spans="1:9" ht="15.75" customHeight="1">
      <c r="A235" s="1706"/>
      <c r="B235" s="1706"/>
      <c r="C235" s="1706"/>
      <c r="D235" s="1706"/>
      <c r="E235" s="1706"/>
      <c r="F235" s="1706"/>
      <c r="G235" s="1706"/>
      <c r="H235" s="1706"/>
      <c r="I235" s="1706"/>
    </row>
    <row r="236" spans="1:9" ht="15.75" customHeight="1">
      <c r="A236" s="1706"/>
      <c r="B236" s="1706"/>
      <c r="C236" s="1706"/>
      <c r="D236" s="1706"/>
      <c r="E236" s="1706"/>
      <c r="F236" s="1706"/>
      <c r="G236" s="1706"/>
      <c r="H236" s="1706"/>
      <c r="I236" s="1706"/>
    </row>
    <row r="237" spans="1:9" ht="15.75" customHeight="1">
      <c r="A237" s="1706"/>
      <c r="B237" s="1706"/>
      <c r="C237" s="1706"/>
      <c r="D237" s="1706"/>
      <c r="E237" s="1706"/>
      <c r="F237" s="1706"/>
      <c r="G237" s="1706"/>
      <c r="H237" s="1706"/>
      <c r="I237" s="1706"/>
    </row>
    <row r="238" spans="1:9" ht="15.75" customHeight="1">
      <c r="A238" s="1706"/>
      <c r="B238" s="1706"/>
      <c r="C238" s="1706"/>
      <c r="D238" s="1706"/>
      <c r="E238" s="1706"/>
      <c r="F238" s="1706"/>
      <c r="G238" s="1706"/>
      <c r="H238" s="1706"/>
      <c r="I238" s="1706"/>
    </row>
    <row r="239" spans="1:9" ht="15.75" customHeight="1">
      <c r="A239" s="1706"/>
      <c r="B239" s="1706"/>
      <c r="C239" s="1706"/>
      <c r="D239" s="1706"/>
      <c r="E239" s="1706"/>
      <c r="F239" s="1706"/>
      <c r="G239" s="1706"/>
      <c r="H239" s="1706"/>
      <c r="I239" s="1706"/>
    </row>
    <row r="240" spans="1:9" ht="15.75" customHeight="1">
      <c r="A240" s="1706"/>
      <c r="B240" s="1706"/>
      <c r="C240" s="1706"/>
      <c r="D240" s="1706"/>
      <c r="E240" s="1706"/>
      <c r="F240" s="1706"/>
      <c r="G240" s="1706"/>
      <c r="H240" s="1706"/>
      <c r="I240" s="1706"/>
    </row>
    <row r="241" spans="1:9" ht="15.75" customHeight="1">
      <c r="A241" s="1706"/>
      <c r="B241" s="1706"/>
      <c r="C241" s="1706"/>
      <c r="D241" s="1706"/>
      <c r="E241" s="1706"/>
      <c r="F241" s="1706"/>
      <c r="G241" s="1706"/>
      <c r="H241" s="1706"/>
      <c r="I241" s="1706"/>
    </row>
    <row r="242" spans="1:9" ht="15.75" customHeight="1">
      <c r="A242" s="1706"/>
      <c r="B242" s="1706"/>
      <c r="C242" s="1706"/>
      <c r="D242" s="1706"/>
      <c r="E242" s="1706"/>
      <c r="F242" s="1706"/>
      <c r="G242" s="1706"/>
      <c r="H242" s="1706"/>
      <c r="I242" s="1706"/>
    </row>
    <row r="243" spans="1:9" ht="15.75" customHeight="1">
      <c r="A243" s="1706"/>
      <c r="B243" s="1706"/>
      <c r="C243" s="1706"/>
      <c r="D243" s="1706"/>
      <c r="E243" s="1706"/>
      <c r="F243" s="1706"/>
      <c r="G243" s="1706"/>
      <c r="H243" s="1706"/>
      <c r="I243" s="1706"/>
    </row>
    <row r="244" spans="1:9" ht="15.75" customHeight="1">
      <c r="A244" s="1706"/>
      <c r="B244" s="1706"/>
      <c r="C244" s="1706"/>
      <c r="D244" s="1706"/>
      <c r="E244" s="1706"/>
      <c r="F244" s="1706"/>
      <c r="G244" s="1706"/>
      <c r="H244" s="1706"/>
      <c r="I244" s="1706"/>
    </row>
    <row r="245" spans="1:9" ht="15.75" customHeight="1">
      <c r="A245" s="1706"/>
      <c r="B245" s="1706"/>
      <c r="C245" s="1706"/>
      <c r="D245" s="1706"/>
      <c r="E245" s="1706"/>
      <c r="F245" s="1706"/>
      <c r="G245" s="1706"/>
      <c r="H245" s="1706"/>
      <c r="I245" s="1706"/>
    </row>
    <row r="246" spans="1:9" ht="15.75" customHeight="1">
      <c r="A246" s="1706"/>
      <c r="B246" s="1706"/>
      <c r="C246" s="1706"/>
      <c r="D246" s="1706"/>
      <c r="E246" s="1706"/>
      <c r="F246" s="1706"/>
      <c r="G246" s="1706"/>
      <c r="H246" s="1706"/>
      <c r="I246" s="1706"/>
    </row>
    <row r="247" spans="1:9" ht="15.75" customHeight="1">
      <c r="A247" s="1706"/>
      <c r="B247" s="1706"/>
      <c r="C247" s="1706"/>
      <c r="D247" s="1706"/>
      <c r="E247" s="1706"/>
      <c r="F247" s="1706"/>
      <c r="G247" s="1706"/>
      <c r="H247" s="1706"/>
      <c r="I247" s="1706"/>
    </row>
    <row r="248" spans="1:9" ht="15.75" customHeight="1">
      <c r="A248" s="1706"/>
      <c r="B248" s="1706"/>
      <c r="C248" s="1706"/>
      <c r="D248" s="1706"/>
      <c r="E248" s="1706"/>
      <c r="F248" s="1706"/>
      <c r="G248" s="1706"/>
      <c r="H248" s="1706"/>
      <c r="I248" s="1706"/>
    </row>
    <row r="249" spans="1:9" ht="15.75" customHeight="1">
      <c r="A249" s="1706"/>
      <c r="B249" s="1706"/>
      <c r="C249" s="1706"/>
      <c r="D249" s="1706"/>
      <c r="E249" s="1706"/>
      <c r="F249" s="1706"/>
      <c r="G249" s="1706"/>
      <c r="H249" s="1706"/>
      <c r="I249" s="1706"/>
    </row>
    <row r="250" spans="1:9" ht="15.75" customHeight="1">
      <c r="A250" s="1705"/>
      <c r="B250" s="1705"/>
      <c r="C250" s="1705"/>
      <c r="D250" s="1705"/>
      <c r="E250" s="1705"/>
      <c r="F250" s="1705"/>
      <c r="G250" s="1705"/>
      <c r="H250" s="1705"/>
      <c r="I250" s="1705"/>
    </row>
    <row r="251" spans="1:9" ht="15.75" customHeight="1">
      <c r="A251" s="1705"/>
      <c r="B251" s="1705"/>
      <c r="C251" s="1705"/>
      <c r="D251" s="1705"/>
      <c r="E251" s="1705"/>
      <c r="F251" s="1705"/>
      <c r="G251" s="1705"/>
      <c r="H251" s="1705"/>
      <c r="I251" s="1705"/>
    </row>
    <row r="252" spans="1:9" ht="15.75" customHeight="1">
      <c r="A252" s="1705"/>
      <c r="B252" s="1705"/>
      <c r="C252" s="1705"/>
      <c r="D252" s="1705"/>
      <c r="E252" s="1705"/>
      <c r="F252" s="1705"/>
      <c r="G252" s="1705"/>
      <c r="H252" s="1705"/>
      <c r="I252" s="1705"/>
    </row>
    <row r="253" spans="1:9" ht="15.75" customHeight="1">
      <c r="A253" s="1705"/>
      <c r="B253" s="1705"/>
      <c r="C253" s="1705"/>
      <c r="D253" s="1705"/>
      <c r="E253" s="1705"/>
      <c r="F253" s="1705"/>
      <c r="G253" s="1705"/>
      <c r="H253" s="1705"/>
      <c r="I253" s="1705"/>
    </row>
    <row r="254" spans="1:9" ht="15.75" customHeight="1">
      <c r="A254" s="1705"/>
      <c r="B254" s="1705"/>
      <c r="C254" s="1705"/>
      <c r="D254" s="1705"/>
      <c r="E254" s="1705"/>
      <c r="F254" s="1705"/>
      <c r="G254" s="1705"/>
      <c r="H254" s="1705"/>
      <c r="I254" s="1705"/>
    </row>
    <row r="255" spans="1:9" ht="15.75" customHeight="1">
      <c r="A255" s="1705"/>
      <c r="B255" s="1705"/>
      <c r="C255" s="1705"/>
      <c r="D255" s="1705"/>
      <c r="E255" s="1705"/>
      <c r="F255" s="1705"/>
      <c r="G255" s="1705"/>
      <c r="H255" s="1705"/>
      <c r="I255" s="1705"/>
    </row>
    <row r="256" spans="1:9" ht="15.75" customHeight="1">
      <c r="A256" s="1705"/>
      <c r="B256" s="1705"/>
      <c r="C256" s="1705"/>
      <c r="D256" s="1705"/>
      <c r="E256" s="1705"/>
      <c r="F256" s="1705"/>
      <c r="G256" s="1705"/>
      <c r="H256" s="1705"/>
      <c r="I256" s="1705"/>
    </row>
    <row r="257" spans="1:9" ht="15.75" customHeight="1">
      <c r="A257" s="1705"/>
      <c r="B257" s="1705"/>
      <c r="C257" s="1705"/>
      <c r="D257" s="1705"/>
      <c r="E257" s="1705"/>
      <c r="F257" s="1705"/>
      <c r="G257" s="1705"/>
      <c r="H257" s="1705"/>
      <c r="I257" s="1705"/>
    </row>
    <row r="258" spans="1:9" ht="15.75" customHeight="1">
      <c r="A258" s="1705"/>
      <c r="B258" s="1705"/>
      <c r="C258" s="1705"/>
      <c r="D258" s="1705"/>
      <c r="E258" s="1705"/>
      <c r="F258" s="1705"/>
      <c r="G258" s="1705"/>
      <c r="H258" s="1705"/>
      <c r="I258" s="1705"/>
    </row>
    <row r="259" spans="1:9" ht="15.75" customHeight="1">
      <c r="A259" s="1705"/>
      <c r="B259" s="1705"/>
      <c r="C259" s="1705"/>
      <c r="D259" s="1705"/>
      <c r="E259" s="1705"/>
      <c r="F259" s="1705"/>
      <c r="G259" s="1705"/>
      <c r="H259" s="1705"/>
      <c r="I259" s="1705"/>
    </row>
    <row r="260" spans="1:9" ht="15.75" customHeight="1">
      <c r="A260" s="1705"/>
      <c r="B260" s="1705"/>
      <c r="C260" s="1705"/>
      <c r="D260" s="1705"/>
      <c r="E260" s="1705"/>
      <c r="F260" s="1705"/>
      <c r="G260" s="1705"/>
      <c r="H260" s="1705"/>
      <c r="I260" s="1705"/>
    </row>
    <row r="261" spans="1:9" ht="15.75" customHeight="1">
      <c r="A261" s="1705"/>
      <c r="B261" s="1705"/>
      <c r="C261" s="1705"/>
      <c r="D261" s="1705"/>
      <c r="E261" s="1705"/>
      <c r="F261" s="1705"/>
      <c r="G261" s="1705"/>
      <c r="H261" s="1705"/>
      <c r="I261" s="1705"/>
    </row>
    <row r="262" spans="1:9" ht="15.75" customHeight="1">
      <c r="A262" s="1705"/>
      <c r="B262" s="1705"/>
      <c r="C262" s="1705"/>
      <c r="D262" s="1705"/>
      <c r="E262" s="1705"/>
      <c r="F262" s="1705"/>
      <c r="G262" s="1705"/>
      <c r="H262" s="1705"/>
      <c r="I262" s="1705"/>
    </row>
    <row r="263" spans="1:9" ht="15.75" customHeight="1">
      <c r="A263" s="1705"/>
      <c r="B263" s="1705"/>
      <c r="C263" s="1705"/>
      <c r="D263" s="1705"/>
      <c r="E263" s="1705"/>
      <c r="F263" s="1705"/>
      <c r="G263" s="1705"/>
      <c r="H263" s="1705"/>
      <c r="I263" s="1705"/>
    </row>
    <row r="264" spans="1:9" ht="15.75" customHeight="1">
      <c r="A264" s="1705"/>
      <c r="B264" s="1705"/>
      <c r="C264" s="1705"/>
      <c r="D264" s="1705"/>
      <c r="E264" s="1705"/>
      <c r="F264" s="1705"/>
      <c r="G264" s="1705"/>
      <c r="H264" s="1705"/>
      <c r="I264" s="1705"/>
    </row>
    <row r="265" spans="1:9" ht="15.75" customHeight="1">
      <c r="A265" s="1705"/>
      <c r="B265" s="1705"/>
      <c r="C265" s="1705"/>
      <c r="D265" s="1705"/>
      <c r="E265" s="1705"/>
      <c r="F265" s="1705"/>
      <c r="G265" s="1705"/>
      <c r="H265" s="1705"/>
      <c r="I265" s="1705"/>
    </row>
    <row r="266" spans="1:9" ht="15.75" customHeight="1">
      <c r="A266" s="1705"/>
      <c r="B266" s="1705"/>
      <c r="C266" s="1705"/>
      <c r="D266" s="1705"/>
      <c r="E266" s="1705"/>
      <c r="F266" s="1705"/>
      <c r="G266" s="1705"/>
      <c r="H266" s="1705"/>
      <c r="I266" s="1705"/>
    </row>
    <row r="267" spans="1:9" ht="15.75" customHeight="1">
      <c r="A267" s="1705"/>
      <c r="B267" s="1705"/>
      <c r="C267" s="1705"/>
      <c r="D267" s="1705"/>
      <c r="E267" s="1705"/>
      <c r="F267" s="1705"/>
      <c r="G267" s="1705"/>
      <c r="H267" s="1705"/>
      <c r="I267" s="1705"/>
    </row>
    <row r="268" spans="1:9" ht="15.75" customHeight="1">
      <c r="A268" s="1705"/>
      <c r="B268" s="1705"/>
      <c r="C268" s="1705"/>
      <c r="D268" s="1705"/>
      <c r="E268" s="1705"/>
      <c r="F268" s="1705"/>
      <c r="G268" s="1705"/>
      <c r="H268" s="1705"/>
      <c r="I268" s="1705"/>
    </row>
    <row r="269" spans="1:9" ht="15.75" customHeight="1">
      <c r="A269" s="1705"/>
      <c r="B269" s="1705"/>
      <c r="C269" s="1705"/>
      <c r="D269" s="1705"/>
      <c r="E269" s="1705"/>
      <c r="F269" s="1705"/>
      <c r="G269" s="1705"/>
      <c r="H269" s="1705"/>
      <c r="I269" s="1705"/>
    </row>
    <row r="270" spans="1:9" ht="15.75" customHeight="1">
      <c r="A270" s="1705"/>
      <c r="B270" s="1705"/>
      <c r="C270" s="1705"/>
      <c r="D270" s="1705"/>
      <c r="E270" s="1705"/>
      <c r="F270" s="1705"/>
      <c r="G270" s="1705"/>
      <c r="H270" s="1705"/>
      <c r="I270" s="1705"/>
    </row>
    <row r="271" spans="1:9" ht="15.75" customHeight="1">
      <c r="A271" s="1705"/>
      <c r="B271" s="1705"/>
      <c r="C271" s="1705"/>
      <c r="D271" s="1705"/>
      <c r="E271" s="1705"/>
      <c r="F271" s="1705"/>
      <c r="G271" s="1705"/>
      <c r="H271" s="1705"/>
      <c r="I271" s="1705"/>
    </row>
    <row r="272" spans="1:9" ht="15.75" customHeight="1">
      <c r="A272" s="1705"/>
      <c r="B272" s="1705"/>
      <c r="C272" s="1705"/>
      <c r="D272" s="1705"/>
      <c r="E272" s="1705"/>
      <c r="F272" s="1705"/>
      <c r="G272" s="1705"/>
      <c r="H272" s="1705"/>
      <c r="I272" s="1705"/>
    </row>
    <row r="273" spans="1:9" ht="15.75" customHeight="1">
      <c r="A273" s="1705"/>
      <c r="B273" s="1705"/>
      <c r="C273" s="1705"/>
      <c r="D273" s="1705"/>
      <c r="E273" s="1705"/>
      <c r="F273" s="1705"/>
      <c r="G273" s="1705"/>
      <c r="H273" s="1705"/>
      <c r="I273" s="1705"/>
    </row>
    <row r="274" spans="1:9" ht="15.75" customHeight="1">
      <c r="A274" s="1705"/>
      <c r="B274" s="1705"/>
      <c r="C274" s="1705"/>
      <c r="D274" s="1705"/>
      <c r="E274" s="1705"/>
      <c r="F274" s="1705"/>
      <c r="G274" s="1705"/>
      <c r="H274" s="1705"/>
      <c r="I274" s="1705"/>
    </row>
    <row r="275" spans="1:9" ht="15.75" customHeight="1">
      <c r="A275" s="1705"/>
      <c r="B275" s="1705"/>
      <c r="C275" s="1705"/>
      <c r="D275" s="1705"/>
      <c r="E275" s="1705"/>
      <c r="F275" s="1705"/>
      <c r="G275" s="1705"/>
      <c r="H275" s="1705"/>
      <c r="I275" s="1705"/>
    </row>
    <row r="276" spans="1:9" ht="15.75" customHeight="1">
      <c r="A276" s="1705"/>
      <c r="B276" s="1705"/>
      <c r="C276" s="1705"/>
      <c r="D276" s="1705"/>
      <c r="E276" s="1705"/>
      <c r="F276" s="1705"/>
      <c r="G276" s="1705"/>
      <c r="H276" s="1705"/>
      <c r="I276" s="1705"/>
    </row>
    <row r="277" spans="1:9" ht="15.75" customHeight="1">
      <c r="A277" s="1705"/>
      <c r="B277" s="1705"/>
      <c r="C277" s="1705"/>
      <c r="D277" s="1705"/>
      <c r="E277" s="1705"/>
      <c r="F277" s="1705"/>
      <c r="G277" s="1705"/>
      <c r="H277" s="1705"/>
      <c r="I277" s="1705"/>
    </row>
    <row r="278" spans="1:9" ht="15.75" customHeight="1">
      <c r="A278" s="1705"/>
      <c r="B278" s="1705"/>
      <c r="C278" s="1705"/>
      <c r="D278" s="1705"/>
      <c r="E278" s="1705"/>
      <c r="F278" s="1705"/>
      <c r="G278" s="1705"/>
      <c r="H278" s="1705"/>
      <c r="I278" s="1705"/>
    </row>
    <row r="279" spans="1:9" ht="15.75" customHeight="1">
      <c r="A279" s="1705"/>
      <c r="B279" s="1705"/>
      <c r="C279" s="1705"/>
      <c r="D279" s="1705"/>
      <c r="E279" s="1705"/>
      <c r="F279" s="1705"/>
      <c r="G279" s="1705"/>
      <c r="H279" s="1705"/>
      <c r="I279" s="1705"/>
    </row>
    <row r="280" spans="1:9" ht="15.75" customHeight="1">
      <c r="A280" s="1705"/>
      <c r="B280" s="1705"/>
      <c r="C280" s="1705"/>
      <c r="D280" s="1705"/>
      <c r="E280" s="1705"/>
      <c r="F280" s="1705"/>
      <c r="G280" s="1705"/>
      <c r="H280" s="1705"/>
      <c r="I280" s="1705"/>
    </row>
    <row r="281" spans="1:9" ht="15.75" customHeight="1">
      <c r="A281" s="1705"/>
      <c r="B281" s="1705"/>
      <c r="C281" s="1705"/>
      <c r="D281" s="1705"/>
      <c r="E281" s="1705"/>
      <c r="F281" s="1705"/>
      <c r="G281" s="1705"/>
      <c r="H281" s="1705"/>
      <c r="I281" s="1705"/>
    </row>
    <row r="282" spans="1:9" ht="15.75" customHeight="1">
      <c r="A282" s="1705"/>
      <c r="B282" s="1705"/>
      <c r="C282" s="1705"/>
      <c r="D282" s="1705"/>
      <c r="E282" s="1705"/>
      <c r="F282" s="1705"/>
      <c r="G282" s="1705"/>
      <c r="H282" s="1705"/>
      <c r="I282" s="1705"/>
    </row>
    <row r="283" spans="1:9" ht="15.75" customHeight="1">
      <c r="A283" s="1705"/>
      <c r="B283" s="1705"/>
      <c r="C283" s="1705"/>
      <c r="D283" s="1705"/>
      <c r="E283" s="1705"/>
      <c r="F283" s="1705"/>
      <c r="G283" s="1705"/>
      <c r="H283" s="1705"/>
      <c r="I283" s="1705"/>
    </row>
    <row r="284" spans="1:9" ht="15.75" customHeight="1">
      <c r="A284" s="1705"/>
      <c r="B284" s="1705"/>
      <c r="C284" s="1705"/>
      <c r="D284" s="1705"/>
      <c r="E284" s="1705"/>
      <c r="F284" s="1705"/>
      <c r="G284" s="1705"/>
      <c r="H284" s="1705"/>
      <c r="I284" s="1705"/>
    </row>
    <row r="285" spans="1:9" ht="15.75" customHeight="1">
      <c r="A285" s="1705"/>
      <c r="B285" s="1705"/>
      <c r="C285" s="1705"/>
      <c r="D285" s="1705"/>
      <c r="E285" s="1705"/>
      <c r="F285" s="1705"/>
      <c r="G285" s="1705"/>
      <c r="H285" s="1705"/>
      <c r="I285" s="1705"/>
    </row>
    <row r="286" spans="1:9" ht="15.75" customHeight="1">
      <c r="A286" s="1705"/>
      <c r="B286" s="1705"/>
      <c r="C286" s="1705"/>
      <c r="D286" s="1705"/>
      <c r="E286" s="1705"/>
      <c r="F286" s="1705"/>
      <c r="G286" s="1705"/>
      <c r="H286" s="1705"/>
      <c r="I286" s="1705"/>
    </row>
    <row r="287" spans="1:9" ht="15.75" customHeight="1">
      <c r="A287" s="1705"/>
      <c r="B287" s="1705"/>
      <c r="C287" s="1705"/>
      <c r="D287" s="1705"/>
      <c r="E287" s="1705"/>
      <c r="F287" s="1705"/>
      <c r="G287" s="1705"/>
      <c r="H287" s="1705"/>
      <c r="I287" s="1705"/>
    </row>
    <row r="288" spans="1:9" ht="15.75" customHeight="1">
      <c r="A288" s="1705"/>
      <c r="B288" s="1705"/>
      <c r="C288" s="1705"/>
      <c r="D288" s="1705"/>
      <c r="E288" s="1705"/>
      <c r="F288" s="1705"/>
      <c r="G288" s="1705"/>
      <c r="H288" s="1705"/>
      <c r="I288" s="1705"/>
    </row>
    <row r="289" spans="1:9" ht="15.75" customHeight="1">
      <c r="A289" s="1705"/>
      <c r="B289" s="1705"/>
      <c r="C289" s="1705"/>
      <c r="D289" s="1705"/>
      <c r="E289" s="1705"/>
      <c r="F289" s="1705"/>
      <c r="G289" s="1705"/>
      <c r="H289" s="1705"/>
      <c r="I289" s="1705"/>
    </row>
    <row r="290" spans="1:9" ht="15.75" customHeight="1">
      <c r="A290" s="1705"/>
      <c r="B290" s="1705"/>
      <c r="C290" s="1705"/>
      <c r="D290" s="1705"/>
      <c r="E290" s="1705"/>
      <c r="F290" s="1705"/>
      <c r="G290" s="1705"/>
      <c r="H290" s="1705"/>
      <c r="I290" s="1705"/>
    </row>
    <row r="291" spans="1:9" ht="15.75" customHeight="1">
      <c r="A291" s="1705"/>
      <c r="B291" s="1705"/>
      <c r="C291" s="1705"/>
      <c r="D291" s="1705"/>
      <c r="E291" s="1705"/>
      <c r="F291" s="1705"/>
      <c r="G291" s="1705"/>
      <c r="H291" s="1705"/>
      <c r="I291" s="1705"/>
    </row>
    <row r="292" spans="1:9" ht="15.75" customHeight="1">
      <c r="A292" s="1705"/>
      <c r="B292" s="1705"/>
      <c r="C292" s="1705"/>
      <c r="D292" s="1705"/>
      <c r="E292" s="1705"/>
      <c r="F292" s="1705"/>
      <c r="G292" s="1705"/>
      <c r="H292" s="1705"/>
      <c r="I292" s="1705"/>
    </row>
    <row r="293" spans="1:9" ht="15.75" customHeight="1">
      <c r="A293" s="1705"/>
      <c r="B293" s="1705"/>
      <c r="C293" s="1705"/>
      <c r="D293" s="1705"/>
      <c r="E293" s="1705"/>
      <c r="F293" s="1705"/>
      <c r="G293" s="1705"/>
      <c r="H293" s="1705"/>
      <c r="I293" s="1705"/>
    </row>
    <row r="294" spans="1:9" ht="15.75" customHeight="1">
      <c r="A294" s="1705"/>
      <c r="B294" s="1705"/>
      <c r="C294" s="1705"/>
      <c r="D294" s="1705"/>
      <c r="E294" s="1705"/>
      <c r="F294" s="1705"/>
      <c r="G294" s="1705"/>
      <c r="H294" s="1705"/>
      <c r="I294" s="1705"/>
    </row>
    <row r="295" spans="1:9" ht="15.75" customHeight="1">
      <c r="A295" s="1705"/>
      <c r="B295" s="1705"/>
      <c r="C295" s="1705"/>
      <c r="D295" s="1705"/>
      <c r="E295" s="1705"/>
      <c r="F295" s="1705"/>
      <c r="G295" s="1705"/>
      <c r="H295" s="1705"/>
      <c r="I295" s="1705"/>
    </row>
    <row r="296" spans="1:9" ht="15.75" customHeight="1">
      <c r="A296" s="1705"/>
      <c r="B296" s="1705"/>
      <c r="C296" s="1705"/>
      <c r="D296" s="1705"/>
      <c r="E296" s="1705"/>
      <c r="F296" s="1705"/>
      <c r="G296" s="1705"/>
      <c r="H296" s="1705"/>
      <c r="I296" s="1705"/>
    </row>
    <row r="297" spans="1:9" ht="15.75" customHeight="1">
      <c r="A297" s="1705"/>
      <c r="B297" s="1705"/>
      <c r="C297" s="1705"/>
      <c r="D297" s="1705"/>
      <c r="E297" s="1705"/>
      <c r="F297" s="1705"/>
      <c r="G297" s="1705"/>
      <c r="H297" s="1705"/>
      <c r="I297" s="1705"/>
    </row>
    <row r="298" spans="1:9" ht="15.75" customHeight="1">
      <c r="A298" s="1705"/>
      <c r="B298" s="1705"/>
      <c r="C298" s="1705"/>
      <c r="D298" s="1705"/>
      <c r="E298" s="1705"/>
      <c r="F298" s="1705"/>
      <c r="G298" s="1705"/>
      <c r="H298" s="1705"/>
      <c r="I298" s="1705"/>
    </row>
    <row r="299" spans="1:9" ht="15.75" customHeight="1">
      <c r="A299" s="1705"/>
      <c r="B299" s="1705"/>
      <c r="C299" s="1705"/>
      <c r="D299" s="1705"/>
      <c r="E299" s="1705"/>
      <c r="F299" s="1705"/>
      <c r="G299" s="1705"/>
      <c r="H299" s="1705"/>
      <c r="I299" s="1705"/>
    </row>
    <row r="300" spans="1:9" ht="15.75" customHeight="1">
      <c r="A300" s="1705"/>
      <c r="B300" s="1705"/>
      <c r="C300" s="1705"/>
      <c r="D300" s="1705"/>
      <c r="E300" s="1705"/>
      <c r="F300" s="1705"/>
      <c r="G300" s="1705"/>
      <c r="H300" s="1705"/>
      <c r="I300" s="1705"/>
    </row>
    <row r="301" spans="1:9" ht="15.75" customHeight="1">
      <c r="A301" s="1705"/>
      <c r="B301" s="1705"/>
      <c r="C301" s="1705"/>
      <c r="D301" s="1705"/>
      <c r="E301" s="1705"/>
      <c r="F301" s="1705"/>
      <c r="G301" s="1705"/>
      <c r="H301" s="1705"/>
      <c r="I301" s="1705"/>
    </row>
    <row r="302" spans="1:9" ht="15.75" customHeight="1">
      <c r="A302" s="1705"/>
      <c r="B302" s="1705"/>
      <c r="C302" s="1705"/>
      <c r="D302" s="1705"/>
      <c r="E302" s="1705"/>
      <c r="F302" s="1705"/>
      <c r="G302" s="1705"/>
      <c r="H302" s="1705"/>
      <c r="I302" s="1705"/>
    </row>
    <row r="303" spans="1:9" ht="15.75" customHeight="1">
      <c r="A303" s="1705"/>
      <c r="B303" s="1705"/>
      <c r="C303" s="1705"/>
      <c r="D303" s="1705"/>
      <c r="E303" s="1705"/>
      <c r="F303" s="1705"/>
      <c r="G303" s="1705"/>
      <c r="H303" s="1705"/>
      <c r="I303" s="1705"/>
    </row>
    <row r="304" spans="1:9" ht="15.75" customHeight="1">
      <c r="A304" s="1705"/>
      <c r="B304" s="1705"/>
      <c r="C304" s="1705"/>
      <c r="D304" s="1705"/>
      <c r="E304" s="1705"/>
      <c r="F304" s="1705"/>
      <c r="G304" s="1705"/>
      <c r="H304" s="1705"/>
      <c r="I304" s="1705"/>
    </row>
    <row r="305" spans="1:9" ht="15.75" customHeight="1">
      <c r="A305" s="1705"/>
      <c r="B305" s="1705"/>
      <c r="C305" s="1705"/>
      <c r="D305" s="1705"/>
      <c r="E305" s="1705"/>
      <c r="F305" s="1705"/>
      <c r="G305" s="1705"/>
      <c r="H305" s="1705"/>
      <c r="I305" s="1705"/>
    </row>
    <row r="306" spans="1:9" ht="15.75" customHeight="1">
      <c r="A306" s="1705"/>
      <c r="B306" s="1705"/>
      <c r="C306" s="1705"/>
      <c r="D306" s="1705"/>
      <c r="E306" s="1705"/>
      <c r="F306" s="1705"/>
      <c r="G306" s="1705"/>
      <c r="H306" s="1705"/>
      <c r="I306" s="1705"/>
    </row>
    <row r="307" spans="1:9" ht="15.75" customHeight="1">
      <c r="A307" s="1705"/>
      <c r="B307" s="1705"/>
      <c r="C307" s="1705"/>
      <c r="D307" s="1705"/>
      <c r="E307" s="1705"/>
      <c r="F307" s="1705"/>
      <c r="G307" s="1705"/>
      <c r="H307" s="1705"/>
      <c r="I307" s="1705"/>
    </row>
    <row r="308" spans="1:9" ht="15.75" customHeight="1">
      <c r="A308" s="1705"/>
      <c r="B308" s="1705"/>
      <c r="C308" s="1705"/>
      <c r="D308" s="1705"/>
      <c r="E308" s="1705"/>
      <c r="F308" s="1705"/>
      <c r="G308" s="1705"/>
      <c r="H308" s="1705"/>
      <c r="I308" s="1705"/>
    </row>
    <row r="309" spans="1:9" ht="15.75" customHeight="1">
      <c r="A309" s="1705"/>
      <c r="B309" s="1705"/>
      <c r="C309" s="1705"/>
      <c r="D309" s="1705"/>
      <c r="E309" s="1705"/>
      <c r="F309" s="1705"/>
      <c r="G309" s="1705"/>
      <c r="H309" s="1705"/>
      <c r="I309" s="1705"/>
    </row>
    <row r="310" spans="1:9" ht="15.75" customHeight="1">
      <c r="A310" s="1705"/>
      <c r="B310" s="1705"/>
      <c r="C310" s="1705"/>
      <c r="D310" s="1705"/>
      <c r="E310" s="1705"/>
      <c r="F310" s="1705"/>
      <c r="G310" s="1705"/>
      <c r="H310" s="1705"/>
      <c r="I310" s="1705"/>
    </row>
    <row r="311" spans="1:9" ht="15.75" customHeight="1">
      <c r="A311" s="1705"/>
      <c r="B311" s="1705"/>
      <c r="C311" s="1705"/>
      <c r="D311" s="1705"/>
      <c r="E311" s="1705"/>
      <c r="F311" s="1705"/>
      <c r="G311" s="1705"/>
      <c r="H311" s="1705"/>
      <c r="I311" s="1705"/>
    </row>
    <row r="312" spans="1:9" ht="15.75" customHeight="1">
      <c r="A312" s="1705"/>
      <c r="B312" s="1705"/>
      <c r="C312" s="1705"/>
      <c r="D312" s="1705"/>
      <c r="E312" s="1705"/>
      <c r="F312" s="1705"/>
      <c r="G312" s="1705"/>
      <c r="H312" s="1705"/>
      <c r="I312" s="1705"/>
    </row>
    <row r="313" spans="1:9" ht="15.75" customHeight="1">
      <c r="A313" s="1705"/>
      <c r="B313" s="1705"/>
      <c r="C313" s="1705"/>
      <c r="D313" s="1705"/>
      <c r="E313" s="1705"/>
      <c r="F313" s="1705"/>
      <c r="G313" s="1705"/>
      <c r="H313" s="1705"/>
      <c r="I313" s="1705"/>
    </row>
    <row r="314" spans="1:9" ht="15.75" customHeight="1">
      <c r="A314" s="1705"/>
      <c r="B314" s="1705"/>
      <c r="C314" s="1705"/>
      <c r="D314" s="1705"/>
      <c r="E314" s="1705"/>
      <c r="F314" s="1705"/>
      <c r="G314" s="1705"/>
      <c r="H314" s="1705"/>
      <c r="I314" s="1705"/>
    </row>
    <row r="315" spans="1:9" ht="15.75" customHeight="1">
      <c r="A315" s="1705"/>
      <c r="B315" s="1705"/>
      <c r="C315" s="1705"/>
      <c r="D315" s="1705"/>
      <c r="E315" s="1705"/>
      <c r="F315" s="1705"/>
      <c r="G315" s="1705"/>
      <c r="H315" s="1705"/>
      <c r="I315" s="1705"/>
    </row>
    <row r="316" spans="1:9" ht="15.75" customHeight="1">
      <c r="A316" s="1705"/>
      <c r="B316" s="1705"/>
      <c r="C316" s="1705"/>
      <c r="D316" s="1705"/>
      <c r="E316" s="1705"/>
      <c r="F316" s="1705"/>
      <c r="G316" s="1705"/>
      <c r="H316" s="1705"/>
      <c r="I316" s="1705"/>
    </row>
    <row r="317" spans="1:9" ht="15.75" customHeight="1">
      <c r="A317" s="1705"/>
      <c r="B317" s="1705"/>
      <c r="C317" s="1705"/>
      <c r="D317" s="1705"/>
      <c r="E317" s="1705"/>
      <c r="F317" s="1705"/>
      <c r="G317" s="1705"/>
      <c r="H317" s="1705"/>
      <c r="I317" s="1705"/>
    </row>
    <row r="318" spans="1:9" ht="15.75" customHeight="1">
      <c r="A318" s="1705"/>
      <c r="B318" s="1705"/>
      <c r="C318" s="1705"/>
      <c r="D318" s="1705"/>
      <c r="E318" s="1705"/>
      <c r="F318" s="1705"/>
      <c r="G318" s="1705"/>
      <c r="H318" s="1705"/>
      <c r="I318" s="1705"/>
    </row>
    <row r="319" spans="1:9" ht="15.75" customHeight="1">
      <c r="A319" s="1705"/>
      <c r="B319" s="1705"/>
      <c r="C319" s="1705"/>
      <c r="D319" s="1705"/>
      <c r="E319" s="1705"/>
      <c r="F319" s="1705"/>
      <c r="G319" s="1705"/>
      <c r="H319" s="1705"/>
      <c r="I319" s="1705"/>
    </row>
    <row r="320" spans="1:9" ht="15.75" customHeight="1">
      <c r="A320" s="1705"/>
      <c r="B320" s="1705"/>
      <c r="C320" s="1705"/>
      <c r="D320" s="1705"/>
      <c r="E320" s="1705"/>
      <c r="F320" s="1705"/>
      <c r="G320" s="1705"/>
      <c r="H320" s="1705"/>
      <c r="I320" s="1705"/>
    </row>
    <row r="321" spans="1:9" ht="15.75" customHeight="1">
      <c r="A321" s="1705"/>
      <c r="B321" s="1705"/>
      <c r="C321" s="1705"/>
      <c r="D321" s="1705"/>
      <c r="E321" s="1705"/>
      <c r="F321" s="1705"/>
      <c r="G321" s="1705"/>
      <c r="H321" s="1705"/>
      <c r="I321" s="1705"/>
    </row>
    <row r="322" spans="1:9" ht="15.75" customHeight="1">
      <c r="A322" s="1705"/>
      <c r="B322" s="1705"/>
      <c r="C322" s="1705"/>
      <c r="D322" s="1705"/>
      <c r="E322" s="1705"/>
      <c r="F322" s="1705"/>
      <c r="G322" s="1705"/>
      <c r="H322" s="1705"/>
      <c r="I322" s="1705"/>
    </row>
    <row r="323" spans="1:9" ht="15.75" customHeight="1">
      <c r="A323" s="1705"/>
      <c r="B323" s="1705"/>
      <c r="C323" s="1705"/>
      <c r="D323" s="1705"/>
      <c r="E323" s="1705"/>
      <c r="F323" s="1705"/>
      <c r="G323" s="1705"/>
      <c r="H323" s="1705"/>
      <c r="I323" s="1705"/>
    </row>
    <row r="324" spans="1:9" ht="15.75" customHeight="1">
      <c r="A324" s="1705"/>
      <c r="B324" s="1705"/>
      <c r="C324" s="1705"/>
      <c r="D324" s="1705"/>
      <c r="E324" s="1705"/>
      <c r="F324" s="1705"/>
      <c r="G324" s="1705"/>
      <c r="H324" s="1705"/>
      <c r="I324" s="1705"/>
    </row>
    <row r="325" spans="1:9" ht="15.75" customHeight="1">
      <c r="A325" s="1705"/>
      <c r="B325" s="1705"/>
      <c r="C325" s="1705"/>
      <c r="D325" s="1705"/>
      <c r="E325" s="1705"/>
      <c r="F325" s="1705"/>
      <c r="G325" s="1705"/>
      <c r="H325" s="1705"/>
      <c r="I325" s="1705"/>
    </row>
    <row r="326" spans="1:9" ht="15.75" customHeight="1">
      <c r="A326" s="1705"/>
      <c r="B326" s="1705"/>
      <c r="C326" s="1705"/>
      <c r="D326" s="1705"/>
      <c r="E326" s="1705"/>
      <c r="F326" s="1705"/>
      <c r="G326" s="1705"/>
      <c r="H326" s="1705"/>
      <c r="I326" s="1705"/>
    </row>
    <row r="327" spans="1:9" ht="15.75" customHeight="1">
      <c r="A327" s="1705"/>
      <c r="B327" s="1705"/>
      <c r="C327" s="1705"/>
      <c r="D327" s="1705"/>
      <c r="E327" s="1705"/>
      <c r="F327" s="1705"/>
      <c r="G327" s="1705"/>
      <c r="H327" s="1705"/>
      <c r="I327" s="1705"/>
    </row>
    <row r="328" spans="1:9" ht="15.75" customHeight="1">
      <c r="A328" s="1705"/>
      <c r="B328" s="1705"/>
      <c r="C328" s="1705"/>
      <c r="D328" s="1705"/>
      <c r="E328" s="1705"/>
      <c r="F328" s="1705"/>
      <c r="G328" s="1705"/>
      <c r="H328" s="1705"/>
      <c r="I328" s="1705"/>
    </row>
    <row r="329" spans="1:9" ht="15.75" customHeight="1">
      <c r="A329" s="1705"/>
      <c r="B329" s="1705"/>
      <c r="C329" s="1705"/>
      <c r="D329" s="1705"/>
      <c r="E329" s="1705"/>
      <c r="F329" s="1705"/>
      <c r="G329" s="1705"/>
      <c r="H329" s="1705"/>
      <c r="I329" s="1705"/>
    </row>
    <row r="330" spans="1:9" ht="15.75" customHeight="1">
      <c r="A330" s="1705"/>
      <c r="B330" s="1705"/>
      <c r="C330" s="1705"/>
      <c r="D330" s="1705"/>
      <c r="E330" s="1705"/>
      <c r="F330" s="1705"/>
      <c r="G330" s="1705"/>
      <c r="H330" s="1705"/>
      <c r="I330" s="1705"/>
    </row>
    <row r="331" spans="1:9" ht="15.75" customHeight="1">
      <c r="A331" s="1705"/>
      <c r="B331" s="1705"/>
      <c r="C331" s="1705"/>
      <c r="D331" s="1705"/>
      <c r="E331" s="1705"/>
      <c r="F331" s="1705"/>
      <c r="G331" s="1705"/>
      <c r="H331" s="1705"/>
      <c r="I331" s="1705"/>
    </row>
    <row r="332" spans="1:9" ht="15.75" customHeight="1">
      <c r="A332" s="1705"/>
      <c r="B332" s="1705"/>
      <c r="C332" s="1705"/>
      <c r="D332" s="1705"/>
      <c r="E332" s="1705"/>
      <c r="F332" s="1705"/>
      <c r="G332" s="1705"/>
      <c r="H332" s="1705"/>
      <c r="I332" s="1705"/>
    </row>
    <row r="333" spans="1:9" ht="15.75" customHeight="1">
      <c r="A333" s="1705"/>
      <c r="B333" s="1705"/>
      <c r="C333" s="1705"/>
      <c r="D333" s="1705"/>
      <c r="E333" s="1705"/>
      <c r="F333" s="1705"/>
      <c r="G333" s="1705"/>
      <c r="H333" s="1705"/>
      <c r="I333" s="1705"/>
    </row>
    <row r="334" spans="1:9" ht="15.75" customHeight="1">
      <c r="A334" s="1705"/>
      <c r="B334" s="1705"/>
      <c r="C334" s="1705"/>
      <c r="D334" s="1705"/>
      <c r="E334" s="1705"/>
      <c r="F334" s="1705"/>
      <c r="G334" s="1705"/>
      <c r="H334" s="1705"/>
      <c r="I334" s="1705"/>
    </row>
    <row r="335" spans="1:9" ht="15.75" customHeight="1">
      <c r="A335" s="1705"/>
      <c r="B335" s="1705"/>
      <c r="C335" s="1705"/>
      <c r="D335" s="1705"/>
      <c r="E335" s="1705"/>
      <c r="F335" s="1705"/>
      <c r="G335" s="1705"/>
      <c r="H335" s="1705"/>
      <c r="I335" s="1705"/>
    </row>
    <row r="336" spans="1:9" ht="15.75" customHeight="1">
      <c r="A336" s="1705"/>
      <c r="B336" s="1705"/>
      <c r="C336" s="1705"/>
      <c r="D336" s="1705"/>
      <c r="E336" s="1705"/>
      <c r="F336" s="1705"/>
      <c r="G336" s="1705"/>
      <c r="H336" s="1705"/>
      <c r="I336" s="1705"/>
    </row>
    <row r="337" spans="1:9" ht="15.75" customHeight="1">
      <c r="A337" s="1705"/>
      <c r="B337" s="1705"/>
      <c r="C337" s="1705"/>
      <c r="D337" s="1705"/>
      <c r="E337" s="1705"/>
      <c r="F337" s="1705"/>
      <c r="G337" s="1705"/>
      <c r="H337" s="1705"/>
      <c r="I337" s="1705"/>
    </row>
    <row r="338" spans="1:9" ht="15.75" customHeight="1">
      <c r="A338" s="1705"/>
      <c r="B338" s="1705"/>
      <c r="C338" s="1705"/>
      <c r="D338" s="1705"/>
      <c r="E338" s="1705"/>
      <c r="F338" s="1705"/>
      <c r="G338" s="1705"/>
      <c r="H338" s="1705"/>
      <c r="I338" s="1705"/>
    </row>
    <row r="339" spans="1:9" ht="15.75" customHeight="1">
      <c r="A339" s="1705"/>
      <c r="B339" s="1705"/>
      <c r="C339" s="1705"/>
      <c r="D339" s="1705"/>
      <c r="E339" s="1705"/>
      <c r="F339" s="1705"/>
      <c r="G339" s="1705"/>
      <c r="H339" s="1705"/>
      <c r="I339" s="1705"/>
    </row>
    <row r="340" spans="1:9" ht="15.75" customHeight="1">
      <c r="A340" s="1705"/>
      <c r="B340" s="1705"/>
      <c r="C340" s="1705"/>
      <c r="D340" s="1705"/>
      <c r="E340" s="1705"/>
      <c r="F340" s="1705"/>
      <c r="G340" s="1705"/>
      <c r="H340" s="1705"/>
      <c r="I340" s="1705"/>
    </row>
    <row r="341" spans="1:9" ht="15.75" customHeight="1">
      <c r="A341" s="1705"/>
      <c r="B341" s="1705"/>
      <c r="C341" s="1705"/>
      <c r="D341" s="1705"/>
      <c r="E341" s="1705"/>
      <c r="F341" s="1705"/>
      <c r="G341" s="1705"/>
      <c r="H341" s="1705"/>
      <c r="I341" s="1705"/>
    </row>
    <row r="342" spans="1:9" ht="15.75" customHeight="1">
      <c r="A342" s="1705"/>
      <c r="B342" s="1705"/>
      <c r="C342" s="1705"/>
      <c r="D342" s="1705"/>
      <c r="E342" s="1705"/>
      <c r="F342" s="1705"/>
      <c r="G342" s="1705"/>
      <c r="H342" s="1705"/>
      <c r="I342" s="1705"/>
    </row>
    <row r="343" spans="1:9" ht="15.75" customHeight="1">
      <c r="A343" s="1705"/>
      <c r="B343" s="1705"/>
      <c r="C343" s="1705"/>
      <c r="D343" s="1705"/>
      <c r="E343" s="1705"/>
      <c r="F343" s="1705"/>
      <c r="G343" s="1705"/>
      <c r="H343" s="1705"/>
      <c r="I343" s="1705"/>
    </row>
    <row r="344" spans="1:9" ht="15.75" customHeight="1">
      <c r="A344" s="1705"/>
      <c r="B344" s="1705"/>
      <c r="C344" s="1705"/>
      <c r="D344" s="1705"/>
      <c r="E344" s="1705"/>
      <c r="F344" s="1705"/>
      <c r="G344" s="1705"/>
      <c r="H344" s="1705"/>
      <c r="I344" s="1705"/>
    </row>
    <row r="345" spans="1:9" ht="15.75" customHeight="1">
      <c r="A345" s="1705"/>
      <c r="B345" s="1705"/>
      <c r="C345" s="1705"/>
      <c r="D345" s="1705"/>
      <c r="E345" s="1705"/>
      <c r="F345" s="1705"/>
      <c r="G345" s="1705"/>
      <c r="H345" s="1705"/>
      <c r="I345" s="1705"/>
    </row>
    <row r="346" spans="1:9" ht="15.75" customHeight="1">
      <c r="A346" s="1705"/>
      <c r="B346" s="1705"/>
      <c r="C346" s="1705"/>
      <c r="D346" s="1705"/>
      <c r="E346" s="1705"/>
      <c r="F346" s="1705"/>
      <c r="G346" s="1705"/>
      <c r="H346" s="1705"/>
      <c r="I346" s="1705"/>
    </row>
    <row r="347" spans="1:9" ht="15.75" customHeight="1">
      <c r="A347" s="1705"/>
      <c r="B347" s="1705"/>
      <c r="C347" s="1705"/>
      <c r="D347" s="1705"/>
      <c r="E347" s="1705"/>
      <c r="F347" s="1705"/>
      <c r="G347" s="1705"/>
      <c r="H347" s="1705"/>
      <c r="I347" s="1705"/>
    </row>
    <row r="348" spans="1:9" ht="15.75" customHeight="1">
      <c r="A348" s="1705"/>
      <c r="B348" s="1705"/>
      <c r="C348" s="1705"/>
      <c r="D348" s="1705"/>
      <c r="E348" s="1705"/>
      <c r="F348" s="1705"/>
      <c r="G348" s="1705"/>
      <c r="H348" s="1705"/>
      <c r="I348" s="1705"/>
    </row>
    <row r="349" spans="1:9" ht="15.75" customHeight="1">
      <c r="A349" s="1705"/>
      <c r="B349" s="1705"/>
      <c r="C349" s="1705"/>
      <c r="D349" s="1705"/>
      <c r="E349" s="1705"/>
      <c r="F349" s="1705"/>
      <c r="G349" s="1705"/>
      <c r="H349" s="1705"/>
      <c r="I349" s="1705"/>
    </row>
    <row r="350" spans="1:9" ht="15.75" customHeight="1">
      <c r="A350" s="1705"/>
      <c r="B350" s="1705"/>
      <c r="C350" s="1705"/>
      <c r="D350" s="1705"/>
      <c r="E350" s="1705"/>
      <c r="F350" s="1705"/>
      <c r="G350" s="1705"/>
      <c r="H350" s="1705"/>
      <c r="I350" s="1705"/>
    </row>
    <row r="351" spans="1:9" ht="15.75" customHeight="1">
      <c r="A351" s="1705"/>
      <c r="B351" s="1705"/>
      <c r="C351" s="1705"/>
      <c r="D351" s="1705"/>
      <c r="E351" s="1705"/>
      <c r="F351" s="1705"/>
      <c r="G351" s="1705"/>
      <c r="H351" s="1705"/>
      <c r="I351" s="1705"/>
    </row>
    <row r="352" spans="1:9" ht="15.75" customHeight="1">
      <c r="A352" s="1705"/>
      <c r="B352" s="1705"/>
      <c r="C352" s="1705"/>
      <c r="D352" s="1705"/>
      <c r="E352" s="1705"/>
      <c r="F352" s="1705"/>
      <c r="G352" s="1705"/>
      <c r="H352" s="1705"/>
      <c r="I352" s="1705"/>
    </row>
    <row r="353" spans="1:9" ht="15.75" customHeight="1">
      <c r="A353" s="1705"/>
      <c r="B353" s="1705"/>
      <c r="C353" s="1705"/>
      <c r="D353" s="1705"/>
      <c r="E353" s="1705"/>
      <c r="F353" s="1705"/>
      <c r="G353" s="1705"/>
      <c r="H353" s="1705"/>
      <c r="I353" s="1705"/>
    </row>
    <row r="354" spans="1:9" ht="15.75" customHeight="1">
      <c r="A354" s="1705"/>
      <c r="B354" s="1705"/>
      <c r="C354" s="1705"/>
      <c r="D354" s="1705"/>
      <c r="E354" s="1705"/>
      <c r="F354" s="1705"/>
      <c r="G354" s="1705"/>
      <c r="H354" s="1705"/>
      <c r="I354" s="1705"/>
    </row>
    <row r="355" spans="1:9" ht="15.75" customHeight="1">
      <c r="A355" s="1705"/>
      <c r="B355" s="1705"/>
      <c r="C355" s="1705"/>
      <c r="D355" s="1705"/>
      <c r="E355" s="1705"/>
      <c r="F355" s="1705"/>
      <c r="G355" s="1705"/>
      <c r="H355" s="1705"/>
      <c r="I355" s="1705"/>
    </row>
    <row r="356" spans="1:9" ht="15.75" customHeight="1">
      <c r="A356" s="1705"/>
      <c r="B356" s="1705"/>
      <c r="C356" s="1705"/>
      <c r="D356" s="1705"/>
      <c r="E356" s="1705"/>
      <c r="F356" s="1705"/>
      <c r="G356" s="1705"/>
      <c r="H356" s="1705"/>
      <c r="I356" s="1705"/>
    </row>
    <row r="357" spans="1:9" ht="15.75" customHeight="1">
      <c r="A357" s="1705"/>
      <c r="B357" s="1705"/>
      <c r="C357" s="1705"/>
      <c r="D357" s="1705"/>
      <c r="E357" s="1705"/>
      <c r="F357" s="1705"/>
      <c r="G357" s="1705"/>
      <c r="H357" s="1705"/>
      <c r="I357" s="1705"/>
    </row>
    <row r="358" spans="1:9" ht="15.75" customHeight="1">
      <c r="A358" s="1705"/>
      <c r="B358" s="1705"/>
      <c r="C358" s="1705"/>
      <c r="D358" s="1705"/>
      <c r="E358" s="1705"/>
      <c r="F358" s="1705"/>
      <c r="G358" s="1705"/>
      <c r="H358" s="1705"/>
      <c r="I358" s="1705"/>
    </row>
    <row r="359" spans="1:9" ht="15.75" customHeight="1">
      <c r="A359" s="1705"/>
      <c r="B359" s="1705"/>
      <c r="C359" s="1705"/>
      <c r="D359" s="1705"/>
      <c r="E359" s="1705"/>
      <c r="F359" s="1705"/>
      <c r="G359" s="1705"/>
      <c r="H359" s="1705"/>
      <c r="I359" s="1705"/>
    </row>
    <row r="360" spans="1:9" ht="15.75" customHeight="1">
      <c r="A360" s="1705"/>
      <c r="B360" s="1705"/>
      <c r="C360" s="1705"/>
      <c r="D360" s="1705"/>
      <c r="E360" s="1705"/>
      <c r="F360" s="1705"/>
      <c r="G360" s="1705"/>
      <c r="H360" s="1705"/>
      <c r="I360" s="1705"/>
    </row>
    <row r="361" spans="1:9" ht="15.75" customHeight="1">
      <c r="A361" s="1705"/>
      <c r="B361" s="1705"/>
      <c r="C361" s="1705"/>
      <c r="D361" s="1705"/>
      <c r="E361" s="1705"/>
      <c r="F361" s="1705"/>
      <c r="G361" s="1705"/>
      <c r="H361" s="1705"/>
      <c r="I361" s="1705"/>
    </row>
    <row r="362" spans="1:9" ht="15.75" customHeight="1">
      <c r="A362" s="1705"/>
      <c r="B362" s="1705"/>
      <c r="C362" s="1705"/>
      <c r="D362" s="1705"/>
      <c r="E362" s="1705"/>
      <c r="F362" s="1705"/>
      <c r="G362" s="1705"/>
      <c r="H362" s="1705"/>
      <c r="I362" s="1705"/>
    </row>
    <row r="363" spans="1:9" ht="15.75" customHeight="1">
      <c r="A363" s="1705"/>
      <c r="B363" s="1705"/>
      <c r="C363" s="1705"/>
      <c r="D363" s="1705"/>
      <c r="E363" s="1705"/>
      <c r="F363" s="1705"/>
      <c r="G363" s="1705"/>
      <c r="H363" s="1705"/>
      <c r="I363" s="1705"/>
    </row>
    <row r="364" spans="1:9" ht="15.75" customHeight="1">
      <c r="A364" s="1705"/>
      <c r="B364" s="1705"/>
      <c r="C364" s="1705"/>
      <c r="D364" s="1705"/>
      <c r="E364" s="1705"/>
      <c r="F364" s="1705"/>
      <c r="G364" s="1705"/>
      <c r="H364" s="1705"/>
      <c r="I364" s="1705"/>
    </row>
    <row r="365" spans="1:9" ht="15.75" customHeight="1">
      <c r="A365" s="1705"/>
      <c r="B365" s="1705"/>
      <c r="C365" s="1705"/>
      <c r="D365" s="1705"/>
      <c r="E365" s="1705"/>
      <c r="F365" s="1705"/>
      <c r="G365" s="1705"/>
      <c r="H365" s="1705"/>
      <c r="I365" s="1705"/>
    </row>
    <row r="366" spans="1:9" ht="15.75" customHeight="1">
      <c r="A366" s="1705"/>
      <c r="B366" s="1705"/>
      <c r="C366" s="1705"/>
      <c r="D366" s="1705"/>
      <c r="E366" s="1705"/>
      <c r="F366" s="1705"/>
      <c r="G366" s="1705"/>
      <c r="H366" s="1705"/>
      <c r="I366" s="1705"/>
    </row>
    <row r="367" spans="1:9" ht="15.75" customHeight="1">
      <c r="A367" s="1705"/>
      <c r="B367" s="1705"/>
      <c r="C367" s="1705"/>
      <c r="D367" s="1705"/>
      <c r="E367" s="1705"/>
      <c r="F367" s="1705"/>
      <c r="G367" s="1705"/>
      <c r="H367" s="1705"/>
      <c r="I367" s="1705"/>
    </row>
    <row r="368" spans="1:9" ht="15.75" customHeight="1">
      <c r="A368" s="1705"/>
      <c r="B368" s="1705"/>
      <c r="C368" s="1705"/>
      <c r="D368" s="1705"/>
      <c r="E368" s="1705"/>
      <c r="F368" s="1705"/>
      <c r="G368" s="1705"/>
      <c r="H368" s="1705"/>
      <c r="I368" s="1705"/>
    </row>
    <row r="369" spans="1:9" ht="15.75" customHeight="1">
      <c r="A369" s="1705"/>
      <c r="B369" s="1705"/>
      <c r="C369" s="1705"/>
      <c r="D369" s="1705"/>
      <c r="E369" s="1705"/>
      <c r="F369" s="1705"/>
      <c r="G369" s="1705"/>
      <c r="H369" s="1705"/>
      <c r="I369" s="1705"/>
    </row>
    <row r="370" spans="1:9" ht="15.75" customHeight="1">
      <c r="A370" s="1705"/>
      <c r="B370" s="1705"/>
      <c r="C370" s="1705"/>
      <c r="D370" s="1705"/>
      <c r="E370" s="1705"/>
      <c r="F370" s="1705"/>
      <c r="G370" s="1705"/>
      <c r="H370" s="1705"/>
      <c r="I370" s="1705"/>
    </row>
    <row r="371" spans="1:9" ht="15.75" customHeight="1">
      <c r="A371" s="1705"/>
      <c r="B371" s="1705"/>
      <c r="C371" s="1705"/>
      <c r="D371" s="1705"/>
      <c r="E371" s="1705"/>
      <c r="F371" s="1705"/>
      <c r="G371" s="1705"/>
      <c r="H371" s="1705"/>
      <c r="I371" s="1705"/>
    </row>
    <row r="372" spans="1:9" ht="15.75" customHeight="1">
      <c r="A372" s="1705"/>
      <c r="B372" s="1705"/>
      <c r="C372" s="1705"/>
      <c r="D372" s="1705"/>
      <c r="E372" s="1705"/>
      <c r="F372" s="1705"/>
      <c r="G372" s="1705"/>
      <c r="H372" s="1705"/>
      <c r="I372" s="1705"/>
    </row>
    <row r="373" spans="1:9" ht="15.75" customHeight="1">
      <c r="A373" s="1705"/>
      <c r="B373" s="1705"/>
      <c r="C373" s="1705"/>
      <c r="D373" s="1705"/>
      <c r="E373" s="1705"/>
      <c r="F373" s="1705"/>
      <c r="G373" s="1705"/>
      <c r="H373" s="1705"/>
      <c r="I373" s="1705"/>
    </row>
    <row r="374" spans="1:9" ht="15.75" customHeight="1">
      <c r="A374" s="1705"/>
      <c r="B374" s="1705"/>
      <c r="C374" s="1705"/>
      <c r="D374" s="1705"/>
      <c r="E374" s="1705"/>
      <c r="F374" s="1705"/>
      <c r="G374" s="1705"/>
      <c r="H374" s="1705"/>
      <c r="I374" s="1705"/>
    </row>
    <row r="375" spans="1:9" ht="15.75" customHeight="1">
      <c r="A375" s="1705"/>
      <c r="B375" s="1705"/>
      <c r="C375" s="1705"/>
      <c r="D375" s="1705"/>
      <c r="E375" s="1705"/>
      <c r="F375" s="1705"/>
      <c r="G375" s="1705"/>
      <c r="H375" s="1705"/>
      <c r="I375" s="1705"/>
    </row>
    <row r="376" spans="1:9" ht="15.75" customHeight="1">
      <c r="A376" s="1705"/>
      <c r="B376" s="1705"/>
      <c r="C376" s="1705"/>
      <c r="D376" s="1705"/>
      <c r="E376" s="1705"/>
      <c r="F376" s="1705"/>
      <c r="G376" s="1705"/>
      <c r="H376" s="1705"/>
      <c r="I376" s="1705"/>
    </row>
    <row r="377" spans="1:9" ht="15.75" customHeight="1">
      <c r="A377" s="1705"/>
      <c r="B377" s="1705"/>
      <c r="C377" s="1705"/>
      <c r="D377" s="1705"/>
      <c r="E377" s="1705"/>
      <c r="F377" s="1705"/>
      <c r="G377" s="1705"/>
      <c r="H377" s="1705"/>
      <c r="I377" s="1705"/>
    </row>
    <row r="378" spans="1:9" ht="15.75" customHeight="1">
      <c r="A378" s="1705"/>
      <c r="B378" s="1705"/>
      <c r="C378" s="1705"/>
      <c r="D378" s="1705"/>
      <c r="E378" s="1705"/>
      <c r="F378" s="1705"/>
      <c r="G378" s="1705"/>
      <c r="H378" s="1705"/>
      <c r="I378" s="1705"/>
    </row>
    <row r="379" spans="1:9" ht="15.75" customHeight="1">
      <c r="A379" s="1705"/>
      <c r="B379" s="1705"/>
      <c r="C379" s="1705"/>
      <c r="D379" s="1705"/>
      <c r="E379" s="1705"/>
      <c r="F379" s="1705"/>
      <c r="G379" s="1705"/>
      <c r="H379" s="1705"/>
      <c r="I379" s="1705"/>
    </row>
    <row r="380" spans="1:9" ht="15.75" customHeight="1">
      <c r="A380" s="1705"/>
      <c r="B380" s="1705"/>
      <c r="C380" s="1705"/>
      <c r="D380" s="1705"/>
      <c r="E380" s="1705"/>
      <c r="F380" s="1705"/>
      <c r="G380" s="1705"/>
      <c r="H380" s="1705"/>
      <c r="I380" s="1705"/>
    </row>
    <row r="381" spans="1:9" ht="15.75" customHeight="1">
      <c r="A381" s="1705"/>
      <c r="B381" s="1705"/>
      <c r="C381" s="1705"/>
      <c r="D381" s="1705"/>
      <c r="E381" s="1705"/>
      <c r="F381" s="1705"/>
      <c r="G381" s="1705"/>
      <c r="H381" s="1705"/>
      <c r="I381" s="1705"/>
    </row>
    <row r="382" spans="1:9" ht="15.75" customHeight="1">
      <c r="A382" s="1705"/>
      <c r="B382" s="1705"/>
      <c r="C382" s="1705"/>
      <c r="D382" s="1705"/>
      <c r="E382" s="1705"/>
      <c r="F382" s="1705"/>
      <c r="G382" s="1705"/>
      <c r="H382" s="1705"/>
      <c r="I382" s="1705"/>
    </row>
    <row r="383" spans="1:9" ht="15.75" customHeight="1">
      <c r="A383" s="1705"/>
      <c r="B383" s="1705"/>
      <c r="C383" s="1705"/>
      <c r="D383" s="1705"/>
      <c r="E383" s="1705"/>
      <c r="F383" s="1705"/>
      <c r="G383" s="1705"/>
      <c r="H383" s="1705"/>
      <c r="I383" s="1705"/>
    </row>
    <row r="384" spans="1:9" ht="15.75" customHeight="1">
      <c r="A384" s="1705"/>
      <c r="B384" s="1705"/>
      <c r="C384" s="1705"/>
      <c r="D384" s="1705"/>
      <c r="E384" s="1705"/>
      <c r="F384" s="1705"/>
      <c r="G384" s="1705"/>
      <c r="H384" s="1705"/>
      <c r="I384" s="1705"/>
    </row>
    <row r="385" spans="1:9" ht="15.75" customHeight="1">
      <c r="A385" s="1705"/>
      <c r="B385" s="1705"/>
      <c r="C385" s="1705"/>
      <c r="D385" s="1705"/>
      <c r="E385" s="1705"/>
      <c r="F385" s="1705"/>
      <c r="G385" s="1705"/>
      <c r="H385" s="1705"/>
      <c r="I385" s="1705"/>
    </row>
    <row r="386" spans="1:9" ht="15.75" customHeight="1">
      <c r="A386" s="1705"/>
      <c r="B386" s="1705"/>
      <c r="C386" s="1705"/>
      <c r="D386" s="1705"/>
      <c r="E386" s="1705"/>
      <c r="F386" s="1705"/>
      <c r="G386" s="1705"/>
      <c r="H386" s="1705"/>
      <c r="I386" s="1705"/>
    </row>
    <row r="387" spans="1:9" ht="15.75" customHeight="1">
      <c r="A387" s="1705"/>
      <c r="B387" s="1705"/>
      <c r="C387" s="1705"/>
      <c r="D387" s="1705"/>
      <c r="E387" s="1705"/>
      <c r="F387" s="1705"/>
      <c r="G387" s="1705"/>
      <c r="H387" s="1705"/>
      <c r="I387" s="1705"/>
    </row>
    <row r="388" spans="1:9" ht="15.75" customHeight="1">
      <c r="A388" s="1705"/>
      <c r="B388" s="1705"/>
      <c r="C388" s="1705"/>
      <c r="D388" s="1705"/>
      <c r="E388" s="1705"/>
      <c r="F388" s="1705"/>
      <c r="G388" s="1705"/>
      <c r="H388" s="1705"/>
      <c r="I388" s="1705"/>
    </row>
    <row r="389" spans="1:9" ht="15.75" customHeight="1">
      <c r="A389" s="1705"/>
      <c r="B389" s="1705"/>
      <c r="C389" s="1705"/>
      <c r="D389" s="1705"/>
      <c r="E389" s="1705"/>
      <c r="F389" s="1705"/>
      <c r="G389" s="1705"/>
      <c r="H389" s="1705"/>
      <c r="I389" s="1705"/>
    </row>
    <row r="390" spans="1:9" ht="15.75" customHeight="1">
      <c r="A390" s="1705"/>
      <c r="B390" s="1705"/>
      <c r="C390" s="1705"/>
      <c r="D390" s="1705"/>
      <c r="E390" s="1705"/>
      <c r="F390" s="1705"/>
      <c r="G390" s="1705"/>
      <c r="H390" s="1705"/>
      <c r="I390" s="1705"/>
    </row>
    <row r="391" spans="1:9" ht="15.75" customHeight="1">
      <c r="A391" s="1705"/>
      <c r="B391" s="1705"/>
      <c r="C391" s="1705"/>
      <c r="D391" s="1705"/>
      <c r="E391" s="1705"/>
      <c r="F391" s="1705"/>
      <c r="G391" s="1705"/>
      <c r="H391" s="1705"/>
      <c r="I391" s="1705"/>
    </row>
    <row r="392" spans="1:9" ht="15.75" customHeight="1">
      <c r="A392" s="1705"/>
      <c r="B392" s="1705"/>
      <c r="C392" s="1705"/>
      <c r="D392" s="1705"/>
      <c r="E392" s="1705"/>
      <c r="F392" s="1705"/>
      <c r="G392" s="1705"/>
      <c r="H392" s="1705"/>
      <c r="I392" s="1705"/>
    </row>
    <row r="393" spans="1:9" ht="15.75" customHeight="1">
      <c r="A393" s="1705"/>
      <c r="B393" s="1705"/>
      <c r="C393" s="1705"/>
      <c r="D393" s="1705"/>
      <c r="E393" s="1705"/>
      <c r="F393" s="1705"/>
      <c r="G393" s="1705"/>
      <c r="H393" s="1705"/>
      <c r="I393" s="1705"/>
    </row>
    <row r="394" spans="1:9" ht="15.75" customHeight="1">
      <c r="A394" s="1705"/>
      <c r="B394" s="1705"/>
      <c r="C394" s="1705"/>
      <c r="D394" s="1705"/>
      <c r="E394" s="1705"/>
      <c r="F394" s="1705"/>
      <c r="G394" s="1705"/>
      <c r="H394" s="1705"/>
      <c r="I394" s="1705"/>
    </row>
    <row r="395" spans="1:9" ht="15.75" customHeight="1">
      <c r="A395" s="1705"/>
      <c r="B395" s="1705"/>
      <c r="C395" s="1705"/>
      <c r="D395" s="1705"/>
      <c r="E395" s="1705"/>
      <c r="F395" s="1705"/>
      <c r="G395" s="1705"/>
      <c r="H395" s="1705"/>
      <c r="I395" s="1705"/>
    </row>
    <row r="396" spans="1:9" ht="15.75" customHeight="1">
      <c r="A396" s="1705"/>
      <c r="B396" s="1705"/>
      <c r="C396" s="1705"/>
      <c r="D396" s="1705"/>
      <c r="E396" s="1705"/>
      <c r="F396" s="1705"/>
      <c r="G396" s="1705"/>
      <c r="H396" s="1705"/>
      <c r="I396" s="1705"/>
    </row>
    <row r="397" spans="1:9" ht="15.75" customHeight="1">
      <c r="A397" s="1705"/>
      <c r="B397" s="1705"/>
      <c r="C397" s="1705"/>
      <c r="D397" s="1705"/>
      <c r="E397" s="1705"/>
      <c r="F397" s="1705"/>
      <c r="G397" s="1705"/>
      <c r="H397" s="1705"/>
      <c r="I397" s="1705"/>
    </row>
    <row r="398" spans="1:9" ht="15.75" customHeight="1">
      <c r="A398" s="1705"/>
      <c r="B398" s="1705"/>
      <c r="C398" s="1705"/>
      <c r="D398" s="1705"/>
      <c r="E398" s="1705"/>
      <c r="F398" s="1705"/>
      <c r="G398" s="1705"/>
      <c r="H398" s="1705"/>
      <c r="I398" s="1705"/>
    </row>
    <row r="399" spans="1:9" ht="15.75" customHeight="1">
      <c r="A399" s="1705"/>
      <c r="B399" s="1705"/>
      <c r="C399" s="1705"/>
      <c r="D399" s="1705"/>
      <c r="E399" s="1705"/>
      <c r="F399" s="1705"/>
      <c r="G399" s="1705"/>
      <c r="H399" s="1705"/>
      <c r="I399" s="1705"/>
    </row>
    <row r="400" spans="1:9" ht="15.75" customHeight="1">
      <c r="A400" s="1705"/>
      <c r="B400" s="1705"/>
      <c r="C400" s="1705"/>
      <c r="D400" s="1705"/>
      <c r="E400" s="1705"/>
      <c r="F400" s="1705"/>
      <c r="G400" s="1705"/>
      <c r="H400" s="1705"/>
      <c r="I400" s="1705"/>
    </row>
    <row r="401" spans="1:9" ht="15.75" customHeight="1">
      <c r="A401" s="1705"/>
      <c r="B401" s="1705"/>
      <c r="C401" s="1705"/>
      <c r="D401" s="1705"/>
      <c r="E401" s="1705"/>
      <c r="F401" s="1705"/>
      <c r="G401" s="1705"/>
      <c r="H401" s="1705"/>
      <c r="I401" s="1705"/>
    </row>
    <row r="402" spans="1:9" ht="15.75" customHeight="1">
      <c r="A402" s="1705"/>
      <c r="B402" s="1705"/>
      <c r="C402" s="1705"/>
      <c r="D402" s="1705"/>
      <c r="E402" s="1705"/>
      <c r="F402" s="1705"/>
      <c r="G402" s="1705"/>
      <c r="H402" s="1705"/>
      <c r="I402" s="1705"/>
    </row>
    <row r="403" spans="1:9" ht="15.75" customHeight="1">
      <c r="A403" s="1705"/>
      <c r="B403" s="1705"/>
      <c r="C403" s="1705"/>
      <c r="D403" s="1705"/>
      <c r="E403" s="1705"/>
      <c r="F403" s="1705"/>
      <c r="G403" s="1705"/>
      <c r="H403" s="1705"/>
      <c r="I403" s="1705"/>
    </row>
    <row r="404" spans="1:9" ht="15.75" customHeight="1">
      <c r="A404" s="1705"/>
      <c r="B404" s="1705"/>
      <c r="C404" s="1705"/>
      <c r="D404" s="1705"/>
      <c r="E404" s="1705"/>
      <c r="F404" s="1705"/>
      <c r="G404" s="1705"/>
      <c r="H404" s="1705"/>
      <c r="I404" s="1705"/>
    </row>
    <row r="405" spans="1:9" ht="15.75" customHeight="1">
      <c r="A405" s="1705"/>
      <c r="B405" s="1705"/>
      <c r="C405" s="1705"/>
      <c r="D405" s="1705"/>
      <c r="E405" s="1705"/>
      <c r="F405" s="1705"/>
      <c r="G405" s="1705"/>
      <c r="H405" s="1705"/>
      <c r="I405" s="1705"/>
    </row>
    <row r="406" spans="1:9" ht="15.75" customHeight="1">
      <c r="A406" s="1705"/>
      <c r="B406" s="1705"/>
      <c r="C406" s="1705"/>
      <c r="D406" s="1705"/>
      <c r="E406" s="1705"/>
      <c r="F406" s="1705"/>
      <c r="G406" s="1705"/>
      <c r="H406" s="1705"/>
      <c r="I406" s="1705"/>
    </row>
    <row r="407" spans="1:9" ht="15.75" customHeight="1">
      <c r="A407" s="1705"/>
      <c r="B407" s="1705"/>
      <c r="C407" s="1705"/>
      <c r="D407" s="1705"/>
      <c r="E407" s="1705"/>
      <c r="F407" s="1705"/>
      <c r="G407" s="1705"/>
      <c r="H407" s="1705"/>
      <c r="I407" s="1705"/>
    </row>
    <row r="408" spans="1:9" ht="15.75" customHeight="1">
      <c r="A408" s="1705"/>
      <c r="B408" s="1705"/>
      <c r="C408" s="1705"/>
      <c r="D408" s="1705"/>
      <c r="E408" s="1705"/>
      <c r="F408" s="1705"/>
      <c r="G408" s="1705"/>
      <c r="H408" s="1705"/>
      <c r="I408" s="1705"/>
    </row>
    <row r="409" spans="1:9" ht="15.75" customHeight="1">
      <c r="A409" s="1705"/>
      <c r="B409" s="1705"/>
      <c r="C409" s="1705"/>
      <c r="D409" s="1705"/>
      <c r="E409" s="1705"/>
      <c r="F409" s="1705"/>
      <c r="G409" s="1705"/>
      <c r="H409" s="1705"/>
      <c r="I409" s="1705"/>
    </row>
    <row r="410" spans="1:9" ht="15.75" customHeight="1">
      <c r="A410" s="1705"/>
      <c r="B410" s="1705"/>
      <c r="C410" s="1705"/>
      <c r="D410" s="1705"/>
      <c r="E410" s="1705"/>
      <c r="F410" s="1705"/>
      <c r="G410" s="1705"/>
      <c r="H410" s="1705"/>
      <c r="I410" s="1705"/>
    </row>
    <row r="411" spans="1:9" ht="15.75" customHeight="1">
      <c r="A411" s="1705"/>
      <c r="B411" s="1705"/>
      <c r="C411" s="1705"/>
      <c r="D411" s="1705"/>
      <c r="E411" s="1705"/>
      <c r="F411" s="1705"/>
      <c r="G411" s="1705"/>
      <c r="H411" s="1705"/>
      <c r="I411" s="1705"/>
    </row>
    <row r="412" spans="1:9" ht="15.75" customHeight="1">
      <c r="A412" s="1705"/>
      <c r="B412" s="1705"/>
      <c r="C412" s="1705"/>
      <c r="D412" s="1705"/>
      <c r="E412" s="1705"/>
      <c r="F412" s="1705"/>
      <c r="G412" s="1705"/>
      <c r="H412" s="1705"/>
      <c r="I412" s="1705"/>
    </row>
    <row r="413" spans="1:9" ht="15.75" customHeight="1">
      <c r="A413" s="1705"/>
      <c r="B413" s="1705"/>
      <c r="C413" s="1705"/>
      <c r="D413" s="1705"/>
      <c r="E413" s="1705"/>
      <c r="F413" s="1705"/>
      <c r="G413" s="1705"/>
      <c r="H413" s="1705"/>
      <c r="I413" s="1705"/>
    </row>
    <row r="414" spans="1:9" ht="15.75" customHeight="1">
      <c r="A414" s="1705"/>
      <c r="B414" s="1705"/>
      <c r="C414" s="1705"/>
      <c r="D414" s="1705"/>
      <c r="E414" s="1705"/>
      <c r="F414" s="1705"/>
      <c r="G414" s="1705"/>
      <c r="H414" s="1705"/>
      <c r="I414" s="1705"/>
    </row>
    <row r="415" spans="1:9" ht="15.75" customHeight="1">
      <c r="A415" s="1705"/>
      <c r="B415" s="1705"/>
      <c r="C415" s="1705"/>
      <c r="D415" s="1705"/>
      <c r="E415" s="1705"/>
      <c r="F415" s="1705"/>
      <c r="G415" s="1705"/>
      <c r="H415" s="1705"/>
      <c r="I415" s="1705"/>
    </row>
    <row r="416" spans="1:9" ht="15.75" customHeight="1">
      <c r="A416" s="1705"/>
      <c r="B416" s="1705"/>
      <c r="C416" s="1705"/>
      <c r="D416" s="1705"/>
      <c r="E416" s="1705"/>
      <c r="F416" s="1705"/>
      <c r="G416" s="1705"/>
      <c r="H416" s="1705"/>
      <c r="I416" s="1705"/>
    </row>
    <row r="417" spans="1:9" ht="15.75" customHeight="1">
      <c r="A417" s="1705"/>
      <c r="B417" s="1705"/>
      <c r="C417" s="1705"/>
      <c r="D417" s="1705"/>
      <c r="E417" s="1705"/>
      <c r="F417" s="1705"/>
      <c r="G417" s="1705"/>
      <c r="H417" s="1705"/>
      <c r="I417" s="1705"/>
    </row>
    <row r="418" spans="1:9" ht="15.75" customHeight="1">
      <c r="A418" s="1705"/>
      <c r="B418" s="1705"/>
      <c r="C418" s="1705"/>
      <c r="D418" s="1705"/>
      <c r="E418" s="1705"/>
      <c r="F418" s="1705"/>
      <c r="G418" s="1705"/>
      <c r="H418" s="1705"/>
      <c r="I418" s="1705"/>
    </row>
    <row r="419" spans="1:9" ht="15.75" customHeight="1">
      <c r="A419" s="1705"/>
      <c r="B419" s="1705"/>
      <c r="C419" s="1705"/>
      <c r="D419" s="1705"/>
      <c r="E419" s="1705"/>
      <c r="F419" s="1705"/>
      <c r="G419" s="1705"/>
      <c r="H419" s="1705"/>
      <c r="I419" s="1705"/>
    </row>
    <row r="420" spans="1:9" ht="15.75" customHeight="1">
      <c r="A420" s="1705"/>
      <c r="B420" s="1705"/>
      <c r="C420" s="1705"/>
      <c r="D420" s="1705"/>
      <c r="E420" s="1705"/>
      <c r="F420" s="1705"/>
      <c r="G420" s="1705"/>
      <c r="H420" s="1705"/>
      <c r="I420" s="1705"/>
    </row>
    <row r="421" spans="1:9" ht="15.75" customHeight="1">
      <c r="A421" s="1705"/>
      <c r="B421" s="1705"/>
      <c r="C421" s="1705"/>
      <c r="D421" s="1705"/>
      <c r="E421" s="1705"/>
      <c r="F421" s="1705"/>
      <c r="G421" s="1705"/>
      <c r="H421" s="1705"/>
      <c r="I421" s="1705"/>
    </row>
    <row r="422" spans="1:9" ht="15.75" customHeight="1">
      <c r="A422" s="1705"/>
      <c r="B422" s="1705"/>
      <c r="C422" s="1705"/>
      <c r="D422" s="1705"/>
      <c r="E422" s="1705"/>
      <c r="F422" s="1705"/>
      <c r="G422" s="1705"/>
      <c r="H422" s="1705"/>
      <c r="I422" s="1705"/>
    </row>
    <row r="423" spans="1:9" ht="15.75" customHeight="1">
      <c r="A423" s="1705"/>
      <c r="B423" s="1705"/>
      <c r="C423" s="1705"/>
      <c r="D423" s="1705"/>
      <c r="E423" s="1705"/>
      <c r="F423" s="1705"/>
      <c r="G423" s="1705"/>
      <c r="H423" s="1705"/>
      <c r="I423" s="1705"/>
    </row>
    <row r="424" spans="1:9" ht="15.75" customHeight="1">
      <c r="A424" s="1705"/>
      <c r="B424" s="1705"/>
      <c r="C424" s="1705"/>
      <c r="D424" s="1705"/>
      <c r="E424" s="1705"/>
      <c r="F424" s="1705"/>
      <c r="G424" s="1705"/>
      <c r="H424" s="1705"/>
      <c r="I424" s="1705"/>
    </row>
    <row r="425" spans="1:9" ht="15.75" customHeight="1">
      <c r="A425" s="1705"/>
      <c r="B425" s="1705"/>
      <c r="C425" s="1705"/>
      <c r="D425" s="1705"/>
      <c r="E425" s="1705"/>
      <c r="F425" s="1705"/>
      <c r="G425" s="1705"/>
      <c r="H425" s="1705"/>
      <c r="I425" s="1705"/>
    </row>
    <row r="426" spans="1:9" ht="15.75" customHeight="1">
      <c r="A426" s="1705"/>
      <c r="B426" s="1705"/>
      <c r="C426" s="1705"/>
      <c r="D426" s="1705"/>
      <c r="E426" s="1705"/>
      <c r="F426" s="1705"/>
      <c r="G426" s="1705"/>
      <c r="H426" s="1705"/>
      <c r="I426" s="1705"/>
    </row>
    <row r="427" spans="1:9" ht="15.75" customHeight="1">
      <c r="A427" s="1705"/>
      <c r="B427" s="1705"/>
      <c r="C427" s="1705"/>
      <c r="D427" s="1705"/>
      <c r="E427" s="1705"/>
      <c r="F427" s="1705"/>
      <c r="G427" s="1705"/>
      <c r="H427" s="1705"/>
      <c r="I427" s="1705"/>
    </row>
    <row r="428" spans="1:9" ht="15.75" customHeight="1">
      <c r="A428" s="1705"/>
      <c r="B428" s="1705"/>
      <c r="C428" s="1705"/>
      <c r="D428" s="1705"/>
      <c r="E428" s="1705"/>
      <c r="F428" s="1705"/>
      <c r="G428" s="1705"/>
      <c r="H428" s="1705"/>
      <c r="I428" s="1705"/>
    </row>
    <row r="429" spans="1:9" ht="15.75" customHeight="1">
      <c r="A429" s="1705"/>
      <c r="B429" s="1705"/>
      <c r="C429" s="1705"/>
      <c r="D429" s="1705"/>
      <c r="E429" s="1705"/>
      <c r="F429" s="1705"/>
      <c r="G429" s="1705"/>
      <c r="H429" s="1705"/>
      <c r="I429" s="1705"/>
    </row>
    <row r="430" spans="1:9" ht="15.75" customHeight="1">
      <c r="A430" s="1705"/>
      <c r="B430" s="1705"/>
      <c r="C430" s="1705"/>
      <c r="D430" s="1705"/>
      <c r="E430" s="1705"/>
      <c r="F430" s="1705"/>
      <c r="G430" s="1705"/>
      <c r="H430" s="1705"/>
      <c r="I430" s="1705"/>
    </row>
    <row r="431" spans="1:9" ht="15.75" customHeight="1">
      <c r="A431" s="1705"/>
      <c r="B431" s="1705"/>
      <c r="C431" s="1705"/>
      <c r="D431" s="1705"/>
      <c r="E431" s="1705"/>
      <c r="F431" s="1705"/>
      <c r="G431" s="1705"/>
      <c r="H431" s="1705"/>
      <c r="I431" s="1705"/>
    </row>
    <row r="432" spans="1:9" ht="15.75" customHeight="1">
      <c r="A432" s="1705"/>
      <c r="B432" s="1705"/>
      <c r="C432" s="1705"/>
      <c r="D432" s="1705"/>
      <c r="E432" s="1705"/>
      <c r="F432" s="1705"/>
      <c r="G432" s="1705"/>
      <c r="H432" s="1705"/>
      <c r="I432" s="1705"/>
    </row>
    <row r="433" spans="1:9" ht="15.75" customHeight="1">
      <c r="A433" s="1705"/>
      <c r="B433" s="1705"/>
      <c r="C433" s="1705"/>
      <c r="D433" s="1705"/>
      <c r="E433" s="1705"/>
      <c r="F433" s="1705"/>
      <c r="G433" s="1705"/>
      <c r="H433" s="1705"/>
      <c r="I433" s="1705"/>
    </row>
    <row r="434" spans="1:9" ht="15.75" customHeight="1">
      <c r="A434" s="1705"/>
      <c r="B434" s="1705"/>
      <c r="C434" s="1705"/>
      <c r="D434" s="1705"/>
      <c r="E434" s="1705"/>
      <c r="F434" s="1705"/>
      <c r="G434" s="1705"/>
      <c r="H434" s="1705"/>
      <c r="I434" s="1705"/>
    </row>
    <row r="435" spans="1:9" ht="15.75" customHeight="1">
      <c r="A435" s="1705"/>
      <c r="B435" s="1705"/>
      <c r="C435" s="1705"/>
      <c r="D435" s="1705"/>
      <c r="E435" s="1705"/>
      <c r="F435" s="1705"/>
      <c r="G435" s="1705"/>
      <c r="H435" s="1705"/>
      <c r="I435" s="1705"/>
    </row>
    <row r="436" spans="1:9" ht="15.75" customHeight="1">
      <c r="A436" s="1705"/>
      <c r="B436" s="1705"/>
      <c r="C436" s="1705"/>
      <c r="D436" s="1705"/>
      <c r="E436" s="1705"/>
      <c r="F436" s="1705"/>
      <c r="G436" s="1705"/>
      <c r="H436" s="1705"/>
      <c r="I436" s="1705"/>
    </row>
    <row r="437" spans="1:9" ht="15.75" customHeight="1">
      <c r="A437" s="1705"/>
      <c r="B437" s="1705"/>
      <c r="C437" s="1705"/>
      <c r="D437" s="1705"/>
      <c r="E437" s="1705"/>
      <c r="F437" s="1705"/>
      <c r="G437" s="1705"/>
      <c r="H437" s="1705"/>
      <c r="I437" s="1705"/>
    </row>
    <row r="438" spans="1:9" ht="15.75" customHeight="1">
      <c r="A438" s="1705"/>
      <c r="B438" s="1705"/>
      <c r="C438" s="1705"/>
      <c r="D438" s="1705"/>
      <c r="E438" s="1705"/>
      <c r="F438" s="1705"/>
      <c r="G438" s="1705"/>
      <c r="H438" s="1705"/>
      <c r="I438" s="1705"/>
    </row>
    <row r="439" spans="1:9" ht="15.75" customHeight="1">
      <c r="A439" s="1705"/>
      <c r="B439" s="1705"/>
      <c r="C439" s="1705"/>
      <c r="D439" s="1705"/>
      <c r="E439" s="1705"/>
      <c r="F439" s="1705"/>
      <c r="G439" s="1705"/>
      <c r="H439" s="1705"/>
      <c r="I439" s="1705"/>
    </row>
    <row r="440" spans="1:9" ht="15.75" customHeight="1">
      <c r="A440" s="1705"/>
      <c r="B440" s="1705"/>
      <c r="C440" s="1705"/>
      <c r="D440" s="1705"/>
      <c r="E440" s="1705"/>
      <c r="F440" s="1705"/>
      <c r="G440" s="1705"/>
      <c r="H440" s="1705"/>
      <c r="I440" s="1705"/>
    </row>
    <row r="441" spans="1:9" ht="15.75" customHeight="1">
      <c r="A441" s="1705"/>
      <c r="B441" s="1705"/>
      <c r="C441" s="1705"/>
      <c r="D441" s="1705"/>
      <c r="E441" s="1705"/>
      <c r="F441" s="1705"/>
      <c r="G441" s="1705"/>
      <c r="H441" s="1705"/>
      <c r="I441" s="1705"/>
    </row>
    <row r="442" spans="1:9" ht="15.75" customHeight="1">
      <c r="A442" s="1705"/>
      <c r="B442" s="1705"/>
      <c r="C442" s="1705"/>
      <c r="D442" s="1705"/>
      <c r="E442" s="1705"/>
      <c r="F442" s="1705"/>
      <c r="G442" s="1705"/>
      <c r="H442" s="1705"/>
      <c r="I442" s="1705"/>
    </row>
    <row r="443" spans="1:9" ht="15.75" customHeight="1">
      <c r="A443" s="1705"/>
      <c r="B443" s="1705"/>
      <c r="C443" s="1705"/>
      <c r="D443" s="1705"/>
      <c r="E443" s="1705"/>
      <c r="F443" s="1705"/>
      <c r="G443" s="1705"/>
      <c r="H443" s="1705"/>
      <c r="I443" s="1705"/>
    </row>
    <row r="444" spans="1:9" ht="15.75" customHeight="1">
      <c r="A444" s="1705"/>
      <c r="B444" s="1705"/>
      <c r="C444" s="1705"/>
      <c r="D444" s="1705"/>
      <c r="E444" s="1705"/>
      <c r="F444" s="1705"/>
      <c r="G444" s="1705"/>
      <c r="H444" s="1705"/>
      <c r="I444" s="1705"/>
    </row>
    <row r="445" spans="1:9" ht="15.75" customHeight="1">
      <c r="A445" s="1705"/>
      <c r="B445" s="1705"/>
      <c r="C445" s="1705"/>
      <c r="D445" s="1705"/>
      <c r="E445" s="1705"/>
      <c r="F445" s="1705"/>
      <c r="G445" s="1705"/>
      <c r="H445" s="1705"/>
      <c r="I445" s="1705"/>
    </row>
    <row r="446" spans="1:9" ht="15.75" customHeight="1">
      <c r="A446" s="1705"/>
      <c r="B446" s="1705"/>
      <c r="C446" s="1705"/>
      <c r="D446" s="1705"/>
      <c r="E446" s="1705"/>
      <c r="F446" s="1705"/>
      <c r="G446" s="1705"/>
      <c r="H446" s="1705"/>
      <c r="I446" s="1705"/>
    </row>
    <row r="447" spans="1:9" ht="15.75" customHeight="1">
      <c r="A447" s="1705"/>
      <c r="B447" s="1705"/>
      <c r="C447" s="1705"/>
      <c r="D447" s="1705"/>
      <c r="E447" s="1705"/>
      <c r="F447" s="1705"/>
      <c r="G447" s="1705"/>
      <c r="H447" s="1705"/>
      <c r="I447" s="1705"/>
    </row>
    <row r="448" spans="1:9" ht="15.75" customHeight="1">
      <c r="A448" s="1705"/>
      <c r="B448" s="1705"/>
      <c r="C448" s="1705"/>
      <c r="D448" s="1705"/>
      <c r="E448" s="1705"/>
      <c r="F448" s="1705"/>
      <c r="G448" s="1705"/>
      <c r="H448" s="1705"/>
      <c r="I448" s="1705"/>
    </row>
    <row r="449" spans="1:9" ht="15.75" customHeight="1">
      <c r="A449" s="1705"/>
      <c r="B449" s="1705"/>
      <c r="C449" s="1705"/>
      <c r="D449" s="1705"/>
      <c r="E449" s="1705"/>
      <c r="F449" s="1705"/>
      <c r="G449" s="1705"/>
      <c r="H449" s="1705"/>
      <c r="I449" s="1705"/>
    </row>
    <row r="450" spans="1:9" ht="15.75" customHeight="1">
      <c r="A450" s="1705"/>
      <c r="B450" s="1705"/>
      <c r="C450" s="1705"/>
      <c r="D450" s="1705"/>
      <c r="E450" s="1705"/>
      <c r="F450" s="1705"/>
      <c r="G450" s="1705"/>
      <c r="H450" s="1705"/>
      <c r="I450" s="1705"/>
    </row>
    <row r="451" spans="1:9" ht="15.75" customHeight="1">
      <c r="A451" s="1705"/>
      <c r="B451" s="1705"/>
      <c r="C451" s="1705"/>
      <c r="D451" s="1705"/>
      <c r="E451" s="1705"/>
      <c r="F451" s="1705"/>
      <c r="G451" s="1705"/>
      <c r="H451" s="1705"/>
      <c r="I451" s="1705"/>
    </row>
    <row r="452" spans="1:9" ht="15.75" customHeight="1">
      <c r="A452" s="1705"/>
      <c r="B452" s="1705"/>
      <c r="C452" s="1705"/>
      <c r="D452" s="1705"/>
      <c r="E452" s="1705"/>
      <c r="F452" s="1705"/>
      <c r="G452" s="1705"/>
      <c r="H452" s="1705"/>
      <c r="I452" s="1705"/>
    </row>
    <row r="453" spans="1:9" ht="15.75" customHeight="1">
      <c r="A453" s="1705"/>
      <c r="B453" s="1705"/>
      <c r="C453" s="1705"/>
      <c r="D453" s="1705"/>
      <c r="E453" s="1705"/>
      <c r="F453" s="1705"/>
      <c r="G453" s="1705"/>
      <c r="H453" s="1705"/>
      <c r="I453" s="1705"/>
    </row>
    <row r="454" spans="1:9" ht="15.75" customHeight="1">
      <c r="A454" s="1705"/>
      <c r="B454" s="1705"/>
      <c r="C454" s="1705"/>
      <c r="D454" s="1705"/>
      <c r="E454" s="1705"/>
      <c r="F454" s="1705"/>
      <c r="G454" s="1705"/>
      <c r="H454" s="1705"/>
      <c r="I454" s="1705"/>
    </row>
    <row r="455" spans="1:9" ht="15.75" customHeight="1">
      <c r="A455" s="1705"/>
      <c r="B455" s="1705"/>
      <c r="C455" s="1705"/>
      <c r="D455" s="1705"/>
      <c r="E455" s="1705"/>
      <c r="F455" s="1705"/>
      <c r="G455" s="1705"/>
      <c r="H455" s="1705"/>
      <c r="I455" s="1705"/>
    </row>
    <row r="456" spans="1:9" ht="15.75" customHeight="1">
      <c r="A456" s="1705"/>
      <c r="B456" s="1705"/>
      <c r="C456" s="1705"/>
      <c r="D456" s="1705"/>
      <c r="E456" s="1705"/>
      <c r="F456" s="1705"/>
      <c r="G456" s="1705"/>
      <c r="H456" s="1705"/>
      <c r="I456" s="1705"/>
    </row>
    <row r="457" spans="1:9" ht="15.75" customHeight="1">
      <c r="A457" s="1705"/>
      <c r="B457" s="1705"/>
      <c r="C457" s="1705"/>
      <c r="D457" s="1705"/>
      <c r="E457" s="1705"/>
      <c r="F457" s="1705"/>
      <c r="G457" s="1705"/>
      <c r="H457" s="1705"/>
      <c r="I457" s="1705"/>
    </row>
    <row r="458" spans="1:9" ht="15.75" customHeight="1">
      <c r="A458" s="1705"/>
      <c r="B458" s="1705"/>
      <c r="C458" s="1705"/>
      <c r="D458" s="1705"/>
      <c r="E458" s="1705"/>
      <c r="F458" s="1705"/>
      <c r="G458" s="1705"/>
      <c r="H458" s="1705"/>
      <c r="I458" s="1705"/>
    </row>
    <row r="459" spans="1:9" ht="15.75" customHeight="1">
      <c r="A459" s="1705"/>
      <c r="B459" s="1705"/>
      <c r="C459" s="1705"/>
      <c r="D459" s="1705"/>
      <c r="E459" s="1705"/>
      <c r="F459" s="1705"/>
      <c r="G459" s="1705"/>
      <c r="H459" s="1705"/>
      <c r="I459" s="1705"/>
    </row>
    <row r="460" spans="1:9" ht="15.75" customHeight="1">
      <c r="A460" s="1705"/>
      <c r="B460" s="1705"/>
      <c r="C460" s="1705"/>
      <c r="D460" s="1705"/>
      <c r="E460" s="1705"/>
      <c r="F460" s="1705"/>
      <c r="G460" s="1705"/>
      <c r="H460" s="1705"/>
      <c r="I460" s="1705"/>
    </row>
    <row r="461" spans="1:9" ht="15.75" customHeight="1">
      <c r="A461" s="1705"/>
      <c r="B461" s="1705"/>
      <c r="C461" s="1705"/>
      <c r="D461" s="1705"/>
      <c r="E461" s="1705"/>
      <c r="F461" s="1705"/>
      <c r="G461" s="1705"/>
      <c r="H461" s="1705"/>
      <c r="I461" s="1705"/>
    </row>
    <row r="462" spans="1:9" ht="15.75" customHeight="1">
      <c r="A462" s="1705"/>
      <c r="B462" s="1705"/>
      <c r="C462" s="1705"/>
      <c r="D462" s="1705"/>
      <c r="E462" s="1705"/>
      <c r="F462" s="1705"/>
      <c r="G462" s="1705"/>
      <c r="H462" s="1705"/>
      <c r="I462" s="1705"/>
    </row>
    <row r="463" spans="1:9" ht="15.75" customHeight="1">
      <c r="A463" s="1705"/>
      <c r="B463" s="1705"/>
      <c r="C463" s="1705"/>
      <c r="D463" s="1705"/>
      <c r="E463" s="1705"/>
      <c r="F463" s="1705"/>
      <c r="G463" s="1705"/>
      <c r="H463" s="1705"/>
      <c r="I463" s="1705"/>
    </row>
    <row r="464" spans="1:9" ht="15.75" customHeight="1">
      <c r="A464" s="1705"/>
      <c r="B464" s="1705"/>
      <c r="C464" s="1705"/>
      <c r="D464" s="1705"/>
      <c r="E464" s="1705"/>
      <c r="F464" s="1705"/>
      <c r="G464" s="1705"/>
      <c r="H464" s="1705"/>
      <c r="I464" s="1705"/>
    </row>
    <row r="465" spans="1:9" ht="15.75" customHeight="1">
      <c r="A465" s="1705"/>
      <c r="B465" s="1705"/>
      <c r="C465" s="1705"/>
      <c r="D465" s="1705"/>
      <c r="E465" s="1705"/>
      <c r="F465" s="1705"/>
      <c r="G465" s="1705"/>
      <c r="H465" s="1705"/>
      <c r="I465" s="1705"/>
    </row>
    <row r="466" spans="1:9" ht="15.75" customHeight="1">
      <c r="A466" s="1705"/>
      <c r="B466" s="1705"/>
      <c r="C466" s="1705"/>
      <c r="D466" s="1705"/>
      <c r="E466" s="1705"/>
      <c r="F466" s="1705"/>
      <c r="G466" s="1705"/>
      <c r="H466" s="1705"/>
      <c r="I466" s="1705"/>
    </row>
    <row r="467" spans="1:9" ht="15.75" customHeight="1">
      <c r="A467" s="1705"/>
      <c r="B467" s="1705"/>
      <c r="C467" s="1705"/>
      <c r="D467" s="1705"/>
      <c r="E467" s="1705"/>
      <c r="F467" s="1705"/>
      <c r="G467" s="1705"/>
      <c r="H467" s="1705"/>
      <c r="I467" s="1705"/>
    </row>
    <row r="468" spans="1:9" ht="15.75" customHeight="1">
      <c r="A468" s="1705"/>
      <c r="B468" s="1705"/>
      <c r="C468" s="1705"/>
      <c r="D468" s="1705"/>
      <c r="E468" s="1705"/>
      <c r="F468" s="1705"/>
      <c r="G468" s="1705"/>
      <c r="H468" s="1705"/>
      <c r="I468" s="1705"/>
    </row>
    <row r="469" spans="1:9" ht="15.75" customHeight="1">
      <c r="A469" s="1705"/>
      <c r="B469" s="1705"/>
      <c r="C469" s="1705"/>
      <c r="D469" s="1705"/>
      <c r="E469" s="1705"/>
      <c r="F469" s="1705"/>
      <c r="G469" s="1705"/>
      <c r="H469" s="1705"/>
      <c r="I469" s="1705"/>
    </row>
    <row r="470" spans="1:9" ht="15.75" customHeight="1">
      <c r="A470" s="1705"/>
      <c r="B470" s="1705"/>
      <c r="C470" s="1705"/>
      <c r="D470" s="1705"/>
      <c r="E470" s="1705"/>
      <c r="F470" s="1705"/>
      <c r="G470" s="1705"/>
      <c r="H470" s="1705"/>
      <c r="I470" s="1705"/>
    </row>
    <row r="471" spans="1:9" ht="15.75" customHeight="1">
      <c r="A471" s="1705"/>
      <c r="B471" s="1705"/>
      <c r="C471" s="1705"/>
      <c r="D471" s="1705"/>
      <c r="E471" s="1705"/>
      <c r="F471" s="1705"/>
      <c r="G471" s="1705"/>
      <c r="H471" s="1705"/>
      <c r="I471" s="1705"/>
    </row>
    <row r="472" spans="1:9" ht="15.75" customHeight="1">
      <c r="A472" s="1705"/>
      <c r="B472" s="1705"/>
      <c r="C472" s="1705"/>
      <c r="D472" s="1705"/>
      <c r="E472" s="1705"/>
      <c r="F472" s="1705"/>
      <c r="G472" s="1705"/>
      <c r="H472" s="1705"/>
      <c r="I472" s="1705"/>
    </row>
    <row r="473" spans="1:9" ht="15.75" customHeight="1">
      <c r="A473" s="1705"/>
      <c r="B473" s="1705"/>
      <c r="C473" s="1705"/>
      <c r="D473" s="1705"/>
      <c r="E473" s="1705"/>
      <c r="F473" s="1705"/>
      <c r="G473" s="1705"/>
      <c r="H473" s="1705"/>
      <c r="I473" s="1705"/>
    </row>
    <row r="474" spans="1:9" ht="15.75" customHeight="1">
      <c r="A474" s="1705"/>
      <c r="B474" s="1705"/>
      <c r="C474" s="1705"/>
      <c r="D474" s="1705"/>
      <c r="E474" s="1705"/>
      <c r="F474" s="1705"/>
      <c r="G474" s="1705"/>
      <c r="H474" s="1705"/>
      <c r="I474" s="1705"/>
    </row>
    <row r="475" spans="1:9" ht="15.75" customHeight="1">
      <c r="A475" s="1705"/>
      <c r="B475" s="1705"/>
      <c r="C475" s="1705"/>
      <c r="D475" s="1705"/>
      <c r="E475" s="1705"/>
      <c r="F475" s="1705"/>
      <c r="G475" s="1705"/>
      <c r="H475" s="1705"/>
      <c r="I475" s="1705"/>
    </row>
    <row r="476" spans="1:9" ht="15.75" customHeight="1">
      <c r="A476" s="1705"/>
      <c r="B476" s="1705"/>
      <c r="C476" s="1705"/>
      <c r="D476" s="1705"/>
      <c r="E476" s="1705"/>
      <c r="F476" s="1705"/>
      <c r="G476" s="1705"/>
      <c r="H476" s="1705"/>
      <c r="I476" s="1705"/>
    </row>
    <row r="477" spans="1:9" ht="15.75" customHeight="1">
      <c r="A477" s="1705"/>
      <c r="B477" s="1705"/>
      <c r="C477" s="1705"/>
      <c r="D477" s="1705"/>
      <c r="E477" s="1705"/>
      <c r="F477" s="1705"/>
      <c r="G477" s="1705"/>
      <c r="H477" s="1705"/>
      <c r="I477" s="1705"/>
    </row>
    <row r="478" spans="1:9" ht="15.75" customHeight="1">
      <c r="A478" s="1705"/>
      <c r="B478" s="1705"/>
      <c r="C478" s="1705"/>
      <c r="D478" s="1705"/>
      <c r="E478" s="1705"/>
      <c r="F478" s="1705"/>
      <c r="G478" s="1705"/>
      <c r="H478" s="1705"/>
      <c r="I478" s="1705"/>
    </row>
    <row r="479" spans="1:9" ht="15.75" customHeight="1">
      <c r="A479" s="1705"/>
      <c r="B479" s="1705"/>
      <c r="C479" s="1705"/>
      <c r="D479" s="1705"/>
      <c r="E479" s="1705"/>
      <c r="F479" s="1705"/>
      <c r="G479" s="1705"/>
      <c r="H479" s="1705"/>
      <c r="I479" s="1705"/>
    </row>
    <row r="480" spans="1:9" ht="15.75" customHeight="1">
      <c r="A480" s="1705"/>
      <c r="B480" s="1705"/>
      <c r="C480" s="1705"/>
      <c r="D480" s="1705"/>
      <c r="E480" s="1705"/>
      <c r="F480" s="1705"/>
      <c r="G480" s="1705"/>
      <c r="H480" s="1705"/>
      <c r="I480" s="1705"/>
    </row>
    <row r="481" spans="1:9" ht="15.75" customHeight="1">
      <c r="A481" s="1705"/>
      <c r="B481" s="1705"/>
      <c r="C481" s="1705"/>
      <c r="D481" s="1705"/>
      <c r="E481" s="1705"/>
      <c r="F481" s="1705"/>
      <c r="G481" s="1705"/>
      <c r="H481" s="1705"/>
      <c r="I481" s="1705"/>
    </row>
    <row r="482" spans="1:9" ht="15.75" customHeight="1">
      <c r="A482" s="1705"/>
      <c r="B482" s="1705"/>
      <c r="C482" s="1705"/>
      <c r="D482" s="1705"/>
      <c r="E482" s="1705"/>
      <c r="F482" s="1705"/>
      <c r="G482" s="1705"/>
      <c r="H482" s="1705"/>
      <c r="I482" s="1705"/>
    </row>
    <row r="483" spans="1:9" ht="15.75" customHeight="1">
      <c r="A483" s="1705"/>
      <c r="B483" s="1705"/>
      <c r="C483" s="1705"/>
      <c r="D483" s="1705"/>
      <c r="E483" s="1705"/>
      <c r="F483" s="1705"/>
      <c r="G483" s="1705"/>
      <c r="H483" s="1705"/>
      <c r="I483" s="1705"/>
    </row>
    <row r="484" spans="1:9" ht="15.75" customHeight="1">
      <c r="A484" s="1705"/>
      <c r="B484" s="1705"/>
      <c r="C484" s="1705"/>
      <c r="D484" s="1705"/>
      <c r="E484" s="1705"/>
      <c r="F484" s="1705"/>
      <c r="G484" s="1705"/>
      <c r="H484" s="1705"/>
      <c r="I484" s="1705"/>
    </row>
    <row r="485" spans="1:9" ht="15.75" customHeight="1">
      <c r="A485" s="1705"/>
      <c r="B485" s="1705"/>
      <c r="C485" s="1705"/>
      <c r="D485" s="1705"/>
      <c r="E485" s="1705"/>
      <c r="F485" s="1705"/>
      <c r="G485" s="1705"/>
      <c r="H485" s="1705"/>
      <c r="I485" s="1705"/>
    </row>
    <row r="486" spans="1:9" ht="15.75" customHeight="1">
      <c r="A486" s="1705"/>
      <c r="B486" s="1705"/>
      <c r="C486" s="1705"/>
      <c r="D486" s="1705"/>
      <c r="E486" s="1705"/>
      <c r="F486" s="1705"/>
      <c r="G486" s="1705"/>
      <c r="H486" s="1705"/>
      <c r="I486" s="1705"/>
    </row>
    <row r="487" spans="1:9" ht="15.75" customHeight="1">
      <c r="A487" s="1705"/>
      <c r="B487" s="1705"/>
      <c r="C487" s="1705"/>
      <c r="D487" s="1705"/>
      <c r="E487" s="1705"/>
      <c r="F487" s="1705"/>
      <c r="G487" s="1705"/>
      <c r="H487" s="1705"/>
      <c r="I487" s="1705"/>
    </row>
    <row r="488" spans="1:9" ht="15.75" customHeight="1">
      <c r="A488" s="1705"/>
      <c r="B488" s="1705"/>
      <c r="C488" s="1705"/>
      <c r="D488" s="1705"/>
      <c r="E488" s="1705"/>
      <c r="F488" s="1705"/>
      <c r="G488" s="1705"/>
      <c r="H488" s="1705"/>
      <c r="I488" s="1705"/>
    </row>
    <row r="489" spans="1:9" ht="15.75" customHeight="1">
      <c r="A489" s="1705"/>
      <c r="B489" s="1705"/>
      <c r="C489" s="1705"/>
      <c r="D489" s="1705"/>
      <c r="E489" s="1705"/>
      <c r="F489" s="1705"/>
      <c r="G489" s="1705"/>
      <c r="H489" s="1705"/>
      <c r="I489" s="1705"/>
    </row>
    <row r="490" spans="1:9" ht="15.75" customHeight="1">
      <c r="A490" s="1705"/>
      <c r="B490" s="1705"/>
      <c r="C490" s="1705"/>
      <c r="D490" s="1705"/>
      <c r="E490" s="1705"/>
      <c r="F490" s="1705"/>
      <c r="G490" s="1705"/>
      <c r="H490" s="1705"/>
      <c r="I490" s="1705"/>
    </row>
    <row r="491" spans="1:9" ht="15.75" customHeight="1">
      <c r="A491" s="1705"/>
      <c r="B491" s="1705"/>
      <c r="C491" s="1705"/>
      <c r="D491" s="1705"/>
      <c r="E491" s="1705"/>
      <c r="F491" s="1705"/>
      <c r="G491" s="1705"/>
      <c r="H491" s="1705"/>
      <c r="I491" s="1705"/>
    </row>
    <row r="492" spans="1:9" ht="15.75" customHeight="1">
      <c r="A492" s="1705"/>
      <c r="B492" s="1705"/>
      <c r="C492" s="1705"/>
      <c r="D492" s="1705"/>
      <c r="E492" s="1705"/>
      <c r="F492" s="1705"/>
      <c r="G492" s="1705"/>
      <c r="H492" s="1705"/>
      <c r="I492" s="1705"/>
    </row>
    <row r="493" spans="1:9" ht="15.75" customHeight="1">
      <c r="A493" s="1705"/>
      <c r="B493" s="1705"/>
      <c r="C493" s="1705"/>
      <c r="D493" s="1705"/>
      <c r="E493" s="1705"/>
      <c r="F493" s="1705"/>
      <c r="G493" s="1705"/>
      <c r="H493" s="1705"/>
      <c r="I493" s="1705"/>
    </row>
    <row r="494" spans="1:9" ht="15.75" customHeight="1">
      <c r="A494" s="1705"/>
      <c r="B494" s="1705"/>
      <c r="C494" s="1705"/>
      <c r="D494" s="1705"/>
      <c r="E494" s="1705"/>
      <c r="F494" s="1705"/>
      <c r="G494" s="1705"/>
      <c r="H494" s="1705"/>
      <c r="I494" s="1705"/>
    </row>
    <row r="495" spans="1:9" ht="15.75" customHeight="1">
      <c r="A495" s="1705"/>
      <c r="B495" s="1705"/>
      <c r="C495" s="1705"/>
      <c r="D495" s="1705"/>
      <c r="E495" s="1705"/>
      <c r="F495" s="1705"/>
      <c r="G495" s="1705"/>
      <c r="H495" s="1705"/>
      <c r="I495" s="1705"/>
    </row>
    <row r="496" spans="1:9" ht="15.75" customHeight="1">
      <c r="A496" s="1705"/>
      <c r="B496" s="1705"/>
      <c r="C496" s="1705"/>
      <c r="D496" s="1705"/>
      <c r="E496" s="1705"/>
      <c r="F496" s="1705"/>
      <c r="G496" s="1705"/>
      <c r="H496" s="1705"/>
      <c r="I496" s="1705"/>
    </row>
    <row r="497" spans="1:9" ht="15.75" customHeight="1">
      <c r="A497" s="1705"/>
      <c r="B497" s="1705"/>
      <c r="C497" s="1705"/>
      <c r="D497" s="1705"/>
      <c r="E497" s="1705"/>
      <c r="F497" s="1705"/>
      <c r="G497" s="1705"/>
      <c r="H497" s="1705"/>
      <c r="I497" s="1705"/>
    </row>
    <row r="498" spans="1:9" ht="15.75" customHeight="1">
      <c r="A498" s="1705"/>
      <c r="B498" s="1705"/>
      <c r="C498" s="1705"/>
      <c r="D498" s="1705"/>
      <c r="E498" s="1705"/>
      <c r="F498" s="1705"/>
      <c r="G498" s="1705"/>
      <c r="H498" s="1705"/>
      <c r="I498" s="1705"/>
    </row>
    <row r="499" spans="1:9" ht="15.75" customHeight="1">
      <c r="A499" s="1705"/>
      <c r="B499" s="1705"/>
      <c r="C499" s="1705"/>
      <c r="D499" s="1705"/>
      <c r="E499" s="1705"/>
      <c r="F499" s="1705"/>
      <c r="G499" s="1705"/>
      <c r="H499" s="1705"/>
      <c r="I499" s="1705"/>
    </row>
    <row r="500" spans="1:9" ht="15.75" customHeight="1">
      <c r="A500" s="1705"/>
      <c r="B500" s="1705"/>
      <c r="C500" s="1705"/>
      <c r="D500" s="1705"/>
      <c r="E500" s="1705"/>
      <c r="F500" s="1705"/>
      <c r="G500" s="1705"/>
      <c r="H500" s="1705"/>
      <c r="I500" s="1705"/>
    </row>
    <row r="501" spans="1:9" ht="15.75" customHeight="1">
      <c r="A501" s="1705"/>
      <c r="B501" s="1705"/>
      <c r="C501" s="1705"/>
      <c r="D501" s="1705"/>
      <c r="E501" s="1705"/>
      <c r="F501" s="1705"/>
      <c r="G501" s="1705"/>
      <c r="H501" s="1705"/>
      <c r="I501" s="1705"/>
    </row>
    <row r="502" spans="1:9" ht="15.75" customHeight="1">
      <c r="A502" s="1705"/>
      <c r="B502" s="1705"/>
      <c r="C502" s="1705"/>
      <c r="D502" s="1705"/>
      <c r="E502" s="1705"/>
      <c r="F502" s="1705"/>
      <c r="G502" s="1705"/>
      <c r="H502" s="1705"/>
      <c r="I502" s="1705"/>
    </row>
    <row r="503" spans="1:9" ht="15.75" customHeight="1">
      <c r="A503" s="1705"/>
      <c r="B503" s="1705"/>
      <c r="C503" s="1705"/>
      <c r="D503" s="1705"/>
      <c r="E503" s="1705"/>
      <c r="F503" s="1705"/>
      <c r="G503" s="1705"/>
      <c r="H503" s="1705"/>
      <c r="I503" s="1705"/>
    </row>
    <row r="504" spans="1:9" ht="15.75" customHeight="1">
      <c r="A504" s="1705"/>
      <c r="B504" s="1705"/>
      <c r="C504" s="1705"/>
      <c r="D504" s="1705"/>
      <c r="E504" s="1705"/>
      <c r="F504" s="1705"/>
      <c r="G504" s="1705"/>
      <c r="H504" s="1705"/>
      <c r="I504" s="1705"/>
    </row>
    <row r="505" spans="1:9" ht="15.75" customHeight="1">
      <c r="A505" s="1705"/>
      <c r="B505" s="1705"/>
      <c r="C505" s="1705"/>
      <c r="D505" s="1705"/>
      <c r="E505" s="1705"/>
      <c r="F505" s="1705"/>
      <c r="G505" s="1705"/>
      <c r="H505" s="1705"/>
      <c r="I505" s="1705"/>
    </row>
    <row r="506" spans="1:9" ht="15.75" customHeight="1">
      <c r="A506" s="1705"/>
      <c r="B506" s="1705"/>
      <c r="C506" s="1705"/>
      <c r="D506" s="1705"/>
      <c r="E506" s="1705"/>
      <c r="F506" s="1705"/>
      <c r="G506" s="1705"/>
      <c r="H506" s="1705"/>
      <c r="I506" s="1705"/>
    </row>
    <row r="507" spans="1:9" ht="15.75" customHeight="1">
      <c r="A507" s="1705"/>
      <c r="B507" s="1705"/>
      <c r="C507" s="1705"/>
      <c r="D507" s="1705"/>
      <c r="E507" s="1705"/>
      <c r="F507" s="1705"/>
      <c r="G507" s="1705"/>
      <c r="H507" s="1705"/>
      <c r="I507" s="1705"/>
    </row>
    <row r="508" spans="1:9" ht="15.75" customHeight="1">
      <c r="A508" s="1705"/>
      <c r="B508" s="1705"/>
      <c r="C508" s="1705"/>
      <c r="D508" s="1705"/>
      <c r="E508" s="1705"/>
      <c r="F508" s="1705"/>
      <c r="G508" s="1705"/>
      <c r="H508" s="1705"/>
      <c r="I508" s="1705"/>
    </row>
    <row r="509" spans="1:9" ht="15.75" customHeight="1">
      <c r="A509" s="1705"/>
      <c r="B509" s="1705"/>
      <c r="C509" s="1705"/>
      <c r="D509" s="1705"/>
      <c r="E509" s="1705"/>
      <c r="F509" s="1705"/>
      <c r="G509" s="1705"/>
      <c r="H509" s="1705"/>
      <c r="I509" s="1705"/>
    </row>
    <row r="510" spans="1:9" ht="15.75" customHeight="1">
      <c r="A510" s="1705"/>
      <c r="B510" s="1705"/>
      <c r="C510" s="1705"/>
      <c r="D510" s="1705"/>
      <c r="E510" s="1705"/>
      <c r="F510" s="1705"/>
      <c r="G510" s="1705"/>
      <c r="H510" s="1705"/>
      <c r="I510" s="1705"/>
    </row>
    <row r="511" spans="1:9" ht="15.75" customHeight="1">
      <c r="A511" s="1705"/>
      <c r="B511" s="1705"/>
      <c r="C511" s="1705"/>
      <c r="D511" s="1705"/>
      <c r="E511" s="1705"/>
      <c r="F511" s="1705"/>
      <c r="G511" s="1705"/>
      <c r="H511" s="1705"/>
      <c r="I511" s="1705"/>
    </row>
    <row r="512" spans="1:9" ht="15.75" customHeight="1">
      <c r="A512" s="1705"/>
      <c r="B512" s="1705"/>
      <c r="C512" s="1705"/>
      <c r="D512" s="1705"/>
      <c r="E512" s="1705"/>
      <c r="F512" s="1705"/>
      <c r="G512" s="1705"/>
      <c r="H512" s="1705"/>
      <c r="I512" s="1705"/>
    </row>
    <row r="513" spans="1:9" ht="15.75" customHeight="1">
      <c r="A513" s="1705"/>
      <c r="B513" s="1705"/>
      <c r="C513" s="1705"/>
      <c r="D513" s="1705"/>
      <c r="E513" s="1705"/>
      <c r="F513" s="1705"/>
      <c r="G513" s="1705"/>
      <c r="H513" s="1705"/>
      <c r="I513" s="1705"/>
    </row>
    <row r="514" spans="1:9" ht="15.75" customHeight="1">
      <c r="A514" s="1705"/>
      <c r="B514" s="1705"/>
      <c r="C514" s="1705"/>
      <c r="D514" s="1705"/>
      <c r="E514" s="1705"/>
      <c r="F514" s="1705"/>
      <c r="G514" s="1705"/>
      <c r="H514" s="1705"/>
      <c r="I514" s="1705"/>
    </row>
    <row r="515" spans="1:9" ht="15.75" customHeight="1">
      <c r="A515" s="1705"/>
      <c r="B515" s="1705"/>
      <c r="C515" s="1705"/>
      <c r="D515" s="1705"/>
      <c r="E515" s="1705"/>
      <c r="F515" s="1705"/>
      <c r="G515" s="1705"/>
      <c r="H515" s="1705"/>
      <c r="I515" s="1705"/>
    </row>
    <row r="516" spans="1:9" ht="15.75" customHeight="1">
      <c r="A516" s="1705"/>
      <c r="B516" s="1705"/>
      <c r="C516" s="1705"/>
      <c r="D516" s="1705"/>
      <c r="E516" s="1705"/>
      <c r="F516" s="1705"/>
      <c r="G516" s="1705"/>
      <c r="H516" s="1705"/>
      <c r="I516" s="1705"/>
    </row>
    <row r="517" spans="1:9" ht="15.75" customHeight="1">
      <c r="A517" s="1705"/>
      <c r="B517" s="1705"/>
      <c r="C517" s="1705"/>
      <c r="D517" s="1705"/>
      <c r="E517" s="1705"/>
      <c r="F517" s="1705"/>
      <c r="G517" s="1705"/>
      <c r="H517" s="1705"/>
      <c r="I517" s="1705"/>
    </row>
    <row r="518" spans="1:9" ht="15.75" customHeight="1">
      <c r="A518" s="1705"/>
      <c r="B518" s="1705"/>
      <c r="C518" s="1705"/>
      <c r="D518" s="1705"/>
      <c r="E518" s="1705"/>
      <c r="F518" s="1705"/>
      <c r="G518" s="1705"/>
      <c r="H518" s="1705"/>
      <c r="I518" s="1705"/>
    </row>
    <row r="519" spans="1:9" ht="15.75" customHeight="1">
      <c r="A519" s="1705"/>
      <c r="B519" s="1705"/>
      <c r="C519" s="1705"/>
      <c r="D519" s="1705"/>
      <c r="E519" s="1705"/>
      <c r="F519" s="1705"/>
      <c r="G519" s="1705"/>
      <c r="H519" s="1705"/>
      <c r="I519" s="1705"/>
    </row>
    <row r="520" spans="1:9" ht="15.75" customHeight="1">
      <c r="A520" s="1705"/>
      <c r="B520" s="1705"/>
      <c r="C520" s="1705"/>
      <c r="D520" s="1705"/>
      <c r="E520" s="1705"/>
      <c r="F520" s="1705"/>
      <c r="G520" s="1705"/>
      <c r="H520" s="1705"/>
      <c r="I520" s="1705"/>
    </row>
    <row r="521" spans="1:9" ht="15.75" customHeight="1">
      <c r="A521" s="1705"/>
      <c r="B521" s="1705"/>
      <c r="C521" s="1705"/>
      <c r="D521" s="1705"/>
      <c r="E521" s="1705"/>
      <c r="F521" s="1705"/>
      <c r="G521" s="1705"/>
      <c r="H521" s="1705"/>
      <c r="I521" s="1705"/>
    </row>
    <row r="522" spans="1:9" ht="15.75" customHeight="1">
      <c r="A522" s="1705"/>
      <c r="B522" s="1705"/>
      <c r="C522" s="1705"/>
      <c r="D522" s="1705"/>
      <c r="E522" s="1705"/>
      <c r="F522" s="1705"/>
      <c r="G522" s="1705"/>
      <c r="H522" s="1705"/>
      <c r="I522" s="1705"/>
    </row>
    <row r="523" spans="1:9" ht="15.75" customHeight="1">
      <c r="A523" s="1705"/>
      <c r="B523" s="1705"/>
      <c r="C523" s="1705"/>
      <c r="D523" s="1705"/>
      <c r="E523" s="1705"/>
      <c r="F523" s="1705"/>
      <c r="G523" s="1705"/>
      <c r="H523" s="1705"/>
      <c r="I523" s="1705"/>
    </row>
    <row r="524" spans="1:9" ht="15.75" customHeight="1">
      <c r="A524" s="1705"/>
      <c r="B524" s="1705"/>
      <c r="C524" s="1705"/>
      <c r="D524" s="1705"/>
      <c r="E524" s="1705"/>
      <c r="F524" s="1705"/>
      <c r="G524" s="1705"/>
      <c r="H524" s="1705"/>
      <c r="I524" s="1705"/>
    </row>
    <row r="525" spans="1:9" ht="15.75" customHeight="1">
      <c r="A525" s="1705"/>
      <c r="B525" s="1705"/>
      <c r="C525" s="1705"/>
      <c r="D525" s="1705"/>
      <c r="E525" s="1705"/>
      <c r="F525" s="1705"/>
      <c r="G525" s="1705"/>
      <c r="H525" s="1705"/>
      <c r="I525" s="1705"/>
    </row>
    <row r="526" spans="1:9" ht="15.75" customHeight="1">
      <c r="A526" s="1705"/>
      <c r="B526" s="1705"/>
      <c r="C526" s="1705"/>
      <c r="D526" s="1705"/>
      <c r="E526" s="1705"/>
      <c r="F526" s="1705"/>
      <c r="G526" s="1705"/>
      <c r="H526" s="1705"/>
      <c r="I526" s="1705"/>
    </row>
    <row r="527" spans="1:9" ht="15.75" customHeight="1">
      <c r="A527" s="1705"/>
      <c r="B527" s="1705"/>
      <c r="C527" s="1705"/>
      <c r="D527" s="1705"/>
      <c r="E527" s="1705"/>
      <c r="F527" s="1705"/>
      <c r="G527" s="1705"/>
      <c r="H527" s="1705"/>
      <c r="I527" s="1705"/>
    </row>
    <row r="528" spans="1:9" ht="15.75" customHeight="1">
      <c r="A528" s="1705"/>
      <c r="B528" s="1705"/>
      <c r="C528" s="1705"/>
      <c r="D528" s="1705"/>
      <c r="E528" s="1705"/>
      <c r="F528" s="1705"/>
      <c r="G528" s="1705"/>
      <c r="H528" s="1705"/>
      <c r="I528" s="1705"/>
    </row>
    <row r="529" spans="1:9" ht="15.75" customHeight="1">
      <c r="A529" s="1705"/>
      <c r="B529" s="1705"/>
      <c r="C529" s="1705"/>
      <c r="D529" s="1705"/>
      <c r="E529" s="1705"/>
      <c r="F529" s="1705"/>
      <c r="G529" s="1705"/>
      <c r="H529" s="1705"/>
      <c r="I529" s="1705"/>
    </row>
    <row r="530" spans="1:9" ht="15.75" customHeight="1">
      <c r="A530" s="1705"/>
      <c r="B530" s="1705"/>
      <c r="C530" s="1705"/>
      <c r="D530" s="1705"/>
      <c r="E530" s="1705"/>
      <c r="F530" s="1705"/>
      <c r="G530" s="1705"/>
      <c r="H530" s="1705"/>
      <c r="I530" s="1705"/>
    </row>
    <row r="531" spans="1:9" ht="15.75" customHeight="1">
      <c r="A531" s="1705"/>
      <c r="B531" s="1705"/>
      <c r="C531" s="1705"/>
      <c r="D531" s="1705"/>
      <c r="E531" s="1705"/>
      <c r="F531" s="1705"/>
      <c r="G531" s="1705"/>
      <c r="H531" s="1705"/>
      <c r="I531" s="1705"/>
    </row>
    <row r="532" spans="1:9" ht="15.75" customHeight="1">
      <c r="A532" s="1705"/>
      <c r="B532" s="1705"/>
      <c r="C532" s="1705"/>
      <c r="D532" s="1705"/>
      <c r="E532" s="1705"/>
      <c r="F532" s="1705"/>
      <c r="G532" s="1705"/>
      <c r="H532" s="1705"/>
      <c r="I532" s="1705"/>
    </row>
    <row r="533" spans="1:9" ht="15.75" customHeight="1">
      <c r="A533" s="1705"/>
      <c r="B533" s="1705"/>
      <c r="C533" s="1705"/>
      <c r="D533" s="1705"/>
      <c r="E533" s="1705"/>
      <c r="F533" s="1705"/>
      <c r="G533" s="1705"/>
      <c r="H533" s="1705"/>
      <c r="I533" s="1705"/>
    </row>
    <row r="534" spans="1:9" ht="15.75" customHeight="1">
      <c r="A534" s="1705"/>
      <c r="B534" s="1705"/>
      <c r="C534" s="1705"/>
      <c r="D534" s="1705"/>
      <c r="E534" s="1705"/>
      <c r="F534" s="1705"/>
      <c r="G534" s="1705"/>
      <c r="H534" s="1705"/>
      <c r="I534" s="1705"/>
    </row>
    <row r="535" spans="1:9" ht="15.75" customHeight="1">
      <c r="A535" s="1705"/>
      <c r="B535" s="1705"/>
      <c r="C535" s="1705"/>
      <c r="D535" s="1705"/>
      <c r="E535" s="1705"/>
      <c r="F535" s="1705"/>
      <c r="G535" s="1705"/>
      <c r="H535" s="1705"/>
      <c r="I535" s="1705"/>
    </row>
    <row r="536" spans="1:9" ht="15.75" customHeight="1">
      <c r="A536" s="1705"/>
      <c r="B536" s="1705"/>
      <c r="C536" s="1705"/>
      <c r="D536" s="1705"/>
      <c r="E536" s="1705"/>
      <c r="F536" s="1705"/>
      <c r="G536" s="1705"/>
      <c r="H536" s="1705"/>
      <c r="I536" s="1705"/>
    </row>
    <row r="537" spans="1:9" ht="15.75" customHeight="1">
      <c r="A537" s="1705"/>
      <c r="B537" s="1705"/>
      <c r="C537" s="1705"/>
      <c r="D537" s="1705"/>
      <c r="E537" s="1705"/>
      <c r="F537" s="1705"/>
      <c r="G537" s="1705"/>
      <c r="H537" s="1705"/>
      <c r="I537" s="1705"/>
    </row>
    <row r="538" spans="1:9" ht="15.75" customHeight="1">
      <c r="A538" s="1705"/>
      <c r="B538" s="1705"/>
      <c r="C538" s="1705"/>
      <c r="D538" s="1705"/>
      <c r="E538" s="1705"/>
      <c r="F538" s="1705"/>
      <c r="G538" s="1705"/>
      <c r="H538" s="1705"/>
      <c r="I538" s="1705"/>
    </row>
    <row r="539" spans="1:9" ht="15.75" customHeight="1">
      <c r="A539" s="1705"/>
      <c r="B539" s="1705"/>
      <c r="C539" s="1705"/>
      <c r="D539" s="1705"/>
      <c r="E539" s="1705"/>
      <c r="F539" s="1705"/>
      <c r="G539" s="1705"/>
      <c r="H539" s="1705"/>
      <c r="I539" s="1705"/>
    </row>
    <row r="540" spans="1:9" ht="15.75" customHeight="1">
      <c r="A540" s="1705"/>
      <c r="B540" s="1705"/>
      <c r="C540" s="1705"/>
      <c r="D540" s="1705"/>
      <c r="E540" s="1705"/>
      <c r="F540" s="1705"/>
      <c r="G540" s="1705"/>
      <c r="H540" s="1705"/>
      <c r="I540" s="1705"/>
    </row>
    <row r="541" spans="1:9" ht="15.75" customHeight="1">
      <c r="A541" s="1705"/>
      <c r="B541" s="1705"/>
      <c r="C541" s="1705"/>
      <c r="D541" s="1705"/>
      <c r="E541" s="1705"/>
      <c r="F541" s="1705"/>
      <c r="G541" s="1705"/>
      <c r="H541" s="1705"/>
      <c r="I541" s="1705"/>
    </row>
    <row r="542" spans="1:9" ht="15.75" customHeight="1">
      <c r="A542" s="1705"/>
      <c r="B542" s="1705"/>
      <c r="C542" s="1705"/>
      <c r="D542" s="1705"/>
      <c r="E542" s="1705"/>
      <c r="F542" s="1705"/>
      <c r="G542" s="1705"/>
      <c r="H542" s="1705"/>
      <c r="I542" s="1705"/>
    </row>
    <row r="543" spans="1:9" ht="15.75" customHeight="1">
      <c r="A543" s="1705"/>
      <c r="B543" s="1705"/>
      <c r="C543" s="1705"/>
      <c r="D543" s="1705"/>
      <c r="E543" s="1705"/>
      <c r="F543" s="1705"/>
      <c r="G543" s="1705"/>
      <c r="H543" s="1705"/>
      <c r="I543" s="1705"/>
    </row>
    <row r="544" spans="1:9" ht="15.75" customHeight="1">
      <c r="A544" s="1705"/>
      <c r="B544" s="1705"/>
      <c r="C544" s="1705"/>
      <c r="D544" s="1705"/>
      <c r="E544" s="1705"/>
      <c r="F544" s="1705"/>
      <c r="G544" s="1705"/>
      <c r="H544" s="1705"/>
      <c r="I544" s="1705"/>
    </row>
    <row r="545" spans="1:9" ht="15.75" customHeight="1">
      <c r="A545" s="1705"/>
      <c r="B545" s="1705"/>
      <c r="C545" s="1705"/>
      <c r="D545" s="1705"/>
      <c r="E545" s="1705"/>
      <c r="F545" s="1705"/>
      <c r="G545" s="1705"/>
      <c r="H545" s="1705"/>
      <c r="I545" s="1705"/>
    </row>
    <row r="546" spans="1:9" ht="15.75" customHeight="1">
      <c r="A546" s="1705"/>
      <c r="B546" s="1705"/>
      <c r="C546" s="1705"/>
      <c r="D546" s="1705"/>
      <c r="E546" s="1705"/>
      <c r="F546" s="1705"/>
      <c r="G546" s="1705"/>
      <c r="H546" s="1705"/>
      <c r="I546" s="1705"/>
    </row>
    <row r="547" spans="1:9" ht="15.75" customHeight="1">
      <c r="A547" s="1705"/>
      <c r="B547" s="1705"/>
      <c r="C547" s="1705"/>
      <c r="D547" s="1705"/>
      <c r="E547" s="1705"/>
      <c r="F547" s="1705"/>
      <c r="G547" s="1705"/>
      <c r="H547" s="1705"/>
      <c r="I547" s="1705"/>
    </row>
    <row r="548" spans="1:9" ht="15.75" customHeight="1">
      <c r="A548" s="1705"/>
      <c r="B548" s="1705"/>
      <c r="C548" s="1705"/>
      <c r="D548" s="1705"/>
      <c r="E548" s="1705"/>
      <c r="F548" s="1705"/>
      <c r="G548" s="1705"/>
      <c r="H548" s="1705"/>
      <c r="I548" s="1705"/>
    </row>
    <row r="549" spans="1:9" ht="15.75" customHeight="1">
      <c r="A549" s="1705"/>
      <c r="B549" s="1705"/>
      <c r="C549" s="1705"/>
      <c r="D549" s="1705"/>
      <c r="E549" s="1705"/>
      <c r="F549" s="1705"/>
      <c r="G549" s="1705"/>
      <c r="H549" s="1705"/>
      <c r="I549" s="1705"/>
    </row>
    <row r="550" spans="1:9" ht="15.75" customHeight="1">
      <c r="A550" s="1705"/>
      <c r="B550" s="1705"/>
      <c r="C550" s="1705"/>
      <c r="D550" s="1705"/>
      <c r="E550" s="1705"/>
      <c r="F550" s="1705"/>
      <c r="G550" s="1705"/>
      <c r="H550" s="1705"/>
      <c r="I550" s="1705"/>
    </row>
    <row r="551" spans="1:9" ht="15.75" customHeight="1">
      <c r="A551" s="1705"/>
      <c r="B551" s="1705"/>
      <c r="C551" s="1705"/>
      <c r="D551" s="1705"/>
      <c r="E551" s="1705"/>
      <c r="F551" s="1705"/>
      <c r="G551" s="1705"/>
      <c r="H551" s="1705"/>
      <c r="I551" s="1705"/>
    </row>
    <row r="552" spans="1:9" ht="15.75" customHeight="1">
      <c r="A552" s="1705"/>
      <c r="B552" s="1705"/>
      <c r="C552" s="1705"/>
      <c r="D552" s="1705"/>
      <c r="E552" s="1705"/>
      <c r="F552" s="1705"/>
      <c r="G552" s="1705"/>
      <c r="H552" s="1705"/>
      <c r="I552" s="1705"/>
    </row>
    <row r="553" spans="1:9" ht="15.75" customHeight="1">
      <c r="A553" s="1705"/>
      <c r="B553" s="1705"/>
      <c r="C553" s="1705"/>
      <c r="D553" s="1705"/>
      <c r="E553" s="1705"/>
      <c r="F553" s="1705"/>
      <c r="G553" s="1705"/>
      <c r="H553" s="1705"/>
      <c r="I553" s="1705"/>
    </row>
    <row r="554" spans="1:9" ht="15.75" customHeight="1">
      <c r="A554" s="1705"/>
      <c r="B554" s="1705"/>
      <c r="C554" s="1705"/>
      <c r="D554" s="1705"/>
      <c r="E554" s="1705"/>
      <c r="F554" s="1705"/>
      <c r="G554" s="1705"/>
      <c r="H554" s="1705"/>
      <c r="I554" s="1705"/>
    </row>
    <row r="555" spans="1:9" ht="15.75" customHeight="1">
      <c r="A555" s="1705"/>
      <c r="B555" s="1705"/>
      <c r="C555" s="1705"/>
      <c r="D555" s="1705"/>
      <c r="E555" s="1705"/>
      <c r="F555" s="1705"/>
      <c r="G555" s="1705"/>
      <c r="H555" s="1705"/>
      <c r="I555" s="1705"/>
    </row>
    <row r="556" spans="1:9" ht="15.75" customHeight="1">
      <c r="A556" s="1705"/>
      <c r="B556" s="1705"/>
      <c r="C556" s="1705"/>
      <c r="D556" s="1705"/>
      <c r="E556" s="1705"/>
      <c r="F556" s="1705"/>
      <c r="G556" s="1705"/>
      <c r="H556" s="1705"/>
      <c r="I556" s="1705"/>
    </row>
    <row r="557" spans="1:9" ht="15.75" customHeight="1">
      <c r="A557" s="1705"/>
      <c r="B557" s="1705"/>
      <c r="C557" s="1705"/>
      <c r="D557" s="1705"/>
      <c r="E557" s="1705"/>
      <c r="F557" s="1705"/>
      <c r="G557" s="1705"/>
      <c r="H557" s="1705"/>
      <c r="I557" s="1705"/>
    </row>
    <row r="558" spans="1:9" ht="15.75" customHeight="1">
      <c r="A558" s="1705"/>
      <c r="B558" s="1705"/>
      <c r="C558" s="1705"/>
      <c r="D558" s="1705"/>
      <c r="E558" s="1705"/>
      <c r="F558" s="1705"/>
      <c r="G558" s="1705"/>
      <c r="H558" s="1705"/>
      <c r="I558" s="1705"/>
    </row>
    <row r="559" spans="1:9" ht="15.75" customHeight="1">
      <c r="A559" s="1705"/>
      <c r="B559" s="1705"/>
      <c r="C559" s="1705"/>
      <c r="D559" s="1705"/>
      <c r="E559" s="1705"/>
      <c r="F559" s="1705"/>
      <c r="G559" s="1705"/>
      <c r="H559" s="1705"/>
      <c r="I559" s="1705"/>
    </row>
    <row r="560" spans="1:9" ht="15.75" customHeight="1">
      <c r="A560" s="1705"/>
      <c r="B560" s="1705"/>
      <c r="C560" s="1705"/>
      <c r="D560" s="1705"/>
      <c r="E560" s="1705"/>
      <c r="F560" s="1705"/>
      <c r="G560" s="1705"/>
      <c r="H560" s="1705"/>
      <c r="I560" s="1705"/>
    </row>
    <row r="561" spans="1:9" ht="15.75" customHeight="1">
      <c r="A561" s="1705"/>
      <c r="B561" s="1705"/>
      <c r="C561" s="1705"/>
      <c r="D561" s="1705"/>
      <c r="E561" s="1705"/>
      <c r="F561" s="1705"/>
      <c r="G561" s="1705"/>
      <c r="H561" s="1705"/>
      <c r="I561" s="1705"/>
    </row>
    <row r="562" spans="1:9" ht="15.75" customHeight="1">
      <c r="A562" s="1705"/>
      <c r="B562" s="1705"/>
      <c r="C562" s="1705"/>
      <c r="D562" s="1705"/>
      <c r="E562" s="1705"/>
      <c r="F562" s="1705"/>
      <c r="G562" s="1705"/>
      <c r="H562" s="1705"/>
      <c r="I562" s="1705"/>
    </row>
    <row r="563" spans="1:9" ht="15.75" customHeight="1">
      <c r="A563" s="1705"/>
      <c r="B563" s="1705"/>
      <c r="C563" s="1705"/>
      <c r="D563" s="1705"/>
      <c r="E563" s="1705"/>
      <c r="F563" s="1705"/>
      <c r="G563" s="1705"/>
      <c r="H563" s="1705"/>
      <c r="I563" s="1705"/>
    </row>
    <row r="564" spans="1:9" ht="15.75" customHeight="1">
      <c r="A564" s="1705"/>
      <c r="B564" s="1705"/>
      <c r="C564" s="1705"/>
      <c r="D564" s="1705"/>
      <c r="E564" s="1705"/>
      <c r="F564" s="1705"/>
      <c r="G564" s="1705"/>
      <c r="H564" s="1705"/>
      <c r="I564" s="1705"/>
    </row>
    <row r="565" spans="1:9" ht="15.75" customHeight="1">
      <c r="A565" s="1705"/>
      <c r="B565" s="1705"/>
      <c r="C565" s="1705"/>
      <c r="D565" s="1705"/>
      <c r="E565" s="1705"/>
      <c r="F565" s="1705"/>
      <c r="G565" s="1705"/>
      <c r="H565" s="1705"/>
      <c r="I565" s="1705"/>
    </row>
    <row r="566" spans="1:9" ht="15.75" customHeight="1">
      <c r="A566" s="1705"/>
      <c r="B566" s="1705"/>
      <c r="C566" s="1705"/>
      <c r="D566" s="1705"/>
      <c r="E566" s="1705"/>
      <c r="F566" s="1705"/>
      <c r="G566" s="1705"/>
      <c r="H566" s="1705"/>
      <c r="I566" s="1705"/>
    </row>
    <row r="567" spans="1:9" ht="15.75" customHeight="1">
      <c r="A567" s="1705"/>
      <c r="B567" s="1705"/>
      <c r="C567" s="1705"/>
      <c r="D567" s="1705"/>
      <c r="E567" s="1705"/>
      <c r="F567" s="1705"/>
      <c r="G567" s="1705"/>
      <c r="H567" s="1705"/>
      <c r="I567" s="1705"/>
    </row>
    <row r="568" spans="1:9" ht="15.75" customHeight="1">
      <c r="A568" s="1705"/>
      <c r="B568" s="1705"/>
      <c r="C568" s="1705"/>
      <c r="D568" s="1705"/>
      <c r="E568" s="1705"/>
      <c r="F568" s="1705"/>
      <c r="G568" s="1705"/>
      <c r="H568" s="1705"/>
      <c r="I568" s="1705"/>
    </row>
    <row r="569" spans="1:9" ht="15.75" customHeight="1">
      <c r="A569" s="1705"/>
      <c r="B569" s="1705"/>
      <c r="C569" s="1705"/>
      <c r="D569" s="1705"/>
      <c r="E569" s="1705"/>
      <c r="F569" s="1705"/>
      <c r="G569" s="1705"/>
      <c r="H569" s="1705"/>
      <c r="I569" s="1705"/>
    </row>
    <row r="570" spans="1:9" ht="15.75" customHeight="1">
      <c r="A570" s="1705"/>
      <c r="B570" s="1705"/>
      <c r="C570" s="1705"/>
      <c r="D570" s="1705"/>
      <c r="E570" s="1705"/>
      <c r="F570" s="1705"/>
      <c r="G570" s="1705"/>
      <c r="H570" s="1705"/>
      <c r="I570" s="1705"/>
    </row>
    <row r="571" spans="1:9" ht="15.75" customHeight="1">
      <c r="A571" s="1705"/>
      <c r="B571" s="1705"/>
      <c r="C571" s="1705"/>
      <c r="D571" s="1705"/>
      <c r="E571" s="1705"/>
      <c r="F571" s="1705"/>
      <c r="G571" s="1705"/>
      <c r="H571" s="1705"/>
      <c r="I571" s="1705"/>
    </row>
    <row r="572" spans="1:9" ht="15.75" customHeight="1">
      <c r="A572" s="1705"/>
      <c r="B572" s="1705"/>
      <c r="C572" s="1705"/>
      <c r="D572" s="1705"/>
      <c r="E572" s="1705"/>
      <c r="F572" s="1705"/>
      <c r="G572" s="1705"/>
      <c r="H572" s="1705"/>
      <c r="I572" s="1705"/>
    </row>
    <row r="573" spans="1:9" ht="15.75" customHeight="1">
      <c r="A573" s="1705"/>
      <c r="B573" s="1705"/>
      <c r="C573" s="1705"/>
      <c r="D573" s="1705"/>
      <c r="E573" s="1705"/>
      <c r="F573" s="1705"/>
      <c r="G573" s="1705"/>
      <c r="H573" s="1705"/>
      <c r="I573" s="1705"/>
    </row>
    <row r="574" spans="1:9" ht="15.75" customHeight="1">
      <c r="A574" s="1705"/>
      <c r="B574" s="1705"/>
      <c r="C574" s="1705"/>
      <c r="D574" s="1705"/>
      <c r="E574" s="1705"/>
      <c r="F574" s="1705"/>
      <c r="G574" s="1705"/>
      <c r="H574" s="1705"/>
      <c r="I574" s="1705"/>
    </row>
    <row r="575" spans="1:9" ht="15.75" customHeight="1">
      <c r="A575" s="1705"/>
      <c r="B575" s="1705"/>
      <c r="C575" s="1705"/>
      <c r="D575" s="1705"/>
      <c r="E575" s="1705"/>
      <c r="F575" s="1705"/>
      <c r="G575" s="1705"/>
      <c r="H575" s="1705"/>
      <c r="I575" s="1705"/>
    </row>
    <row r="576" spans="1:9" ht="15.75" customHeight="1">
      <c r="A576" s="1705"/>
      <c r="B576" s="1705"/>
      <c r="C576" s="1705"/>
      <c r="D576" s="1705"/>
      <c r="E576" s="1705"/>
      <c r="F576" s="1705"/>
      <c r="G576" s="1705"/>
      <c r="H576" s="1705"/>
      <c r="I576" s="1705"/>
    </row>
    <row r="577" spans="1:9" ht="15.75" customHeight="1">
      <c r="A577" s="1705"/>
      <c r="B577" s="1705"/>
      <c r="C577" s="1705"/>
      <c r="D577" s="1705"/>
      <c r="E577" s="1705"/>
      <c r="F577" s="1705"/>
      <c r="G577" s="1705"/>
      <c r="H577" s="1705"/>
      <c r="I577" s="1705"/>
    </row>
    <row r="578" spans="1:9" ht="15.75" customHeight="1">
      <c r="A578" s="1705"/>
      <c r="B578" s="1705"/>
      <c r="C578" s="1705"/>
      <c r="D578" s="1705"/>
      <c r="E578" s="1705"/>
      <c r="F578" s="1705"/>
      <c r="G578" s="1705"/>
      <c r="H578" s="1705"/>
      <c r="I578" s="1705"/>
    </row>
    <row r="579" spans="1:9" ht="15.75" customHeight="1">
      <c r="A579" s="1705"/>
      <c r="B579" s="1705"/>
      <c r="C579" s="1705"/>
      <c r="D579" s="1705"/>
      <c r="E579" s="1705"/>
      <c r="F579" s="1705"/>
      <c r="G579" s="1705"/>
      <c r="H579" s="1705"/>
      <c r="I579" s="1705"/>
    </row>
    <row r="580" spans="1:9" ht="15.75" customHeight="1">
      <c r="A580" s="1705"/>
      <c r="B580" s="1705"/>
      <c r="C580" s="1705"/>
      <c r="D580" s="1705"/>
      <c r="E580" s="1705"/>
      <c r="F580" s="1705"/>
      <c r="G580" s="1705"/>
      <c r="H580" s="1705"/>
      <c r="I580" s="1705"/>
    </row>
    <row r="581" spans="1:9" ht="15.75" customHeight="1">
      <c r="A581" s="1705"/>
      <c r="B581" s="1705"/>
      <c r="C581" s="1705"/>
      <c r="D581" s="1705"/>
      <c r="E581" s="1705"/>
      <c r="F581" s="1705"/>
      <c r="G581" s="1705"/>
      <c r="H581" s="1705"/>
      <c r="I581" s="1705"/>
    </row>
    <row r="582" spans="1:9" ht="15.75" customHeight="1">
      <c r="A582" s="1705"/>
      <c r="B582" s="1705"/>
      <c r="C582" s="1705"/>
      <c r="D582" s="1705"/>
      <c r="E582" s="1705"/>
      <c r="F582" s="1705"/>
      <c r="G582" s="1705"/>
      <c r="H582" s="1705"/>
      <c r="I582" s="1705"/>
    </row>
    <row r="583" spans="1:9" ht="15.75" customHeight="1">
      <c r="A583" s="1705"/>
      <c r="B583" s="1705"/>
      <c r="C583" s="1705"/>
      <c r="D583" s="1705"/>
      <c r="E583" s="1705"/>
      <c r="F583" s="1705"/>
      <c r="G583" s="1705"/>
      <c r="H583" s="1705"/>
      <c r="I583" s="1705"/>
    </row>
    <row r="584" spans="1:9" ht="15.75" customHeight="1">
      <c r="A584" s="1705"/>
      <c r="B584" s="1705"/>
      <c r="C584" s="1705"/>
      <c r="D584" s="1705"/>
      <c r="E584" s="1705"/>
      <c r="F584" s="1705"/>
      <c r="G584" s="1705"/>
      <c r="H584" s="1705"/>
      <c r="I584" s="1705"/>
    </row>
    <row r="585" spans="1:9" ht="15.75" customHeight="1">
      <c r="A585" s="1705"/>
      <c r="B585" s="1705"/>
      <c r="C585" s="1705"/>
      <c r="D585" s="1705"/>
      <c r="E585" s="1705"/>
      <c r="F585" s="1705"/>
      <c r="G585" s="1705"/>
      <c r="H585" s="1705"/>
      <c r="I585" s="1705"/>
    </row>
    <row r="586" spans="1:9" ht="15.75" customHeight="1">
      <c r="A586" s="1705"/>
      <c r="B586" s="1705"/>
      <c r="C586" s="1705"/>
      <c r="D586" s="1705"/>
      <c r="E586" s="1705"/>
      <c r="F586" s="1705"/>
      <c r="G586" s="1705"/>
      <c r="H586" s="1705"/>
      <c r="I586" s="1705"/>
    </row>
    <row r="587" spans="1:9" ht="15.75" customHeight="1">
      <c r="A587" s="1705"/>
      <c r="B587" s="1705"/>
      <c r="C587" s="1705"/>
      <c r="D587" s="1705"/>
      <c r="E587" s="1705"/>
      <c r="F587" s="1705"/>
      <c r="G587" s="1705"/>
      <c r="H587" s="1705"/>
      <c r="I587" s="1705"/>
    </row>
    <row r="588" spans="1:9" ht="15.75" customHeight="1">
      <c r="A588" s="1705"/>
      <c r="B588" s="1705"/>
      <c r="C588" s="1705"/>
      <c r="D588" s="1705"/>
      <c r="E588" s="1705"/>
      <c r="F588" s="1705"/>
      <c r="G588" s="1705"/>
      <c r="H588" s="1705"/>
      <c r="I588" s="1705"/>
    </row>
    <row r="589" spans="1:9" ht="15.75" customHeight="1">
      <c r="A589" s="1705"/>
      <c r="B589" s="1705"/>
      <c r="C589" s="1705"/>
      <c r="D589" s="1705"/>
      <c r="E589" s="1705"/>
      <c r="F589" s="1705"/>
      <c r="G589" s="1705"/>
      <c r="H589" s="1705"/>
      <c r="I589" s="1705"/>
    </row>
    <row r="590" spans="1:9" ht="15.75" customHeight="1">
      <c r="A590" s="1705"/>
      <c r="B590" s="1705"/>
      <c r="C590" s="1705"/>
      <c r="D590" s="1705"/>
      <c r="E590" s="1705"/>
      <c r="F590" s="1705"/>
      <c r="G590" s="1705"/>
      <c r="H590" s="1705"/>
      <c r="I590" s="1705"/>
    </row>
    <row r="591" spans="1:9" ht="15.75" customHeight="1">
      <c r="A591" s="1705"/>
      <c r="B591" s="1705"/>
      <c r="C591" s="1705"/>
      <c r="D591" s="1705"/>
      <c r="E591" s="1705"/>
      <c r="F591" s="1705"/>
      <c r="G591" s="1705"/>
      <c r="H591" s="1705"/>
      <c r="I591" s="1705"/>
    </row>
    <row r="592" spans="1:9" ht="15.75" customHeight="1">
      <c r="A592" s="1705"/>
      <c r="B592" s="1705"/>
      <c r="C592" s="1705"/>
      <c r="D592" s="1705"/>
      <c r="E592" s="1705"/>
      <c r="F592" s="1705"/>
      <c r="G592" s="1705"/>
      <c r="H592" s="1705"/>
      <c r="I592" s="1705"/>
    </row>
    <row r="593" spans="1:9" ht="15.75" customHeight="1">
      <c r="A593" s="1705"/>
      <c r="B593" s="1705"/>
      <c r="C593" s="1705"/>
      <c r="D593" s="1705"/>
      <c r="E593" s="1705"/>
      <c r="F593" s="1705"/>
      <c r="G593" s="1705"/>
      <c r="H593" s="1705"/>
      <c r="I593" s="1705"/>
    </row>
    <row r="594" spans="1:9" ht="15.75" customHeight="1">
      <c r="A594" s="1705"/>
      <c r="B594" s="1705"/>
      <c r="C594" s="1705"/>
      <c r="D594" s="1705"/>
      <c r="E594" s="1705"/>
      <c r="F594" s="1705"/>
      <c r="G594" s="1705"/>
      <c r="H594" s="1705"/>
      <c r="I594" s="1705"/>
    </row>
    <row r="595" spans="1:9" ht="15.75" customHeight="1">
      <c r="A595" s="1705"/>
      <c r="B595" s="1705"/>
      <c r="C595" s="1705"/>
      <c r="D595" s="1705"/>
      <c r="E595" s="1705"/>
      <c r="F595" s="1705"/>
      <c r="G595" s="1705"/>
      <c r="H595" s="1705"/>
      <c r="I595" s="1705"/>
    </row>
    <row r="596" spans="1:9" ht="15.75" customHeight="1">
      <c r="A596" s="1705"/>
      <c r="B596" s="1705"/>
      <c r="C596" s="1705"/>
      <c r="D596" s="1705"/>
      <c r="E596" s="1705"/>
      <c r="F596" s="1705"/>
      <c r="G596" s="1705"/>
      <c r="H596" s="1705"/>
      <c r="I596" s="1705"/>
    </row>
    <row r="597" spans="1:9" ht="15.75" customHeight="1">
      <c r="A597" s="1705"/>
      <c r="B597" s="1705"/>
      <c r="C597" s="1705"/>
      <c r="D597" s="1705"/>
      <c r="E597" s="1705"/>
      <c r="F597" s="1705"/>
      <c r="G597" s="1705"/>
      <c r="H597" s="1705"/>
      <c r="I597" s="1705"/>
    </row>
    <row r="598" spans="1:9" ht="15.75" customHeight="1">
      <c r="A598" s="1705"/>
      <c r="B598" s="1705"/>
      <c r="C598" s="1705"/>
      <c r="D598" s="1705"/>
      <c r="E598" s="1705"/>
      <c r="F598" s="1705"/>
      <c r="G598" s="1705"/>
      <c r="H598" s="1705"/>
      <c r="I598" s="1705"/>
    </row>
    <row r="599" spans="1:9" ht="15.75" customHeight="1">
      <c r="A599" s="1705"/>
      <c r="B599" s="1705"/>
      <c r="C599" s="1705"/>
      <c r="D599" s="1705"/>
      <c r="E599" s="1705"/>
      <c r="F599" s="1705"/>
      <c r="G599" s="1705"/>
      <c r="H599" s="1705"/>
      <c r="I599" s="1705"/>
    </row>
    <row r="600" spans="1:9" ht="15.75" customHeight="1">
      <c r="A600" s="1705"/>
      <c r="B600" s="1705"/>
      <c r="C600" s="1705"/>
      <c r="D600" s="1705"/>
      <c r="E600" s="1705"/>
      <c r="F600" s="1705"/>
      <c r="G600" s="1705"/>
      <c r="H600" s="1705"/>
      <c r="I600" s="1705"/>
    </row>
    <row r="601" spans="1:9" ht="15.75" customHeight="1">
      <c r="A601" s="1705"/>
      <c r="B601" s="1705"/>
      <c r="C601" s="1705"/>
      <c r="D601" s="1705"/>
      <c r="E601" s="1705"/>
      <c r="F601" s="1705"/>
      <c r="G601" s="1705"/>
      <c r="H601" s="1705"/>
      <c r="I601" s="1705"/>
    </row>
    <row r="602" spans="1:9" ht="15.75" customHeight="1">
      <c r="A602" s="1705"/>
      <c r="B602" s="1705"/>
      <c r="C602" s="1705"/>
      <c r="D602" s="1705"/>
      <c r="E602" s="1705"/>
      <c r="F602" s="1705"/>
      <c r="G602" s="1705"/>
      <c r="H602" s="1705"/>
      <c r="I602" s="1705"/>
    </row>
    <row r="603" spans="1:9" ht="15.75" customHeight="1">
      <c r="A603" s="1705"/>
      <c r="B603" s="1705"/>
      <c r="C603" s="1705"/>
      <c r="D603" s="1705"/>
      <c r="E603" s="1705"/>
      <c r="F603" s="1705"/>
      <c r="G603" s="1705"/>
      <c r="H603" s="1705"/>
      <c r="I603" s="1705"/>
    </row>
    <row r="604" spans="1:9" ht="15.75" customHeight="1">
      <c r="A604" s="1705"/>
      <c r="B604" s="1705"/>
      <c r="C604" s="1705"/>
      <c r="D604" s="1705"/>
      <c r="E604" s="1705"/>
      <c r="F604" s="1705"/>
      <c r="G604" s="1705"/>
      <c r="H604" s="1705"/>
      <c r="I604" s="1705"/>
    </row>
    <row r="605" spans="1:9" ht="15.75" customHeight="1">
      <c r="A605" s="1705"/>
      <c r="B605" s="1705"/>
      <c r="C605" s="1705"/>
      <c r="D605" s="1705"/>
      <c r="E605" s="1705"/>
      <c r="F605" s="1705"/>
      <c r="G605" s="1705"/>
      <c r="H605" s="1705"/>
      <c r="I605" s="1705"/>
    </row>
    <row r="606" spans="1:9" ht="15.75" customHeight="1">
      <c r="A606" s="1705"/>
      <c r="B606" s="1705"/>
      <c r="C606" s="1705"/>
      <c r="D606" s="1705"/>
      <c r="E606" s="1705"/>
      <c r="F606" s="1705"/>
      <c r="G606" s="1705"/>
      <c r="H606" s="1705"/>
      <c r="I606" s="1705"/>
    </row>
    <row r="607" spans="1:9" ht="15.75" customHeight="1">
      <c r="A607" s="1705"/>
      <c r="B607" s="1705"/>
      <c r="C607" s="1705"/>
      <c r="D607" s="1705"/>
      <c r="E607" s="1705"/>
      <c r="F607" s="1705"/>
      <c r="G607" s="1705"/>
      <c r="H607" s="1705"/>
      <c r="I607" s="1705"/>
    </row>
    <row r="608" spans="1:9" ht="15.75" customHeight="1">
      <c r="A608" s="1705"/>
      <c r="B608" s="1705"/>
      <c r="C608" s="1705"/>
      <c r="D608" s="1705"/>
      <c r="E608" s="1705"/>
      <c r="F608" s="1705"/>
      <c r="G608" s="1705"/>
      <c r="H608" s="1705"/>
      <c r="I608" s="1705"/>
    </row>
    <row r="609" spans="1:9" ht="15.75" customHeight="1">
      <c r="A609" s="1705"/>
      <c r="B609" s="1705"/>
      <c r="C609" s="1705"/>
      <c r="D609" s="1705"/>
      <c r="E609" s="1705"/>
      <c r="F609" s="1705"/>
      <c r="G609" s="1705"/>
      <c r="H609" s="1705"/>
      <c r="I609" s="1705"/>
    </row>
    <row r="610" spans="1:9" ht="15.75" customHeight="1">
      <c r="A610" s="1705"/>
      <c r="B610" s="1705"/>
      <c r="C610" s="1705"/>
      <c r="D610" s="1705"/>
      <c r="E610" s="1705"/>
      <c r="F610" s="1705"/>
      <c r="G610" s="1705"/>
      <c r="H610" s="1705"/>
      <c r="I610" s="1705"/>
    </row>
    <row r="611" spans="1:9" ht="15.75" customHeight="1">
      <c r="A611" s="1705"/>
      <c r="B611" s="1705"/>
      <c r="C611" s="1705"/>
      <c r="D611" s="1705"/>
      <c r="E611" s="1705"/>
      <c r="F611" s="1705"/>
      <c r="G611" s="1705"/>
      <c r="H611" s="1705"/>
      <c r="I611" s="1705"/>
    </row>
    <row r="612" spans="1:9" ht="15.75" customHeight="1">
      <c r="A612" s="1705"/>
      <c r="B612" s="1705"/>
      <c r="C612" s="1705"/>
      <c r="D612" s="1705"/>
      <c r="E612" s="1705"/>
      <c r="F612" s="1705"/>
      <c r="G612" s="1705"/>
      <c r="H612" s="1705"/>
      <c r="I612" s="1705"/>
    </row>
    <row r="613" spans="1:9" ht="15.75" customHeight="1">
      <c r="A613" s="1705"/>
      <c r="B613" s="1705"/>
      <c r="C613" s="1705"/>
      <c r="D613" s="1705"/>
      <c r="E613" s="1705"/>
      <c r="F613" s="1705"/>
      <c r="G613" s="1705"/>
      <c r="H613" s="1705"/>
      <c r="I613" s="1705"/>
    </row>
    <row r="614" spans="1:9" ht="15.75" customHeight="1">
      <c r="A614" s="1705"/>
      <c r="B614" s="1705"/>
      <c r="C614" s="1705"/>
      <c r="D614" s="1705"/>
      <c r="E614" s="1705"/>
      <c r="F614" s="1705"/>
      <c r="G614" s="1705"/>
      <c r="H614" s="1705"/>
      <c r="I614" s="1705"/>
    </row>
    <row r="615" spans="1:9" ht="15.75" customHeight="1">
      <c r="A615" s="1705"/>
      <c r="B615" s="1705"/>
      <c r="C615" s="1705"/>
      <c r="D615" s="1705"/>
      <c r="E615" s="1705"/>
      <c r="F615" s="1705"/>
      <c r="G615" s="1705"/>
      <c r="H615" s="1705"/>
      <c r="I615" s="1705"/>
    </row>
    <row r="616" spans="1:9" ht="15.75" customHeight="1">
      <c r="A616" s="1705"/>
      <c r="B616" s="1705"/>
      <c r="C616" s="1705"/>
      <c r="D616" s="1705"/>
      <c r="E616" s="1705"/>
      <c r="F616" s="1705"/>
      <c r="G616" s="1705"/>
      <c r="H616" s="1705"/>
      <c r="I616" s="1705"/>
    </row>
    <row r="617" spans="1:9" ht="15.75" customHeight="1">
      <c r="A617" s="1705"/>
      <c r="B617" s="1705"/>
      <c r="C617" s="1705"/>
      <c r="D617" s="1705"/>
      <c r="E617" s="1705"/>
      <c r="F617" s="1705"/>
      <c r="G617" s="1705"/>
      <c r="H617" s="1705"/>
      <c r="I617" s="1705"/>
    </row>
    <row r="618" spans="1:9" ht="15.75" customHeight="1">
      <c r="A618" s="1705"/>
      <c r="B618" s="1705"/>
      <c r="C618" s="1705"/>
      <c r="D618" s="1705"/>
      <c r="E618" s="1705"/>
      <c r="F618" s="1705"/>
      <c r="G618" s="1705"/>
      <c r="H618" s="1705"/>
      <c r="I618" s="1705"/>
    </row>
    <row r="619" spans="1:9" ht="15.75" customHeight="1">
      <c r="A619" s="1705"/>
      <c r="B619" s="1705"/>
      <c r="C619" s="1705"/>
      <c r="D619" s="1705"/>
      <c r="E619" s="1705"/>
      <c r="F619" s="1705"/>
      <c r="G619" s="1705"/>
      <c r="H619" s="1705"/>
      <c r="I619" s="1705"/>
    </row>
    <row r="620" spans="1:9" ht="15.75" customHeight="1">
      <c r="A620" s="1705"/>
      <c r="B620" s="1705"/>
      <c r="C620" s="1705"/>
      <c r="D620" s="1705"/>
      <c r="E620" s="1705"/>
      <c r="F620" s="1705"/>
      <c r="G620" s="1705"/>
      <c r="H620" s="1705"/>
      <c r="I620" s="1705"/>
    </row>
    <row r="621" spans="1:9" ht="15.75" customHeight="1">
      <c r="A621" s="1705"/>
      <c r="B621" s="1705"/>
      <c r="C621" s="1705"/>
      <c r="D621" s="1705"/>
      <c r="E621" s="1705"/>
      <c r="F621" s="1705"/>
      <c r="G621" s="1705"/>
      <c r="H621" s="1705"/>
      <c r="I621" s="1705"/>
    </row>
    <row r="622" spans="1:9" ht="15.75" customHeight="1">
      <c r="A622" s="1705"/>
      <c r="B622" s="1705"/>
      <c r="C622" s="1705"/>
      <c r="D622" s="1705"/>
      <c r="E622" s="1705"/>
      <c r="F622" s="1705"/>
      <c r="G622" s="1705"/>
      <c r="H622" s="1705"/>
      <c r="I622" s="1705"/>
    </row>
    <row r="623" spans="1:9" ht="15.75" customHeight="1">
      <c r="A623" s="1705"/>
      <c r="B623" s="1705"/>
      <c r="C623" s="1705"/>
      <c r="D623" s="1705"/>
      <c r="E623" s="1705"/>
      <c r="F623" s="1705"/>
      <c r="G623" s="1705"/>
      <c r="H623" s="1705"/>
      <c r="I623" s="1705"/>
    </row>
    <row r="624" spans="1:9" ht="15.75" customHeight="1">
      <c r="A624" s="1705"/>
      <c r="B624" s="1705"/>
      <c r="C624" s="1705"/>
      <c r="D624" s="1705"/>
      <c r="E624" s="1705"/>
      <c r="F624" s="1705"/>
      <c r="G624" s="1705"/>
      <c r="H624" s="1705"/>
      <c r="I624" s="1705"/>
    </row>
    <row r="625" spans="1:9" ht="15.75" customHeight="1">
      <c r="A625" s="1705"/>
      <c r="B625" s="1705"/>
      <c r="C625" s="1705"/>
      <c r="D625" s="1705"/>
      <c r="E625" s="1705"/>
      <c r="F625" s="1705"/>
      <c r="G625" s="1705"/>
      <c r="H625" s="1705"/>
      <c r="I625" s="1705"/>
    </row>
    <row r="626" spans="1:9" ht="15.75" customHeight="1">
      <c r="A626" s="1705"/>
      <c r="B626" s="1705"/>
      <c r="C626" s="1705"/>
      <c r="D626" s="1705"/>
      <c r="E626" s="1705"/>
      <c r="F626" s="1705"/>
      <c r="G626" s="1705"/>
      <c r="H626" s="1705"/>
      <c r="I626" s="1705"/>
    </row>
    <row r="627" spans="1:9" ht="15.75" customHeight="1">
      <c r="A627" s="1705"/>
      <c r="B627" s="1705"/>
      <c r="C627" s="1705"/>
      <c r="D627" s="1705"/>
      <c r="E627" s="1705"/>
      <c r="F627" s="1705"/>
      <c r="G627" s="1705"/>
      <c r="H627" s="1705"/>
      <c r="I627" s="1705"/>
    </row>
    <row r="628" spans="1:9" ht="15.75" customHeight="1">
      <c r="A628" s="1705"/>
      <c r="B628" s="1705"/>
      <c r="C628" s="1705"/>
      <c r="D628" s="1705"/>
      <c r="E628" s="1705"/>
      <c r="F628" s="1705"/>
      <c r="G628" s="1705"/>
      <c r="H628" s="1705"/>
      <c r="I628" s="1705"/>
    </row>
    <row r="629" spans="1:9" ht="15.75" customHeight="1">
      <c r="A629" s="1705"/>
      <c r="B629" s="1705"/>
      <c r="C629" s="1705"/>
      <c r="D629" s="1705"/>
      <c r="E629" s="1705"/>
      <c r="F629" s="1705"/>
      <c r="G629" s="1705"/>
      <c r="H629" s="1705"/>
      <c r="I629" s="1705"/>
    </row>
    <row r="630" spans="1:9" ht="15.75" customHeight="1">
      <c r="A630" s="1705"/>
      <c r="B630" s="1705"/>
      <c r="C630" s="1705"/>
      <c r="D630" s="1705"/>
      <c r="E630" s="1705"/>
      <c r="F630" s="1705"/>
      <c r="G630" s="1705"/>
      <c r="H630" s="1705"/>
      <c r="I630" s="1705"/>
    </row>
    <row r="631" spans="1:9" ht="15.75" customHeight="1">
      <c r="A631" s="1705"/>
      <c r="B631" s="1705"/>
      <c r="C631" s="1705"/>
      <c r="D631" s="1705"/>
      <c r="E631" s="1705"/>
      <c r="F631" s="1705"/>
      <c r="G631" s="1705"/>
      <c r="H631" s="1705"/>
      <c r="I631" s="1705"/>
    </row>
    <row r="632" spans="1:9" ht="15.75" customHeight="1">
      <c r="A632" s="1705"/>
      <c r="B632" s="1705"/>
      <c r="C632" s="1705"/>
      <c r="D632" s="1705"/>
      <c r="E632" s="1705"/>
      <c r="F632" s="1705"/>
      <c r="G632" s="1705"/>
      <c r="H632" s="1705"/>
      <c r="I632" s="1705"/>
    </row>
    <row r="633" spans="1:9" ht="15.75" customHeight="1">
      <c r="A633" s="1705"/>
      <c r="B633" s="1705"/>
      <c r="C633" s="1705"/>
      <c r="D633" s="1705"/>
      <c r="E633" s="1705"/>
      <c r="F633" s="1705"/>
      <c r="G633" s="1705"/>
      <c r="H633" s="1705"/>
      <c r="I633" s="1705"/>
    </row>
    <row r="634" spans="1:9" ht="15.75" customHeight="1">
      <c r="A634" s="1705"/>
      <c r="B634" s="1705"/>
      <c r="C634" s="1705"/>
      <c r="D634" s="1705"/>
      <c r="E634" s="1705"/>
      <c r="F634" s="1705"/>
      <c r="G634" s="1705"/>
      <c r="H634" s="1705"/>
      <c r="I634" s="1705"/>
    </row>
    <row r="635" spans="1:9" ht="15.75" customHeight="1">
      <c r="A635" s="1705"/>
      <c r="B635" s="1705"/>
      <c r="C635" s="1705"/>
      <c r="D635" s="1705"/>
      <c r="E635" s="1705"/>
      <c r="F635" s="1705"/>
      <c r="G635" s="1705"/>
      <c r="H635" s="1705"/>
      <c r="I635" s="1705"/>
    </row>
    <row r="636" spans="1:9" ht="15.75" customHeight="1">
      <c r="A636" s="1705"/>
      <c r="B636" s="1705"/>
      <c r="C636" s="1705"/>
      <c r="D636" s="1705"/>
      <c r="E636" s="1705"/>
      <c r="F636" s="1705"/>
      <c r="G636" s="1705"/>
      <c r="H636" s="1705"/>
      <c r="I636" s="1705"/>
    </row>
    <row r="637" spans="1:9" ht="15.75" customHeight="1">
      <c r="A637" s="1705"/>
      <c r="B637" s="1705"/>
      <c r="C637" s="1705"/>
      <c r="D637" s="1705"/>
      <c r="E637" s="1705"/>
      <c r="F637" s="1705"/>
      <c r="G637" s="1705"/>
      <c r="H637" s="1705"/>
      <c r="I637" s="1705"/>
    </row>
    <row r="638" spans="1:9" ht="15.75" customHeight="1">
      <c r="A638" s="1705"/>
      <c r="B638" s="1705"/>
      <c r="C638" s="1705"/>
      <c r="D638" s="1705"/>
      <c r="E638" s="1705"/>
      <c r="F638" s="1705"/>
      <c r="G638" s="1705"/>
      <c r="H638" s="1705"/>
      <c r="I638" s="1705"/>
    </row>
    <row r="639" spans="1:9" ht="15.75" customHeight="1">
      <c r="A639" s="1705"/>
      <c r="B639" s="1705"/>
      <c r="C639" s="1705"/>
      <c r="D639" s="1705"/>
      <c r="E639" s="1705"/>
      <c r="F639" s="1705"/>
      <c r="G639" s="1705"/>
      <c r="H639" s="1705"/>
      <c r="I639" s="1705"/>
    </row>
    <row r="640" spans="1:9" ht="15.75" customHeight="1">
      <c r="A640" s="1705"/>
      <c r="B640" s="1705"/>
      <c r="C640" s="1705"/>
      <c r="D640" s="1705"/>
      <c r="E640" s="1705"/>
      <c r="F640" s="1705"/>
      <c r="G640" s="1705"/>
      <c r="H640" s="1705"/>
      <c r="I640" s="1705"/>
    </row>
    <row r="641" spans="1:9" ht="15.75" customHeight="1">
      <c r="A641" s="1705"/>
      <c r="B641" s="1705"/>
      <c r="C641" s="1705"/>
      <c r="D641" s="1705"/>
      <c r="E641" s="1705"/>
      <c r="F641" s="1705"/>
      <c r="G641" s="1705"/>
      <c r="H641" s="1705"/>
      <c r="I641" s="1705"/>
    </row>
    <row r="642" spans="1:9" ht="15.75" customHeight="1">
      <c r="A642" s="1705"/>
      <c r="B642" s="1705"/>
      <c r="C642" s="1705"/>
      <c r="D642" s="1705"/>
      <c r="E642" s="1705"/>
      <c r="F642" s="1705"/>
      <c r="G642" s="1705"/>
      <c r="H642" s="1705"/>
      <c r="I642" s="1705"/>
    </row>
    <row r="643" spans="1:9" ht="15.75" customHeight="1">
      <c r="A643" s="1705"/>
      <c r="B643" s="1705"/>
      <c r="C643" s="1705"/>
      <c r="D643" s="1705"/>
      <c r="E643" s="1705"/>
      <c r="F643" s="1705"/>
      <c r="G643" s="1705"/>
      <c r="H643" s="1705"/>
      <c r="I643" s="1705"/>
    </row>
    <row r="644" spans="1:9" ht="15.75" customHeight="1">
      <c r="A644" s="1705"/>
      <c r="B644" s="1705"/>
      <c r="C644" s="1705"/>
      <c r="D644" s="1705"/>
      <c r="E644" s="1705"/>
      <c r="F644" s="1705"/>
      <c r="G644" s="1705"/>
      <c r="H644" s="1705"/>
      <c r="I644" s="1705"/>
    </row>
    <row r="645" spans="1:9" ht="15.75" customHeight="1">
      <c r="A645" s="1705"/>
      <c r="B645" s="1705"/>
      <c r="C645" s="1705"/>
      <c r="D645" s="1705"/>
      <c r="E645" s="1705"/>
      <c r="F645" s="1705"/>
      <c r="G645" s="1705"/>
      <c r="H645" s="1705"/>
      <c r="I645" s="1705"/>
    </row>
    <row r="646" spans="1:9" ht="15.75" customHeight="1">
      <c r="A646" s="1705"/>
      <c r="B646" s="1705"/>
      <c r="C646" s="1705"/>
      <c r="D646" s="1705"/>
      <c r="E646" s="1705"/>
      <c r="F646" s="1705"/>
      <c r="G646" s="1705"/>
      <c r="H646" s="1705"/>
      <c r="I646" s="1705"/>
    </row>
    <row r="647" spans="1:9" ht="15.75" customHeight="1">
      <c r="A647" s="1705"/>
      <c r="B647" s="1705"/>
      <c r="C647" s="1705"/>
      <c r="D647" s="1705"/>
      <c r="E647" s="1705"/>
      <c r="F647" s="1705"/>
      <c r="G647" s="1705"/>
      <c r="H647" s="1705"/>
      <c r="I647" s="1705"/>
    </row>
    <row r="648" spans="1:9" ht="15.75" customHeight="1">
      <c r="A648" s="1705"/>
      <c r="B648" s="1705"/>
      <c r="C648" s="1705"/>
      <c r="D648" s="1705"/>
      <c r="E648" s="1705"/>
      <c r="F648" s="1705"/>
      <c r="G648" s="1705"/>
      <c r="H648" s="1705"/>
      <c r="I648" s="1705"/>
    </row>
    <row r="649" spans="1:9" ht="15.75" customHeight="1">
      <c r="A649" s="1705"/>
      <c r="B649" s="1705"/>
      <c r="C649" s="1705"/>
      <c r="D649" s="1705"/>
      <c r="E649" s="1705"/>
      <c r="F649" s="1705"/>
      <c r="G649" s="1705"/>
      <c r="H649" s="1705"/>
      <c r="I649" s="1705"/>
    </row>
    <row r="650" spans="1:9" ht="15.75" customHeight="1">
      <c r="A650" s="1705"/>
      <c r="B650" s="1705"/>
      <c r="C650" s="1705"/>
      <c r="D650" s="1705"/>
      <c r="E650" s="1705"/>
      <c r="F650" s="1705"/>
      <c r="G650" s="1705"/>
      <c r="H650" s="1705"/>
      <c r="I650" s="1705"/>
    </row>
    <row r="651" spans="1:9" ht="15.75" customHeight="1">
      <c r="A651" s="1705"/>
      <c r="B651" s="1705"/>
      <c r="C651" s="1705"/>
      <c r="D651" s="1705"/>
      <c r="E651" s="1705"/>
      <c r="F651" s="1705"/>
      <c r="G651" s="1705"/>
      <c r="H651" s="1705"/>
      <c r="I651" s="1705"/>
    </row>
    <row r="652" spans="1:9" ht="15.75" customHeight="1">
      <c r="A652" s="1705"/>
      <c r="B652" s="1705"/>
      <c r="C652" s="1705"/>
      <c r="D652" s="1705"/>
      <c r="E652" s="1705"/>
      <c r="F652" s="1705"/>
      <c r="G652" s="1705"/>
      <c r="H652" s="1705"/>
      <c r="I652" s="1705"/>
    </row>
    <row r="653" spans="1:9" ht="15.75" customHeight="1">
      <c r="A653" s="1705"/>
      <c r="B653" s="1705"/>
      <c r="C653" s="1705"/>
      <c r="D653" s="1705"/>
      <c r="E653" s="1705"/>
      <c r="F653" s="1705"/>
      <c r="G653" s="1705"/>
      <c r="H653" s="1705"/>
      <c r="I653" s="1705"/>
    </row>
    <row r="654" spans="1:9" ht="15.75" customHeight="1">
      <c r="A654" s="1705"/>
      <c r="B654" s="1705"/>
      <c r="C654" s="1705"/>
      <c r="D654" s="1705"/>
      <c r="E654" s="1705"/>
      <c r="F654" s="1705"/>
      <c r="G654" s="1705"/>
      <c r="H654" s="1705"/>
      <c r="I654" s="1705"/>
    </row>
    <row r="655" spans="1:9" ht="15.75" customHeight="1">
      <c r="A655" s="1705"/>
      <c r="B655" s="1705"/>
      <c r="C655" s="1705"/>
      <c r="D655" s="1705"/>
      <c r="E655" s="1705"/>
      <c r="F655" s="1705"/>
      <c r="G655" s="1705"/>
      <c r="H655" s="1705"/>
      <c r="I655" s="1705"/>
    </row>
    <row r="656" spans="1:9" ht="15.75" customHeight="1">
      <c r="A656" s="1705"/>
      <c r="B656" s="1705"/>
      <c r="C656" s="1705"/>
      <c r="D656" s="1705"/>
      <c r="E656" s="1705"/>
      <c r="F656" s="1705"/>
      <c r="G656" s="1705"/>
      <c r="H656" s="1705"/>
      <c r="I656" s="1705"/>
    </row>
    <row r="657" spans="1:9" ht="15.75" customHeight="1">
      <c r="A657" s="1705"/>
      <c r="B657" s="1705"/>
      <c r="C657" s="1705"/>
      <c r="D657" s="1705"/>
      <c r="E657" s="1705"/>
      <c r="F657" s="1705"/>
      <c r="G657" s="1705"/>
      <c r="H657" s="1705"/>
      <c r="I657" s="1705"/>
    </row>
    <row r="658" spans="1:9" ht="15.75" customHeight="1">
      <c r="A658" s="1705"/>
      <c r="B658" s="1705"/>
      <c r="C658" s="1705"/>
      <c r="D658" s="1705"/>
      <c r="E658" s="1705"/>
      <c r="F658" s="1705"/>
      <c r="G658" s="1705"/>
      <c r="H658" s="1705"/>
      <c r="I658" s="1705"/>
    </row>
    <row r="659" spans="1:9" ht="15.75" customHeight="1">
      <c r="A659" s="1705"/>
      <c r="B659" s="1705"/>
      <c r="C659" s="1705"/>
      <c r="D659" s="1705"/>
      <c r="E659" s="1705"/>
      <c r="F659" s="1705"/>
      <c r="G659" s="1705"/>
      <c r="H659" s="1705"/>
      <c r="I659" s="1705"/>
    </row>
    <row r="660" spans="1:9" ht="15.75" customHeight="1">
      <c r="A660" s="1705"/>
      <c r="B660" s="1705"/>
      <c r="C660" s="1705"/>
      <c r="D660" s="1705"/>
      <c r="E660" s="1705"/>
      <c r="F660" s="1705"/>
      <c r="G660" s="1705"/>
      <c r="H660" s="1705"/>
      <c r="I660" s="1705"/>
    </row>
    <row r="661" spans="1:9" ht="15.75" customHeight="1">
      <c r="A661" s="1705"/>
      <c r="B661" s="1705"/>
      <c r="C661" s="1705"/>
      <c r="D661" s="1705"/>
      <c r="E661" s="1705"/>
      <c r="F661" s="1705"/>
      <c r="G661" s="1705"/>
      <c r="H661" s="1705"/>
      <c r="I661" s="1705"/>
    </row>
    <row r="662" spans="1:9" ht="15.75" customHeight="1">
      <c r="A662" s="1705"/>
      <c r="B662" s="1705"/>
      <c r="C662" s="1705"/>
      <c r="D662" s="1705"/>
      <c r="E662" s="1705"/>
      <c r="F662" s="1705"/>
      <c r="G662" s="1705"/>
      <c r="H662" s="1705"/>
      <c r="I662" s="1705"/>
    </row>
    <row r="663" spans="1:9" ht="15.75" customHeight="1">
      <c r="A663" s="1705"/>
      <c r="B663" s="1705"/>
      <c r="C663" s="1705"/>
      <c r="D663" s="1705"/>
      <c r="E663" s="1705"/>
      <c r="F663" s="1705"/>
      <c r="G663" s="1705"/>
      <c r="H663" s="1705"/>
      <c r="I663" s="1705"/>
    </row>
    <row r="664" spans="1:9" ht="15.75" customHeight="1">
      <c r="A664" s="1705"/>
      <c r="B664" s="1705"/>
      <c r="C664" s="1705"/>
      <c r="D664" s="1705"/>
      <c r="E664" s="1705"/>
      <c r="F664" s="1705"/>
      <c r="G664" s="1705"/>
      <c r="H664" s="1705"/>
      <c r="I664" s="1705"/>
    </row>
    <row r="665" spans="1:9" ht="15.75" customHeight="1">
      <c r="A665" s="1705"/>
      <c r="B665" s="1705"/>
      <c r="C665" s="1705"/>
      <c r="D665" s="1705"/>
      <c r="E665" s="1705"/>
      <c r="F665" s="1705"/>
      <c r="G665" s="1705"/>
      <c r="H665" s="1705"/>
      <c r="I665" s="1705"/>
    </row>
    <row r="666" spans="1:9" ht="15.75" customHeight="1">
      <c r="A666" s="1705"/>
      <c r="B666" s="1705"/>
      <c r="C666" s="1705"/>
      <c r="D666" s="1705"/>
      <c r="E666" s="1705"/>
      <c r="F666" s="1705"/>
      <c r="G666" s="1705"/>
      <c r="H666" s="1705"/>
      <c r="I666" s="1705"/>
    </row>
    <row r="667" spans="1:9" ht="15.75" customHeight="1">
      <c r="A667" s="1705"/>
      <c r="B667" s="1705"/>
      <c r="C667" s="1705"/>
      <c r="D667" s="1705"/>
      <c r="E667" s="1705"/>
      <c r="F667" s="1705"/>
      <c r="G667" s="1705"/>
      <c r="H667" s="1705"/>
      <c r="I667" s="1705"/>
    </row>
    <row r="668" spans="1:9" ht="15.75" customHeight="1">
      <c r="A668" s="1705"/>
      <c r="B668" s="1705"/>
      <c r="C668" s="1705"/>
      <c r="D668" s="1705"/>
      <c r="E668" s="1705"/>
      <c r="F668" s="1705"/>
      <c r="G668" s="1705"/>
      <c r="H668" s="1705"/>
      <c r="I668" s="1705"/>
    </row>
    <row r="669" spans="1:9" ht="15.75" customHeight="1">
      <c r="A669" s="1705"/>
      <c r="B669" s="1705"/>
      <c r="C669" s="1705"/>
      <c r="D669" s="1705"/>
      <c r="E669" s="1705"/>
      <c r="F669" s="1705"/>
      <c r="G669" s="1705"/>
      <c r="H669" s="1705"/>
      <c r="I669" s="1705"/>
    </row>
    <row r="670" spans="1:9" ht="15.75" customHeight="1">
      <c r="A670" s="1705"/>
      <c r="B670" s="1705"/>
      <c r="C670" s="1705"/>
      <c r="D670" s="1705"/>
      <c r="E670" s="1705"/>
      <c r="F670" s="1705"/>
      <c r="G670" s="1705"/>
      <c r="H670" s="1705"/>
      <c r="I670" s="1705"/>
    </row>
    <row r="671" spans="1:9" ht="15.75" customHeight="1">
      <c r="A671" s="1705"/>
      <c r="B671" s="1705"/>
      <c r="C671" s="1705"/>
      <c r="D671" s="1705"/>
      <c r="E671" s="1705"/>
      <c r="F671" s="1705"/>
      <c r="G671" s="1705"/>
      <c r="H671" s="1705"/>
      <c r="I671" s="1705"/>
    </row>
    <row r="672" spans="1:9" ht="15.75" customHeight="1">
      <c r="A672" s="1705"/>
      <c r="B672" s="1705"/>
      <c r="C672" s="1705"/>
      <c r="D672" s="1705"/>
      <c r="E672" s="1705"/>
      <c r="F672" s="1705"/>
      <c r="G672" s="1705"/>
      <c r="H672" s="1705"/>
      <c r="I672" s="1705"/>
    </row>
    <row r="673" spans="1:9" ht="15.75" customHeight="1">
      <c r="A673" s="1705"/>
      <c r="B673" s="1705"/>
      <c r="C673" s="1705"/>
      <c r="D673" s="1705"/>
      <c r="E673" s="1705"/>
      <c r="F673" s="1705"/>
      <c r="G673" s="1705"/>
      <c r="H673" s="1705"/>
      <c r="I673" s="1705"/>
    </row>
    <row r="674" spans="1:9" ht="15.75" customHeight="1">
      <c r="A674" s="1705"/>
      <c r="B674" s="1705"/>
      <c r="C674" s="1705"/>
      <c r="D674" s="1705"/>
      <c r="E674" s="1705"/>
      <c r="F674" s="1705"/>
      <c r="G674" s="1705"/>
      <c r="H674" s="1705"/>
      <c r="I674" s="1705"/>
    </row>
    <row r="675" spans="1:9" ht="15.75" customHeight="1">
      <c r="A675" s="1705"/>
      <c r="B675" s="1705"/>
      <c r="C675" s="1705"/>
      <c r="D675" s="1705"/>
      <c r="E675" s="1705"/>
      <c r="F675" s="1705"/>
      <c r="G675" s="1705"/>
      <c r="H675" s="1705"/>
      <c r="I675" s="1705"/>
    </row>
    <row r="676" spans="1:9" ht="15.75" customHeight="1">
      <c r="A676" s="1705"/>
      <c r="B676" s="1705"/>
      <c r="C676" s="1705"/>
      <c r="D676" s="1705"/>
      <c r="E676" s="1705"/>
      <c r="F676" s="1705"/>
      <c r="G676" s="1705"/>
      <c r="H676" s="1705"/>
      <c r="I676" s="1705"/>
    </row>
    <row r="677" spans="1:9" ht="15.75" customHeight="1">
      <c r="A677" s="1705"/>
      <c r="B677" s="1705"/>
      <c r="C677" s="1705"/>
      <c r="D677" s="1705"/>
      <c r="E677" s="1705"/>
      <c r="F677" s="1705"/>
      <c r="G677" s="1705"/>
      <c r="H677" s="1705"/>
      <c r="I677" s="1705"/>
    </row>
    <row r="678" spans="1:9" ht="15.75" customHeight="1">
      <c r="A678" s="1705"/>
      <c r="B678" s="1705"/>
      <c r="C678" s="1705"/>
      <c r="D678" s="1705"/>
      <c r="E678" s="1705"/>
      <c r="F678" s="1705"/>
      <c r="G678" s="1705"/>
      <c r="H678" s="1705"/>
      <c r="I678" s="1705"/>
    </row>
    <row r="679" spans="1:9" ht="15.75" customHeight="1">
      <c r="A679" s="1705"/>
      <c r="B679" s="1705"/>
      <c r="C679" s="1705"/>
      <c r="D679" s="1705"/>
      <c r="E679" s="1705"/>
      <c r="F679" s="1705"/>
      <c r="G679" s="1705"/>
      <c r="H679" s="1705"/>
      <c r="I679" s="1705"/>
    </row>
    <row r="680" spans="1:9" ht="15.75" customHeight="1">
      <c r="A680" s="1705"/>
      <c r="B680" s="1705"/>
      <c r="C680" s="1705"/>
      <c r="D680" s="1705"/>
      <c r="E680" s="1705"/>
      <c r="F680" s="1705"/>
      <c r="G680" s="1705"/>
      <c r="H680" s="1705"/>
      <c r="I680" s="1705"/>
    </row>
    <row r="681" spans="1:9" ht="15.75" customHeight="1">
      <c r="A681" s="1705"/>
      <c r="B681" s="1705"/>
      <c r="C681" s="1705"/>
      <c r="D681" s="1705"/>
      <c r="E681" s="1705"/>
      <c r="F681" s="1705"/>
      <c r="G681" s="1705"/>
      <c r="H681" s="1705"/>
      <c r="I681" s="1705"/>
    </row>
    <row r="682" spans="1:9" ht="15.75" customHeight="1">
      <c r="A682" s="1705"/>
      <c r="B682" s="1705"/>
      <c r="C682" s="1705"/>
      <c r="D682" s="1705"/>
      <c r="E682" s="1705"/>
      <c r="F682" s="1705"/>
      <c r="G682" s="1705"/>
      <c r="H682" s="1705"/>
      <c r="I682" s="1705"/>
    </row>
    <row r="683" spans="1:9" ht="15.75" customHeight="1">
      <c r="A683" s="1705"/>
      <c r="B683" s="1705"/>
      <c r="C683" s="1705"/>
      <c r="D683" s="1705"/>
      <c r="E683" s="1705"/>
      <c r="F683" s="1705"/>
      <c r="G683" s="1705"/>
      <c r="H683" s="1705"/>
      <c r="I683" s="1705"/>
    </row>
    <row r="684" spans="1:9" ht="15.75" customHeight="1">
      <c r="A684" s="1705"/>
      <c r="B684" s="1705"/>
      <c r="C684" s="1705"/>
      <c r="D684" s="1705"/>
      <c r="E684" s="1705"/>
      <c r="F684" s="1705"/>
      <c r="G684" s="1705"/>
      <c r="H684" s="1705"/>
      <c r="I684" s="1705"/>
    </row>
    <row r="685" spans="1:9" ht="15.75" customHeight="1">
      <c r="A685" s="1705"/>
      <c r="B685" s="1705"/>
      <c r="C685" s="1705"/>
      <c r="D685" s="1705"/>
      <c r="E685" s="1705"/>
      <c r="F685" s="1705"/>
      <c r="G685" s="1705"/>
      <c r="H685" s="1705"/>
      <c r="I685" s="1705"/>
    </row>
    <row r="686" spans="1:9" ht="15.75" customHeight="1">
      <c r="A686" s="1705"/>
      <c r="B686" s="1705"/>
      <c r="C686" s="1705"/>
      <c r="D686" s="1705"/>
      <c r="E686" s="1705"/>
      <c r="F686" s="1705"/>
      <c r="G686" s="1705"/>
      <c r="H686" s="1705"/>
      <c r="I686" s="1705"/>
    </row>
    <row r="687" spans="1:9" ht="15.75" customHeight="1">
      <c r="A687" s="1705"/>
      <c r="B687" s="1705"/>
      <c r="C687" s="1705"/>
      <c r="D687" s="1705"/>
      <c r="E687" s="1705"/>
      <c r="F687" s="1705"/>
      <c r="G687" s="1705"/>
      <c r="H687" s="1705"/>
      <c r="I687" s="1705"/>
    </row>
    <row r="688" spans="1:9" ht="15.75" customHeight="1">
      <c r="A688" s="1705"/>
      <c r="B688" s="1705"/>
      <c r="C688" s="1705"/>
      <c r="D688" s="1705"/>
      <c r="E688" s="1705"/>
      <c r="F688" s="1705"/>
      <c r="G688" s="1705"/>
      <c r="H688" s="1705"/>
      <c r="I688" s="1705"/>
    </row>
    <row r="689" spans="1:9" ht="15.75" customHeight="1">
      <c r="A689" s="1705"/>
      <c r="B689" s="1705"/>
      <c r="C689" s="1705"/>
      <c r="D689" s="1705"/>
      <c r="E689" s="1705"/>
      <c r="F689" s="1705"/>
      <c r="G689" s="1705"/>
      <c r="H689" s="1705"/>
      <c r="I689" s="1705"/>
    </row>
    <row r="690" spans="1:9" ht="15.75" customHeight="1">
      <c r="A690" s="1705"/>
      <c r="B690" s="1705"/>
      <c r="C690" s="1705"/>
      <c r="D690" s="1705"/>
      <c r="E690" s="1705"/>
      <c r="F690" s="1705"/>
      <c r="G690" s="1705"/>
      <c r="H690" s="1705"/>
      <c r="I690" s="1705"/>
    </row>
    <row r="691" spans="1:9" ht="15.75" customHeight="1">
      <c r="A691" s="1705"/>
      <c r="B691" s="1705"/>
      <c r="C691" s="1705"/>
      <c r="D691" s="1705"/>
      <c r="E691" s="1705"/>
      <c r="F691" s="1705"/>
      <c r="G691" s="1705"/>
      <c r="H691" s="1705"/>
      <c r="I691" s="1705"/>
    </row>
    <row r="692" spans="1:9" ht="15.75" customHeight="1">
      <c r="A692" s="1705"/>
      <c r="B692" s="1705"/>
      <c r="C692" s="1705"/>
      <c r="D692" s="1705"/>
      <c r="E692" s="1705"/>
      <c r="F692" s="1705"/>
      <c r="G692" s="1705"/>
      <c r="H692" s="1705"/>
      <c r="I692" s="1705"/>
    </row>
    <row r="693" spans="1:9" ht="15.75" customHeight="1">
      <c r="A693" s="1705"/>
      <c r="B693" s="1705"/>
      <c r="C693" s="1705"/>
      <c r="D693" s="1705"/>
      <c r="E693" s="1705"/>
      <c r="F693" s="1705"/>
      <c r="G693" s="1705"/>
      <c r="H693" s="1705"/>
      <c r="I693" s="1705"/>
    </row>
    <row r="694" spans="1:9" ht="15.75" customHeight="1">
      <c r="A694" s="1705"/>
      <c r="B694" s="1705"/>
      <c r="C694" s="1705"/>
      <c r="D694" s="1705"/>
      <c r="E694" s="1705"/>
      <c r="F694" s="1705"/>
      <c r="G694" s="1705"/>
      <c r="H694" s="1705"/>
      <c r="I694" s="1705"/>
    </row>
    <row r="695" spans="1:9" ht="15.75" customHeight="1">
      <c r="A695" s="1705"/>
      <c r="B695" s="1705"/>
      <c r="C695" s="1705"/>
      <c r="D695" s="1705"/>
      <c r="E695" s="1705"/>
      <c r="F695" s="1705"/>
      <c r="G695" s="1705"/>
      <c r="H695" s="1705"/>
      <c r="I695" s="1705"/>
    </row>
    <row r="696" spans="1:9" ht="15.75" customHeight="1">
      <c r="A696" s="1705"/>
      <c r="B696" s="1705"/>
      <c r="C696" s="1705"/>
      <c r="D696" s="1705"/>
      <c r="E696" s="1705"/>
      <c r="F696" s="1705"/>
      <c r="G696" s="1705"/>
      <c r="H696" s="1705"/>
      <c r="I696" s="1705"/>
    </row>
    <row r="697" spans="1:9" ht="15.75" customHeight="1">
      <c r="A697" s="1705"/>
      <c r="B697" s="1705"/>
      <c r="C697" s="1705"/>
      <c r="D697" s="1705"/>
      <c r="E697" s="1705"/>
      <c r="F697" s="1705"/>
      <c r="G697" s="1705"/>
      <c r="H697" s="1705"/>
      <c r="I697" s="1705"/>
    </row>
    <row r="698" spans="1:9" ht="15.75" customHeight="1">
      <c r="A698" s="1705"/>
      <c r="B698" s="1705"/>
      <c r="C698" s="1705"/>
      <c r="D698" s="1705"/>
      <c r="E698" s="1705"/>
      <c r="F698" s="1705"/>
      <c r="G698" s="1705"/>
      <c r="H698" s="1705"/>
      <c r="I698" s="1705"/>
    </row>
    <row r="699" spans="1:9" ht="15.75" customHeight="1">
      <c r="A699" s="1705"/>
      <c r="B699" s="1705"/>
      <c r="C699" s="1705"/>
      <c r="D699" s="1705"/>
      <c r="E699" s="1705"/>
      <c r="F699" s="1705"/>
      <c r="G699" s="1705"/>
      <c r="H699" s="1705"/>
      <c r="I699" s="1705"/>
    </row>
    <row r="700" spans="1:9" ht="15.75" customHeight="1">
      <c r="A700" s="1705"/>
      <c r="B700" s="1705"/>
      <c r="C700" s="1705"/>
      <c r="D700" s="1705"/>
      <c r="E700" s="1705"/>
      <c r="F700" s="1705"/>
      <c r="G700" s="1705"/>
      <c r="H700" s="1705"/>
      <c r="I700" s="1705"/>
    </row>
    <row r="701" spans="1:9" ht="15.75" customHeight="1">
      <c r="A701" s="1705"/>
      <c r="B701" s="1705"/>
      <c r="C701" s="1705"/>
      <c r="D701" s="1705"/>
      <c r="E701" s="1705"/>
      <c r="F701" s="1705"/>
      <c r="G701" s="1705"/>
      <c r="H701" s="1705"/>
      <c r="I701" s="1705"/>
    </row>
    <row r="702" spans="1:9" ht="15.75" customHeight="1">
      <c r="A702" s="1705"/>
      <c r="B702" s="1705"/>
      <c r="C702" s="1705"/>
      <c r="D702" s="1705"/>
      <c r="E702" s="1705"/>
      <c r="F702" s="1705"/>
      <c r="G702" s="1705"/>
      <c r="H702" s="1705"/>
      <c r="I702" s="1705"/>
    </row>
    <row r="703" spans="1:9" ht="15.75" customHeight="1">
      <c r="A703" s="1705"/>
      <c r="B703" s="1705"/>
      <c r="C703" s="1705"/>
      <c r="D703" s="1705"/>
      <c r="E703" s="1705"/>
      <c r="F703" s="1705"/>
      <c r="G703" s="1705"/>
      <c r="H703" s="1705"/>
      <c r="I703" s="1705"/>
    </row>
    <row r="704" spans="1:9" ht="15.75" customHeight="1">
      <c r="A704" s="1705"/>
      <c r="B704" s="1705"/>
      <c r="C704" s="1705"/>
      <c r="D704" s="1705"/>
      <c r="E704" s="1705"/>
      <c r="F704" s="1705"/>
      <c r="G704" s="1705"/>
      <c r="H704" s="1705"/>
      <c r="I704" s="1705"/>
    </row>
    <row r="705" spans="1:9" ht="15.75" customHeight="1">
      <c r="A705" s="1705"/>
      <c r="B705" s="1705"/>
      <c r="C705" s="1705"/>
      <c r="D705" s="1705"/>
      <c r="E705" s="1705"/>
      <c r="F705" s="1705"/>
      <c r="G705" s="1705"/>
      <c r="H705" s="1705"/>
      <c r="I705" s="1705"/>
    </row>
    <row r="706" spans="1:9" ht="15.75" customHeight="1">
      <c r="A706" s="1705"/>
      <c r="B706" s="1705"/>
      <c r="C706" s="1705"/>
      <c r="D706" s="1705"/>
      <c r="E706" s="1705"/>
      <c r="F706" s="1705"/>
      <c r="G706" s="1705"/>
      <c r="H706" s="1705"/>
      <c r="I706" s="1705"/>
    </row>
    <row r="707" spans="1:9" ht="15.75" customHeight="1">
      <c r="A707" s="1705"/>
      <c r="B707" s="1705"/>
      <c r="C707" s="1705"/>
      <c r="D707" s="1705"/>
      <c r="E707" s="1705"/>
      <c r="F707" s="1705"/>
      <c r="G707" s="1705"/>
      <c r="H707" s="1705"/>
      <c r="I707" s="1705"/>
    </row>
    <row r="708" spans="1:9" ht="15.75" customHeight="1">
      <c r="A708" s="1705"/>
      <c r="B708" s="1705"/>
      <c r="C708" s="1705"/>
      <c r="D708" s="1705"/>
      <c r="E708" s="1705"/>
      <c r="F708" s="1705"/>
      <c r="G708" s="1705"/>
      <c r="H708" s="1705"/>
      <c r="I708" s="1705"/>
    </row>
    <row r="709" spans="1:9" ht="15.75" customHeight="1">
      <c r="A709" s="1705"/>
      <c r="B709" s="1705"/>
      <c r="C709" s="1705"/>
      <c r="D709" s="1705"/>
      <c r="E709" s="1705"/>
      <c r="F709" s="1705"/>
      <c r="G709" s="1705"/>
      <c r="H709" s="1705"/>
      <c r="I709" s="1705"/>
    </row>
    <row r="710" spans="1:9" ht="15.75" customHeight="1">
      <c r="A710" s="1705"/>
      <c r="B710" s="1705"/>
      <c r="C710" s="1705"/>
      <c r="D710" s="1705"/>
      <c r="E710" s="1705"/>
      <c r="F710" s="1705"/>
      <c r="G710" s="1705"/>
      <c r="H710" s="1705"/>
      <c r="I710" s="1705"/>
    </row>
    <row r="711" spans="1:9" ht="15.75" customHeight="1">
      <c r="A711" s="1705"/>
      <c r="B711" s="1705"/>
      <c r="C711" s="1705"/>
      <c r="D711" s="1705"/>
      <c r="E711" s="1705"/>
      <c r="F711" s="1705"/>
      <c r="G711" s="1705"/>
      <c r="H711" s="1705"/>
      <c r="I711" s="1705"/>
    </row>
    <row r="712" spans="1:9" ht="15.75" customHeight="1">
      <c r="A712" s="1705"/>
      <c r="B712" s="1705"/>
      <c r="C712" s="1705"/>
      <c r="D712" s="1705"/>
      <c r="E712" s="1705"/>
      <c r="F712" s="1705"/>
      <c r="G712" s="1705"/>
      <c r="H712" s="1705"/>
      <c r="I712" s="1705"/>
    </row>
    <row r="713" spans="1:9" ht="15.75" customHeight="1">
      <c r="A713" s="1705"/>
      <c r="B713" s="1705"/>
      <c r="C713" s="1705"/>
      <c r="D713" s="1705"/>
      <c r="E713" s="1705"/>
      <c r="F713" s="1705"/>
      <c r="G713" s="1705"/>
      <c r="H713" s="1705"/>
      <c r="I713" s="1705"/>
    </row>
    <row r="714" spans="1:9" ht="15.75" customHeight="1">
      <c r="A714" s="1705"/>
      <c r="B714" s="1705"/>
      <c r="C714" s="1705"/>
      <c r="D714" s="1705"/>
      <c r="E714" s="1705"/>
      <c r="F714" s="1705"/>
      <c r="G714" s="1705"/>
      <c r="H714" s="1705"/>
      <c r="I714" s="1705"/>
    </row>
    <row r="715" spans="1:9" ht="15.75" customHeight="1">
      <c r="A715" s="1705"/>
      <c r="B715" s="1705"/>
      <c r="C715" s="1705"/>
      <c r="D715" s="1705"/>
      <c r="E715" s="1705"/>
      <c r="F715" s="1705"/>
      <c r="G715" s="1705"/>
      <c r="H715" s="1705"/>
      <c r="I715" s="1705"/>
    </row>
    <row r="716" spans="1:9" ht="15.75" customHeight="1">
      <c r="A716" s="1705"/>
      <c r="B716" s="1705"/>
      <c r="C716" s="1705"/>
      <c r="D716" s="1705"/>
      <c r="E716" s="1705"/>
      <c r="F716" s="1705"/>
      <c r="G716" s="1705"/>
      <c r="H716" s="1705"/>
      <c r="I716" s="1705"/>
    </row>
    <row r="717" spans="1:9" ht="15.75" customHeight="1">
      <c r="A717" s="1705"/>
      <c r="B717" s="1705"/>
      <c r="C717" s="1705"/>
      <c r="D717" s="1705"/>
      <c r="E717" s="1705"/>
      <c r="F717" s="1705"/>
      <c r="G717" s="1705"/>
      <c r="H717" s="1705"/>
      <c r="I717" s="1705"/>
    </row>
    <row r="718" spans="1:9" ht="15.75" customHeight="1">
      <c r="A718" s="1705"/>
      <c r="B718" s="1705"/>
      <c r="C718" s="1705"/>
      <c r="D718" s="1705"/>
      <c r="E718" s="1705"/>
      <c r="F718" s="1705"/>
      <c r="G718" s="1705"/>
      <c r="H718" s="1705"/>
      <c r="I718" s="1705"/>
    </row>
    <row r="719" spans="1:9" ht="15.75" customHeight="1">
      <c r="A719" s="1705"/>
      <c r="B719" s="1705"/>
      <c r="C719" s="1705"/>
      <c r="D719" s="1705"/>
      <c r="E719" s="1705"/>
      <c r="F719" s="1705"/>
      <c r="G719" s="1705"/>
      <c r="H719" s="1705"/>
      <c r="I719" s="1705"/>
    </row>
    <row r="720" spans="1:9" ht="15.75" customHeight="1">
      <c r="A720" s="1705"/>
      <c r="B720" s="1705"/>
      <c r="C720" s="1705"/>
      <c r="D720" s="1705"/>
      <c r="E720" s="1705"/>
      <c r="F720" s="1705"/>
      <c r="G720" s="1705"/>
      <c r="H720" s="1705"/>
      <c r="I720" s="1705"/>
    </row>
    <row r="721" spans="1:9" ht="15.75" customHeight="1">
      <c r="A721" s="1705"/>
      <c r="B721" s="1705"/>
      <c r="C721" s="1705"/>
      <c r="D721" s="1705"/>
      <c r="E721" s="1705"/>
      <c r="F721" s="1705"/>
      <c r="G721" s="1705"/>
      <c r="H721" s="1705"/>
      <c r="I721" s="1705"/>
    </row>
    <row r="722" spans="1:9" ht="15.75" customHeight="1">
      <c r="A722" s="1705"/>
      <c r="B722" s="1705"/>
      <c r="C722" s="1705"/>
      <c r="D722" s="1705"/>
      <c r="E722" s="1705"/>
      <c r="F722" s="1705"/>
      <c r="G722" s="1705"/>
      <c r="H722" s="1705"/>
      <c r="I722" s="1705"/>
    </row>
    <row r="723" spans="1:9" ht="15.75" customHeight="1">
      <c r="A723" s="1705"/>
      <c r="B723" s="1705"/>
      <c r="C723" s="1705"/>
      <c r="D723" s="1705"/>
      <c r="E723" s="1705"/>
      <c r="F723" s="1705"/>
      <c r="G723" s="1705"/>
      <c r="H723" s="1705"/>
      <c r="I723" s="1705"/>
    </row>
    <row r="724" spans="1:9" ht="15.75" customHeight="1">
      <c r="A724" s="1705"/>
      <c r="B724" s="1705"/>
      <c r="C724" s="1705"/>
      <c r="D724" s="1705"/>
      <c r="E724" s="1705"/>
      <c r="F724" s="1705"/>
      <c r="G724" s="1705"/>
      <c r="H724" s="1705"/>
      <c r="I724" s="1705"/>
    </row>
    <row r="725" spans="1:9" ht="15.75" customHeight="1">
      <c r="A725" s="1705"/>
      <c r="B725" s="1705"/>
      <c r="C725" s="1705"/>
      <c r="D725" s="1705"/>
      <c r="E725" s="1705"/>
      <c r="F725" s="1705"/>
      <c r="G725" s="1705"/>
      <c r="H725" s="1705"/>
      <c r="I725" s="1705"/>
    </row>
    <row r="726" spans="1:9" ht="15.75" customHeight="1">
      <c r="A726" s="1705"/>
      <c r="B726" s="1705"/>
      <c r="C726" s="1705"/>
      <c r="D726" s="1705"/>
      <c r="E726" s="1705"/>
      <c r="F726" s="1705"/>
      <c r="G726" s="1705"/>
      <c r="H726" s="1705"/>
      <c r="I726" s="1705"/>
    </row>
    <row r="727" spans="1:9" ht="15.75" customHeight="1">
      <c r="A727" s="1705"/>
      <c r="B727" s="1705"/>
      <c r="C727" s="1705"/>
      <c r="D727" s="1705"/>
      <c r="E727" s="1705"/>
      <c r="F727" s="1705"/>
      <c r="G727" s="1705"/>
      <c r="H727" s="1705"/>
      <c r="I727" s="1705"/>
    </row>
    <row r="728" spans="1:9" ht="15.75" customHeight="1">
      <c r="A728" s="1705"/>
      <c r="B728" s="1705"/>
      <c r="C728" s="1705"/>
      <c r="D728" s="1705"/>
      <c r="E728" s="1705"/>
      <c r="F728" s="1705"/>
      <c r="G728" s="1705"/>
      <c r="H728" s="1705"/>
      <c r="I728" s="1705"/>
    </row>
    <row r="729" spans="1:9" ht="15.75" customHeight="1">
      <c r="A729" s="1705"/>
      <c r="B729" s="1705"/>
      <c r="C729" s="1705"/>
      <c r="D729" s="1705"/>
      <c r="E729" s="1705"/>
      <c r="F729" s="1705"/>
      <c r="G729" s="1705"/>
      <c r="H729" s="1705"/>
      <c r="I729" s="1705"/>
    </row>
    <row r="730" spans="1:9" ht="15.75" customHeight="1">
      <c r="A730" s="1705"/>
      <c r="B730" s="1705"/>
      <c r="C730" s="1705"/>
      <c r="D730" s="1705"/>
      <c r="E730" s="1705"/>
      <c r="F730" s="1705"/>
      <c r="G730" s="1705"/>
      <c r="H730" s="1705"/>
      <c r="I730" s="1705"/>
    </row>
    <row r="731" spans="1:9" ht="15.75" customHeight="1">
      <c r="A731" s="1705"/>
      <c r="B731" s="1705"/>
      <c r="C731" s="1705"/>
      <c r="D731" s="1705"/>
      <c r="E731" s="1705"/>
      <c r="F731" s="1705"/>
      <c r="G731" s="1705"/>
      <c r="H731" s="1705"/>
      <c r="I731" s="1705"/>
    </row>
    <row r="732" spans="1:9" ht="15.75" customHeight="1">
      <c r="A732" s="1705"/>
      <c r="B732" s="1705"/>
      <c r="C732" s="1705"/>
      <c r="D732" s="1705"/>
      <c r="E732" s="1705"/>
      <c r="F732" s="1705"/>
      <c r="G732" s="1705"/>
      <c r="H732" s="1705"/>
      <c r="I732" s="1705"/>
    </row>
    <row r="733" spans="1:9" ht="15.75" customHeight="1">
      <c r="A733" s="1705"/>
      <c r="B733" s="1705"/>
      <c r="C733" s="1705"/>
      <c r="D733" s="1705"/>
      <c r="E733" s="1705"/>
      <c r="F733" s="1705"/>
      <c r="G733" s="1705"/>
      <c r="H733" s="1705"/>
      <c r="I733" s="1705"/>
    </row>
    <row r="734" spans="1:9" ht="15.75" customHeight="1">
      <c r="A734" s="1705"/>
      <c r="B734" s="1705"/>
      <c r="C734" s="1705"/>
      <c r="D734" s="1705"/>
      <c r="E734" s="1705"/>
      <c r="F734" s="1705"/>
      <c r="G734" s="1705"/>
      <c r="H734" s="1705"/>
      <c r="I734" s="1705"/>
    </row>
    <row r="735" spans="1:9" ht="15.75" customHeight="1">
      <c r="A735" s="1705"/>
      <c r="B735" s="1705"/>
      <c r="C735" s="1705"/>
      <c r="D735" s="1705"/>
      <c r="E735" s="1705"/>
      <c r="F735" s="1705"/>
      <c r="G735" s="1705"/>
      <c r="H735" s="1705"/>
      <c r="I735" s="1705"/>
    </row>
    <row r="736" spans="1:9" ht="15.75" customHeight="1">
      <c r="A736" s="1705"/>
      <c r="B736" s="1705"/>
      <c r="C736" s="1705"/>
      <c r="D736" s="1705"/>
      <c r="E736" s="1705"/>
      <c r="F736" s="1705"/>
      <c r="G736" s="1705"/>
      <c r="H736" s="1705"/>
      <c r="I736" s="1705"/>
    </row>
    <row r="737" spans="1:9" ht="15.75" customHeight="1">
      <c r="A737" s="1705"/>
      <c r="B737" s="1705"/>
      <c r="C737" s="1705"/>
      <c r="D737" s="1705"/>
      <c r="E737" s="1705"/>
      <c r="F737" s="1705"/>
      <c r="G737" s="1705"/>
      <c r="H737" s="1705"/>
      <c r="I737" s="1705"/>
    </row>
    <row r="738" spans="1:9" ht="15.75" customHeight="1">
      <c r="A738" s="1705"/>
      <c r="B738" s="1705"/>
      <c r="C738" s="1705"/>
      <c r="D738" s="1705"/>
      <c r="E738" s="1705"/>
      <c r="F738" s="1705"/>
      <c r="G738" s="1705"/>
      <c r="H738" s="1705"/>
      <c r="I738" s="1705"/>
    </row>
    <row r="739" spans="1:9" ht="15.75" customHeight="1">
      <c r="A739" s="1705"/>
      <c r="B739" s="1705"/>
      <c r="C739" s="1705"/>
      <c r="D739" s="1705"/>
      <c r="E739" s="1705"/>
      <c r="F739" s="1705"/>
      <c r="G739" s="1705"/>
      <c r="H739" s="1705"/>
      <c r="I739" s="1705"/>
    </row>
    <row r="740" spans="1:9" ht="15.75" customHeight="1">
      <c r="A740" s="1705"/>
      <c r="B740" s="1705"/>
      <c r="C740" s="1705"/>
      <c r="D740" s="1705"/>
      <c r="E740" s="1705"/>
      <c r="F740" s="1705"/>
      <c r="G740" s="1705"/>
      <c r="H740" s="1705"/>
      <c r="I740" s="1705"/>
    </row>
    <row r="741" spans="1:9" ht="15.75" customHeight="1">
      <c r="A741" s="1705"/>
      <c r="B741" s="1705"/>
      <c r="C741" s="1705"/>
      <c r="D741" s="1705"/>
      <c r="E741" s="1705"/>
      <c r="F741" s="1705"/>
      <c r="G741" s="1705"/>
      <c r="H741" s="1705"/>
      <c r="I741" s="1705"/>
    </row>
    <row r="742" spans="1:9" ht="15.75" customHeight="1">
      <c r="A742" s="1705"/>
      <c r="B742" s="1705"/>
      <c r="C742" s="1705"/>
      <c r="D742" s="1705"/>
      <c r="E742" s="1705"/>
      <c r="F742" s="1705"/>
      <c r="G742" s="1705"/>
      <c r="H742" s="1705"/>
      <c r="I742" s="1705"/>
    </row>
    <row r="743" spans="1:9" ht="15.75" customHeight="1">
      <c r="A743" s="1705"/>
      <c r="B743" s="1705"/>
      <c r="C743" s="1705"/>
      <c r="D743" s="1705"/>
      <c r="E743" s="1705"/>
      <c r="F743" s="1705"/>
      <c r="G743" s="1705"/>
      <c r="H743" s="1705"/>
      <c r="I743" s="1705"/>
    </row>
    <row r="744" spans="1:9" ht="15.75" customHeight="1">
      <c r="A744" s="1705"/>
      <c r="B744" s="1705"/>
      <c r="C744" s="1705"/>
      <c r="D744" s="1705"/>
      <c r="E744" s="1705"/>
      <c r="F744" s="1705"/>
      <c r="G744" s="1705"/>
      <c r="H744" s="1705"/>
      <c r="I744" s="1705"/>
    </row>
    <row r="745" spans="1:9" ht="15.75" customHeight="1">
      <c r="A745" s="1705"/>
      <c r="B745" s="1705"/>
      <c r="C745" s="1705"/>
      <c r="D745" s="1705"/>
      <c r="E745" s="1705"/>
      <c r="F745" s="1705"/>
      <c r="G745" s="1705"/>
      <c r="H745" s="1705"/>
      <c r="I745" s="1705"/>
    </row>
    <row r="746" spans="1:9" ht="15.75" customHeight="1">
      <c r="A746" s="1705"/>
      <c r="B746" s="1705"/>
      <c r="C746" s="1705"/>
      <c r="D746" s="1705"/>
      <c r="E746" s="1705"/>
      <c r="F746" s="1705"/>
      <c r="G746" s="1705"/>
      <c r="H746" s="1705"/>
      <c r="I746" s="1705"/>
    </row>
    <row r="747" spans="1:9" ht="15.75" customHeight="1">
      <c r="A747" s="1705"/>
      <c r="B747" s="1705"/>
      <c r="C747" s="1705"/>
      <c r="D747" s="1705"/>
      <c r="E747" s="1705"/>
      <c r="F747" s="1705"/>
      <c r="G747" s="1705"/>
      <c r="H747" s="1705"/>
      <c r="I747" s="1705"/>
    </row>
    <row r="748" spans="1:9" ht="15.75" customHeight="1">
      <c r="A748" s="1705"/>
      <c r="B748" s="1705"/>
      <c r="C748" s="1705"/>
      <c r="D748" s="1705"/>
      <c r="E748" s="1705"/>
      <c r="F748" s="1705"/>
      <c r="G748" s="1705"/>
      <c r="H748" s="1705"/>
      <c r="I748" s="1705"/>
    </row>
    <row r="749" spans="1:9" ht="15.75" customHeight="1">
      <c r="A749" s="1705"/>
      <c r="B749" s="1705"/>
      <c r="C749" s="1705"/>
      <c r="D749" s="1705"/>
      <c r="E749" s="1705"/>
      <c r="F749" s="1705"/>
      <c r="G749" s="1705"/>
      <c r="H749" s="1705"/>
      <c r="I749" s="1705"/>
    </row>
    <row r="750" spans="1:9" ht="15.75" customHeight="1">
      <c r="A750" s="1705"/>
      <c r="B750" s="1705"/>
      <c r="C750" s="1705"/>
      <c r="D750" s="1705"/>
      <c r="E750" s="1705"/>
      <c r="F750" s="1705"/>
      <c r="G750" s="1705"/>
      <c r="H750" s="1705"/>
      <c r="I750" s="1705"/>
    </row>
    <row r="751" spans="1:9" ht="15.75" customHeight="1">
      <c r="A751" s="1705"/>
      <c r="B751" s="1705"/>
      <c r="C751" s="1705"/>
      <c r="D751" s="1705"/>
      <c r="E751" s="1705"/>
      <c r="F751" s="1705"/>
      <c r="G751" s="1705"/>
      <c r="H751" s="1705"/>
      <c r="I751" s="1705"/>
    </row>
    <row r="752" spans="1:9" ht="15.75" customHeight="1">
      <c r="A752" s="1705"/>
      <c r="B752" s="1705"/>
      <c r="C752" s="1705"/>
      <c r="D752" s="1705"/>
      <c r="E752" s="1705"/>
      <c r="F752" s="1705"/>
      <c r="G752" s="1705"/>
      <c r="H752" s="1705"/>
      <c r="I752" s="1705"/>
    </row>
    <row r="753" spans="1:9" ht="15.75" customHeight="1">
      <c r="A753" s="1705"/>
      <c r="B753" s="1705"/>
      <c r="C753" s="1705"/>
      <c r="D753" s="1705"/>
      <c r="E753" s="1705"/>
      <c r="F753" s="1705"/>
      <c r="G753" s="1705"/>
      <c r="H753" s="1705"/>
      <c r="I753" s="1705"/>
    </row>
    <row r="754" spans="1:9" ht="15.75" customHeight="1">
      <c r="A754" s="1705"/>
      <c r="B754" s="1705"/>
      <c r="C754" s="1705"/>
      <c r="D754" s="1705"/>
      <c r="E754" s="1705"/>
      <c r="F754" s="1705"/>
      <c r="G754" s="1705"/>
      <c r="H754" s="1705"/>
      <c r="I754" s="1705"/>
    </row>
    <row r="755" spans="1:9" ht="15.75" customHeight="1">
      <c r="A755" s="1705"/>
      <c r="B755" s="1705"/>
      <c r="C755" s="1705"/>
      <c r="D755" s="1705"/>
      <c r="E755" s="1705"/>
      <c r="F755" s="1705"/>
      <c r="G755" s="1705"/>
      <c r="H755" s="1705"/>
      <c r="I755" s="1705"/>
    </row>
    <row r="756" spans="1:9" ht="15.75" customHeight="1">
      <c r="A756" s="1705"/>
      <c r="B756" s="1705"/>
      <c r="C756" s="1705"/>
      <c r="D756" s="1705"/>
      <c r="E756" s="1705"/>
      <c r="F756" s="1705"/>
      <c r="G756" s="1705"/>
      <c r="H756" s="1705"/>
      <c r="I756" s="1705"/>
    </row>
    <row r="757" spans="1:9" ht="15.75" customHeight="1">
      <c r="A757" s="1705"/>
      <c r="B757" s="1705"/>
      <c r="C757" s="1705"/>
      <c r="D757" s="1705"/>
      <c r="E757" s="1705"/>
      <c r="F757" s="1705"/>
      <c r="G757" s="1705"/>
      <c r="H757" s="1705"/>
      <c r="I757" s="1705"/>
    </row>
    <row r="758" spans="1:9" ht="15.75" customHeight="1">
      <c r="A758" s="1705"/>
      <c r="B758" s="1705"/>
      <c r="C758" s="1705"/>
      <c r="D758" s="1705"/>
      <c r="E758" s="1705"/>
      <c r="F758" s="1705"/>
      <c r="G758" s="1705"/>
      <c r="H758" s="1705"/>
      <c r="I758" s="1705"/>
    </row>
    <row r="759" spans="1:9" ht="15.75" customHeight="1">
      <c r="A759" s="1705"/>
      <c r="B759" s="1705"/>
      <c r="C759" s="1705"/>
      <c r="D759" s="1705"/>
      <c r="E759" s="1705"/>
      <c r="F759" s="1705"/>
      <c r="G759" s="1705"/>
      <c r="H759" s="1705"/>
      <c r="I759" s="1705"/>
    </row>
    <row r="760" spans="1:9" ht="15.75" customHeight="1">
      <c r="A760" s="1705"/>
      <c r="B760" s="1705"/>
      <c r="C760" s="1705"/>
      <c r="D760" s="1705"/>
      <c r="E760" s="1705"/>
      <c r="F760" s="1705"/>
      <c r="G760" s="1705"/>
      <c r="H760" s="1705"/>
      <c r="I760" s="1705"/>
    </row>
    <row r="761" spans="1:9" ht="15.75" customHeight="1">
      <c r="A761" s="1705"/>
      <c r="B761" s="1705"/>
      <c r="C761" s="1705"/>
      <c r="D761" s="1705"/>
      <c r="E761" s="1705"/>
      <c r="F761" s="1705"/>
      <c r="G761" s="1705"/>
      <c r="H761" s="1705"/>
      <c r="I761" s="1705"/>
    </row>
    <row r="762" spans="1:9" ht="15.75" customHeight="1">
      <c r="A762" s="1705"/>
      <c r="B762" s="1705"/>
      <c r="C762" s="1705"/>
      <c r="D762" s="1705"/>
      <c r="E762" s="1705"/>
      <c r="F762" s="1705"/>
      <c r="G762" s="1705"/>
      <c r="H762" s="1705"/>
      <c r="I762" s="1705"/>
    </row>
    <row r="763" spans="1:9" ht="15.75" customHeight="1">
      <c r="A763" s="1705"/>
      <c r="B763" s="1705"/>
      <c r="C763" s="1705"/>
      <c r="D763" s="1705"/>
      <c r="E763" s="1705"/>
      <c r="F763" s="1705"/>
      <c r="G763" s="1705"/>
      <c r="H763" s="1705"/>
      <c r="I763" s="1705"/>
    </row>
    <row r="764" spans="1:9" ht="15.75" customHeight="1">
      <c r="A764" s="1705"/>
      <c r="B764" s="1705"/>
      <c r="C764" s="1705"/>
      <c r="D764" s="1705"/>
      <c r="E764" s="1705"/>
      <c r="F764" s="1705"/>
      <c r="G764" s="1705"/>
      <c r="H764" s="1705"/>
      <c r="I764" s="1705"/>
    </row>
    <row r="765" spans="1:9" ht="15.75" customHeight="1">
      <c r="A765" s="1705"/>
      <c r="B765" s="1705"/>
      <c r="C765" s="1705"/>
      <c r="D765" s="1705"/>
      <c r="E765" s="1705"/>
      <c r="F765" s="1705"/>
      <c r="G765" s="1705"/>
      <c r="H765" s="1705"/>
      <c r="I765" s="1705"/>
    </row>
    <row r="766" spans="1:9" ht="15.75" customHeight="1">
      <c r="A766" s="1705"/>
      <c r="B766" s="1705"/>
      <c r="C766" s="1705"/>
      <c r="D766" s="1705"/>
      <c r="E766" s="1705"/>
      <c r="F766" s="1705"/>
      <c r="G766" s="1705"/>
      <c r="H766" s="1705"/>
      <c r="I766" s="1705"/>
    </row>
    <row r="767" spans="1:9" ht="15.75" customHeight="1">
      <c r="A767" s="1705"/>
      <c r="B767" s="1705"/>
      <c r="C767" s="1705"/>
      <c r="D767" s="1705"/>
      <c r="E767" s="1705"/>
      <c r="F767" s="1705"/>
      <c r="G767" s="1705"/>
      <c r="H767" s="1705"/>
      <c r="I767" s="1705"/>
    </row>
    <row r="768" spans="1:9" ht="15.75" customHeight="1">
      <c r="A768" s="1705"/>
      <c r="B768" s="1705"/>
      <c r="C768" s="1705"/>
      <c r="D768" s="1705"/>
      <c r="E768" s="1705"/>
      <c r="F768" s="1705"/>
      <c r="G768" s="1705"/>
      <c r="H768" s="1705"/>
      <c r="I768" s="1705"/>
    </row>
    <row r="769" spans="1:9" ht="15.75" customHeight="1">
      <c r="A769" s="1705"/>
      <c r="B769" s="1705"/>
      <c r="C769" s="1705"/>
      <c r="D769" s="1705"/>
      <c r="E769" s="1705"/>
      <c r="F769" s="1705"/>
      <c r="G769" s="1705"/>
      <c r="H769" s="1705"/>
      <c r="I769" s="1705"/>
    </row>
    <row r="770" spans="1:9" ht="15.75" customHeight="1">
      <c r="A770" s="1705"/>
      <c r="B770" s="1705"/>
      <c r="C770" s="1705"/>
      <c r="D770" s="1705"/>
      <c r="E770" s="1705"/>
      <c r="F770" s="1705"/>
      <c r="G770" s="1705"/>
      <c r="H770" s="1705"/>
      <c r="I770" s="1705"/>
    </row>
    <row r="771" spans="1:9" ht="15.75" customHeight="1">
      <c r="A771" s="1705"/>
      <c r="B771" s="1705"/>
      <c r="C771" s="1705"/>
      <c r="D771" s="1705"/>
      <c r="E771" s="1705"/>
      <c r="F771" s="1705"/>
      <c r="G771" s="1705"/>
      <c r="H771" s="1705"/>
      <c r="I771" s="1705"/>
    </row>
    <row r="772" spans="1:9" ht="15.75" customHeight="1">
      <c r="A772" s="1705"/>
      <c r="B772" s="1705"/>
      <c r="C772" s="1705"/>
      <c r="D772" s="1705"/>
      <c r="E772" s="1705"/>
      <c r="F772" s="1705"/>
      <c r="G772" s="1705"/>
      <c r="H772" s="1705"/>
      <c r="I772" s="1705"/>
    </row>
    <row r="773" spans="1:9" ht="15.75" customHeight="1">
      <c r="A773" s="1705"/>
      <c r="B773" s="1705"/>
      <c r="C773" s="1705"/>
      <c r="D773" s="1705"/>
      <c r="E773" s="1705"/>
      <c r="F773" s="1705"/>
      <c r="G773" s="1705"/>
      <c r="H773" s="1705"/>
      <c r="I773" s="1705"/>
    </row>
    <row r="774" spans="1:9" ht="15.75" customHeight="1">
      <c r="A774" s="1705"/>
      <c r="B774" s="1705"/>
      <c r="C774" s="1705"/>
      <c r="D774" s="1705"/>
      <c r="E774" s="1705"/>
      <c r="F774" s="1705"/>
      <c r="G774" s="1705"/>
      <c r="H774" s="1705"/>
      <c r="I774" s="1705"/>
    </row>
    <row r="775" spans="1:9" ht="15.75" customHeight="1">
      <c r="A775" s="1705"/>
      <c r="B775" s="1705"/>
      <c r="C775" s="1705"/>
      <c r="D775" s="1705"/>
      <c r="E775" s="1705"/>
      <c r="F775" s="1705"/>
      <c r="G775" s="1705"/>
      <c r="H775" s="1705"/>
      <c r="I775" s="1705"/>
    </row>
    <row r="776" spans="1:9" ht="15.75" customHeight="1">
      <c r="A776" s="1705"/>
      <c r="B776" s="1705"/>
      <c r="C776" s="1705"/>
      <c r="D776" s="1705"/>
      <c r="E776" s="1705"/>
      <c r="F776" s="1705"/>
      <c r="G776" s="1705"/>
      <c r="H776" s="1705"/>
      <c r="I776" s="1705"/>
    </row>
    <row r="777" spans="1:9" ht="15.75" customHeight="1">
      <c r="A777" s="1705"/>
      <c r="B777" s="1705"/>
      <c r="C777" s="1705"/>
      <c r="D777" s="1705"/>
      <c r="E777" s="1705"/>
      <c r="F777" s="1705"/>
      <c r="G777" s="1705"/>
      <c r="H777" s="1705"/>
      <c r="I777" s="1705"/>
    </row>
    <row r="778" spans="1:9" ht="15.75" customHeight="1">
      <c r="A778" s="1705"/>
      <c r="B778" s="1705"/>
      <c r="C778" s="1705"/>
      <c r="D778" s="1705"/>
      <c r="E778" s="1705"/>
      <c r="F778" s="1705"/>
      <c r="G778" s="1705"/>
      <c r="H778" s="1705"/>
      <c r="I778" s="1705"/>
    </row>
    <row r="779" spans="1:9" ht="15.75" customHeight="1">
      <c r="A779" s="1705"/>
      <c r="B779" s="1705"/>
      <c r="C779" s="1705"/>
      <c r="D779" s="1705"/>
      <c r="E779" s="1705"/>
      <c r="F779" s="1705"/>
      <c r="G779" s="1705"/>
      <c r="H779" s="1705"/>
      <c r="I779" s="1705"/>
    </row>
    <row r="780" spans="1:9" ht="15.75" customHeight="1">
      <c r="A780" s="1705"/>
      <c r="B780" s="1705"/>
      <c r="C780" s="1705"/>
      <c r="D780" s="1705"/>
      <c r="E780" s="1705"/>
      <c r="F780" s="1705"/>
      <c r="G780" s="1705"/>
      <c r="H780" s="1705"/>
      <c r="I780" s="1705"/>
    </row>
    <row r="781" spans="1:9" ht="15.75" customHeight="1">
      <c r="A781" s="1705"/>
      <c r="B781" s="1705"/>
      <c r="C781" s="1705"/>
      <c r="D781" s="1705"/>
      <c r="E781" s="1705"/>
      <c r="F781" s="1705"/>
      <c r="G781" s="1705"/>
      <c r="H781" s="1705"/>
      <c r="I781" s="1705"/>
    </row>
    <row r="782" spans="1:9" ht="15.75" customHeight="1">
      <c r="A782" s="1705"/>
      <c r="B782" s="1705"/>
      <c r="C782" s="1705"/>
      <c r="D782" s="1705"/>
      <c r="E782" s="1705"/>
      <c r="F782" s="1705"/>
      <c r="G782" s="1705"/>
      <c r="H782" s="1705"/>
      <c r="I782" s="1705"/>
    </row>
    <row r="783" spans="1:9" ht="15.75" customHeight="1">
      <c r="A783" s="1705"/>
      <c r="B783" s="1705"/>
      <c r="C783" s="1705"/>
      <c r="D783" s="1705"/>
      <c r="E783" s="1705"/>
      <c r="F783" s="1705"/>
      <c r="G783" s="1705"/>
      <c r="H783" s="1705"/>
      <c r="I783" s="1705"/>
    </row>
    <row r="784" spans="1:9" ht="15.75" customHeight="1">
      <c r="A784" s="1705"/>
      <c r="B784" s="1705"/>
      <c r="C784" s="1705"/>
      <c r="D784" s="1705"/>
      <c r="E784" s="1705"/>
      <c r="F784" s="1705"/>
      <c r="G784" s="1705"/>
      <c r="H784" s="1705"/>
      <c r="I784" s="1705"/>
    </row>
    <row r="785" spans="1:9" ht="15.75" customHeight="1">
      <c r="A785" s="1705"/>
      <c r="B785" s="1705"/>
      <c r="C785" s="1705"/>
      <c r="D785" s="1705"/>
      <c r="E785" s="1705"/>
      <c r="F785" s="1705"/>
      <c r="G785" s="1705"/>
      <c r="H785" s="1705"/>
      <c r="I785" s="1705"/>
    </row>
    <row r="786" spans="1:9" ht="15.75" customHeight="1">
      <c r="A786" s="1705"/>
      <c r="B786" s="1705"/>
      <c r="C786" s="1705"/>
      <c r="D786" s="1705"/>
      <c r="E786" s="1705"/>
      <c r="F786" s="1705"/>
      <c r="G786" s="1705"/>
      <c r="H786" s="1705"/>
      <c r="I786" s="1705"/>
    </row>
    <row r="787" spans="1:9" ht="15.75" customHeight="1">
      <c r="A787" s="1705"/>
      <c r="B787" s="1705"/>
      <c r="C787" s="1705"/>
      <c r="D787" s="1705"/>
      <c r="E787" s="1705"/>
      <c r="F787" s="1705"/>
      <c r="G787" s="1705"/>
      <c r="H787" s="1705"/>
      <c r="I787" s="1705"/>
    </row>
    <row r="788" spans="1:9" ht="15.75" customHeight="1">
      <c r="A788" s="1705"/>
      <c r="B788" s="1705"/>
      <c r="C788" s="1705"/>
      <c r="D788" s="1705"/>
      <c r="E788" s="1705"/>
      <c r="F788" s="1705"/>
      <c r="G788" s="1705"/>
      <c r="H788" s="1705"/>
      <c r="I788" s="1705"/>
    </row>
    <row r="789" spans="1:9" ht="15.75" customHeight="1">
      <c r="A789" s="1705"/>
      <c r="B789" s="1705"/>
      <c r="C789" s="1705"/>
      <c r="D789" s="1705"/>
      <c r="E789" s="1705"/>
      <c r="F789" s="1705"/>
      <c r="G789" s="1705"/>
      <c r="H789" s="1705"/>
      <c r="I789" s="1705"/>
    </row>
    <row r="790" spans="1:9" ht="15.75" customHeight="1">
      <c r="A790" s="1705"/>
      <c r="B790" s="1705"/>
      <c r="C790" s="1705"/>
      <c r="D790" s="1705"/>
      <c r="E790" s="1705"/>
      <c r="F790" s="1705"/>
      <c r="G790" s="1705"/>
      <c r="H790" s="1705"/>
      <c r="I790" s="1705"/>
    </row>
    <row r="791" spans="1:9" ht="15.75" customHeight="1">
      <c r="A791" s="1705"/>
      <c r="B791" s="1705"/>
      <c r="C791" s="1705"/>
      <c r="D791" s="1705"/>
      <c r="E791" s="1705"/>
      <c r="F791" s="1705"/>
      <c r="G791" s="1705"/>
      <c r="H791" s="1705"/>
      <c r="I791" s="1705"/>
    </row>
    <row r="792" spans="1:9" ht="15.75" customHeight="1">
      <c r="A792" s="1705"/>
      <c r="B792" s="1705"/>
      <c r="C792" s="1705"/>
      <c r="D792" s="1705"/>
      <c r="E792" s="1705"/>
      <c r="F792" s="1705"/>
      <c r="G792" s="1705"/>
      <c r="H792" s="1705"/>
      <c r="I792" s="1705"/>
    </row>
    <row r="793" spans="1:9" ht="15.75" customHeight="1">
      <c r="A793" s="1705"/>
      <c r="B793" s="1705"/>
      <c r="C793" s="1705"/>
      <c r="D793" s="1705"/>
      <c r="E793" s="1705"/>
      <c r="F793" s="1705"/>
      <c r="G793" s="1705"/>
      <c r="H793" s="1705"/>
      <c r="I793" s="1705"/>
    </row>
    <row r="794" spans="1:9" ht="15.75" customHeight="1">
      <c r="A794" s="1705"/>
      <c r="B794" s="1705"/>
      <c r="C794" s="1705"/>
      <c r="D794" s="1705"/>
      <c r="E794" s="1705"/>
      <c r="F794" s="1705"/>
      <c r="G794" s="1705"/>
      <c r="H794" s="1705"/>
      <c r="I794" s="1705"/>
    </row>
    <row r="795" spans="1:9" ht="15.75" customHeight="1">
      <c r="A795" s="1705"/>
      <c r="B795" s="1705"/>
      <c r="C795" s="1705"/>
      <c r="D795" s="1705"/>
      <c r="E795" s="1705"/>
      <c r="F795" s="1705"/>
      <c r="G795" s="1705"/>
      <c r="H795" s="1705"/>
      <c r="I795" s="1705"/>
    </row>
    <row r="796" spans="1:9" ht="15.75" customHeight="1">
      <c r="A796" s="1705"/>
      <c r="B796" s="1705"/>
      <c r="C796" s="1705"/>
      <c r="D796" s="1705"/>
      <c r="E796" s="1705"/>
      <c r="F796" s="1705"/>
      <c r="G796" s="1705"/>
      <c r="H796" s="1705"/>
      <c r="I796" s="1705"/>
    </row>
    <row r="797" spans="1:9" ht="15.75" customHeight="1">
      <c r="A797" s="1705"/>
      <c r="B797" s="1705"/>
      <c r="C797" s="1705"/>
      <c r="D797" s="1705"/>
      <c r="E797" s="1705"/>
      <c r="F797" s="1705"/>
      <c r="G797" s="1705"/>
      <c r="H797" s="1705"/>
      <c r="I797" s="1705"/>
    </row>
    <row r="798" spans="1:9" ht="15.75" customHeight="1">
      <c r="A798" s="1705"/>
      <c r="B798" s="1705"/>
      <c r="C798" s="1705"/>
      <c r="D798" s="1705"/>
      <c r="E798" s="1705"/>
      <c r="F798" s="1705"/>
      <c r="G798" s="1705"/>
      <c r="H798" s="1705"/>
      <c r="I798" s="1705"/>
    </row>
    <row r="799" spans="1:9" ht="15.75" customHeight="1">
      <c r="A799" s="1705"/>
      <c r="B799" s="1705"/>
      <c r="C799" s="1705"/>
      <c r="D799" s="1705"/>
      <c r="E799" s="1705"/>
      <c r="F799" s="1705"/>
      <c r="G799" s="1705"/>
      <c r="H799" s="1705"/>
      <c r="I799" s="1705"/>
    </row>
    <row r="800" spans="1:9" ht="15.75" customHeight="1">
      <c r="A800" s="1705"/>
      <c r="B800" s="1705"/>
      <c r="C800" s="1705"/>
      <c r="D800" s="1705"/>
      <c r="E800" s="1705"/>
      <c r="F800" s="1705"/>
      <c r="G800" s="1705"/>
      <c r="H800" s="1705"/>
      <c r="I800" s="1705"/>
    </row>
    <row r="801" spans="1:9" ht="15.75" customHeight="1">
      <c r="A801" s="1705"/>
      <c r="B801" s="1705"/>
      <c r="C801" s="1705"/>
      <c r="D801" s="1705"/>
      <c r="E801" s="1705"/>
      <c r="F801" s="1705"/>
      <c r="G801" s="1705"/>
      <c r="H801" s="1705"/>
      <c r="I801" s="1705"/>
    </row>
    <row r="802" spans="1:9" ht="15.75" customHeight="1">
      <c r="A802" s="1705"/>
      <c r="B802" s="1705"/>
      <c r="C802" s="1705"/>
      <c r="D802" s="1705"/>
      <c r="E802" s="1705"/>
      <c r="F802" s="1705"/>
      <c r="G802" s="1705"/>
      <c r="H802" s="1705"/>
      <c r="I802" s="1705"/>
    </row>
    <row r="803" spans="1:9" ht="15.75" customHeight="1">
      <c r="A803" s="1705"/>
      <c r="B803" s="1705"/>
      <c r="C803" s="1705"/>
      <c r="D803" s="1705"/>
      <c r="E803" s="1705"/>
      <c r="F803" s="1705"/>
      <c r="G803" s="1705"/>
      <c r="H803" s="1705"/>
      <c r="I803" s="1705"/>
    </row>
    <row r="804" spans="1:9" ht="15.75" customHeight="1">
      <c r="A804" s="1705"/>
      <c r="B804" s="1705"/>
      <c r="C804" s="1705"/>
      <c r="D804" s="1705"/>
      <c r="E804" s="1705"/>
      <c r="F804" s="1705"/>
      <c r="G804" s="1705"/>
      <c r="H804" s="1705"/>
      <c r="I804" s="1705"/>
    </row>
    <row r="805" spans="1:9" ht="15.75" customHeight="1">
      <c r="A805" s="1705"/>
      <c r="B805" s="1705"/>
      <c r="C805" s="1705"/>
      <c r="D805" s="1705"/>
      <c r="E805" s="1705"/>
      <c r="F805" s="1705"/>
      <c r="G805" s="1705"/>
      <c r="H805" s="1705"/>
      <c r="I805" s="1705"/>
    </row>
    <row r="806" spans="1:9" ht="15.75" customHeight="1">
      <c r="A806" s="1705"/>
      <c r="B806" s="1705"/>
      <c r="C806" s="1705"/>
      <c r="D806" s="1705"/>
      <c r="E806" s="1705"/>
      <c r="F806" s="1705"/>
      <c r="G806" s="1705"/>
      <c r="H806" s="1705"/>
      <c r="I806" s="1705"/>
    </row>
    <row r="807" spans="1:9" ht="15.75" customHeight="1">
      <c r="A807" s="1705"/>
      <c r="B807" s="1705"/>
      <c r="C807" s="1705"/>
      <c r="D807" s="1705"/>
      <c r="E807" s="1705"/>
      <c r="F807" s="1705"/>
      <c r="G807" s="1705"/>
      <c r="H807" s="1705"/>
      <c r="I807" s="1705"/>
    </row>
    <row r="808" spans="1:9" ht="15.75" customHeight="1">
      <c r="A808" s="1705"/>
      <c r="B808" s="1705"/>
      <c r="C808" s="1705"/>
      <c r="D808" s="1705"/>
      <c r="E808" s="1705"/>
      <c r="F808" s="1705"/>
      <c r="G808" s="1705"/>
      <c r="H808" s="1705"/>
      <c r="I808" s="1705"/>
    </row>
    <row r="809" spans="1:9" ht="15.75" customHeight="1">
      <c r="A809" s="1705"/>
      <c r="B809" s="1705"/>
      <c r="C809" s="1705"/>
      <c r="D809" s="1705"/>
      <c r="E809" s="1705"/>
      <c r="F809" s="1705"/>
      <c r="G809" s="1705"/>
      <c r="H809" s="1705"/>
      <c r="I809" s="1705"/>
    </row>
    <row r="810" spans="1:9" ht="15.75" customHeight="1">
      <c r="A810" s="1705"/>
      <c r="B810" s="1705"/>
      <c r="C810" s="1705"/>
      <c r="D810" s="1705"/>
      <c r="E810" s="1705"/>
      <c r="F810" s="1705"/>
      <c r="G810" s="1705"/>
      <c r="H810" s="1705"/>
      <c r="I810" s="1705"/>
    </row>
    <row r="811" spans="1:9" ht="15.75" customHeight="1">
      <c r="A811" s="1705"/>
      <c r="B811" s="1705"/>
      <c r="C811" s="1705"/>
      <c r="D811" s="1705"/>
      <c r="E811" s="1705"/>
      <c r="F811" s="1705"/>
      <c r="G811" s="1705"/>
      <c r="H811" s="1705"/>
      <c r="I811" s="1705"/>
    </row>
    <row r="812" spans="1:9" ht="15.75" customHeight="1">
      <c r="A812" s="1705"/>
      <c r="B812" s="1705"/>
      <c r="C812" s="1705"/>
      <c r="D812" s="1705"/>
      <c r="E812" s="1705"/>
      <c r="F812" s="1705"/>
      <c r="G812" s="1705"/>
      <c r="H812" s="1705"/>
      <c r="I812" s="1705"/>
    </row>
    <row r="813" spans="1:9" ht="15.75" customHeight="1">
      <c r="A813" s="1705"/>
      <c r="B813" s="1705"/>
      <c r="C813" s="1705"/>
      <c r="D813" s="1705"/>
      <c r="E813" s="1705"/>
      <c r="F813" s="1705"/>
      <c r="G813" s="1705"/>
      <c r="H813" s="1705"/>
      <c r="I813" s="1705"/>
    </row>
    <row r="814" spans="1:9" ht="15.75" customHeight="1">
      <c r="A814" s="1705"/>
      <c r="B814" s="1705"/>
      <c r="C814" s="1705"/>
      <c r="D814" s="1705"/>
      <c r="E814" s="1705"/>
      <c r="F814" s="1705"/>
      <c r="G814" s="1705"/>
      <c r="H814" s="1705"/>
      <c r="I814" s="1705"/>
    </row>
    <row r="815" spans="1:9" ht="15.75" customHeight="1">
      <c r="A815" s="1705"/>
      <c r="B815" s="1705"/>
      <c r="C815" s="1705"/>
      <c r="D815" s="1705"/>
      <c r="E815" s="1705"/>
      <c r="F815" s="1705"/>
      <c r="G815" s="1705"/>
      <c r="H815" s="1705"/>
      <c r="I815" s="1705"/>
    </row>
    <row r="816" spans="1:9" ht="15.75" customHeight="1">
      <c r="A816" s="1705"/>
      <c r="B816" s="1705"/>
      <c r="C816" s="1705"/>
      <c r="D816" s="1705"/>
      <c r="E816" s="1705"/>
      <c r="F816" s="1705"/>
      <c r="G816" s="1705"/>
      <c r="H816" s="1705"/>
      <c r="I816" s="1705"/>
    </row>
    <row r="817" spans="1:9" ht="15.75" customHeight="1">
      <c r="A817" s="1705"/>
      <c r="B817" s="1705"/>
      <c r="C817" s="1705"/>
      <c r="D817" s="1705"/>
      <c r="E817" s="1705"/>
      <c r="F817" s="1705"/>
      <c r="G817" s="1705"/>
      <c r="H817" s="1705"/>
      <c r="I817" s="1705"/>
    </row>
    <row r="818" spans="1:9" ht="15.75" customHeight="1">
      <c r="A818" s="1705"/>
      <c r="B818" s="1705"/>
      <c r="C818" s="1705"/>
      <c r="D818" s="1705"/>
      <c r="E818" s="1705"/>
      <c r="F818" s="1705"/>
      <c r="G818" s="1705"/>
      <c r="H818" s="1705"/>
      <c r="I818" s="1705"/>
    </row>
    <row r="819" spans="1:9" ht="15.75" customHeight="1">
      <c r="A819" s="1705"/>
      <c r="B819" s="1705"/>
      <c r="C819" s="1705"/>
      <c r="D819" s="1705"/>
      <c r="E819" s="1705"/>
      <c r="F819" s="1705"/>
      <c r="G819" s="1705"/>
      <c r="H819" s="1705"/>
      <c r="I819" s="1705"/>
    </row>
    <row r="820" spans="1:9" ht="15.75" customHeight="1">
      <c r="A820" s="1705"/>
      <c r="B820" s="1705"/>
      <c r="C820" s="1705"/>
      <c r="D820" s="1705"/>
      <c r="E820" s="1705"/>
      <c r="F820" s="1705"/>
      <c r="G820" s="1705"/>
      <c r="H820" s="1705"/>
      <c r="I820" s="1705"/>
    </row>
    <row r="821" spans="1:9" ht="15.75" customHeight="1">
      <c r="A821" s="1705"/>
      <c r="B821" s="1705"/>
      <c r="C821" s="1705"/>
      <c r="D821" s="1705"/>
      <c r="E821" s="1705"/>
      <c r="F821" s="1705"/>
      <c r="G821" s="1705"/>
      <c r="H821" s="1705"/>
      <c r="I821" s="1705"/>
    </row>
    <row r="822" spans="1:9" ht="15.75" customHeight="1">
      <c r="A822" s="1705"/>
      <c r="B822" s="1705"/>
      <c r="C822" s="1705"/>
      <c r="D822" s="1705"/>
      <c r="E822" s="1705"/>
      <c r="F822" s="1705"/>
      <c r="G822" s="1705"/>
      <c r="H822" s="1705"/>
      <c r="I822" s="1705"/>
    </row>
    <row r="823" spans="1:9" ht="15.75" customHeight="1">
      <c r="A823" s="1705"/>
      <c r="B823" s="1705"/>
      <c r="C823" s="1705"/>
      <c r="D823" s="1705"/>
      <c r="E823" s="1705"/>
      <c r="F823" s="1705"/>
      <c r="G823" s="1705"/>
      <c r="H823" s="1705"/>
      <c r="I823" s="1705"/>
    </row>
    <row r="824" spans="1:9" ht="15.75" customHeight="1">
      <c r="A824" s="1705"/>
      <c r="B824" s="1705"/>
      <c r="C824" s="1705"/>
      <c r="D824" s="1705"/>
      <c r="E824" s="1705"/>
      <c r="F824" s="1705"/>
      <c r="G824" s="1705"/>
      <c r="H824" s="1705"/>
      <c r="I824" s="1705"/>
    </row>
    <row r="825" spans="1:9" ht="15.75" customHeight="1">
      <c r="A825" s="1705"/>
      <c r="B825" s="1705"/>
      <c r="C825" s="1705"/>
      <c r="D825" s="1705"/>
      <c r="E825" s="1705"/>
      <c r="F825" s="1705"/>
      <c r="G825" s="1705"/>
      <c r="H825" s="1705"/>
      <c r="I825" s="1705"/>
    </row>
    <row r="826" spans="1:9" ht="15.75" customHeight="1">
      <c r="A826" s="1705"/>
      <c r="B826" s="1705"/>
      <c r="C826" s="1705"/>
      <c r="D826" s="1705"/>
      <c r="E826" s="1705"/>
      <c r="F826" s="1705"/>
      <c r="G826" s="1705"/>
      <c r="H826" s="1705"/>
      <c r="I826" s="1705"/>
    </row>
    <row r="827" spans="1:9" ht="15.75" customHeight="1">
      <c r="A827" s="1705"/>
      <c r="B827" s="1705"/>
      <c r="C827" s="1705"/>
      <c r="D827" s="1705"/>
      <c r="E827" s="1705"/>
      <c r="F827" s="1705"/>
      <c r="G827" s="1705"/>
      <c r="H827" s="1705"/>
      <c r="I827" s="1705"/>
    </row>
    <row r="828" spans="1:9" ht="15.75" customHeight="1">
      <c r="A828" s="1705"/>
      <c r="B828" s="1705"/>
      <c r="C828" s="1705"/>
      <c r="D828" s="1705"/>
      <c r="E828" s="1705"/>
      <c r="F828" s="1705"/>
      <c r="G828" s="1705"/>
      <c r="H828" s="1705"/>
      <c r="I828" s="1705"/>
    </row>
    <row r="829" spans="1:9" ht="15.75" customHeight="1">
      <c r="A829" s="1705"/>
      <c r="B829" s="1705"/>
      <c r="C829" s="1705"/>
      <c r="D829" s="1705"/>
      <c r="E829" s="1705"/>
      <c r="F829" s="1705"/>
      <c r="G829" s="1705"/>
      <c r="H829" s="1705"/>
      <c r="I829" s="1705"/>
    </row>
    <row r="830" spans="1:9" ht="15.75" customHeight="1">
      <c r="A830" s="1705"/>
      <c r="B830" s="1705"/>
      <c r="C830" s="1705"/>
      <c r="D830" s="1705"/>
      <c r="E830" s="1705"/>
      <c r="F830" s="1705"/>
      <c r="G830" s="1705"/>
      <c r="H830" s="1705"/>
      <c r="I830" s="1705"/>
    </row>
    <row r="831" spans="1:9" ht="15.75" customHeight="1">
      <c r="A831" s="1705"/>
      <c r="B831" s="1705"/>
      <c r="C831" s="1705"/>
      <c r="D831" s="1705"/>
      <c r="E831" s="1705"/>
      <c r="F831" s="1705"/>
      <c r="G831" s="1705"/>
      <c r="H831" s="1705"/>
      <c r="I831" s="1705"/>
    </row>
    <row r="832" spans="1:9" ht="15.75" customHeight="1">
      <c r="A832" s="1705"/>
      <c r="B832" s="1705"/>
      <c r="C832" s="1705"/>
      <c r="D832" s="1705"/>
      <c r="E832" s="1705"/>
      <c r="F832" s="1705"/>
      <c r="G832" s="1705"/>
      <c r="H832" s="1705"/>
      <c r="I832" s="1705"/>
    </row>
    <row r="833" spans="1:9" ht="15.75" customHeight="1">
      <c r="A833" s="1705"/>
      <c r="B833" s="1705"/>
      <c r="C833" s="1705"/>
      <c r="D833" s="1705"/>
      <c r="E833" s="1705"/>
      <c r="F833" s="1705"/>
      <c r="G833" s="1705"/>
      <c r="H833" s="1705"/>
      <c r="I833" s="1705"/>
    </row>
    <row r="834" spans="1:9" ht="15.75" customHeight="1">
      <c r="A834" s="1705"/>
      <c r="B834" s="1705"/>
      <c r="C834" s="1705"/>
      <c r="D834" s="1705"/>
      <c r="E834" s="1705"/>
      <c r="F834" s="1705"/>
      <c r="G834" s="1705"/>
      <c r="H834" s="1705"/>
      <c r="I834" s="1705"/>
    </row>
    <row r="835" spans="1:9" ht="15.75" customHeight="1">
      <c r="A835" s="1705"/>
      <c r="B835" s="1705"/>
      <c r="C835" s="1705"/>
      <c r="D835" s="1705"/>
      <c r="E835" s="1705"/>
      <c r="F835" s="1705"/>
      <c r="G835" s="1705"/>
      <c r="H835" s="1705"/>
      <c r="I835" s="1705"/>
    </row>
    <row r="836" spans="1:9" ht="15.75" customHeight="1">
      <c r="A836" s="1705"/>
      <c r="B836" s="1705"/>
      <c r="C836" s="1705"/>
      <c r="D836" s="1705"/>
      <c r="E836" s="1705"/>
      <c r="F836" s="1705"/>
      <c r="G836" s="1705"/>
      <c r="H836" s="1705"/>
      <c r="I836" s="1705"/>
    </row>
    <row r="837" spans="1:9" ht="15.75" customHeight="1">
      <c r="A837" s="1705"/>
      <c r="B837" s="1705"/>
      <c r="C837" s="1705"/>
      <c r="D837" s="1705"/>
      <c r="E837" s="1705"/>
      <c r="F837" s="1705"/>
      <c r="G837" s="1705"/>
      <c r="H837" s="1705"/>
      <c r="I837" s="1705"/>
    </row>
    <row r="838" spans="1:9" ht="15.75" customHeight="1">
      <c r="A838" s="1705"/>
      <c r="B838" s="1705"/>
      <c r="C838" s="1705"/>
      <c r="D838" s="1705"/>
      <c r="E838" s="1705"/>
      <c r="F838" s="1705"/>
      <c r="G838" s="1705"/>
      <c r="H838" s="1705"/>
      <c r="I838" s="1705"/>
    </row>
    <row r="839" spans="1:9" ht="15.75" customHeight="1">
      <c r="A839" s="1705"/>
      <c r="B839" s="1705"/>
      <c r="C839" s="1705"/>
      <c r="D839" s="1705"/>
      <c r="E839" s="1705"/>
      <c r="F839" s="1705"/>
      <c r="G839" s="1705"/>
      <c r="H839" s="1705"/>
      <c r="I839" s="1705"/>
    </row>
    <row r="840" spans="1:9" ht="15.75" customHeight="1">
      <c r="A840" s="1705"/>
      <c r="B840" s="1705"/>
      <c r="C840" s="1705"/>
      <c r="D840" s="1705"/>
      <c r="E840" s="1705"/>
      <c r="F840" s="1705"/>
      <c r="G840" s="1705"/>
      <c r="H840" s="1705"/>
      <c r="I840" s="1705"/>
    </row>
    <row r="841" spans="1:9" ht="15.75" customHeight="1">
      <c r="A841" s="1705"/>
      <c r="B841" s="1705"/>
      <c r="C841" s="1705"/>
      <c r="D841" s="1705"/>
      <c r="E841" s="1705"/>
      <c r="F841" s="1705"/>
      <c r="G841" s="1705"/>
      <c r="H841" s="1705"/>
      <c r="I841" s="1705"/>
    </row>
    <row r="842" spans="1:9" ht="15.75" customHeight="1">
      <c r="A842" s="1705"/>
      <c r="B842" s="1705"/>
      <c r="C842" s="1705"/>
      <c r="D842" s="1705"/>
      <c r="E842" s="1705"/>
      <c r="F842" s="1705"/>
      <c r="G842" s="1705"/>
      <c r="H842" s="1705"/>
      <c r="I842" s="1705"/>
    </row>
    <row r="843" spans="1:9" ht="15.75" customHeight="1">
      <c r="A843" s="1705"/>
      <c r="B843" s="1705"/>
      <c r="C843" s="1705"/>
      <c r="D843" s="1705"/>
      <c r="E843" s="1705"/>
      <c r="F843" s="1705"/>
      <c r="G843" s="1705"/>
      <c r="H843" s="1705"/>
      <c r="I843" s="1705"/>
    </row>
    <row r="844" spans="1:9" ht="15.75" customHeight="1">
      <c r="A844" s="1705"/>
      <c r="B844" s="1705"/>
      <c r="C844" s="1705"/>
      <c r="D844" s="1705"/>
      <c r="E844" s="1705"/>
      <c r="F844" s="1705"/>
      <c r="G844" s="1705"/>
      <c r="H844" s="1705"/>
      <c r="I844" s="1705"/>
    </row>
    <row r="845" spans="1:9" ht="15.75" customHeight="1">
      <c r="A845" s="1705"/>
      <c r="B845" s="1705"/>
      <c r="C845" s="1705"/>
      <c r="D845" s="1705"/>
      <c r="E845" s="1705"/>
      <c r="F845" s="1705"/>
      <c r="G845" s="1705"/>
      <c r="H845" s="1705"/>
      <c r="I845" s="1705"/>
    </row>
    <row r="846" spans="1:9" ht="15.75" customHeight="1">
      <c r="A846" s="1705"/>
      <c r="B846" s="1705"/>
      <c r="C846" s="1705"/>
      <c r="D846" s="1705"/>
      <c r="E846" s="1705"/>
      <c r="F846" s="1705"/>
      <c r="G846" s="1705"/>
      <c r="H846" s="1705"/>
      <c r="I846" s="1705"/>
    </row>
    <row r="847" spans="1:9" ht="15.75" customHeight="1">
      <c r="A847" s="1705"/>
      <c r="B847" s="1705"/>
      <c r="C847" s="1705"/>
      <c r="D847" s="1705"/>
      <c r="E847" s="1705"/>
      <c r="F847" s="1705"/>
      <c r="G847" s="1705"/>
      <c r="H847" s="1705"/>
      <c r="I847" s="1705"/>
    </row>
    <row r="848" spans="1:9" ht="15.75" customHeight="1">
      <c r="A848" s="1705"/>
      <c r="B848" s="1705"/>
      <c r="C848" s="1705"/>
      <c r="D848" s="1705"/>
      <c r="E848" s="1705"/>
      <c r="F848" s="1705"/>
      <c r="G848" s="1705"/>
      <c r="H848" s="1705"/>
      <c r="I848" s="1705"/>
    </row>
    <row r="849" spans="1:9" ht="15.75" customHeight="1">
      <c r="A849" s="1705"/>
      <c r="B849" s="1705"/>
      <c r="C849" s="1705"/>
      <c r="D849" s="1705"/>
      <c r="E849" s="1705"/>
      <c r="F849" s="1705"/>
      <c r="G849" s="1705"/>
      <c r="H849" s="1705"/>
      <c r="I849" s="1705"/>
    </row>
    <row r="850" spans="1:9" ht="15.75" customHeight="1">
      <c r="A850" s="1705"/>
      <c r="B850" s="1705"/>
      <c r="C850" s="1705"/>
      <c r="D850" s="1705"/>
      <c r="E850" s="1705"/>
      <c r="F850" s="1705"/>
      <c r="G850" s="1705"/>
      <c r="H850" s="1705"/>
      <c r="I850" s="1705"/>
    </row>
    <row r="851" spans="1:9" ht="15.75" customHeight="1">
      <c r="A851" s="1705"/>
      <c r="B851" s="1705"/>
      <c r="C851" s="1705"/>
      <c r="D851" s="1705"/>
      <c r="E851" s="1705"/>
      <c r="F851" s="1705"/>
      <c r="G851" s="1705"/>
      <c r="H851" s="1705"/>
      <c r="I851" s="1705"/>
    </row>
    <row r="852" spans="1:9" ht="15.75" customHeight="1">
      <c r="A852" s="1705"/>
      <c r="B852" s="1705"/>
      <c r="C852" s="1705"/>
      <c r="D852" s="1705"/>
      <c r="E852" s="1705"/>
      <c r="F852" s="1705"/>
      <c r="G852" s="1705"/>
      <c r="H852" s="1705"/>
      <c r="I852" s="1705"/>
    </row>
    <row r="853" spans="1:9" ht="15.75" customHeight="1">
      <c r="A853" s="1705"/>
      <c r="B853" s="1705"/>
      <c r="C853" s="1705"/>
      <c r="D853" s="1705"/>
      <c r="E853" s="1705"/>
      <c r="F853" s="1705"/>
      <c r="G853" s="1705"/>
      <c r="H853" s="1705"/>
      <c r="I853" s="1705"/>
    </row>
    <row r="854" spans="1:9" ht="15.75" customHeight="1">
      <c r="A854" s="1705"/>
      <c r="B854" s="1705"/>
      <c r="C854" s="1705"/>
      <c r="D854" s="1705"/>
      <c r="E854" s="1705"/>
      <c r="F854" s="1705"/>
      <c r="G854" s="1705"/>
      <c r="H854" s="1705"/>
      <c r="I854" s="1705"/>
    </row>
    <row r="855" spans="1:9" ht="15.75" customHeight="1">
      <c r="A855" s="1705"/>
      <c r="B855" s="1705"/>
      <c r="C855" s="1705"/>
      <c r="D855" s="1705"/>
      <c r="E855" s="1705"/>
      <c r="F855" s="1705"/>
      <c r="G855" s="1705"/>
      <c r="H855" s="1705"/>
      <c r="I855" s="1705"/>
    </row>
    <row r="856" spans="1:9" ht="15.75" customHeight="1">
      <c r="A856" s="1705"/>
      <c r="B856" s="1705"/>
      <c r="C856" s="1705"/>
      <c r="D856" s="1705"/>
      <c r="E856" s="1705"/>
      <c r="F856" s="1705"/>
      <c r="G856" s="1705"/>
      <c r="H856" s="1705"/>
      <c r="I856" s="1705"/>
    </row>
    <row r="857" spans="1:9" ht="15.75" customHeight="1">
      <c r="A857" s="1705"/>
      <c r="B857" s="1705"/>
      <c r="C857" s="1705"/>
      <c r="D857" s="1705"/>
      <c r="E857" s="1705"/>
      <c r="F857" s="1705"/>
      <c r="G857" s="1705"/>
      <c r="H857" s="1705"/>
      <c r="I857" s="1705"/>
    </row>
    <row r="858" spans="1:9" ht="15.75" customHeight="1">
      <c r="A858" s="1705"/>
      <c r="B858" s="1705"/>
      <c r="C858" s="1705"/>
      <c r="D858" s="1705"/>
      <c r="E858" s="1705"/>
      <c r="F858" s="1705"/>
      <c r="G858" s="1705"/>
      <c r="H858" s="1705"/>
      <c r="I858" s="1705"/>
    </row>
    <row r="859" spans="1:9" ht="15.75" customHeight="1">
      <c r="A859" s="1705"/>
      <c r="B859" s="1705"/>
      <c r="C859" s="1705"/>
      <c r="D859" s="1705"/>
      <c r="E859" s="1705"/>
      <c r="F859" s="1705"/>
      <c r="G859" s="1705"/>
      <c r="H859" s="1705"/>
      <c r="I859" s="1705"/>
    </row>
    <row r="860" spans="1:9" ht="15.75" customHeight="1">
      <c r="A860" s="1705"/>
      <c r="B860" s="1705"/>
      <c r="C860" s="1705"/>
      <c r="D860" s="1705"/>
      <c r="E860" s="1705"/>
      <c r="F860" s="1705"/>
      <c r="G860" s="1705"/>
      <c r="H860" s="1705"/>
      <c r="I860" s="1705"/>
    </row>
    <row r="861" spans="1:9" ht="15.75" customHeight="1">
      <c r="A861" s="1705"/>
      <c r="B861" s="1705"/>
      <c r="C861" s="1705"/>
      <c r="D861" s="1705"/>
      <c r="E861" s="1705"/>
      <c r="F861" s="1705"/>
      <c r="G861" s="1705"/>
      <c r="H861" s="1705"/>
      <c r="I861" s="1705"/>
    </row>
    <row r="862" spans="1:9" ht="15.75" customHeight="1">
      <c r="A862" s="1705"/>
      <c r="B862" s="1705"/>
      <c r="C862" s="1705"/>
      <c r="D862" s="1705"/>
      <c r="E862" s="1705"/>
      <c r="F862" s="1705"/>
      <c r="G862" s="1705"/>
      <c r="H862" s="1705"/>
      <c r="I862" s="1705"/>
    </row>
    <row r="863" spans="1:9" ht="15.75" customHeight="1">
      <c r="A863" s="1705"/>
      <c r="B863" s="1705"/>
      <c r="C863" s="1705"/>
      <c r="D863" s="1705"/>
      <c r="E863" s="1705"/>
      <c r="F863" s="1705"/>
      <c r="G863" s="1705"/>
      <c r="H863" s="1705"/>
      <c r="I863" s="1705"/>
    </row>
    <row r="864" spans="1:9" ht="15.75" customHeight="1">
      <c r="A864" s="1705"/>
      <c r="B864" s="1705"/>
      <c r="C864" s="1705"/>
      <c r="D864" s="1705"/>
      <c r="E864" s="1705"/>
      <c r="F864" s="1705"/>
      <c r="G864" s="1705"/>
      <c r="H864" s="1705"/>
      <c r="I864" s="1705"/>
    </row>
    <row r="865" spans="1:9" ht="15.75" customHeight="1">
      <c r="A865" s="1705"/>
      <c r="B865" s="1705"/>
      <c r="C865" s="1705"/>
      <c r="D865" s="1705"/>
      <c r="E865" s="1705"/>
      <c r="F865" s="1705"/>
      <c r="G865" s="1705"/>
      <c r="H865" s="1705"/>
      <c r="I865" s="1705"/>
    </row>
    <row r="866" spans="1:9" ht="15.75" customHeight="1">
      <c r="A866" s="1705"/>
      <c r="B866" s="1705"/>
      <c r="C866" s="1705"/>
      <c r="D866" s="1705"/>
      <c r="E866" s="1705"/>
      <c r="F866" s="1705"/>
      <c r="G866" s="1705"/>
      <c r="H866" s="1705"/>
      <c r="I866" s="1705"/>
    </row>
    <row r="867" spans="1:9" ht="15.75" customHeight="1">
      <c r="A867" s="1705"/>
      <c r="B867" s="1705"/>
      <c r="C867" s="1705"/>
      <c r="D867" s="1705"/>
      <c r="E867" s="1705"/>
      <c r="F867" s="1705"/>
      <c r="G867" s="1705"/>
      <c r="H867" s="1705"/>
      <c r="I867" s="1705"/>
    </row>
    <row r="868" spans="1:9" ht="15.75" customHeight="1">
      <c r="A868" s="1705"/>
      <c r="B868" s="1705"/>
      <c r="C868" s="1705"/>
      <c r="D868" s="1705"/>
      <c r="E868" s="1705"/>
      <c r="F868" s="1705"/>
      <c r="G868" s="1705"/>
      <c r="H868" s="1705"/>
      <c r="I868" s="1705"/>
    </row>
    <row r="869" spans="1:9" ht="15.75" customHeight="1">
      <c r="A869" s="1705"/>
      <c r="B869" s="1705"/>
      <c r="C869" s="1705"/>
      <c r="D869" s="1705"/>
      <c r="E869" s="1705"/>
      <c r="F869" s="1705"/>
      <c r="G869" s="1705"/>
      <c r="H869" s="1705"/>
      <c r="I869" s="1705"/>
    </row>
    <row r="870" spans="1:9" ht="15.75" customHeight="1">
      <c r="A870" s="1705"/>
      <c r="B870" s="1705"/>
      <c r="C870" s="1705"/>
      <c r="D870" s="1705"/>
      <c r="E870" s="1705"/>
      <c r="F870" s="1705"/>
      <c r="G870" s="1705"/>
      <c r="H870" s="1705"/>
      <c r="I870" s="1705"/>
    </row>
    <row r="871" spans="1:9" ht="15.75" customHeight="1">
      <c r="A871" s="1705"/>
      <c r="B871" s="1705"/>
      <c r="C871" s="1705"/>
      <c r="D871" s="1705"/>
      <c r="E871" s="1705"/>
      <c r="F871" s="1705"/>
      <c r="G871" s="1705"/>
      <c r="H871" s="1705"/>
      <c r="I871" s="1705"/>
    </row>
    <row r="872" spans="1:9" ht="15.75" customHeight="1">
      <c r="A872" s="1705"/>
      <c r="B872" s="1705"/>
      <c r="C872" s="1705"/>
      <c r="D872" s="1705"/>
      <c r="E872" s="1705"/>
      <c r="F872" s="1705"/>
      <c r="G872" s="1705"/>
      <c r="H872" s="1705"/>
      <c r="I872" s="1705"/>
    </row>
    <row r="873" spans="1:9" ht="15.75" customHeight="1">
      <c r="A873" s="1705"/>
      <c r="B873" s="1705"/>
      <c r="C873" s="1705"/>
      <c r="D873" s="1705"/>
      <c r="E873" s="1705"/>
      <c r="F873" s="1705"/>
      <c r="G873" s="1705"/>
      <c r="H873" s="1705"/>
      <c r="I873" s="1705"/>
    </row>
    <row r="874" spans="1:9" ht="15.75" customHeight="1">
      <c r="A874" s="1705"/>
      <c r="B874" s="1705"/>
      <c r="C874" s="1705"/>
      <c r="D874" s="1705"/>
      <c r="E874" s="1705"/>
      <c r="F874" s="1705"/>
      <c r="G874" s="1705"/>
      <c r="H874" s="1705"/>
      <c r="I874" s="1705"/>
    </row>
    <row r="875" spans="1:9" ht="15.75" customHeight="1">
      <c r="A875" s="1705"/>
      <c r="B875" s="1705"/>
      <c r="C875" s="1705"/>
      <c r="D875" s="1705"/>
      <c r="E875" s="1705"/>
      <c r="F875" s="1705"/>
      <c r="G875" s="1705"/>
      <c r="H875" s="1705"/>
      <c r="I875" s="1705"/>
    </row>
    <row r="876" spans="1:9" ht="15.75" customHeight="1">
      <c r="A876" s="1705"/>
      <c r="B876" s="1705"/>
      <c r="C876" s="1705"/>
      <c r="D876" s="1705"/>
      <c r="E876" s="1705"/>
      <c r="F876" s="1705"/>
      <c r="G876" s="1705"/>
      <c r="H876" s="1705"/>
      <c r="I876" s="1705"/>
    </row>
    <row r="877" spans="1:9" ht="15.75" customHeight="1">
      <c r="A877" s="1705"/>
      <c r="B877" s="1705"/>
      <c r="C877" s="1705"/>
      <c r="D877" s="1705"/>
      <c r="E877" s="1705"/>
      <c r="F877" s="1705"/>
      <c r="G877" s="1705"/>
      <c r="H877" s="1705"/>
      <c r="I877" s="1705"/>
    </row>
    <row r="878" spans="1:9" ht="15.75" customHeight="1">
      <c r="A878" s="1705"/>
      <c r="B878" s="1705"/>
      <c r="C878" s="1705"/>
      <c r="D878" s="1705"/>
      <c r="E878" s="1705"/>
      <c r="F878" s="1705"/>
      <c r="G878" s="1705"/>
      <c r="H878" s="1705"/>
      <c r="I878" s="1705"/>
    </row>
    <row r="879" spans="1:9" ht="15.75" customHeight="1">
      <c r="A879" s="1705"/>
      <c r="B879" s="1705"/>
      <c r="C879" s="1705"/>
      <c r="D879" s="1705"/>
      <c r="E879" s="1705"/>
      <c r="F879" s="1705"/>
      <c r="G879" s="1705"/>
      <c r="H879" s="1705"/>
      <c r="I879" s="1705"/>
    </row>
    <row r="880" spans="1:9" ht="15.75" customHeight="1">
      <c r="A880" s="1705"/>
      <c r="B880" s="1705"/>
      <c r="C880" s="1705"/>
      <c r="D880" s="1705"/>
      <c r="E880" s="1705"/>
      <c r="F880" s="1705"/>
      <c r="G880" s="1705"/>
      <c r="H880" s="1705"/>
      <c r="I880" s="1705"/>
    </row>
    <row r="881" spans="1:9" ht="15.75" customHeight="1">
      <c r="A881" s="1705"/>
      <c r="B881" s="1705"/>
      <c r="C881" s="1705"/>
      <c r="D881" s="1705"/>
      <c r="E881" s="1705"/>
      <c r="F881" s="1705"/>
      <c r="G881" s="1705"/>
      <c r="H881" s="1705"/>
      <c r="I881" s="1705"/>
    </row>
    <row r="882" spans="1:9" ht="15.75" customHeight="1">
      <c r="A882" s="1705"/>
      <c r="B882" s="1705"/>
      <c r="C882" s="1705"/>
      <c r="D882" s="1705"/>
      <c r="E882" s="1705"/>
      <c r="F882" s="1705"/>
      <c r="G882" s="1705"/>
      <c r="H882" s="1705"/>
      <c r="I882" s="1705"/>
    </row>
    <row r="883" spans="1:9" ht="15.75" customHeight="1">
      <c r="A883" s="1705"/>
      <c r="B883" s="1705"/>
      <c r="C883" s="1705"/>
      <c r="D883" s="1705"/>
      <c r="E883" s="1705"/>
      <c r="F883" s="1705"/>
      <c r="G883" s="1705"/>
      <c r="H883" s="1705"/>
      <c r="I883" s="1705"/>
    </row>
    <row r="884" spans="1:9" ht="15.75" customHeight="1">
      <c r="A884" s="1705"/>
      <c r="B884" s="1705"/>
      <c r="C884" s="1705"/>
      <c r="D884" s="1705"/>
      <c r="E884" s="1705"/>
      <c r="F884" s="1705"/>
      <c r="G884" s="1705"/>
      <c r="H884" s="1705"/>
      <c r="I884" s="1705"/>
    </row>
    <row r="885" spans="1:9" ht="15.75" customHeight="1">
      <c r="A885" s="1705"/>
      <c r="B885" s="1705"/>
      <c r="C885" s="1705"/>
      <c r="D885" s="1705"/>
      <c r="E885" s="1705"/>
      <c r="F885" s="1705"/>
      <c r="G885" s="1705"/>
      <c r="H885" s="1705"/>
      <c r="I885" s="1705"/>
    </row>
    <row r="886" spans="1:9" ht="15.75" customHeight="1">
      <c r="A886" s="1705"/>
      <c r="B886" s="1705"/>
      <c r="C886" s="1705"/>
      <c r="D886" s="1705"/>
      <c r="E886" s="1705"/>
      <c r="F886" s="1705"/>
      <c r="G886" s="1705"/>
      <c r="H886" s="1705"/>
      <c r="I886" s="1705"/>
    </row>
    <row r="887" spans="1:9" ht="15.75" customHeight="1">
      <c r="A887" s="1705"/>
      <c r="B887" s="1705"/>
      <c r="C887" s="1705"/>
      <c r="D887" s="1705"/>
      <c r="E887" s="1705"/>
      <c r="F887" s="1705"/>
      <c r="G887" s="1705"/>
      <c r="H887" s="1705"/>
      <c r="I887" s="1705"/>
    </row>
    <row r="888" spans="1:9" ht="15.75" customHeight="1">
      <c r="A888" s="1705"/>
      <c r="B888" s="1705"/>
      <c r="C888" s="1705"/>
      <c r="D888" s="1705"/>
      <c r="E888" s="1705"/>
      <c r="F888" s="1705"/>
      <c r="G888" s="1705"/>
      <c r="H888" s="1705"/>
      <c r="I888" s="1705"/>
    </row>
    <row r="889" spans="1:9" ht="15.75" customHeight="1">
      <c r="A889" s="1705"/>
      <c r="B889" s="1705"/>
      <c r="C889" s="1705"/>
      <c r="D889" s="1705"/>
      <c r="E889" s="1705"/>
      <c r="F889" s="1705"/>
      <c r="G889" s="1705"/>
      <c r="H889" s="1705"/>
      <c r="I889" s="1705"/>
    </row>
    <row r="890" spans="1:9" ht="15.75" customHeight="1">
      <c r="A890" s="1705"/>
      <c r="B890" s="1705"/>
      <c r="C890" s="1705"/>
      <c r="D890" s="1705"/>
      <c r="E890" s="1705"/>
      <c r="F890" s="1705"/>
      <c r="G890" s="1705"/>
      <c r="H890" s="1705"/>
      <c r="I890" s="1705"/>
    </row>
    <row r="891" spans="1:9" ht="15.75" customHeight="1">
      <c r="A891" s="1705"/>
      <c r="B891" s="1705"/>
      <c r="C891" s="1705"/>
      <c r="D891" s="1705"/>
      <c r="E891" s="1705"/>
      <c r="F891" s="1705"/>
      <c r="G891" s="1705"/>
      <c r="H891" s="1705"/>
      <c r="I891" s="1705"/>
    </row>
    <row r="892" spans="1:9" ht="15.75" customHeight="1">
      <c r="A892" s="1705"/>
      <c r="B892" s="1705"/>
      <c r="C892" s="1705"/>
      <c r="D892" s="1705"/>
      <c r="E892" s="1705"/>
      <c r="F892" s="1705"/>
      <c r="G892" s="1705"/>
      <c r="H892" s="1705"/>
      <c r="I892" s="1705"/>
    </row>
    <row r="893" spans="1:9" ht="15.75" customHeight="1">
      <c r="A893" s="1705"/>
      <c r="B893" s="1705"/>
      <c r="C893" s="1705"/>
      <c r="D893" s="1705"/>
      <c r="E893" s="1705"/>
      <c r="F893" s="1705"/>
      <c r="G893" s="1705"/>
      <c r="H893" s="1705"/>
      <c r="I893" s="1705"/>
    </row>
    <row r="894" spans="1:9" ht="15.75" customHeight="1">
      <c r="A894" s="1705"/>
      <c r="B894" s="1705"/>
      <c r="C894" s="1705"/>
      <c r="D894" s="1705"/>
      <c r="E894" s="1705"/>
      <c r="F894" s="1705"/>
      <c r="G894" s="1705"/>
      <c r="H894" s="1705"/>
      <c r="I894" s="1705"/>
    </row>
    <row r="895" spans="1:9" ht="15.75" customHeight="1">
      <c r="A895" s="1705"/>
      <c r="B895" s="1705"/>
      <c r="C895" s="1705"/>
      <c r="D895" s="1705"/>
      <c r="E895" s="1705"/>
      <c r="F895" s="1705"/>
      <c r="G895" s="1705"/>
      <c r="H895" s="1705"/>
      <c r="I895" s="1705"/>
    </row>
    <row r="896" spans="1:9" ht="15.75" customHeight="1">
      <c r="A896" s="1705"/>
      <c r="B896" s="1705"/>
      <c r="C896" s="1705"/>
      <c r="D896" s="1705"/>
      <c r="E896" s="1705"/>
      <c r="F896" s="1705"/>
      <c r="G896" s="1705"/>
      <c r="H896" s="1705"/>
      <c r="I896" s="1705"/>
    </row>
    <row r="897" spans="1:9" ht="15.75" customHeight="1">
      <c r="A897" s="1705"/>
      <c r="B897" s="1705"/>
      <c r="C897" s="1705"/>
      <c r="D897" s="1705"/>
      <c r="E897" s="1705"/>
      <c r="F897" s="1705"/>
      <c r="G897" s="1705"/>
      <c r="H897" s="1705"/>
      <c r="I897" s="1705"/>
    </row>
    <row r="898" spans="1:9" ht="15.75" customHeight="1">
      <c r="A898" s="1705"/>
      <c r="B898" s="1705"/>
      <c r="C898" s="1705"/>
      <c r="D898" s="1705"/>
      <c r="E898" s="1705"/>
      <c r="F898" s="1705"/>
      <c r="G898" s="1705"/>
      <c r="H898" s="1705"/>
      <c r="I898" s="1705"/>
    </row>
    <row r="899" spans="1:9" ht="15.75" customHeight="1">
      <c r="A899" s="1705"/>
      <c r="B899" s="1705"/>
      <c r="C899" s="1705"/>
      <c r="D899" s="1705"/>
      <c r="E899" s="1705"/>
      <c r="F899" s="1705"/>
      <c r="G899" s="1705"/>
      <c r="H899" s="1705"/>
      <c r="I899" s="1705"/>
    </row>
    <row r="900" spans="1:9" ht="15.75" customHeight="1">
      <c r="A900" s="1705"/>
      <c r="B900" s="1705"/>
      <c r="C900" s="1705"/>
      <c r="D900" s="1705"/>
      <c r="E900" s="1705"/>
      <c r="F900" s="1705"/>
      <c r="G900" s="1705"/>
      <c r="H900" s="1705"/>
      <c r="I900" s="1705"/>
    </row>
    <row r="901" spans="1:9" ht="15.75" customHeight="1">
      <c r="A901" s="1705"/>
      <c r="B901" s="1705"/>
      <c r="C901" s="1705"/>
      <c r="D901" s="1705"/>
      <c r="E901" s="1705"/>
      <c r="F901" s="1705"/>
      <c r="G901" s="1705"/>
      <c r="H901" s="1705"/>
      <c r="I901" s="1705"/>
    </row>
    <row r="902" spans="1:9" ht="15.75" customHeight="1">
      <c r="A902" s="1705"/>
      <c r="B902" s="1705"/>
      <c r="C902" s="1705"/>
      <c r="D902" s="1705"/>
      <c r="E902" s="1705"/>
      <c r="F902" s="1705"/>
      <c r="G902" s="1705"/>
      <c r="H902" s="1705"/>
      <c r="I902" s="1705"/>
    </row>
    <row r="903" spans="1:9" ht="15.75" customHeight="1">
      <c r="A903" s="1705"/>
      <c r="B903" s="1705"/>
      <c r="C903" s="1705"/>
      <c r="D903" s="1705"/>
      <c r="E903" s="1705"/>
      <c r="F903" s="1705"/>
      <c r="G903" s="1705"/>
      <c r="H903" s="1705"/>
      <c r="I903" s="1705"/>
    </row>
    <row r="904" spans="1:9" ht="15.75" customHeight="1">
      <c r="A904" s="1705"/>
      <c r="B904" s="1705"/>
      <c r="C904" s="1705"/>
      <c r="D904" s="1705"/>
      <c r="E904" s="1705"/>
      <c r="F904" s="1705"/>
      <c r="G904" s="1705"/>
      <c r="H904" s="1705"/>
      <c r="I904" s="1705"/>
    </row>
    <row r="905" spans="1:9" ht="15.75" customHeight="1">
      <c r="A905" s="1705"/>
      <c r="B905" s="1705"/>
      <c r="C905" s="1705"/>
      <c r="D905" s="1705"/>
      <c r="E905" s="1705"/>
      <c r="F905" s="1705"/>
      <c r="G905" s="1705"/>
      <c r="H905" s="1705"/>
      <c r="I905" s="1705"/>
    </row>
    <row r="906" spans="1:9" ht="15.75" customHeight="1">
      <c r="A906" s="1705"/>
      <c r="B906" s="1705"/>
      <c r="C906" s="1705"/>
      <c r="D906" s="1705"/>
      <c r="E906" s="1705"/>
      <c r="F906" s="1705"/>
      <c r="G906" s="1705"/>
      <c r="H906" s="1705"/>
      <c r="I906" s="1705"/>
    </row>
    <row r="907" spans="1:9" ht="15.75" customHeight="1">
      <c r="A907" s="1705"/>
      <c r="B907" s="1705"/>
      <c r="C907" s="1705"/>
      <c r="D907" s="1705"/>
      <c r="E907" s="1705"/>
      <c r="F907" s="1705"/>
      <c r="G907" s="1705"/>
      <c r="H907" s="1705"/>
      <c r="I907" s="1705"/>
    </row>
    <row r="908" spans="1:9" ht="15.75" customHeight="1">
      <c r="A908" s="1705"/>
      <c r="B908" s="1705"/>
      <c r="C908" s="1705"/>
      <c r="D908" s="1705"/>
      <c r="E908" s="1705"/>
      <c r="F908" s="1705"/>
      <c r="G908" s="1705"/>
      <c r="H908" s="1705"/>
      <c r="I908" s="1705"/>
    </row>
    <row r="909" spans="1:9" ht="15.75" customHeight="1">
      <c r="A909" s="1705"/>
      <c r="B909" s="1705"/>
      <c r="C909" s="1705"/>
      <c r="D909" s="1705"/>
      <c r="E909" s="1705"/>
      <c r="F909" s="1705"/>
      <c r="G909" s="1705"/>
      <c r="H909" s="1705"/>
      <c r="I909" s="1705"/>
    </row>
    <row r="910" spans="1:9" ht="15.75" customHeight="1">
      <c r="A910" s="1705"/>
      <c r="B910" s="1705"/>
      <c r="C910" s="1705"/>
      <c r="D910" s="1705"/>
      <c r="E910" s="1705"/>
      <c r="F910" s="1705"/>
      <c r="G910" s="1705"/>
      <c r="H910" s="1705"/>
      <c r="I910" s="1705"/>
    </row>
    <row r="911" spans="1:9" ht="15.75" customHeight="1">
      <c r="A911" s="1705"/>
      <c r="B911" s="1705"/>
      <c r="C911" s="1705"/>
      <c r="D911" s="1705"/>
      <c r="E911" s="1705"/>
      <c r="F911" s="1705"/>
      <c r="G911" s="1705"/>
      <c r="H911" s="1705"/>
      <c r="I911" s="1705"/>
    </row>
    <row r="912" spans="1:9" ht="15.75" customHeight="1">
      <c r="A912" s="1705"/>
      <c r="B912" s="1705"/>
      <c r="C912" s="1705"/>
      <c r="D912" s="1705"/>
      <c r="E912" s="1705"/>
      <c r="F912" s="1705"/>
      <c r="G912" s="1705"/>
      <c r="H912" s="1705"/>
      <c r="I912" s="1705"/>
    </row>
    <row r="913" spans="1:9" ht="15.75" customHeight="1">
      <c r="A913" s="1705"/>
      <c r="B913" s="1705"/>
      <c r="C913" s="1705"/>
      <c r="D913" s="1705"/>
      <c r="E913" s="1705"/>
      <c r="F913" s="1705"/>
      <c r="G913" s="1705"/>
      <c r="H913" s="1705"/>
      <c r="I913" s="1705"/>
    </row>
    <row r="914" spans="1:9" ht="15.75" customHeight="1">
      <c r="A914" s="1705"/>
      <c r="B914" s="1705"/>
      <c r="C914" s="1705"/>
      <c r="D914" s="1705"/>
      <c r="E914" s="1705"/>
      <c r="F914" s="1705"/>
      <c r="G914" s="1705"/>
      <c r="H914" s="1705"/>
      <c r="I914" s="1705"/>
    </row>
    <row r="915" spans="1:9" ht="15.75" customHeight="1">
      <c r="A915" s="1705"/>
      <c r="B915" s="1705"/>
      <c r="C915" s="1705"/>
      <c r="D915" s="1705"/>
      <c r="E915" s="1705"/>
      <c r="F915" s="1705"/>
      <c r="G915" s="1705"/>
      <c r="H915" s="1705"/>
      <c r="I915" s="1705"/>
    </row>
    <row r="916" spans="1:9" ht="15.75" customHeight="1">
      <c r="A916" s="1705"/>
      <c r="B916" s="1705"/>
      <c r="C916" s="1705"/>
      <c r="D916" s="1705"/>
      <c r="E916" s="1705"/>
      <c r="F916" s="1705"/>
      <c r="G916" s="1705"/>
      <c r="H916" s="1705"/>
      <c r="I916" s="1705"/>
    </row>
    <row r="917" spans="1:9" ht="15.75" customHeight="1">
      <c r="A917" s="1705"/>
      <c r="B917" s="1705"/>
      <c r="C917" s="1705"/>
      <c r="D917" s="1705"/>
      <c r="E917" s="1705"/>
      <c r="F917" s="1705"/>
      <c r="G917" s="1705"/>
      <c r="H917" s="1705"/>
      <c r="I917" s="1705"/>
    </row>
    <row r="918" spans="1:9" ht="15.75" customHeight="1">
      <c r="A918" s="1705"/>
      <c r="B918" s="1705"/>
      <c r="C918" s="1705"/>
      <c r="D918" s="1705"/>
      <c r="E918" s="1705"/>
      <c r="F918" s="1705"/>
      <c r="G918" s="1705"/>
      <c r="H918" s="1705"/>
      <c r="I918" s="1705"/>
    </row>
    <row r="919" spans="1:9" ht="15.75" customHeight="1">
      <c r="A919" s="1705"/>
      <c r="B919" s="1705"/>
      <c r="C919" s="1705"/>
      <c r="D919" s="1705"/>
      <c r="E919" s="1705"/>
      <c r="F919" s="1705"/>
      <c r="G919" s="1705"/>
      <c r="H919" s="1705"/>
      <c r="I919" s="1705"/>
    </row>
    <row r="920" spans="1:9" ht="15.75" customHeight="1">
      <c r="A920" s="1705"/>
      <c r="B920" s="1705"/>
      <c r="C920" s="1705"/>
      <c r="D920" s="1705"/>
      <c r="E920" s="1705"/>
      <c r="F920" s="1705"/>
      <c r="G920" s="1705"/>
      <c r="H920" s="1705"/>
      <c r="I920" s="1705"/>
    </row>
    <row r="921" spans="1:9" ht="15.75" customHeight="1">
      <c r="A921" s="1705"/>
      <c r="B921" s="1705"/>
      <c r="C921" s="1705"/>
      <c r="D921" s="1705"/>
      <c r="E921" s="1705"/>
      <c r="F921" s="1705"/>
      <c r="G921" s="1705"/>
      <c r="H921" s="1705"/>
      <c r="I921" s="1705"/>
    </row>
    <row r="922" spans="1:9" ht="15.75" customHeight="1">
      <c r="A922" s="1705"/>
      <c r="B922" s="1705"/>
      <c r="C922" s="1705"/>
      <c r="D922" s="1705"/>
      <c r="E922" s="1705"/>
      <c r="F922" s="1705"/>
      <c r="G922" s="1705"/>
      <c r="H922" s="1705"/>
      <c r="I922" s="1705"/>
    </row>
    <row r="923" spans="1:9" ht="15.75" customHeight="1">
      <c r="A923" s="1705"/>
      <c r="B923" s="1705"/>
      <c r="C923" s="1705"/>
      <c r="D923" s="1705"/>
      <c r="E923" s="1705"/>
      <c r="F923" s="1705"/>
      <c r="G923" s="1705"/>
      <c r="H923" s="1705"/>
      <c r="I923" s="1705"/>
    </row>
    <row r="924" spans="1:9" ht="15.75" customHeight="1">
      <c r="A924" s="1705"/>
      <c r="B924" s="1705"/>
      <c r="C924" s="1705"/>
      <c r="D924" s="1705"/>
      <c r="E924" s="1705"/>
      <c r="F924" s="1705"/>
      <c r="G924" s="1705"/>
      <c r="H924" s="1705"/>
      <c r="I924" s="1705"/>
    </row>
    <row r="925" spans="1:9" ht="15.75" customHeight="1">
      <c r="A925" s="1705"/>
      <c r="B925" s="1705"/>
      <c r="C925" s="1705"/>
      <c r="D925" s="1705"/>
      <c r="E925" s="1705"/>
      <c r="F925" s="1705"/>
      <c r="G925" s="1705"/>
      <c r="H925" s="1705"/>
      <c r="I925" s="1705"/>
    </row>
    <row r="926" spans="1:9" ht="15.75" customHeight="1">
      <c r="A926" s="1705"/>
      <c r="B926" s="1705"/>
      <c r="C926" s="1705"/>
      <c r="D926" s="1705"/>
      <c r="E926" s="1705"/>
      <c r="F926" s="1705"/>
      <c r="G926" s="1705"/>
      <c r="H926" s="1705"/>
      <c r="I926" s="1705"/>
    </row>
    <row r="927" spans="1:9" ht="15.75" customHeight="1">
      <c r="A927" s="1705"/>
      <c r="B927" s="1705"/>
      <c r="C927" s="1705"/>
      <c r="D927" s="1705"/>
      <c r="E927" s="1705"/>
      <c r="F927" s="1705"/>
      <c r="G927" s="1705"/>
      <c r="H927" s="1705"/>
      <c r="I927" s="1705"/>
    </row>
    <row r="928" spans="1:9" ht="15.75" customHeight="1">
      <c r="A928" s="1705"/>
      <c r="B928" s="1705"/>
      <c r="C928" s="1705"/>
      <c r="D928" s="1705"/>
      <c r="E928" s="1705"/>
      <c r="F928" s="1705"/>
      <c r="G928" s="1705"/>
      <c r="H928" s="1705"/>
      <c r="I928" s="1705"/>
    </row>
    <row r="929" spans="1:9" ht="15.75" customHeight="1">
      <c r="A929" s="1705"/>
      <c r="B929" s="1705"/>
      <c r="C929" s="1705"/>
      <c r="D929" s="1705"/>
      <c r="E929" s="1705"/>
      <c r="F929" s="1705"/>
      <c r="G929" s="1705"/>
      <c r="H929" s="1705"/>
      <c r="I929" s="1705"/>
    </row>
    <row r="930" spans="1:9" ht="15.75" customHeight="1">
      <c r="A930" s="1705"/>
      <c r="B930" s="1705"/>
      <c r="C930" s="1705"/>
      <c r="D930" s="1705"/>
      <c r="E930" s="1705"/>
      <c r="F930" s="1705"/>
      <c r="G930" s="1705"/>
      <c r="H930" s="1705"/>
      <c r="I930" s="1705"/>
    </row>
    <row r="931" spans="1:9" ht="15.75" customHeight="1">
      <c r="A931" s="1705"/>
      <c r="B931" s="1705"/>
      <c r="C931" s="1705"/>
      <c r="D931" s="1705"/>
      <c r="E931" s="1705"/>
      <c r="F931" s="1705"/>
      <c r="G931" s="1705"/>
      <c r="H931" s="1705"/>
      <c r="I931" s="1705"/>
    </row>
    <row r="932" spans="1:9" ht="15.75" customHeight="1">
      <c r="A932" s="1705"/>
      <c r="B932" s="1705"/>
      <c r="C932" s="1705"/>
      <c r="D932" s="1705"/>
      <c r="E932" s="1705"/>
      <c r="F932" s="1705"/>
      <c r="G932" s="1705"/>
      <c r="H932" s="1705"/>
      <c r="I932" s="1705"/>
    </row>
    <row r="933" spans="1:9" ht="15.75" customHeight="1">
      <c r="A933" s="1705"/>
      <c r="B933" s="1705"/>
      <c r="C933" s="1705"/>
      <c r="D933" s="1705"/>
      <c r="E933" s="1705"/>
      <c r="F933" s="1705"/>
      <c r="G933" s="1705"/>
      <c r="H933" s="1705"/>
      <c r="I933" s="1705"/>
    </row>
    <row r="934" spans="1:9" ht="15.75" customHeight="1">
      <c r="A934" s="1705"/>
      <c r="B934" s="1705"/>
      <c r="C934" s="1705"/>
      <c r="D934" s="1705"/>
      <c r="E934" s="1705"/>
      <c r="F934" s="1705"/>
      <c r="G934" s="1705"/>
      <c r="H934" s="1705"/>
      <c r="I934" s="1705"/>
    </row>
    <row r="935" spans="1:9" ht="15.75" customHeight="1">
      <c r="A935" s="1705"/>
      <c r="B935" s="1705"/>
      <c r="C935" s="1705"/>
      <c r="D935" s="1705"/>
      <c r="E935" s="1705"/>
      <c r="F935" s="1705"/>
      <c r="G935" s="1705"/>
      <c r="H935" s="1705"/>
      <c r="I935" s="1705"/>
    </row>
    <row r="936" spans="1:9" ht="15.75" customHeight="1">
      <c r="A936" s="1705"/>
      <c r="B936" s="1705"/>
      <c r="C936" s="1705"/>
      <c r="D936" s="1705"/>
      <c r="E936" s="1705"/>
      <c r="F936" s="1705"/>
      <c r="G936" s="1705"/>
      <c r="H936" s="1705"/>
      <c r="I936" s="1705"/>
    </row>
    <row r="937" spans="1:9" ht="15.75" customHeight="1">
      <c r="A937" s="1705"/>
      <c r="B937" s="1705"/>
      <c r="C937" s="1705"/>
      <c r="D937" s="1705"/>
      <c r="E937" s="1705"/>
      <c r="F937" s="1705"/>
      <c r="G937" s="1705"/>
      <c r="H937" s="1705"/>
      <c r="I937" s="1705"/>
    </row>
    <row r="938" spans="1:9" ht="15.75" customHeight="1">
      <c r="A938" s="1705"/>
      <c r="B938" s="1705"/>
      <c r="C938" s="1705"/>
      <c r="D938" s="1705"/>
      <c r="E938" s="1705"/>
      <c r="F938" s="1705"/>
      <c r="G938" s="1705"/>
      <c r="H938" s="1705"/>
      <c r="I938" s="1705"/>
    </row>
    <row r="939" spans="1:9" ht="15.75" customHeight="1">
      <c r="A939" s="1705"/>
      <c r="B939" s="1705"/>
      <c r="C939" s="1705"/>
      <c r="D939" s="1705"/>
      <c r="E939" s="1705"/>
      <c r="F939" s="1705"/>
      <c r="G939" s="1705"/>
      <c r="H939" s="1705"/>
      <c r="I939" s="1705"/>
    </row>
    <row r="940" spans="1:9" ht="15.75" customHeight="1">
      <c r="A940" s="1705"/>
      <c r="B940" s="1705"/>
      <c r="C940" s="1705"/>
      <c r="D940" s="1705"/>
      <c r="E940" s="1705"/>
      <c r="F940" s="1705"/>
      <c r="G940" s="1705"/>
      <c r="H940" s="1705"/>
      <c r="I940" s="1705"/>
    </row>
    <row r="941" spans="1:9" ht="15.75" customHeight="1">
      <c r="A941" s="1705"/>
      <c r="B941" s="1705"/>
      <c r="C941" s="1705"/>
      <c r="D941" s="1705"/>
      <c r="E941" s="1705"/>
      <c r="F941" s="1705"/>
      <c r="G941" s="1705"/>
      <c r="H941" s="1705"/>
      <c r="I941" s="1705"/>
    </row>
    <row r="942" spans="1:9" ht="15.75" customHeight="1">
      <c r="A942" s="1705"/>
      <c r="B942" s="1705"/>
      <c r="C942" s="1705"/>
      <c r="D942" s="1705"/>
      <c r="E942" s="1705"/>
      <c r="F942" s="1705"/>
      <c r="G942" s="1705"/>
      <c r="H942" s="1705"/>
      <c r="I942" s="1705"/>
    </row>
    <row r="943" spans="1:9" ht="15.75" customHeight="1">
      <c r="A943" s="1705"/>
      <c r="B943" s="1705"/>
      <c r="C943" s="1705"/>
      <c r="D943" s="1705"/>
      <c r="E943" s="1705"/>
      <c r="F943" s="1705"/>
      <c r="G943" s="1705"/>
      <c r="H943" s="1705"/>
      <c r="I943" s="1705"/>
    </row>
    <row r="944" spans="1:9" ht="15.75" customHeight="1">
      <c r="A944" s="1705"/>
      <c r="B944" s="1705"/>
      <c r="C944" s="1705"/>
      <c r="D944" s="1705"/>
      <c r="E944" s="1705"/>
      <c r="F944" s="1705"/>
      <c r="G944" s="1705"/>
      <c r="H944" s="1705"/>
      <c r="I944" s="1705"/>
    </row>
    <row r="945" spans="1:9" ht="15.75" customHeight="1">
      <c r="A945" s="1705"/>
      <c r="B945" s="1705"/>
      <c r="C945" s="1705"/>
      <c r="D945" s="1705"/>
      <c r="E945" s="1705"/>
      <c r="F945" s="1705"/>
      <c r="G945" s="1705"/>
      <c r="H945" s="1705"/>
      <c r="I945" s="1705"/>
    </row>
    <row r="946" spans="1:9" ht="15.75" customHeight="1">
      <c r="A946" s="1705"/>
      <c r="B946" s="1705"/>
      <c r="C946" s="1705"/>
      <c r="D946" s="1705"/>
      <c r="E946" s="1705"/>
      <c r="F946" s="1705"/>
      <c r="G946" s="1705"/>
      <c r="H946" s="1705"/>
      <c r="I946" s="1705"/>
    </row>
    <row r="947" spans="1:9" ht="15.75" customHeight="1">
      <c r="A947" s="1705"/>
      <c r="B947" s="1705"/>
      <c r="C947" s="1705"/>
      <c r="D947" s="1705"/>
      <c r="E947" s="1705"/>
      <c r="F947" s="1705"/>
      <c r="G947" s="1705"/>
      <c r="H947" s="1705"/>
      <c r="I947" s="1705"/>
    </row>
    <row r="948" spans="1:9" ht="15.75" customHeight="1">
      <c r="A948" s="1705"/>
      <c r="B948" s="1705"/>
      <c r="C948" s="1705"/>
      <c r="D948" s="1705"/>
      <c r="E948" s="1705"/>
      <c r="F948" s="1705"/>
      <c r="G948" s="1705"/>
      <c r="H948" s="1705"/>
      <c r="I948" s="1705"/>
    </row>
    <row r="949" spans="1:9" ht="15.75" customHeight="1">
      <c r="A949" s="1705"/>
      <c r="B949" s="1705"/>
      <c r="C949" s="1705"/>
      <c r="D949" s="1705"/>
      <c r="E949" s="1705"/>
      <c r="F949" s="1705"/>
      <c r="G949" s="1705"/>
      <c r="H949" s="1705"/>
      <c r="I949" s="1705"/>
    </row>
    <row r="950" spans="1:9" ht="15.75" customHeight="1">
      <c r="A950" s="1705"/>
      <c r="B950" s="1705"/>
      <c r="C950" s="1705"/>
      <c r="D950" s="1705"/>
      <c r="E950" s="1705"/>
      <c r="F950" s="1705"/>
      <c r="G950" s="1705"/>
      <c r="H950" s="1705"/>
      <c r="I950" s="1705"/>
    </row>
    <row r="951" spans="1:9" ht="15.75" customHeight="1">
      <c r="A951" s="1705"/>
      <c r="B951" s="1705"/>
      <c r="C951" s="1705"/>
      <c r="D951" s="1705"/>
      <c r="E951" s="1705"/>
      <c r="F951" s="1705"/>
      <c r="G951" s="1705"/>
      <c r="H951" s="1705"/>
      <c r="I951" s="1705"/>
    </row>
    <row r="952" spans="1:9" ht="15.75" customHeight="1">
      <c r="A952" s="1705"/>
      <c r="B952" s="1705"/>
      <c r="C952" s="1705"/>
      <c r="D952" s="1705"/>
      <c r="E952" s="1705"/>
      <c r="F952" s="1705"/>
      <c r="G952" s="1705"/>
      <c r="H952" s="1705"/>
      <c r="I952" s="1705"/>
    </row>
    <row r="953" spans="1:9" ht="15.75" customHeight="1">
      <c r="A953" s="1705"/>
      <c r="B953" s="1705"/>
      <c r="C953" s="1705"/>
      <c r="D953" s="1705"/>
      <c r="E953" s="1705"/>
      <c r="F953" s="1705"/>
      <c r="G953" s="1705"/>
      <c r="H953" s="1705"/>
      <c r="I953" s="1705"/>
    </row>
    <row r="954" spans="1:9" ht="15.75" customHeight="1">
      <c r="A954" s="1705"/>
      <c r="B954" s="1705"/>
      <c r="C954" s="1705"/>
      <c r="D954" s="1705"/>
      <c r="E954" s="1705"/>
      <c r="F954" s="1705"/>
      <c r="G954" s="1705"/>
      <c r="H954" s="1705"/>
      <c r="I954" s="1705"/>
    </row>
    <row r="955" spans="1:9" ht="15.75" customHeight="1">
      <c r="A955" s="1705"/>
      <c r="B955" s="1705"/>
      <c r="C955" s="1705"/>
      <c r="D955" s="1705"/>
      <c r="E955" s="1705"/>
      <c r="F955" s="1705"/>
      <c r="G955" s="1705"/>
      <c r="H955" s="1705"/>
      <c r="I955" s="1705"/>
    </row>
    <row r="956" spans="1:9" ht="15.75" customHeight="1">
      <c r="A956" s="1705"/>
      <c r="B956" s="1705"/>
      <c r="C956" s="1705"/>
      <c r="D956" s="1705"/>
      <c r="E956" s="1705"/>
      <c r="F956" s="1705"/>
      <c r="G956" s="1705"/>
      <c r="H956" s="1705"/>
      <c r="I956" s="1705"/>
    </row>
    <row r="957" spans="1:9" ht="15.75" customHeight="1">
      <c r="A957" s="1705"/>
      <c r="B957" s="1705"/>
      <c r="C957" s="1705"/>
      <c r="D957" s="1705"/>
      <c r="E957" s="1705"/>
      <c r="F957" s="1705"/>
      <c r="G957" s="1705"/>
      <c r="H957" s="1705"/>
      <c r="I957" s="1705"/>
    </row>
    <row r="958" spans="1:9" ht="15.75" customHeight="1">
      <c r="A958" s="1705"/>
      <c r="B958" s="1705"/>
      <c r="C958" s="1705"/>
      <c r="D958" s="1705"/>
      <c r="E958" s="1705"/>
      <c r="F958" s="1705"/>
      <c r="G958" s="1705"/>
      <c r="H958" s="1705"/>
      <c r="I958" s="1705"/>
    </row>
    <row r="959" spans="1:9" ht="15.75" customHeight="1">
      <c r="A959" s="1705"/>
      <c r="B959" s="1705"/>
      <c r="C959" s="1705"/>
      <c r="D959" s="1705"/>
      <c r="E959" s="1705"/>
      <c r="F959" s="1705"/>
      <c r="G959" s="1705"/>
      <c r="H959" s="1705"/>
      <c r="I959" s="1705"/>
    </row>
    <row r="960" spans="1:9" ht="15.75" customHeight="1">
      <c r="A960" s="1705"/>
      <c r="B960" s="1705"/>
      <c r="C960" s="1705"/>
      <c r="D960" s="1705"/>
      <c r="E960" s="1705"/>
      <c r="F960" s="1705"/>
      <c r="G960" s="1705"/>
      <c r="H960" s="1705"/>
      <c r="I960" s="1705"/>
    </row>
    <row r="961" spans="1:9" ht="15.75" customHeight="1">
      <c r="A961" s="1705"/>
      <c r="B961" s="1705"/>
      <c r="C961" s="1705"/>
      <c r="D961" s="1705"/>
      <c r="E961" s="1705"/>
      <c r="F961" s="1705"/>
      <c r="G961" s="1705"/>
      <c r="H961" s="1705"/>
      <c r="I961" s="1705"/>
    </row>
    <row r="962" spans="1:9" ht="15.75" customHeight="1">
      <c r="A962" s="1705"/>
      <c r="B962" s="1705"/>
      <c r="C962" s="1705"/>
      <c r="D962" s="1705"/>
      <c r="E962" s="1705"/>
      <c r="F962" s="1705"/>
      <c r="G962" s="1705"/>
      <c r="H962" s="1705"/>
      <c r="I962" s="1705"/>
    </row>
    <row r="963" spans="1:9" ht="15.75" customHeight="1">
      <c r="A963" s="1705"/>
      <c r="B963" s="1705"/>
      <c r="C963" s="1705"/>
      <c r="D963" s="1705"/>
      <c r="E963" s="1705"/>
      <c r="F963" s="1705"/>
      <c r="G963" s="1705"/>
      <c r="H963" s="1705"/>
      <c r="I963" s="1705"/>
    </row>
    <row r="964" spans="1:9" ht="15.75" customHeight="1">
      <c r="A964" s="1705"/>
      <c r="B964" s="1705"/>
      <c r="C964" s="1705"/>
      <c r="D964" s="1705"/>
      <c r="E964" s="1705"/>
      <c r="F964" s="1705"/>
      <c r="G964" s="1705"/>
      <c r="H964" s="1705"/>
      <c r="I964" s="1705"/>
    </row>
    <row r="965" spans="1:9" ht="15.75" customHeight="1">
      <c r="A965" s="1705"/>
      <c r="B965" s="1705"/>
      <c r="C965" s="1705"/>
      <c r="D965" s="1705"/>
      <c r="E965" s="1705"/>
      <c r="F965" s="1705"/>
      <c r="G965" s="1705"/>
      <c r="H965" s="1705"/>
      <c r="I965" s="1705"/>
    </row>
    <row r="966" spans="1:9" ht="15.75" customHeight="1">
      <c r="A966" s="1705"/>
      <c r="B966" s="1705"/>
      <c r="C966" s="1705"/>
      <c r="D966" s="1705"/>
      <c r="E966" s="1705"/>
      <c r="F966" s="1705"/>
      <c r="G966" s="1705"/>
      <c r="H966" s="1705"/>
      <c r="I966" s="1705"/>
    </row>
    <row r="967" spans="1:9" ht="15.75" customHeight="1">
      <c r="A967" s="1705"/>
      <c r="B967" s="1705"/>
      <c r="C967" s="1705"/>
      <c r="D967" s="1705"/>
      <c r="E967" s="1705"/>
      <c r="F967" s="1705"/>
      <c r="G967" s="1705"/>
      <c r="H967" s="1705"/>
      <c r="I967" s="1705"/>
    </row>
    <row r="968" spans="1:9" ht="15.75" customHeight="1">
      <c r="A968" s="1705"/>
      <c r="B968" s="1705"/>
      <c r="C968" s="1705"/>
      <c r="D968" s="1705"/>
      <c r="E968" s="1705"/>
      <c r="F968" s="1705"/>
      <c r="G968" s="1705"/>
      <c r="H968" s="1705"/>
      <c r="I968" s="1705"/>
    </row>
    <row r="969" spans="1:9" ht="15.75" customHeight="1">
      <c r="A969" s="1705"/>
      <c r="B969" s="1705"/>
      <c r="C969" s="1705"/>
      <c r="D969" s="1705"/>
      <c r="E969" s="1705"/>
      <c r="F969" s="1705"/>
      <c r="G969" s="1705"/>
      <c r="H969" s="1705"/>
      <c r="I969" s="1705"/>
    </row>
    <row r="970" spans="1:9" ht="15.75" customHeight="1">
      <c r="A970" s="1705"/>
      <c r="B970" s="1705"/>
      <c r="C970" s="1705"/>
      <c r="D970" s="1705"/>
      <c r="E970" s="1705"/>
      <c r="F970" s="1705"/>
      <c r="G970" s="1705"/>
      <c r="H970" s="1705"/>
      <c r="I970" s="1705"/>
    </row>
    <row r="971" spans="1:9" ht="15.75" customHeight="1">
      <c r="A971" s="1705"/>
      <c r="B971" s="1705"/>
      <c r="C971" s="1705"/>
      <c r="D971" s="1705"/>
      <c r="E971" s="1705"/>
      <c r="F971" s="1705"/>
      <c r="G971" s="1705"/>
      <c r="H971" s="1705"/>
      <c r="I971" s="1705"/>
    </row>
    <row r="972" spans="1:9" ht="15.75" customHeight="1">
      <c r="A972" s="1705"/>
      <c r="B972" s="1705"/>
      <c r="C972" s="1705"/>
      <c r="D972" s="1705"/>
      <c r="E972" s="1705"/>
      <c r="F972" s="1705"/>
      <c r="G972" s="1705"/>
      <c r="H972" s="1705"/>
      <c r="I972" s="1705"/>
    </row>
    <row r="973" spans="1:9" ht="15.75" customHeight="1">
      <c r="A973" s="1705"/>
      <c r="B973" s="1705"/>
      <c r="C973" s="1705"/>
      <c r="D973" s="1705"/>
      <c r="E973" s="1705"/>
      <c r="F973" s="1705"/>
      <c r="G973" s="1705"/>
      <c r="H973" s="1705"/>
      <c r="I973" s="1705"/>
    </row>
    <row r="974" spans="1:9" ht="15.75" customHeight="1">
      <c r="A974" s="1705"/>
      <c r="B974" s="1705"/>
      <c r="C974" s="1705"/>
      <c r="D974" s="1705"/>
      <c r="E974" s="1705"/>
      <c r="F974" s="1705"/>
      <c r="G974" s="1705"/>
      <c r="H974" s="1705"/>
      <c r="I974" s="1705"/>
    </row>
    <row r="975" spans="1:9" ht="15.75" customHeight="1">
      <c r="A975" s="1705"/>
      <c r="B975" s="1705"/>
      <c r="C975" s="1705"/>
      <c r="D975" s="1705"/>
      <c r="E975" s="1705"/>
      <c r="F975" s="1705"/>
      <c r="G975" s="1705"/>
      <c r="H975" s="1705"/>
      <c r="I975" s="1705"/>
    </row>
    <row r="976" spans="1:9" ht="15.75" customHeight="1">
      <c r="A976" s="1705"/>
      <c r="B976" s="1705"/>
      <c r="C976" s="1705"/>
      <c r="D976" s="1705"/>
      <c r="E976" s="1705"/>
      <c r="F976" s="1705"/>
      <c r="G976" s="1705"/>
      <c r="H976" s="1705"/>
      <c r="I976" s="1705"/>
    </row>
    <row r="977" spans="1:9" ht="15.75" customHeight="1">
      <c r="A977" s="1705"/>
      <c r="B977" s="1705"/>
      <c r="C977" s="1705"/>
      <c r="D977" s="1705"/>
      <c r="E977" s="1705"/>
      <c r="F977" s="1705"/>
      <c r="G977" s="1705"/>
      <c r="H977" s="1705"/>
      <c r="I977" s="1705"/>
    </row>
    <row r="978" spans="1:9" ht="15.75" customHeight="1">
      <c r="A978" s="1705"/>
      <c r="B978" s="1705"/>
      <c r="C978" s="1705"/>
      <c r="D978" s="1705"/>
      <c r="E978" s="1705"/>
      <c r="F978" s="1705"/>
      <c r="G978" s="1705"/>
      <c r="H978" s="1705"/>
      <c r="I978" s="1705"/>
    </row>
    <row r="979" spans="1:9" ht="15.75" customHeight="1">
      <c r="A979" s="1705"/>
      <c r="B979" s="1705"/>
      <c r="C979" s="1705"/>
      <c r="D979" s="1705"/>
      <c r="E979" s="1705"/>
      <c r="F979" s="1705"/>
      <c r="G979" s="1705"/>
      <c r="H979" s="1705"/>
      <c r="I979" s="1705"/>
    </row>
    <row r="980" spans="1:9" ht="15.75" customHeight="1">
      <c r="A980" s="1705"/>
      <c r="B980" s="1705"/>
      <c r="C980" s="1705"/>
      <c r="D980" s="1705"/>
      <c r="E980" s="1705"/>
      <c r="F980" s="1705"/>
      <c r="G980" s="1705"/>
      <c r="H980" s="1705"/>
      <c r="I980" s="1705"/>
    </row>
    <row r="981" spans="1:9" ht="15.75" customHeight="1">
      <c r="A981" s="1705"/>
      <c r="B981" s="1705"/>
      <c r="C981" s="1705"/>
      <c r="D981" s="1705"/>
      <c r="E981" s="1705"/>
      <c r="F981" s="1705"/>
      <c r="G981" s="1705"/>
      <c r="H981" s="1705"/>
      <c r="I981" s="1705"/>
    </row>
    <row r="982" spans="1:9" ht="15.75" customHeight="1">
      <c r="A982" s="1705"/>
      <c r="B982" s="1705"/>
      <c r="C982" s="1705"/>
      <c r="D982" s="1705"/>
      <c r="E982" s="1705"/>
      <c r="F982" s="1705"/>
      <c r="G982" s="1705"/>
      <c r="H982" s="1705"/>
      <c r="I982" s="1705"/>
    </row>
    <row r="983" spans="1:9" ht="15.75" customHeight="1">
      <c r="A983" s="1705"/>
      <c r="B983" s="1705"/>
      <c r="C983" s="1705"/>
      <c r="D983" s="1705"/>
      <c r="E983" s="1705"/>
      <c r="F983" s="1705"/>
      <c r="G983" s="1705"/>
      <c r="H983" s="1705"/>
      <c r="I983" s="1705"/>
    </row>
    <row r="984" spans="1:9" ht="15.75" customHeight="1">
      <c r="A984" s="1705"/>
      <c r="B984" s="1705"/>
      <c r="C984" s="1705"/>
      <c r="D984" s="1705"/>
      <c r="E984" s="1705"/>
      <c r="F984" s="1705"/>
      <c r="G984" s="1705"/>
      <c r="H984" s="1705"/>
      <c r="I984" s="1705"/>
    </row>
    <row r="985" spans="1:9" ht="15.75" customHeight="1">
      <c r="A985" s="1705"/>
      <c r="B985" s="1705"/>
      <c r="C985" s="1705"/>
      <c r="D985" s="1705"/>
      <c r="E985" s="1705"/>
      <c r="F985" s="1705"/>
      <c r="G985" s="1705"/>
      <c r="H985" s="1705"/>
      <c r="I985" s="1705"/>
    </row>
    <row r="986" spans="1:9" ht="15.75" customHeight="1">
      <c r="A986" s="1705"/>
      <c r="B986" s="1705"/>
      <c r="C986" s="1705"/>
      <c r="D986" s="1705"/>
      <c r="E986" s="1705"/>
      <c r="F986" s="1705"/>
      <c r="G986" s="1705"/>
      <c r="H986" s="1705"/>
      <c r="I986" s="1705"/>
    </row>
    <row r="987" spans="1:9" ht="15.75" customHeight="1">
      <c r="A987" s="1705"/>
      <c r="B987" s="1705"/>
      <c r="C987" s="1705"/>
      <c r="D987" s="1705"/>
      <c r="E987" s="1705"/>
      <c r="F987" s="1705"/>
      <c r="G987" s="1705"/>
      <c r="H987" s="1705"/>
      <c r="I987" s="1705"/>
    </row>
    <row r="988" spans="1:9" ht="15.75" customHeight="1">
      <c r="A988" s="1705"/>
      <c r="B988" s="1705"/>
      <c r="C988" s="1705"/>
      <c r="D988" s="1705"/>
      <c r="E988" s="1705"/>
      <c r="F988" s="1705"/>
      <c r="G988" s="1705"/>
      <c r="H988" s="1705"/>
      <c r="I988" s="1705"/>
    </row>
    <row r="989" spans="1:9" ht="15.75" customHeight="1">
      <c r="A989" s="1705"/>
      <c r="B989" s="1705"/>
      <c r="C989" s="1705"/>
      <c r="D989" s="1705"/>
      <c r="E989" s="1705"/>
      <c r="F989" s="1705"/>
      <c r="G989" s="1705"/>
      <c r="H989" s="1705"/>
      <c r="I989" s="1705"/>
    </row>
    <row r="990" spans="1:9" ht="15.75" customHeight="1">
      <c r="A990" s="1705"/>
      <c r="B990" s="1705"/>
      <c r="C990" s="1705"/>
      <c r="D990" s="1705"/>
      <c r="E990" s="1705"/>
      <c r="F990" s="1705"/>
      <c r="G990" s="1705"/>
      <c r="H990" s="1705"/>
      <c r="I990" s="1705"/>
    </row>
    <row r="991" spans="1:9" ht="15.75" customHeight="1">
      <c r="A991" s="1705"/>
      <c r="B991" s="1705"/>
      <c r="C991" s="1705"/>
      <c r="D991" s="1705"/>
      <c r="E991" s="1705"/>
      <c r="F991" s="1705"/>
      <c r="G991" s="1705"/>
      <c r="H991" s="1705"/>
      <c r="I991" s="1705"/>
    </row>
    <row r="992" spans="1:9" ht="15.75" customHeight="1">
      <c r="A992" s="1705"/>
      <c r="B992" s="1705"/>
      <c r="C992" s="1705"/>
      <c r="D992" s="1705"/>
      <c r="E992" s="1705"/>
      <c r="F992" s="1705"/>
      <c r="G992" s="1705"/>
      <c r="H992" s="1705"/>
      <c r="I992" s="1705"/>
    </row>
    <row r="993" spans="1:9" ht="15.75" customHeight="1">
      <c r="A993" s="1705"/>
      <c r="B993" s="1705"/>
      <c r="C993" s="1705"/>
      <c r="D993" s="1705"/>
      <c r="E993" s="1705"/>
      <c r="F993" s="1705"/>
      <c r="G993" s="1705"/>
      <c r="H993" s="1705"/>
      <c r="I993" s="1705"/>
    </row>
    <row r="994" spans="1:9" ht="15.75" customHeight="1">
      <c r="A994" s="1705"/>
      <c r="B994" s="1705"/>
      <c r="C994" s="1705"/>
      <c r="D994" s="1705"/>
      <c r="E994" s="1705"/>
      <c r="F994" s="1705"/>
      <c r="G994" s="1705"/>
      <c r="H994" s="1705"/>
      <c r="I994" s="1705"/>
    </row>
    <row r="995" spans="1:9" ht="15.75" customHeight="1">
      <c r="A995" s="1705"/>
      <c r="B995" s="1705"/>
      <c r="C995" s="1705"/>
      <c r="D995" s="1705"/>
      <c r="E995" s="1705"/>
      <c r="F995" s="1705"/>
      <c r="G995" s="1705"/>
      <c r="H995" s="1705"/>
      <c r="I995" s="1705"/>
    </row>
    <row r="996" spans="1:9" ht="15.75" customHeight="1">
      <c r="A996" s="1705"/>
      <c r="B996" s="1705"/>
      <c r="C996" s="1705"/>
      <c r="D996" s="1705"/>
      <c r="E996" s="1705"/>
      <c r="F996" s="1705"/>
      <c r="G996" s="1705"/>
      <c r="H996" s="1705"/>
      <c r="I996" s="1705"/>
    </row>
    <row r="997" spans="1:9" ht="15.75" customHeight="1">
      <c r="A997" s="1705"/>
      <c r="B997" s="1705"/>
      <c r="C997" s="1705"/>
      <c r="D997" s="1705"/>
      <c r="E997" s="1705"/>
      <c r="F997" s="1705"/>
      <c r="G997" s="1705"/>
      <c r="H997" s="1705"/>
      <c r="I997" s="1705"/>
    </row>
    <row r="998" spans="1:9" ht="15.75" customHeight="1">
      <c r="A998" s="1705"/>
      <c r="B998" s="1705"/>
      <c r="C998" s="1705"/>
      <c r="D998" s="1705"/>
      <c r="E998" s="1705"/>
      <c r="F998" s="1705"/>
      <c r="G998" s="1705"/>
      <c r="H998" s="1705"/>
      <c r="I998" s="1705"/>
    </row>
    <row r="999" spans="1:9" ht="15.75" customHeight="1">
      <c r="A999" s="1705"/>
      <c r="B999" s="1705"/>
      <c r="C999" s="1705"/>
      <c r="D999" s="1705"/>
      <c r="E999" s="1705"/>
      <c r="F999" s="1705"/>
      <c r="G999" s="1705"/>
      <c r="H999" s="1705"/>
      <c r="I999" s="1705"/>
    </row>
  </sheetData>
  <mergeCells count="9">
    <mergeCell ref="B49:H49"/>
    <mergeCell ref="B1:H1"/>
    <mergeCell ref="B2:H2"/>
    <mergeCell ref="B3:H3"/>
    <mergeCell ref="B4:H4"/>
    <mergeCell ref="B5:B6"/>
    <mergeCell ref="C5:C6"/>
    <mergeCell ref="G5:H5"/>
    <mergeCell ref="D5:F5"/>
  </mergeCells>
  <printOptions horizontalCentered="1"/>
  <pageMargins left="0.39370078740157483" right="0.39370078740157483" top="0.39370078740157483" bottom="0.39370078740157483" header="0" footer="0"/>
  <pageSetup scale="7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0"/>
  <sheetViews>
    <sheetView showGridLines="0" workbookViewId="0">
      <selection activeCell="L29" sqref="L29"/>
    </sheetView>
  </sheetViews>
  <sheetFormatPr defaultColWidth="14.42578125" defaultRowHeight="15" customHeight="1"/>
  <cols>
    <col min="1" max="1" width="4.42578125" style="1703" customWidth="1"/>
    <col min="2" max="2" width="5.140625" style="1703" customWidth="1"/>
    <col min="3" max="3" width="44.42578125" style="1703" customWidth="1"/>
    <col min="4" max="5" width="14.85546875" style="1703" customWidth="1"/>
    <col min="6" max="6" width="15" style="1703" bestFit="1" customWidth="1"/>
    <col min="7" max="7" width="13" style="1703" customWidth="1"/>
    <col min="8" max="8" width="13.42578125" style="1703" bestFit="1" customWidth="1"/>
    <col min="9" max="16384" width="14.42578125" style="1703"/>
  </cols>
  <sheetData>
    <row r="1" spans="1:11" ht="15.75" customHeight="1">
      <c r="A1" s="1706"/>
      <c r="B1" s="3294" t="s">
        <v>1642</v>
      </c>
      <c r="C1" s="3246"/>
      <c r="D1" s="3246"/>
      <c r="E1" s="3246"/>
      <c r="F1" s="3246"/>
      <c r="G1" s="3246"/>
      <c r="H1" s="3246"/>
    </row>
    <row r="2" spans="1:11" ht="15" customHeight="1">
      <c r="A2" s="1706"/>
      <c r="B2" s="3295" t="s">
        <v>135</v>
      </c>
      <c r="C2" s="3246"/>
      <c r="D2" s="3246"/>
      <c r="E2" s="3246"/>
      <c r="F2" s="3246"/>
      <c r="G2" s="3246"/>
      <c r="H2" s="3246"/>
    </row>
    <row r="3" spans="1:11" ht="15" customHeight="1">
      <c r="A3" s="1706"/>
      <c r="B3" s="3295"/>
      <c r="C3" s="3246"/>
      <c r="D3" s="3246"/>
      <c r="E3" s="3246"/>
      <c r="F3" s="3246"/>
      <c r="G3" s="3246"/>
      <c r="H3" s="3246"/>
    </row>
    <row r="4" spans="1:11" ht="15" customHeight="1" thickBot="1">
      <c r="A4" s="1706"/>
      <c r="B4" s="3296" t="s">
        <v>40</v>
      </c>
      <c r="C4" s="3246"/>
      <c r="D4" s="3246"/>
      <c r="E4" s="3246"/>
      <c r="F4" s="3246"/>
      <c r="G4" s="3246"/>
      <c r="H4" s="3246"/>
    </row>
    <row r="5" spans="1:11" ht="21.75" customHeight="1" thickTop="1">
      <c r="A5" s="1706"/>
      <c r="B5" s="3251" t="s">
        <v>2</v>
      </c>
      <c r="C5" s="3285" t="s">
        <v>3</v>
      </c>
      <c r="D5" s="3287" t="s">
        <v>4</v>
      </c>
      <c r="E5" s="3288"/>
      <c r="F5" s="3289"/>
      <c r="G5" s="3286" t="s">
        <v>545</v>
      </c>
      <c r="H5" s="3279"/>
    </row>
    <row r="6" spans="1:11" ht="18.75" customHeight="1">
      <c r="A6" s="1706"/>
      <c r="B6" s="3252"/>
      <c r="C6" s="3277"/>
      <c r="D6" s="1842" t="s">
        <v>29</v>
      </c>
      <c r="E6" s="1841" t="s">
        <v>400</v>
      </c>
      <c r="F6" s="1840" t="s">
        <v>401</v>
      </c>
      <c r="G6" s="1936" t="s">
        <v>85</v>
      </c>
      <c r="H6" s="1935" t="s">
        <v>398</v>
      </c>
    </row>
    <row r="7" spans="1:11" ht="16.5" customHeight="1">
      <c r="A7" s="1706"/>
      <c r="B7" s="1934"/>
      <c r="C7" s="1830" t="s">
        <v>1499</v>
      </c>
      <c r="D7" s="1906">
        <v>217134.79997200007</v>
      </c>
      <c r="E7" s="1906">
        <v>192572.59439682757</v>
      </c>
      <c r="F7" s="1906">
        <v>242175.03507308272</v>
      </c>
      <c r="G7" s="1814">
        <v>-11.311961775975032</v>
      </c>
      <c r="H7" s="1813">
        <v>25.757788033971817</v>
      </c>
      <c r="J7" s="1824"/>
      <c r="K7" s="1824"/>
    </row>
    <row r="8" spans="1:11" s="1739" customFormat="1" ht="16.5" customHeight="1">
      <c r="A8" s="1747"/>
      <c r="B8" s="1832">
        <v>1</v>
      </c>
      <c r="C8" s="1893" t="s">
        <v>1641</v>
      </c>
      <c r="D8" s="1780">
        <v>23110.430401000001</v>
      </c>
      <c r="E8" s="1780">
        <v>21369.016747999998</v>
      </c>
      <c r="F8" s="1786">
        <v>3759.2420069999998</v>
      </c>
      <c r="G8" s="1785">
        <v>-7.5351848614842343</v>
      </c>
      <c r="H8" s="1784">
        <v>-82.407978563862372</v>
      </c>
      <c r="J8" s="1824"/>
      <c r="K8" s="1824"/>
    </row>
    <row r="9" spans="1:11" ht="16.5" customHeight="1">
      <c r="A9" s="1706"/>
      <c r="B9" s="1832">
        <v>2</v>
      </c>
      <c r="C9" s="1893" t="s">
        <v>1610</v>
      </c>
      <c r="D9" s="1780">
        <v>42.943888000000008</v>
      </c>
      <c r="E9" s="1780">
        <v>35.589669000000001</v>
      </c>
      <c r="F9" s="1786">
        <v>28.009767000000004</v>
      </c>
      <c r="G9" s="1785">
        <v>-17.125182051518028</v>
      </c>
      <c r="H9" s="1784">
        <v>-21.298040170027988</v>
      </c>
      <c r="J9" s="1824"/>
      <c r="K9" s="1824"/>
    </row>
    <row r="10" spans="1:11" ht="16.5" customHeight="1">
      <c r="A10" s="1706"/>
      <c r="B10" s="1832">
        <v>3</v>
      </c>
      <c r="C10" s="1893" t="s">
        <v>1640</v>
      </c>
      <c r="D10" s="1780">
        <v>1214.6907720000002</v>
      </c>
      <c r="E10" s="1780">
        <v>2828.7165049999999</v>
      </c>
      <c r="F10" s="1786">
        <v>1001.6073759999999</v>
      </c>
      <c r="G10" s="1785">
        <v>132.87544206353778</v>
      </c>
      <c r="H10" s="1784">
        <v>-64.591454314012282</v>
      </c>
      <c r="J10" s="1824"/>
      <c r="K10" s="1824"/>
    </row>
    <row r="11" spans="1:11" ht="16.5" customHeight="1">
      <c r="A11" s="1706"/>
      <c r="B11" s="1832">
        <v>4</v>
      </c>
      <c r="C11" s="1893" t="s">
        <v>1609</v>
      </c>
      <c r="D11" s="1780">
        <v>870.19764300000008</v>
      </c>
      <c r="E11" s="1780">
        <v>778.37777400000004</v>
      </c>
      <c r="F11" s="1786">
        <v>550.99952599999995</v>
      </c>
      <c r="G11" s="1785">
        <v>-10.551610859741212</v>
      </c>
      <c r="H11" s="1784">
        <v>-29.211811487310023</v>
      </c>
      <c r="J11" s="1824"/>
      <c r="K11" s="1824"/>
    </row>
    <row r="12" spans="1:11" ht="16.5" customHeight="1">
      <c r="A12" s="1706"/>
      <c r="B12" s="1832">
        <v>5</v>
      </c>
      <c r="C12" s="1893" t="s">
        <v>1531</v>
      </c>
      <c r="D12" s="1780">
        <v>6929.6719840000005</v>
      </c>
      <c r="E12" s="1780">
        <v>8715.5231029999995</v>
      </c>
      <c r="F12" s="1786">
        <v>12706.594572</v>
      </c>
      <c r="G12" s="1785">
        <v>25.771077233141359</v>
      </c>
      <c r="H12" s="1784">
        <v>45.792678440909881</v>
      </c>
      <c r="J12" s="1824"/>
      <c r="K12" s="1824"/>
    </row>
    <row r="13" spans="1:11" ht="16.5" customHeight="1">
      <c r="A13" s="1706"/>
      <c r="B13" s="1832">
        <v>6</v>
      </c>
      <c r="C13" s="1893" t="s">
        <v>1639</v>
      </c>
      <c r="D13" s="1780">
        <v>38.962733999999998</v>
      </c>
      <c r="E13" s="1780">
        <v>52.097172999999998</v>
      </c>
      <c r="F13" s="1786">
        <v>61.515608</v>
      </c>
      <c r="G13" s="1785">
        <v>33.7102601680878</v>
      </c>
      <c r="H13" s="1784">
        <v>18.07859132778664</v>
      </c>
      <c r="J13" s="1824"/>
      <c r="K13" s="1824"/>
    </row>
    <row r="14" spans="1:11" ht="16.5" customHeight="1">
      <c r="A14" s="1706"/>
      <c r="B14" s="1832">
        <v>7</v>
      </c>
      <c r="C14" s="1893" t="s">
        <v>1638</v>
      </c>
      <c r="D14" s="1780">
        <v>168.87003200000004</v>
      </c>
      <c r="E14" s="1780">
        <v>140.069627</v>
      </c>
      <c r="F14" s="1786">
        <v>289.85090700000006</v>
      </c>
      <c r="G14" s="1785">
        <v>-17.054775592154826</v>
      </c>
      <c r="H14" s="1784">
        <v>106.93344674930852</v>
      </c>
      <c r="J14" s="1824"/>
      <c r="K14" s="1824"/>
    </row>
    <row r="15" spans="1:11" ht="16.5" customHeight="1">
      <c r="A15" s="1706"/>
      <c r="B15" s="1832">
        <v>8</v>
      </c>
      <c r="C15" s="1893" t="s">
        <v>1637</v>
      </c>
      <c r="D15" s="1780">
        <v>135.624898</v>
      </c>
      <c r="E15" s="1780">
        <v>22.804186999999999</v>
      </c>
      <c r="F15" s="1786">
        <v>6.6139219999999996</v>
      </c>
      <c r="G15" s="1785">
        <v>-83.185840257737937</v>
      </c>
      <c r="H15" s="1784">
        <v>-70.996896315575725</v>
      </c>
      <c r="J15" s="1824"/>
      <c r="K15" s="1824"/>
    </row>
    <row r="16" spans="1:11" ht="16.5" customHeight="1">
      <c r="A16" s="1706"/>
      <c r="B16" s="1832">
        <v>9</v>
      </c>
      <c r="C16" s="1893" t="s">
        <v>1636</v>
      </c>
      <c r="D16" s="1780">
        <v>2281.0466879999999</v>
      </c>
      <c r="E16" s="1780">
        <v>4221.8538150000004</v>
      </c>
      <c r="F16" s="1786">
        <v>4121.0513089999995</v>
      </c>
      <c r="G16" s="1785">
        <v>85.084059752485032</v>
      </c>
      <c r="H16" s="1784">
        <v>-2.3876361053017825</v>
      </c>
      <c r="J16" s="1824"/>
      <c r="K16" s="1824"/>
    </row>
    <row r="17" spans="1:11" ht="16.5" customHeight="1">
      <c r="A17" s="1706"/>
      <c r="B17" s="1832">
        <v>10</v>
      </c>
      <c r="C17" s="1893" t="s">
        <v>1635</v>
      </c>
      <c r="D17" s="1780">
        <v>4380.5579310000003</v>
      </c>
      <c r="E17" s="1780">
        <v>4513.7637169999989</v>
      </c>
      <c r="F17" s="1786">
        <v>5169.223</v>
      </c>
      <c r="G17" s="1785">
        <v>3.0408406440042279</v>
      </c>
      <c r="H17" s="1784">
        <v>14.521346798268864</v>
      </c>
      <c r="J17" s="1824"/>
      <c r="K17" s="1824"/>
    </row>
    <row r="18" spans="1:11" ht="16.5" customHeight="1">
      <c r="A18" s="1706"/>
      <c r="B18" s="1832">
        <v>11</v>
      </c>
      <c r="C18" s="1893" t="s">
        <v>1607</v>
      </c>
      <c r="D18" s="1780">
        <v>1598.447952</v>
      </c>
      <c r="E18" s="1780">
        <v>1437.0752989999999</v>
      </c>
      <c r="F18" s="1786">
        <v>1574.6027270000002</v>
      </c>
      <c r="G18" s="1785">
        <v>-10.095583831684252</v>
      </c>
      <c r="H18" s="1784">
        <v>9.5699528128901701</v>
      </c>
      <c r="J18" s="1824"/>
      <c r="K18" s="1824"/>
    </row>
    <row r="19" spans="1:11" s="1739" customFormat="1" ht="16.5" customHeight="1">
      <c r="A19" s="1747"/>
      <c r="B19" s="1832">
        <v>12</v>
      </c>
      <c r="C19" s="1893" t="s">
        <v>1634</v>
      </c>
      <c r="D19" s="1780">
        <v>11826.788207</v>
      </c>
      <c r="E19" s="1780">
        <v>17991.184445999996</v>
      </c>
      <c r="F19" s="1786">
        <v>7234.879567</v>
      </c>
      <c r="G19" s="1785">
        <v>52.122318681173581</v>
      </c>
      <c r="H19" s="1784">
        <v>-59.786529960185362</v>
      </c>
      <c r="J19" s="1824"/>
      <c r="K19" s="1824"/>
    </row>
    <row r="20" spans="1:11" ht="16.5" customHeight="1">
      <c r="A20" s="1706"/>
      <c r="B20" s="1832">
        <v>13</v>
      </c>
      <c r="C20" s="1893" t="s">
        <v>1539</v>
      </c>
      <c r="D20" s="1780">
        <v>13450.833573999998</v>
      </c>
      <c r="E20" s="1780">
        <v>18741.126716999999</v>
      </c>
      <c r="F20" s="1786">
        <v>53364.330623999995</v>
      </c>
      <c r="G20" s="1785">
        <v>39.330596976725339</v>
      </c>
      <c r="H20" s="1784">
        <v>184.74451632405552</v>
      </c>
      <c r="J20" s="1824"/>
      <c r="K20" s="1824"/>
    </row>
    <row r="21" spans="1:11" ht="16.5" customHeight="1">
      <c r="A21" s="1706"/>
      <c r="B21" s="1832">
        <v>14</v>
      </c>
      <c r="C21" s="1893" t="s">
        <v>1633</v>
      </c>
      <c r="D21" s="1780">
        <v>19.894743000000002</v>
      </c>
      <c r="E21" s="1780">
        <v>17.649750000000001</v>
      </c>
      <c r="F21" s="1786">
        <v>8.5976250000000007</v>
      </c>
      <c r="G21" s="1785">
        <v>-11.284352856430468</v>
      </c>
      <c r="H21" s="1784">
        <v>-51.287553648068673</v>
      </c>
      <c r="J21" s="1824"/>
      <c r="K21" s="1824"/>
    </row>
    <row r="22" spans="1:11" ht="16.5" customHeight="1">
      <c r="A22" s="1706"/>
      <c r="B22" s="1832">
        <v>15</v>
      </c>
      <c r="C22" s="1893" t="s">
        <v>1632</v>
      </c>
      <c r="D22" s="1780">
        <v>81.285074999999992</v>
      </c>
      <c r="E22" s="1780">
        <v>36.730060999999999</v>
      </c>
      <c r="F22" s="1786">
        <v>30.302872000000004</v>
      </c>
      <c r="G22" s="1785">
        <v>-54.813277837290556</v>
      </c>
      <c r="H22" s="1784">
        <v>-17.498443577319389</v>
      </c>
      <c r="J22" s="1824"/>
      <c r="K22" s="1824"/>
    </row>
    <row r="23" spans="1:11" ht="16.5" customHeight="1">
      <c r="A23" s="1706"/>
      <c r="B23" s="1832">
        <v>16</v>
      </c>
      <c r="C23" s="1893" t="s">
        <v>1527</v>
      </c>
      <c r="D23" s="1780">
        <v>8142.2706209999997</v>
      </c>
      <c r="E23" s="1780">
        <v>10425.242726</v>
      </c>
      <c r="F23" s="1786">
        <v>17012.880459000004</v>
      </c>
      <c r="G23" s="1785">
        <v>28.03851912158153</v>
      </c>
      <c r="H23" s="1784">
        <v>63.189298380274494</v>
      </c>
      <c r="J23" s="1824"/>
      <c r="K23" s="1824"/>
    </row>
    <row r="24" spans="1:11" ht="16.5" customHeight="1">
      <c r="A24" s="1706"/>
      <c r="B24" s="1832">
        <v>17</v>
      </c>
      <c r="C24" s="1893" t="s">
        <v>1530</v>
      </c>
      <c r="D24" s="1780">
        <v>2192.9542900000001</v>
      </c>
      <c r="E24" s="1780">
        <v>1566.6150049999997</v>
      </c>
      <c r="F24" s="1786">
        <v>2482.7357300000003</v>
      </c>
      <c r="G24" s="1785">
        <v>-28.561438232257931</v>
      </c>
      <c r="H24" s="1784">
        <v>58.477719291345664</v>
      </c>
      <c r="J24" s="1824"/>
      <c r="K24" s="1824"/>
    </row>
    <row r="25" spans="1:11" ht="16.5" customHeight="1">
      <c r="A25" s="1706"/>
      <c r="B25" s="1832">
        <v>18</v>
      </c>
      <c r="C25" s="1893" t="s">
        <v>1631</v>
      </c>
      <c r="D25" s="1780">
        <v>30.966434</v>
      </c>
      <c r="E25" s="1780">
        <v>21.224737000000001</v>
      </c>
      <c r="F25" s="1786">
        <v>27.379942999999997</v>
      </c>
      <c r="G25" s="1785">
        <v>-31.458891908574294</v>
      </c>
      <c r="H25" s="1784">
        <v>29.000152039575312</v>
      </c>
      <c r="J25" s="1824"/>
      <c r="K25" s="1824"/>
    </row>
    <row r="26" spans="1:11" ht="16.5" customHeight="1">
      <c r="A26" s="1706"/>
      <c r="B26" s="1832">
        <v>19</v>
      </c>
      <c r="C26" s="1893" t="s">
        <v>1604</v>
      </c>
      <c r="D26" s="1780">
        <v>538.65923799999996</v>
      </c>
      <c r="E26" s="1780">
        <v>597.22057500000005</v>
      </c>
      <c r="F26" s="1786">
        <v>793.11309799999992</v>
      </c>
      <c r="G26" s="1785">
        <v>10.871685263847652</v>
      </c>
      <c r="H26" s="1784">
        <v>32.800698971230169</v>
      </c>
      <c r="J26" s="1824"/>
      <c r="K26" s="1824"/>
    </row>
    <row r="27" spans="1:11" ht="16.5" customHeight="1">
      <c r="A27" s="1706"/>
      <c r="B27" s="1832">
        <v>20</v>
      </c>
      <c r="C27" s="1893" t="s">
        <v>1535</v>
      </c>
      <c r="D27" s="1780">
        <v>34633.909211999999</v>
      </c>
      <c r="E27" s="1780">
        <v>13637.474946</v>
      </c>
      <c r="F27" s="1786">
        <v>27485.973893000002</v>
      </c>
      <c r="G27" s="1785">
        <v>-60.623922461300239</v>
      </c>
      <c r="H27" s="1784">
        <v>101.54738323506068</v>
      </c>
      <c r="J27" s="1824"/>
      <c r="K27" s="1824"/>
    </row>
    <row r="28" spans="1:11" ht="16.5" customHeight="1">
      <c r="A28" s="1706"/>
      <c r="B28" s="1832">
        <v>21</v>
      </c>
      <c r="C28" s="1893" t="s">
        <v>1561</v>
      </c>
      <c r="D28" s="1780">
        <v>163.40608500000002</v>
      </c>
      <c r="E28" s="1780">
        <v>195.989304</v>
      </c>
      <c r="F28" s="1786">
        <v>194.14806399999998</v>
      </c>
      <c r="G28" s="1785">
        <v>19.940027937148109</v>
      </c>
      <c r="H28" s="1784">
        <v>-0.93945943090855133</v>
      </c>
      <c r="J28" s="1824"/>
      <c r="K28" s="1824"/>
    </row>
    <row r="29" spans="1:11" ht="16.5" customHeight="1">
      <c r="A29" s="1706"/>
      <c r="B29" s="1832">
        <v>22</v>
      </c>
      <c r="C29" s="1893" t="s">
        <v>1603</v>
      </c>
      <c r="D29" s="1780">
        <v>6664.8986260000001</v>
      </c>
      <c r="E29" s="1780">
        <v>5639.7526460000008</v>
      </c>
      <c r="F29" s="1786">
        <v>10031.20089</v>
      </c>
      <c r="G29" s="1785">
        <v>-15.381268906339695</v>
      </c>
      <c r="H29" s="1784">
        <v>77.865972492865225</v>
      </c>
      <c r="J29" s="1824"/>
      <c r="K29" s="1824"/>
    </row>
    <row r="30" spans="1:11" ht="16.5" customHeight="1">
      <c r="A30" s="1706"/>
      <c r="B30" s="1832">
        <v>23</v>
      </c>
      <c r="C30" s="1893" t="s">
        <v>1537</v>
      </c>
      <c r="D30" s="1780">
        <v>6260.2304819999981</v>
      </c>
      <c r="E30" s="1780">
        <v>3586.7998349999998</v>
      </c>
      <c r="F30" s="1786">
        <v>5950.3763680000002</v>
      </c>
      <c r="G30" s="1785">
        <v>-42.704987534994068</v>
      </c>
      <c r="H30" s="1784">
        <v>65.896527314856428</v>
      </c>
      <c r="J30" s="1824"/>
      <c r="K30" s="1824"/>
    </row>
    <row r="31" spans="1:11" ht="16.5" customHeight="1">
      <c r="A31" s="1706"/>
      <c r="B31" s="1832">
        <v>24</v>
      </c>
      <c r="C31" s="1893" t="s">
        <v>1601</v>
      </c>
      <c r="D31" s="1780">
        <v>1180.4624260000001</v>
      </c>
      <c r="E31" s="1780">
        <v>1087.6187949999999</v>
      </c>
      <c r="F31" s="1786">
        <v>961.05861899999991</v>
      </c>
      <c r="G31" s="1785">
        <v>-7.8650221265069042</v>
      </c>
      <c r="H31" s="1784">
        <v>-11.636446205400485</v>
      </c>
      <c r="J31" s="1824"/>
      <c r="K31" s="1824"/>
    </row>
    <row r="32" spans="1:11" ht="16.5" customHeight="1">
      <c r="A32" s="1706"/>
      <c r="B32" s="1832">
        <v>25</v>
      </c>
      <c r="C32" s="1893" t="s">
        <v>1630</v>
      </c>
      <c r="D32" s="1780">
        <v>11073.039319</v>
      </c>
      <c r="E32" s="1780">
        <v>8221.8194210000001</v>
      </c>
      <c r="F32" s="1786">
        <v>13993.847742</v>
      </c>
      <c r="G32" s="1785">
        <v>-25.749207745588421</v>
      </c>
      <c r="H32" s="1784">
        <v>70.203783681470867</v>
      </c>
      <c r="J32" s="1824"/>
      <c r="K32" s="1824"/>
    </row>
    <row r="33" spans="1:11" ht="16.5" customHeight="1">
      <c r="A33" s="1706"/>
      <c r="B33" s="1832">
        <v>26</v>
      </c>
      <c r="C33" s="1893" t="s">
        <v>1599</v>
      </c>
      <c r="D33" s="1780">
        <v>1311.253416</v>
      </c>
      <c r="E33" s="1780">
        <v>688.27885400000002</v>
      </c>
      <c r="F33" s="1786">
        <v>852.88590599999998</v>
      </c>
      <c r="G33" s="1785">
        <v>-47.509852359461846</v>
      </c>
      <c r="H33" s="1784">
        <v>23.915750286874271</v>
      </c>
      <c r="J33" s="1824"/>
      <c r="K33" s="1824"/>
    </row>
    <row r="34" spans="1:11" ht="16.5" customHeight="1">
      <c r="A34" s="1706"/>
      <c r="B34" s="1832">
        <v>27</v>
      </c>
      <c r="C34" s="1893" t="s">
        <v>1629</v>
      </c>
      <c r="D34" s="1780">
        <v>2942.6823870000003</v>
      </c>
      <c r="E34" s="1780">
        <v>2756.2925969999997</v>
      </c>
      <c r="F34" s="1786">
        <v>4188.9376689999999</v>
      </c>
      <c r="G34" s="1785">
        <v>-6.3340097736480754</v>
      </c>
      <c r="H34" s="1784">
        <v>51.97724920639115</v>
      </c>
      <c r="J34" s="1824"/>
      <c r="K34" s="1824"/>
    </row>
    <row r="35" spans="1:11" ht="16.5" customHeight="1">
      <c r="A35" s="1706"/>
      <c r="B35" s="1832">
        <v>28</v>
      </c>
      <c r="C35" s="1893" t="s">
        <v>1476</v>
      </c>
      <c r="D35" s="1780">
        <v>983.32936499999994</v>
      </c>
      <c r="E35" s="1780">
        <v>1099.0706700000001</v>
      </c>
      <c r="F35" s="1786">
        <v>1420.3239090000002</v>
      </c>
      <c r="G35" s="1785">
        <v>11.770349703733318</v>
      </c>
      <c r="H35" s="1784">
        <v>29.229534348323583</v>
      </c>
      <c r="J35" s="1824"/>
      <c r="K35" s="1824"/>
    </row>
    <row r="36" spans="1:11" ht="16.5" customHeight="1">
      <c r="A36" s="1706"/>
      <c r="B36" s="1832">
        <v>29</v>
      </c>
      <c r="C36" s="1893" t="s">
        <v>1543</v>
      </c>
      <c r="D36" s="1780">
        <v>2404.1091149999997</v>
      </c>
      <c r="E36" s="1780">
        <v>2219.8825869999996</v>
      </c>
      <c r="F36" s="1786">
        <v>2914.460869</v>
      </c>
      <c r="G36" s="1785">
        <v>-7.6629852967385004</v>
      </c>
      <c r="H36" s="1784">
        <v>31.288964833886524</v>
      </c>
      <c r="J36" s="1824"/>
      <c r="K36" s="1824"/>
    </row>
    <row r="37" spans="1:11" ht="16.5" customHeight="1">
      <c r="A37" s="1706"/>
      <c r="B37" s="1832">
        <v>30</v>
      </c>
      <c r="C37" s="1893" t="s">
        <v>1628</v>
      </c>
      <c r="D37" s="1780">
        <v>49.973310999999995</v>
      </c>
      <c r="E37" s="1780">
        <v>193.13188900000003</v>
      </c>
      <c r="F37" s="1786">
        <v>175.60698500000001</v>
      </c>
      <c r="G37" s="1785">
        <v>286.47006799289335</v>
      </c>
      <c r="H37" s="1784">
        <v>-9.0740602656250164</v>
      </c>
      <c r="J37" s="1824"/>
      <c r="K37" s="1824"/>
    </row>
    <row r="38" spans="1:11" ht="16.5" customHeight="1">
      <c r="A38" s="1706"/>
      <c r="B38" s="1832">
        <v>31</v>
      </c>
      <c r="C38" s="1893" t="s">
        <v>1627</v>
      </c>
      <c r="D38" s="1780">
        <v>12168.331241</v>
      </c>
      <c r="E38" s="1780">
        <v>10058.353260999998</v>
      </c>
      <c r="F38" s="1786">
        <v>10795.854724999997</v>
      </c>
      <c r="G38" s="1785">
        <v>-17.339912418644865</v>
      </c>
      <c r="H38" s="1784">
        <v>7.3322286945276538</v>
      </c>
      <c r="J38" s="1824"/>
      <c r="K38" s="1824"/>
    </row>
    <row r="39" spans="1:11" ht="16.5" customHeight="1">
      <c r="A39" s="1706"/>
      <c r="B39" s="1832">
        <v>32</v>
      </c>
      <c r="C39" s="1893" t="s">
        <v>1626</v>
      </c>
      <c r="D39" s="1780">
        <v>273.44969500000002</v>
      </c>
      <c r="E39" s="1780">
        <v>471.63989100000003</v>
      </c>
      <c r="F39" s="1786">
        <v>225.19793799999997</v>
      </c>
      <c r="G39" s="1785">
        <v>72.477753540738092</v>
      </c>
      <c r="H39" s="1784">
        <v>-52.252143574513731</v>
      </c>
      <c r="J39" s="1824"/>
      <c r="K39" s="1824"/>
    </row>
    <row r="40" spans="1:11" ht="16.5" customHeight="1">
      <c r="A40" s="1706"/>
      <c r="B40" s="1832">
        <v>33</v>
      </c>
      <c r="C40" s="1893" t="s">
        <v>1594</v>
      </c>
      <c r="D40" s="1780">
        <v>909.45440999999994</v>
      </c>
      <c r="E40" s="1780">
        <v>771.45006299999989</v>
      </c>
      <c r="F40" s="1786">
        <v>891.75917199999992</v>
      </c>
      <c r="G40" s="1785">
        <v>-15.174410666720506</v>
      </c>
      <c r="H40" s="1784">
        <v>15.595190767389955</v>
      </c>
      <c r="J40" s="1824"/>
      <c r="K40" s="1824"/>
    </row>
    <row r="41" spans="1:11" ht="16.5" customHeight="1">
      <c r="A41" s="1706"/>
      <c r="B41" s="1832">
        <v>34</v>
      </c>
      <c r="C41" s="1893" t="s">
        <v>1510</v>
      </c>
      <c r="D41" s="1780">
        <v>1225.947586</v>
      </c>
      <c r="E41" s="1780">
        <v>916.60409499999992</v>
      </c>
      <c r="F41" s="1786">
        <v>860.24160000000006</v>
      </c>
      <c r="G41" s="1785">
        <v>-25.233011144409566</v>
      </c>
      <c r="H41" s="1784">
        <v>-6.1490555527138335</v>
      </c>
      <c r="J41" s="1824"/>
      <c r="K41" s="1824"/>
    </row>
    <row r="42" spans="1:11" ht="16.5" customHeight="1">
      <c r="A42" s="1706"/>
      <c r="B42" s="1832">
        <v>35</v>
      </c>
      <c r="C42" s="1893" t="s">
        <v>1625</v>
      </c>
      <c r="D42" s="1780">
        <v>261.186623</v>
      </c>
      <c r="E42" s="1780">
        <v>279.76694999999995</v>
      </c>
      <c r="F42" s="1786">
        <v>309.80661599999996</v>
      </c>
      <c r="G42" s="1785">
        <v>7.1138126396312229</v>
      </c>
      <c r="H42" s="1784">
        <v>10.737389101893569</v>
      </c>
      <c r="J42" s="1824"/>
      <c r="K42" s="1824"/>
    </row>
    <row r="43" spans="1:11" ht="16.5" customHeight="1">
      <c r="A43" s="1706"/>
      <c r="B43" s="1832">
        <v>36</v>
      </c>
      <c r="C43" s="1893" t="s">
        <v>1624</v>
      </c>
      <c r="D43" s="1780">
        <v>13305.173788</v>
      </c>
      <c r="E43" s="1780">
        <v>9491.5818849999996</v>
      </c>
      <c r="F43" s="1786">
        <v>8594.9643990000004</v>
      </c>
      <c r="G43" s="1785">
        <v>-28.66247343901286</v>
      </c>
      <c r="H43" s="1784">
        <v>-9.446449462939011</v>
      </c>
      <c r="J43" s="1824"/>
      <c r="K43" s="1824"/>
    </row>
    <row r="44" spans="1:11" ht="16.5" customHeight="1">
      <c r="A44" s="1706"/>
      <c r="B44" s="1832">
        <v>37</v>
      </c>
      <c r="C44" s="1893" t="s">
        <v>1623</v>
      </c>
      <c r="D44" s="1780">
        <v>265.38275499999997</v>
      </c>
      <c r="E44" s="1780">
        <v>918.19352900000001</v>
      </c>
      <c r="F44" s="1786">
        <v>814.53717700000004</v>
      </c>
      <c r="G44" s="1785">
        <v>245.98839287805271</v>
      </c>
      <c r="H44" s="1784">
        <v>-11.289161677374437</v>
      </c>
      <c r="J44" s="1824"/>
      <c r="K44" s="1824"/>
    </row>
    <row r="45" spans="1:11" ht="16.5" customHeight="1">
      <c r="A45" s="1706"/>
      <c r="B45" s="1832">
        <v>38</v>
      </c>
      <c r="C45" s="1893" t="s">
        <v>1590</v>
      </c>
      <c r="D45" s="1780">
        <v>273.67857699999996</v>
      </c>
      <c r="E45" s="1780">
        <v>209.45668999999995</v>
      </c>
      <c r="F45" s="1786">
        <v>46.580243999999993</v>
      </c>
      <c r="G45" s="1785">
        <v>-23.466172509366711</v>
      </c>
      <c r="H45" s="1784">
        <v>-77.761395923901972</v>
      </c>
      <c r="J45" s="1824"/>
      <c r="K45" s="1824"/>
    </row>
    <row r="46" spans="1:11" ht="16.5" customHeight="1">
      <c r="A46" s="1706"/>
      <c r="B46" s="1832">
        <v>39</v>
      </c>
      <c r="C46" s="1893" t="s">
        <v>1589</v>
      </c>
      <c r="D46" s="1780">
        <v>652.85618799999997</v>
      </c>
      <c r="E46" s="1780">
        <v>429.35689999999994</v>
      </c>
      <c r="F46" s="1786">
        <v>541.28121500000009</v>
      </c>
      <c r="G46" s="1785">
        <v>-34.234076678461392</v>
      </c>
      <c r="H46" s="1784">
        <v>26.067897127075447</v>
      </c>
      <c r="J46" s="1824"/>
      <c r="K46" s="1824"/>
    </row>
    <row r="47" spans="1:11" ht="16.5" customHeight="1">
      <c r="A47" s="1706"/>
      <c r="B47" s="1832">
        <v>40</v>
      </c>
      <c r="C47" s="1893" t="s">
        <v>1622</v>
      </c>
      <c r="D47" s="1780">
        <v>222.596172</v>
      </c>
      <c r="E47" s="1780">
        <v>341.05221499999999</v>
      </c>
      <c r="F47" s="1786">
        <v>285.65701100000001</v>
      </c>
      <c r="G47" s="1785">
        <v>53.215669405132445</v>
      </c>
      <c r="H47" s="1784">
        <v>-16.242440765265222</v>
      </c>
      <c r="J47" s="1824"/>
      <c r="K47" s="1824"/>
    </row>
    <row r="48" spans="1:11" ht="16.5" customHeight="1">
      <c r="A48" s="1706"/>
      <c r="B48" s="1832">
        <v>41</v>
      </c>
      <c r="C48" s="1893" t="s">
        <v>1621</v>
      </c>
      <c r="D48" s="1780">
        <v>600.39336999999989</v>
      </c>
      <c r="E48" s="1780">
        <v>426.74487500000004</v>
      </c>
      <c r="F48" s="1786">
        <v>346.22995699999996</v>
      </c>
      <c r="G48" s="1785">
        <v>-28.922453790587312</v>
      </c>
      <c r="H48" s="1784">
        <v>-18.86722552907052</v>
      </c>
      <c r="J48" s="1824"/>
      <c r="K48" s="1824"/>
    </row>
    <row r="49" spans="1:11" ht="16.5" customHeight="1">
      <c r="A49" s="1706"/>
      <c r="B49" s="1832">
        <v>42</v>
      </c>
      <c r="C49" s="1893" t="s">
        <v>1620</v>
      </c>
      <c r="D49" s="1780">
        <v>3235.9928919999998</v>
      </c>
      <c r="E49" s="1780">
        <v>2507.8173570000004</v>
      </c>
      <c r="F49" s="1786">
        <v>2977.6577440000001</v>
      </c>
      <c r="G49" s="1785">
        <v>-22.50238363626169</v>
      </c>
      <c r="H49" s="1784">
        <v>18.735032106247584</v>
      </c>
      <c r="J49" s="1824"/>
      <c r="K49" s="1824"/>
    </row>
    <row r="50" spans="1:11" ht="16.5" customHeight="1">
      <c r="A50" s="1706"/>
      <c r="B50" s="1832">
        <v>43</v>
      </c>
      <c r="C50" s="1893" t="s">
        <v>1619</v>
      </c>
      <c r="D50" s="1780">
        <v>113.483215</v>
      </c>
      <c r="E50" s="1780">
        <v>68.879587000000015</v>
      </c>
      <c r="F50" s="1786">
        <v>98.054275999999987</v>
      </c>
      <c r="G50" s="1785">
        <v>-39.304163175144438</v>
      </c>
      <c r="H50" s="1784">
        <v>42.356074231397422</v>
      </c>
      <c r="J50" s="1824"/>
      <c r="K50" s="1824"/>
    </row>
    <row r="51" spans="1:11" ht="16.5" customHeight="1">
      <c r="A51" s="1706"/>
      <c r="B51" s="1832">
        <v>44</v>
      </c>
      <c r="C51" s="1893" t="s">
        <v>1618</v>
      </c>
      <c r="D51" s="1780">
        <v>256.10290799999996</v>
      </c>
      <c r="E51" s="1780">
        <v>221.26737299999999</v>
      </c>
      <c r="F51" s="1786">
        <v>152.680283</v>
      </c>
      <c r="G51" s="1785">
        <v>-13.602163002381829</v>
      </c>
      <c r="H51" s="1784">
        <v>-30.997380711886514</v>
      </c>
      <c r="J51" s="1824"/>
      <c r="K51" s="1824"/>
    </row>
    <row r="52" spans="1:11" ht="16.5" customHeight="1">
      <c r="A52" s="1706"/>
      <c r="B52" s="1832">
        <v>45</v>
      </c>
      <c r="C52" s="1893" t="s">
        <v>560</v>
      </c>
      <c r="D52" s="1780">
        <v>724.79880300000002</v>
      </c>
      <c r="E52" s="1780">
        <v>538.20737999999994</v>
      </c>
      <c r="F52" s="1786">
        <v>795.47148000000004</v>
      </c>
      <c r="G52" s="1785">
        <v>-25.743892267437985</v>
      </c>
      <c r="H52" s="1784">
        <v>47.800180666418981</v>
      </c>
      <c r="J52" s="1824"/>
      <c r="K52" s="1824"/>
    </row>
    <row r="53" spans="1:11" ht="16.5" customHeight="1">
      <c r="A53" s="1706"/>
      <c r="B53" s="1832">
        <v>46</v>
      </c>
      <c r="C53" s="1893" t="s">
        <v>1617</v>
      </c>
      <c r="D53" s="1780">
        <v>4854.7002590000002</v>
      </c>
      <c r="E53" s="1780">
        <v>3622.3538640000002</v>
      </c>
      <c r="F53" s="1786">
        <v>3569.5004209999997</v>
      </c>
      <c r="G53" s="1785">
        <v>-25.384603152694872</v>
      </c>
      <c r="H53" s="1784">
        <v>-1.4590911044134347</v>
      </c>
      <c r="J53" s="1824"/>
      <c r="K53" s="1824"/>
    </row>
    <row r="54" spans="1:11" ht="16.5" customHeight="1">
      <c r="A54" s="1706"/>
      <c r="B54" s="1832">
        <v>47</v>
      </c>
      <c r="C54" s="1893" t="s">
        <v>1586</v>
      </c>
      <c r="D54" s="1780">
        <v>214.87741700000001</v>
      </c>
      <c r="E54" s="1780">
        <v>198.21536900000001</v>
      </c>
      <c r="F54" s="1786">
        <v>228.75672400000002</v>
      </c>
      <c r="G54" s="1785">
        <v>-7.7542108578120157</v>
      </c>
      <c r="H54" s="1784">
        <v>15.408166962068414</v>
      </c>
      <c r="J54" s="1824"/>
      <c r="K54" s="1824"/>
    </row>
    <row r="55" spans="1:11" ht="16.5" customHeight="1">
      <c r="A55" s="1706"/>
      <c r="B55" s="1832">
        <v>48</v>
      </c>
      <c r="C55" s="1893" t="s">
        <v>1585</v>
      </c>
      <c r="D55" s="1780">
        <v>8518.1883999999991</v>
      </c>
      <c r="E55" s="1780">
        <v>6873.2678930000002</v>
      </c>
      <c r="F55" s="1786">
        <v>6243.6960709999994</v>
      </c>
      <c r="G55" s="1785">
        <v>-19.310684734326834</v>
      </c>
      <c r="H55" s="1784">
        <v>-9.1597160448406374</v>
      </c>
      <c r="J55" s="1824"/>
      <c r="K55" s="1824"/>
    </row>
    <row r="56" spans="1:11" ht="16.5" customHeight="1">
      <c r="A56" s="1706"/>
      <c r="B56" s="1832">
        <v>49</v>
      </c>
      <c r="C56" s="1893" t="s">
        <v>1616</v>
      </c>
      <c r="D56" s="1780">
        <v>587.01645300000007</v>
      </c>
      <c r="E56" s="1780">
        <v>428.27255400000001</v>
      </c>
      <c r="F56" s="1786">
        <v>432.04334000000006</v>
      </c>
      <c r="G56" s="1785">
        <v>-27.042495689639555</v>
      </c>
      <c r="H56" s="1784">
        <v>0.88046407942359295</v>
      </c>
      <c r="J56" s="1824"/>
      <c r="K56" s="1824"/>
    </row>
    <row r="57" spans="1:11" s="1748" customFormat="1" ht="16.5" customHeight="1">
      <c r="A57" s="1749"/>
      <c r="B57" s="1832">
        <v>50</v>
      </c>
      <c r="C57" s="1893" t="s">
        <v>1583</v>
      </c>
      <c r="D57" s="1786">
        <v>3472.7997310000001</v>
      </c>
      <c r="E57" s="1786">
        <v>3483.6291340000002</v>
      </c>
      <c r="F57" s="1786">
        <v>1542.7589220000002</v>
      </c>
      <c r="G57" s="1785">
        <v>0.31183494122426492</v>
      </c>
      <c r="H57" s="1784">
        <v>-55.714030895459828</v>
      </c>
      <c r="J57" s="1824"/>
      <c r="K57" s="1824"/>
    </row>
    <row r="58" spans="1:11" ht="16.5" customHeight="1">
      <c r="A58" s="1706"/>
      <c r="B58" s="1832">
        <v>51</v>
      </c>
      <c r="C58" s="1893" t="s">
        <v>1615</v>
      </c>
      <c r="D58" s="1780">
        <v>611.05762200000004</v>
      </c>
      <c r="E58" s="1780">
        <v>472.90163400000006</v>
      </c>
      <c r="F58" s="1786">
        <v>351.20011799999997</v>
      </c>
      <c r="G58" s="1785">
        <v>-22.609322431461297</v>
      </c>
      <c r="H58" s="1784">
        <v>-25.735059312567333</v>
      </c>
      <c r="J58" s="1824"/>
      <c r="K58" s="1824"/>
    </row>
    <row r="59" spans="1:11" ht="16.5" customHeight="1">
      <c r="A59" s="1706"/>
      <c r="B59" s="1832">
        <v>52</v>
      </c>
      <c r="C59" s="1893" t="s">
        <v>1580</v>
      </c>
      <c r="D59" s="1780">
        <v>2541.8864559999997</v>
      </c>
      <c r="E59" s="1780">
        <v>2226.9369999999999</v>
      </c>
      <c r="F59" s="1786">
        <v>1212.0855999999999</v>
      </c>
      <c r="G59" s="1785">
        <v>-12.390382554522716</v>
      </c>
      <c r="H59" s="1784">
        <v>-45.571625959782438</v>
      </c>
      <c r="J59" s="1824"/>
      <c r="K59" s="1824"/>
    </row>
    <row r="60" spans="1:11" ht="16.5" customHeight="1">
      <c r="A60" s="1706"/>
      <c r="B60" s="1832">
        <v>53</v>
      </c>
      <c r="C60" s="1893" t="s">
        <v>1614</v>
      </c>
      <c r="D60" s="1780">
        <v>540.02270599999997</v>
      </c>
      <c r="E60" s="1780">
        <v>500.70386700000006</v>
      </c>
      <c r="F60" s="1786">
        <v>462.97025600000001</v>
      </c>
      <c r="G60" s="1785">
        <v>-7.2809603305828201</v>
      </c>
      <c r="H60" s="1784">
        <v>-7.5361133569995076</v>
      </c>
      <c r="J60" s="1824"/>
      <c r="K60" s="1824"/>
    </row>
    <row r="61" spans="1:11" ht="16.5" customHeight="1">
      <c r="A61" s="1706"/>
      <c r="B61" s="1832">
        <v>54</v>
      </c>
      <c r="C61" s="1893" t="s">
        <v>1613</v>
      </c>
      <c r="D61" s="1780">
        <v>384.20325999999994</v>
      </c>
      <c r="E61" s="1780">
        <v>402.55874900000003</v>
      </c>
      <c r="F61" s="1786">
        <v>611.51907900000003</v>
      </c>
      <c r="G61" s="1785">
        <v>4.7775463956240438</v>
      </c>
      <c r="H61" s="1784">
        <v>51.908033428432574</v>
      </c>
      <c r="J61" s="1824"/>
      <c r="K61" s="1824"/>
    </row>
    <row r="62" spans="1:11" ht="16.5" customHeight="1">
      <c r="A62" s="1706"/>
      <c r="B62" s="1832">
        <v>55</v>
      </c>
      <c r="C62" s="1893" t="s">
        <v>1534</v>
      </c>
      <c r="D62" s="1780">
        <v>16198.828595999998</v>
      </c>
      <c r="E62" s="1780">
        <v>13875.389103827551</v>
      </c>
      <c r="F62" s="1786">
        <v>21392.179152082666</v>
      </c>
      <c r="G62" s="1785">
        <v>-14.343256232405455</v>
      </c>
      <c r="H62" s="1784">
        <v>54.173544194026221</v>
      </c>
      <c r="J62" s="1824"/>
      <c r="K62" s="1824"/>
    </row>
    <row r="63" spans="1:11" ht="16.5" customHeight="1">
      <c r="A63" s="1706"/>
      <c r="B63" s="1933"/>
      <c r="C63" s="1932" t="s">
        <v>1475</v>
      </c>
      <c r="D63" s="1829">
        <v>77959.692128002236</v>
      </c>
      <c r="E63" s="1829">
        <v>87011.336982817156</v>
      </c>
      <c r="F63" s="1829">
        <v>92135.028082866629</v>
      </c>
      <c r="G63" s="1807">
        <v>11.610672910243158</v>
      </c>
      <c r="H63" s="1806">
        <v>5.8885327794253817</v>
      </c>
      <c r="J63" s="1824"/>
      <c r="K63" s="1824"/>
    </row>
    <row r="64" spans="1:11" ht="16.5" customHeight="1" thickBot="1">
      <c r="A64" s="1706"/>
      <c r="B64" s="1931"/>
      <c r="C64" s="1930" t="s">
        <v>1474</v>
      </c>
      <c r="D64" s="1887">
        <v>295094.4921000023</v>
      </c>
      <c r="E64" s="1887">
        <v>279583.93137964472</v>
      </c>
      <c r="F64" s="1929">
        <v>334310.06315594935</v>
      </c>
      <c r="G64" s="1802">
        <v>-5.256133589610112</v>
      </c>
      <c r="H64" s="1801">
        <v>19.574133429718632</v>
      </c>
      <c r="J64" s="1824"/>
      <c r="K64" s="1824"/>
    </row>
    <row r="65" spans="1:8" ht="16.5" customHeight="1" thickTop="1">
      <c r="A65" s="1706"/>
      <c r="B65" s="3293" t="s">
        <v>1438</v>
      </c>
      <c r="C65" s="3261"/>
      <c r="D65" s="3261"/>
      <c r="E65" s="3261"/>
      <c r="F65" s="3261"/>
      <c r="G65" s="3261"/>
      <c r="H65" s="3261"/>
    </row>
    <row r="66" spans="1:8" ht="15.75" customHeight="1">
      <c r="A66" s="1706"/>
      <c r="B66" s="1706"/>
      <c r="C66" s="1706"/>
      <c r="D66" s="1885"/>
      <c r="E66" s="1885"/>
      <c r="F66" s="1885"/>
      <c r="G66" s="1706"/>
      <c r="H66" s="1706"/>
    </row>
    <row r="67" spans="1:8" ht="15.75" customHeight="1">
      <c r="A67" s="1706"/>
      <c r="B67" s="1706"/>
      <c r="C67" s="1706"/>
      <c r="D67" s="1928"/>
      <c r="E67" s="1928"/>
      <c r="F67" s="1928"/>
      <c r="G67" s="1928"/>
      <c r="H67" s="1928"/>
    </row>
    <row r="68" spans="1:8" ht="15.75" customHeight="1">
      <c r="A68" s="1706"/>
      <c r="B68" s="1706"/>
      <c r="C68" s="1706"/>
      <c r="D68" s="1768"/>
      <c r="E68" s="1768"/>
      <c r="F68" s="1768"/>
      <c r="G68" s="1768"/>
      <c r="H68" s="1768"/>
    </row>
    <row r="69" spans="1:8" ht="15.75" customHeight="1">
      <c r="A69" s="1706"/>
      <c r="B69" s="1706"/>
      <c r="C69" s="1706"/>
      <c r="D69" s="1765"/>
      <c r="E69" s="1765"/>
      <c r="F69" s="1765"/>
      <c r="G69" s="1765"/>
      <c r="H69" s="1765"/>
    </row>
    <row r="70" spans="1:8" ht="15.75" customHeight="1">
      <c r="A70" s="1706"/>
      <c r="B70" s="1706"/>
      <c r="C70" s="1706"/>
      <c r="D70" s="1706"/>
      <c r="E70" s="1706"/>
      <c r="F70" s="1706"/>
      <c r="G70" s="1706"/>
      <c r="H70" s="1706"/>
    </row>
    <row r="71" spans="1:8" ht="15.75" customHeight="1">
      <c r="A71" s="1706"/>
      <c r="B71" s="1706"/>
      <c r="C71" s="1706"/>
      <c r="D71" s="1706"/>
      <c r="E71" s="1706"/>
      <c r="F71" s="1706"/>
      <c r="G71" s="1706"/>
      <c r="H71" s="1706"/>
    </row>
    <row r="72" spans="1:8" ht="15.75" customHeight="1">
      <c r="A72" s="1706"/>
      <c r="B72" s="1706"/>
      <c r="C72" s="1706"/>
      <c r="D72" s="1706"/>
      <c r="E72" s="1706"/>
      <c r="F72" s="1706"/>
      <c r="G72" s="1706"/>
      <c r="H72" s="1706"/>
    </row>
    <row r="73" spans="1:8" ht="15.75" customHeight="1">
      <c r="A73" s="1706"/>
      <c r="B73" s="1706"/>
      <c r="C73" s="1706"/>
      <c r="D73" s="1706"/>
      <c r="E73" s="1706"/>
      <c r="F73" s="1706"/>
      <c r="G73" s="1706"/>
      <c r="H73" s="1706"/>
    </row>
    <row r="74" spans="1:8" ht="15.75" customHeight="1">
      <c r="A74" s="1706"/>
      <c r="B74" s="1706"/>
      <c r="C74" s="1706"/>
      <c r="D74" s="1706"/>
      <c r="E74" s="1706"/>
      <c r="F74" s="1706"/>
      <c r="G74" s="1706"/>
      <c r="H74" s="1706"/>
    </row>
    <row r="75" spans="1:8" ht="15.75" customHeight="1">
      <c r="A75" s="1706"/>
      <c r="B75" s="1706"/>
      <c r="C75" s="1706"/>
      <c r="D75" s="1706"/>
      <c r="E75" s="1706"/>
      <c r="F75" s="1706"/>
      <c r="G75" s="1706"/>
      <c r="H75" s="1706"/>
    </row>
    <row r="76" spans="1:8" ht="15.75" customHeight="1">
      <c r="A76" s="1706"/>
      <c r="B76" s="1706"/>
      <c r="C76" s="1706"/>
      <c r="D76" s="1706"/>
      <c r="E76" s="1706"/>
      <c r="F76" s="1706"/>
      <c r="G76" s="1706"/>
      <c r="H76" s="1706"/>
    </row>
    <row r="77" spans="1:8" ht="15.75" customHeight="1">
      <c r="A77" s="1706"/>
      <c r="B77" s="1706"/>
      <c r="C77" s="1706"/>
      <c r="D77" s="1706"/>
      <c r="E77" s="1706"/>
      <c r="F77" s="1706"/>
      <c r="G77" s="1706"/>
      <c r="H77" s="1706"/>
    </row>
    <row r="78" spans="1:8" ht="15.75" customHeight="1">
      <c r="A78" s="1706"/>
      <c r="B78" s="1706"/>
      <c r="C78" s="1706"/>
      <c r="D78" s="1706"/>
      <c r="E78" s="1706"/>
      <c r="F78" s="1706"/>
      <c r="G78" s="1706"/>
      <c r="H78" s="1706"/>
    </row>
    <row r="79" spans="1:8" ht="15.75" customHeight="1">
      <c r="A79" s="1706"/>
      <c r="B79" s="1706"/>
      <c r="C79" s="1706"/>
      <c r="D79" s="1706"/>
      <c r="E79" s="1706"/>
      <c r="F79" s="1706"/>
      <c r="G79" s="1706"/>
      <c r="H79" s="1706"/>
    </row>
    <row r="80" spans="1:8" ht="15.75" customHeight="1">
      <c r="A80" s="1706"/>
      <c r="B80" s="1706"/>
      <c r="C80" s="1706"/>
      <c r="D80" s="1706"/>
      <c r="E80" s="1706"/>
      <c r="F80" s="1706"/>
      <c r="G80" s="1706"/>
      <c r="H80" s="1706"/>
    </row>
    <row r="81" spans="1:8" ht="15.75" customHeight="1">
      <c r="A81" s="1706"/>
      <c r="B81" s="1706"/>
      <c r="C81" s="1706"/>
      <c r="D81" s="1706"/>
      <c r="E81" s="1706"/>
      <c r="F81" s="1706"/>
      <c r="G81" s="1706"/>
      <c r="H81" s="1706"/>
    </row>
    <row r="82" spans="1:8" ht="15.75" customHeight="1">
      <c r="A82" s="1706"/>
      <c r="B82" s="1706"/>
      <c r="C82" s="1706"/>
      <c r="D82" s="1706"/>
      <c r="E82" s="1706"/>
      <c r="F82" s="1706"/>
      <c r="G82" s="1706"/>
      <c r="H82" s="1706"/>
    </row>
    <row r="83" spans="1:8" ht="15.75" customHeight="1">
      <c r="A83" s="1706"/>
      <c r="B83" s="1706"/>
      <c r="C83" s="1706"/>
      <c r="D83" s="1706"/>
      <c r="E83" s="1706"/>
      <c r="F83" s="1706"/>
      <c r="G83" s="1706"/>
      <c r="H83" s="1706"/>
    </row>
    <row r="84" spans="1:8" ht="15.75" customHeight="1">
      <c r="A84" s="1706"/>
      <c r="B84" s="1706"/>
      <c r="C84" s="1706"/>
      <c r="D84" s="1706"/>
      <c r="E84" s="1706"/>
      <c r="F84" s="1706"/>
      <c r="G84" s="1706"/>
      <c r="H84" s="1706"/>
    </row>
    <row r="85" spans="1:8" ht="15.75" customHeight="1">
      <c r="A85" s="1706"/>
      <c r="B85" s="1706"/>
      <c r="C85" s="1706"/>
      <c r="D85" s="1706"/>
      <c r="E85" s="1706"/>
      <c r="F85" s="1706"/>
      <c r="G85" s="1706"/>
      <c r="H85" s="1706"/>
    </row>
    <row r="86" spans="1:8" ht="15.75" customHeight="1">
      <c r="A86" s="1706"/>
      <c r="B86" s="1706"/>
      <c r="C86" s="1706"/>
      <c r="D86" s="1706"/>
      <c r="E86" s="1706"/>
      <c r="F86" s="1706"/>
      <c r="G86" s="1706"/>
      <c r="H86" s="1706"/>
    </row>
    <row r="87" spans="1:8" ht="15.75" customHeight="1">
      <c r="A87" s="1706"/>
      <c r="B87" s="1706"/>
      <c r="C87" s="1706"/>
      <c r="D87" s="1706"/>
      <c r="E87" s="1706"/>
      <c r="F87" s="1706"/>
      <c r="G87" s="1706"/>
      <c r="H87" s="1706"/>
    </row>
    <row r="88" spans="1:8" ht="15.75" customHeight="1">
      <c r="A88" s="1706"/>
      <c r="B88" s="1706"/>
      <c r="C88" s="1706"/>
      <c r="D88" s="1706"/>
      <c r="E88" s="1706"/>
      <c r="F88" s="1706"/>
      <c r="G88" s="1706"/>
      <c r="H88" s="1706"/>
    </row>
    <row r="89" spans="1:8" ht="15.75" customHeight="1">
      <c r="A89" s="1706"/>
      <c r="B89" s="1706"/>
      <c r="C89" s="1706"/>
      <c r="D89" s="1706"/>
      <c r="E89" s="1706"/>
      <c r="F89" s="1706"/>
      <c r="G89" s="1706"/>
      <c r="H89" s="1706"/>
    </row>
    <row r="90" spans="1:8" ht="15.75" customHeight="1">
      <c r="A90" s="1706"/>
      <c r="B90" s="1706"/>
      <c r="C90" s="1706"/>
      <c r="D90" s="1706"/>
      <c r="E90" s="1706"/>
      <c r="F90" s="1706"/>
      <c r="G90" s="1706"/>
      <c r="H90" s="1706"/>
    </row>
    <row r="91" spans="1:8" ht="15.75" customHeight="1">
      <c r="A91" s="1706"/>
      <c r="B91" s="1706"/>
      <c r="C91" s="1706"/>
      <c r="D91" s="1706"/>
      <c r="E91" s="1706"/>
      <c r="F91" s="1706"/>
      <c r="G91" s="1706"/>
      <c r="H91" s="1706"/>
    </row>
    <row r="92" spans="1:8" ht="15.75" customHeight="1">
      <c r="A92" s="1706"/>
      <c r="B92" s="1706"/>
      <c r="C92" s="1706"/>
      <c r="D92" s="1706"/>
      <c r="E92" s="1706"/>
      <c r="F92" s="1706"/>
      <c r="G92" s="1706"/>
      <c r="H92" s="1706"/>
    </row>
    <row r="93" spans="1:8" ht="15.75" customHeight="1">
      <c r="A93" s="1706"/>
      <c r="B93" s="1706"/>
      <c r="C93" s="1706"/>
      <c r="D93" s="1706"/>
      <c r="E93" s="1706"/>
      <c r="F93" s="1706"/>
      <c r="G93" s="1706"/>
      <c r="H93" s="1706"/>
    </row>
    <row r="94" spans="1:8" ht="15.75" customHeight="1">
      <c r="A94" s="1706"/>
      <c r="B94" s="1706"/>
      <c r="C94" s="1706"/>
      <c r="D94" s="1706"/>
      <c r="E94" s="1706"/>
      <c r="F94" s="1706"/>
      <c r="G94" s="1706"/>
      <c r="H94" s="1706"/>
    </row>
    <row r="95" spans="1:8" ht="15.75" customHeight="1">
      <c r="A95" s="1706"/>
      <c r="B95" s="1706"/>
      <c r="C95" s="1706"/>
      <c r="D95" s="1706"/>
      <c r="E95" s="1706"/>
      <c r="F95" s="1706"/>
      <c r="G95" s="1706"/>
      <c r="H95" s="1706"/>
    </row>
    <row r="96" spans="1:8" ht="15.75" customHeight="1">
      <c r="A96" s="1706"/>
      <c r="B96" s="1706"/>
      <c r="C96" s="1706"/>
      <c r="D96" s="1706"/>
      <c r="E96" s="1706"/>
      <c r="F96" s="1706"/>
      <c r="G96" s="1706"/>
      <c r="H96" s="1706"/>
    </row>
    <row r="97" spans="1:8" ht="15.75" customHeight="1">
      <c r="A97" s="1706"/>
      <c r="B97" s="1706"/>
      <c r="C97" s="1706"/>
      <c r="D97" s="1706"/>
      <c r="E97" s="1706"/>
      <c r="F97" s="1706"/>
      <c r="G97" s="1706"/>
      <c r="H97" s="1706"/>
    </row>
    <row r="98" spans="1:8" ht="15.75" customHeight="1">
      <c r="A98" s="1706"/>
      <c r="B98" s="1706"/>
      <c r="C98" s="1706"/>
      <c r="D98" s="1706"/>
      <c r="E98" s="1706"/>
      <c r="F98" s="1706"/>
      <c r="G98" s="1706"/>
      <c r="H98" s="1706"/>
    </row>
    <row r="99" spans="1:8" ht="15.75" customHeight="1">
      <c r="A99" s="1706"/>
      <c r="B99" s="1706"/>
      <c r="C99" s="1706"/>
      <c r="D99" s="1706"/>
      <c r="E99" s="1706"/>
      <c r="F99" s="1706"/>
      <c r="G99" s="1706"/>
      <c r="H99" s="1706"/>
    </row>
    <row r="100" spans="1:8" ht="15.75" customHeight="1">
      <c r="A100" s="1706"/>
      <c r="B100" s="1706"/>
      <c r="C100" s="1706"/>
      <c r="D100" s="1706"/>
      <c r="E100" s="1706"/>
      <c r="F100" s="1706"/>
      <c r="G100" s="1706"/>
      <c r="H100" s="1706"/>
    </row>
    <row r="101" spans="1:8" ht="15.75" customHeight="1">
      <c r="A101" s="1706"/>
      <c r="B101" s="1706"/>
      <c r="C101" s="1706"/>
      <c r="D101" s="1706"/>
      <c r="E101" s="1706"/>
      <c r="F101" s="1706"/>
      <c r="G101" s="1706"/>
      <c r="H101" s="1706"/>
    </row>
    <row r="102" spans="1:8" ht="15.75" customHeight="1">
      <c r="A102" s="1706"/>
      <c r="B102" s="1706"/>
      <c r="C102" s="1706"/>
      <c r="D102" s="1706"/>
      <c r="E102" s="1706"/>
      <c r="F102" s="1706"/>
      <c r="G102" s="1706"/>
      <c r="H102" s="1706"/>
    </row>
    <row r="103" spans="1:8" ht="15.75" customHeight="1">
      <c r="A103" s="1706"/>
      <c r="B103" s="1706"/>
      <c r="C103" s="1706"/>
      <c r="D103" s="1706"/>
      <c r="E103" s="1706"/>
      <c r="F103" s="1706"/>
      <c r="G103" s="1706"/>
      <c r="H103" s="1706"/>
    </row>
    <row r="104" spans="1:8" ht="15.75" customHeight="1">
      <c r="A104" s="1706"/>
      <c r="B104" s="1706"/>
      <c r="C104" s="1706"/>
      <c r="D104" s="1706"/>
      <c r="E104" s="1706"/>
      <c r="F104" s="1706"/>
      <c r="G104" s="1706"/>
      <c r="H104" s="1706"/>
    </row>
    <row r="105" spans="1:8" ht="15.75" customHeight="1">
      <c r="A105" s="1706"/>
      <c r="B105" s="1706"/>
      <c r="C105" s="1706"/>
      <c r="D105" s="1706"/>
      <c r="E105" s="1706"/>
      <c r="F105" s="1706"/>
      <c r="G105" s="1706"/>
      <c r="H105" s="1706"/>
    </row>
    <row r="106" spans="1:8" ht="15.75" customHeight="1">
      <c r="A106" s="1706"/>
      <c r="B106" s="1706"/>
      <c r="C106" s="1706"/>
      <c r="D106" s="1706"/>
      <c r="E106" s="1706"/>
      <c r="F106" s="1706"/>
      <c r="G106" s="1706"/>
      <c r="H106" s="1706"/>
    </row>
    <row r="107" spans="1:8" ht="15.75" customHeight="1">
      <c r="A107" s="1706"/>
      <c r="B107" s="1706"/>
      <c r="C107" s="1706"/>
      <c r="D107" s="1706"/>
      <c r="E107" s="1706"/>
      <c r="F107" s="1706"/>
      <c r="G107" s="1706"/>
      <c r="H107" s="1706"/>
    </row>
    <row r="108" spans="1:8" ht="15.75" customHeight="1">
      <c r="A108" s="1706"/>
      <c r="B108" s="1706"/>
      <c r="C108" s="1706"/>
      <c r="D108" s="1706"/>
      <c r="E108" s="1706"/>
      <c r="F108" s="1706"/>
      <c r="G108" s="1706"/>
      <c r="H108" s="1706"/>
    </row>
    <row r="109" spans="1:8" ht="15.75" customHeight="1">
      <c r="A109" s="1706"/>
      <c r="B109" s="1706"/>
      <c r="C109" s="1706"/>
      <c r="D109" s="1706"/>
      <c r="E109" s="1706"/>
      <c r="F109" s="1706"/>
      <c r="G109" s="1706"/>
      <c r="H109" s="1706"/>
    </row>
    <row r="110" spans="1:8" ht="15.75" customHeight="1">
      <c r="A110" s="1706"/>
      <c r="B110" s="1706"/>
      <c r="C110" s="1706"/>
      <c r="D110" s="1706"/>
      <c r="E110" s="1706"/>
      <c r="F110" s="1706"/>
      <c r="G110" s="1706"/>
      <c r="H110" s="1706"/>
    </row>
    <row r="111" spans="1:8" ht="15.75" customHeight="1">
      <c r="A111" s="1706"/>
      <c r="B111" s="1706"/>
      <c r="C111" s="1706"/>
      <c r="D111" s="1706"/>
      <c r="E111" s="1706"/>
      <c r="F111" s="1706"/>
      <c r="G111" s="1706"/>
      <c r="H111" s="1706"/>
    </row>
    <row r="112" spans="1:8" ht="15.75" customHeight="1">
      <c r="A112" s="1706"/>
      <c r="B112" s="1706"/>
      <c r="C112" s="1706"/>
      <c r="D112" s="1706"/>
      <c r="E112" s="1706"/>
      <c r="F112" s="1706"/>
      <c r="G112" s="1706"/>
      <c r="H112" s="1706"/>
    </row>
    <row r="113" spans="1:8" ht="15.75" customHeight="1">
      <c r="A113" s="1706"/>
      <c r="B113" s="1706"/>
      <c r="C113" s="1706"/>
      <c r="D113" s="1706"/>
      <c r="E113" s="1706"/>
      <c r="F113" s="1706"/>
      <c r="G113" s="1706"/>
      <c r="H113" s="1706"/>
    </row>
    <row r="114" spans="1:8" ht="15.75" customHeight="1">
      <c r="A114" s="1706"/>
      <c r="B114" s="1706"/>
      <c r="C114" s="1706"/>
      <c r="D114" s="1706"/>
      <c r="E114" s="1706"/>
      <c r="F114" s="1706"/>
      <c r="G114" s="1706"/>
      <c r="H114" s="1706"/>
    </row>
    <row r="115" spans="1:8" ht="15.75" customHeight="1">
      <c r="A115" s="1706"/>
      <c r="B115" s="1706"/>
      <c r="C115" s="1706"/>
      <c r="D115" s="1706"/>
      <c r="E115" s="1706"/>
      <c r="F115" s="1706"/>
      <c r="G115" s="1706"/>
      <c r="H115" s="1706"/>
    </row>
    <row r="116" spans="1:8" ht="15.75" customHeight="1">
      <c r="A116" s="1706"/>
      <c r="B116" s="1706"/>
      <c r="C116" s="1706"/>
      <c r="D116" s="1706"/>
      <c r="E116" s="1706"/>
      <c r="F116" s="1706"/>
      <c r="G116" s="1706"/>
      <c r="H116" s="1706"/>
    </row>
    <row r="117" spans="1:8" ht="15.75" customHeight="1">
      <c r="A117" s="1706"/>
      <c r="B117" s="1706"/>
      <c r="C117" s="1706"/>
      <c r="D117" s="1706"/>
      <c r="E117" s="1706"/>
      <c r="F117" s="1706"/>
      <c r="G117" s="1706"/>
      <c r="H117" s="1706"/>
    </row>
    <row r="118" spans="1:8" ht="15.75" customHeight="1">
      <c r="A118" s="1706"/>
      <c r="B118" s="1706"/>
      <c r="C118" s="1706"/>
      <c r="D118" s="1706"/>
      <c r="E118" s="1706"/>
      <c r="F118" s="1706"/>
      <c r="G118" s="1706"/>
      <c r="H118" s="1706"/>
    </row>
    <row r="119" spans="1:8" ht="15.75" customHeight="1">
      <c r="A119" s="1706"/>
      <c r="B119" s="1706"/>
      <c r="C119" s="1706"/>
      <c r="D119" s="1706"/>
      <c r="E119" s="1706"/>
      <c r="F119" s="1706"/>
      <c r="G119" s="1706"/>
      <c r="H119" s="1706"/>
    </row>
    <row r="120" spans="1:8" ht="15.75" customHeight="1">
      <c r="A120" s="1706"/>
      <c r="B120" s="1706"/>
      <c r="C120" s="1706"/>
      <c r="D120" s="1706"/>
      <c r="E120" s="1706"/>
      <c r="F120" s="1706"/>
      <c r="G120" s="1706"/>
      <c r="H120" s="1706"/>
    </row>
    <row r="121" spans="1:8" ht="15.75" customHeight="1">
      <c r="A121" s="1706"/>
      <c r="B121" s="1706"/>
      <c r="C121" s="1706"/>
      <c r="D121" s="1706"/>
      <c r="E121" s="1706"/>
      <c r="F121" s="1706"/>
      <c r="G121" s="1706"/>
      <c r="H121" s="1706"/>
    </row>
    <row r="122" spans="1:8" ht="15.75" customHeight="1">
      <c r="A122" s="1706"/>
      <c r="B122" s="1706"/>
      <c r="C122" s="1706"/>
      <c r="D122" s="1706"/>
      <c r="E122" s="1706"/>
      <c r="F122" s="1706"/>
      <c r="G122" s="1706"/>
      <c r="H122" s="1706"/>
    </row>
    <row r="123" spans="1:8" ht="15.75" customHeight="1">
      <c r="A123" s="1706"/>
      <c r="B123" s="1706"/>
      <c r="C123" s="1706"/>
      <c r="D123" s="1706"/>
      <c r="E123" s="1706"/>
      <c r="F123" s="1706"/>
      <c r="G123" s="1706"/>
      <c r="H123" s="1706"/>
    </row>
    <row r="124" spans="1:8" ht="15.75" customHeight="1">
      <c r="A124" s="1706"/>
      <c r="B124" s="1706"/>
      <c r="C124" s="1706"/>
      <c r="D124" s="1706"/>
      <c r="E124" s="1706"/>
      <c r="F124" s="1706"/>
      <c r="G124" s="1706"/>
      <c r="H124" s="1706"/>
    </row>
    <row r="125" spans="1:8" ht="15.75" customHeight="1">
      <c r="A125" s="1706"/>
      <c r="B125" s="1706"/>
      <c r="C125" s="1706"/>
      <c r="D125" s="1706"/>
      <c r="E125" s="1706"/>
      <c r="F125" s="1706"/>
      <c r="G125" s="1706"/>
      <c r="H125" s="1706"/>
    </row>
    <row r="126" spans="1:8" ht="15.75" customHeight="1">
      <c r="A126" s="1706"/>
      <c r="B126" s="1706"/>
      <c r="C126" s="1706"/>
      <c r="D126" s="1706"/>
      <c r="E126" s="1706"/>
      <c r="F126" s="1706"/>
      <c r="G126" s="1706"/>
      <c r="H126" s="1706"/>
    </row>
    <row r="127" spans="1:8" ht="15.75" customHeight="1">
      <c r="A127" s="1706"/>
      <c r="B127" s="1706"/>
      <c r="C127" s="1706"/>
      <c r="D127" s="1706"/>
      <c r="E127" s="1706"/>
      <c r="F127" s="1706"/>
      <c r="G127" s="1706"/>
      <c r="H127" s="1706"/>
    </row>
    <row r="128" spans="1:8" ht="15.75" customHeight="1">
      <c r="A128" s="1706"/>
      <c r="B128" s="1706"/>
      <c r="C128" s="1706"/>
      <c r="D128" s="1706"/>
      <c r="E128" s="1706"/>
      <c r="F128" s="1706"/>
      <c r="G128" s="1706"/>
      <c r="H128" s="1706"/>
    </row>
    <row r="129" spans="1:8" ht="15.75" customHeight="1">
      <c r="A129" s="1706"/>
      <c r="B129" s="1706"/>
      <c r="C129" s="1706"/>
      <c r="D129" s="1706"/>
      <c r="E129" s="1706"/>
      <c r="F129" s="1706"/>
      <c r="G129" s="1706"/>
      <c r="H129" s="1706"/>
    </row>
    <row r="130" spans="1:8" ht="15.75" customHeight="1">
      <c r="A130" s="1706"/>
      <c r="B130" s="1706"/>
      <c r="C130" s="1706"/>
      <c r="D130" s="1706"/>
      <c r="E130" s="1706"/>
      <c r="F130" s="1706"/>
      <c r="G130" s="1706"/>
      <c r="H130" s="1706"/>
    </row>
    <row r="131" spans="1:8" ht="15.75" customHeight="1">
      <c r="A131" s="1706"/>
      <c r="B131" s="1706"/>
      <c r="C131" s="1706"/>
      <c r="D131" s="1706"/>
      <c r="E131" s="1706"/>
      <c r="F131" s="1706"/>
      <c r="G131" s="1706"/>
      <c r="H131" s="1706"/>
    </row>
    <row r="132" spans="1:8" ht="15.75" customHeight="1">
      <c r="A132" s="1706"/>
      <c r="B132" s="1706"/>
      <c r="C132" s="1706"/>
      <c r="D132" s="1706"/>
      <c r="E132" s="1706"/>
      <c r="F132" s="1706"/>
      <c r="G132" s="1706"/>
      <c r="H132" s="1706"/>
    </row>
    <row r="133" spans="1:8" ht="15.75" customHeight="1">
      <c r="A133" s="1706"/>
      <c r="B133" s="1706"/>
      <c r="C133" s="1706"/>
      <c r="D133" s="1706"/>
      <c r="E133" s="1706"/>
      <c r="F133" s="1706"/>
      <c r="G133" s="1706"/>
      <c r="H133" s="1706"/>
    </row>
    <row r="134" spans="1:8" ht="15.75" customHeight="1">
      <c r="A134" s="1706"/>
      <c r="B134" s="1706"/>
      <c r="C134" s="1706"/>
      <c r="D134" s="1706"/>
      <c r="E134" s="1706"/>
      <c r="F134" s="1706"/>
      <c r="G134" s="1706"/>
      <c r="H134" s="1706"/>
    </row>
    <row r="135" spans="1:8" ht="15.75" customHeight="1">
      <c r="A135" s="1706"/>
      <c r="B135" s="1706"/>
      <c r="C135" s="1706"/>
      <c r="D135" s="1706"/>
      <c r="E135" s="1706"/>
      <c r="F135" s="1706"/>
      <c r="G135" s="1706"/>
      <c r="H135" s="1706"/>
    </row>
    <row r="136" spans="1:8" ht="15.75" customHeight="1">
      <c r="A136" s="1706"/>
      <c r="B136" s="1706"/>
      <c r="C136" s="1706"/>
      <c r="D136" s="1706"/>
      <c r="E136" s="1706"/>
      <c r="F136" s="1706"/>
      <c r="G136" s="1706"/>
      <c r="H136" s="1706"/>
    </row>
    <row r="137" spans="1:8" ht="15.75" customHeight="1">
      <c r="A137" s="1706"/>
      <c r="B137" s="1706"/>
      <c r="C137" s="1706"/>
      <c r="D137" s="1706"/>
      <c r="E137" s="1706"/>
      <c r="F137" s="1706"/>
      <c r="G137" s="1706"/>
      <c r="H137" s="1706"/>
    </row>
    <row r="138" spans="1:8" ht="15.75" customHeight="1">
      <c r="A138" s="1706"/>
      <c r="B138" s="1706"/>
      <c r="C138" s="1706"/>
      <c r="D138" s="1706"/>
      <c r="E138" s="1706"/>
      <c r="F138" s="1706"/>
      <c r="G138" s="1706"/>
      <c r="H138" s="1706"/>
    </row>
    <row r="139" spans="1:8" ht="15.75" customHeight="1">
      <c r="A139" s="1706"/>
      <c r="B139" s="1706"/>
      <c r="C139" s="1706"/>
      <c r="D139" s="1706"/>
      <c r="E139" s="1706"/>
      <c r="F139" s="1706"/>
      <c r="G139" s="1706"/>
      <c r="H139" s="1706"/>
    </row>
    <row r="140" spans="1:8" ht="15.75" customHeight="1">
      <c r="A140" s="1706"/>
      <c r="B140" s="1706"/>
      <c r="C140" s="1706"/>
      <c r="D140" s="1706"/>
      <c r="E140" s="1706"/>
      <c r="F140" s="1706"/>
      <c r="G140" s="1706"/>
      <c r="H140" s="1706"/>
    </row>
    <row r="141" spans="1:8" ht="15.75" customHeight="1">
      <c r="A141" s="1706"/>
      <c r="B141" s="1706"/>
      <c r="C141" s="1706"/>
      <c r="D141" s="1706"/>
      <c r="E141" s="1706"/>
      <c r="F141" s="1706"/>
      <c r="G141" s="1706"/>
      <c r="H141" s="1706"/>
    </row>
    <row r="142" spans="1:8" ht="15.75" customHeight="1">
      <c r="A142" s="1706"/>
      <c r="B142" s="1706"/>
      <c r="C142" s="1706"/>
      <c r="D142" s="1706"/>
      <c r="E142" s="1706"/>
      <c r="F142" s="1706"/>
      <c r="G142" s="1706"/>
      <c r="H142" s="1706"/>
    </row>
    <row r="143" spans="1:8" ht="15.75" customHeight="1">
      <c r="A143" s="1706"/>
      <c r="B143" s="1706"/>
      <c r="C143" s="1706"/>
      <c r="D143" s="1706"/>
      <c r="E143" s="1706"/>
      <c r="F143" s="1706"/>
      <c r="G143" s="1706"/>
      <c r="H143" s="1706"/>
    </row>
    <row r="144" spans="1:8" ht="15.75" customHeight="1">
      <c r="A144" s="1706"/>
      <c r="B144" s="1706"/>
      <c r="C144" s="1706"/>
      <c r="D144" s="1706"/>
      <c r="E144" s="1706"/>
      <c r="F144" s="1706"/>
      <c r="G144" s="1706"/>
      <c r="H144" s="1706"/>
    </row>
    <row r="145" spans="1:8" ht="15.75" customHeight="1">
      <c r="A145" s="1706"/>
      <c r="B145" s="1706"/>
      <c r="C145" s="1706"/>
      <c r="D145" s="1706"/>
      <c r="E145" s="1706"/>
      <c r="F145" s="1706"/>
      <c r="G145" s="1706"/>
      <c r="H145" s="1706"/>
    </row>
    <row r="146" spans="1:8" ht="15.75" customHeight="1">
      <c r="A146" s="1706"/>
      <c r="B146" s="1706"/>
      <c r="C146" s="1706"/>
      <c r="D146" s="1706"/>
      <c r="E146" s="1706"/>
      <c r="F146" s="1706"/>
      <c r="G146" s="1706"/>
      <c r="H146" s="1706"/>
    </row>
    <row r="147" spans="1:8" ht="15.75" customHeight="1">
      <c r="A147" s="1706"/>
      <c r="B147" s="1706"/>
      <c r="C147" s="1706"/>
      <c r="D147" s="1706"/>
      <c r="E147" s="1706"/>
      <c r="F147" s="1706"/>
      <c r="G147" s="1706"/>
      <c r="H147" s="1706"/>
    </row>
    <row r="148" spans="1:8" ht="15.75" customHeight="1">
      <c r="A148" s="1706"/>
      <c r="B148" s="1706"/>
      <c r="C148" s="1706"/>
      <c r="D148" s="1706"/>
      <c r="E148" s="1706"/>
      <c r="F148" s="1706"/>
      <c r="G148" s="1706"/>
      <c r="H148" s="1706"/>
    </row>
    <row r="149" spans="1:8" ht="15.75" customHeight="1">
      <c r="A149" s="1706"/>
      <c r="B149" s="1706"/>
      <c r="C149" s="1706"/>
      <c r="D149" s="1706"/>
      <c r="E149" s="1706"/>
      <c r="F149" s="1706"/>
      <c r="G149" s="1706"/>
      <c r="H149" s="1706"/>
    </row>
    <row r="150" spans="1:8" ht="15.75" customHeight="1">
      <c r="A150" s="1706"/>
      <c r="B150" s="1706"/>
      <c r="C150" s="1706"/>
      <c r="D150" s="1706"/>
      <c r="E150" s="1706"/>
      <c r="F150" s="1706"/>
      <c r="G150" s="1706"/>
      <c r="H150" s="1706"/>
    </row>
    <row r="151" spans="1:8" ht="15.75" customHeight="1">
      <c r="A151" s="1706"/>
      <c r="B151" s="1706"/>
      <c r="C151" s="1706"/>
      <c r="D151" s="1706"/>
      <c r="E151" s="1706"/>
      <c r="F151" s="1706"/>
      <c r="G151" s="1706"/>
      <c r="H151" s="1706"/>
    </row>
    <row r="152" spans="1:8" ht="15.75" customHeight="1">
      <c r="A152" s="1706"/>
      <c r="B152" s="1706"/>
      <c r="C152" s="1706"/>
      <c r="D152" s="1706"/>
      <c r="E152" s="1706"/>
      <c r="F152" s="1706"/>
      <c r="G152" s="1706"/>
      <c r="H152" s="1706"/>
    </row>
    <row r="153" spans="1:8" ht="15.75" customHeight="1">
      <c r="A153" s="1706"/>
      <c r="B153" s="1706"/>
      <c r="C153" s="1706"/>
      <c r="D153" s="1706"/>
      <c r="E153" s="1706"/>
      <c r="F153" s="1706"/>
      <c r="G153" s="1706"/>
      <c r="H153" s="1706"/>
    </row>
    <row r="154" spans="1:8" ht="15.75" customHeight="1">
      <c r="A154" s="1706"/>
      <c r="B154" s="1706"/>
      <c r="C154" s="1706"/>
      <c r="D154" s="1706"/>
      <c r="E154" s="1706"/>
      <c r="F154" s="1706"/>
      <c r="G154" s="1706"/>
      <c r="H154" s="1706"/>
    </row>
    <row r="155" spans="1:8" ht="15.75" customHeight="1">
      <c r="A155" s="1706"/>
      <c r="B155" s="1706"/>
      <c r="C155" s="1706"/>
      <c r="D155" s="1706"/>
      <c r="E155" s="1706"/>
      <c r="F155" s="1706"/>
      <c r="G155" s="1706"/>
      <c r="H155" s="1706"/>
    </row>
    <row r="156" spans="1:8" ht="15.75" customHeight="1">
      <c r="A156" s="1706"/>
      <c r="B156" s="1706"/>
      <c r="C156" s="1706"/>
      <c r="D156" s="1706"/>
      <c r="E156" s="1706"/>
      <c r="F156" s="1706"/>
      <c r="G156" s="1706"/>
      <c r="H156" s="1706"/>
    </row>
    <row r="157" spans="1:8" ht="15.75" customHeight="1">
      <c r="A157" s="1706"/>
      <c r="B157" s="1706"/>
      <c r="C157" s="1706"/>
      <c r="D157" s="1706"/>
      <c r="E157" s="1706"/>
      <c r="F157" s="1706"/>
      <c r="G157" s="1706"/>
      <c r="H157" s="1706"/>
    </row>
    <row r="158" spans="1:8" ht="15.75" customHeight="1">
      <c r="A158" s="1706"/>
      <c r="B158" s="1706"/>
      <c r="C158" s="1706"/>
      <c r="D158" s="1706"/>
      <c r="E158" s="1706"/>
      <c r="F158" s="1706"/>
      <c r="G158" s="1706"/>
      <c r="H158" s="1706"/>
    </row>
    <row r="159" spans="1:8" ht="15.75" customHeight="1">
      <c r="A159" s="1706"/>
      <c r="B159" s="1706"/>
      <c r="C159" s="1706"/>
      <c r="D159" s="1706"/>
      <c r="E159" s="1706"/>
      <c r="F159" s="1706"/>
      <c r="G159" s="1706"/>
      <c r="H159" s="1706"/>
    </row>
    <row r="160" spans="1:8" ht="15.75" customHeight="1">
      <c r="A160" s="1706"/>
      <c r="B160" s="1706"/>
      <c r="C160" s="1706"/>
      <c r="D160" s="1706"/>
      <c r="E160" s="1706"/>
      <c r="F160" s="1706"/>
      <c r="G160" s="1706"/>
      <c r="H160" s="1706"/>
    </row>
    <row r="161" spans="1:8" ht="15.75" customHeight="1">
      <c r="A161" s="1706"/>
      <c r="B161" s="1706"/>
      <c r="C161" s="1706"/>
      <c r="D161" s="1706"/>
      <c r="E161" s="1706"/>
      <c r="F161" s="1706"/>
      <c r="G161" s="1706"/>
      <c r="H161" s="1706"/>
    </row>
    <row r="162" spans="1:8" ht="15.75" customHeight="1">
      <c r="A162" s="1706"/>
      <c r="B162" s="1706"/>
      <c r="C162" s="1706"/>
      <c r="D162" s="1706"/>
      <c r="E162" s="1706"/>
      <c r="F162" s="1706"/>
      <c r="G162" s="1706"/>
      <c r="H162" s="1706"/>
    </row>
    <row r="163" spans="1:8" ht="15.75" customHeight="1">
      <c r="A163" s="1706"/>
      <c r="B163" s="1706"/>
      <c r="C163" s="1706"/>
      <c r="D163" s="1706"/>
      <c r="E163" s="1706"/>
      <c r="F163" s="1706"/>
      <c r="G163" s="1706"/>
      <c r="H163" s="1706"/>
    </row>
    <row r="164" spans="1:8" ht="15.75" customHeight="1">
      <c r="A164" s="1706"/>
      <c r="B164" s="1706"/>
      <c r="C164" s="1706"/>
      <c r="D164" s="1706"/>
      <c r="E164" s="1706"/>
      <c r="F164" s="1706"/>
      <c r="G164" s="1706"/>
      <c r="H164" s="1706"/>
    </row>
    <row r="165" spans="1:8" ht="15.75" customHeight="1">
      <c r="A165" s="1706"/>
      <c r="B165" s="1706"/>
      <c r="C165" s="1706"/>
      <c r="D165" s="1706"/>
      <c r="E165" s="1706"/>
      <c r="F165" s="1706"/>
      <c r="G165" s="1706"/>
      <c r="H165" s="1706"/>
    </row>
    <row r="166" spans="1:8" ht="15.75" customHeight="1">
      <c r="A166" s="1706"/>
      <c r="B166" s="1706"/>
      <c r="C166" s="1706"/>
      <c r="D166" s="1706"/>
      <c r="E166" s="1706"/>
      <c r="F166" s="1706"/>
      <c r="G166" s="1706"/>
      <c r="H166" s="1706"/>
    </row>
    <row r="167" spans="1:8" ht="15.75" customHeight="1">
      <c r="A167" s="1706"/>
      <c r="B167" s="1706"/>
      <c r="C167" s="1706"/>
      <c r="D167" s="1706"/>
      <c r="E167" s="1706"/>
      <c r="F167" s="1706"/>
      <c r="G167" s="1706"/>
      <c r="H167" s="1706"/>
    </row>
    <row r="168" spans="1:8" ht="15.75" customHeight="1">
      <c r="A168" s="1706"/>
      <c r="B168" s="1706"/>
      <c r="C168" s="1706"/>
      <c r="D168" s="1706"/>
      <c r="E168" s="1706"/>
      <c r="F168" s="1706"/>
      <c r="G168" s="1706"/>
      <c r="H168" s="1706"/>
    </row>
    <row r="169" spans="1:8" ht="15.75" customHeight="1">
      <c r="A169" s="1706"/>
      <c r="B169" s="1706"/>
      <c r="C169" s="1706"/>
      <c r="D169" s="1706"/>
      <c r="E169" s="1706"/>
      <c r="F169" s="1706"/>
      <c r="G169" s="1706"/>
      <c r="H169" s="1706"/>
    </row>
    <row r="170" spans="1:8" ht="15.75" customHeight="1">
      <c r="A170" s="1706"/>
      <c r="B170" s="1706"/>
      <c r="C170" s="1706"/>
      <c r="D170" s="1706"/>
      <c r="E170" s="1706"/>
      <c r="F170" s="1706"/>
      <c r="G170" s="1706"/>
      <c r="H170" s="1706"/>
    </row>
    <row r="171" spans="1:8" ht="15.75" customHeight="1">
      <c r="A171" s="1706"/>
      <c r="B171" s="1706"/>
      <c r="C171" s="1706"/>
      <c r="D171" s="1706"/>
      <c r="E171" s="1706"/>
      <c r="F171" s="1706"/>
      <c r="G171" s="1706"/>
      <c r="H171" s="1706"/>
    </row>
    <row r="172" spans="1:8" ht="15.75" customHeight="1">
      <c r="A172" s="1706"/>
      <c r="B172" s="1706"/>
      <c r="C172" s="1706"/>
      <c r="D172" s="1706"/>
      <c r="E172" s="1706"/>
      <c r="F172" s="1706"/>
      <c r="G172" s="1706"/>
      <c r="H172" s="1706"/>
    </row>
    <row r="173" spans="1:8" ht="15.75" customHeight="1">
      <c r="A173" s="1706"/>
      <c r="B173" s="1706"/>
      <c r="C173" s="1706"/>
      <c r="D173" s="1706"/>
      <c r="E173" s="1706"/>
      <c r="F173" s="1706"/>
      <c r="G173" s="1706"/>
      <c r="H173" s="1706"/>
    </row>
    <row r="174" spans="1:8" ht="15.75" customHeight="1">
      <c r="A174" s="1706"/>
      <c r="B174" s="1706"/>
      <c r="C174" s="1706"/>
      <c r="D174" s="1706"/>
      <c r="E174" s="1706"/>
      <c r="F174" s="1706"/>
      <c r="G174" s="1706"/>
      <c r="H174" s="1706"/>
    </row>
    <row r="175" spans="1:8" ht="15.75" customHeight="1">
      <c r="A175" s="1706"/>
      <c r="B175" s="1706"/>
      <c r="C175" s="1706"/>
      <c r="D175" s="1706"/>
      <c r="E175" s="1706"/>
      <c r="F175" s="1706"/>
      <c r="G175" s="1706"/>
      <c r="H175" s="1706"/>
    </row>
    <row r="176" spans="1:8" ht="15.75" customHeight="1">
      <c r="A176" s="1706"/>
      <c r="B176" s="1706"/>
      <c r="C176" s="1706"/>
      <c r="D176" s="1706"/>
      <c r="E176" s="1706"/>
      <c r="F176" s="1706"/>
      <c r="G176" s="1706"/>
      <c r="H176" s="1706"/>
    </row>
    <row r="177" spans="1:8" ht="15.75" customHeight="1">
      <c r="A177" s="1706"/>
      <c r="B177" s="1706"/>
      <c r="C177" s="1706"/>
      <c r="D177" s="1706"/>
      <c r="E177" s="1706"/>
      <c r="F177" s="1706"/>
      <c r="G177" s="1706"/>
      <c r="H177" s="1706"/>
    </row>
    <row r="178" spans="1:8" ht="15.75" customHeight="1">
      <c r="A178" s="1706"/>
      <c r="B178" s="1706"/>
      <c r="C178" s="1706"/>
      <c r="D178" s="1706"/>
      <c r="E178" s="1706"/>
      <c r="F178" s="1706"/>
      <c r="G178" s="1706"/>
      <c r="H178" s="1706"/>
    </row>
    <row r="179" spans="1:8" ht="15.75" customHeight="1">
      <c r="A179" s="1706"/>
      <c r="B179" s="1706"/>
      <c r="C179" s="1706"/>
      <c r="D179" s="1706"/>
      <c r="E179" s="1706"/>
      <c r="F179" s="1706"/>
      <c r="G179" s="1706"/>
      <c r="H179" s="1706"/>
    </row>
    <row r="180" spans="1:8" ht="15.75" customHeight="1">
      <c r="A180" s="1706"/>
      <c r="B180" s="1706"/>
      <c r="C180" s="1706"/>
      <c r="D180" s="1706"/>
      <c r="E180" s="1706"/>
      <c r="F180" s="1706"/>
      <c r="G180" s="1706"/>
      <c r="H180" s="1706"/>
    </row>
    <row r="181" spans="1:8" ht="15.75" customHeight="1">
      <c r="A181" s="1706"/>
      <c r="B181" s="1706"/>
      <c r="C181" s="1706"/>
      <c r="D181" s="1706"/>
      <c r="E181" s="1706"/>
      <c r="F181" s="1706"/>
      <c r="G181" s="1706"/>
      <c r="H181" s="1706"/>
    </row>
    <row r="182" spans="1:8" ht="15.75" customHeight="1">
      <c r="A182" s="1706"/>
      <c r="B182" s="1706"/>
      <c r="C182" s="1706"/>
      <c r="D182" s="1706"/>
      <c r="E182" s="1706"/>
      <c r="F182" s="1706"/>
      <c r="G182" s="1706"/>
      <c r="H182" s="1706"/>
    </row>
    <row r="183" spans="1:8" ht="15.75" customHeight="1">
      <c r="A183" s="1706"/>
      <c r="B183" s="1706"/>
      <c r="C183" s="1706"/>
      <c r="D183" s="1706"/>
      <c r="E183" s="1706"/>
      <c r="F183" s="1706"/>
      <c r="G183" s="1706"/>
      <c r="H183" s="1706"/>
    </row>
    <row r="184" spans="1:8" ht="15.75" customHeight="1">
      <c r="A184" s="1706"/>
      <c r="B184" s="1706"/>
      <c r="C184" s="1706"/>
      <c r="D184" s="1706"/>
      <c r="E184" s="1706"/>
      <c r="F184" s="1706"/>
      <c r="G184" s="1706"/>
      <c r="H184" s="1706"/>
    </row>
    <row r="185" spans="1:8" ht="15.75" customHeight="1">
      <c r="A185" s="1706"/>
      <c r="B185" s="1706"/>
      <c r="C185" s="1706"/>
      <c r="D185" s="1706"/>
      <c r="E185" s="1706"/>
      <c r="F185" s="1706"/>
      <c r="G185" s="1706"/>
      <c r="H185" s="1706"/>
    </row>
    <row r="186" spans="1:8" ht="15.75" customHeight="1">
      <c r="A186" s="1706"/>
      <c r="B186" s="1706"/>
      <c r="C186" s="1706"/>
      <c r="D186" s="1706"/>
      <c r="E186" s="1706"/>
      <c r="F186" s="1706"/>
      <c r="G186" s="1706"/>
      <c r="H186" s="1706"/>
    </row>
    <row r="187" spans="1:8" ht="15.75" customHeight="1">
      <c r="A187" s="1706"/>
      <c r="B187" s="1706"/>
      <c r="C187" s="1706"/>
      <c r="D187" s="1706"/>
      <c r="E187" s="1706"/>
      <c r="F187" s="1706"/>
      <c r="G187" s="1706"/>
      <c r="H187" s="1706"/>
    </row>
    <row r="188" spans="1:8" ht="15.75" customHeight="1">
      <c r="A188" s="1706"/>
      <c r="B188" s="1706"/>
      <c r="C188" s="1706"/>
      <c r="D188" s="1706"/>
      <c r="E188" s="1706"/>
      <c r="F188" s="1706"/>
      <c r="G188" s="1706"/>
      <c r="H188" s="1706"/>
    </row>
    <row r="189" spans="1:8" ht="15.75" customHeight="1">
      <c r="A189" s="1706"/>
      <c r="B189" s="1706"/>
      <c r="C189" s="1706"/>
      <c r="D189" s="1706"/>
      <c r="E189" s="1706"/>
      <c r="F189" s="1706"/>
      <c r="G189" s="1706"/>
      <c r="H189" s="1706"/>
    </row>
    <row r="190" spans="1:8" ht="15.75" customHeight="1">
      <c r="A190" s="1706"/>
      <c r="B190" s="1706"/>
      <c r="C190" s="1706"/>
      <c r="D190" s="1706"/>
      <c r="E190" s="1706"/>
      <c r="F190" s="1706"/>
      <c r="G190" s="1706"/>
      <c r="H190" s="1706"/>
    </row>
    <row r="191" spans="1:8" ht="15.75" customHeight="1">
      <c r="A191" s="1706"/>
      <c r="B191" s="1706"/>
      <c r="C191" s="1706"/>
      <c r="D191" s="1706"/>
      <c r="E191" s="1706"/>
      <c r="F191" s="1706"/>
      <c r="G191" s="1706"/>
      <c r="H191" s="1706"/>
    </row>
    <row r="192" spans="1:8" ht="15.75" customHeight="1">
      <c r="A192" s="1706"/>
      <c r="B192" s="1706"/>
      <c r="C192" s="1706"/>
      <c r="D192" s="1706"/>
      <c r="E192" s="1706"/>
      <c r="F192" s="1706"/>
      <c r="G192" s="1706"/>
      <c r="H192" s="1706"/>
    </row>
    <row r="193" spans="1:8" ht="15.75" customHeight="1">
      <c r="A193" s="1706"/>
      <c r="B193" s="1706"/>
      <c r="C193" s="1706"/>
      <c r="D193" s="1706"/>
      <c r="E193" s="1706"/>
      <c r="F193" s="1706"/>
      <c r="G193" s="1706"/>
      <c r="H193" s="1706"/>
    </row>
    <row r="194" spans="1:8" ht="15.75" customHeight="1">
      <c r="A194" s="1706"/>
      <c r="B194" s="1706"/>
      <c r="C194" s="1706"/>
      <c r="D194" s="1706"/>
      <c r="E194" s="1706"/>
      <c r="F194" s="1706"/>
      <c r="G194" s="1706"/>
      <c r="H194" s="1706"/>
    </row>
    <row r="195" spans="1:8" ht="15.75" customHeight="1">
      <c r="A195" s="1706"/>
      <c r="B195" s="1706"/>
      <c r="C195" s="1706"/>
      <c r="D195" s="1706"/>
      <c r="E195" s="1706"/>
      <c r="F195" s="1706"/>
      <c r="G195" s="1706"/>
      <c r="H195" s="1706"/>
    </row>
    <row r="196" spans="1:8" ht="15.75" customHeight="1">
      <c r="A196" s="1706"/>
      <c r="B196" s="1706"/>
      <c r="C196" s="1706"/>
      <c r="D196" s="1706"/>
      <c r="E196" s="1706"/>
      <c r="F196" s="1706"/>
      <c r="G196" s="1706"/>
      <c r="H196" s="1706"/>
    </row>
    <row r="197" spans="1:8" ht="15.75" customHeight="1">
      <c r="A197" s="1706"/>
      <c r="B197" s="1706"/>
      <c r="C197" s="1706"/>
      <c r="D197" s="1706"/>
      <c r="E197" s="1706"/>
      <c r="F197" s="1706"/>
      <c r="G197" s="1706"/>
      <c r="H197" s="1706"/>
    </row>
    <row r="198" spans="1:8" ht="15.75" customHeight="1">
      <c r="A198" s="1706"/>
      <c r="B198" s="1706"/>
      <c r="C198" s="1706"/>
      <c r="D198" s="1706"/>
      <c r="E198" s="1706"/>
      <c r="F198" s="1706"/>
      <c r="G198" s="1706"/>
      <c r="H198" s="1706"/>
    </row>
    <row r="199" spans="1:8" ht="15.75" customHeight="1">
      <c r="A199" s="1706"/>
      <c r="B199" s="1706"/>
      <c r="C199" s="1706"/>
      <c r="D199" s="1706"/>
      <c r="E199" s="1706"/>
      <c r="F199" s="1706"/>
      <c r="G199" s="1706"/>
      <c r="H199" s="1706"/>
    </row>
    <row r="200" spans="1:8" ht="15.75" customHeight="1">
      <c r="A200" s="1706"/>
      <c r="B200" s="1706"/>
      <c r="C200" s="1706"/>
      <c r="D200" s="1706"/>
      <c r="E200" s="1706"/>
      <c r="F200" s="1706"/>
      <c r="G200" s="1706"/>
      <c r="H200" s="1706"/>
    </row>
    <row r="201" spans="1:8" ht="15.75" customHeight="1">
      <c r="A201" s="1706"/>
      <c r="B201" s="1706"/>
      <c r="C201" s="1706"/>
      <c r="D201" s="1706"/>
      <c r="E201" s="1706"/>
      <c r="F201" s="1706"/>
      <c r="G201" s="1706"/>
      <c r="H201" s="1706"/>
    </row>
    <row r="202" spans="1:8" ht="15.75" customHeight="1">
      <c r="A202" s="1706"/>
      <c r="B202" s="1706"/>
      <c r="C202" s="1706"/>
      <c r="D202" s="1706"/>
      <c r="E202" s="1706"/>
      <c r="F202" s="1706"/>
      <c r="G202" s="1706"/>
      <c r="H202" s="1706"/>
    </row>
    <row r="203" spans="1:8" ht="15.75" customHeight="1">
      <c r="A203" s="1706"/>
      <c r="B203" s="1706"/>
      <c r="C203" s="1706"/>
      <c r="D203" s="1706"/>
      <c r="E203" s="1706"/>
      <c r="F203" s="1706"/>
      <c r="G203" s="1706"/>
      <c r="H203" s="1706"/>
    </row>
    <row r="204" spans="1:8" ht="15.75" customHeight="1">
      <c r="A204" s="1706"/>
      <c r="B204" s="1706"/>
      <c r="C204" s="1706"/>
      <c r="D204" s="1706"/>
      <c r="E204" s="1706"/>
      <c r="F204" s="1706"/>
      <c r="G204" s="1706"/>
      <c r="H204" s="1706"/>
    </row>
    <row r="205" spans="1:8" ht="15.75" customHeight="1">
      <c r="A205" s="1706"/>
      <c r="B205" s="1706"/>
      <c r="C205" s="1706"/>
      <c r="D205" s="1706"/>
      <c r="E205" s="1706"/>
      <c r="F205" s="1706"/>
      <c r="G205" s="1706"/>
      <c r="H205" s="1706"/>
    </row>
    <row r="206" spans="1:8" ht="15.75" customHeight="1">
      <c r="A206" s="1706"/>
      <c r="B206" s="1706"/>
      <c r="C206" s="1706"/>
      <c r="D206" s="1706"/>
      <c r="E206" s="1706"/>
      <c r="F206" s="1706"/>
      <c r="G206" s="1706"/>
      <c r="H206" s="1706"/>
    </row>
    <row r="207" spans="1:8" ht="15.75" customHeight="1">
      <c r="A207" s="1706"/>
      <c r="B207" s="1706"/>
      <c r="C207" s="1706"/>
      <c r="D207" s="1706"/>
      <c r="E207" s="1706"/>
      <c r="F207" s="1706"/>
      <c r="G207" s="1706"/>
      <c r="H207" s="1706"/>
    </row>
    <row r="208" spans="1:8" ht="15.75" customHeight="1">
      <c r="A208" s="1706"/>
      <c r="B208" s="1706"/>
      <c r="C208" s="1706"/>
      <c r="D208" s="1706"/>
      <c r="E208" s="1706"/>
      <c r="F208" s="1706"/>
      <c r="G208" s="1706"/>
      <c r="H208" s="1706"/>
    </row>
    <row r="209" spans="1:8" ht="15.75" customHeight="1">
      <c r="A209" s="1706"/>
      <c r="B209" s="1706"/>
      <c r="C209" s="1706"/>
      <c r="D209" s="1706"/>
      <c r="E209" s="1706"/>
      <c r="F209" s="1706"/>
      <c r="G209" s="1706"/>
      <c r="H209" s="1706"/>
    </row>
    <row r="210" spans="1:8" ht="15.75" customHeight="1">
      <c r="A210" s="1706"/>
      <c r="B210" s="1706"/>
      <c r="C210" s="1706"/>
      <c r="D210" s="1706"/>
      <c r="E210" s="1706"/>
      <c r="F210" s="1706"/>
      <c r="G210" s="1706"/>
      <c r="H210" s="1706"/>
    </row>
    <row r="211" spans="1:8" ht="15.75" customHeight="1">
      <c r="A211" s="1706"/>
      <c r="B211" s="1706"/>
      <c r="C211" s="1706"/>
      <c r="D211" s="1706"/>
      <c r="E211" s="1706"/>
      <c r="F211" s="1706"/>
      <c r="G211" s="1706"/>
      <c r="H211" s="1706"/>
    </row>
    <row r="212" spans="1:8" ht="15.75" customHeight="1">
      <c r="A212" s="1706"/>
      <c r="B212" s="1706"/>
      <c r="C212" s="1706"/>
      <c r="D212" s="1706"/>
      <c r="E212" s="1706"/>
      <c r="F212" s="1706"/>
      <c r="G212" s="1706"/>
      <c r="H212" s="1706"/>
    </row>
    <row r="213" spans="1:8" ht="15.75" customHeight="1">
      <c r="A213" s="1706"/>
      <c r="B213" s="1706"/>
      <c r="C213" s="1706"/>
      <c r="D213" s="1706"/>
      <c r="E213" s="1706"/>
      <c r="F213" s="1706"/>
      <c r="G213" s="1706"/>
      <c r="H213" s="1706"/>
    </row>
    <row r="214" spans="1:8" ht="15.75" customHeight="1">
      <c r="A214" s="1706"/>
      <c r="B214" s="1706"/>
      <c r="C214" s="1706"/>
      <c r="D214" s="1706"/>
      <c r="E214" s="1706"/>
      <c r="F214" s="1706"/>
      <c r="G214" s="1706"/>
      <c r="H214" s="1706"/>
    </row>
    <row r="215" spans="1:8" ht="15.75" customHeight="1">
      <c r="A215" s="1706"/>
      <c r="B215" s="1706"/>
      <c r="C215" s="1706"/>
      <c r="D215" s="1706"/>
      <c r="E215" s="1706"/>
      <c r="F215" s="1706"/>
      <c r="G215" s="1706"/>
      <c r="H215" s="1706"/>
    </row>
    <row r="216" spans="1:8" ht="15.75" customHeight="1">
      <c r="A216" s="1706"/>
      <c r="B216" s="1706"/>
      <c r="C216" s="1706"/>
      <c r="D216" s="1706"/>
      <c r="E216" s="1706"/>
      <c r="F216" s="1706"/>
      <c r="G216" s="1706"/>
      <c r="H216" s="1706"/>
    </row>
    <row r="217" spans="1:8" ht="15.75" customHeight="1">
      <c r="A217" s="1706"/>
      <c r="B217" s="1706"/>
      <c r="C217" s="1706"/>
      <c r="D217" s="1706"/>
      <c r="E217" s="1706"/>
      <c r="F217" s="1706"/>
      <c r="G217" s="1706"/>
      <c r="H217" s="1706"/>
    </row>
    <row r="218" spans="1:8" ht="15.75" customHeight="1">
      <c r="A218" s="1706"/>
      <c r="B218" s="1706"/>
      <c r="C218" s="1706"/>
      <c r="D218" s="1706"/>
      <c r="E218" s="1706"/>
      <c r="F218" s="1706"/>
      <c r="G218" s="1706"/>
      <c r="H218" s="1706"/>
    </row>
    <row r="219" spans="1:8" ht="15.75" customHeight="1">
      <c r="A219" s="1706"/>
      <c r="B219" s="1706"/>
      <c r="C219" s="1706"/>
      <c r="D219" s="1706"/>
      <c r="E219" s="1706"/>
      <c r="F219" s="1706"/>
      <c r="G219" s="1706"/>
      <c r="H219" s="1706"/>
    </row>
    <row r="220" spans="1:8" ht="15.75" customHeight="1">
      <c r="A220" s="1706"/>
      <c r="B220" s="1706"/>
      <c r="C220" s="1706"/>
      <c r="D220" s="1706"/>
      <c r="E220" s="1706"/>
      <c r="F220" s="1706"/>
      <c r="G220" s="1706"/>
      <c r="H220" s="1706"/>
    </row>
    <row r="221" spans="1:8" ht="15.75" customHeight="1">
      <c r="A221" s="1706"/>
      <c r="B221" s="1706"/>
      <c r="C221" s="1706"/>
      <c r="D221" s="1706"/>
      <c r="E221" s="1706"/>
      <c r="F221" s="1706"/>
      <c r="G221" s="1706"/>
      <c r="H221" s="1706"/>
    </row>
    <row r="222" spans="1:8" ht="15.75" customHeight="1">
      <c r="A222" s="1706"/>
      <c r="B222" s="1706"/>
      <c r="C222" s="1706"/>
      <c r="D222" s="1706"/>
      <c r="E222" s="1706"/>
      <c r="F222" s="1706"/>
      <c r="G222" s="1706"/>
      <c r="H222" s="1706"/>
    </row>
    <row r="223" spans="1:8" ht="15.75" customHeight="1">
      <c r="A223" s="1706"/>
      <c r="B223" s="1706"/>
      <c r="C223" s="1706"/>
      <c r="D223" s="1706"/>
      <c r="E223" s="1706"/>
      <c r="F223" s="1706"/>
      <c r="G223" s="1706"/>
      <c r="H223" s="1706"/>
    </row>
    <row r="224" spans="1:8" ht="15.75" customHeight="1">
      <c r="A224" s="1706"/>
      <c r="B224" s="1706"/>
      <c r="C224" s="1706"/>
      <c r="D224" s="1706"/>
      <c r="E224" s="1706"/>
      <c r="F224" s="1706"/>
      <c r="G224" s="1706"/>
      <c r="H224" s="1706"/>
    </row>
    <row r="225" spans="1:8" ht="15.75" customHeight="1">
      <c r="A225" s="1706"/>
      <c r="B225" s="1706"/>
      <c r="C225" s="1706"/>
      <c r="D225" s="1706"/>
      <c r="E225" s="1706"/>
      <c r="F225" s="1706"/>
      <c r="G225" s="1706"/>
      <c r="H225" s="1706"/>
    </row>
    <row r="226" spans="1:8" ht="15.75" customHeight="1">
      <c r="A226" s="1706"/>
      <c r="B226" s="1706"/>
      <c r="C226" s="1706"/>
      <c r="D226" s="1706"/>
      <c r="E226" s="1706"/>
      <c r="F226" s="1706"/>
      <c r="G226" s="1706"/>
      <c r="H226" s="1706"/>
    </row>
    <row r="227" spans="1:8" ht="15.75" customHeight="1">
      <c r="A227" s="1706"/>
      <c r="B227" s="1706"/>
      <c r="C227" s="1706"/>
      <c r="D227" s="1706"/>
      <c r="E227" s="1706"/>
      <c r="F227" s="1706"/>
      <c r="G227" s="1706"/>
      <c r="H227" s="1706"/>
    </row>
    <row r="228" spans="1:8" ht="15.75" customHeight="1">
      <c r="A228" s="1706"/>
      <c r="B228" s="1706"/>
      <c r="C228" s="1706"/>
      <c r="D228" s="1706"/>
      <c r="E228" s="1706"/>
      <c r="F228" s="1706"/>
      <c r="G228" s="1706"/>
      <c r="H228" s="1706"/>
    </row>
    <row r="229" spans="1:8" ht="15.75" customHeight="1">
      <c r="A229" s="1706"/>
      <c r="B229" s="1706"/>
      <c r="C229" s="1706"/>
      <c r="D229" s="1706"/>
      <c r="E229" s="1706"/>
      <c r="F229" s="1706"/>
      <c r="G229" s="1706"/>
      <c r="H229" s="1706"/>
    </row>
    <row r="230" spans="1:8" ht="15.75" customHeight="1">
      <c r="A230" s="1706"/>
      <c r="B230" s="1706"/>
      <c r="C230" s="1706"/>
      <c r="D230" s="1706"/>
      <c r="E230" s="1706"/>
      <c r="F230" s="1706"/>
      <c r="G230" s="1706"/>
      <c r="H230" s="1706"/>
    </row>
    <row r="231" spans="1:8" ht="15.75" customHeight="1">
      <c r="A231" s="1706"/>
      <c r="B231" s="1706"/>
      <c r="C231" s="1706"/>
      <c r="D231" s="1706"/>
      <c r="E231" s="1706"/>
      <c r="F231" s="1706"/>
      <c r="G231" s="1706"/>
      <c r="H231" s="1706"/>
    </row>
    <row r="232" spans="1:8" ht="15.75" customHeight="1">
      <c r="A232" s="1706"/>
      <c r="B232" s="1706"/>
      <c r="C232" s="1706"/>
      <c r="D232" s="1706"/>
      <c r="E232" s="1706"/>
      <c r="F232" s="1706"/>
      <c r="G232" s="1706"/>
      <c r="H232" s="1706"/>
    </row>
    <row r="233" spans="1:8" ht="15.75" customHeight="1">
      <c r="A233" s="1706"/>
      <c r="B233" s="1706"/>
      <c r="C233" s="1706"/>
      <c r="D233" s="1706"/>
      <c r="E233" s="1706"/>
      <c r="F233" s="1706"/>
      <c r="G233" s="1706"/>
      <c r="H233" s="1706"/>
    </row>
    <row r="234" spans="1:8" ht="15.75" customHeight="1">
      <c r="A234" s="1706"/>
      <c r="B234" s="1706"/>
      <c r="C234" s="1706"/>
      <c r="D234" s="1706"/>
      <c r="E234" s="1706"/>
      <c r="F234" s="1706"/>
      <c r="G234" s="1706"/>
      <c r="H234" s="1706"/>
    </row>
    <row r="235" spans="1:8" ht="15.75" customHeight="1">
      <c r="A235" s="1706"/>
      <c r="B235" s="1706"/>
      <c r="C235" s="1706"/>
      <c r="D235" s="1706"/>
      <c r="E235" s="1706"/>
      <c r="F235" s="1706"/>
      <c r="G235" s="1706"/>
      <c r="H235" s="1706"/>
    </row>
    <row r="236" spans="1:8" ht="15.75" customHeight="1">
      <c r="A236" s="1706"/>
      <c r="B236" s="1706"/>
      <c r="C236" s="1706"/>
      <c r="D236" s="1706"/>
      <c r="E236" s="1706"/>
      <c r="F236" s="1706"/>
      <c r="G236" s="1706"/>
      <c r="H236" s="1706"/>
    </row>
    <row r="237" spans="1:8" ht="15.75" customHeight="1">
      <c r="A237" s="1706"/>
      <c r="B237" s="1706"/>
      <c r="C237" s="1706"/>
      <c r="D237" s="1706"/>
      <c r="E237" s="1706"/>
      <c r="F237" s="1706"/>
      <c r="G237" s="1706"/>
      <c r="H237" s="1706"/>
    </row>
    <row r="238" spans="1:8" ht="15.75" customHeight="1">
      <c r="A238" s="1706"/>
      <c r="B238" s="1706"/>
      <c r="C238" s="1706"/>
      <c r="D238" s="1706"/>
      <c r="E238" s="1706"/>
      <c r="F238" s="1706"/>
      <c r="G238" s="1706"/>
      <c r="H238" s="1706"/>
    </row>
    <row r="239" spans="1:8" ht="15.75" customHeight="1">
      <c r="A239" s="1706"/>
      <c r="B239" s="1706"/>
      <c r="C239" s="1706"/>
      <c r="D239" s="1706"/>
      <c r="E239" s="1706"/>
      <c r="F239" s="1706"/>
      <c r="G239" s="1706"/>
      <c r="H239" s="1706"/>
    </row>
    <row r="240" spans="1:8" ht="15.75" customHeight="1">
      <c r="A240" s="1706"/>
      <c r="B240" s="1706"/>
      <c r="C240" s="1706"/>
      <c r="D240" s="1706"/>
      <c r="E240" s="1706"/>
      <c r="F240" s="1706"/>
      <c r="G240" s="1706"/>
      <c r="H240" s="1706"/>
    </row>
    <row r="241" spans="1:8" ht="15.75" customHeight="1">
      <c r="A241" s="1706"/>
      <c r="B241" s="1706"/>
      <c r="C241" s="1706"/>
      <c r="D241" s="1706"/>
      <c r="E241" s="1706"/>
      <c r="F241" s="1706"/>
      <c r="G241" s="1706"/>
      <c r="H241" s="1706"/>
    </row>
    <row r="242" spans="1:8" ht="15.75" customHeight="1">
      <c r="A242" s="1706"/>
      <c r="B242" s="1706"/>
      <c r="C242" s="1706"/>
      <c r="D242" s="1706"/>
      <c r="E242" s="1706"/>
      <c r="F242" s="1706"/>
      <c r="G242" s="1706"/>
      <c r="H242" s="1706"/>
    </row>
    <row r="243" spans="1:8" ht="15.75" customHeight="1">
      <c r="A243" s="1706"/>
      <c r="B243" s="1706"/>
      <c r="C243" s="1706"/>
      <c r="D243" s="1706"/>
      <c r="E243" s="1706"/>
      <c r="F243" s="1706"/>
      <c r="G243" s="1706"/>
      <c r="H243" s="1706"/>
    </row>
    <row r="244" spans="1:8" ht="15.75" customHeight="1">
      <c r="A244" s="1706"/>
      <c r="B244" s="1706"/>
      <c r="C244" s="1706"/>
      <c r="D244" s="1706"/>
      <c r="E244" s="1706"/>
      <c r="F244" s="1706"/>
      <c r="G244" s="1706"/>
      <c r="H244" s="1706"/>
    </row>
    <row r="245" spans="1:8" ht="15.75" customHeight="1">
      <c r="A245" s="1706"/>
      <c r="B245" s="1706"/>
      <c r="C245" s="1706"/>
      <c r="D245" s="1706"/>
      <c r="E245" s="1706"/>
      <c r="F245" s="1706"/>
      <c r="G245" s="1706"/>
      <c r="H245" s="1706"/>
    </row>
    <row r="246" spans="1:8" ht="15.75" customHeight="1">
      <c r="A246" s="1706"/>
      <c r="B246" s="1706"/>
      <c r="C246" s="1706"/>
      <c r="D246" s="1706"/>
      <c r="E246" s="1706"/>
      <c r="F246" s="1706"/>
      <c r="G246" s="1706"/>
      <c r="H246" s="1706"/>
    </row>
    <row r="247" spans="1:8" ht="15.75" customHeight="1">
      <c r="A247" s="1706"/>
      <c r="B247" s="1706"/>
      <c r="C247" s="1706"/>
      <c r="D247" s="1706"/>
      <c r="E247" s="1706"/>
      <c r="F247" s="1706"/>
      <c r="G247" s="1706"/>
      <c r="H247" s="1706"/>
    </row>
    <row r="248" spans="1:8" ht="15.75" customHeight="1">
      <c r="A248" s="1706"/>
      <c r="B248" s="1706"/>
      <c r="C248" s="1706"/>
      <c r="D248" s="1706"/>
      <c r="E248" s="1706"/>
      <c r="F248" s="1706"/>
      <c r="G248" s="1706"/>
      <c r="H248" s="1706"/>
    </row>
    <row r="249" spans="1:8" ht="15.75" customHeight="1">
      <c r="A249" s="1706"/>
      <c r="B249" s="1706"/>
      <c r="C249" s="1706"/>
      <c r="D249" s="1706"/>
      <c r="E249" s="1706"/>
      <c r="F249" s="1706"/>
      <c r="G249" s="1706"/>
      <c r="H249" s="1706"/>
    </row>
    <row r="250" spans="1:8" ht="15.75" customHeight="1">
      <c r="A250" s="1706"/>
      <c r="B250" s="1706"/>
      <c r="C250" s="1706"/>
      <c r="D250" s="1706"/>
      <c r="E250" s="1706"/>
      <c r="F250" s="1706"/>
      <c r="G250" s="1706"/>
      <c r="H250" s="1706"/>
    </row>
    <row r="251" spans="1:8" ht="15.75" customHeight="1">
      <c r="A251" s="1706"/>
      <c r="B251" s="1706"/>
      <c r="C251" s="1706"/>
      <c r="D251" s="1706"/>
      <c r="E251" s="1706"/>
      <c r="F251" s="1706"/>
      <c r="G251" s="1706"/>
      <c r="H251" s="1706"/>
    </row>
    <row r="252" spans="1:8" ht="15.75" customHeight="1">
      <c r="A252" s="1706"/>
      <c r="B252" s="1706"/>
      <c r="C252" s="1706"/>
      <c r="D252" s="1706"/>
      <c r="E252" s="1706"/>
      <c r="F252" s="1706"/>
      <c r="G252" s="1706"/>
      <c r="H252" s="1706"/>
    </row>
    <row r="253" spans="1:8" ht="15.75" customHeight="1">
      <c r="A253" s="1706"/>
      <c r="B253" s="1706"/>
      <c r="C253" s="1706"/>
      <c r="D253" s="1706"/>
      <c r="E253" s="1706"/>
      <c r="F253" s="1706"/>
      <c r="G253" s="1706"/>
      <c r="H253" s="1706"/>
    </row>
    <row r="254" spans="1:8" ht="15.75" customHeight="1">
      <c r="A254" s="1706"/>
      <c r="B254" s="1706"/>
      <c r="C254" s="1706"/>
      <c r="D254" s="1706"/>
      <c r="E254" s="1706"/>
      <c r="F254" s="1706"/>
      <c r="G254" s="1706"/>
      <c r="H254" s="1706"/>
    </row>
    <row r="255" spans="1:8" ht="15.75" customHeight="1">
      <c r="A255" s="1706"/>
      <c r="B255" s="1706"/>
      <c r="C255" s="1706"/>
      <c r="D255" s="1706"/>
      <c r="E255" s="1706"/>
      <c r="F255" s="1706"/>
      <c r="G255" s="1706"/>
      <c r="H255" s="1706"/>
    </row>
    <row r="256" spans="1:8" ht="15.75" customHeight="1">
      <c r="A256" s="1706"/>
      <c r="B256" s="1706"/>
      <c r="C256" s="1706"/>
      <c r="D256" s="1706"/>
      <c r="E256" s="1706"/>
      <c r="F256" s="1706"/>
      <c r="G256" s="1706"/>
      <c r="H256" s="1706"/>
    </row>
    <row r="257" spans="1:8" ht="15.75" customHeight="1">
      <c r="A257" s="1706"/>
      <c r="B257" s="1706"/>
      <c r="C257" s="1706"/>
      <c r="D257" s="1706"/>
      <c r="E257" s="1706"/>
      <c r="F257" s="1706"/>
      <c r="G257" s="1706"/>
      <c r="H257" s="1706"/>
    </row>
    <row r="258" spans="1:8" ht="15.75" customHeight="1">
      <c r="A258" s="1706"/>
      <c r="B258" s="1706"/>
      <c r="C258" s="1706"/>
      <c r="D258" s="1706"/>
      <c r="E258" s="1706"/>
      <c r="F258" s="1706"/>
      <c r="G258" s="1706"/>
      <c r="H258" s="1706"/>
    </row>
    <row r="259" spans="1:8" ht="15.75" customHeight="1">
      <c r="A259" s="1706"/>
      <c r="B259" s="1706"/>
      <c r="C259" s="1706"/>
      <c r="D259" s="1706"/>
      <c r="E259" s="1706"/>
      <c r="F259" s="1706"/>
      <c r="G259" s="1706"/>
      <c r="H259" s="1706"/>
    </row>
    <row r="260" spans="1:8" ht="15.75" customHeight="1">
      <c r="A260" s="1706"/>
      <c r="B260" s="1706"/>
      <c r="C260" s="1706"/>
      <c r="D260" s="1706"/>
      <c r="E260" s="1706"/>
      <c r="F260" s="1706"/>
      <c r="G260" s="1706"/>
      <c r="H260" s="1706"/>
    </row>
    <row r="261" spans="1:8" ht="15.75" customHeight="1">
      <c r="A261" s="1706"/>
      <c r="B261" s="1706"/>
      <c r="C261" s="1706"/>
      <c r="D261" s="1706"/>
      <c r="E261" s="1706"/>
      <c r="F261" s="1706"/>
      <c r="G261" s="1706"/>
      <c r="H261" s="1706"/>
    </row>
    <row r="262" spans="1:8" ht="15.75" customHeight="1">
      <c r="A262" s="1706"/>
      <c r="B262" s="1706"/>
      <c r="C262" s="1706"/>
      <c r="D262" s="1706"/>
      <c r="E262" s="1706"/>
      <c r="F262" s="1706"/>
      <c r="G262" s="1706"/>
      <c r="H262" s="1706"/>
    </row>
    <row r="263" spans="1:8" ht="15.75" customHeight="1">
      <c r="A263" s="1706"/>
      <c r="B263" s="1706"/>
      <c r="C263" s="1706"/>
      <c r="D263" s="1706"/>
      <c r="E263" s="1706"/>
      <c r="F263" s="1706"/>
      <c r="G263" s="1706"/>
      <c r="H263" s="1706"/>
    </row>
    <row r="264" spans="1:8" ht="15.75" customHeight="1">
      <c r="A264" s="1706"/>
      <c r="B264" s="1706"/>
      <c r="C264" s="1706"/>
      <c r="D264" s="1706"/>
      <c r="E264" s="1706"/>
      <c r="F264" s="1706"/>
      <c r="G264" s="1706"/>
      <c r="H264" s="1706"/>
    </row>
    <row r="265" spans="1:8" ht="15.75" customHeight="1">
      <c r="A265" s="1706"/>
      <c r="B265" s="1706"/>
      <c r="C265" s="1706"/>
      <c r="D265" s="1706"/>
      <c r="E265" s="1706"/>
      <c r="F265" s="1706"/>
      <c r="G265" s="1706"/>
      <c r="H265" s="1706"/>
    </row>
    <row r="266" spans="1:8" ht="15.75" customHeight="1">
      <c r="A266" s="1705"/>
      <c r="B266" s="1705"/>
      <c r="C266" s="1705"/>
      <c r="D266" s="1705"/>
      <c r="E266" s="1705"/>
      <c r="F266" s="1705"/>
      <c r="G266" s="1705"/>
      <c r="H266" s="1705"/>
    </row>
    <row r="267" spans="1:8" ht="15.75" customHeight="1">
      <c r="A267" s="1705"/>
      <c r="B267" s="1705"/>
      <c r="C267" s="1705"/>
      <c r="D267" s="1705"/>
      <c r="E267" s="1705"/>
      <c r="F267" s="1705"/>
      <c r="G267" s="1705"/>
      <c r="H267" s="1705"/>
    </row>
    <row r="268" spans="1:8" ht="15.75" customHeight="1">
      <c r="A268" s="1705"/>
      <c r="B268" s="1705"/>
      <c r="C268" s="1705"/>
      <c r="D268" s="1705"/>
      <c r="E268" s="1705"/>
      <c r="F268" s="1705"/>
      <c r="G268" s="1705"/>
      <c r="H268" s="1705"/>
    </row>
    <row r="269" spans="1:8" ht="15.75" customHeight="1">
      <c r="A269" s="1705"/>
      <c r="B269" s="1705"/>
      <c r="C269" s="1705"/>
      <c r="D269" s="1705"/>
      <c r="E269" s="1705"/>
      <c r="F269" s="1705"/>
      <c r="G269" s="1705"/>
      <c r="H269" s="1705"/>
    </row>
    <row r="270" spans="1:8" ht="15.75" customHeight="1">
      <c r="A270" s="1705"/>
      <c r="B270" s="1705"/>
      <c r="C270" s="1705"/>
      <c r="D270" s="1705"/>
      <c r="E270" s="1705"/>
      <c r="F270" s="1705"/>
      <c r="G270" s="1705"/>
      <c r="H270" s="1705"/>
    </row>
    <row r="271" spans="1:8" ht="15.75" customHeight="1">
      <c r="A271" s="1705"/>
      <c r="B271" s="1705"/>
      <c r="C271" s="1705"/>
      <c r="D271" s="1705"/>
      <c r="E271" s="1705"/>
      <c r="F271" s="1705"/>
      <c r="G271" s="1705"/>
      <c r="H271" s="1705"/>
    </row>
    <row r="272" spans="1:8" ht="15.75" customHeight="1">
      <c r="A272" s="1705"/>
      <c r="B272" s="1705"/>
      <c r="C272" s="1705"/>
      <c r="D272" s="1705"/>
      <c r="E272" s="1705"/>
      <c r="F272" s="1705"/>
      <c r="G272" s="1705"/>
      <c r="H272" s="1705"/>
    </row>
    <row r="273" spans="1:8" ht="15.75" customHeight="1">
      <c r="A273" s="1705"/>
      <c r="B273" s="1705"/>
      <c r="C273" s="1705"/>
      <c r="D273" s="1705"/>
      <c r="E273" s="1705"/>
      <c r="F273" s="1705"/>
      <c r="G273" s="1705"/>
      <c r="H273" s="1705"/>
    </row>
    <row r="274" spans="1:8" ht="15.75" customHeight="1">
      <c r="A274" s="1705"/>
      <c r="B274" s="1705"/>
      <c r="C274" s="1705"/>
      <c r="D274" s="1705"/>
      <c r="E274" s="1705"/>
      <c r="F274" s="1705"/>
      <c r="G274" s="1705"/>
      <c r="H274" s="1705"/>
    </row>
    <row r="275" spans="1:8" ht="15.75" customHeight="1">
      <c r="A275" s="1705"/>
      <c r="B275" s="1705"/>
      <c r="C275" s="1705"/>
      <c r="D275" s="1705"/>
      <c r="E275" s="1705"/>
      <c r="F275" s="1705"/>
      <c r="G275" s="1705"/>
      <c r="H275" s="1705"/>
    </row>
    <row r="276" spans="1:8" ht="15.75" customHeight="1">
      <c r="A276" s="1705"/>
      <c r="B276" s="1705"/>
      <c r="C276" s="1705"/>
      <c r="D276" s="1705"/>
      <c r="E276" s="1705"/>
      <c r="F276" s="1705"/>
      <c r="G276" s="1705"/>
      <c r="H276" s="1705"/>
    </row>
    <row r="277" spans="1:8" ht="15.75" customHeight="1">
      <c r="A277" s="1705"/>
      <c r="B277" s="1705"/>
      <c r="C277" s="1705"/>
      <c r="D277" s="1705"/>
      <c r="E277" s="1705"/>
      <c r="F277" s="1705"/>
      <c r="G277" s="1705"/>
      <c r="H277" s="1705"/>
    </row>
    <row r="278" spans="1:8" ht="15.75" customHeight="1">
      <c r="A278" s="1705"/>
      <c r="B278" s="1705"/>
      <c r="C278" s="1705"/>
      <c r="D278" s="1705"/>
      <c r="E278" s="1705"/>
      <c r="F278" s="1705"/>
      <c r="G278" s="1705"/>
      <c r="H278" s="1705"/>
    </row>
    <row r="279" spans="1:8" ht="15.75" customHeight="1">
      <c r="A279" s="1705"/>
      <c r="B279" s="1705"/>
      <c r="C279" s="1705"/>
      <c r="D279" s="1705"/>
      <c r="E279" s="1705"/>
      <c r="F279" s="1705"/>
      <c r="G279" s="1705"/>
      <c r="H279" s="1705"/>
    </row>
    <row r="280" spans="1:8" ht="15.75" customHeight="1">
      <c r="A280" s="1705"/>
      <c r="B280" s="1705"/>
      <c r="C280" s="1705"/>
      <c r="D280" s="1705"/>
      <c r="E280" s="1705"/>
      <c r="F280" s="1705"/>
      <c r="G280" s="1705"/>
      <c r="H280" s="1705"/>
    </row>
    <row r="281" spans="1:8" ht="15.75" customHeight="1">
      <c r="A281" s="1705"/>
      <c r="B281" s="1705"/>
      <c r="C281" s="1705"/>
      <c r="D281" s="1705"/>
      <c r="E281" s="1705"/>
      <c r="F281" s="1705"/>
      <c r="G281" s="1705"/>
      <c r="H281" s="1705"/>
    </row>
    <row r="282" spans="1:8" ht="15.75" customHeight="1">
      <c r="A282" s="1705"/>
      <c r="B282" s="1705"/>
      <c r="C282" s="1705"/>
      <c r="D282" s="1705"/>
      <c r="E282" s="1705"/>
      <c r="F282" s="1705"/>
      <c r="G282" s="1705"/>
      <c r="H282" s="1705"/>
    </row>
    <row r="283" spans="1:8" ht="15.75" customHeight="1">
      <c r="A283" s="1705"/>
      <c r="B283" s="1705"/>
      <c r="C283" s="1705"/>
      <c r="D283" s="1705"/>
      <c r="E283" s="1705"/>
      <c r="F283" s="1705"/>
      <c r="G283" s="1705"/>
      <c r="H283" s="1705"/>
    </row>
    <row r="284" spans="1:8" ht="15.75" customHeight="1">
      <c r="A284" s="1705"/>
      <c r="B284" s="1705"/>
      <c r="C284" s="1705"/>
      <c r="D284" s="1705"/>
      <c r="E284" s="1705"/>
      <c r="F284" s="1705"/>
      <c r="G284" s="1705"/>
      <c r="H284" s="1705"/>
    </row>
    <row r="285" spans="1:8" ht="15.75" customHeight="1">
      <c r="A285" s="1705"/>
      <c r="B285" s="1705"/>
      <c r="C285" s="1705"/>
      <c r="D285" s="1705"/>
      <c r="E285" s="1705"/>
      <c r="F285" s="1705"/>
      <c r="G285" s="1705"/>
      <c r="H285" s="1705"/>
    </row>
    <row r="286" spans="1:8" ht="15.75" customHeight="1">
      <c r="A286" s="1705"/>
      <c r="B286" s="1705"/>
      <c r="C286" s="1705"/>
      <c r="D286" s="1705"/>
      <c r="E286" s="1705"/>
      <c r="F286" s="1705"/>
      <c r="G286" s="1705"/>
      <c r="H286" s="1705"/>
    </row>
    <row r="287" spans="1:8" ht="15.75" customHeight="1">
      <c r="A287" s="1705"/>
      <c r="B287" s="1705"/>
      <c r="C287" s="1705"/>
      <c r="D287" s="1705"/>
      <c r="E287" s="1705"/>
      <c r="F287" s="1705"/>
      <c r="G287" s="1705"/>
      <c r="H287" s="1705"/>
    </row>
    <row r="288" spans="1:8" ht="15.75" customHeight="1">
      <c r="A288" s="1705"/>
      <c r="B288" s="1705"/>
      <c r="C288" s="1705"/>
      <c r="D288" s="1705"/>
      <c r="E288" s="1705"/>
      <c r="F288" s="1705"/>
      <c r="G288" s="1705"/>
      <c r="H288" s="1705"/>
    </row>
    <row r="289" spans="1:8" ht="15.75" customHeight="1">
      <c r="A289" s="1705"/>
      <c r="B289" s="1705"/>
      <c r="C289" s="1705"/>
      <c r="D289" s="1705"/>
      <c r="E289" s="1705"/>
      <c r="F289" s="1705"/>
      <c r="G289" s="1705"/>
      <c r="H289" s="1705"/>
    </row>
    <row r="290" spans="1:8" ht="15.75" customHeight="1">
      <c r="A290" s="1705"/>
      <c r="B290" s="1705"/>
      <c r="C290" s="1705"/>
      <c r="D290" s="1705"/>
      <c r="E290" s="1705"/>
      <c r="F290" s="1705"/>
      <c r="G290" s="1705"/>
      <c r="H290" s="1705"/>
    </row>
    <row r="291" spans="1:8" ht="15.75" customHeight="1">
      <c r="A291" s="1705"/>
      <c r="B291" s="1705"/>
      <c r="C291" s="1705"/>
      <c r="D291" s="1705"/>
      <c r="E291" s="1705"/>
      <c r="F291" s="1705"/>
      <c r="G291" s="1705"/>
      <c r="H291" s="1705"/>
    </row>
    <row r="292" spans="1:8" ht="15.75" customHeight="1">
      <c r="A292" s="1705"/>
      <c r="B292" s="1705"/>
      <c r="C292" s="1705"/>
      <c r="D292" s="1705"/>
      <c r="E292" s="1705"/>
      <c r="F292" s="1705"/>
      <c r="G292" s="1705"/>
      <c r="H292" s="1705"/>
    </row>
    <row r="293" spans="1:8" ht="15.75" customHeight="1">
      <c r="A293" s="1705"/>
      <c r="B293" s="1705"/>
      <c r="C293" s="1705"/>
      <c r="D293" s="1705"/>
      <c r="E293" s="1705"/>
      <c r="F293" s="1705"/>
      <c r="G293" s="1705"/>
      <c r="H293" s="1705"/>
    </row>
    <row r="294" spans="1:8" ht="15.75" customHeight="1">
      <c r="A294" s="1705"/>
      <c r="B294" s="1705"/>
      <c r="C294" s="1705"/>
      <c r="D294" s="1705"/>
      <c r="E294" s="1705"/>
      <c r="F294" s="1705"/>
      <c r="G294" s="1705"/>
      <c r="H294" s="1705"/>
    </row>
    <row r="295" spans="1:8" ht="15.75" customHeight="1">
      <c r="A295" s="1705"/>
      <c r="B295" s="1705"/>
      <c r="C295" s="1705"/>
      <c r="D295" s="1705"/>
      <c r="E295" s="1705"/>
      <c r="F295" s="1705"/>
      <c r="G295" s="1705"/>
      <c r="H295" s="1705"/>
    </row>
    <row r="296" spans="1:8" ht="15.75" customHeight="1">
      <c r="A296" s="1705"/>
      <c r="B296" s="1705"/>
      <c r="C296" s="1705"/>
      <c r="D296" s="1705"/>
      <c r="E296" s="1705"/>
      <c r="F296" s="1705"/>
      <c r="G296" s="1705"/>
      <c r="H296" s="1705"/>
    </row>
    <row r="297" spans="1:8" ht="15.75" customHeight="1">
      <c r="A297" s="1705"/>
      <c r="B297" s="1705"/>
      <c r="C297" s="1705"/>
      <c r="D297" s="1705"/>
      <c r="E297" s="1705"/>
      <c r="F297" s="1705"/>
      <c r="G297" s="1705"/>
      <c r="H297" s="1705"/>
    </row>
    <row r="298" spans="1:8" ht="15.75" customHeight="1">
      <c r="A298" s="1705"/>
      <c r="B298" s="1705"/>
      <c r="C298" s="1705"/>
      <c r="D298" s="1705"/>
      <c r="E298" s="1705"/>
      <c r="F298" s="1705"/>
      <c r="G298" s="1705"/>
      <c r="H298" s="1705"/>
    </row>
    <row r="299" spans="1:8" ht="15.75" customHeight="1">
      <c r="A299" s="1705"/>
      <c r="B299" s="1705"/>
      <c r="C299" s="1705"/>
      <c r="D299" s="1705"/>
      <c r="E299" s="1705"/>
      <c r="F299" s="1705"/>
      <c r="G299" s="1705"/>
      <c r="H299" s="1705"/>
    </row>
    <row r="300" spans="1:8" ht="15.75" customHeight="1">
      <c r="A300" s="1705"/>
      <c r="B300" s="1705"/>
      <c r="C300" s="1705"/>
      <c r="D300" s="1705"/>
      <c r="E300" s="1705"/>
      <c r="F300" s="1705"/>
      <c r="G300" s="1705"/>
      <c r="H300" s="1705"/>
    </row>
    <row r="301" spans="1:8" ht="15.75" customHeight="1">
      <c r="A301" s="1705"/>
      <c r="B301" s="1705"/>
      <c r="C301" s="1705"/>
      <c r="D301" s="1705"/>
      <c r="E301" s="1705"/>
      <c r="F301" s="1705"/>
      <c r="G301" s="1705"/>
      <c r="H301" s="1705"/>
    </row>
    <row r="302" spans="1:8" ht="15.75" customHeight="1">
      <c r="A302" s="1705"/>
      <c r="B302" s="1705"/>
      <c r="C302" s="1705"/>
      <c r="D302" s="1705"/>
      <c r="E302" s="1705"/>
      <c r="F302" s="1705"/>
      <c r="G302" s="1705"/>
      <c r="H302" s="1705"/>
    </row>
    <row r="303" spans="1:8" ht="15.75" customHeight="1">
      <c r="A303" s="1705"/>
      <c r="B303" s="1705"/>
      <c r="C303" s="1705"/>
      <c r="D303" s="1705"/>
      <c r="E303" s="1705"/>
      <c r="F303" s="1705"/>
      <c r="G303" s="1705"/>
      <c r="H303" s="1705"/>
    </row>
    <row r="304" spans="1:8" ht="15.75" customHeight="1">
      <c r="A304" s="1705"/>
      <c r="B304" s="1705"/>
      <c r="C304" s="1705"/>
      <c r="D304" s="1705"/>
      <c r="E304" s="1705"/>
      <c r="F304" s="1705"/>
      <c r="G304" s="1705"/>
      <c r="H304" s="1705"/>
    </row>
    <row r="305" spans="1:8" ht="15.75" customHeight="1">
      <c r="A305" s="1705"/>
      <c r="B305" s="1705"/>
      <c r="C305" s="1705"/>
      <c r="D305" s="1705"/>
      <c r="E305" s="1705"/>
      <c r="F305" s="1705"/>
      <c r="G305" s="1705"/>
      <c r="H305" s="1705"/>
    </row>
    <row r="306" spans="1:8" ht="15.75" customHeight="1">
      <c r="A306" s="1705"/>
      <c r="B306" s="1705"/>
      <c r="C306" s="1705"/>
      <c r="D306" s="1705"/>
      <c r="E306" s="1705"/>
      <c r="F306" s="1705"/>
      <c r="G306" s="1705"/>
      <c r="H306" s="1705"/>
    </row>
    <row r="307" spans="1:8" ht="15.75" customHeight="1">
      <c r="A307" s="1705"/>
      <c r="B307" s="1705"/>
      <c r="C307" s="1705"/>
      <c r="D307" s="1705"/>
      <c r="E307" s="1705"/>
      <c r="F307" s="1705"/>
      <c r="G307" s="1705"/>
      <c r="H307" s="1705"/>
    </row>
    <row r="308" spans="1:8" ht="15.75" customHeight="1">
      <c r="A308" s="1705"/>
      <c r="B308" s="1705"/>
      <c r="C308" s="1705"/>
      <c r="D308" s="1705"/>
      <c r="E308" s="1705"/>
      <c r="F308" s="1705"/>
      <c r="G308" s="1705"/>
      <c r="H308" s="1705"/>
    </row>
    <row r="309" spans="1:8" ht="15.75" customHeight="1">
      <c r="A309" s="1705"/>
      <c r="B309" s="1705"/>
      <c r="C309" s="1705"/>
      <c r="D309" s="1705"/>
      <c r="E309" s="1705"/>
      <c r="F309" s="1705"/>
      <c r="G309" s="1705"/>
      <c r="H309" s="1705"/>
    </row>
    <row r="310" spans="1:8" ht="15.75" customHeight="1">
      <c r="A310" s="1705"/>
      <c r="B310" s="1705"/>
      <c r="C310" s="1705"/>
      <c r="D310" s="1705"/>
      <c r="E310" s="1705"/>
      <c r="F310" s="1705"/>
      <c r="G310" s="1705"/>
      <c r="H310" s="1705"/>
    </row>
    <row r="311" spans="1:8" ht="15.75" customHeight="1">
      <c r="A311" s="1705"/>
      <c r="B311" s="1705"/>
      <c r="C311" s="1705"/>
      <c r="D311" s="1705"/>
      <c r="E311" s="1705"/>
      <c r="F311" s="1705"/>
      <c r="G311" s="1705"/>
      <c r="H311" s="1705"/>
    </row>
    <row r="312" spans="1:8" ht="15.75" customHeight="1">
      <c r="A312" s="1705"/>
      <c r="B312" s="1705"/>
      <c r="C312" s="1705"/>
      <c r="D312" s="1705"/>
      <c r="E312" s="1705"/>
      <c r="F312" s="1705"/>
      <c r="G312" s="1705"/>
      <c r="H312" s="1705"/>
    </row>
    <row r="313" spans="1:8" ht="15.75" customHeight="1">
      <c r="A313" s="1705"/>
      <c r="B313" s="1705"/>
      <c r="C313" s="1705"/>
      <c r="D313" s="1705"/>
      <c r="E313" s="1705"/>
      <c r="F313" s="1705"/>
      <c r="G313" s="1705"/>
      <c r="H313" s="1705"/>
    </row>
    <row r="314" spans="1:8" ht="15.75" customHeight="1">
      <c r="A314" s="1705"/>
      <c r="B314" s="1705"/>
      <c r="C314" s="1705"/>
      <c r="D314" s="1705"/>
      <c r="E314" s="1705"/>
      <c r="F314" s="1705"/>
      <c r="G314" s="1705"/>
      <c r="H314" s="1705"/>
    </row>
    <row r="315" spans="1:8" ht="15.75" customHeight="1">
      <c r="A315" s="1705"/>
      <c r="B315" s="1705"/>
      <c r="C315" s="1705"/>
      <c r="D315" s="1705"/>
      <c r="E315" s="1705"/>
      <c r="F315" s="1705"/>
      <c r="G315" s="1705"/>
      <c r="H315" s="1705"/>
    </row>
    <row r="316" spans="1:8" ht="15.75" customHeight="1">
      <c r="A316" s="1705"/>
      <c r="B316" s="1705"/>
      <c r="C316" s="1705"/>
      <c r="D316" s="1705"/>
      <c r="E316" s="1705"/>
      <c r="F316" s="1705"/>
      <c r="G316" s="1705"/>
      <c r="H316" s="1705"/>
    </row>
    <row r="317" spans="1:8" ht="15.75" customHeight="1">
      <c r="A317" s="1705"/>
      <c r="B317" s="1705"/>
      <c r="C317" s="1705"/>
      <c r="D317" s="1705"/>
      <c r="E317" s="1705"/>
      <c r="F317" s="1705"/>
      <c r="G317" s="1705"/>
      <c r="H317" s="1705"/>
    </row>
    <row r="318" spans="1:8" ht="15.75" customHeight="1">
      <c r="A318" s="1705"/>
      <c r="B318" s="1705"/>
      <c r="C318" s="1705"/>
      <c r="D318" s="1705"/>
      <c r="E318" s="1705"/>
      <c r="F318" s="1705"/>
      <c r="G318" s="1705"/>
      <c r="H318" s="1705"/>
    </row>
    <row r="319" spans="1:8" ht="15.75" customHeight="1">
      <c r="A319" s="1705"/>
      <c r="B319" s="1705"/>
      <c r="C319" s="1705"/>
      <c r="D319" s="1705"/>
      <c r="E319" s="1705"/>
      <c r="F319" s="1705"/>
      <c r="G319" s="1705"/>
      <c r="H319" s="1705"/>
    </row>
    <row r="320" spans="1:8" ht="15.75" customHeight="1">
      <c r="A320" s="1705"/>
      <c r="B320" s="1705"/>
      <c r="C320" s="1705"/>
      <c r="D320" s="1705"/>
      <c r="E320" s="1705"/>
      <c r="F320" s="1705"/>
      <c r="G320" s="1705"/>
      <c r="H320" s="1705"/>
    </row>
    <row r="321" spans="1:8" ht="15.75" customHeight="1">
      <c r="A321" s="1705"/>
      <c r="B321" s="1705"/>
      <c r="C321" s="1705"/>
      <c r="D321" s="1705"/>
      <c r="E321" s="1705"/>
      <c r="F321" s="1705"/>
      <c r="G321" s="1705"/>
      <c r="H321" s="1705"/>
    </row>
    <row r="322" spans="1:8" ht="15.75" customHeight="1">
      <c r="A322" s="1705"/>
      <c r="B322" s="1705"/>
      <c r="C322" s="1705"/>
      <c r="D322" s="1705"/>
      <c r="E322" s="1705"/>
      <c r="F322" s="1705"/>
      <c r="G322" s="1705"/>
      <c r="H322" s="1705"/>
    </row>
    <row r="323" spans="1:8" ht="15.75" customHeight="1">
      <c r="A323" s="1705"/>
      <c r="B323" s="1705"/>
      <c r="C323" s="1705"/>
      <c r="D323" s="1705"/>
      <c r="E323" s="1705"/>
      <c r="F323" s="1705"/>
      <c r="G323" s="1705"/>
      <c r="H323" s="1705"/>
    </row>
    <row r="324" spans="1:8" ht="15.75" customHeight="1">
      <c r="A324" s="1705"/>
      <c r="B324" s="1705"/>
      <c r="C324" s="1705"/>
      <c r="D324" s="1705"/>
      <c r="E324" s="1705"/>
      <c r="F324" s="1705"/>
      <c r="G324" s="1705"/>
      <c r="H324" s="1705"/>
    </row>
    <row r="325" spans="1:8" ht="15.75" customHeight="1">
      <c r="A325" s="1705"/>
      <c r="B325" s="1705"/>
      <c r="C325" s="1705"/>
      <c r="D325" s="1705"/>
      <c r="E325" s="1705"/>
      <c r="F325" s="1705"/>
      <c r="G325" s="1705"/>
      <c r="H325" s="1705"/>
    </row>
    <row r="326" spans="1:8" ht="15.75" customHeight="1">
      <c r="A326" s="1705"/>
      <c r="B326" s="1705"/>
      <c r="C326" s="1705"/>
      <c r="D326" s="1705"/>
      <c r="E326" s="1705"/>
      <c r="F326" s="1705"/>
      <c r="G326" s="1705"/>
      <c r="H326" s="1705"/>
    </row>
    <row r="327" spans="1:8" ht="15.75" customHeight="1">
      <c r="A327" s="1705"/>
      <c r="B327" s="1705"/>
      <c r="C327" s="1705"/>
      <c r="D327" s="1705"/>
      <c r="E327" s="1705"/>
      <c r="F327" s="1705"/>
      <c r="G327" s="1705"/>
      <c r="H327" s="1705"/>
    </row>
    <row r="328" spans="1:8" ht="15.75" customHeight="1">
      <c r="A328" s="1705"/>
      <c r="B328" s="1705"/>
      <c r="C328" s="1705"/>
      <c r="D328" s="1705"/>
      <c r="E328" s="1705"/>
      <c r="F328" s="1705"/>
      <c r="G328" s="1705"/>
      <c r="H328" s="1705"/>
    </row>
    <row r="329" spans="1:8" ht="15.75" customHeight="1">
      <c r="A329" s="1705"/>
      <c r="B329" s="1705"/>
      <c r="C329" s="1705"/>
      <c r="D329" s="1705"/>
      <c r="E329" s="1705"/>
      <c r="F329" s="1705"/>
      <c r="G329" s="1705"/>
      <c r="H329" s="1705"/>
    </row>
    <row r="330" spans="1:8" ht="15.75" customHeight="1">
      <c r="A330" s="1705"/>
      <c r="B330" s="1705"/>
      <c r="C330" s="1705"/>
      <c r="D330" s="1705"/>
      <c r="E330" s="1705"/>
      <c r="F330" s="1705"/>
      <c r="G330" s="1705"/>
      <c r="H330" s="1705"/>
    </row>
    <row r="331" spans="1:8" ht="15.75" customHeight="1">
      <c r="A331" s="1705"/>
      <c r="B331" s="1705"/>
      <c r="C331" s="1705"/>
      <c r="D331" s="1705"/>
      <c r="E331" s="1705"/>
      <c r="F331" s="1705"/>
      <c r="G331" s="1705"/>
      <c r="H331" s="1705"/>
    </row>
    <row r="332" spans="1:8" ht="15.75" customHeight="1">
      <c r="A332" s="1705"/>
      <c r="B332" s="1705"/>
      <c r="C332" s="1705"/>
      <c r="D332" s="1705"/>
      <c r="E332" s="1705"/>
      <c r="F332" s="1705"/>
      <c r="G332" s="1705"/>
      <c r="H332" s="1705"/>
    </row>
    <row r="333" spans="1:8" ht="15.75" customHeight="1">
      <c r="A333" s="1705"/>
      <c r="B333" s="1705"/>
      <c r="C333" s="1705"/>
      <c r="D333" s="1705"/>
      <c r="E333" s="1705"/>
      <c r="F333" s="1705"/>
      <c r="G333" s="1705"/>
      <c r="H333" s="1705"/>
    </row>
    <row r="334" spans="1:8" ht="15.75" customHeight="1">
      <c r="A334" s="1705"/>
      <c r="B334" s="1705"/>
      <c r="C334" s="1705"/>
      <c r="D334" s="1705"/>
      <c r="E334" s="1705"/>
      <c r="F334" s="1705"/>
      <c r="G334" s="1705"/>
      <c r="H334" s="1705"/>
    </row>
    <row r="335" spans="1:8" ht="15.75" customHeight="1">
      <c r="A335" s="1705"/>
      <c r="B335" s="1705"/>
      <c r="C335" s="1705"/>
      <c r="D335" s="1705"/>
      <c r="E335" s="1705"/>
      <c r="F335" s="1705"/>
      <c r="G335" s="1705"/>
      <c r="H335" s="1705"/>
    </row>
    <row r="336" spans="1:8" ht="15.75" customHeight="1">
      <c r="A336" s="1705"/>
      <c r="B336" s="1705"/>
      <c r="C336" s="1705"/>
      <c r="D336" s="1705"/>
      <c r="E336" s="1705"/>
      <c r="F336" s="1705"/>
      <c r="G336" s="1705"/>
      <c r="H336" s="1705"/>
    </row>
    <row r="337" spans="1:8" ht="15.75" customHeight="1">
      <c r="A337" s="1705"/>
      <c r="B337" s="1705"/>
      <c r="C337" s="1705"/>
      <c r="D337" s="1705"/>
      <c r="E337" s="1705"/>
      <c r="F337" s="1705"/>
      <c r="G337" s="1705"/>
      <c r="H337" s="1705"/>
    </row>
    <row r="338" spans="1:8" ht="15.75" customHeight="1">
      <c r="A338" s="1705"/>
      <c r="B338" s="1705"/>
      <c r="C338" s="1705"/>
      <c r="D338" s="1705"/>
      <c r="E338" s="1705"/>
      <c r="F338" s="1705"/>
      <c r="G338" s="1705"/>
      <c r="H338" s="1705"/>
    </row>
    <row r="339" spans="1:8" ht="15.75" customHeight="1">
      <c r="A339" s="1705"/>
      <c r="B339" s="1705"/>
      <c r="C339" s="1705"/>
      <c r="D339" s="1705"/>
      <c r="E339" s="1705"/>
      <c r="F339" s="1705"/>
      <c r="G339" s="1705"/>
      <c r="H339" s="1705"/>
    </row>
    <row r="340" spans="1:8" ht="15.75" customHeight="1">
      <c r="A340" s="1705"/>
      <c r="B340" s="1705"/>
      <c r="C340" s="1705"/>
      <c r="D340" s="1705"/>
      <c r="E340" s="1705"/>
      <c r="F340" s="1705"/>
      <c r="G340" s="1705"/>
      <c r="H340" s="1705"/>
    </row>
    <row r="341" spans="1:8" ht="15.75" customHeight="1">
      <c r="A341" s="1705"/>
      <c r="B341" s="1705"/>
      <c r="C341" s="1705"/>
      <c r="D341" s="1705"/>
      <c r="E341" s="1705"/>
      <c r="F341" s="1705"/>
      <c r="G341" s="1705"/>
      <c r="H341" s="1705"/>
    </row>
    <row r="342" spans="1:8" ht="15.75" customHeight="1">
      <c r="A342" s="1705"/>
      <c r="B342" s="1705"/>
      <c r="C342" s="1705"/>
      <c r="D342" s="1705"/>
      <c r="E342" s="1705"/>
      <c r="F342" s="1705"/>
      <c r="G342" s="1705"/>
      <c r="H342" s="1705"/>
    </row>
    <row r="343" spans="1:8" ht="15.75" customHeight="1">
      <c r="A343" s="1705"/>
      <c r="B343" s="1705"/>
      <c r="C343" s="1705"/>
      <c r="D343" s="1705"/>
      <c r="E343" s="1705"/>
      <c r="F343" s="1705"/>
      <c r="G343" s="1705"/>
      <c r="H343" s="1705"/>
    </row>
    <row r="344" spans="1:8" ht="15.75" customHeight="1">
      <c r="A344" s="1705"/>
      <c r="B344" s="1705"/>
      <c r="C344" s="1705"/>
      <c r="D344" s="1705"/>
      <c r="E344" s="1705"/>
      <c r="F344" s="1705"/>
      <c r="G344" s="1705"/>
      <c r="H344" s="1705"/>
    </row>
    <row r="345" spans="1:8" ht="15.75" customHeight="1">
      <c r="A345" s="1705"/>
      <c r="B345" s="1705"/>
      <c r="C345" s="1705"/>
      <c r="D345" s="1705"/>
      <c r="E345" s="1705"/>
      <c r="F345" s="1705"/>
      <c r="G345" s="1705"/>
      <c r="H345" s="1705"/>
    </row>
    <row r="346" spans="1:8" ht="15.75" customHeight="1">
      <c r="A346" s="1705"/>
      <c r="B346" s="1705"/>
      <c r="C346" s="1705"/>
      <c r="D346" s="1705"/>
      <c r="E346" s="1705"/>
      <c r="F346" s="1705"/>
      <c r="G346" s="1705"/>
      <c r="H346" s="1705"/>
    </row>
    <row r="347" spans="1:8" ht="15.75" customHeight="1">
      <c r="A347" s="1705"/>
      <c r="B347" s="1705"/>
      <c r="C347" s="1705"/>
      <c r="D347" s="1705"/>
      <c r="E347" s="1705"/>
      <c r="F347" s="1705"/>
      <c r="G347" s="1705"/>
      <c r="H347" s="1705"/>
    </row>
    <row r="348" spans="1:8" ht="15.75" customHeight="1">
      <c r="A348" s="1705"/>
      <c r="B348" s="1705"/>
      <c r="C348" s="1705"/>
      <c r="D348" s="1705"/>
      <c r="E348" s="1705"/>
      <c r="F348" s="1705"/>
      <c r="G348" s="1705"/>
      <c r="H348" s="1705"/>
    </row>
    <row r="349" spans="1:8" ht="15.75" customHeight="1">
      <c r="A349" s="1705"/>
      <c r="B349" s="1705"/>
      <c r="C349" s="1705"/>
      <c r="D349" s="1705"/>
      <c r="E349" s="1705"/>
      <c r="F349" s="1705"/>
      <c r="G349" s="1705"/>
      <c r="H349" s="1705"/>
    </row>
    <row r="350" spans="1:8" ht="15.75" customHeight="1">
      <c r="A350" s="1705"/>
      <c r="B350" s="1705"/>
      <c r="C350" s="1705"/>
      <c r="D350" s="1705"/>
      <c r="E350" s="1705"/>
      <c r="F350" s="1705"/>
      <c r="G350" s="1705"/>
      <c r="H350" s="1705"/>
    </row>
    <row r="351" spans="1:8" ht="15.75" customHeight="1">
      <c r="A351" s="1705"/>
      <c r="B351" s="1705"/>
      <c r="C351" s="1705"/>
      <c r="D351" s="1705"/>
      <c r="E351" s="1705"/>
      <c r="F351" s="1705"/>
      <c r="G351" s="1705"/>
      <c r="H351" s="1705"/>
    </row>
    <row r="352" spans="1:8" ht="15.75" customHeight="1">
      <c r="A352" s="1705"/>
      <c r="B352" s="1705"/>
      <c r="C352" s="1705"/>
      <c r="D352" s="1705"/>
      <c r="E352" s="1705"/>
      <c r="F352" s="1705"/>
      <c r="G352" s="1705"/>
      <c r="H352" s="1705"/>
    </row>
    <row r="353" spans="1:8" ht="15.75" customHeight="1">
      <c r="A353" s="1705"/>
      <c r="B353" s="1705"/>
      <c r="C353" s="1705"/>
      <c r="D353" s="1705"/>
      <c r="E353" s="1705"/>
      <c r="F353" s="1705"/>
      <c r="G353" s="1705"/>
      <c r="H353" s="1705"/>
    </row>
    <row r="354" spans="1:8" ht="15.75" customHeight="1">
      <c r="A354" s="1705"/>
      <c r="B354" s="1705"/>
      <c r="C354" s="1705"/>
      <c r="D354" s="1705"/>
      <c r="E354" s="1705"/>
      <c r="F354" s="1705"/>
      <c r="G354" s="1705"/>
      <c r="H354" s="1705"/>
    </row>
    <row r="355" spans="1:8" ht="15.75" customHeight="1">
      <c r="A355" s="1705"/>
      <c r="B355" s="1705"/>
      <c r="C355" s="1705"/>
      <c r="D355" s="1705"/>
      <c r="E355" s="1705"/>
      <c r="F355" s="1705"/>
      <c r="G355" s="1705"/>
      <c r="H355" s="1705"/>
    </row>
    <row r="356" spans="1:8" ht="15.75" customHeight="1">
      <c r="A356" s="1705"/>
      <c r="B356" s="1705"/>
      <c r="C356" s="1705"/>
      <c r="D356" s="1705"/>
      <c r="E356" s="1705"/>
      <c r="F356" s="1705"/>
      <c r="G356" s="1705"/>
      <c r="H356" s="1705"/>
    </row>
    <row r="357" spans="1:8" ht="15.75" customHeight="1">
      <c r="A357" s="1705"/>
      <c r="B357" s="1705"/>
      <c r="C357" s="1705"/>
      <c r="D357" s="1705"/>
      <c r="E357" s="1705"/>
      <c r="F357" s="1705"/>
      <c r="G357" s="1705"/>
      <c r="H357" s="1705"/>
    </row>
    <row r="358" spans="1:8" ht="15.75" customHeight="1">
      <c r="A358" s="1705"/>
      <c r="B358" s="1705"/>
      <c r="C358" s="1705"/>
      <c r="D358" s="1705"/>
      <c r="E358" s="1705"/>
      <c r="F358" s="1705"/>
      <c r="G358" s="1705"/>
      <c r="H358" s="1705"/>
    </row>
    <row r="359" spans="1:8" ht="15.75" customHeight="1">
      <c r="A359" s="1705"/>
      <c r="B359" s="1705"/>
      <c r="C359" s="1705"/>
      <c r="D359" s="1705"/>
      <c r="E359" s="1705"/>
      <c r="F359" s="1705"/>
      <c r="G359" s="1705"/>
      <c r="H359" s="1705"/>
    </row>
    <row r="360" spans="1:8" ht="15.75" customHeight="1">
      <c r="A360" s="1705"/>
      <c r="B360" s="1705"/>
      <c r="C360" s="1705"/>
      <c r="D360" s="1705"/>
      <c r="E360" s="1705"/>
      <c r="F360" s="1705"/>
      <c r="G360" s="1705"/>
      <c r="H360" s="1705"/>
    </row>
    <row r="361" spans="1:8" ht="15.75" customHeight="1">
      <c r="A361" s="1705"/>
      <c r="B361" s="1705"/>
      <c r="C361" s="1705"/>
      <c r="D361" s="1705"/>
      <c r="E361" s="1705"/>
      <c r="F361" s="1705"/>
      <c r="G361" s="1705"/>
      <c r="H361" s="1705"/>
    </row>
    <row r="362" spans="1:8" ht="15.75" customHeight="1">
      <c r="A362" s="1705"/>
      <c r="B362" s="1705"/>
      <c r="C362" s="1705"/>
      <c r="D362" s="1705"/>
      <c r="E362" s="1705"/>
      <c r="F362" s="1705"/>
      <c r="G362" s="1705"/>
      <c r="H362" s="1705"/>
    </row>
    <row r="363" spans="1:8" ht="15.75" customHeight="1">
      <c r="A363" s="1705"/>
      <c r="B363" s="1705"/>
      <c r="C363" s="1705"/>
      <c r="D363" s="1705"/>
      <c r="E363" s="1705"/>
      <c r="F363" s="1705"/>
      <c r="G363" s="1705"/>
      <c r="H363" s="1705"/>
    </row>
    <row r="364" spans="1:8" ht="15.75" customHeight="1">
      <c r="A364" s="1705"/>
      <c r="B364" s="1705"/>
      <c r="C364" s="1705"/>
      <c r="D364" s="1705"/>
      <c r="E364" s="1705"/>
      <c r="F364" s="1705"/>
      <c r="G364" s="1705"/>
      <c r="H364" s="1705"/>
    </row>
    <row r="365" spans="1:8" ht="15.75" customHeight="1">
      <c r="A365" s="1705"/>
      <c r="B365" s="1705"/>
      <c r="C365" s="1705"/>
      <c r="D365" s="1705"/>
      <c r="E365" s="1705"/>
      <c r="F365" s="1705"/>
      <c r="G365" s="1705"/>
      <c r="H365" s="1705"/>
    </row>
    <row r="366" spans="1:8" ht="15.75" customHeight="1">
      <c r="A366" s="1705"/>
      <c r="B366" s="1705"/>
      <c r="C366" s="1705"/>
      <c r="D366" s="1705"/>
      <c r="E366" s="1705"/>
      <c r="F366" s="1705"/>
      <c r="G366" s="1705"/>
      <c r="H366" s="1705"/>
    </row>
    <row r="367" spans="1:8" ht="15.75" customHeight="1">
      <c r="A367" s="1705"/>
      <c r="B367" s="1705"/>
      <c r="C367" s="1705"/>
      <c r="D367" s="1705"/>
      <c r="E367" s="1705"/>
      <c r="F367" s="1705"/>
      <c r="G367" s="1705"/>
      <c r="H367" s="1705"/>
    </row>
    <row r="368" spans="1:8" ht="15.75" customHeight="1">
      <c r="A368" s="1705"/>
      <c r="B368" s="1705"/>
      <c r="C368" s="1705"/>
      <c r="D368" s="1705"/>
      <c r="E368" s="1705"/>
      <c r="F368" s="1705"/>
      <c r="G368" s="1705"/>
      <c r="H368" s="1705"/>
    </row>
    <row r="369" spans="1:8" ht="15.75" customHeight="1">
      <c r="A369" s="1705"/>
      <c r="B369" s="1705"/>
      <c r="C369" s="1705"/>
      <c r="D369" s="1705"/>
      <c r="E369" s="1705"/>
      <c r="F369" s="1705"/>
      <c r="G369" s="1705"/>
      <c r="H369" s="1705"/>
    </row>
    <row r="370" spans="1:8" ht="15.75" customHeight="1">
      <c r="A370" s="1705"/>
      <c r="B370" s="1705"/>
      <c r="C370" s="1705"/>
      <c r="D370" s="1705"/>
      <c r="E370" s="1705"/>
      <c r="F370" s="1705"/>
      <c r="G370" s="1705"/>
      <c r="H370" s="1705"/>
    </row>
    <row r="371" spans="1:8" ht="15.75" customHeight="1">
      <c r="A371" s="1705"/>
      <c r="B371" s="1705"/>
      <c r="C371" s="1705"/>
      <c r="D371" s="1705"/>
      <c r="E371" s="1705"/>
      <c r="F371" s="1705"/>
      <c r="G371" s="1705"/>
      <c r="H371" s="1705"/>
    </row>
    <row r="372" spans="1:8" ht="15.75" customHeight="1">
      <c r="A372" s="1705"/>
      <c r="B372" s="1705"/>
      <c r="C372" s="1705"/>
      <c r="D372" s="1705"/>
      <c r="E372" s="1705"/>
      <c r="F372" s="1705"/>
      <c r="G372" s="1705"/>
      <c r="H372" s="1705"/>
    </row>
    <row r="373" spans="1:8" ht="15.75" customHeight="1">
      <c r="A373" s="1705"/>
      <c r="B373" s="1705"/>
      <c r="C373" s="1705"/>
      <c r="D373" s="1705"/>
      <c r="E373" s="1705"/>
      <c r="F373" s="1705"/>
      <c r="G373" s="1705"/>
      <c r="H373" s="1705"/>
    </row>
    <row r="374" spans="1:8" ht="15.75" customHeight="1">
      <c r="A374" s="1705"/>
      <c r="B374" s="1705"/>
      <c r="C374" s="1705"/>
      <c r="D374" s="1705"/>
      <c r="E374" s="1705"/>
      <c r="F374" s="1705"/>
      <c r="G374" s="1705"/>
      <c r="H374" s="1705"/>
    </row>
    <row r="375" spans="1:8" ht="15.75" customHeight="1">
      <c r="A375" s="1705"/>
      <c r="B375" s="1705"/>
      <c r="C375" s="1705"/>
      <c r="D375" s="1705"/>
      <c r="E375" s="1705"/>
      <c r="F375" s="1705"/>
      <c r="G375" s="1705"/>
      <c r="H375" s="1705"/>
    </row>
    <row r="376" spans="1:8" ht="15.75" customHeight="1">
      <c r="A376" s="1705"/>
      <c r="B376" s="1705"/>
      <c r="C376" s="1705"/>
      <c r="D376" s="1705"/>
      <c r="E376" s="1705"/>
      <c r="F376" s="1705"/>
      <c r="G376" s="1705"/>
      <c r="H376" s="1705"/>
    </row>
    <row r="377" spans="1:8" ht="15.75" customHeight="1">
      <c r="A377" s="1705"/>
      <c r="B377" s="1705"/>
      <c r="C377" s="1705"/>
      <c r="D377" s="1705"/>
      <c r="E377" s="1705"/>
      <c r="F377" s="1705"/>
      <c r="G377" s="1705"/>
      <c r="H377" s="1705"/>
    </row>
    <row r="378" spans="1:8" ht="15.75" customHeight="1">
      <c r="A378" s="1705"/>
      <c r="B378" s="1705"/>
      <c r="C378" s="1705"/>
      <c r="D378" s="1705"/>
      <c r="E378" s="1705"/>
      <c r="F378" s="1705"/>
      <c r="G378" s="1705"/>
      <c r="H378" s="1705"/>
    </row>
    <row r="379" spans="1:8" ht="15.75" customHeight="1">
      <c r="A379" s="1705"/>
      <c r="B379" s="1705"/>
      <c r="C379" s="1705"/>
      <c r="D379" s="1705"/>
      <c r="E379" s="1705"/>
      <c r="F379" s="1705"/>
      <c r="G379" s="1705"/>
      <c r="H379" s="1705"/>
    </row>
    <row r="380" spans="1:8" ht="15.75" customHeight="1">
      <c r="A380" s="1705"/>
      <c r="B380" s="1705"/>
      <c r="C380" s="1705"/>
      <c r="D380" s="1705"/>
      <c r="E380" s="1705"/>
      <c r="F380" s="1705"/>
      <c r="G380" s="1705"/>
      <c r="H380" s="1705"/>
    </row>
    <row r="381" spans="1:8" ht="15.75" customHeight="1">
      <c r="A381" s="1705"/>
      <c r="B381" s="1705"/>
      <c r="C381" s="1705"/>
      <c r="D381" s="1705"/>
      <c r="E381" s="1705"/>
      <c r="F381" s="1705"/>
      <c r="G381" s="1705"/>
      <c r="H381" s="1705"/>
    </row>
    <row r="382" spans="1:8" ht="15.75" customHeight="1">
      <c r="A382" s="1705"/>
      <c r="B382" s="1705"/>
      <c r="C382" s="1705"/>
      <c r="D382" s="1705"/>
      <c r="E382" s="1705"/>
      <c r="F382" s="1705"/>
      <c r="G382" s="1705"/>
      <c r="H382" s="1705"/>
    </row>
    <row r="383" spans="1:8" ht="15.75" customHeight="1">
      <c r="A383" s="1705"/>
      <c r="B383" s="1705"/>
      <c r="C383" s="1705"/>
      <c r="D383" s="1705"/>
      <c r="E383" s="1705"/>
      <c r="F383" s="1705"/>
      <c r="G383" s="1705"/>
      <c r="H383" s="1705"/>
    </row>
    <row r="384" spans="1:8" ht="15.75" customHeight="1">
      <c r="A384" s="1705"/>
      <c r="B384" s="1705"/>
      <c r="C384" s="1705"/>
      <c r="D384" s="1705"/>
      <c r="E384" s="1705"/>
      <c r="F384" s="1705"/>
      <c r="G384" s="1705"/>
      <c r="H384" s="1705"/>
    </row>
    <row r="385" spans="1:8" ht="15.75" customHeight="1">
      <c r="A385" s="1705"/>
      <c r="B385" s="1705"/>
      <c r="C385" s="1705"/>
      <c r="D385" s="1705"/>
      <c r="E385" s="1705"/>
      <c r="F385" s="1705"/>
      <c r="G385" s="1705"/>
      <c r="H385" s="1705"/>
    </row>
    <row r="386" spans="1:8" ht="15.75" customHeight="1">
      <c r="A386" s="1705"/>
      <c r="B386" s="1705"/>
      <c r="C386" s="1705"/>
      <c r="D386" s="1705"/>
      <c r="E386" s="1705"/>
      <c r="F386" s="1705"/>
      <c r="G386" s="1705"/>
      <c r="H386" s="1705"/>
    </row>
    <row r="387" spans="1:8" ht="15.75" customHeight="1">
      <c r="A387" s="1705"/>
      <c r="B387" s="1705"/>
      <c r="C387" s="1705"/>
      <c r="D387" s="1705"/>
      <c r="E387" s="1705"/>
      <c r="F387" s="1705"/>
      <c r="G387" s="1705"/>
      <c r="H387" s="1705"/>
    </row>
    <row r="388" spans="1:8" ht="15.75" customHeight="1">
      <c r="A388" s="1705"/>
      <c r="B388" s="1705"/>
      <c r="C388" s="1705"/>
      <c r="D388" s="1705"/>
      <c r="E388" s="1705"/>
      <c r="F388" s="1705"/>
      <c r="G388" s="1705"/>
      <c r="H388" s="1705"/>
    </row>
    <row r="389" spans="1:8" ht="15.75" customHeight="1">
      <c r="A389" s="1705"/>
      <c r="B389" s="1705"/>
      <c r="C389" s="1705"/>
      <c r="D389" s="1705"/>
      <c r="E389" s="1705"/>
      <c r="F389" s="1705"/>
      <c r="G389" s="1705"/>
      <c r="H389" s="1705"/>
    </row>
    <row r="390" spans="1:8" ht="15.75" customHeight="1">
      <c r="A390" s="1705"/>
      <c r="B390" s="1705"/>
      <c r="C390" s="1705"/>
      <c r="D390" s="1705"/>
      <c r="E390" s="1705"/>
      <c r="F390" s="1705"/>
      <c r="G390" s="1705"/>
      <c r="H390" s="1705"/>
    </row>
    <row r="391" spans="1:8" ht="15.75" customHeight="1">
      <c r="A391" s="1705"/>
      <c r="B391" s="1705"/>
      <c r="C391" s="1705"/>
      <c r="D391" s="1705"/>
      <c r="E391" s="1705"/>
      <c r="F391" s="1705"/>
      <c r="G391" s="1705"/>
      <c r="H391" s="1705"/>
    </row>
    <row r="392" spans="1:8" ht="15.75" customHeight="1">
      <c r="A392" s="1705"/>
      <c r="B392" s="1705"/>
      <c r="C392" s="1705"/>
      <c r="D392" s="1705"/>
      <c r="E392" s="1705"/>
      <c r="F392" s="1705"/>
      <c r="G392" s="1705"/>
      <c r="H392" s="1705"/>
    </row>
    <row r="393" spans="1:8" ht="15.75" customHeight="1">
      <c r="A393" s="1705"/>
      <c r="B393" s="1705"/>
      <c r="C393" s="1705"/>
      <c r="D393" s="1705"/>
      <c r="E393" s="1705"/>
      <c r="F393" s="1705"/>
      <c r="G393" s="1705"/>
      <c r="H393" s="1705"/>
    </row>
    <row r="394" spans="1:8" ht="15.75" customHeight="1">
      <c r="A394" s="1705"/>
      <c r="B394" s="1705"/>
      <c r="C394" s="1705"/>
      <c r="D394" s="1705"/>
      <c r="E394" s="1705"/>
      <c r="F394" s="1705"/>
      <c r="G394" s="1705"/>
      <c r="H394" s="1705"/>
    </row>
    <row r="395" spans="1:8" ht="15.75" customHeight="1">
      <c r="A395" s="1705"/>
      <c r="B395" s="1705"/>
      <c r="C395" s="1705"/>
      <c r="D395" s="1705"/>
      <c r="E395" s="1705"/>
      <c r="F395" s="1705"/>
      <c r="G395" s="1705"/>
      <c r="H395" s="1705"/>
    </row>
    <row r="396" spans="1:8" ht="15.75" customHeight="1">
      <c r="A396" s="1705"/>
      <c r="B396" s="1705"/>
      <c r="C396" s="1705"/>
      <c r="D396" s="1705"/>
      <c r="E396" s="1705"/>
      <c r="F396" s="1705"/>
      <c r="G396" s="1705"/>
      <c r="H396" s="1705"/>
    </row>
    <row r="397" spans="1:8" ht="15.75" customHeight="1">
      <c r="A397" s="1705"/>
      <c r="B397" s="1705"/>
      <c r="C397" s="1705"/>
      <c r="D397" s="1705"/>
      <c r="E397" s="1705"/>
      <c r="F397" s="1705"/>
      <c r="G397" s="1705"/>
      <c r="H397" s="1705"/>
    </row>
    <row r="398" spans="1:8" ht="15.75" customHeight="1">
      <c r="A398" s="1705"/>
      <c r="B398" s="1705"/>
      <c r="C398" s="1705"/>
      <c r="D398" s="1705"/>
      <c r="E398" s="1705"/>
      <c r="F398" s="1705"/>
      <c r="G398" s="1705"/>
      <c r="H398" s="1705"/>
    </row>
    <row r="399" spans="1:8" ht="15.75" customHeight="1">
      <c r="A399" s="1705"/>
      <c r="B399" s="1705"/>
      <c r="C399" s="1705"/>
      <c r="D399" s="1705"/>
      <c r="E399" s="1705"/>
      <c r="F399" s="1705"/>
      <c r="G399" s="1705"/>
      <c r="H399" s="1705"/>
    </row>
    <row r="400" spans="1:8" ht="15.75" customHeight="1">
      <c r="A400" s="1705"/>
      <c r="B400" s="1705"/>
      <c r="C400" s="1705"/>
      <c r="D400" s="1705"/>
      <c r="E400" s="1705"/>
      <c r="F400" s="1705"/>
      <c r="G400" s="1705"/>
      <c r="H400" s="1705"/>
    </row>
    <row r="401" spans="1:8" ht="15.75" customHeight="1">
      <c r="A401" s="1705"/>
      <c r="B401" s="1705"/>
      <c r="C401" s="1705"/>
      <c r="D401" s="1705"/>
      <c r="E401" s="1705"/>
      <c r="F401" s="1705"/>
      <c r="G401" s="1705"/>
      <c r="H401" s="1705"/>
    </row>
    <row r="402" spans="1:8" ht="15.75" customHeight="1">
      <c r="A402" s="1705"/>
      <c r="B402" s="1705"/>
      <c r="C402" s="1705"/>
      <c r="D402" s="1705"/>
      <c r="E402" s="1705"/>
      <c r="F402" s="1705"/>
      <c r="G402" s="1705"/>
      <c r="H402" s="1705"/>
    </row>
    <row r="403" spans="1:8" ht="15.75" customHeight="1">
      <c r="A403" s="1705"/>
      <c r="B403" s="1705"/>
      <c r="C403" s="1705"/>
      <c r="D403" s="1705"/>
      <c r="E403" s="1705"/>
      <c r="F403" s="1705"/>
      <c r="G403" s="1705"/>
      <c r="H403" s="1705"/>
    </row>
    <row r="404" spans="1:8" ht="15.75" customHeight="1">
      <c r="A404" s="1705"/>
      <c r="B404" s="1705"/>
      <c r="C404" s="1705"/>
      <c r="D404" s="1705"/>
      <c r="E404" s="1705"/>
      <c r="F404" s="1705"/>
      <c r="G404" s="1705"/>
      <c r="H404" s="1705"/>
    </row>
    <row r="405" spans="1:8" ht="15.75" customHeight="1">
      <c r="A405" s="1705"/>
      <c r="B405" s="1705"/>
      <c r="C405" s="1705"/>
      <c r="D405" s="1705"/>
      <c r="E405" s="1705"/>
      <c r="F405" s="1705"/>
      <c r="G405" s="1705"/>
      <c r="H405" s="1705"/>
    </row>
    <row r="406" spans="1:8" ht="15.75" customHeight="1">
      <c r="A406" s="1705"/>
      <c r="B406" s="1705"/>
      <c r="C406" s="1705"/>
      <c r="D406" s="1705"/>
      <c r="E406" s="1705"/>
      <c r="F406" s="1705"/>
      <c r="G406" s="1705"/>
      <c r="H406" s="1705"/>
    </row>
    <row r="407" spans="1:8" ht="15.75" customHeight="1">
      <c r="A407" s="1705"/>
      <c r="B407" s="1705"/>
      <c r="C407" s="1705"/>
      <c r="D407" s="1705"/>
      <c r="E407" s="1705"/>
      <c r="F407" s="1705"/>
      <c r="G407" s="1705"/>
      <c r="H407" s="1705"/>
    </row>
    <row r="408" spans="1:8" ht="15.75" customHeight="1">
      <c r="A408" s="1705"/>
      <c r="B408" s="1705"/>
      <c r="C408" s="1705"/>
      <c r="D408" s="1705"/>
      <c r="E408" s="1705"/>
      <c r="F408" s="1705"/>
      <c r="G408" s="1705"/>
      <c r="H408" s="1705"/>
    </row>
    <row r="409" spans="1:8" ht="15.75" customHeight="1">
      <c r="A409" s="1705"/>
      <c r="B409" s="1705"/>
      <c r="C409" s="1705"/>
      <c r="D409" s="1705"/>
      <c r="E409" s="1705"/>
      <c r="F409" s="1705"/>
      <c r="G409" s="1705"/>
      <c r="H409" s="1705"/>
    </row>
    <row r="410" spans="1:8" ht="15.75" customHeight="1">
      <c r="A410" s="1705"/>
      <c r="B410" s="1705"/>
      <c r="C410" s="1705"/>
      <c r="D410" s="1705"/>
      <c r="E410" s="1705"/>
      <c r="F410" s="1705"/>
      <c r="G410" s="1705"/>
      <c r="H410" s="1705"/>
    </row>
    <row r="411" spans="1:8" ht="15.75" customHeight="1">
      <c r="A411" s="1705"/>
      <c r="B411" s="1705"/>
      <c r="C411" s="1705"/>
      <c r="D411" s="1705"/>
      <c r="E411" s="1705"/>
      <c r="F411" s="1705"/>
      <c r="G411" s="1705"/>
      <c r="H411" s="1705"/>
    </row>
    <row r="412" spans="1:8" ht="15.75" customHeight="1">
      <c r="A412" s="1705"/>
      <c r="B412" s="1705"/>
      <c r="C412" s="1705"/>
      <c r="D412" s="1705"/>
      <c r="E412" s="1705"/>
      <c r="F412" s="1705"/>
      <c r="G412" s="1705"/>
      <c r="H412" s="1705"/>
    </row>
    <row r="413" spans="1:8" ht="15.75" customHeight="1">
      <c r="A413" s="1705"/>
      <c r="B413" s="1705"/>
      <c r="C413" s="1705"/>
      <c r="D413" s="1705"/>
      <c r="E413" s="1705"/>
      <c r="F413" s="1705"/>
      <c r="G413" s="1705"/>
      <c r="H413" s="1705"/>
    </row>
    <row r="414" spans="1:8" ht="15.75" customHeight="1">
      <c r="A414" s="1705"/>
      <c r="B414" s="1705"/>
      <c r="C414" s="1705"/>
      <c r="D414" s="1705"/>
      <c r="E414" s="1705"/>
      <c r="F414" s="1705"/>
      <c r="G414" s="1705"/>
      <c r="H414" s="1705"/>
    </row>
    <row r="415" spans="1:8" ht="15.75" customHeight="1">
      <c r="A415" s="1705"/>
      <c r="B415" s="1705"/>
      <c r="C415" s="1705"/>
      <c r="D415" s="1705"/>
      <c r="E415" s="1705"/>
      <c r="F415" s="1705"/>
      <c r="G415" s="1705"/>
      <c r="H415" s="1705"/>
    </row>
    <row r="416" spans="1:8" ht="15.75" customHeight="1">
      <c r="A416" s="1705"/>
      <c r="B416" s="1705"/>
      <c r="C416" s="1705"/>
      <c r="D416" s="1705"/>
      <c r="E416" s="1705"/>
      <c r="F416" s="1705"/>
      <c r="G416" s="1705"/>
      <c r="H416" s="1705"/>
    </row>
    <row r="417" spans="1:8" ht="15.75" customHeight="1">
      <c r="A417" s="1705"/>
      <c r="B417" s="1705"/>
      <c r="C417" s="1705"/>
      <c r="D417" s="1705"/>
      <c r="E417" s="1705"/>
      <c r="F417" s="1705"/>
      <c r="G417" s="1705"/>
      <c r="H417" s="1705"/>
    </row>
    <row r="418" spans="1:8" ht="15.75" customHeight="1">
      <c r="A418" s="1705"/>
      <c r="B418" s="1705"/>
      <c r="C418" s="1705"/>
      <c r="D418" s="1705"/>
      <c r="E418" s="1705"/>
      <c r="F418" s="1705"/>
      <c r="G418" s="1705"/>
      <c r="H418" s="1705"/>
    </row>
    <row r="419" spans="1:8" ht="15.75" customHeight="1">
      <c r="A419" s="1705"/>
      <c r="B419" s="1705"/>
      <c r="C419" s="1705"/>
      <c r="D419" s="1705"/>
      <c r="E419" s="1705"/>
      <c r="F419" s="1705"/>
      <c r="G419" s="1705"/>
      <c r="H419" s="1705"/>
    </row>
    <row r="420" spans="1:8" ht="15.75" customHeight="1">
      <c r="A420" s="1705"/>
      <c r="B420" s="1705"/>
      <c r="C420" s="1705"/>
      <c r="D420" s="1705"/>
      <c r="E420" s="1705"/>
      <c r="F420" s="1705"/>
      <c r="G420" s="1705"/>
      <c r="H420" s="1705"/>
    </row>
    <row r="421" spans="1:8" ht="15.75" customHeight="1">
      <c r="A421" s="1705"/>
      <c r="B421" s="1705"/>
      <c r="C421" s="1705"/>
      <c r="D421" s="1705"/>
      <c r="E421" s="1705"/>
      <c r="F421" s="1705"/>
      <c r="G421" s="1705"/>
      <c r="H421" s="1705"/>
    </row>
    <row r="422" spans="1:8" ht="15.75" customHeight="1">
      <c r="A422" s="1705"/>
      <c r="B422" s="1705"/>
      <c r="C422" s="1705"/>
      <c r="D422" s="1705"/>
      <c r="E422" s="1705"/>
      <c r="F422" s="1705"/>
      <c r="G422" s="1705"/>
      <c r="H422" s="1705"/>
    </row>
    <row r="423" spans="1:8" ht="15.75" customHeight="1">
      <c r="A423" s="1705"/>
      <c r="B423" s="1705"/>
      <c r="C423" s="1705"/>
      <c r="D423" s="1705"/>
      <c r="E423" s="1705"/>
      <c r="F423" s="1705"/>
      <c r="G423" s="1705"/>
      <c r="H423" s="1705"/>
    </row>
    <row r="424" spans="1:8" ht="15.75" customHeight="1">
      <c r="A424" s="1705"/>
      <c r="B424" s="1705"/>
      <c r="C424" s="1705"/>
      <c r="D424" s="1705"/>
      <c r="E424" s="1705"/>
      <c r="F424" s="1705"/>
      <c r="G424" s="1705"/>
      <c r="H424" s="1705"/>
    </row>
    <row r="425" spans="1:8" ht="15.75" customHeight="1">
      <c r="A425" s="1705"/>
      <c r="B425" s="1705"/>
      <c r="C425" s="1705"/>
      <c r="D425" s="1705"/>
      <c r="E425" s="1705"/>
      <c r="F425" s="1705"/>
      <c r="G425" s="1705"/>
      <c r="H425" s="1705"/>
    </row>
    <row r="426" spans="1:8" ht="15.75" customHeight="1">
      <c r="A426" s="1705"/>
      <c r="B426" s="1705"/>
      <c r="C426" s="1705"/>
      <c r="D426" s="1705"/>
      <c r="E426" s="1705"/>
      <c r="F426" s="1705"/>
      <c r="G426" s="1705"/>
      <c r="H426" s="1705"/>
    </row>
    <row r="427" spans="1:8" ht="15.75" customHeight="1">
      <c r="A427" s="1705"/>
      <c r="B427" s="1705"/>
      <c r="C427" s="1705"/>
      <c r="D427" s="1705"/>
      <c r="E427" s="1705"/>
      <c r="F427" s="1705"/>
      <c r="G427" s="1705"/>
      <c r="H427" s="1705"/>
    </row>
    <row r="428" spans="1:8" ht="15.75" customHeight="1">
      <c r="A428" s="1705"/>
      <c r="B428" s="1705"/>
      <c r="C428" s="1705"/>
      <c r="D428" s="1705"/>
      <c r="E428" s="1705"/>
      <c r="F428" s="1705"/>
      <c r="G428" s="1705"/>
      <c r="H428" s="1705"/>
    </row>
    <row r="429" spans="1:8" ht="15.75" customHeight="1">
      <c r="A429" s="1705"/>
      <c r="B429" s="1705"/>
      <c r="C429" s="1705"/>
      <c r="D429" s="1705"/>
      <c r="E429" s="1705"/>
      <c r="F429" s="1705"/>
      <c r="G429" s="1705"/>
      <c r="H429" s="1705"/>
    </row>
    <row r="430" spans="1:8" ht="15.75" customHeight="1">
      <c r="A430" s="1705"/>
      <c r="B430" s="1705"/>
      <c r="C430" s="1705"/>
      <c r="D430" s="1705"/>
      <c r="E430" s="1705"/>
      <c r="F430" s="1705"/>
      <c r="G430" s="1705"/>
      <c r="H430" s="1705"/>
    </row>
    <row r="431" spans="1:8" ht="15.75" customHeight="1">
      <c r="A431" s="1705"/>
      <c r="B431" s="1705"/>
      <c r="C431" s="1705"/>
      <c r="D431" s="1705"/>
      <c r="E431" s="1705"/>
      <c r="F431" s="1705"/>
      <c r="G431" s="1705"/>
      <c r="H431" s="1705"/>
    </row>
    <row r="432" spans="1:8" ht="15.75" customHeight="1">
      <c r="A432" s="1705"/>
      <c r="B432" s="1705"/>
      <c r="C432" s="1705"/>
      <c r="D432" s="1705"/>
      <c r="E432" s="1705"/>
      <c r="F432" s="1705"/>
      <c r="G432" s="1705"/>
      <c r="H432" s="1705"/>
    </row>
    <row r="433" spans="1:8" ht="15.75" customHeight="1">
      <c r="A433" s="1705"/>
      <c r="B433" s="1705"/>
      <c r="C433" s="1705"/>
      <c r="D433" s="1705"/>
      <c r="E433" s="1705"/>
      <c r="F433" s="1705"/>
      <c r="G433" s="1705"/>
      <c r="H433" s="1705"/>
    </row>
    <row r="434" spans="1:8" ht="15.75" customHeight="1">
      <c r="A434" s="1705"/>
      <c r="B434" s="1705"/>
      <c r="C434" s="1705"/>
      <c r="D434" s="1705"/>
      <c r="E434" s="1705"/>
      <c r="F434" s="1705"/>
      <c r="G434" s="1705"/>
      <c r="H434" s="1705"/>
    </row>
    <row r="435" spans="1:8" ht="15.75" customHeight="1">
      <c r="A435" s="1705"/>
      <c r="B435" s="1705"/>
      <c r="C435" s="1705"/>
      <c r="D435" s="1705"/>
      <c r="E435" s="1705"/>
      <c r="F435" s="1705"/>
      <c r="G435" s="1705"/>
      <c r="H435" s="1705"/>
    </row>
    <row r="436" spans="1:8" ht="15.75" customHeight="1">
      <c r="A436" s="1705"/>
      <c r="B436" s="1705"/>
      <c r="C436" s="1705"/>
      <c r="D436" s="1705"/>
      <c r="E436" s="1705"/>
      <c r="F436" s="1705"/>
      <c r="G436" s="1705"/>
      <c r="H436" s="1705"/>
    </row>
    <row r="437" spans="1:8" ht="15.75" customHeight="1">
      <c r="A437" s="1705"/>
      <c r="B437" s="1705"/>
      <c r="C437" s="1705"/>
      <c r="D437" s="1705"/>
      <c r="E437" s="1705"/>
      <c r="F437" s="1705"/>
      <c r="G437" s="1705"/>
      <c r="H437" s="1705"/>
    </row>
    <row r="438" spans="1:8" ht="15.75" customHeight="1">
      <c r="A438" s="1705"/>
      <c r="B438" s="1705"/>
      <c r="C438" s="1705"/>
      <c r="D438" s="1705"/>
      <c r="E438" s="1705"/>
      <c r="F438" s="1705"/>
      <c r="G438" s="1705"/>
      <c r="H438" s="1705"/>
    </row>
    <row r="439" spans="1:8" ht="15.75" customHeight="1">
      <c r="A439" s="1705"/>
      <c r="B439" s="1705"/>
      <c r="C439" s="1705"/>
      <c r="D439" s="1705"/>
      <c r="E439" s="1705"/>
      <c r="F439" s="1705"/>
      <c r="G439" s="1705"/>
      <c r="H439" s="1705"/>
    </row>
    <row r="440" spans="1:8" ht="15.75" customHeight="1">
      <c r="A440" s="1705"/>
      <c r="B440" s="1705"/>
      <c r="C440" s="1705"/>
      <c r="D440" s="1705"/>
      <c r="E440" s="1705"/>
      <c r="F440" s="1705"/>
      <c r="G440" s="1705"/>
      <c r="H440" s="1705"/>
    </row>
    <row r="441" spans="1:8" ht="15.75" customHeight="1">
      <c r="A441" s="1705"/>
      <c r="B441" s="1705"/>
      <c r="C441" s="1705"/>
      <c r="D441" s="1705"/>
      <c r="E441" s="1705"/>
      <c r="F441" s="1705"/>
      <c r="G441" s="1705"/>
      <c r="H441" s="1705"/>
    </row>
    <row r="442" spans="1:8" ht="15.75" customHeight="1">
      <c r="A442" s="1705"/>
      <c r="B442" s="1705"/>
      <c r="C442" s="1705"/>
      <c r="D442" s="1705"/>
      <c r="E442" s="1705"/>
      <c r="F442" s="1705"/>
      <c r="G442" s="1705"/>
      <c r="H442" s="1705"/>
    </row>
    <row r="443" spans="1:8" ht="15.75" customHeight="1">
      <c r="A443" s="1705"/>
      <c r="B443" s="1705"/>
      <c r="C443" s="1705"/>
      <c r="D443" s="1705"/>
      <c r="E443" s="1705"/>
      <c r="F443" s="1705"/>
      <c r="G443" s="1705"/>
      <c r="H443" s="1705"/>
    </row>
    <row r="444" spans="1:8" ht="15.75" customHeight="1">
      <c r="A444" s="1705"/>
      <c r="B444" s="1705"/>
      <c r="C444" s="1705"/>
      <c r="D444" s="1705"/>
      <c r="E444" s="1705"/>
      <c r="F444" s="1705"/>
      <c r="G444" s="1705"/>
      <c r="H444" s="1705"/>
    </row>
    <row r="445" spans="1:8" ht="15.75" customHeight="1">
      <c r="A445" s="1705"/>
      <c r="B445" s="1705"/>
      <c r="C445" s="1705"/>
      <c r="D445" s="1705"/>
      <c r="E445" s="1705"/>
      <c r="F445" s="1705"/>
      <c r="G445" s="1705"/>
      <c r="H445" s="1705"/>
    </row>
    <row r="446" spans="1:8" ht="15.75" customHeight="1">
      <c r="A446" s="1705"/>
      <c r="B446" s="1705"/>
      <c r="C446" s="1705"/>
      <c r="D446" s="1705"/>
      <c r="E446" s="1705"/>
      <c r="F446" s="1705"/>
      <c r="G446" s="1705"/>
      <c r="H446" s="1705"/>
    </row>
    <row r="447" spans="1:8" ht="15.75" customHeight="1">
      <c r="A447" s="1705"/>
      <c r="B447" s="1705"/>
      <c r="C447" s="1705"/>
      <c r="D447" s="1705"/>
      <c r="E447" s="1705"/>
      <c r="F447" s="1705"/>
      <c r="G447" s="1705"/>
      <c r="H447" s="1705"/>
    </row>
    <row r="448" spans="1:8" ht="15.75" customHeight="1">
      <c r="A448" s="1705"/>
      <c r="B448" s="1705"/>
      <c r="C448" s="1705"/>
      <c r="D448" s="1705"/>
      <c r="E448" s="1705"/>
      <c r="F448" s="1705"/>
      <c r="G448" s="1705"/>
      <c r="H448" s="1705"/>
    </row>
    <row r="449" spans="1:8" ht="15.75" customHeight="1">
      <c r="A449" s="1705"/>
      <c r="B449" s="1705"/>
      <c r="C449" s="1705"/>
      <c r="D449" s="1705"/>
      <c r="E449" s="1705"/>
      <c r="F449" s="1705"/>
      <c r="G449" s="1705"/>
      <c r="H449" s="1705"/>
    </row>
    <row r="450" spans="1:8" ht="15.75" customHeight="1">
      <c r="A450" s="1705"/>
      <c r="B450" s="1705"/>
      <c r="C450" s="1705"/>
      <c r="D450" s="1705"/>
      <c r="E450" s="1705"/>
      <c r="F450" s="1705"/>
      <c r="G450" s="1705"/>
      <c r="H450" s="1705"/>
    </row>
    <row r="451" spans="1:8" ht="15.75" customHeight="1">
      <c r="A451" s="1705"/>
      <c r="B451" s="1705"/>
      <c r="C451" s="1705"/>
      <c r="D451" s="1705"/>
      <c r="E451" s="1705"/>
      <c r="F451" s="1705"/>
      <c r="G451" s="1705"/>
      <c r="H451" s="1705"/>
    </row>
    <row r="452" spans="1:8" ht="15.75" customHeight="1">
      <c r="A452" s="1705"/>
      <c r="B452" s="1705"/>
      <c r="C452" s="1705"/>
      <c r="D452" s="1705"/>
      <c r="E452" s="1705"/>
      <c r="F452" s="1705"/>
      <c r="G452" s="1705"/>
      <c r="H452" s="1705"/>
    </row>
    <row r="453" spans="1:8" ht="15.75" customHeight="1">
      <c r="A453" s="1705"/>
      <c r="B453" s="1705"/>
      <c r="C453" s="1705"/>
      <c r="D453" s="1705"/>
      <c r="E453" s="1705"/>
      <c r="F453" s="1705"/>
      <c r="G453" s="1705"/>
      <c r="H453" s="1705"/>
    </row>
    <row r="454" spans="1:8" ht="15.75" customHeight="1">
      <c r="A454" s="1705"/>
      <c r="B454" s="1705"/>
      <c r="C454" s="1705"/>
      <c r="D454" s="1705"/>
      <c r="E454" s="1705"/>
      <c r="F454" s="1705"/>
      <c r="G454" s="1705"/>
      <c r="H454" s="1705"/>
    </row>
    <row r="455" spans="1:8" ht="15.75" customHeight="1">
      <c r="A455" s="1705"/>
      <c r="B455" s="1705"/>
      <c r="C455" s="1705"/>
      <c r="D455" s="1705"/>
      <c r="E455" s="1705"/>
      <c r="F455" s="1705"/>
      <c r="G455" s="1705"/>
      <c r="H455" s="1705"/>
    </row>
    <row r="456" spans="1:8" ht="15.75" customHeight="1">
      <c r="A456" s="1705"/>
      <c r="B456" s="1705"/>
      <c r="C456" s="1705"/>
      <c r="D456" s="1705"/>
      <c r="E456" s="1705"/>
      <c r="F456" s="1705"/>
      <c r="G456" s="1705"/>
      <c r="H456" s="1705"/>
    </row>
    <row r="457" spans="1:8" ht="15.75" customHeight="1">
      <c r="A457" s="1705"/>
      <c r="B457" s="1705"/>
      <c r="C457" s="1705"/>
      <c r="D457" s="1705"/>
      <c r="E457" s="1705"/>
      <c r="F457" s="1705"/>
      <c r="G457" s="1705"/>
      <c r="H457" s="1705"/>
    </row>
    <row r="458" spans="1:8" ht="15.75" customHeight="1">
      <c r="A458" s="1705"/>
      <c r="B458" s="1705"/>
      <c r="C458" s="1705"/>
      <c r="D458" s="1705"/>
      <c r="E458" s="1705"/>
      <c r="F458" s="1705"/>
      <c r="G458" s="1705"/>
      <c r="H458" s="1705"/>
    </row>
    <row r="459" spans="1:8" ht="15.75" customHeight="1">
      <c r="A459" s="1705"/>
      <c r="B459" s="1705"/>
      <c r="C459" s="1705"/>
      <c r="D459" s="1705"/>
      <c r="E459" s="1705"/>
      <c r="F459" s="1705"/>
      <c r="G459" s="1705"/>
      <c r="H459" s="1705"/>
    </row>
    <row r="460" spans="1:8" ht="15.75" customHeight="1">
      <c r="A460" s="1705"/>
      <c r="B460" s="1705"/>
      <c r="C460" s="1705"/>
      <c r="D460" s="1705"/>
      <c r="E460" s="1705"/>
      <c r="F460" s="1705"/>
      <c r="G460" s="1705"/>
      <c r="H460" s="1705"/>
    </row>
    <row r="461" spans="1:8" ht="15.75" customHeight="1">
      <c r="A461" s="1705"/>
      <c r="B461" s="1705"/>
      <c r="C461" s="1705"/>
      <c r="D461" s="1705"/>
      <c r="E461" s="1705"/>
      <c r="F461" s="1705"/>
      <c r="G461" s="1705"/>
      <c r="H461" s="1705"/>
    </row>
    <row r="462" spans="1:8" ht="15.75" customHeight="1">
      <c r="A462" s="1705"/>
      <c r="B462" s="1705"/>
      <c r="C462" s="1705"/>
      <c r="D462" s="1705"/>
      <c r="E462" s="1705"/>
      <c r="F462" s="1705"/>
      <c r="G462" s="1705"/>
      <c r="H462" s="1705"/>
    </row>
    <row r="463" spans="1:8" ht="15.75" customHeight="1">
      <c r="A463" s="1705"/>
      <c r="B463" s="1705"/>
      <c r="C463" s="1705"/>
      <c r="D463" s="1705"/>
      <c r="E463" s="1705"/>
      <c r="F463" s="1705"/>
      <c r="G463" s="1705"/>
      <c r="H463" s="1705"/>
    </row>
    <row r="464" spans="1:8" ht="15.75" customHeight="1">
      <c r="A464" s="1705"/>
      <c r="B464" s="1705"/>
      <c r="C464" s="1705"/>
      <c r="D464" s="1705"/>
      <c r="E464" s="1705"/>
      <c r="F464" s="1705"/>
      <c r="G464" s="1705"/>
      <c r="H464" s="1705"/>
    </row>
    <row r="465" spans="1:8" ht="15.75" customHeight="1">
      <c r="A465" s="1705"/>
      <c r="B465" s="1705"/>
      <c r="C465" s="1705"/>
      <c r="D465" s="1705"/>
      <c r="E465" s="1705"/>
      <c r="F465" s="1705"/>
      <c r="G465" s="1705"/>
      <c r="H465" s="1705"/>
    </row>
    <row r="466" spans="1:8" ht="15.75" customHeight="1">
      <c r="A466" s="1705"/>
      <c r="B466" s="1705"/>
      <c r="C466" s="1705"/>
      <c r="D466" s="1705"/>
      <c r="E466" s="1705"/>
      <c r="F466" s="1705"/>
      <c r="G466" s="1705"/>
      <c r="H466" s="1705"/>
    </row>
    <row r="467" spans="1:8" ht="15.75" customHeight="1">
      <c r="A467" s="1705"/>
      <c r="B467" s="1705"/>
      <c r="C467" s="1705"/>
      <c r="D467" s="1705"/>
      <c r="E467" s="1705"/>
      <c r="F467" s="1705"/>
      <c r="G467" s="1705"/>
      <c r="H467" s="1705"/>
    </row>
    <row r="468" spans="1:8" ht="15.75" customHeight="1">
      <c r="A468" s="1705"/>
      <c r="B468" s="1705"/>
      <c r="C468" s="1705"/>
      <c r="D468" s="1705"/>
      <c r="E468" s="1705"/>
      <c r="F468" s="1705"/>
      <c r="G468" s="1705"/>
      <c r="H468" s="1705"/>
    </row>
    <row r="469" spans="1:8" ht="15.75" customHeight="1">
      <c r="A469" s="1705"/>
      <c r="B469" s="1705"/>
      <c r="C469" s="1705"/>
      <c r="D469" s="1705"/>
      <c r="E469" s="1705"/>
      <c r="F469" s="1705"/>
      <c r="G469" s="1705"/>
      <c r="H469" s="1705"/>
    </row>
    <row r="470" spans="1:8" ht="15.75" customHeight="1">
      <c r="A470" s="1705"/>
      <c r="B470" s="1705"/>
      <c r="C470" s="1705"/>
      <c r="D470" s="1705"/>
      <c r="E470" s="1705"/>
      <c r="F470" s="1705"/>
      <c r="G470" s="1705"/>
      <c r="H470" s="1705"/>
    </row>
    <row r="471" spans="1:8" ht="15.75" customHeight="1">
      <c r="A471" s="1705"/>
      <c r="B471" s="1705"/>
      <c r="C471" s="1705"/>
      <c r="D471" s="1705"/>
      <c r="E471" s="1705"/>
      <c r="F471" s="1705"/>
      <c r="G471" s="1705"/>
      <c r="H471" s="1705"/>
    </row>
    <row r="472" spans="1:8" ht="15.75" customHeight="1">
      <c r="A472" s="1705"/>
      <c r="B472" s="1705"/>
      <c r="C472" s="1705"/>
      <c r="D472" s="1705"/>
      <c r="E472" s="1705"/>
      <c r="F472" s="1705"/>
      <c r="G472" s="1705"/>
      <c r="H472" s="1705"/>
    </row>
    <row r="473" spans="1:8" ht="15.75" customHeight="1">
      <c r="A473" s="1705"/>
      <c r="B473" s="1705"/>
      <c r="C473" s="1705"/>
      <c r="D473" s="1705"/>
      <c r="E473" s="1705"/>
      <c r="F473" s="1705"/>
      <c r="G473" s="1705"/>
      <c r="H473" s="1705"/>
    </row>
    <row r="474" spans="1:8" ht="15.75" customHeight="1">
      <c r="A474" s="1705"/>
      <c r="B474" s="1705"/>
      <c r="C474" s="1705"/>
      <c r="D474" s="1705"/>
      <c r="E474" s="1705"/>
      <c r="F474" s="1705"/>
      <c r="G474" s="1705"/>
      <c r="H474" s="1705"/>
    </row>
    <row r="475" spans="1:8" ht="15.75" customHeight="1">
      <c r="A475" s="1705"/>
      <c r="B475" s="1705"/>
      <c r="C475" s="1705"/>
      <c r="D475" s="1705"/>
      <c r="E475" s="1705"/>
      <c r="F475" s="1705"/>
      <c r="G475" s="1705"/>
      <c r="H475" s="1705"/>
    </row>
    <row r="476" spans="1:8" ht="15.75" customHeight="1">
      <c r="A476" s="1705"/>
      <c r="B476" s="1705"/>
      <c r="C476" s="1705"/>
      <c r="D476" s="1705"/>
      <c r="E476" s="1705"/>
      <c r="F476" s="1705"/>
      <c r="G476" s="1705"/>
      <c r="H476" s="1705"/>
    </row>
    <row r="477" spans="1:8" ht="15.75" customHeight="1">
      <c r="A477" s="1705"/>
      <c r="B477" s="1705"/>
      <c r="C477" s="1705"/>
      <c r="D477" s="1705"/>
      <c r="E477" s="1705"/>
      <c r="F477" s="1705"/>
      <c r="G477" s="1705"/>
      <c r="H477" s="1705"/>
    </row>
    <row r="478" spans="1:8" ht="15.75" customHeight="1">
      <c r="A478" s="1705"/>
      <c r="B478" s="1705"/>
      <c r="C478" s="1705"/>
      <c r="D478" s="1705"/>
      <c r="E478" s="1705"/>
      <c r="F478" s="1705"/>
      <c r="G478" s="1705"/>
      <c r="H478" s="1705"/>
    </row>
    <row r="479" spans="1:8" ht="15.75" customHeight="1">
      <c r="A479" s="1705"/>
      <c r="B479" s="1705"/>
      <c r="C479" s="1705"/>
      <c r="D479" s="1705"/>
      <c r="E479" s="1705"/>
      <c r="F479" s="1705"/>
      <c r="G479" s="1705"/>
      <c r="H479" s="1705"/>
    </row>
    <row r="480" spans="1:8" ht="15.75" customHeight="1">
      <c r="A480" s="1705"/>
      <c r="B480" s="1705"/>
      <c r="C480" s="1705"/>
      <c r="D480" s="1705"/>
      <c r="E480" s="1705"/>
      <c r="F480" s="1705"/>
      <c r="G480" s="1705"/>
      <c r="H480" s="1705"/>
    </row>
    <row r="481" spans="1:8" ht="15.75" customHeight="1">
      <c r="A481" s="1705"/>
      <c r="B481" s="1705"/>
      <c r="C481" s="1705"/>
      <c r="D481" s="1705"/>
      <c r="E481" s="1705"/>
      <c r="F481" s="1705"/>
      <c r="G481" s="1705"/>
      <c r="H481" s="1705"/>
    </row>
    <row r="482" spans="1:8" ht="15.75" customHeight="1">
      <c r="A482" s="1705"/>
      <c r="B482" s="1705"/>
      <c r="C482" s="1705"/>
      <c r="D482" s="1705"/>
      <c r="E482" s="1705"/>
      <c r="F482" s="1705"/>
      <c r="G482" s="1705"/>
      <c r="H482" s="1705"/>
    </row>
    <row r="483" spans="1:8" ht="15.75" customHeight="1">
      <c r="A483" s="1705"/>
      <c r="B483" s="1705"/>
      <c r="C483" s="1705"/>
      <c r="D483" s="1705"/>
      <c r="E483" s="1705"/>
      <c r="F483" s="1705"/>
      <c r="G483" s="1705"/>
      <c r="H483" s="1705"/>
    </row>
    <row r="484" spans="1:8" ht="15.75" customHeight="1">
      <c r="A484" s="1705"/>
      <c r="B484" s="1705"/>
      <c r="C484" s="1705"/>
      <c r="D484" s="1705"/>
      <c r="E484" s="1705"/>
      <c r="F484" s="1705"/>
      <c r="G484" s="1705"/>
      <c r="H484" s="1705"/>
    </row>
    <row r="485" spans="1:8" ht="15.75" customHeight="1">
      <c r="A485" s="1705"/>
      <c r="B485" s="1705"/>
      <c r="C485" s="1705"/>
      <c r="D485" s="1705"/>
      <c r="E485" s="1705"/>
      <c r="F485" s="1705"/>
      <c r="G485" s="1705"/>
      <c r="H485" s="1705"/>
    </row>
    <row r="486" spans="1:8" ht="15.75" customHeight="1">
      <c r="A486" s="1705"/>
      <c r="B486" s="1705"/>
      <c r="C486" s="1705"/>
      <c r="D486" s="1705"/>
      <c r="E486" s="1705"/>
      <c r="F486" s="1705"/>
      <c r="G486" s="1705"/>
      <c r="H486" s="1705"/>
    </row>
    <row r="487" spans="1:8" ht="15.75" customHeight="1">
      <c r="A487" s="1705"/>
      <c r="B487" s="1705"/>
      <c r="C487" s="1705"/>
      <c r="D487" s="1705"/>
      <c r="E487" s="1705"/>
      <c r="F487" s="1705"/>
      <c r="G487" s="1705"/>
      <c r="H487" s="1705"/>
    </row>
    <row r="488" spans="1:8" ht="15.75" customHeight="1">
      <c r="A488" s="1705"/>
      <c r="B488" s="1705"/>
      <c r="C488" s="1705"/>
      <c r="D488" s="1705"/>
      <c r="E488" s="1705"/>
      <c r="F488" s="1705"/>
      <c r="G488" s="1705"/>
      <c r="H488" s="1705"/>
    </row>
    <row r="489" spans="1:8" ht="15.75" customHeight="1">
      <c r="A489" s="1705"/>
      <c r="B489" s="1705"/>
      <c r="C489" s="1705"/>
      <c r="D489" s="1705"/>
      <c r="E489" s="1705"/>
      <c r="F489" s="1705"/>
      <c r="G489" s="1705"/>
      <c r="H489" s="1705"/>
    </row>
    <row r="490" spans="1:8" ht="15.75" customHeight="1">
      <c r="A490" s="1705"/>
      <c r="B490" s="1705"/>
      <c r="C490" s="1705"/>
      <c r="D490" s="1705"/>
      <c r="E490" s="1705"/>
      <c r="F490" s="1705"/>
      <c r="G490" s="1705"/>
      <c r="H490" s="1705"/>
    </row>
    <row r="491" spans="1:8" ht="15.75" customHeight="1">
      <c r="A491" s="1705"/>
      <c r="B491" s="1705"/>
      <c r="C491" s="1705"/>
      <c r="D491" s="1705"/>
      <c r="E491" s="1705"/>
      <c r="F491" s="1705"/>
      <c r="G491" s="1705"/>
      <c r="H491" s="1705"/>
    </row>
    <row r="492" spans="1:8" ht="15.75" customHeight="1">
      <c r="A492" s="1705"/>
      <c r="B492" s="1705"/>
      <c r="C492" s="1705"/>
      <c r="D492" s="1705"/>
      <c r="E492" s="1705"/>
      <c r="F492" s="1705"/>
      <c r="G492" s="1705"/>
      <c r="H492" s="1705"/>
    </row>
    <row r="493" spans="1:8" ht="15.75" customHeight="1">
      <c r="A493" s="1705"/>
      <c r="B493" s="1705"/>
      <c r="C493" s="1705"/>
      <c r="D493" s="1705"/>
      <c r="E493" s="1705"/>
      <c r="F493" s="1705"/>
      <c r="G493" s="1705"/>
      <c r="H493" s="1705"/>
    </row>
    <row r="494" spans="1:8" ht="15.75" customHeight="1">
      <c r="A494" s="1705"/>
      <c r="B494" s="1705"/>
      <c r="C494" s="1705"/>
      <c r="D494" s="1705"/>
      <c r="E494" s="1705"/>
      <c r="F494" s="1705"/>
      <c r="G494" s="1705"/>
      <c r="H494" s="1705"/>
    </row>
    <row r="495" spans="1:8" ht="15.75" customHeight="1">
      <c r="A495" s="1705"/>
      <c r="B495" s="1705"/>
      <c r="C495" s="1705"/>
      <c r="D495" s="1705"/>
      <c r="E495" s="1705"/>
      <c r="F495" s="1705"/>
      <c r="G495" s="1705"/>
      <c r="H495" s="1705"/>
    </row>
    <row r="496" spans="1:8" ht="15.75" customHeight="1">
      <c r="A496" s="1705"/>
      <c r="B496" s="1705"/>
      <c r="C496" s="1705"/>
      <c r="D496" s="1705"/>
      <c r="E496" s="1705"/>
      <c r="F496" s="1705"/>
      <c r="G496" s="1705"/>
      <c r="H496" s="1705"/>
    </row>
    <row r="497" spans="1:8" ht="15.75" customHeight="1">
      <c r="A497" s="1705"/>
      <c r="B497" s="1705"/>
      <c r="C497" s="1705"/>
      <c r="D497" s="1705"/>
      <c r="E497" s="1705"/>
      <c r="F497" s="1705"/>
      <c r="G497" s="1705"/>
      <c r="H497" s="1705"/>
    </row>
    <row r="498" spans="1:8" ht="15.75" customHeight="1">
      <c r="A498" s="1705"/>
      <c r="B498" s="1705"/>
      <c r="C498" s="1705"/>
      <c r="D498" s="1705"/>
      <c r="E498" s="1705"/>
      <c r="F498" s="1705"/>
      <c r="G498" s="1705"/>
      <c r="H498" s="1705"/>
    </row>
    <row r="499" spans="1:8" ht="15.75" customHeight="1">
      <c r="A499" s="1705"/>
      <c r="B499" s="1705"/>
      <c r="C499" s="1705"/>
      <c r="D499" s="1705"/>
      <c r="E499" s="1705"/>
      <c r="F499" s="1705"/>
      <c r="G499" s="1705"/>
      <c r="H499" s="1705"/>
    </row>
    <row r="500" spans="1:8" ht="15.75" customHeight="1">
      <c r="A500" s="1705"/>
      <c r="B500" s="1705"/>
      <c r="C500" s="1705"/>
      <c r="D500" s="1705"/>
      <c r="E500" s="1705"/>
      <c r="F500" s="1705"/>
      <c r="G500" s="1705"/>
      <c r="H500" s="1705"/>
    </row>
    <row r="501" spans="1:8" ht="15.75" customHeight="1">
      <c r="A501" s="1705"/>
      <c r="B501" s="1705"/>
      <c r="C501" s="1705"/>
      <c r="D501" s="1705"/>
      <c r="E501" s="1705"/>
      <c r="F501" s="1705"/>
      <c r="G501" s="1705"/>
      <c r="H501" s="1705"/>
    </row>
    <row r="502" spans="1:8" ht="15.75" customHeight="1">
      <c r="A502" s="1705"/>
      <c r="B502" s="1705"/>
      <c r="C502" s="1705"/>
      <c r="D502" s="1705"/>
      <c r="E502" s="1705"/>
      <c r="F502" s="1705"/>
      <c r="G502" s="1705"/>
      <c r="H502" s="1705"/>
    </row>
    <row r="503" spans="1:8" ht="15.75" customHeight="1">
      <c r="A503" s="1705"/>
      <c r="B503" s="1705"/>
      <c r="C503" s="1705"/>
      <c r="D503" s="1705"/>
      <c r="E503" s="1705"/>
      <c r="F503" s="1705"/>
      <c r="G503" s="1705"/>
      <c r="H503" s="1705"/>
    </row>
    <row r="504" spans="1:8" ht="15.75" customHeight="1">
      <c r="A504" s="1705"/>
      <c r="B504" s="1705"/>
      <c r="C504" s="1705"/>
      <c r="D504" s="1705"/>
      <c r="E504" s="1705"/>
      <c r="F504" s="1705"/>
      <c r="G504" s="1705"/>
      <c r="H504" s="1705"/>
    </row>
    <row r="505" spans="1:8" ht="15.75" customHeight="1">
      <c r="A505" s="1705"/>
      <c r="B505" s="1705"/>
      <c r="C505" s="1705"/>
      <c r="D505" s="1705"/>
      <c r="E505" s="1705"/>
      <c r="F505" s="1705"/>
      <c r="G505" s="1705"/>
      <c r="H505" s="1705"/>
    </row>
    <row r="506" spans="1:8" ht="15.75" customHeight="1">
      <c r="A506" s="1705"/>
      <c r="B506" s="1705"/>
      <c r="C506" s="1705"/>
      <c r="D506" s="1705"/>
      <c r="E506" s="1705"/>
      <c r="F506" s="1705"/>
      <c r="G506" s="1705"/>
      <c r="H506" s="1705"/>
    </row>
    <row r="507" spans="1:8" ht="15.75" customHeight="1">
      <c r="A507" s="1705"/>
      <c r="B507" s="1705"/>
      <c r="C507" s="1705"/>
      <c r="D507" s="1705"/>
      <c r="E507" s="1705"/>
      <c r="F507" s="1705"/>
      <c r="G507" s="1705"/>
      <c r="H507" s="1705"/>
    </row>
    <row r="508" spans="1:8" ht="15.75" customHeight="1">
      <c r="A508" s="1705"/>
      <c r="B508" s="1705"/>
      <c r="C508" s="1705"/>
      <c r="D508" s="1705"/>
      <c r="E508" s="1705"/>
      <c r="F508" s="1705"/>
      <c r="G508" s="1705"/>
      <c r="H508" s="1705"/>
    </row>
    <row r="509" spans="1:8" ht="15.75" customHeight="1">
      <c r="A509" s="1705"/>
      <c r="B509" s="1705"/>
      <c r="C509" s="1705"/>
      <c r="D509" s="1705"/>
      <c r="E509" s="1705"/>
      <c r="F509" s="1705"/>
      <c r="G509" s="1705"/>
      <c r="H509" s="1705"/>
    </row>
    <row r="510" spans="1:8" ht="15.75" customHeight="1">
      <c r="A510" s="1705"/>
      <c r="B510" s="1705"/>
      <c r="C510" s="1705"/>
      <c r="D510" s="1705"/>
      <c r="E510" s="1705"/>
      <c r="F510" s="1705"/>
      <c r="G510" s="1705"/>
      <c r="H510" s="1705"/>
    </row>
    <row r="511" spans="1:8" ht="15.75" customHeight="1">
      <c r="A511" s="1705"/>
      <c r="B511" s="1705"/>
      <c r="C511" s="1705"/>
      <c r="D511" s="1705"/>
      <c r="E511" s="1705"/>
      <c r="F511" s="1705"/>
      <c r="G511" s="1705"/>
      <c r="H511" s="1705"/>
    </row>
    <row r="512" spans="1:8" ht="15.75" customHeight="1">
      <c r="A512" s="1705"/>
      <c r="B512" s="1705"/>
      <c r="C512" s="1705"/>
      <c r="D512" s="1705"/>
      <c r="E512" s="1705"/>
      <c r="F512" s="1705"/>
      <c r="G512" s="1705"/>
      <c r="H512" s="1705"/>
    </row>
    <row r="513" spans="1:8" ht="15.75" customHeight="1">
      <c r="A513" s="1705"/>
      <c r="B513" s="1705"/>
      <c r="C513" s="1705"/>
      <c r="D513" s="1705"/>
      <c r="E513" s="1705"/>
      <c r="F513" s="1705"/>
      <c r="G513" s="1705"/>
      <c r="H513" s="1705"/>
    </row>
    <row r="514" spans="1:8" ht="15.75" customHeight="1">
      <c r="A514" s="1705"/>
      <c r="B514" s="1705"/>
      <c r="C514" s="1705"/>
      <c r="D514" s="1705"/>
      <c r="E514" s="1705"/>
      <c r="F514" s="1705"/>
      <c r="G514" s="1705"/>
      <c r="H514" s="1705"/>
    </row>
    <row r="515" spans="1:8" ht="15.75" customHeight="1">
      <c r="A515" s="1705"/>
      <c r="B515" s="1705"/>
      <c r="C515" s="1705"/>
      <c r="D515" s="1705"/>
      <c r="E515" s="1705"/>
      <c r="F515" s="1705"/>
      <c r="G515" s="1705"/>
      <c r="H515" s="1705"/>
    </row>
    <row r="516" spans="1:8" ht="15.75" customHeight="1">
      <c r="A516" s="1705"/>
      <c r="B516" s="1705"/>
      <c r="C516" s="1705"/>
      <c r="D516" s="1705"/>
      <c r="E516" s="1705"/>
      <c r="F516" s="1705"/>
      <c r="G516" s="1705"/>
      <c r="H516" s="1705"/>
    </row>
    <row r="517" spans="1:8" ht="15.75" customHeight="1">
      <c r="A517" s="1705"/>
      <c r="B517" s="1705"/>
      <c r="C517" s="1705"/>
      <c r="D517" s="1705"/>
      <c r="E517" s="1705"/>
      <c r="F517" s="1705"/>
      <c r="G517" s="1705"/>
      <c r="H517" s="1705"/>
    </row>
    <row r="518" spans="1:8" ht="15.75" customHeight="1">
      <c r="A518" s="1705"/>
      <c r="B518" s="1705"/>
      <c r="C518" s="1705"/>
      <c r="D518" s="1705"/>
      <c r="E518" s="1705"/>
      <c r="F518" s="1705"/>
      <c r="G518" s="1705"/>
      <c r="H518" s="1705"/>
    </row>
    <row r="519" spans="1:8" ht="15.75" customHeight="1">
      <c r="A519" s="1705"/>
      <c r="B519" s="1705"/>
      <c r="C519" s="1705"/>
      <c r="D519" s="1705"/>
      <c r="E519" s="1705"/>
      <c r="F519" s="1705"/>
      <c r="G519" s="1705"/>
      <c r="H519" s="1705"/>
    </row>
    <row r="520" spans="1:8" ht="15.75" customHeight="1">
      <c r="A520" s="1705"/>
      <c r="B520" s="1705"/>
      <c r="C520" s="1705"/>
      <c r="D520" s="1705"/>
      <c r="E520" s="1705"/>
      <c r="F520" s="1705"/>
      <c r="G520" s="1705"/>
      <c r="H520" s="1705"/>
    </row>
    <row r="521" spans="1:8" ht="15.75" customHeight="1">
      <c r="A521" s="1705"/>
      <c r="B521" s="1705"/>
      <c r="C521" s="1705"/>
      <c r="D521" s="1705"/>
      <c r="E521" s="1705"/>
      <c r="F521" s="1705"/>
      <c r="G521" s="1705"/>
      <c r="H521" s="1705"/>
    </row>
    <row r="522" spans="1:8" ht="15.75" customHeight="1">
      <c r="A522" s="1705"/>
      <c r="B522" s="1705"/>
      <c r="C522" s="1705"/>
      <c r="D522" s="1705"/>
      <c r="E522" s="1705"/>
      <c r="F522" s="1705"/>
      <c r="G522" s="1705"/>
      <c r="H522" s="1705"/>
    </row>
    <row r="523" spans="1:8" ht="15.75" customHeight="1">
      <c r="A523" s="1705"/>
      <c r="B523" s="1705"/>
      <c r="C523" s="1705"/>
      <c r="D523" s="1705"/>
      <c r="E523" s="1705"/>
      <c r="F523" s="1705"/>
      <c r="G523" s="1705"/>
      <c r="H523" s="1705"/>
    </row>
    <row r="524" spans="1:8" ht="15.75" customHeight="1">
      <c r="A524" s="1705"/>
      <c r="B524" s="1705"/>
      <c r="C524" s="1705"/>
      <c r="D524" s="1705"/>
      <c r="E524" s="1705"/>
      <c r="F524" s="1705"/>
      <c r="G524" s="1705"/>
      <c r="H524" s="1705"/>
    </row>
    <row r="525" spans="1:8" ht="15.75" customHeight="1">
      <c r="A525" s="1705"/>
      <c r="B525" s="1705"/>
      <c r="C525" s="1705"/>
      <c r="D525" s="1705"/>
      <c r="E525" s="1705"/>
      <c r="F525" s="1705"/>
      <c r="G525" s="1705"/>
      <c r="H525" s="1705"/>
    </row>
    <row r="526" spans="1:8" ht="15.75" customHeight="1">
      <c r="A526" s="1705"/>
      <c r="B526" s="1705"/>
      <c r="C526" s="1705"/>
      <c r="D526" s="1705"/>
      <c r="E526" s="1705"/>
      <c r="F526" s="1705"/>
      <c r="G526" s="1705"/>
      <c r="H526" s="1705"/>
    </row>
    <row r="527" spans="1:8" ht="15.75" customHeight="1">
      <c r="A527" s="1705"/>
      <c r="B527" s="1705"/>
      <c r="C527" s="1705"/>
      <c r="D527" s="1705"/>
      <c r="E527" s="1705"/>
      <c r="F527" s="1705"/>
      <c r="G527" s="1705"/>
      <c r="H527" s="1705"/>
    </row>
    <row r="528" spans="1:8" ht="15.75" customHeight="1">
      <c r="A528" s="1705"/>
      <c r="B528" s="1705"/>
      <c r="C528" s="1705"/>
      <c r="D528" s="1705"/>
      <c r="E528" s="1705"/>
      <c r="F528" s="1705"/>
      <c r="G528" s="1705"/>
      <c r="H528" s="1705"/>
    </row>
    <row r="529" spans="1:8" ht="15.75" customHeight="1">
      <c r="A529" s="1705"/>
      <c r="B529" s="1705"/>
      <c r="C529" s="1705"/>
      <c r="D529" s="1705"/>
      <c r="E529" s="1705"/>
      <c r="F529" s="1705"/>
      <c r="G529" s="1705"/>
      <c r="H529" s="1705"/>
    </row>
    <row r="530" spans="1:8" ht="15.75" customHeight="1">
      <c r="A530" s="1705"/>
      <c r="B530" s="1705"/>
      <c r="C530" s="1705"/>
      <c r="D530" s="1705"/>
      <c r="E530" s="1705"/>
      <c r="F530" s="1705"/>
      <c r="G530" s="1705"/>
      <c r="H530" s="1705"/>
    </row>
    <row r="531" spans="1:8" ht="15.75" customHeight="1">
      <c r="A531" s="1705"/>
      <c r="B531" s="1705"/>
      <c r="C531" s="1705"/>
      <c r="D531" s="1705"/>
      <c r="E531" s="1705"/>
      <c r="F531" s="1705"/>
      <c r="G531" s="1705"/>
      <c r="H531" s="1705"/>
    </row>
    <row r="532" spans="1:8" ht="15.75" customHeight="1">
      <c r="A532" s="1705"/>
      <c r="B532" s="1705"/>
      <c r="C532" s="1705"/>
      <c r="D532" s="1705"/>
      <c r="E532" s="1705"/>
      <c r="F532" s="1705"/>
      <c r="G532" s="1705"/>
      <c r="H532" s="1705"/>
    </row>
    <row r="533" spans="1:8" ht="15.75" customHeight="1">
      <c r="A533" s="1705"/>
      <c r="B533" s="1705"/>
      <c r="C533" s="1705"/>
      <c r="D533" s="1705"/>
      <c r="E533" s="1705"/>
      <c r="F533" s="1705"/>
      <c r="G533" s="1705"/>
      <c r="H533" s="1705"/>
    </row>
    <row r="534" spans="1:8" ht="15.75" customHeight="1">
      <c r="A534" s="1705"/>
      <c r="B534" s="1705"/>
      <c r="C534" s="1705"/>
      <c r="D534" s="1705"/>
      <c r="E534" s="1705"/>
      <c r="F534" s="1705"/>
      <c r="G534" s="1705"/>
      <c r="H534" s="1705"/>
    </row>
    <row r="535" spans="1:8" ht="15.75" customHeight="1">
      <c r="A535" s="1705"/>
      <c r="B535" s="1705"/>
      <c r="C535" s="1705"/>
      <c r="D535" s="1705"/>
      <c r="E535" s="1705"/>
      <c r="F535" s="1705"/>
      <c r="G535" s="1705"/>
      <c r="H535" s="1705"/>
    </row>
    <row r="536" spans="1:8" ht="15.75" customHeight="1">
      <c r="A536" s="1705"/>
      <c r="B536" s="1705"/>
      <c r="C536" s="1705"/>
      <c r="D536" s="1705"/>
      <c r="E536" s="1705"/>
      <c r="F536" s="1705"/>
      <c r="G536" s="1705"/>
      <c r="H536" s="1705"/>
    </row>
    <row r="537" spans="1:8" ht="15.75" customHeight="1">
      <c r="A537" s="1705"/>
      <c r="B537" s="1705"/>
      <c r="C537" s="1705"/>
      <c r="D537" s="1705"/>
      <c r="E537" s="1705"/>
      <c r="F537" s="1705"/>
      <c r="G537" s="1705"/>
      <c r="H537" s="1705"/>
    </row>
    <row r="538" spans="1:8" ht="15.75" customHeight="1">
      <c r="A538" s="1705"/>
      <c r="B538" s="1705"/>
      <c r="C538" s="1705"/>
      <c r="D538" s="1705"/>
      <c r="E538" s="1705"/>
      <c r="F538" s="1705"/>
      <c r="G538" s="1705"/>
      <c r="H538" s="1705"/>
    </row>
    <row r="539" spans="1:8" ht="15.75" customHeight="1">
      <c r="A539" s="1705"/>
      <c r="B539" s="1705"/>
      <c r="C539" s="1705"/>
      <c r="D539" s="1705"/>
      <c r="E539" s="1705"/>
      <c r="F539" s="1705"/>
      <c r="G539" s="1705"/>
      <c r="H539" s="1705"/>
    </row>
    <row r="540" spans="1:8" ht="15.75" customHeight="1">
      <c r="A540" s="1705"/>
      <c r="B540" s="1705"/>
      <c r="C540" s="1705"/>
      <c r="D540" s="1705"/>
      <c r="E540" s="1705"/>
      <c r="F540" s="1705"/>
      <c r="G540" s="1705"/>
      <c r="H540" s="1705"/>
    </row>
    <row r="541" spans="1:8" ht="15.75" customHeight="1">
      <c r="A541" s="1705"/>
      <c r="B541" s="1705"/>
      <c r="C541" s="1705"/>
      <c r="D541" s="1705"/>
      <c r="E541" s="1705"/>
      <c r="F541" s="1705"/>
      <c r="G541" s="1705"/>
      <c r="H541" s="1705"/>
    </row>
    <row r="542" spans="1:8" ht="15.75" customHeight="1">
      <c r="A542" s="1705"/>
      <c r="B542" s="1705"/>
      <c r="C542" s="1705"/>
      <c r="D542" s="1705"/>
      <c r="E542" s="1705"/>
      <c r="F542" s="1705"/>
      <c r="G542" s="1705"/>
      <c r="H542" s="1705"/>
    </row>
    <row r="543" spans="1:8" ht="15.75" customHeight="1">
      <c r="A543" s="1705"/>
      <c r="B543" s="1705"/>
      <c r="C543" s="1705"/>
      <c r="D543" s="1705"/>
      <c r="E543" s="1705"/>
      <c r="F543" s="1705"/>
      <c r="G543" s="1705"/>
      <c r="H543" s="1705"/>
    </row>
    <row r="544" spans="1:8" ht="15.75" customHeight="1">
      <c r="A544" s="1705"/>
      <c r="B544" s="1705"/>
      <c r="C544" s="1705"/>
      <c r="D544" s="1705"/>
      <c r="E544" s="1705"/>
      <c r="F544" s="1705"/>
      <c r="G544" s="1705"/>
      <c r="H544" s="1705"/>
    </row>
    <row r="545" spans="1:8" ht="15.75" customHeight="1">
      <c r="A545" s="1705"/>
      <c r="B545" s="1705"/>
      <c r="C545" s="1705"/>
      <c r="D545" s="1705"/>
      <c r="E545" s="1705"/>
      <c r="F545" s="1705"/>
      <c r="G545" s="1705"/>
      <c r="H545" s="1705"/>
    </row>
    <row r="546" spans="1:8" ht="15.75" customHeight="1">
      <c r="A546" s="1705"/>
      <c r="B546" s="1705"/>
      <c r="C546" s="1705"/>
      <c r="D546" s="1705"/>
      <c r="E546" s="1705"/>
      <c r="F546" s="1705"/>
      <c r="G546" s="1705"/>
      <c r="H546" s="1705"/>
    </row>
    <row r="547" spans="1:8" ht="15.75" customHeight="1">
      <c r="A547" s="1705"/>
      <c r="B547" s="1705"/>
      <c r="C547" s="1705"/>
      <c r="D547" s="1705"/>
      <c r="E547" s="1705"/>
      <c r="F547" s="1705"/>
      <c r="G547" s="1705"/>
      <c r="H547" s="1705"/>
    </row>
    <row r="548" spans="1:8" ht="15.75" customHeight="1">
      <c r="A548" s="1705"/>
      <c r="B548" s="1705"/>
      <c r="C548" s="1705"/>
      <c r="D548" s="1705"/>
      <c r="E548" s="1705"/>
      <c r="F548" s="1705"/>
      <c r="G548" s="1705"/>
      <c r="H548" s="1705"/>
    </row>
    <row r="549" spans="1:8" ht="15.75" customHeight="1">
      <c r="A549" s="1705"/>
      <c r="B549" s="1705"/>
      <c r="C549" s="1705"/>
      <c r="D549" s="1705"/>
      <c r="E549" s="1705"/>
      <c r="F549" s="1705"/>
      <c r="G549" s="1705"/>
      <c r="H549" s="1705"/>
    </row>
    <row r="550" spans="1:8" ht="15.75" customHeight="1">
      <c r="A550" s="1705"/>
      <c r="B550" s="1705"/>
      <c r="C550" s="1705"/>
      <c r="D550" s="1705"/>
      <c r="E550" s="1705"/>
      <c r="F550" s="1705"/>
      <c r="G550" s="1705"/>
      <c r="H550" s="1705"/>
    </row>
    <row r="551" spans="1:8" ht="15.75" customHeight="1">
      <c r="A551" s="1705"/>
      <c r="B551" s="1705"/>
      <c r="C551" s="1705"/>
      <c r="D551" s="1705"/>
      <c r="E551" s="1705"/>
      <c r="F551" s="1705"/>
      <c r="G551" s="1705"/>
      <c r="H551" s="1705"/>
    </row>
    <row r="552" spans="1:8" ht="15.75" customHeight="1">
      <c r="A552" s="1705"/>
      <c r="B552" s="1705"/>
      <c r="C552" s="1705"/>
      <c r="D552" s="1705"/>
      <c r="E552" s="1705"/>
      <c r="F552" s="1705"/>
      <c r="G552" s="1705"/>
      <c r="H552" s="1705"/>
    </row>
    <row r="553" spans="1:8" ht="15.75" customHeight="1">
      <c r="A553" s="1705"/>
      <c r="B553" s="1705"/>
      <c r="C553" s="1705"/>
      <c r="D553" s="1705"/>
      <c r="E553" s="1705"/>
      <c r="F553" s="1705"/>
      <c r="G553" s="1705"/>
      <c r="H553" s="1705"/>
    </row>
    <row r="554" spans="1:8" ht="15.75" customHeight="1">
      <c r="A554" s="1705"/>
      <c r="B554" s="1705"/>
      <c r="C554" s="1705"/>
      <c r="D554" s="1705"/>
      <c r="E554" s="1705"/>
      <c r="F554" s="1705"/>
      <c r="G554" s="1705"/>
      <c r="H554" s="1705"/>
    </row>
    <row r="555" spans="1:8" ht="15.75" customHeight="1">
      <c r="A555" s="1705"/>
      <c r="B555" s="1705"/>
      <c r="C555" s="1705"/>
      <c r="D555" s="1705"/>
      <c r="E555" s="1705"/>
      <c r="F555" s="1705"/>
      <c r="G555" s="1705"/>
      <c r="H555" s="1705"/>
    </row>
    <row r="556" spans="1:8" ht="15.75" customHeight="1">
      <c r="A556" s="1705"/>
      <c r="B556" s="1705"/>
      <c r="C556" s="1705"/>
      <c r="D556" s="1705"/>
      <c r="E556" s="1705"/>
      <c r="F556" s="1705"/>
      <c r="G556" s="1705"/>
      <c r="H556" s="1705"/>
    </row>
    <row r="557" spans="1:8" ht="15.75" customHeight="1">
      <c r="A557" s="1705"/>
      <c r="B557" s="1705"/>
      <c r="C557" s="1705"/>
      <c r="D557" s="1705"/>
      <c r="E557" s="1705"/>
      <c r="F557" s="1705"/>
      <c r="G557" s="1705"/>
      <c r="H557" s="1705"/>
    </row>
    <row r="558" spans="1:8" ht="15.75" customHeight="1">
      <c r="A558" s="1705"/>
      <c r="B558" s="1705"/>
      <c r="C558" s="1705"/>
      <c r="D558" s="1705"/>
      <c r="E558" s="1705"/>
      <c r="F558" s="1705"/>
      <c r="G558" s="1705"/>
      <c r="H558" s="1705"/>
    </row>
    <row r="559" spans="1:8" ht="15.75" customHeight="1">
      <c r="A559" s="1705"/>
      <c r="B559" s="1705"/>
      <c r="C559" s="1705"/>
      <c r="D559" s="1705"/>
      <c r="E559" s="1705"/>
      <c r="F559" s="1705"/>
      <c r="G559" s="1705"/>
      <c r="H559" s="1705"/>
    </row>
    <row r="560" spans="1:8" ht="15.75" customHeight="1">
      <c r="A560" s="1705"/>
      <c r="B560" s="1705"/>
      <c r="C560" s="1705"/>
      <c r="D560" s="1705"/>
      <c r="E560" s="1705"/>
      <c r="F560" s="1705"/>
      <c r="G560" s="1705"/>
      <c r="H560" s="1705"/>
    </row>
    <row r="561" spans="1:8" ht="15.75" customHeight="1">
      <c r="A561" s="1705"/>
      <c r="B561" s="1705"/>
      <c r="C561" s="1705"/>
      <c r="D561" s="1705"/>
      <c r="E561" s="1705"/>
      <c r="F561" s="1705"/>
      <c r="G561" s="1705"/>
      <c r="H561" s="1705"/>
    </row>
    <row r="562" spans="1:8" ht="15.75" customHeight="1">
      <c r="A562" s="1705"/>
      <c r="B562" s="1705"/>
      <c r="C562" s="1705"/>
      <c r="D562" s="1705"/>
      <c r="E562" s="1705"/>
      <c r="F562" s="1705"/>
      <c r="G562" s="1705"/>
      <c r="H562" s="1705"/>
    </row>
    <row r="563" spans="1:8" ht="15.75" customHeight="1">
      <c r="A563" s="1705"/>
      <c r="B563" s="1705"/>
      <c r="C563" s="1705"/>
      <c r="D563" s="1705"/>
      <c r="E563" s="1705"/>
      <c r="F563" s="1705"/>
      <c r="G563" s="1705"/>
      <c r="H563" s="1705"/>
    </row>
    <row r="564" spans="1:8" ht="15.75" customHeight="1">
      <c r="A564" s="1705"/>
      <c r="B564" s="1705"/>
      <c r="C564" s="1705"/>
      <c r="D564" s="1705"/>
      <c r="E564" s="1705"/>
      <c r="F564" s="1705"/>
      <c r="G564" s="1705"/>
      <c r="H564" s="1705"/>
    </row>
    <row r="565" spans="1:8" ht="15.75" customHeight="1">
      <c r="A565" s="1705"/>
      <c r="B565" s="1705"/>
      <c r="C565" s="1705"/>
      <c r="D565" s="1705"/>
      <c r="E565" s="1705"/>
      <c r="F565" s="1705"/>
      <c r="G565" s="1705"/>
      <c r="H565" s="1705"/>
    </row>
    <row r="566" spans="1:8" ht="15.75" customHeight="1">
      <c r="A566" s="1705"/>
      <c r="B566" s="1705"/>
      <c r="C566" s="1705"/>
      <c r="D566" s="1705"/>
      <c r="E566" s="1705"/>
      <c r="F566" s="1705"/>
      <c r="G566" s="1705"/>
      <c r="H566" s="1705"/>
    </row>
    <row r="567" spans="1:8" ht="15.75" customHeight="1">
      <c r="A567" s="1705"/>
      <c r="B567" s="1705"/>
      <c r="C567" s="1705"/>
      <c r="D567" s="1705"/>
      <c r="E567" s="1705"/>
      <c r="F567" s="1705"/>
      <c r="G567" s="1705"/>
      <c r="H567" s="1705"/>
    </row>
    <row r="568" spans="1:8" ht="15.75" customHeight="1">
      <c r="A568" s="1705"/>
      <c r="B568" s="1705"/>
      <c r="C568" s="1705"/>
      <c r="D568" s="1705"/>
      <c r="E568" s="1705"/>
      <c r="F568" s="1705"/>
      <c r="G568" s="1705"/>
      <c r="H568" s="1705"/>
    </row>
    <row r="569" spans="1:8" ht="15.75" customHeight="1">
      <c r="A569" s="1705"/>
      <c r="B569" s="1705"/>
      <c r="C569" s="1705"/>
      <c r="D569" s="1705"/>
      <c r="E569" s="1705"/>
      <c r="F569" s="1705"/>
      <c r="G569" s="1705"/>
      <c r="H569" s="1705"/>
    </row>
    <row r="570" spans="1:8" ht="15.75" customHeight="1">
      <c r="A570" s="1705"/>
      <c r="B570" s="1705"/>
      <c r="C570" s="1705"/>
      <c r="D570" s="1705"/>
      <c r="E570" s="1705"/>
      <c r="F570" s="1705"/>
      <c r="G570" s="1705"/>
      <c r="H570" s="1705"/>
    </row>
    <row r="571" spans="1:8" ht="15.75" customHeight="1">
      <c r="A571" s="1705"/>
      <c r="B571" s="1705"/>
      <c r="C571" s="1705"/>
      <c r="D571" s="1705"/>
      <c r="E571" s="1705"/>
      <c r="F571" s="1705"/>
      <c r="G571" s="1705"/>
      <c r="H571" s="1705"/>
    </row>
    <row r="572" spans="1:8" ht="15.75" customHeight="1">
      <c r="A572" s="1705"/>
      <c r="B572" s="1705"/>
      <c r="C572" s="1705"/>
      <c r="D572" s="1705"/>
      <c r="E572" s="1705"/>
      <c r="F572" s="1705"/>
      <c r="G572" s="1705"/>
      <c r="H572" s="1705"/>
    </row>
    <row r="573" spans="1:8" ht="15.75" customHeight="1">
      <c r="A573" s="1705"/>
      <c r="B573" s="1705"/>
      <c r="C573" s="1705"/>
      <c r="D573" s="1705"/>
      <c r="E573" s="1705"/>
      <c r="F573" s="1705"/>
      <c r="G573" s="1705"/>
      <c r="H573" s="1705"/>
    </row>
    <row r="574" spans="1:8" ht="15.75" customHeight="1">
      <c r="A574" s="1705"/>
      <c r="B574" s="1705"/>
      <c r="C574" s="1705"/>
      <c r="D574" s="1705"/>
      <c r="E574" s="1705"/>
      <c r="F574" s="1705"/>
      <c r="G574" s="1705"/>
      <c r="H574" s="1705"/>
    </row>
    <row r="575" spans="1:8" ht="15.75" customHeight="1">
      <c r="A575" s="1705"/>
      <c r="B575" s="1705"/>
      <c r="C575" s="1705"/>
      <c r="D575" s="1705"/>
      <c r="E575" s="1705"/>
      <c r="F575" s="1705"/>
      <c r="G575" s="1705"/>
      <c r="H575" s="1705"/>
    </row>
    <row r="576" spans="1:8" ht="15.75" customHeight="1">
      <c r="A576" s="1705"/>
      <c r="B576" s="1705"/>
      <c r="C576" s="1705"/>
      <c r="D576" s="1705"/>
      <c r="E576" s="1705"/>
      <c r="F576" s="1705"/>
      <c r="G576" s="1705"/>
      <c r="H576" s="1705"/>
    </row>
    <row r="577" spans="1:8" ht="15.75" customHeight="1">
      <c r="A577" s="1705"/>
      <c r="B577" s="1705"/>
      <c r="C577" s="1705"/>
      <c r="D577" s="1705"/>
      <c r="E577" s="1705"/>
      <c r="F577" s="1705"/>
      <c r="G577" s="1705"/>
      <c r="H577" s="1705"/>
    </row>
    <row r="578" spans="1:8" ht="15.75" customHeight="1">
      <c r="A578" s="1705"/>
      <c r="B578" s="1705"/>
      <c r="C578" s="1705"/>
      <c r="D578" s="1705"/>
      <c r="E578" s="1705"/>
      <c r="F578" s="1705"/>
      <c r="G578" s="1705"/>
      <c r="H578" s="1705"/>
    </row>
    <row r="579" spans="1:8" ht="15.75" customHeight="1">
      <c r="A579" s="1705"/>
      <c r="B579" s="1705"/>
      <c r="C579" s="1705"/>
      <c r="D579" s="1705"/>
      <c r="E579" s="1705"/>
      <c r="F579" s="1705"/>
      <c r="G579" s="1705"/>
      <c r="H579" s="1705"/>
    </row>
    <row r="580" spans="1:8" ht="15.75" customHeight="1">
      <c r="A580" s="1705"/>
      <c r="B580" s="1705"/>
      <c r="C580" s="1705"/>
      <c r="D580" s="1705"/>
      <c r="E580" s="1705"/>
      <c r="F580" s="1705"/>
      <c r="G580" s="1705"/>
      <c r="H580" s="1705"/>
    </row>
    <row r="581" spans="1:8" ht="15.75" customHeight="1">
      <c r="A581" s="1705"/>
      <c r="B581" s="1705"/>
      <c r="C581" s="1705"/>
      <c r="D581" s="1705"/>
      <c r="E581" s="1705"/>
      <c r="F581" s="1705"/>
      <c r="G581" s="1705"/>
      <c r="H581" s="1705"/>
    </row>
    <row r="582" spans="1:8" ht="15.75" customHeight="1">
      <c r="A582" s="1705"/>
      <c r="B582" s="1705"/>
      <c r="C582" s="1705"/>
      <c r="D582" s="1705"/>
      <c r="E582" s="1705"/>
      <c r="F582" s="1705"/>
      <c r="G582" s="1705"/>
      <c r="H582" s="1705"/>
    </row>
    <row r="583" spans="1:8" ht="15.75" customHeight="1">
      <c r="A583" s="1705"/>
      <c r="B583" s="1705"/>
      <c r="C583" s="1705"/>
      <c r="D583" s="1705"/>
      <c r="E583" s="1705"/>
      <c r="F583" s="1705"/>
      <c r="G583" s="1705"/>
      <c r="H583" s="1705"/>
    </row>
    <row r="584" spans="1:8" ht="15.75" customHeight="1">
      <c r="A584" s="1705"/>
      <c r="B584" s="1705"/>
      <c r="C584" s="1705"/>
      <c r="D584" s="1705"/>
      <c r="E584" s="1705"/>
      <c r="F584" s="1705"/>
      <c r="G584" s="1705"/>
      <c r="H584" s="1705"/>
    </row>
    <row r="585" spans="1:8" ht="15.75" customHeight="1">
      <c r="A585" s="1705"/>
      <c r="B585" s="1705"/>
      <c r="C585" s="1705"/>
      <c r="D585" s="1705"/>
      <c r="E585" s="1705"/>
      <c r="F585" s="1705"/>
      <c r="G585" s="1705"/>
      <c r="H585" s="1705"/>
    </row>
    <row r="586" spans="1:8" ht="15.75" customHeight="1">
      <c r="A586" s="1705"/>
      <c r="B586" s="1705"/>
      <c r="C586" s="1705"/>
      <c r="D586" s="1705"/>
      <c r="E586" s="1705"/>
      <c r="F586" s="1705"/>
      <c r="G586" s="1705"/>
      <c r="H586" s="1705"/>
    </row>
    <row r="587" spans="1:8" ht="15.75" customHeight="1">
      <c r="A587" s="1705"/>
      <c r="B587" s="1705"/>
      <c r="C587" s="1705"/>
      <c r="D587" s="1705"/>
      <c r="E587" s="1705"/>
      <c r="F587" s="1705"/>
      <c r="G587" s="1705"/>
      <c r="H587" s="1705"/>
    </row>
    <row r="588" spans="1:8" ht="15.75" customHeight="1">
      <c r="A588" s="1705"/>
      <c r="B588" s="1705"/>
      <c r="C588" s="1705"/>
      <c r="D588" s="1705"/>
      <c r="E588" s="1705"/>
      <c r="F588" s="1705"/>
      <c r="G588" s="1705"/>
      <c r="H588" s="1705"/>
    </row>
    <row r="589" spans="1:8" ht="15.75" customHeight="1">
      <c r="A589" s="1705"/>
      <c r="B589" s="1705"/>
      <c r="C589" s="1705"/>
      <c r="D589" s="1705"/>
      <c r="E589" s="1705"/>
      <c r="F589" s="1705"/>
      <c r="G589" s="1705"/>
      <c r="H589" s="1705"/>
    </row>
    <row r="590" spans="1:8" ht="15.75" customHeight="1">
      <c r="A590" s="1705"/>
      <c r="B590" s="1705"/>
      <c r="C590" s="1705"/>
      <c r="D590" s="1705"/>
      <c r="E590" s="1705"/>
      <c r="F590" s="1705"/>
      <c r="G590" s="1705"/>
      <c r="H590" s="1705"/>
    </row>
    <row r="591" spans="1:8" ht="15.75" customHeight="1">
      <c r="A591" s="1705"/>
      <c r="B591" s="1705"/>
      <c r="C591" s="1705"/>
      <c r="D591" s="1705"/>
      <c r="E591" s="1705"/>
      <c r="F591" s="1705"/>
      <c r="G591" s="1705"/>
      <c r="H591" s="1705"/>
    </row>
    <row r="592" spans="1:8" ht="15.75" customHeight="1">
      <c r="A592" s="1705"/>
      <c r="B592" s="1705"/>
      <c r="C592" s="1705"/>
      <c r="D592" s="1705"/>
      <c r="E592" s="1705"/>
      <c r="F592" s="1705"/>
      <c r="G592" s="1705"/>
      <c r="H592" s="1705"/>
    </row>
    <row r="593" spans="1:8" ht="15.75" customHeight="1">
      <c r="A593" s="1705"/>
      <c r="B593" s="1705"/>
      <c r="C593" s="1705"/>
      <c r="D593" s="1705"/>
      <c r="E593" s="1705"/>
      <c r="F593" s="1705"/>
      <c r="G593" s="1705"/>
      <c r="H593" s="1705"/>
    </row>
    <row r="594" spans="1:8" ht="15.75" customHeight="1">
      <c r="A594" s="1705"/>
      <c r="B594" s="1705"/>
      <c r="C594" s="1705"/>
      <c r="D594" s="1705"/>
      <c r="E594" s="1705"/>
      <c r="F594" s="1705"/>
      <c r="G594" s="1705"/>
      <c r="H594" s="1705"/>
    </row>
    <row r="595" spans="1:8" ht="15.75" customHeight="1">
      <c r="A595" s="1705"/>
      <c r="B595" s="1705"/>
      <c r="C595" s="1705"/>
      <c r="D595" s="1705"/>
      <c r="E595" s="1705"/>
      <c r="F595" s="1705"/>
      <c r="G595" s="1705"/>
      <c r="H595" s="1705"/>
    </row>
    <row r="596" spans="1:8" ht="15.75" customHeight="1">
      <c r="A596" s="1705"/>
      <c r="B596" s="1705"/>
      <c r="C596" s="1705"/>
      <c r="D596" s="1705"/>
      <c r="E596" s="1705"/>
      <c r="F596" s="1705"/>
      <c r="G596" s="1705"/>
      <c r="H596" s="1705"/>
    </row>
    <row r="597" spans="1:8" ht="15.75" customHeight="1">
      <c r="A597" s="1705"/>
      <c r="B597" s="1705"/>
      <c r="C597" s="1705"/>
      <c r="D597" s="1705"/>
      <c r="E597" s="1705"/>
      <c r="F597" s="1705"/>
      <c r="G597" s="1705"/>
      <c r="H597" s="1705"/>
    </row>
    <row r="598" spans="1:8" ht="15.75" customHeight="1">
      <c r="A598" s="1705"/>
      <c r="B598" s="1705"/>
      <c r="C598" s="1705"/>
      <c r="D598" s="1705"/>
      <c r="E598" s="1705"/>
      <c r="F598" s="1705"/>
      <c r="G598" s="1705"/>
      <c r="H598" s="1705"/>
    </row>
    <row r="599" spans="1:8" ht="15.75" customHeight="1">
      <c r="A599" s="1705"/>
      <c r="B599" s="1705"/>
      <c r="C599" s="1705"/>
      <c r="D599" s="1705"/>
      <c r="E599" s="1705"/>
      <c r="F599" s="1705"/>
      <c r="G599" s="1705"/>
      <c r="H599" s="1705"/>
    </row>
    <row r="600" spans="1:8" ht="15.75" customHeight="1">
      <c r="A600" s="1705"/>
      <c r="B600" s="1705"/>
      <c r="C600" s="1705"/>
      <c r="D600" s="1705"/>
      <c r="E600" s="1705"/>
      <c r="F600" s="1705"/>
      <c r="G600" s="1705"/>
      <c r="H600" s="1705"/>
    </row>
    <row r="601" spans="1:8" ht="15.75" customHeight="1">
      <c r="A601" s="1705"/>
      <c r="B601" s="1705"/>
      <c r="C601" s="1705"/>
      <c r="D601" s="1705"/>
      <c r="E601" s="1705"/>
      <c r="F601" s="1705"/>
      <c r="G601" s="1705"/>
      <c r="H601" s="1705"/>
    </row>
    <row r="602" spans="1:8" ht="15.75" customHeight="1">
      <c r="A602" s="1705"/>
      <c r="B602" s="1705"/>
      <c r="C602" s="1705"/>
      <c r="D602" s="1705"/>
      <c r="E602" s="1705"/>
      <c r="F602" s="1705"/>
      <c r="G602" s="1705"/>
      <c r="H602" s="1705"/>
    </row>
    <row r="603" spans="1:8" ht="15.75" customHeight="1">
      <c r="A603" s="1705"/>
      <c r="B603" s="1705"/>
      <c r="C603" s="1705"/>
      <c r="D603" s="1705"/>
      <c r="E603" s="1705"/>
      <c r="F603" s="1705"/>
      <c r="G603" s="1705"/>
      <c r="H603" s="1705"/>
    </row>
    <row r="604" spans="1:8" ht="15.75" customHeight="1">
      <c r="A604" s="1705"/>
      <c r="B604" s="1705"/>
      <c r="C604" s="1705"/>
      <c r="D604" s="1705"/>
      <c r="E604" s="1705"/>
      <c r="F604" s="1705"/>
      <c r="G604" s="1705"/>
      <c r="H604" s="1705"/>
    </row>
    <row r="605" spans="1:8" ht="15.75" customHeight="1">
      <c r="A605" s="1705"/>
      <c r="B605" s="1705"/>
      <c r="C605" s="1705"/>
      <c r="D605" s="1705"/>
      <c r="E605" s="1705"/>
      <c r="F605" s="1705"/>
      <c r="G605" s="1705"/>
      <c r="H605" s="1705"/>
    </row>
    <row r="606" spans="1:8" ht="15.75" customHeight="1">
      <c r="A606" s="1705"/>
      <c r="B606" s="1705"/>
      <c r="C606" s="1705"/>
      <c r="D606" s="1705"/>
      <c r="E606" s="1705"/>
      <c r="F606" s="1705"/>
      <c r="G606" s="1705"/>
      <c r="H606" s="1705"/>
    </row>
    <row r="607" spans="1:8" ht="15.75" customHeight="1">
      <c r="A607" s="1705"/>
      <c r="B607" s="1705"/>
      <c r="C607" s="1705"/>
      <c r="D607" s="1705"/>
      <c r="E607" s="1705"/>
      <c r="F607" s="1705"/>
      <c r="G607" s="1705"/>
      <c r="H607" s="1705"/>
    </row>
    <row r="608" spans="1:8" ht="15.75" customHeight="1">
      <c r="A608" s="1705"/>
      <c r="B608" s="1705"/>
      <c r="C608" s="1705"/>
      <c r="D608" s="1705"/>
      <c r="E608" s="1705"/>
      <c r="F608" s="1705"/>
      <c r="G608" s="1705"/>
      <c r="H608" s="1705"/>
    </row>
    <row r="609" spans="1:8" ht="15.75" customHeight="1">
      <c r="A609" s="1705"/>
      <c r="B609" s="1705"/>
      <c r="C609" s="1705"/>
      <c r="D609" s="1705"/>
      <c r="E609" s="1705"/>
      <c r="F609" s="1705"/>
      <c r="G609" s="1705"/>
      <c r="H609" s="1705"/>
    </row>
    <row r="610" spans="1:8" ht="15.75" customHeight="1">
      <c r="A610" s="1705"/>
      <c r="B610" s="1705"/>
      <c r="C610" s="1705"/>
      <c r="D610" s="1705"/>
      <c r="E610" s="1705"/>
      <c r="F610" s="1705"/>
      <c r="G610" s="1705"/>
      <c r="H610" s="1705"/>
    </row>
    <row r="611" spans="1:8" ht="15.75" customHeight="1">
      <c r="A611" s="1705"/>
      <c r="B611" s="1705"/>
      <c r="C611" s="1705"/>
      <c r="D611" s="1705"/>
      <c r="E611" s="1705"/>
      <c r="F611" s="1705"/>
      <c r="G611" s="1705"/>
      <c r="H611" s="1705"/>
    </row>
    <row r="612" spans="1:8" ht="15.75" customHeight="1">
      <c r="A612" s="1705"/>
      <c r="B612" s="1705"/>
      <c r="C612" s="1705"/>
      <c r="D612" s="1705"/>
      <c r="E612" s="1705"/>
      <c r="F612" s="1705"/>
      <c r="G612" s="1705"/>
      <c r="H612" s="1705"/>
    </row>
    <row r="613" spans="1:8" ht="15.75" customHeight="1">
      <c r="A613" s="1705"/>
      <c r="B613" s="1705"/>
      <c r="C613" s="1705"/>
      <c r="D613" s="1705"/>
      <c r="E613" s="1705"/>
      <c r="F613" s="1705"/>
      <c r="G613" s="1705"/>
      <c r="H613" s="1705"/>
    </row>
    <row r="614" spans="1:8" ht="15.75" customHeight="1">
      <c r="A614" s="1705"/>
      <c r="B614" s="1705"/>
      <c r="C614" s="1705"/>
      <c r="D614" s="1705"/>
      <c r="E614" s="1705"/>
      <c r="F614" s="1705"/>
      <c r="G614" s="1705"/>
      <c r="H614" s="1705"/>
    </row>
    <row r="615" spans="1:8" ht="15.75" customHeight="1">
      <c r="A615" s="1705"/>
      <c r="B615" s="1705"/>
      <c r="C615" s="1705"/>
      <c r="D615" s="1705"/>
      <c r="E615" s="1705"/>
      <c r="F615" s="1705"/>
      <c r="G615" s="1705"/>
      <c r="H615" s="1705"/>
    </row>
    <row r="616" spans="1:8" ht="15.75" customHeight="1">
      <c r="A616" s="1705"/>
      <c r="B616" s="1705"/>
      <c r="C616" s="1705"/>
      <c r="D616" s="1705"/>
      <c r="E616" s="1705"/>
      <c r="F616" s="1705"/>
      <c r="G616" s="1705"/>
      <c r="H616" s="1705"/>
    </row>
    <row r="617" spans="1:8" ht="15.75" customHeight="1">
      <c r="A617" s="1705"/>
      <c r="B617" s="1705"/>
      <c r="C617" s="1705"/>
      <c r="D617" s="1705"/>
      <c r="E617" s="1705"/>
      <c r="F617" s="1705"/>
      <c r="G617" s="1705"/>
      <c r="H617" s="1705"/>
    </row>
    <row r="618" spans="1:8" ht="15.75" customHeight="1">
      <c r="A618" s="1705"/>
      <c r="B618" s="1705"/>
      <c r="C618" s="1705"/>
      <c r="D618" s="1705"/>
      <c r="E618" s="1705"/>
      <c r="F618" s="1705"/>
      <c r="G618" s="1705"/>
      <c r="H618" s="1705"/>
    </row>
    <row r="619" spans="1:8" ht="15.75" customHeight="1">
      <c r="A619" s="1705"/>
      <c r="B619" s="1705"/>
      <c r="C619" s="1705"/>
      <c r="D619" s="1705"/>
      <c r="E619" s="1705"/>
      <c r="F619" s="1705"/>
      <c r="G619" s="1705"/>
      <c r="H619" s="1705"/>
    </row>
    <row r="620" spans="1:8" ht="15.75" customHeight="1">
      <c r="A620" s="1705"/>
      <c r="B620" s="1705"/>
      <c r="C620" s="1705"/>
      <c r="D620" s="1705"/>
      <c r="E620" s="1705"/>
      <c r="F620" s="1705"/>
      <c r="G620" s="1705"/>
      <c r="H620" s="1705"/>
    </row>
    <row r="621" spans="1:8" ht="15.75" customHeight="1">
      <c r="A621" s="1705"/>
      <c r="B621" s="1705"/>
      <c r="C621" s="1705"/>
      <c r="D621" s="1705"/>
      <c r="E621" s="1705"/>
      <c r="F621" s="1705"/>
      <c r="G621" s="1705"/>
      <c r="H621" s="1705"/>
    </row>
    <row r="622" spans="1:8" ht="15.75" customHeight="1">
      <c r="A622" s="1705"/>
      <c r="B622" s="1705"/>
      <c r="C622" s="1705"/>
      <c r="D622" s="1705"/>
      <c r="E622" s="1705"/>
      <c r="F622" s="1705"/>
      <c r="G622" s="1705"/>
      <c r="H622" s="1705"/>
    </row>
    <row r="623" spans="1:8" ht="15.75" customHeight="1">
      <c r="A623" s="1705"/>
      <c r="B623" s="1705"/>
      <c r="C623" s="1705"/>
      <c r="D623" s="1705"/>
      <c r="E623" s="1705"/>
      <c r="F623" s="1705"/>
      <c r="G623" s="1705"/>
      <c r="H623" s="1705"/>
    </row>
    <row r="624" spans="1:8" ht="15.75" customHeight="1">
      <c r="A624" s="1705"/>
      <c r="B624" s="1705"/>
      <c r="C624" s="1705"/>
      <c r="D624" s="1705"/>
      <c r="E624" s="1705"/>
      <c r="F624" s="1705"/>
      <c r="G624" s="1705"/>
      <c r="H624" s="1705"/>
    </row>
    <row r="625" spans="1:8" ht="15.75" customHeight="1">
      <c r="A625" s="1705"/>
      <c r="B625" s="1705"/>
      <c r="C625" s="1705"/>
      <c r="D625" s="1705"/>
      <c r="E625" s="1705"/>
      <c r="F625" s="1705"/>
      <c r="G625" s="1705"/>
      <c r="H625" s="1705"/>
    </row>
    <row r="626" spans="1:8" ht="15.75" customHeight="1">
      <c r="A626" s="1705"/>
      <c r="B626" s="1705"/>
      <c r="C626" s="1705"/>
      <c r="D626" s="1705"/>
      <c r="E626" s="1705"/>
      <c r="F626" s="1705"/>
      <c r="G626" s="1705"/>
      <c r="H626" s="1705"/>
    </row>
    <row r="627" spans="1:8" ht="15.75" customHeight="1">
      <c r="A627" s="1705"/>
      <c r="B627" s="1705"/>
      <c r="C627" s="1705"/>
      <c r="D627" s="1705"/>
      <c r="E627" s="1705"/>
      <c r="F627" s="1705"/>
      <c r="G627" s="1705"/>
      <c r="H627" s="1705"/>
    </row>
    <row r="628" spans="1:8" ht="15.75" customHeight="1">
      <c r="A628" s="1705"/>
      <c r="B628" s="1705"/>
      <c r="C628" s="1705"/>
      <c r="D628" s="1705"/>
      <c r="E628" s="1705"/>
      <c r="F628" s="1705"/>
      <c r="G628" s="1705"/>
      <c r="H628" s="1705"/>
    </row>
    <row r="629" spans="1:8" ht="15.75" customHeight="1">
      <c r="A629" s="1705"/>
      <c r="B629" s="1705"/>
      <c r="C629" s="1705"/>
      <c r="D629" s="1705"/>
      <c r="E629" s="1705"/>
      <c r="F629" s="1705"/>
      <c r="G629" s="1705"/>
      <c r="H629" s="1705"/>
    </row>
    <row r="630" spans="1:8" ht="15.75" customHeight="1">
      <c r="A630" s="1705"/>
      <c r="B630" s="1705"/>
      <c r="C630" s="1705"/>
      <c r="D630" s="1705"/>
      <c r="E630" s="1705"/>
      <c r="F630" s="1705"/>
      <c r="G630" s="1705"/>
      <c r="H630" s="1705"/>
    </row>
    <row r="631" spans="1:8" ht="15.75" customHeight="1">
      <c r="A631" s="1705"/>
      <c r="B631" s="1705"/>
      <c r="C631" s="1705"/>
      <c r="D631" s="1705"/>
      <c r="E631" s="1705"/>
      <c r="F631" s="1705"/>
      <c r="G631" s="1705"/>
      <c r="H631" s="1705"/>
    </row>
    <row r="632" spans="1:8" ht="15.75" customHeight="1">
      <c r="A632" s="1705"/>
      <c r="B632" s="1705"/>
      <c r="C632" s="1705"/>
      <c r="D632" s="1705"/>
      <c r="E632" s="1705"/>
      <c r="F632" s="1705"/>
      <c r="G632" s="1705"/>
      <c r="H632" s="1705"/>
    </row>
    <row r="633" spans="1:8" ht="15.75" customHeight="1">
      <c r="A633" s="1705"/>
      <c r="B633" s="1705"/>
      <c r="C633" s="1705"/>
      <c r="D633" s="1705"/>
      <c r="E633" s="1705"/>
      <c r="F633" s="1705"/>
      <c r="G633" s="1705"/>
      <c r="H633" s="1705"/>
    </row>
    <row r="634" spans="1:8" ht="15.75" customHeight="1">
      <c r="A634" s="1705"/>
      <c r="B634" s="1705"/>
      <c r="C634" s="1705"/>
      <c r="D634" s="1705"/>
      <c r="E634" s="1705"/>
      <c r="F634" s="1705"/>
      <c r="G634" s="1705"/>
      <c r="H634" s="1705"/>
    </row>
    <row r="635" spans="1:8" ht="15.75" customHeight="1">
      <c r="A635" s="1705"/>
      <c r="B635" s="1705"/>
      <c r="C635" s="1705"/>
      <c r="D635" s="1705"/>
      <c r="E635" s="1705"/>
      <c r="F635" s="1705"/>
      <c r="G635" s="1705"/>
      <c r="H635" s="1705"/>
    </row>
    <row r="636" spans="1:8" ht="15.75" customHeight="1">
      <c r="A636" s="1705"/>
      <c r="B636" s="1705"/>
      <c r="C636" s="1705"/>
      <c r="D636" s="1705"/>
      <c r="E636" s="1705"/>
      <c r="F636" s="1705"/>
      <c r="G636" s="1705"/>
      <c r="H636" s="1705"/>
    </row>
    <row r="637" spans="1:8" ht="15.75" customHeight="1">
      <c r="A637" s="1705"/>
      <c r="B637" s="1705"/>
      <c r="C637" s="1705"/>
      <c r="D637" s="1705"/>
      <c r="E637" s="1705"/>
      <c r="F637" s="1705"/>
      <c r="G637" s="1705"/>
      <c r="H637" s="1705"/>
    </row>
    <row r="638" spans="1:8" ht="15.75" customHeight="1">
      <c r="A638" s="1705"/>
      <c r="B638" s="1705"/>
      <c r="C638" s="1705"/>
      <c r="D638" s="1705"/>
      <c r="E638" s="1705"/>
      <c r="F638" s="1705"/>
      <c r="G638" s="1705"/>
      <c r="H638" s="1705"/>
    </row>
    <row r="639" spans="1:8" ht="15.75" customHeight="1">
      <c r="A639" s="1705"/>
      <c r="B639" s="1705"/>
      <c r="C639" s="1705"/>
      <c r="D639" s="1705"/>
      <c r="E639" s="1705"/>
      <c r="F639" s="1705"/>
      <c r="G639" s="1705"/>
      <c r="H639" s="1705"/>
    </row>
    <row r="640" spans="1:8" ht="15.75" customHeight="1">
      <c r="A640" s="1705"/>
      <c r="B640" s="1705"/>
      <c r="C640" s="1705"/>
      <c r="D640" s="1705"/>
      <c r="E640" s="1705"/>
      <c r="F640" s="1705"/>
      <c r="G640" s="1705"/>
      <c r="H640" s="1705"/>
    </row>
    <row r="641" spans="1:8" ht="15.75" customHeight="1">
      <c r="A641" s="1705"/>
      <c r="B641" s="1705"/>
      <c r="C641" s="1705"/>
      <c r="D641" s="1705"/>
      <c r="E641" s="1705"/>
      <c r="F641" s="1705"/>
      <c r="G641" s="1705"/>
      <c r="H641" s="1705"/>
    </row>
    <row r="642" spans="1:8" ht="15.75" customHeight="1">
      <c r="A642" s="1705"/>
      <c r="B642" s="1705"/>
      <c r="C642" s="1705"/>
      <c r="D642" s="1705"/>
      <c r="E642" s="1705"/>
      <c r="F642" s="1705"/>
      <c r="G642" s="1705"/>
      <c r="H642" s="1705"/>
    </row>
    <row r="643" spans="1:8" ht="15.75" customHeight="1">
      <c r="A643" s="1705"/>
      <c r="B643" s="1705"/>
      <c r="C643" s="1705"/>
      <c r="D643" s="1705"/>
      <c r="E643" s="1705"/>
      <c r="F643" s="1705"/>
      <c r="G643" s="1705"/>
      <c r="H643" s="1705"/>
    </row>
    <row r="644" spans="1:8" ht="15.75" customHeight="1">
      <c r="A644" s="1705"/>
      <c r="B644" s="1705"/>
      <c r="C644" s="1705"/>
      <c r="D644" s="1705"/>
      <c r="E644" s="1705"/>
      <c r="F644" s="1705"/>
      <c r="G644" s="1705"/>
      <c r="H644" s="1705"/>
    </row>
    <row r="645" spans="1:8" ht="15.75" customHeight="1">
      <c r="A645" s="1705"/>
      <c r="B645" s="1705"/>
      <c r="C645" s="1705"/>
      <c r="D645" s="1705"/>
      <c r="E645" s="1705"/>
      <c r="F645" s="1705"/>
      <c r="G645" s="1705"/>
      <c r="H645" s="1705"/>
    </row>
    <row r="646" spans="1:8" ht="15.75" customHeight="1">
      <c r="A646" s="1705"/>
      <c r="B646" s="1705"/>
      <c r="C646" s="1705"/>
      <c r="D646" s="1705"/>
      <c r="E646" s="1705"/>
      <c r="F646" s="1705"/>
      <c r="G646" s="1705"/>
      <c r="H646" s="1705"/>
    </row>
    <row r="647" spans="1:8" ht="15.75" customHeight="1">
      <c r="A647" s="1705"/>
      <c r="B647" s="1705"/>
      <c r="C647" s="1705"/>
      <c r="D647" s="1705"/>
      <c r="E647" s="1705"/>
      <c r="F647" s="1705"/>
      <c r="G647" s="1705"/>
      <c r="H647" s="1705"/>
    </row>
    <row r="648" spans="1:8" ht="15.75" customHeight="1">
      <c r="A648" s="1705"/>
      <c r="B648" s="1705"/>
      <c r="C648" s="1705"/>
      <c r="D648" s="1705"/>
      <c r="E648" s="1705"/>
      <c r="F648" s="1705"/>
      <c r="G648" s="1705"/>
      <c r="H648" s="1705"/>
    </row>
    <row r="649" spans="1:8" ht="15.75" customHeight="1">
      <c r="A649" s="1705"/>
      <c r="B649" s="1705"/>
      <c r="C649" s="1705"/>
      <c r="D649" s="1705"/>
      <c r="E649" s="1705"/>
      <c r="F649" s="1705"/>
      <c r="G649" s="1705"/>
      <c r="H649" s="1705"/>
    </row>
    <row r="650" spans="1:8" ht="15.75" customHeight="1">
      <c r="A650" s="1705"/>
      <c r="B650" s="1705"/>
      <c r="C650" s="1705"/>
      <c r="D650" s="1705"/>
      <c r="E650" s="1705"/>
      <c r="F650" s="1705"/>
      <c r="G650" s="1705"/>
      <c r="H650" s="1705"/>
    </row>
    <row r="651" spans="1:8" ht="15.75" customHeight="1">
      <c r="A651" s="1705"/>
      <c r="B651" s="1705"/>
      <c r="C651" s="1705"/>
      <c r="D651" s="1705"/>
      <c r="E651" s="1705"/>
      <c r="F651" s="1705"/>
      <c r="G651" s="1705"/>
      <c r="H651" s="1705"/>
    </row>
    <row r="652" spans="1:8" ht="15.75" customHeight="1">
      <c r="A652" s="1705"/>
      <c r="B652" s="1705"/>
      <c r="C652" s="1705"/>
      <c r="D652" s="1705"/>
      <c r="E652" s="1705"/>
      <c r="F652" s="1705"/>
      <c r="G652" s="1705"/>
      <c r="H652" s="1705"/>
    </row>
    <row r="653" spans="1:8" ht="15.75" customHeight="1">
      <c r="A653" s="1705"/>
      <c r="B653" s="1705"/>
      <c r="C653" s="1705"/>
      <c r="D653" s="1705"/>
      <c r="E653" s="1705"/>
      <c r="F653" s="1705"/>
      <c r="G653" s="1705"/>
      <c r="H653" s="1705"/>
    </row>
    <row r="654" spans="1:8" ht="15.75" customHeight="1">
      <c r="A654" s="1705"/>
      <c r="B654" s="1705"/>
      <c r="C654" s="1705"/>
      <c r="D654" s="1705"/>
      <c r="E654" s="1705"/>
      <c r="F654" s="1705"/>
      <c r="G654" s="1705"/>
      <c r="H654" s="1705"/>
    </row>
    <row r="655" spans="1:8" ht="15.75" customHeight="1">
      <c r="A655" s="1705"/>
      <c r="B655" s="1705"/>
      <c r="C655" s="1705"/>
      <c r="D655" s="1705"/>
      <c r="E655" s="1705"/>
      <c r="F655" s="1705"/>
      <c r="G655" s="1705"/>
      <c r="H655" s="1705"/>
    </row>
    <row r="656" spans="1:8" ht="15.75" customHeight="1">
      <c r="A656" s="1705"/>
      <c r="B656" s="1705"/>
      <c r="C656" s="1705"/>
      <c r="D656" s="1705"/>
      <c r="E656" s="1705"/>
      <c r="F656" s="1705"/>
      <c r="G656" s="1705"/>
      <c r="H656" s="1705"/>
    </row>
    <row r="657" spans="1:8" ht="15.75" customHeight="1">
      <c r="A657" s="1705"/>
      <c r="B657" s="1705"/>
      <c r="C657" s="1705"/>
      <c r="D657" s="1705"/>
      <c r="E657" s="1705"/>
      <c r="F657" s="1705"/>
      <c r="G657" s="1705"/>
      <c r="H657" s="1705"/>
    </row>
    <row r="658" spans="1:8" ht="15.75" customHeight="1">
      <c r="A658" s="1705"/>
      <c r="B658" s="1705"/>
      <c r="C658" s="1705"/>
      <c r="D658" s="1705"/>
      <c r="E658" s="1705"/>
      <c r="F658" s="1705"/>
      <c r="G658" s="1705"/>
      <c r="H658" s="1705"/>
    </row>
    <row r="659" spans="1:8" ht="15.75" customHeight="1">
      <c r="A659" s="1705"/>
      <c r="B659" s="1705"/>
      <c r="C659" s="1705"/>
      <c r="D659" s="1705"/>
      <c r="E659" s="1705"/>
      <c r="F659" s="1705"/>
      <c r="G659" s="1705"/>
      <c r="H659" s="1705"/>
    </row>
    <row r="660" spans="1:8" ht="15.75" customHeight="1">
      <c r="A660" s="1705"/>
      <c r="B660" s="1705"/>
      <c r="C660" s="1705"/>
      <c r="D660" s="1705"/>
      <c r="E660" s="1705"/>
      <c r="F660" s="1705"/>
      <c r="G660" s="1705"/>
      <c r="H660" s="1705"/>
    </row>
    <row r="661" spans="1:8" ht="15.75" customHeight="1">
      <c r="A661" s="1705"/>
      <c r="B661" s="1705"/>
      <c r="C661" s="1705"/>
      <c r="D661" s="1705"/>
      <c r="E661" s="1705"/>
      <c r="F661" s="1705"/>
      <c r="G661" s="1705"/>
      <c r="H661" s="1705"/>
    </row>
    <row r="662" spans="1:8" ht="15.75" customHeight="1">
      <c r="A662" s="1705"/>
      <c r="B662" s="1705"/>
      <c r="C662" s="1705"/>
      <c r="D662" s="1705"/>
      <c r="E662" s="1705"/>
      <c r="F662" s="1705"/>
      <c r="G662" s="1705"/>
      <c r="H662" s="1705"/>
    </row>
    <row r="663" spans="1:8" ht="15.75" customHeight="1">
      <c r="A663" s="1705"/>
      <c r="B663" s="1705"/>
      <c r="C663" s="1705"/>
      <c r="D663" s="1705"/>
      <c r="E663" s="1705"/>
      <c r="F663" s="1705"/>
      <c r="G663" s="1705"/>
      <c r="H663" s="1705"/>
    </row>
    <row r="664" spans="1:8" ht="15.75" customHeight="1">
      <c r="A664" s="1705"/>
      <c r="B664" s="1705"/>
      <c r="C664" s="1705"/>
      <c r="D664" s="1705"/>
      <c r="E664" s="1705"/>
      <c r="F664" s="1705"/>
      <c r="G664" s="1705"/>
      <c r="H664" s="1705"/>
    </row>
    <row r="665" spans="1:8" ht="15.75" customHeight="1">
      <c r="A665" s="1705"/>
      <c r="B665" s="1705"/>
      <c r="C665" s="1705"/>
      <c r="D665" s="1705"/>
      <c r="E665" s="1705"/>
      <c r="F665" s="1705"/>
      <c r="G665" s="1705"/>
      <c r="H665" s="1705"/>
    </row>
    <row r="666" spans="1:8" ht="15.75" customHeight="1">
      <c r="A666" s="1705"/>
      <c r="B666" s="1705"/>
      <c r="C666" s="1705"/>
      <c r="D666" s="1705"/>
      <c r="E666" s="1705"/>
      <c r="F666" s="1705"/>
      <c r="G666" s="1705"/>
      <c r="H666" s="1705"/>
    </row>
    <row r="667" spans="1:8" ht="15.75" customHeight="1">
      <c r="A667" s="1705"/>
      <c r="B667" s="1705"/>
      <c r="C667" s="1705"/>
      <c r="D667" s="1705"/>
      <c r="E667" s="1705"/>
      <c r="F667" s="1705"/>
      <c r="G667" s="1705"/>
      <c r="H667" s="1705"/>
    </row>
    <row r="668" spans="1:8" ht="15.75" customHeight="1">
      <c r="A668" s="1705"/>
      <c r="B668" s="1705"/>
      <c r="C668" s="1705"/>
      <c r="D668" s="1705"/>
      <c r="E668" s="1705"/>
      <c r="F668" s="1705"/>
      <c r="G668" s="1705"/>
      <c r="H668" s="1705"/>
    </row>
    <row r="669" spans="1:8" ht="15.75" customHeight="1">
      <c r="A669" s="1705"/>
      <c r="B669" s="1705"/>
      <c r="C669" s="1705"/>
      <c r="D669" s="1705"/>
      <c r="E669" s="1705"/>
      <c r="F669" s="1705"/>
      <c r="G669" s="1705"/>
      <c r="H669" s="1705"/>
    </row>
    <row r="670" spans="1:8" ht="15.75" customHeight="1">
      <c r="A670" s="1705"/>
      <c r="B670" s="1705"/>
      <c r="C670" s="1705"/>
      <c r="D670" s="1705"/>
      <c r="E670" s="1705"/>
      <c r="F670" s="1705"/>
      <c r="G670" s="1705"/>
      <c r="H670" s="1705"/>
    </row>
    <row r="671" spans="1:8" ht="15.75" customHeight="1">
      <c r="A671" s="1705"/>
      <c r="B671" s="1705"/>
      <c r="C671" s="1705"/>
      <c r="D671" s="1705"/>
      <c r="E671" s="1705"/>
      <c r="F671" s="1705"/>
      <c r="G671" s="1705"/>
      <c r="H671" s="1705"/>
    </row>
    <row r="672" spans="1:8" ht="15.75" customHeight="1">
      <c r="A672" s="1705"/>
      <c r="B672" s="1705"/>
      <c r="C672" s="1705"/>
      <c r="D672" s="1705"/>
      <c r="E672" s="1705"/>
      <c r="F672" s="1705"/>
      <c r="G672" s="1705"/>
      <c r="H672" s="1705"/>
    </row>
    <row r="673" spans="1:8" ht="15.75" customHeight="1">
      <c r="A673" s="1705"/>
      <c r="B673" s="1705"/>
      <c r="C673" s="1705"/>
      <c r="D673" s="1705"/>
      <c r="E673" s="1705"/>
      <c r="F673" s="1705"/>
      <c r="G673" s="1705"/>
      <c r="H673" s="1705"/>
    </row>
    <row r="674" spans="1:8" ht="15.75" customHeight="1">
      <c r="A674" s="1705"/>
      <c r="B674" s="1705"/>
      <c r="C674" s="1705"/>
      <c r="D674" s="1705"/>
      <c r="E674" s="1705"/>
      <c r="F674" s="1705"/>
      <c r="G674" s="1705"/>
      <c r="H674" s="1705"/>
    </row>
    <row r="675" spans="1:8" ht="15.75" customHeight="1">
      <c r="A675" s="1705"/>
      <c r="B675" s="1705"/>
      <c r="C675" s="1705"/>
      <c r="D675" s="1705"/>
      <c r="E675" s="1705"/>
      <c r="F675" s="1705"/>
      <c r="G675" s="1705"/>
      <c r="H675" s="1705"/>
    </row>
    <row r="676" spans="1:8" ht="15.75" customHeight="1">
      <c r="A676" s="1705"/>
      <c r="B676" s="1705"/>
      <c r="C676" s="1705"/>
      <c r="D676" s="1705"/>
      <c r="E676" s="1705"/>
      <c r="F676" s="1705"/>
      <c r="G676" s="1705"/>
      <c r="H676" s="1705"/>
    </row>
    <row r="677" spans="1:8" ht="15.75" customHeight="1">
      <c r="A677" s="1705"/>
      <c r="B677" s="1705"/>
      <c r="C677" s="1705"/>
      <c r="D677" s="1705"/>
      <c r="E677" s="1705"/>
      <c r="F677" s="1705"/>
      <c r="G677" s="1705"/>
      <c r="H677" s="1705"/>
    </row>
    <row r="678" spans="1:8" ht="15.75" customHeight="1">
      <c r="A678" s="1705"/>
      <c r="B678" s="1705"/>
      <c r="C678" s="1705"/>
      <c r="D678" s="1705"/>
      <c r="E678" s="1705"/>
      <c r="F678" s="1705"/>
      <c r="G678" s="1705"/>
      <c r="H678" s="1705"/>
    </row>
    <row r="679" spans="1:8" ht="15.75" customHeight="1">
      <c r="A679" s="1705"/>
      <c r="B679" s="1705"/>
      <c r="C679" s="1705"/>
      <c r="D679" s="1705"/>
      <c r="E679" s="1705"/>
      <c r="F679" s="1705"/>
      <c r="G679" s="1705"/>
      <c r="H679" s="1705"/>
    </row>
    <row r="680" spans="1:8" ht="15.75" customHeight="1">
      <c r="A680" s="1705"/>
      <c r="B680" s="1705"/>
      <c r="C680" s="1705"/>
      <c r="D680" s="1705"/>
      <c r="E680" s="1705"/>
      <c r="F680" s="1705"/>
      <c r="G680" s="1705"/>
      <c r="H680" s="1705"/>
    </row>
    <row r="681" spans="1:8" ht="15.75" customHeight="1">
      <c r="A681" s="1705"/>
      <c r="B681" s="1705"/>
      <c r="C681" s="1705"/>
      <c r="D681" s="1705"/>
      <c r="E681" s="1705"/>
      <c r="F681" s="1705"/>
      <c r="G681" s="1705"/>
      <c r="H681" s="1705"/>
    </row>
    <row r="682" spans="1:8" ht="15.75" customHeight="1">
      <c r="A682" s="1705"/>
      <c r="B682" s="1705"/>
      <c r="C682" s="1705"/>
      <c r="D682" s="1705"/>
      <c r="E682" s="1705"/>
      <c r="F682" s="1705"/>
      <c r="G682" s="1705"/>
      <c r="H682" s="1705"/>
    </row>
    <row r="683" spans="1:8" ht="15.75" customHeight="1">
      <c r="A683" s="1705"/>
      <c r="B683" s="1705"/>
      <c r="C683" s="1705"/>
      <c r="D683" s="1705"/>
      <c r="E683" s="1705"/>
      <c r="F683" s="1705"/>
      <c r="G683" s="1705"/>
      <c r="H683" s="1705"/>
    </row>
    <row r="684" spans="1:8" ht="15.75" customHeight="1">
      <c r="A684" s="1705"/>
      <c r="B684" s="1705"/>
      <c r="C684" s="1705"/>
      <c r="D684" s="1705"/>
      <c r="E684" s="1705"/>
      <c r="F684" s="1705"/>
      <c r="G684" s="1705"/>
      <c r="H684" s="1705"/>
    </row>
    <row r="685" spans="1:8" ht="15.75" customHeight="1">
      <c r="A685" s="1705"/>
      <c r="B685" s="1705"/>
      <c r="C685" s="1705"/>
      <c r="D685" s="1705"/>
      <c r="E685" s="1705"/>
      <c r="F685" s="1705"/>
      <c r="G685" s="1705"/>
      <c r="H685" s="1705"/>
    </row>
    <row r="686" spans="1:8" ht="15.75" customHeight="1">
      <c r="A686" s="1705"/>
      <c r="B686" s="1705"/>
      <c r="C686" s="1705"/>
      <c r="D686" s="1705"/>
      <c r="E686" s="1705"/>
      <c r="F686" s="1705"/>
      <c r="G686" s="1705"/>
      <c r="H686" s="1705"/>
    </row>
    <row r="687" spans="1:8" ht="15.75" customHeight="1">
      <c r="A687" s="1705"/>
      <c r="B687" s="1705"/>
      <c r="C687" s="1705"/>
      <c r="D687" s="1705"/>
      <c r="E687" s="1705"/>
      <c r="F687" s="1705"/>
      <c r="G687" s="1705"/>
      <c r="H687" s="1705"/>
    </row>
    <row r="688" spans="1:8" ht="15.75" customHeight="1">
      <c r="A688" s="1705"/>
      <c r="B688" s="1705"/>
      <c r="C688" s="1705"/>
      <c r="D688" s="1705"/>
      <c r="E688" s="1705"/>
      <c r="F688" s="1705"/>
      <c r="G688" s="1705"/>
      <c r="H688" s="1705"/>
    </row>
    <row r="689" spans="1:8" ht="15.75" customHeight="1">
      <c r="A689" s="1705"/>
      <c r="B689" s="1705"/>
      <c r="C689" s="1705"/>
      <c r="D689" s="1705"/>
      <c r="E689" s="1705"/>
      <c r="F689" s="1705"/>
      <c r="G689" s="1705"/>
      <c r="H689" s="1705"/>
    </row>
    <row r="690" spans="1:8" ht="15.75" customHeight="1">
      <c r="A690" s="1705"/>
      <c r="B690" s="1705"/>
      <c r="C690" s="1705"/>
      <c r="D690" s="1705"/>
      <c r="E690" s="1705"/>
      <c r="F690" s="1705"/>
      <c r="G690" s="1705"/>
      <c r="H690" s="1705"/>
    </row>
    <row r="691" spans="1:8" ht="15.75" customHeight="1">
      <c r="A691" s="1705"/>
      <c r="B691" s="1705"/>
      <c r="C691" s="1705"/>
      <c r="D691" s="1705"/>
      <c r="E691" s="1705"/>
      <c r="F691" s="1705"/>
      <c r="G691" s="1705"/>
      <c r="H691" s="1705"/>
    </row>
    <row r="692" spans="1:8" ht="15.75" customHeight="1">
      <c r="A692" s="1705"/>
      <c r="B692" s="1705"/>
      <c r="C692" s="1705"/>
      <c r="D692" s="1705"/>
      <c r="E692" s="1705"/>
      <c r="F692" s="1705"/>
      <c r="G692" s="1705"/>
      <c r="H692" s="1705"/>
    </row>
    <row r="693" spans="1:8" ht="15.75" customHeight="1">
      <c r="A693" s="1705"/>
      <c r="B693" s="1705"/>
      <c r="C693" s="1705"/>
      <c r="D693" s="1705"/>
      <c r="E693" s="1705"/>
      <c r="F693" s="1705"/>
      <c r="G693" s="1705"/>
      <c r="H693" s="1705"/>
    </row>
    <row r="694" spans="1:8" ht="15.75" customHeight="1">
      <c r="A694" s="1705"/>
      <c r="B694" s="1705"/>
      <c r="C694" s="1705"/>
      <c r="D694" s="1705"/>
      <c r="E694" s="1705"/>
      <c r="F694" s="1705"/>
      <c r="G694" s="1705"/>
      <c r="H694" s="1705"/>
    </row>
    <row r="695" spans="1:8" ht="15.75" customHeight="1">
      <c r="A695" s="1705"/>
      <c r="B695" s="1705"/>
      <c r="C695" s="1705"/>
      <c r="D695" s="1705"/>
      <c r="E695" s="1705"/>
      <c r="F695" s="1705"/>
      <c r="G695" s="1705"/>
      <c r="H695" s="1705"/>
    </row>
    <row r="696" spans="1:8" ht="15.75" customHeight="1">
      <c r="A696" s="1705"/>
      <c r="B696" s="1705"/>
      <c r="C696" s="1705"/>
      <c r="D696" s="1705"/>
      <c r="E696" s="1705"/>
      <c r="F696" s="1705"/>
      <c r="G696" s="1705"/>
      <c r="H696" s="1705"/>
    </row>
    <row r="697" spans="1:8" ht="15.75" customHeight="1">
      <c r="A697" s="1705"/>
      <c r="B697" s="1705"/>
      <c r="C697" s="1705"/>
      <c r="D697" s="1705"/>
      <c r="E697" s="1705"/>
      <c r="F697" s="1705"/>
      <c r="G697" s="1705"/>
      <c r="H697" s="1705"/>
    </row>
    <row r="698" spans="1:8" ht="15.75" customHeight="1">
      <c r="A698" s="1705"/>
      <c r="B698" s="1705"/>
      <c r="C698" s="1705"/>
      <c r="D698" s="1705"/>
      <c r="E698" s="1705"/>
      <c r="F698" s="1705"/>
      <c r="G698" s="1705"/>
      <c r="H698" s="1705"/>
    </row>
    <row r="699" spans="1:8" ht="15.75" customHeight="1">
      <c r="A699" s="1705"/>
      <c r="B699" s="1705"/>
      <c r="C699" s="1705"/>
      <c r="D699" s="1705"/>
      <c r="E699" s="1705"/>
      <c r="F699" s="1705"/>
      <c r="G699" s="1705"/>
      <c r="H699" s="1705"/>
    </row>
    <row r="700" spans="1:8" ht="15.75" customHeight="1">
      <c r="A700" s="1705"/>
      <c r="B700" s="1705"/>
      <c r="C700" s="1705"/>
      <c r="D700" s="1705"/>
      <c r="E700" s="1705"/>
      <c r="F700" s="1705"/>
      <c r="G700" s="1705"/>
      <c r="H700" s="1705"/>
    </row>
    <row r="701" spans="1:8" ht="15.75" customHeight="1">
      <c r="A701" s="1705"/>
      <c r="B701" s="1705"/>
      <c r="C701" s="1705"/>
      <c r="D701" s="1705"/>
      <c r="E701" s="1705"/>
      <c r="F701" s="1705"/>
      <c r="G701" s="1705"/>
      <c r="H701" s="1705"/>
    </row>
    <row r="702" spans="1:8" ht="15.75" customHeight="1">
      <c r="A702" s="1705"/>
      <c r="B702" s="1705"/>
      <c r="C702" s="1705"/>
      <c r="D702" s="1705"/>
      <c r="E702" s="1705"/>
      <c r="F702" s="1705"/>
      <c r="G702" s="1705"/>
      <c r="H702" s="1705"/>
    </row>
    <row r="703" spans="1:8" ht="15.75" customHeight="1">
      <c r="A703" s="1705"/>
      <c r="B703" s="1705"/>
      <c r="C703" s="1705"/>
      <c r="D703" s="1705"/>
      <c r="E703" s="1705"/>
      <c r="F703" s="1705"/>
      <c r="G703" s="1705"/>
      <c r="H703" s="1705"/>
    </row>
    <row r="704" spans="1:8" ht="15.75" customHeight="1">
      <c r="A704" s="1705"/>
      <c r="B704" s="1705"/>
      <c r="C704" s="1705"/>
      <c r="D704" s="1705"/>
      <c r="E704" s="1705"/>
      <c r="F704" s="1705"/>
      <c r="G704" s="1705"/>
      <c r="H704" s="1705"/>
    </row>
    <row r="705" spans="1:8" ht="15.75" customHeight="1">
      <c r="A705" s="1705"/>
      <c r="B705" s="1705"/>
      <c r="C705" s="1705"/>
      <c r="D705" s="1705"/>
      <c r="E705" s="1705"/>
      <c r="F705" s="1705"/>
      <c r="G705" s="1705"/>
      <c r="H705" s="1705"/>
    </row>
    <row r="706" spans="1:8" ht="15.75" customHeight="1">
      <c r="A706" s="1705"/>
      <c r="B706" s="1705"/>
      <c r="C706" s="1705"/>
      <c r="D706" s="1705"/>
      <c r="E706" s="1705"/>
      <c r="F706" s="1705"/>
      <c r="G706" s="1705"/>
      <c r="H706" s="1705"/>
    </row>
    <row r="707" spans="1:8" ht="15.75" customHeight="1">
      <c r="A707" s="1705"/>
      <c r="B707" s="1705"/>
      <c r="C707" s="1705"/>
      <c r="D707" s="1705"/>
      <c r="E707" s="1705"/>
      <c r="F707" s="1705"/>
      <c r="G707" s="1705"/>
      <c r="H707" s="1705"/>
    </row>
    <row r="708" spans="1:8" ht="15.75" customHeight="1">
      <c r="A708" s="1705"/>
      <c r="B708" s="1705"/>
      <c r="C708" s="1705"/>
      <c r="D708" s="1705"/>
      <c r="E708" s="1705"/>
      <c r="F708" s="1705"/>
      <c r="G708" s="1705"/>
      <c r="H708" s="1705"/>
    </row>
    <row r="709" spans="1:8" ht="15.75" customHeight="1">
      <c r="A709" s="1705"/>
      <c r="B709" s="1705"/>
      <c r="C709" s="1705"/>
      <c r="D709" s="1705"/>
      <c r="E709" s="1705"/>
      <c r="F709" s="1705"/>
      <c r="G709" s="1705"/>
      <c r="H709" s="1705"/>
    </row>
    <row r="710" spans="1:8" ht="15.75" customHeight="1">
      <c r="A710" s="1705"/>
      <c r="B710" s="1705"/>
      <c r="C710" s="1705"/>
      <c r="D710" s="1705"/>
      <c r="E710" s="1705"/>
      <c r="F710" s="1705"/>
      <c r="G710" s="1705"/>
      <c r="H710" s="1705"/>
    </row>
    <row r="711" spans="1:8" ht="15.75" customHeight="1">
      <c r="A711" s="1705"/>
      <c r="B711" s="1705"/>
      <c r="C711" s="1705"/>
      <c r="D711" s="1705"/>
      <c r="E711" s="1705"/>
      <c r="F711" s="1705"/>
      <c r="G711" s="1705"/>
      <c r="H711" s="1705"/>
    </row>
    <row r="712" spans="1:8" ht="15.75" customHeight="1">
      <c r="A712" s="1705"/>
      <c r="B712" s="1705"/>
      <c r="C712" s="1705"/>
      <c r="D712" s="1705"/>
      <c r="E712" s="1705"/>
      <c r="F712" s="1705"/>
      <c r="G712" s="1705"/>
      <c r="H712" s="1705"/>
    </row>
    <row r="713" spans="1:8" ht="15.75" customHeight="1">
      <c r="A713" s="1705"/>
      <c r="B713" s="1705"/>
      <c r="C713" s="1705"/>
      <c r="D713" s="1705"/>
      <c r="E713" s="1705"/>
      <c r="F713" s="1705"/>
      <c r="G713" s="1705"/>
      <c r="H713" s="1705"/>
    </row>
    <row r="714" spans="1:8" ht="15.75" customHeight="1">
      <c r="A714" s="1705"/>
      <c r="B714" s="1705"/>
      <c r="C714" s="1705"/>
      <c r="D714" s="1705"/>
      <c r="E714" s="1705"/>
      <c r="F714" s="1705"/>
      <c r="G714" s="1705"/>
      <c r="H714" s="1705"/>
    </row>
    <row r="715" spans="1:8" ht="15.75" customHeight="1">
      <c r="A715" s="1705"/>
      <c r="B715" s="1705"/>
      <c r="C715" s="1705"/>
      <c r="D715" s="1705"/>
      <c r="E715" s="1705"/>
      <c r="F715" s="1705"/>
      <c r="G715" s="1705"/>
      <c r="H715" s="1705"/>
    </row>
    <row r="716" spans="1:8" ht="15.75" customHeight="1">
      <c r="A716" s="1705"/>
      <c r="B716" s="1705"/>
      <c r="C716" s="1705"/>
      <c r="D716" s="1705"/>
      <c r="E716" s="1705"/>
      <c r="F716" s="1705"/>
      <c r="G716" s="1705"/>
      <c r="H716" s="1705"/>
    </row>
    <row r="717" spans="1:8" ht="15.75" customHeight="1">
      <c r="A717" s="1705"/>
      <c r="B717" s="1705"/>
      <c r="C717" s="1705"/>
      <c r="D717" s="1705"/>
      <c r="E717" s="1705"/>
      <c r="F717" s="1705"/>
      <c r="G717" s="1705"/>
      <c r="H717" s="1705"/>
    </row>
    <row r="718" spans="1:8" ht="15.75" customHeight="1">
      <c r="A718" s="1705"/>
      <c r="B718" s="1705"/>
      <c r="C718" s="1705"/>
      <c r="D718" s="1705"/>
      <c r="E718" s="1705"/>
      <c r="F718" s="1705"/>
      <c r="G718" s="1705"/>
      <c r="H718" s="1705"/>
    </row>
    <row r="719" spans="1:8" ht="15.75" customHeight="1">
      <c r="A719" s="1705"/>
      <c r="B719" s="1705"/>
      <c r="C719" s="1705"/>
      <c r="D719" s="1705"/>
      <c r="E719" s="1705"/>
      <c r="F719" s="1705"/>
      <c r="G719" s="1705"/>
      <c r="H719" s="1705"/>
    </row>
    <row r="720" spans="1:8" ht="15.75" customHeight="1">
      <c r="A720" s="1705"/>
      <c r="B720" s="1705"/>
      <c r="C720" s="1705"/>
      <c r="D720" s="1705"/>
      <c r="E720" s="1705"/>
      <c r="F720" s="1705"/>
      <c r="G720" s="1705"/>
      <c r="H720" s="1705"/>
    </row>
    <row r="721" spans="1:8" ht="15.75" customHeight="1">
      <c r="A721" s="1705"/>
      <c r="B721" s="1705"/>
      <c r="C721" s="1705"/>
      <c r="D721" s="1705"/>
      <c r="E721" s="1705"/>
      <c r="F721" s="1705"/>
      <c r="G721" s="1705"/>
      <c r="H721" s="1705"/>
    </row>
    <row r="722" spans="1:8" ht="15.75" customHeight="1">
      <c r="A722" s="1705"/>
      <c r="B722" s="1705"/>
      <c r="C722" s="1705"/>
      <c r="D722" s="1705"/>
      <c r="E722" s="1705"/>
      <c r="F722" s="1705"/>
      <c r="G722" s="1705"/>
      <c r="H722" s="1705"/>
    </row>
    <row r="723" spans="1:8" ht="15.75" customHeight="1">
      <c r="A723" s="1705"/>
      <c r="B723" s="1705"/>
      <c r="C723" s="1705"/>
      <c r="D723" s="1705"/>
      <c r="E723" s="1705"/>
      <c r="F723" s="1705"/>
      <c r="G723" s="1705"/>
      <c r="H723" s="1705"/>
    </row>
    <row r="724" spans="1:8" ht="15.75" customHeight="1">
      <c r="A724" s="1705"/>
      <c r="B724" s="1705"/>
      <c r="C724" s="1705"/>
      <c r="D724" s="1705"/>
      <c r="E724" s="1705"/>
      <c r="F724" s="1705"/>
      <c r="G724" s="1705"/>
      <c r="H724" s="1705"/>
    </row>
    <row r="725" spans="1:8" ht="15.75" customHeight="1">
      <c r="A725" s="1705"/>
      <c r="B725" s="1705"/>
      <c r="C725" s="1705"/>
      <c r="D725" s="1705"/>
      <c r="E725" s="1705"/>
      <c r="F725" s="1705"/>
      <c r="G725" s="1705"/>
      <c r="H725" s="1705"/>
    </row>
    <row r="726" spans="1:8" ht="15.75" customHeight="1">
      <c r="A726" s="1705"/>
      <c r="B726" s="1705"/>
      <c r="C726" s="1705"/>
      <c r="D726" s="1705"/>
      <c r="E726" s="1705"/>
      <c r="F726" s="1705"/>
      <c r="G726" s="1705"/>
      <c r="H726" s="1705"/>
    </row>
    <row r="727" spans="1:8" ht="15.75" customHeight="1">
      <c r="A727" s="1705"/>
      <c r="B727" s="1705"/>
      <c r="C727" s="1705"/>
      <c r="D727" s="1705"/>
      <c r="E727" s="1705"/>
      <c r="F727" s="1705"/>
      <c r="G727" s="1705"/>
      <c r="H727" s="1705"/>
    </row>
    <row r="728" spans="1:8" ht="15.75" customHeight="1">
      <c r="A728" s="1705"/>
      <c r="B728" s="1705"/>
      <c r="C728" s="1705"/>
      <c r="D728" s="1705"/>
      <c r="E728" s="1705"/>
      <c r="F728" s="1705"/>
      <c r="G728" s="1705"/>
      <c r="H728" s="1705"/>
    </row>
    <row r="729" spans="1:8" ht="15.75" customHeight="1">
      <c r="A729" s="1705"/>
      <c r="B729" s="1705"/>
      <c r="C729" s="1705"/>
      <c r="D729" s="1705"/>
      <c r="E729" s="1705"/>
      <c r="F729" s="1705"/>
      <c r="G729" s="1705"/>
      <c r="H729" s="1705"/>
    </row>
    <row r="730" spans="1:8" ht="15.75" customHeight="1">
      <c r="A730" s="1705"/>
      <c r="B730" s="1705"/>
      <c r="C730" s="1705"/>
      <c r="D730" s="1705"/>
      <c r="E730" s="1705"/>
      <c r="F730" s="1705"/>
      <c r="G730" s="1705"/>
      <c r="H730" s="1705"/>
    </row>
    <row r="731" spans="1:8" ht="15.75" customHeight="1">
      <c r="A731" s="1705"/>
      <c r="B731" s="1705"/>
      <c r="C731" s="1705"/>
      <c r="D731" s="1705"/>
      <c r="E731" s="1705"/>
      <c r="F731" s="1705"/>
      <c r="G731" s="1705"/>
      <c r="H731" s="1705"/>
    </row>
    <row r="732" spans="1:8" ht="15.75" customHeight="1">
      <c r="A732" s="1705"/>
      <c r="B732" s="1705"/>
      <c r="C732" s="1705"/>
      <c r="D732" s="1705"/>
      <c r="E732" s="1705"/>
      <c r="F732" s="1705"/>
      <c r="G732" s="1705"/>
      <c r="H732" s="1705"/>
    </row>
    <row r="733" spans="1:8" ht="15.75" customHeight="1">
      <c r="A733" s="1705"/>
      <c r="B733" s="1705"/>
      <c r="C733" s="1705"/>
      <c r="D733" s="1705"/>
      <c r="E733" s="1705"/>
      <c r="F733" s="1705"/>
      <c r="G733" s="1705"/>
      <c r="H733" s="1705"/>
    </row>
    <row r="734" spans="1:8" ht="15.75" customHeight="1">
      <c r="A734" s="1705"/>
      <c r="B734" s="1705"/>
      <c r="C734" s="1705"/>
      <c r="D734" s="1705"/>
      <c r="E734" s="1705"/>
      <c r="F734" s="1705"/>
      <c r="G734" s="1705"/>
      <c r="H734" s="1705"/>
    </row>
    <row r="735" spans="1:8" ht="15.75" customHeight="1">
      <c r="A735" s="1705"/>
      <c r="B735" s="1705"/>
      <c r="C735" s="1705"/>
      <c r="D735" s="1705"/>
      <c r="E735" s="1705"/>
      <c r="F735" s="1705"/>
      <c r="G735" s="1705"/>
      <c r="H735" s="1705"/>
    </row>
    <row r="736" spans="1:8" ht="15.75" customHeight="1">
      <c r="A736" s="1705"/>
      <c r="B736" s="1705"/>
      <c r="C736" s="1705"/>
      <c r="D736" s="1705"/>
      <c r="E736" s="1705"/>
      <c r="F736" s="1705"/>
      <c r="G736" s="1705"/>
      <c r="H736" s="1705"/>
    </row>
    <row r="737" spans="1:8" ht="15.75" customHeight="1">
      <c r="A737" s="1705"/>
      <c r="B737" s="1705"/>
      <c r="C737" s="1705"/>
      <c r="D737" s="1705"/>
      <c r="E737" s="1705"/>
      <c r="F737" s="1705"/>
      <c r="G737" s="1705"/>
      <c r="H737" s="1705"/>
    </row>
    <row r="738" spans="1:8" ht="15.75" customHeight="1">
      <c r="A738" s="1705"/>
      <c r="B738" s="1705"/>
      <c r="C738" s="1705"/>
      <c r="D738" s="1705"/>
      <c r="E738" s="1705"/>
      <c r="F738" s="1705"/>
      <c r="G738" s="1705"/>
      <c r="H738" s="1705"/>
    </row>
    <row r="739" spans="1:8" ht="15.75" customHeight="1">
      <c r="A739" s="1705"/>
      <c r="B739" s="1705"/>
      <c r="C739" s="1705"/>
      <c r="D739" s="1705"/>
      <c r="E739" s="1705"/>
      <c r="F739" s="1705"/>
      <c r="G739" s="1705"/>
      <c r="H739" s="1705"/>
    </row>
    <row r="740" spans="1:8" ht="15.75" customHeight="1">
      <c r="A740" s="1705"/>
      <c r="B740" s="1705"/>
      <c r="C740" s="1705"/>
      <c r="D740" s="1705"/>
      <c r="E740" s="1705"/>
      <c r="F740" s="1705"/>
      <c r="G740" s="1705"/>
      <c r="H740" s="1705"/>
    </row>
    <row r="741" spans="1:8" ht="15.75" customHeight="1">
      <c r="A741" s="1705"/>
      <c r="B741" s="1705"/>
      <c r="C741" s="1705"/>
      <c r="D741" s="1705"/>
      <c r="E741" s="1705"/>
      <c r="F741" s="1705"/>
      <c r="G741" s="1705"/>
      <c r="H741" s="1705"/>
    </row>
    <row r="742" spans="1:8" ht="15.75" customHeight="1">
      <c r="A742" s="1705"/>
      <c r="B742" s="1705"/>
      <c r="C742" s="1705"/>
      <c r="D742" s="1705"/>
      <c r="E742" s="1705"/>
      <c r="F742" s="1705"/>
      <c r="G742" s="1705"/>
      <c r="H742" s="1705"/>
    </row>
    <row r="743" spans="1:8" ht="15.75" customHeight="1">
      <c r="A743" s="1705"/>
      <c r="B743" s="1705"/>
      <c r="C743" s="1705"/>
      <c r="D743" s="1705"/>
      <c r="E743" s="1705"/>
      <c r="F743" s="1705"/>
      <c r="G743" s="1705"/>
      <c r="H743" s="1705"/>
    </row>
    <row r="744" spans="1:8" ht="15.75" customHeight="1">
      <c r="A744" s="1705"/>
      <c r="B744" s="1705"/>
      <c r="C744" s="1705"/>
      <c r="D744" s="1705"/>
      <c r="E744" s="1705"/>
      <c r="F744" s="1705"/>
      <c r="G744" s="1705"/>
      <c r="H744" s="1705"/>
    </row>
    <row r="745" spans="1:8" ht="15.75" customHeight="1">
      <c r="A745" s="1705"/>
      <c r="B745" s="1705"/>
      <c r="C745" s="1705"/>
      <c r="D745" s="1705"/>
      <c r="E745" s="1705"/>
      <c r="F745" s="1705"/>
      <c r="G745" s="1705"/>
      <c r="H745" s="1705"/>
    </row>
    <row r="746" spans="1:8" ht="15.75" customHeight="1">
      <c r="A746" s="1705"/>
      <c r="B746" s="1705"/>
      <c r="C746" s="1705"/>
      <c r="D746" s="1705"/>
      <c r="E746" s="1705"/>
      <c r="F746" s="1705"/>
      <c r="G746" s="1705"/>
      <c r="H746" s="1705"/>
    </row>
    <row r="747" spans="1:8" ht="15.75" customHeight="1">
      <c r="A747" s="1705"/>
      <c r="B747" s="1705"/>
      <c r="C747" s="1705"/>
      <c r="D747" s="1705"/>
      <c r="E747" s="1705"/>
      <c r="F747" s="1705"/>
      <c r="G747" s="1705"/>
      <c r="H747" s="1705"/>
    </row>
    <row r="748" spans="1:8" ht="15.75" customHeight="1">
      <c r="A748" s="1705"/>
      <c r="B748" s="1705"/>
      <c r="C748" s="1705"/>
      <c r="D748" s="1705"/>
      <c r="E748" s="1705"/>
      <c r="F748" s="1705"/>
      <c r="G748" s="1705"/>
      <c r="H748" s="1705"/>
    </row>
    <row r="749" spans="1:8" ht="15.75" customHeight="1">
      <c r="A749" s="1705"/>
      <c r="B749" s="1705"/>
      <c r="C749" s="1705"/>
      <c r="D749" s="1705"/>
      <c r="E749" s="1705"/>
      <c r="F749" s="1705"/>
      <c r="G749" s="1705"/>
      <c r="H749" s="1705"/>
    </row>
    <row r="750" spans="1:8" ht="15.75" customHeight="1">
      <c r="A750" s="1705"/>
      <c r="B750" s="1705"/>
      <c r="C750" s="1705"/>
      <c r="D750" s="1705"/>
      <c r="E750" s="1705"/>
      <c r="F750" s="1705"/>
      <c r="G750" s="1705"/>
      <c r="H750" s="1705"/>
    </row>
    <row r="751" spans="1:8" ht="15.75" customHeight="1">
      <c r="A751" s="1705"/>
      <c r="B751" s="1705"/>
      <c r="C751" s="1705"/>
      <c r="D751" s="1705"/>
      <c r="E751" s="1705"/>
      <c r="F751" s="1705"/>
      <c r="G751" s="1705"/>
      <c r="H751" s="1705"/>
    </row>
    <row r="752" spans="1:8" ht="15.75" customHeight="1">
      <c r="A752" s="1705"/>
      <c r="B752" s="1705"/>
      <c r="C752" s="1705"/>
      <c r="D752" s="1705"/>
      <c r="E752" s="1705"/>
      <c r="F752" s="1705"/>
      <c r="G752" s="1705"/>
      <c r="H752" s="1705"/>
    </row>
    <row r="753" spans="1:8" ht="15.75" customHeight="1">
      <c r="A753" s="1705"/>
      <c r="B753" s="1705"/>
      <c r="C753" s="1705"/>
      <c r="D753" s="1705"/>
      <c r="E753" s="1705"/>
      <c r="F753" s="1705"/>
      <c r="G753" s="1705"/>
      <c r="H753" s="1705"/>
    </row>
    <row r="754" spans="1:8" ht="15.75" customHeight="1">
      <c r="A754" s="1705"/>
      <c r="B754" s="1705"/>
      <c r="C754" s="1705"/>
      <c r="D754" s="1705"/>
      <c r="E754" s="1705"/>
      <c r="F754" s="1705"/>
      <c r="G754" s="1705"/>
      <c r="H754" s="1705"/>
    </row>
    <row r="755" spans="1:8" ht="15.75" customHeight="1">
      <c r="A755" s="1705"/>
      <c r="B755" s="1705"/>
      <c r="C755" s="1705"/>
      <c r="D755" s="1705"/>
      <c r="E755" s="1705"/>
      <c r="F755" s="1705"/>
      <c r="G755" s="1705"/>
      <c r="H755" s="1705"/>
    </row>
    <row r="756" spans="1:8" ht="15.75" customHeight="1">
      <c r="A756" s="1705"/>
      <c r="B756" s="1705"/>
      <c r="C756" s="1705"/>
      <c r="D756" s="1705"/>
      <c r="E756" s="1705"/>
      <c r="F756" s="1705"/>
      <c r="G756" s="1705"/>
      <c r="H756" s="1705"/>
    </row>
    <row r="757" spans="1:8" ht="15.75" customHeight="1">
      <c r="A757" s="1705"/>
      <c r="B757" s="1705"/>
      <c r="C757" s="1705"/>
      <c r="D757" s="1705"/>
      <c r="E757" s="1705"/>
      <c r="F757" s="1705"/>
      <c r="G757" s="1705"/>
      <c r="H757" s="1705"/>
    </row>
    <row r="758" spans="1:8" ht="15.75" customHeight="1">
      <c r="A758" s="1705"/>
      <c r="B758" s="1705"/>
      <c r="C758" s="1705"/>
      <c r="D758" s="1705"/>
      <c r="E758" s="1705"/>
      <c r="F758" s="1705"/>
      <c r="G758" s="1705"/>
      <c r="H758" s="1705"/>
    </row>
    <row r="759" spans="1:8" ht="15.75" customHeight="1">
      <c r="A759" s="1705"/>
      <c r="B759" s="1705"/>
      <c r="C759" s="1705"/>
      <c r="D759" s="1705"/>
      <c r="E759" s="1705"/>
      <c r="F759" s="1705"/>
      <c r="G759" s="1705"/>
      <c r="H759" s="1705"/>
    </row>
    <row r="760" spans="1:8" ht="15.75" customHeight="1">
      <c r="A760" s="1705"/>
      <c r="B760" s="1705"/>
      <c r="C760" s="1705"/>
      <c r="D760" s="1705"/>
      <c r="E760" s="1705"/>
      <c r="F760" s="1705"/>
      <c r="G760" s="1705"/>
      <c r="H760" s="1705"/>
    </row>
    <row r="761" spans="1:8" ht="15.75" customHeight="1">
      <c r="A761" s="1705"/>
      <c r="B761" s="1705"/>
      <c r="C761" s="1705"/>
      <c r="D761" s="1705"/>
      <c r="E761" s="1705"/>
      <c r="F761" s="1705"/>
      <c r="G761" s="1705"/>
      <c r="H761" s="1705"/>
    </row>
    <row r="762" spans="1:8" ht="15.75" customHeight="1">
      <c r="A762" s="1705"/>
      <c r="B762" s="1705"/>
      <c r="C762" s="1705"/>
      <c r="D762" s="1705"/>
      <c r="E762" s="1705"/>
      <c r="F762" s="1705"/>
      <c r="G762" s="1705"/>
      <c r="H762" s="1705"/>
    </row>
    <row r="763" spans="1:8" ht="15.75" customHeight="1">
      <c r="A763" s="1705"/>
      <c r="B763" s="1705"/>
      <c r="C763" s="1705"/>
      <c r="D763" s="1705"/>
      <c r="E763" s="1705"/>
      <c r="F763" s="1705"/>
      <c r="G763" s="1705"/>
      <c r="H763" s="1705"/>
    </row>
    <row r="764" spans="1:8" ht="15.75" customHeight="1">
      <c r="A764" s="1705"/>
      <c r="B764" s="1705"/>
      <c r="C764" s="1705"/>
      <c r="D764" s="1705"/>
      <c r="E764" s="1705"/>
      <c r="F764" s="1705"/>
      <c r="G764" s="1705"/>
      <c r="H764" s="1705"/>
    </row>
    <row r="765" spans="1:8" ht="15.75" customHeight="1">
      <c r="A765" s="1705"/>
      <c r="B765" s="1705"/>
      <c r="C765" s="1705"/>
      <c r="D765" s="1705"/>
      <c r="E765" s="1705"/>
      <c r="F765" s="1705"/>
      <c r="G765" s="1705"/>
      <c r="H765" s="1705"/>
    </row>
    <row r="766" spans="1:8" ht="15.75" customHeight="1">
      <c r="A766" s="1705"/>
      <c r="B766" s="1705"/>
      <c r="C766" s="1705"/>
      <c r="D766" s="1705"/>
      <c r="E766" s="1705"/>
      <c r="F766" s="1705"/>
      <c r="G766" s="1705"/>
      <c r="H766" s="1705"/>
    </row>
    <row r="767" spans="1:8" ht="15.75" customHeight="1">
      <c r="A767" s="1705"/>
      <c r="B767" s="1705"/>
      <c r="C767" s="1705"/>
      <c r="D767" s="1705"/>
      <c r="E767" s="1705"/>
      <c r="F767" s="1705"/>
      <c r="G767" s="1705"/>
      <c r="H767" s="1705"/>
    </row>
    <row r="768" spans="1:8" ht="15.75" customHeight="1">
      <c r="A768" s="1705"/>
      <c r="B768" s="1705"/>
      <c r="C768" s="1705"/>
      <c r="D768" s="1705"/>
      <c r="E768" s="1705"/>
      <c r="F768" s="1705"/>
      <c r="G768" s="1705"/>
      <c r="H768" s="1705"/>
    </row>
    <row r="769" spans="1:8" ht="15.75" customHeight="1">
      <c r="A769" s="1705"/>
      <c r="B769" s="1705"/>
      <c r="C769" s="1705"/>
      <c r="D769" s="1705"/>
      <c r="E769" s="1705"/>
      <c r="F769" s="1705"/>
      <c r="G769" s="1705"/>
      <c r="H769" s="1705"/>
    </row>
    <row r="770" spans="1:8" ht="15.75" customHeight="1">
      <c r="A770" s="1705"/>
      <c r="B770" s="1705"/>
      <c r="C770" s="1705"/>
      <c r="D770" s="1705"/>
      <c r="E770" s="1705"/>
      <c r="F770" s="1705"/>
      <c r="G770" s="1705"/>
      <c r="H770" s="1705"/>
    </row>
    <row r="771" spans="1:8" ht="15.75" customHeight="1">
      <c r="A771" s="1705"/>
      <c r="B771" s="1705"/>
      <c r="C771" s="1705"/>
      <c r="D771" s="1705"/>
      <c r="E771" s="1705"/>
      <c r="F771" s="1705"/>
      <c r="G771" s="1705"/>
      <c r="H771" s="1705"/>
    </row>
    <row r="772" spans="1:8" ht="15.75" customHeight="1">
      <c r="A772" s="1705"/>
      <c r="B772" s="1705"/>
      <c r="C772" s="1705"/>
      <c r="D772" s="1705"/>
      <c r="E772" s="1705"/>
      <c r="F772" s="1705"/>
      <c r="G772" s="1705"/>
      <c r="H772" s="1705"/>
    </row>
    <row r="773" spans="1:8" ht="15.75" customHeight="1">
      <c r="A773" s="1705"/>
      <c r="B773" s="1705"/>
      <c r="C773" s="1705"/>
      <c r="D773" s="1705"/>
      <c r="E773" s="1705"/>
      <c r="F773" s="1705"/>
      <c r="G773" s="1705"/>
      <c r="H773" s="1705"/>
    </row>
    <row r="774" spans="1:8" ht="15.75" customHeight="1">
      <c r="A774" s="1705"/>
      <c r="B774" s="1705"/>
      <c r="C774" s="1705"/>
      <c r="D774" s="1705"/>
      <c r="E774" s="1705"/>
      <c r="F774" s="1705"/>
      <c r="G774" s="1705"/>
      <c r="H774" s="1705"/>
    </row>
    <row r="775" spans="1:8" ht="15.75" customHeight="1">
      <c r="A775" s="1705"/>
      <c r="B775" s="1705"/>
      <c r="C775" s="1705"/>
      <c r="D775" s="1705"/>
      <c r="E775" s="1705"/>
      <c r="F775" s="1705"/>
      <c r="G775" s="1705"/>
      <c r="H775" s="1705"/>
    </row>
    <row r="776" spans="1:8" ht="15.75" customHeight="1">
      <c r="A776" s="1705"/>
      <c r="B776" s="1705"/>
      <c r="C776" s="1705"/>
      <c r="D776" s="1705"/>
      <c r="E776" s="1705"/>
      <c r="F776" s="1705"/>
      <c r="G776" s="1705"/>
      <c r="H776" s="1705"/>
    </row>
    <row r="777" spans="1:8" ht="15.75" customHeight="1">
      <c r="A777" s="1705"/>
      <c r="B777" s="1705"/>
      <c r="C777" s="1705"/>
      <c r="D777" s="1705"/>
      <c r="E777" s="1705"/>
      <c r="F777" s="1705"/>
      <c r="G777" s="1705"/>
      <c r="H777" s="1705"/>
    </row>
    <row r="778" spans="1:8" ht="15.75" customHeight="1">
      <c r="A778" s="1705"/>
      <c r="B778" s="1705"/>
      <c r="C778" s="1705"/>
      <c r="D778" s="1705"/>
      <c r="E778" s="1705"/>
      <c r="F778" s="1705"/>
      <c r="G778" s="1705"/>
      <c r="H778" s="1705"/>
    </row>
    <row r="779" spans="1:8" ht="15.75" customHeight="1">
      <c r="A779" s="1705"/>
      <c r="B779" s="1705"/>
      <c r="C779" s="1705"/>
      <c r="D779" s="1705"/>
      <c r="E779" s="1705"/>
      <c r="F779" s="1705"/>
      <c r="G779" s="1705"/>
      <c r="H779" s="1705"/>
    </row>
    <row r="780" spans="1:8" ht="15.75" customHeight="1">
      <c r="A780" s="1705"/>
      <c r="B780" s="1705"/>
      <c r="C780" s="1705"/>
      <c r="D780" s="1705"/>
      <c r="E780" s="1705"/>
      <c r="F780" s="1705"/>
      <c r="G780" s="1705"/>
      <c r="H780" s="1705"/>
    </row>
    <row r="781" spans="1:8" ht="15.75" customHeight="1">
      <c r="A781" s="1705"/>
      <c r="B781" s="1705"/>
      <c r="C781" s="1705"/>
      <c r="D781" s="1705"/>
      <c r="E781" s="1705"/>
      <c r="F781" s="1705"/>
      <c r="G781" s="1705"/>
      <c r="H781" s="1705"/>
    </row>
    <row r="782" spans="1:8" ht="15.75" customHeight="1">
      <c r="A782" s="1705"/>
      <c r="B782" s="1705"/>
      <c r="C782" s="1705"/>
      <c r="D782" s="1705"/>
      <c r="E782" s="1705"/>
      <c r="F782" s="1705"/>
      <c r="G782" s="1705"/>
      <c r="H782" s="1705"/>
    </row>
    <row r="783" spans="1:8" ht="15.75" customHeight="1">
      <c r="A783" s="1705"/>
      <c r="B783" s="1705"/>
      <c r="C783" s="1705"/>
      <c r="D783" s="1705"/>
      <c r="E783" s="1705"/>
      <c r="F783" s="1705"/>
      <c r="G783" s="1705"/>
      <c r="H783" s="1705"/>
    </row>
    <row r="784" spans="1:8" ht="15.75" customHeight="1">
      <c r="A784" s="1705"/>
      <c r="B784" s="1705"/>
      <c r="C784" s="1705"/>
      <c r="D784" s="1705"/>
      <c r="E784" s="1705"/>
      <c r="F784" s="1705"/>
      <c r="G784" s="1705"/>
      <c r="H784" s="1705"/>
    </row>
    <row r="785" spans="1:8" ht="15.75" customHeight="1">
      <c r="A785" s="1705"/>
      <c r="B785" s="1705"/>
      <c r="C785" s="1705"/>
      <c r="D785" s="1705"/>
      <c r="E785" s="1705"/>
      <c r="F785" s="1705"/>
      <c r="G785" s="1705"/>
      <c r="H785" s="1705"/>
    </row>
    <row r="786" spans="1:8" ht="15.75" customHeight="1">
      <c r="A786" s="1705"/>
      <c r="B786" s="1705"/>
      <c r="C786" s="1705"/>
      <c r="D786" s="1705"/>
      <c r="E786" s="1705"/>
      <c r="F786" s="1705"/>
      <c r="G786" s="1705"/>
      <c r="H786" s="1705"/>
    </row>
    <row r="787" spans="1:8" ht="15.75" customHeight="1">
      <c r="A787" s="1705"/>
      <c r="B787" s="1705"/>
      <c r="C787" s="1705"/>
      <c r="D787" s="1705"/>
      <c r="E787" s="1705"/>
      <c r="F787" s="1705"/>
      <c r="G787" s="1705"/>
      <c r="H787" s="1705"/>
    </row>
    <row r="788" spans="1:8" ht="15.75" customHeight="1">
      <c r="A788" s="1705"/>
      <c r="B788" s="1705"/>
      <c r="C788" s="1705"/>
      <c r="D788" s="1705"/>
      <c r="E788" s="1705"/>
      <c r="F788" s="1705"/>
      <c r="G788" s="1705"/>
      <c r="H788" s="1705"/>
    </row>
    <row r="789" spans="1:8" ht="15.75" customHeight="1">
      <c r="A789" s="1705"/>
      <c r="B789" s="1705"/>
      <c r="C789" s="1705"/>
      <c r="D789" s="1705"/>
      <c r="E789" s="1705"/>
      <c r="F789" s="1705"/>
      <c r="G789" s="1705"/>
      <c r="H789" s="1705"/>
    </row>
    <row r="790" spans="1:8" ht="15.75" customHeight="1">
      <c r="A790" s="1705"/>
      <c r="B790" s="1705"/>
      <c r="C790" s="1705"/>
      <c r="D790" s="1705"/>
      <c r="E790" s="1705"/>
      <c r="F790" s="1705"/>
      <c r="G790" s="1705"/>
      <c r="H790" s="1705"/>
    </row>
    <row r="791" spans="1:8" ht="15.75" customHeight="1">
      <c r="A791" s="1705"/>
      <c r="B791" s="1705"/>
      <c r="C791" s="1705"/>
      <c r="D791" s="1705"/>
      <c r="E791" s="1705"/>
      <c r="F791" s="1705"/>
      <c r="G791" s="1705"/>
      <c r="H791" s="1705"/>
    </row>
    <row r="792" spans="1:8" ht="15.75" customHeight="1">
      <c r="A792" s="1705"/>
      <c r="B792" s="1705"/>
      <c r="C792" s="1705"/>
      <c r="D792" s="1705"/>
      <c r="E792" s="1705"/>
      <c r="F792" s="1705"/>
      <c r="G792" s="1705"/>
      <c r="H792" s="1705"/>
    </row>
    <row r="793" spans="1:8" ht="15.75" customHeight="1">
      <c r="A793" s="1705"/>
      <c r="B793" s="1705"/>
      <c r="C793" s="1705"/>
      <c r="D793" s="1705"/>
      <c r="E793" s="1705"/>
      <c r="F793" s="1705"/>
      <c r="G793" s="1705"/>
      <c r="H793" s="1705"/>
    </row>
    <row r="794" spans="1:8" ht="15.75" customHeight="1">
      <c r="A794" s="1705"/>
      <c r="B794" s="1705"/>
      <c r="C794" s="1705"/>
      <c r="D794" s="1705"/>
      <c r="E794" s="1705"/>
      <c r="F794" s="1705"/>
      <c r="G794" s="1705"/>
      <c r="H794" s="1705"/>
    </row>
    <row r="795" spans="1:8" ht="15.75" customHeight="1">
      <c r="A795" s="1705"/>
      <c r="B795" s="1705"/>
      <c r="C795" s="1705"/>
      <c r="D795" s="1705"/>
      <c r="E795" s="1705"/>
      <c r="F795" s="1705"/>
      <c r="G795" s="1705"/>
      <c r="H795" s="1705"/>
    </row>
    <row r="796" spans="1:8" ht="15.75" customHeight="1">
      <c r="A796" s="1705"/>
      <c r="B796" s="1705"/>
      <c r="C796" s="1705"/>
      <c r="D796" s="1705"/>
      <c r="E796" s="1705"/>
      <c r="F796" s="1705"/>
      <c r="G796" s="1705"/>
      <c r="H796" s="1705"/>
    </row>
    <row r="797" spans="1:8" ht="15.75" customHeight="1">
      <c r="A797" s="1705"/>
      <c r="B797" s="1705"/>
      <c r="C797" s="1705"/>
      <c r="D797" s="1705"/>
      <c r="E797" s="1705"/>
      <c r="F797" s="1705"/>
      <c r="G797" s="1705"/>
      <c r="H797" s="1705"/>
    </row>
    <row r="798" spans="1:8" ht="15.75" customHeight="1">
      <c r="A798" s="1705"/>
      <c r="B798" s="1705"/>
      <c r="C798" s="1705"/>
      <c r="D798" s="1705"/>
      <c r="E798" s="1705"/>
      <c r="F798" s="1705"/>
      <c r="G798" s="1705"/>
      <c r="H798" s="1705"/>
    </row>
    <row r="799" spans="1:8" ht="15.75" customHeight="1">
      <c r="A799" s="1705"/>
      <c r="B799" s="1705"/>
      <c r="C799" s="1705"/>
      <c r="D799" s="1705"/>
      <c r="E799" s="1705"/>
      <c r="F799" s="1705"/>
      <c r="G799" s="1705"/>
      <c r="H799" s="1705"/>
    </row>
    <row r="800" spans="1:8" ht="15.75" customHeight="1">
      <c r="A800" s="1705"/>
      <c r="B800" s="1705"/>
      <c r="C800" s="1705"/>
      <c r="D800" s="1705"/>
      <c r="E800" s="1705"/>
      <c r="F800" s="1705"/>
      <c r="G800" s="1705"/>
      <c r="H800" s="1705"/>
    </row>
    <row r="801" spans="1:8" ht="15.75" customHeight="1">
      <c r="A801" s="1705"/>
      <c r="B801" s="1705"/>
      <c r="C801" s="1705"/>
      <c r="D801" s="1705"/>
      <c r="E801" s="1705"/>
      <c r="F801" s="1705"/>
      <c r="G801" s="1705"/>
      <c r="H801" s="1705"/>
    </row>
    <row r="802" spans="1:8" ht="15.75" customHeight="1">
      <c r="A802" s="1705"/>
      <c r="B802" s="1705"/>
      <c r="C802" s="1705"/>
      <c r="D802" s="1705"/>
      <c r="E802" s="1705"/>
      <c r="F802" s="1705"/>
      <c r="G802" s="1705"/>
      <c r="H802" s="1705"/>
    </row>
    <row r="803" spans="1:8" ht="15.75" customHeight="1">
      <c r="A803" s="1705"/>
      <c r="B803" s="1705"/>
      <c r="C803" s="1705"/>
      <c r="D803" s="1705"/>
      <c r="E803" s="1705"/>
      <c r="F803" s="1705"/>
      <c r="G803" s="1705"/>
      <c r="H803" s="1705"/>
    </row>
    <row r="804" spans="1:8" ht="15.75" customHeight="1">
      <c r="A804" s="1705"/>
      <c r="B804" s="1705"/>
      <c r="C804" s="1705"/>
      <c r="D804" s="1705"/>
      <c r="E804" s="1705"/>
      <c r="F804" s="1705"/>
      <c r="G804" s="1705"/>
      <c r="H804" s="1705"/>
    </row>
    <row r="805" spans="1:8" ht="15.75" customHeight="1">
      <c r="A805" s="1705"/>
      <c r="B805" s="1705"/>
      <c r="C805" s="1705"/>
      <c r="D805" s="1705"/>
      <c r="E805" s="1705"/>
      <c r="F805" s="1705"/>
      <c r="G805" s="1705"/>
      <c r="H805" s="1705"/>
    </row>
    <row r="806" spans="1:8" ht="15.75" customHeight="1">
      <c r="A806" s="1705"/>
      <c r="B806" s="1705"/>
      <c r="C806" s="1705"/>
      <c r="D806" s="1705"/>
      <c r="E806" s="1705"/>
      <c r="F806" s="1705"/>
      <c r="G806" s="1705"/>
      <c r="H806" s="1705"/>
    </row>
    <row r="807" spans="1:8" ht="15.75" customHeight="1">
      <c r="A807" s="1705"/>
      <c r="B807" s="1705"/>
      <c r="C807" s="1705"/>
      <c r="D807" s="1705"/>
      <c r="E807" s="1705"/>
      <c r="F807" s="1705"/>
      <c r="G807" s="1705"/>
      <c r="H807" s="1705"/>
    </row>
    <row r="808" spans="1:8" ht="15.75" customHeight="1">
      <c r="A808" s="1705"/>
      <c r="B808" s="1705"/>
      <c r="C808" s="1705"/>
      <c r="D808" s="1705"/>
      <c r="E808" s="1705"/>
      <c r="F808" s="1705"/>
      <c r="G808" s="1705"/>
      <c r="H808" s="1705"/>
    </row>
    <row r="809" spans="1:8" ht="15.75" customHeight="1">
      <c r="A809" s="1705"/>
      <c r="B809" s="1705"/>
      <c r="C809" s="1705"/>
      <c r="D809" s="1705"/>
      <c r="E809" s="1705"/>
      <c r="F809" s="1705"/>
      <c r="G809" s="1705"/>
      <c r="H809" s="1705"/>
    </row>
    <row r="810" spans="1:8" ht="15.75" customHeight="1">
      <c r="A810" s="1705"/>
      <c r="B810" s="1705"/>
      <c r="C810" s="1705"/>
      <c r="D810" s="1705"/>
      <c r="E810" s="1705"/>
      <c r="F810" s="1705"/>
      <c r="G810" s="1705"/>
      <c r="H810" s="1705"/>
    </row>
    <row r="811" spans="1:8" ht="15.75" customHeight="1">
      <c r="A811" s="1705"/>
      <c r="B811" s="1705"/>
      <c r="C811" s="1705"/>
      <c r="D811" s="1705"/>
      <c r="E811" s="1705"/>
      <c r="F811" s="1705"/>
      <c r="G811" s="1705"/>
      <c r="H811" s="1705"/>
    </row>
    <row r="812" spans="1:8" ht="15.75" customHeight="1">
      <c r="A812" s="1705"/>
      <c r="B812" s="1705"/>
      <c r="C812" s="1705"/>
      <c r="D812" s="1705"/>
      <c r="E812" s="1705"/>
      <c r="F812" s="1705"/>
      <c r="G812" s="1705"/>
      <c r="H812" s="1705"/>
    </row>
    <row r="813" spans="1:8" ht="15.75" customHeight="1">
      <c r="A813" s="1705"/>
      <c r="B813" s="1705"/>
      <c r="C813" s="1705"/>
      <c r="D813" s="1705"/>
      <c r="E813" s="1705"/>
      <c r="F813" s="1705"/>
      <c r="G813" s="1705"/>
      <c r="H813" s="1705"/>
    </row>
    <row r="814" spans="1:8" ht="15.75" customHeight="1">
      <c r="A814" s="1705"/>
      <c r="B814" s="1705"/>
      <c r="C814" s="1705"/>
      <c r="D814" s="1705"/>
      <c r="E814" s="1705"/>
      <c r="F814" s="1705"/>
      <c r="G814" s="1705"/>
      <c r="H814" s="1705"/>
    </row>
    <row r="815" spans="1:8" ht="15.75" customHeight="1">
      <c r="A815" s="1705"/>
      <c r="B815" s="1705"/>
      <c r="C815" s="1705"/>
      <c r="D815" s="1705"/>
      <c r="E815" s="1705"/>
      <c r="F815" s="1705"/>
      <c r="G815" s="1705"/>
      <c r="H815" s="1705"/>
    </row>
    <row r="816" spans="1:8" ht="15.75" customHeight="1">
      <c r="A816" s="1705"/>
      <c r="B816" s="1705"/>
      <c r="C816" s="1705"/>
      <c r="D816" s="1705"/>
      <c r="E816" s="1705"/>
      <c r="F816" s="1705"/>
      <c r="G816" s="1705"/>
      <c r="H816" s="1705"/>
    </row>
    <row r="817" spans="1:8" ht="15.75" customHeight="1">
      <c r="A817" s="1705"/>
      <c r="B817" s="1705"/>
      <c r="C817" s="1705"/>
      <c r="D817" s="1705"/>
      <c r="E817" s="1705"/>
      <c r="F817" s="1705"/>
      <c r="G817" s="1705"/>
      <c r="H817" s="1705"/>
    </row>
    <row r="818" spans="1:8" ht="15.75" customHeight="1">
      <c r="A818" s="1705"/>
      <c r="B818" s="1705"/>
      <c r="C818" s="1705"/>
      <c r="D818" s="1705"/>
      <c r="E818" s="1705"/>
      <c r="F818" s="1705"/>
      <c r="G818" s="1705"/>
      <c r="H818" s="1705"/>
    </row>
    <row r="819" spans="1:8" ht="15.75" customHeight="1">
      <c r="A819" s="1705"/>
      <c r="B819" s="1705"/>
      <c r="C819" s="1705"/>
      <c r="D819" s="1705"/>
      <c r="E819" s="1705"/>
      <c r="F819" s="1705"/>
      <c r="G819" s="1705"/>
      <c r="H819" s="1705"/>
    </row>
    <row r="820" spans="1:8" ht="15.75" customHeight="1">
      <c r="A820" s="1705"/>
      <c r="B820" s="1705"/>
      <c r="C820" s="1705"/>
      <c r="D820" s="1705"/>
      <c r="E820" s="1705"/>
      <c r="F820" s="1705"/>
      <c r="G820" s="1705"/>
      <c r="H820" s="1705"/>
    </row>
    <row r="821" spans="1:8" ht="15.75" customHeight="1">
      <c r="A821" s="1705"/>
      <c r="B821" s="1705"/>
      <c r="C821" s="1705"/>
      <c r="D821" s="1705"/>
      <c r="E821" s="1705"/>
      <c r="F821" s="1705"/>
      <c r="G821" s="1705"/>
      <c r="H821" s="1705"/>
    </row>
    <row r="822" spans="1:8" ht="15.75" customHeight="1">
      <c r="A822" s="1705"/>
      <c r="B822" s="1705"/>
      <c r="C822" s="1705"/>
      <c r="D822" s="1705"/>
      <c r="E822" s="1705"/>
      <c r="F822" s="1705"/>
      <c r="G822" s="1705"/>
      <c r="H822" s="1705"/>
    </row>
    <row r="823" spans="1:8" ht="15.75" customHeight="1">
      <c r="A823" s="1705"/>
      <c r="B823" s="1705"/>
      <c r="C823" s="1705"/>
      <c r="D823" s="1705"/>
      <c r="E823" s="1705"/>
      <c r="F823" s="1705"/>
      <c r="G823" s="1705"/>
      <c r="H823" s="1705"/>
    </row>
    <row r="824" spans="1:8" ht="15.75" customHeight="1">
      <c r="A824" s="1705"/>
      <c r="B824" s="1705"/>
      <c r="C824" s="1705"/>
      <c r="D824" s="1705"/>
      <c r="E824" s="1705"/>
      <c r="F824" s="1705"/>
      <c r="G824" s="1705"/>
      <c r="H824" s="1705"/>
    </row>
    <row r="825" spans="1:8" ht="15.75" customHeight="1">
      <c r="A825" s="1705"/>
      <c r="B825" s="1705"/>
      <c r="C825" s="1705"/>
      <c r="D825" s="1705"/>
      <c r="E825" s="1705"/>
      <c r="F825" s="1705"/>
      <c r="G825" s="1705"/>
      <c r="H825" s="1705"/>
    </row>
    <row r="826" spans="1:8" ht="15.75" customHeight="1">
      <c r="A826" s="1705"/>
      <c r="B826" s="1705"/>
      <c r="C826" s="1705"/>
      <c r="D826" s="1705"/>
      <c r="E826" s="1705"/>
      <c r="F826" s="1705"/>
      <c r="G826" s="1705"/>
      <c r="H826" s="1705"/>
    </row>
    <row r="827" spans="1:8" ht="15.75" customHeight="1">
      <c r="A827" s="1705"/>
      <c r="B827" s="1705"/>
      <c r="C827" s="1705"/>
      <c r="D827" s="1705"/>
      <c r="E827" s="1705"/>
      <c r="F827" s="1705"/>
      <c r="G827" s="1705"/>
      <c r="H827" s="1705"/>
    </row>
    <row r="828" spans="1:8" ht="15.75" customHeight="1">
      <c r="A828" s="1705"/>
      <c r="B828" s="1705"/>
      <c r="C828" s="1705"/>
      <c r="D828" s="1705"/>
      <c r="E828" s="1705"/>
      <c r="F828" s="1705"/>
      <c r="G828" s="1705"/>
      <c r="H828" s="1705"/>
    </row>
    <row r="829" spans="1:8" ht="15.75" customHeight="1">
      <c r="A829" s="1705"/>
      <c r="B829" s="1705"/>
      <c r="C829" s="1705"/>
      <c r="D829" s="1705"/>
      <c r="E829" s="1705"/>
      <c r="F829" s="1705"/>
      <c r="G829" s="1705"/>
      <c r="H829" s="1705"/>
    </row>
    <row r="830" spans="1:8" ht="15.75" customHeight="1">
      <c r="A830" s="1705"/>
      <c r="B830" s="1705"/>
      <c r="C830" s="1705"/>
      <c r="D830" s="1705"/>
      <c r="E830" s="1705"/>
      <c r="F830" s="1705"/>
      <c r="G830" s="1705"/>
      <c r="H830" s="1705"/>
    </row>
    <row r="831" spans="1:8" ht="15.75" customHeight="1">
      <c r="A831" s="1705"/>
      <c r="B831" s="1705"/>
      <c r="C831" s="1705"/>
      <c r="D831" s="1705"/>
      <c r="E831" s="1705"/>
      <c r="F831" s="1705"/>
      <c r="G831" s="1705"/>
      <c r="H831" s="1705"/>
    </row>
    <row r="832" spans="1:8" ht="15.75" customHeight="1">
      <c r="A832" s="1705"/>
      <c r="B832" s="1705"/>
      <c r="C832" s="1705"/>
      <c r="D832" s="1705"/>
      <c r="E832" s="1705"/>
      <c r="F832" s="1705"/>
      <c r="G832" s="1705"/>
      <c r="H832" s="1705"/>
    </row>
    <row r="833" spans="1:8" ht="15.75" customHeight="1">
      <c r="A833" s="1705"/>
      <c r="B833" s="1705"/>
      <c r="C833" s="1705"/>
      <c r="D833" s="1705"/>
      <c r="E833" s="1705"/>
      <c r="F833" s="1705"/>
      <c r="G833" s="1705"/>
      <c r="H833" s="1705"/>
    </row>
    <row r="834" spans="1:8" ht="15.75" customHeight="1">
      <c r="A834" s="1705"/>
      <c r="B834" s="1705"/>
      <c r="C834" s="1705"/>
      <c r="D834" s="1705"/>
      <c r="E834" s="1705"/>
      <c r="F834" s="1705"/>
      <c r="G834" s="1705"/>
      <c r="H834" s="1705"/>
    </row>
    <row r="835" spans="1:8" ht="15.75" customHeight="1">
      <c r="A835" s="1705"/>
      <c r="B835" s="1705"/>
      <c r="C835" s="1705"/>
      <c r="D835" s="1705"/>
      <c r="E835" s="1705"/>
      <c r="F835" s="1705"/>
      <c r="G835" s="1705"/>
      <c r="H835" s="1705"/>
    </row>
    <row r="836" spans="1:8" ht="15.75" customHeight="1">
      <c r="A836" s="1705"/>
      <c r="B836" s="1705"/>
      <c r="C836" s="1705"/>
      <c r="D836" s="1705"/>
      <c r="E836" s="1705"/>
      <c r="F836" s="1705"/>
      <c r="G836" s="1705"/>
      <c r="H836" s="1705"/>
    </row>
    <row r="837" spans="1:8" ht="15.75" customHeight="1">
      <c r="A837" s="1705"/>
      <c r="B837" s="1705"/>
      <c r="C837" s="1705"/>
      <c r="D837" s="1705"/>
      <c r="E837" s="1705"/>
      <c r="F837" s="1705"/>
      <c r="G837" s="1705"/>
      <c r="H837" s="1705"/>
    </row>
    <row r="838" spans="1:8" ht="15.75" customHeight="1">
      <c r="A838" s="1705"/>
      <c r="B838" s="1705"/>
      <c r="C838" s="1705"/>
      <c r="D838" s="1705"/>
      <c r="E838" s="1705"/>
      <c r="F838" s="1705"/>
      <c r="G838" s="1705"/>
      <c r="H838" s="1705"/>
    </row>
    <row r="839" spans="1:8" ht="15.75" customHeight="1">
      <c r="A839" s="1705"/>
      <c r="B839" s="1705"/>
      <c r="C839" s="1705"/>
      <c r="D839" s="1705"/>
      <c r="E839" s="1705"/>
      <c r="F839" s="1705"/>
      <c r="G839" s="1705"/>
      <c r="H839" s="1705"/>
    </row>
    <row r="840" spans="1:8" ht="15.75" customHeight="1">
      <c r="A840" s="1705"/>
      <c r="B840" s="1705"/>
      <c r="C840" s="1705"/>
      <c r="D840" s="1705"/>
      <c r="E840" s="1705"/>
      <c r="F840" s="1705"/>
      <c r="G840" s="1705"/>
      <c r="H840" s="1705"/>
    </row>
    <row r="841" spans="1:8" ht="15.75" customHeight="1">
      <c r="A841" s="1705"/>
      <c r="B841" s="1705"/>
      <c r="C841" s="1705"/>
      <c r="D841" s="1705"/>
      <c r="E841" s="1705"/>
      <c r="F841" s="1705"/>
      <c r="G841" s="1705"/>
      <c r="H841" s="1705"/>
    </row>
    <row r="842" spans="1:8" ht="15.75" customHeight="1">
      <c r="A842" s="1705"/>
      <c r="B842" s="1705"/>
      <c r="C842" s="1705"/>
      <c r="D842" s="1705"/>
      <c r="E842" s="1705"/>
      <c r="F842" s="1705"/>
      <c r="G842" s="1705"/>
      <c r="H842" s="1705"/>
    </row>
    <row r="843" spans="1:8" ht="15.75" customHeight="1">
      <c r="A843" s="1705"/>
      <c r="B843" s="1705"/>
      <c r="C843" s="1705"/>
      <c r="D843" s="1705"/>
      <c r="E843" s="1705"/>
      <c r="F843" s="1705"/>
      <c r="G843" s="1705"/>
      <c r="H843" s="1705"/>
    </row>
    <row r="844" spans="1:8" ht="15.75" customHeight="1">
      <c r="A844" s="1705"/>
      <c r="B844" s="1705"/>
      <c r="C844" s="1705"/>
      <c r="D844" s="1705"/>
      <c r="E844" s="1705"/>
      <c r="F844" s="1705"/>
      <c r="G844" s="1705"/>
      <c r="H844" s="1705"/>
    </row>
    <row r="845" spans="1:8" ht="15.75" customHeight="1">
      <c r="A845" s="1705"/>
      <c r="B845" s="1705"/>
      <c r="C845" s="1705"/>
      <c r="D845" s="1705"/>
      <c r="E845" s="1705"/>
      <c r="F845" s="1705"/>
      <c r="G845" s="1705"/>
      <c r="H845" s="1705"/>
    </row>
    <row r="846" spans="1:8" ht="15.75" customHeight="1">
      <c r="A846" s="1705"/>
      <c r="B846" s="1705"/>
      <c r="C846" s="1705"/>
      <c r="D846" s="1705"/>
      <c r="E846" s="1705"/>
      <c r="F846" s="1705"/>
      <c r="G846" s="1705"/>
      <c r="H846" s="1705"/>
    </row>
    <row r="847" spans="1:8" ht="15.75" customHeight="1">
      <c r="A847" s="1705"/>
      <c r="B847" s="1705"/>
      <c r="C847" s="1705"/>
      <c r="D847" s="1705"/>
      <c r="E847" s="1705"/>
      <c r="F847" s="1705"/>
      <c r="G847" s="1705"/>
      <c r="H847" s="1705"/>
    </row>
    <row r="848" spans="1:8" ht="15.75" customHeight="1">
      <c r="A848" s="1705"/>
      <c r="B848" s="1705"/>
      <c r="C848" s="1705"/>
      <c r="D848" s="1705"/>
      <c r="E848" s="1705"/>
      <c r="F848" s="1705"/>
      <c r="G848" s="1705"/>
      <c r="H848" s="1705"/>
    </row>
    <row r="849" spans="1:8" ht="15.75" customHeight="1">
      <c r="A849" s="1705"/>
      <c r="B849" s="1705"/>
      <c r="C849" s="1705"/>
      <c r="D849" s="1705"/>
      <c r="E849" s="1705"/>
      <c r="F849" s="1705"/>
      <c r="G849" s="1705"/>
      <c r="H849" s="1705"/>
    </row>
    <row r="850" spans="1:8" ht="15.75" customHeight="1">
      <c r="A850" s="1705"/>
      <c r="B850" s="1705"/>
      <c r="C850" s="1705"/>
      <c r="D850" s="1705"/>
      <c r="E850" s="1705"/>
      <c r="F850" s="1705"/>
      <c r="G850" s="1705"/>
      <c r="H850" s="1705"/>
    </row>
    <row r="851" spans="1:8" ht="15.75" customHeight="1">
      <c r="A851" s="1705"/>
      <c r="B851" s="1705"/>
      <c r="C851" s="1705"/>
      <c r="D851" s="1705"/>
      <c r="E851" s="1705"/>
      <c r="F851" s="1705"/>
      <c r="G851" s="1705"/>
      <c r="H851" s="1705"/>
    </row>
    <row r="852" spans="1:8" ht="15.75" customHeight="1">
      <c r="A852" s="1705"/>
      <c r="B852" s="1705"/>
      <c r="C852" s="1705"/>
      <c r="D852" s="1705"/>
      <c r="E852" s="1705"/>
      <c r="F852" s="1705"/>
      <c r="G852" s="1705"/>
      <c r="H852" s="1705"/>
    </row>
    <row r="853" spans="1:8" ht="15.75" customHeight="1">
      <c r="A853" s="1705"/>
      <c r="B853" s="1705"/>
      <c r="C853" s="1705"/>
      <c r="D853" s="1705"/>
      <c r="E853" s="1705"/>
      <c r="F853" s="1705"/>
      <c r="G853" s="1705"/>
      <c r="H853" s="1705"/>
    </row>
    <row r="854" spans="1:8" ht="15.75" customHeight="1">
      <c r="A854" s="1705"/>
      <c r="B854" s="1705"/>
      <c r="C854" s="1705"/>
      <c r="D854" s="1705"/>
      <c r="E854" s="1705"/>
      <c r="F854" s="1705"/>
      <c r="G854" s="1705"/>
      <c r="H854" s="1705"/>
    </row>
    <row r="855" spans="1:8" ht="15.75" customHeight="1">
      <c r="A855" s="1705"/>
      <c r="B855" s="1705"/>
      <c r="C855" s="1705"/>
      <c r="D855" s="1705"/>
      <c r="E855" s="1705"/>
      <c r="F855" s="1705"/>
      <c r="G855" s="1705"/>
      <c r="H855" s="1705"/>
    </row>
    <row r="856" spans="1:8" ht="15.75" customHeight="1">
      <c r="A856" s="1705"/>
      <c r="B856" s="1705"/>
      <c r="C856" s="1705"/>
      <c r="D856" s="1705"/>
      <c r="E856" s="1705"/>
      <c r="F856" s="1705"/>
      <c r="G856" s="1705"/>
      <c r="H856" s="1705"/>
    </row>
    <row r="857" spans="1:8" ht="15.75" customHeight="1">
      <c r="A857" s="1705"/>
      <c r="B857" s="1705"/>
      <c r="C857" s="1705"/>
      <c r="D857" s="1705"/>
      <c r="E857" s="1705"/>
      <c r="F857" s="1705"/>
      <c r="G857" s="1705"/>
      <c r="H857" s="1705"/>
    </row>
    <row r="858" spans="1:8" ht="15.75" customHeight="1">
      <c r="A858" s="1705"/>
      <c r="B858" s="1705"/>
      <c r="C858" s="1705"/>
      <c r="D858" s="1705"/>
      <c r="E858" s="1705"/>
      <c r="F858" s="1705"/>
      <c r="G858" s="1705"/>
      <c r="H858" s="1705"/>
    </row>
    <row r="859" spans="1:8" ht="15.75" customHeight="1">
      <c r="A859" s="1705"/>
      <c r="B859" s="1705"/>
      <c r="C859" s="1705"/>
      <c r="D859" s="1705"/>
      <c r="E859" s="1705"/>
      <c r="F859" s="1705"/>
      <c r="G859" s="1705"/>
      <c r="H859" s="1705"/>
    </row>
    <row r="860" spans="1:8" ht="15.75" customHeight="1">
      <c r="A860" s="1705"/>
      <c r="B860" s="1705"/>
      <c r="C860" s="1705"/>
      <c r="D860" s="1705"/>
      <c r="E860" s="1705"/>
      <c r="F860" s="1705"/>
      <c r="G860" s="1705"/>
      <c r="H860" s="1705"/>
    </row>
    <row r="861" spans="1:8" ht="15.75" customHeight="1">
      <c r="A861" s="1705"/>
      <c r="B861" s="1705"/>
      <c r="C861" s="1705"/>
      <c r="D861" s="1705"/>
      <c r="E861" s="1705"/>
      <c r="F861" s="1705"/>
      <c r="G861" s="1705"/>
      <c r="H861" s="1705"/>
    </row>
    <row r="862" spans="1:8" ht="15.75" customHeight="1">
      <c r="A862" s="1705"/>
      <c r="B862" s="1705"/>
      <c r="C862" s="1705"/>
      <c r="D862" s="1705"/>
      <c r="E862" s="1705"/>
      <c r="F862" s="1705"/>
      <c r="G862" s="1705"/>
      <c r="H862" s="1705"/>
    </row>
    <row r="863" spans="1:8" ht="15.75" customHeight="1">
      <c r="A863" s="1705"/>
      <c r="B863" s="1705"/>
      <c r="C863" s="1705"/>
      <c r="D863" s="1705"/>
      <c r="E863" s="1705"/>
      <c r="F863" s="1705"/>
      <c r="G863" s="1705"/>
      <c r="H863" s="1705"/>
    </row>
    <row r="864" spans="1:8" ht="15.75" customHeight="1">
      <c r="A864" s="1705"/>
      <c r="B864" s="1705"/>
      <c r="C864" s="1705"/>
      <c r="D864" s="1705"/>
      <c r="E864" s="1705"/>
      <c r="F864" s="1705"/>
      <c r="G864" s="1705"/>
      <c r="H864" s="1705"/>
    </row>
    <row r="865" spans="1:8" ht="15.75" customHeight="1">
      <c r="A865" s="1705"/>
      <c r="B865" s="1705"/>
      <c r="C865" s="1705"/>
      <c r="D865" s="1705"/>
      <c r="E865" s="1705"/>
      <c r="F865" s="1705"/>
      <c r="G865" s="1705"/>
      <c r="H865" s="1705"/>
    </row>
    <row r="866" spans="1:8" ht="15.75" customHeight="1">
      <c r="A866" s="1705"/>
      <c r="B866" s="1705"/>
      <c r="C866" s="1705"/>
      <c r="D866" s="1705"/>
      <c r="E866" s="1705"/>
      <c r="F866" s="1705"/>
      <c r="G866" s="1705"/>
      <c r="H866" s="1705"/>
    </row>
    <row r="867" spans="1:8" ht="15.75" customHeight="1">
      <c r="A867" s="1705"/>
      <c r="B867" s="1705"/>
      <c r="C867" s="1705"/>
      <c r="D867" s="1705"/>
      <c r="E867" s="1705"/>
      <c r="F867" s="1705"/>
      <c r="G867" s="1705"/>
      <c r="H867" s="1705"/>
    </row>
    <row r="868" spans="1:8" ht="15.75" customHeight="1">
      <c r="A868" s="1705"/>
      <c r="B868" s="1705"/>
      <c r="C868" s="1705"/>
      <c r="D868" s="1705"/>
      <c r="E868" s="1705"/>
      <c r="F868" s="1705"/>
      <c r="G868" s="1705"/>
      <c r="H868" s="1705"/>
    </row>
    <row r="869" spans="1:8" ht="15.75" customHeight="1">
      <c r="A869" s="1705"/>
      <c r="B869" s="1705"/>
      <c r="C869" s="1705"/>
      <c r="D869" s="1705"/>
      <c r="E869" s="1705"/>
      <c r="F869" s="1705"/>
      <c r="G869" s="1705"/>
      <c r="H869" s="1705"/>
    </row>
    <row r="870" spans="1:8" ht="15.75" customHeight="1">
      <c r="A870" s="1705"/>
      <c r="B870" s="1705"/>
      <c r="C870" s="1705"/>
      <c r="D870" s="1705"/>
      <c r="E870" s="1705"/>
      <c r="F870" s="1705"/>
      <c r="G870" s="1705"/>
      <c r="H870" s="1705"/>
    </row>
    <row r="871" spans="1:8" ht="15.75" customHeight="1">
      <c r="A871" s="1705"/>
      <c r="B871" s="1705"/>
      <c r="C871" s="1705"/>
      <c r="D871" s="1705"/>
      <c r="E871" s="1705"/>
      <c r="F871" s="1705"/>
      <c r="G871" s="1705"/>
      <c r="H871" s="1705"/>
    </row>
    <row r="872" spans="1:8" ht="15.75" customHeight="1">
      <c r="A872" s="1705"/>
      <c r="B872" s="1705"/>
      <c r="C872" s="1705"/>
      <c r="D872" s="1705"/>
      <c r="E872" s="1705"/>
      <c r="F872" s="1705"/>
      <c r="G872" s="1705"/>
      <c r="H872" s="1705"/>
    </row>
    <row r="873" spans="1:8" ht="15.75" customHeight="1">
      <c r="A873" s="1705"/>
      <c r="B873" s="1705"/>
      <c r="C873" s="1705"/>
      <c r="D873" s="1705"/>
      <c r="E873" s="1705"/>
      <c r="F873" s="1705"/>
      <c r="G873" s="1705"/>
      <c r="H873" s="1705"/>
    </row>
    <row r="874" spans="1:8" ht="15.75" customHeight="1">
      <c r="A874" s="1705"/>
      <c r="B874" s="1705"/>
      <c r="C874" s="1705"/>
      <c r="D874" s="1705"/>
      <c r="E874" s="1705"/>
      <c r="F874" s="1705"/>
      <c r="G874" s="1705"/>
      <c r="H874" s="1705"/>
    </row>
    <row r="875" spans="1:8" ht="15.75" customHeight="1">
      <c r="A875" s="1705"/>
      <c r="B875" s="1705"/>
      <c r="C875" s="1705"/>
      <c r="D875" s="1705"/>
      <c r="E875" s="1705"/>
      <c r="F875" s="1705"/>
      <c r="G875" s="1705"/>
      <c r="H875" s="1705"/>
    </row>
    <row r="876" spans="1:8" ht="15.75" customHeight="1">
      <c r="A876" s="1705"/>
      <c r="B876" s="1705"/>
      <c r="C876" s="1705"/>
      <c r="D876" s="1705"/>
      <c r="E876" s="1705"/>
      <c r="F876" s="1705"/>
      <c r="G876" s="1705"/>
      <c r="H876" s="1705"/>
    </row>
    <row r="877" spans="1:8" ht="15.75" customHeight="1">
      <c r="A877" s="1705"/>
      <c r="B877" s="1705"/>
      <c r="C877" s="1705"/>
      <c r="D877" s="1705"/>
      <c r="E877" s="1705"/>
      <c r="F877" s="1705"/>
      <c r="G877" s="1705"/>
      <c r="H877" s="1705"/>
    </row>
    <row r="878" spans="1:8" ht="15.75" customHeight="1">
      <c r="A878" s="1705"/>
      <c r="B878" s="1705"/>
      <c r="C878" s="1705"/>
      <c r="D878" s="1705"/>
      <c r="E878" s="1705"/>
      <c r="F878" s="1705"/>
      <c r="G878" s="1705"/>
      <c r="H878" s="1705"/>
    </row>
    <row r="879" spans="1:8" ht="15.75" customHeight="1">
      <c r="A879" s="1705"/>
      <c r="B879" s="1705"/>
      <c r="C879" s="1705"/>
      <c r="D879" s="1705"/>
      <c r="E879" s="1705"/>
      <c r="F879" s="1705"/>
      <c r="G879" s="1705"/>
      <c r="H879" s="1705"/>
    </row>
    <row r="880" spans="1:8" ht="15.75" customHeight="1">
      <c r="A880" s="1705"/>
      <c r="B880" s="1705"/>
      <c r="C880" s="1705"/>
      <c r="D880" s="1705"/>
      <c r="E880" s="1705"/>
      <c r="F880" s="1705"/>
      <c r="G880" s="1705"/>
      <c r="H880" s="1705"/>
    </row>
    <row r="881" spans="1:8" ht="15.75" customHeight="1">
      <c r="A881" s="1705"/>
      <c r="B881" s="1705"/>
      <c r="C881" s="1705"/>
      <c r="D881" s="1705"/>
      <c r="E881" s="1705"/>
      <c r="F881" s="1705"/>
      <c r="G881" s="1705"/>
      <c r="H881" s="1705"/>
    </row>
    <row r="882" spans="1:8" ht="15.75" customHeight="1">
      <c r="A882" s="1705"/>
      <c r="B882" s="1705"/>
      <c r="C882" s="1705"/>
      <c r="D882" s="1705"/>
      <c r="E882" s="1705"/>
      <c r="F882" s="1705"/>
      <c r="G882" s="1705"/>
      <c r="H882" s="1705"/>
    </row>
    <row r="883" spans="1:8" ht="15.75" customHeight="1">
      <c r="A883" s="1705"/>
      <c r="B883" s="1705"/>
      <c r="C883" s="1705"/>
      <c r="D883" s="1705"/>
      <c r="E883" s="1705"/>
      <c r="F883" s="1705"/>
      <c r="G883" s="1705"/>
      <c r="H883" s="1705"/>
    </row>
    <row r="884" spans="1:8" ht="15.75" customHeight="1">
      <c r="A884" s="1705"/>
      <c r="B884" s="1705"/>
      <c r="C884" s="1705"/>
      <c r="D884" s="1705"/>
      <c r="E884" s="1705"/>
      <c r="F884" s="1705"/>
      <c r="G884" s="1705"/>
      <c r="H884" s="1705"/>
    </row>
    <row r="885" spans="1:8" ht="15.75" customHeight="1">
      <c r="A885" s="1705"/>
      <c r="B885" s="1705"/>
      <c r="C885" s="1705"/>
      <c r="D885" s="1705"/>
      <c r="E885" s="1705"/>
      <c r="F885" s="1705"/>
      <c r="G885" s="1705"/>
      <c r="H885" s="1705"/>
    </row>
    <row r="886" spans="1:8" ht="15.75" customHeight="1">
      <c r="A886" s="1705"/>
      <c r="B886" s="1705"/>
      <c r="C886" s="1705"/>
      <c r="D886" s="1705"/>
      <c r="E886" s="1705"/>
      <c r="F886" s="1705"/>
      <c r="G886" s="1705"/>
      <c r="H886" s="1705"/>
    </row>
    <row r="887" spans="1:8" ht="15.75" customHeight="1">
      <c r="A887" s="1705"/>
      <c r="B887" s="1705"/>
      <c r="C887" s="1705"/>
      <c r="D887" s="1705"/>
      <c r="E887" s="1705"/>
      <c r="F887" s="1705"/>
      <c r="G887" s="1705"/>
      <c r="H887" s="1705"/>
    </row>
    <row r="888" spans="1:8" ht="15.75" customHeight="1">
      <c r="A888" s="1705"/>
      <c r="B888" s="1705"/>
      <c r="C888" s="1705"/>
      <c r="D888" s="1705"/>
      <c r="E888" s="1705"/>
      <c r="F888" s="1705"/>
      <c r="G888" s="1705"/>
      <c r="H888" s="1705"/>
    </row>
    <row r="889" spans="1:8" ht="15.75" customHeight="1">
      <c r="A889" s="1705"/>
      <c r="B889" s="1705"/>
      <c r="C889" s="1705"/>
      <c r="D889" s="1705"/>
      <c r="E889" s="1705"/>
      <c r="F889" s="1705"/>
      <c r="G889" s="1705"/>
      <c r="H889" s="1705"/>
    </row>
    <row r="890" spans="1:8" ht="15.75" customHeight="1">
      <c r="A890" s="1705"/>
      <c r="B890" s="1705"/>
      <c r="C890" s="1705"/>
      <c r="D890" s="1705"/>
      <c r="E890" s="1705"/>
      <c r="F890" s="1705"/>
      <c r="G890" s="1705"/>
      <c r="H890" s="1705"/>
    </row>
    <row r="891" spans="1:8" ht="15.75" customHeight="1">
      <c r="A891" s="1705"/>
      <c r="B891" s="1705"/>
      <c r="C891" s="1705"/>
      <c r="D891" s="1705"/>
      <c r="E891" s="1705"/>
      <c r="F891" s="1705"/>
      <c r="G891" s="1705"/>
      <c r="H891" s="1705"/>
    </row>
    <row r="892" spans="1:8" ht="15.75" customHeight="1">
      <c r="A892" s="1705"/>
      <c r="B892" s="1705"/>
      <c r="C892" s="1705"/>
      <c r="D892" s="1705"/>
      <c r="E892" s="1705"/>
      <c r="F892" s="1705"/>
      <c r="G892" s="1705"/>
      <c r="H892" s="1705"/>
    </row>
    <row r="893" spans="1:8" ht="15.75" customHeight="1">
      <c r="A893" s="1705"/>
      <c r="B893" s="1705"/>
      <c r="C893" s="1705"/>
      <c r="D893" s="1705"/>
      <c r="E893" s="1705"/>
      <c r="F893" s="1705"/>
      <c r="G893" s="1705"/>
      <c r="H893" s="1705"/>
    </row>
    <row r="894" spans="1:8" ht="15.75" customHeight="1">
      <c r="A894" s="1705"/>
      <c r="B894" s="1705"/>
      <c r="C894" s="1705"/>
      <c r="D894" s="1705"/>
      <c r="E894" s="1705"/>
      <c r="F894" s="1705"/>
      <c r="G894" s="1705"/>
      <c r="H894" s="1705"/>
    </row>
    <row r="895" spans="1:8" ht="15.75" customHeight="1">
      <c r="A895" s="1705"/>
      <c r="B895" s="1705"/>
      <c r="C895" s="1705"/>
      <c r="D895" s="1705"/>
      <c r="E895" s="1705"/>
      <c r="F895" s="1705"/>
      <c r="G895" s="1705"/>
      <c r="H895" s="1705"/>
    </row>
    <row r="896" spans="1:8" ht="15.75" customHeight="1">
      <c r="A896" s="1705"/>
      <c r="B896" s="1705"/>
      <c r="C896" s="1705"/>
      <c r="D896" s="1705"/>
      <c r="E896" s="1705"/>
      <c r="F896" s="1705"/>
      <c r="G896" s="1705"/>
      <c r="H896" s="1705"/>
    </row>
    <row r="897" spans="1:8" ht="15.75" customHeight="1">
      <c r="A897" s="1705"/>
      <c r="B897" s="1705"/>
      <c r="C897" s="1705"/>
      <c r="D897" s="1705"/>
      <c r="E897" s="1705"/>
      <c r="F897" s="1705"/>
      <c r="G897" s="1705"/>
      <c r="H897" s="1705"/>
    </row>
    <row r="898" spans="1:8" ht="15.75" customHeight="1">
      <c r="A898" s="1705"/>
      <c r="B898" s="1705"/>
      <c r="C898" s="1705"/>
      <c r="D898" s="1705"/>
      <c r="E898" s="1705"/>
      <c r="F898" s="1705"/>
      <c r="G898" s="1705"/>
      <c r="H898" s="1705"/>
    </row>
    <row r="899" spans="1:8" ht="15.75" customHeight="1">
      <c r="A899" s="1705"/>
      <c r="B899" s="1705"/>
      <c r="C899" s="1705"/>
      <c r="D899" s="1705"/>
      <c r="E899" s="1705"/>
      <c r="F899" s="1705"/>
      <c r="G899" s="1705"/>
      <c r="H899" s="1705"/>
    </row>
    <row r="900" spans="1:8" ht="15.75" customHeight="1">
      <c r="A900" s="1705"/>
      <c r="B900" s="1705"/>
      <c r="C900" s="1705"/>
      <c r="D900" s="1705"/>
      <c r="E900" s="1705"/>
      <c r="F900" s="1705"/>
      <c r="G900" s="1705"/>
      <c r="H900" s="1705"/>
    </row>
    <row r="901" spans="1:8" ht="15.75" customHeight="1">
      <c r="A901" s="1705"/>
      <c r="B901" s="1705"/>
      <c r="C901" s="1705"/>
      <c r="D901" s="1705"/>
      <c r="E901" s="1705"/>
      <c r="F901" s="1705"/>
      <c r="G901" s="1705"/>
      <c r="H901" s="1705"/>
    </row>
    <row r="902" spans="1:8" ht="15.75" customHeight="1">
      <c r="A902" s="1705"/>
      <c r="B902" s="1705"/>
      <c r="C902" s="1705"/>
      <c r="D902" s="1705"/>
      <c r="E902" s="1705"/>
      <c r="F902" s="1705"/>
      <c r="G902" s="1705"/>
      <c r="H902" s="1705"/>
    </row>
    <row r="903" spans="1:8" ht="15.75" customHeight="1">
      <c r="A903" s="1705"/>
      <c r="B903" s="1705"/>
      <c r="C903" s="1705"/>
      <c r="D903" s="1705"/>
      <c r="E903" s="1705"/>
      <c r="F903" s="1705"/>
      <c r="G903" s="1705"/>
      <c r="H903" s="1705"/>
    </row>
    <row r="904" spans="1:8" ht="15.75" customHeight="1">
      <c r="A904" s="1705"/>
      <c r="B904" s="1705"/>
      <c r="C904" s="1705"/>
      <c r="D904" s="1705"/>
      <c r="E904" s="1705"/>
      <c r="F904" s="1705"/>
      <c r="G904" s="1705"/>
      <c r="H904" s="1705"/>
    </row>
    <row r="905" spans="1:8" ht="15.75" customHeight="1">
      <c r="A905" s="1705"/>
      <c r="B905" s="1705"/>
      <c r="C905" s="1705"/>
      <c r="D905" s="1705"/>
      <c r="E905" s="1705"/>
      <c r="F905" s="1705"/>
      <c r="G905" s="1705"/>
      <c r="H905" s="1705"/>
    </row>
    <row r="906" spans="1:8" ht="15.75" customHeight="1">
      <c r="A906" s="1705"/>
      <c r="B906" s="1705"/>
      <c r="C906" s="1705"/>
      <c r="D906" s="1705"/>
      <c r="E906" s="1705"/>
      <c r="F906" s="1705"/>
      <c r="G906" s="1705"/>
      <c r="H906" s="1705"/>
    </row>
    <row r="907" spans="1:8" ht="15.75" customHeight="1">
      <c r="A907" s="1705"/>
      <c r="B907" s="1705"/>
      <c r="C907" s="1705"/>
      <c r="D907" s="1705"/>
      <c r="E907" s="1705"/>
      <c r="F907" s="1705"/>
      <c r="G907" s="1705"/>
      <c r="H907" s="1705"/>
    </row>
    <row r="908" spans="1:8" ht="15.75" customHeight="1">
      <c r="A908" s="1705"/>
      <c r="B908" s="1705"/>
      <c r="C908" s="1705"/>
      <c r="D908" s="1705"/>
      <c r="E908" s="1705"/>
      <c r="F908" s="1705"/>
      <c r="G908" s="1705"/>
      <c r="H908" s="1705"/>
    </row>
    <row r="909" spans="1:8" ht="15.75" customHeight="1">
      <c r="A909" s="1705"/>
      <c r="B909" s="1705"/>
      <c r="C909" s="1705"/>
      <c r="D909" s="1705"/>
      <c r="E909" s="1705"/>
      <c r="F909" s="1705"/>
      <c r="G909" s="1705"/>
      <c r="H909" s="1705"/>
    </row>
    <row r="910" spans="1:8" ht="15.75" customHeight="1">
      <c r="A910" s="1705"/>
      <c r="B910" s="1705"/>
      <c r="C910" s="1705"/>
      <c r="D910" s="1705"/>
      <c r="E910" s="1705"/>
      <c r="F910" s="1705"/>
      <c r="G910" s="1705"/>
      <c r="H910" s="1705"/>
    </row>
    <row r="911" spans="1:8" ht="15.75" customHeight="1">
      <c r="A911" s="1705"/>
      <c r="B911" s="1705"/>
      <c r="C911" s="1705"/>
      <c r="D911" s="1705"/>
      <c r="E911" s="1705"/>
      <c r="F911" s="1705"/>
      <c r="G911" s="1705"/>
      <c r="H911" s="1705"/>
    </row>
    <row r="912" spans="1:8" ht="15.75" customHeight="1">
      <c r="A912" s="1705"/>
      <c r="B912" s="1705"/>
      <c r="C912" s="1705"/>
      <c r="D912" s="1705"/>
      <c r="E912" s="1705"/>
      <c r="F912" s="1705"/>
      <c r="G912" s="1705"/>
      <c r="H912" s="1705"/>
    </row>
    <row r="913" spans="1:8" ht="15.75" customHeight="1">
      <c r="A913" s="1705"/>
      <c r="B913" s="1705"/>
      <c r="C913" s="1705"/>
      <c r="D913" s="1705"/>
      <c r="E913" s="1705"/>
      <c r="F913" s="1705"/>
      <c r="G913" s="1705"/>
      <c r="H913" s="1705"/>
    </row>
    <row r="914" spans="1:8" ht="15.75" customHeight="1">
      <c r="A914" s="1705"/>
      <c r="B914" s="1705"/>
      <c r="C914" s="1705"/>
      <c r="D914" s="1705"/>
      <c r="E914" s="1705"/>
      <c r="F914" s="1705"/>
      <c r="G914" s="1705"/>
      <c r="H914" s="1705"/>
    </row>
    <row r="915" spans="1:8" ht="15.75" customHeight="1">
      <c r="A915" s="1705"/>
      <c r="B915" s="1705"/>
      <c r="C915" s="1705"/>
      <c r="D915" s="1705"/>
      <c r="E915" s="1705"/>
      <c r="F915" s="1705"/>
      <c r="G915" s="1705"/>
      <c r="H915" s="1705"/>
    </row>
    <row r="916" spans="1:8" ht="15.75" customHeight="1">
      <c r="A916" s="1705"/>
      <c r="B916" s="1705"/>
      <c r="C916" s="1705"/>
      <c r="D916" s="1705"/>
      <c r="E916" s="1705"/>
      <c r="F916" s="1705"/>
      <c r="G916" s="1705"/>
      <c r="H916" s="1705"/>
    </row>
    <row r="917" spans="1:8" ht="15.75" customHeight="1">
      <c r="A917" s="1705"/>
      <c r="B917" s="1705"/>
      <c r="C917" s="1705"/>
      <c r="D917" s="1705"/>
      <c r="E917" s="1705"/>
      <c r="F917" s="1705"/>
      <c r="G917" s="1705"/>
      <c r="H917" s="1705"/>
    </row>
    <row r="918" spans="1:8" ht="15.75" customHeight="1">
      <c r="A918" s="1705"/>
      <c r="B918" s="1705"/>
      <c r="C918" s="1705"/>
      <c r="D918" s="1705"/>
      <c r="E918" s="1705"/>
      <c r="F918" s="1705"/>
      <c r="G918" s="1705"/>
      <c r="H918" s="1705"/>
    </row>
    <row r="919" spans="1:8" ht="15.75" customHeight="1">
      <c r="A919" s="1705"/>
      <c r="B919" s="1705"/>
      <c r="C919" s="1705"/>
      <c r="D919" s="1705"/>
      <c r="E919" s="1705"/>
      <c r="F919" s="1705"/>
      <c r="G919" s="1705"/>
      <c r="H919" s="1705"/>
    </row>
    <row r="920" spans="1:8" ht="15.75" customHeight="1">
      <c r="A920" s="1705"/>
      <c r="B920" s="1705"/>
      <c r="C920" s="1705"/>
      <c r="D920" s="1705"/>
      <c r="E920" s="1705"/>
      <c r="F920" s="1705"/>
      <c r="G920" s="1705"/>
      <c r="H920" s="1705"/>
    </row>
    <row r="921" spans="1:8" ht="15.75" customHeight="1">
      <c r="A921" s="1705"/>
      <c r="B921" s="1705"/>
      <c r="C921" s="1705"/>
      <c r="D921" s="1705"/>
      <c r="E921" s="1705"/>
      <c r="F921" s="1705"/>
      <c r="G921" s="1705"/>
      <c r="H921" s="1705"/>
    </row>
    <row r="922" spans="1:8" ht="15.75" customHeight="1">
      <c r="A922" s="1705"/>
      <c r="B922" s="1705"/>
      <c r="C922" s="1705"/>
      <c r="D922" s="1705"/>
      <c r="E922" s="1705"/>
      <c r="F922" s="1705"/>
      <c r="G922" s="1705"/>
      <c r="H922" s="1705"/>
    </row>
    <row r="923" spans="1:8" ht="15.75" customHeight="1">
      <c r="A923" s="1705"/>
      <c r="B923" s="1705"/>
      <c r="C923" s="1705"/>
      <c r="D923" s="1705"/>
      <c r="E923" s="1705"/>
      <c r="F923" s="1705"/>
      <c r="G923" s="1705"/>
      <c r="H923" s="1705"/>
    </row>
    <row r="924" spans="1:8" ht="15.75" customHeight="1">
      <c r="A924" s="1705"/>
      <c r="B924" s="1705"/>
      <c r="C924" s="1705"/>
      <c r="D924" s="1705"/>
      <c r="E924" s="1705"/>
      <c r="F924" s="1705"/>
      <c r="G924" s="1705"/>
      <c r="H924" s="1705"/>
    </row>
    <row r="925" spans="1:8" ht="15.75" customHeight="1">
      <c r="A925" s="1705"/>
      <c r="B925" s="1705"/>
      <c r="C925" s="1705"/>
      <c r="D925" s="1705"/>
      <c r="E925" s="1705"/>
      <c r="F925" s="1705"/>
      <c r="G925" s="1705"/>
      <c r="H925" s="1705"/>
    </row>
    <row r="926" spans="1:8" ht="15.75" customHeight="1">
      <c r="A926" s="1705"/>
      <c r="B926" s="1705"/>
      <c r="C926" s="1705"/>
      <c r="D926" s="1705"/>
      <c r="E926" s="1705"/>
      <c r="F926" s="1705"/>
      <c r="G926" s="1705"/>
      <c r="H926" s="1705"/>
    </row>
    <row r="927" spans="1:8" ht="15.75" customHeight="1">
      <c r="A927" s="1705"/>
      <c r="B927" s="1705"/>
      <c r="C927" s="1705"/>
      <c r="D927" s="1705"/>
      <c r="E927" s="1705"/>
      <c r="F927" s="1705"/>
      <c r="G927" s="1705"/>
      <c r="H927" s="1705"/>
    </row>
    <row r="928" spans="1:8" ht="15.75" customHeight="1">
      <c r="A928" s="1705"/>
      <c r="B928" s="1705"/>
      <c r="C928" s="1705"/>
      <c r="D928" s="1705"/>
      <c r="E928" s="1705"/>
      <c r="F928" s="1705"/>
      <c r="G928" s="1705"/>
      <c r="H928" s="1705"/>
    </row>
    <row r="929" spans="1:8" ht="15.75" customHeight="1">
      <c r="A929" s="1705"/>
      <c r="B929" s="1705"/>
      <c r="C929" s="1705"/>
      <c r="D929" s="1705"/>
      <c r="E929" s="1705"/>
      <c r="F929" s="1705"/>
      <c r="G929" s="1705"/>
      <c r="H929" s="1705"/>
    </row>
    <row r="930" spans="1:8" ht="15.75" customHeight="1">
      <c r="A930" s="1705"/>
      <c r="B930" s="1705"/>
      <c r="C930" s="1705"/>
      <c r="D930" s="1705"/>
      <c r="E930" s="1705"/>
      <c r="F930" s="1705"/>
      <c r="G930" s="1705"/>
      <c r="H930" s="1705"/>
    </row>
    <row r="931" spans="1:8" ht="15.75" customHeight="1">
      <c r="A931" s="1705"/>
      <c r="B931" s="1705"/>
      <c r="C931" s="1705"/>
      <c r="D931" s="1705"/>
      <c r="E931" s="1705"/>
      <c r="F931" s="1705"/>
      <c r="G931" s="1705"/>
      <c r="H931" s="1705"/>
    </row>
    <row r="932" spans="1:8" ht="15.75" customHeight="1">
      <c r="A932" s="1705"/>
      <c r="B932" s="1705"/>
      <c r="C932" s="1705"/>
      <c r="D932" s="1705"/>
      <c r="E932" s="1705"/>
      <c r="F932" s="1705"/>
      <c r="G932" s="1705"/>
      <c r="H932" s="1705"/>
    </row>
    <row r="933" spans="1:8" ht="15.75" customHeight="1">
      <c r="A933" s="1705"/>
      <c r="B933" s="1705"/>
      <c r="C933" s="1705"/>
      <c r="D933" s="1705"/>
      <c r="E933" s="1705"/>
      <c r="F933" s="1705"/>
      <c r="G933" s="1705"/>
      <c r="H933" s="1705"/>
    </row>
    <row r="934" spans="1:8" ht="15.75" customHeight="1">
      <c r="A934" s="1705"/>
      <c r="B934" s="1705"/>
      <c r="C934" s="1705"/>
      <c r="D934" s="1705"/>
      <c r="E934" s="1705"/>
      <c r="F934" s="1705"/>
      <c r="G934" s="1705"/>
      <c r="H934" s="1705"/>
    </row>
    <row r="935" spans="1:8" ht="15.75" customHeight="1">
      <c r="A935" s="1705"/>
      <c r="B935" s="1705"/>
      <c r="C935" s="1705"/>
      <c r="D935" s="1705"/>
      <c r="E935" s="1705"/>
      <c r="F935" s="1705"/>
      <c r="G935" s="1705"/>
      <c r="H935" s="1705"/>
    </row>
    <row r="936" spans="1:8" ht="15.75" customHeight="1">
      <c r="A936" s="1705"/>
      <c r="B936" s="1705"/>
      <c r="C936" s="1705"/>
      <c r="D936" s="1705"/>
      <c r="E936" s="1705"/>
      <c r="F936" s="1705"/>
      <c r="G936" s="1705"/>
      <c r="H936" s="1705"/>
    </row>
    <row r="937" spans="1:8" ht="15.75" customHeight="1">
      <c r="A937" s="1705"/>
      <c r="B937" s="1705"/>
      <c r="C937" s="1705"/>
      <c r="D937" s="1705"/>
      <c r="E937" s="1705"/>
      <c r="F937" s="1705"/>
      <c r="G937" s="1705"/>
      <c r="H937" s="1705"/>
    </row>
    <row r="938" spans="1:8" ht="15.75" customHeight="1">
      <c r="A938" s="1705"/>
      <c r="B938" s="1705"/>
      <c r="C938" s="1705"/>
      <c r="D938" s="1705"/>
      <c r="E938" s="1705"/>
      <c r="F938" s="1705"/>
      <c r="G938" s="1705"/>
      <c r="H938" s="1705"/>
    </row>
    <row r="939" spans="1:8" ht="15.75" customHeight="1">
      <c r="A939" s="1705"/>
      <c r="B939" s="1705"/>
      <c r="C939" s="1705"/>
      <c r="D939" s="1705"/>
      <c r="E939" s="1705"/>
      <c r="F939" s="1705"/>
      <c r="G939" s="1705"/>
      <c r="H939" s="1705"/>
    </row>
    <row r="940" spans="1:8" ht="15.75" customHeight="1">
      <c r="A940" s="1705"/>
      <c r="B940" s="1705"/>
      <c r="C940" s="1705"/>
      <c r="D940" s="1705"/>
      <c r="E940" s="1705"/>
      <c r="F940" s="1705"/>
      <c r="G940" s="1705"/>
      <c r="H940" s="1705"/>
    </row>
    <row r="941" spans="1:8" ht="15.75" customHeight="1">
      <c r="A941" s="1705"/>
      <c r="B941" s="1705"/>
      <c r="C941" s="1705"/>
      <c r="D941" s="1705"/>
      <c r="E941" s="1705"/>
      <c r="F941" s="1705"/>
      <c r="G941" s="1705"/>
      <c r="H941" s="1705"/>
    </row>
    <row r="942" spans="1:8" ht="15.75" customHeight="1">
      <c r="A942" s="1705"/>
      <c r="B942" s="1705"/>
      <c r="C942" s="1705"/>
      <c r="D942" s="1705"/>
      <c r="E942" s="1705"/>
      <c r="F942" s="1705"/>
      <c r="G942" s="1705"/>
      <c r="H942" s="1705"/>
    </row>
    <row r="943" spans="1:8" ht="15.75" customHeight="1">
      <c r="A943" s="1705"/>
      <c r="B943" s="1705"/>
      <c r="C943" s="1705"/>
      <c r="D943" s="1705"/>
      <c r="E943" s="1705"/>
      <c r="F943" s="1705"/>
      <c r="G943" s="1705"/>
      <c r="H943" s="1705"/>
    </row>
    <row r="944" spans="1:8" ht="15.75" customHeight="1">
      <c r="A944" s="1705"/>
      <c r="B944" s="1705"/>
      <c r="C944" s="1705"/>
      <c r="D944" s="1705"/>
      <c r="E944" s="1705"/>
      <c r="F944" s="1705"/>
      <c r="G944" s="1705"/>
      <c r="H944" s="1705"/>
    </row>
    <row r="945" spans="1:8" ht="15.75" customHeight="1">
      <c r="A945" s="1705"/>
      <c r="B945" s="1705"/>
      <c r="C945" s="1705"/>
      <c r="D945" s="1705"/>
      <c r="E945" s="1705"/>
      <c r="F945" s="1705"/>
      <c r="G945" s="1705"/>
      <c r="H945" s="1705"/>
    </row>
    <row r="946" spans="1:8" ht="15.75" customHeight="1">
      <c r="A946" s="1705"/>
      <c r="B946" s="1705"/>
      <c r="C946" s="1705"/>
      <c r="D946" s="1705"/>
      <c r="E946" s="1705"/>
      <c r="F946" s="1705"/>
      <c r="G946" s="1705"/>
      <c r="H946" s="1705"/>
    </row>
    <row r="947" spans="1:8" ht="15.75" customHeight="1">
      <c r="A947" s="1705"/>
      <c r="B947" s="1705"/>
      <c r="C947" s="1705"/>
      <c r="D947" s="1705"/>
      <c r="E947" s="1705"/>
      <c r="F947" s="1705"/>
      <c r="G947" s="1705"/>
      <c r="H947" s="1705"/>
    </row>
    <row r="948" spans="1:8" ht="15.75" customHeight="1">
      <c r="A948" s="1705"/>
      <c r="B948" s="1705"/>
      <c r="C948" s="1705"/>
      <c r="D948" s="1705"/>
      <c r="E948" s="1705"/>
      <c r="F948" s="1705"/>
      <c r="G948" s="1705"/>
      <c r="H948" s="1705"/>
    </row>
    <row r="949" spans="1:8" ht="15.75" customHeight="1">
      <c r="A949" s="1705"/>
      <c r="B949" s="1705"/>
      <c r="C949" s="1705"/>
      <c r="D949" s="1705"/>
      <c r="E949" s="1705"/>
      <c r="F949" s="1705"/>
      <c r="G949" s="1705"/>
      <c r="H949" s="1705"/>
    </row>
    <row r="950" spans="1:8" ht="15.75" customHeight="1">
      <c r="A950" s="1705"/>
      <c r="B950" s="1705"/>
      <c r="C950" s="1705"/>
      <c r="D950" s="1705"/>
      <c r="E950" s="1705"/>
      <c r="F950" s="1705"/>
      <c r="G950" s="1705"/>
      <c r="H950" s="1705"/>
    </row>
    <row r="951" spans="1:8" ht="15.75" customHeight="1">
      <c r="A951" s="1705"/>
      <c r="B951" s="1705"/>
      <c r="C951" s="1705"/>
      <c r="D951" s="1705"/>
      <c r="E951" s="1705"/>
      <c r="F951" s="1705"/>
      <c r="G951" s="1705"/>
      <c r="H951" s="1705"/>
    </row>
    <row r="952" spans="1:8" ht="15.75" customHeight="1">
      <c r="A952" s="1705"/>
      <c r="B952" s="1705"/>
      <c r="C952" s="1705"/>
      <c r="D952" s="1705"/>
      <c r="E952" s="1705"/>
      <c r="F952" s="1705"/>
      <c r="G952" s="1705"/>
      <c r="H952" s="1705"/>
    </row>
    <row r="953" spans="1:8" ht="15.75" customHeight="1">
      <c r="A953" s="1705"/>
      <c r="B953" s="1705"/>
      <c r="C953" s="1705"/>
      <c r="D953" s="1705"/>
      <c r="E953" s="1705"/>
      <c r="F953" s="1705"/>
      <c r="G953" s="1705"/>
      <c r="H953" s="1705"/>
    </row>
    <row r="954" spans="1:8" ht="15.75" customHeight="1">
      <c r="A954" s="1705"/>
      <c r="B954" s="1705"/>
      <c r="C954" s="1705"/>
      <c r="D954" s="1705"/>
      <c r="E954" s="1705"/>
      <c r="F954" s="1705"/>
      <c r="G954" s="1705"/>
      <c r="H954" s="1705"/>
    </row>
    <row r="955" spans="1:8" ht="15.75" customHeight="1">
      <c r="A955" s="1705"/>
      <c r="B955" s="1705"/>
      <c r="C955" s="1705"/>
      <c r="D955" s="1705"/>
      <c r="E955" s="1705"/>
      <c r="F955" s="1705"/>
      <c r="G955" s="1705"/>
      <c r="H955" s="1705"/>
    </row>
    <row r="956" spans="1:8" ht="15.75" customHeight="1">
      <c r="A956" s="1705"/>
      <c r="B956" s="1705"/>
      <c r="C956" s="1705"/>
      <c r="D956" s="1705"/>
      <c r="E956" s="1705"/>
      <c r="F956" s="1705"/>
      <c r="G956" s="1705"/>
      <c r="H956" s="1705"/>
    </row>
    <row r="957" spans="1:8" ht="15.75" customHeight="1">
      <c r="A957" s="1705"/>
      <c r="B957" s="1705"/>
      <c r="C957" s="1705"/>
      <c r="D957" s="1705"/>
      <c r="E957" s="1705"/>
      <c r="F957" s="1705"/>
      <c r="G957" s="1705"/>
      <c r="H957" s="1705"/>
    </row>
    <row r="958" spans="1:8" ht="15.75" customHeight="1">
      <c r="A958" s="1705"/>
      <c r="B958" s="1705"/>
      <c r="C958" s="1705"/>
      <c r="D958" s="1705"/>
      <c r="E958" s="1705"/>
      <c r="F958" s="1705"/>
      <c r="G958" s="1705"/>
      <c r="H958" s="1705"/>
    </row>
    <row r="959" spans="1:8" ht="15.75" customHeight="1">
      <c r="A959" s="1705"/>
      <c r="B959" s="1705"/>
      <c r="C959" s="1705"/>
      <c r="D959" s="1705"/>
      <c r="E959" s="1705"/>
      <c r="F959" s="1705"/>
      <c r="G959" s="1705"/>
      <c r="H959" s="1705"/>
    </row>
    <row r="960" spans="1:8" ht="15.75" customHeight="1">
      <c r="A960" s="1705"/>
      <c r="B960" s="1705"/>
      <c r="C960" s="1705"/>
      <c r="D960" s="1705"/>
      <c r="E960" s="1705"/>
      <c r="F960" s="1705"/>
      <c r="G960" s="1705"/>
      <c r="H960" s="1705"/>
    </row>
    <row r="961" spans="1:8" ht="15.75" customHeight="1">
      <c r="A961" s="1705"/>
      <c r="B961" s="1705"/>
      <c r="C961" s="1705"/>
      <c r="D961" s="1705"/>
      <c r="E961" s="1705"/>
      <c r="F961" s="1705"/>
      <c r="G961" s="1705"/>
      <c r="H961" s="1705"/>
    </row>
    <row r="962" spans="1:8" ht="15.75" customHeight="1">
      <c r="A962" s="1705"/>
      <c r="B962" s="1705"/>
      <c r="C962" s="1705"/>
      <c r="D962" s="1705"/>
      <c r="E962" s="1705"/>
      <c r="F962" s="1705"/>
      <c r="G962" s="1705"/>
      <c r="H962" s="1705"/>
    </row>
    <row r="963" spans="1:8" ht="15.75" customHeight="1">
      <c r="A963" s="1705"/>
      <c r="B963" s="1705"/>
      <c r="C963" s="1705"/>
      <c r="D963" s="1705"/>
      <c r="E963" s="1705"/>
      <c r="F963" s="1705"/>
      <c r="G963" s="1705"/>
      <c r="H963" s="1705"/>
    </row>
    <row r="964" spans="1:8" ht="15.75" customHeight="1">
      <c r="A964" s="1705"/>
      <c r="B964" s="1705"/>
      <c r="C964" s="1705"/>
      <c r="D964" s="1705"/>
      <c r="E964" s="1705"/>
      <c r="F964" s="1705"/>
      <c r="G964" s="1705"/>
      <c r="H964" s="1705"/>
    </row>
    <row r="965" spans="1:8" ht="15.75" customHeight="1">
      <c r="A965" s="1705"/>
      <c r="B965" s="1705"/>
      <c r="C965" s="1705"/>
      <c r="D965" s="1705"/>
      <c r="E965" s="1705"/>
      <c r="F965" s="1705"/>
      <c r="G965" s="1705"/>
      <c r="H965" s="1705"/>
    </row>
    <row r="966" spans="1:8" ht="15.75" customHeight="1">
      <c r="A966" s="1705"/>
      <c r="B966" s="1705"/>
      <c r="C966" s="1705"/>
      <c r="D966" s="1705"/>
      <c r="E966" s="1705"/>
      <c r="F966" s="1705"/>
      <c r="G966" s="1705"/>
      <c r="H966" s="1705"/>
    </row>
    <row r="967" spans="1:8" ht="15.75" customHeight="1">
      <c r="A967" s="1705"/>
      <c r="B967" s="1705"/>
      <c r="C967" s="1705"/>
      <c r="D967" s="1705"/>
      <c r="E967" s="1705"/>
      <c r="F967" s="1705"/>
      <c r="G967" s="1705"/>
      <c r="H967" s="1705"/>
    </row>
    <row r="968" spans="1:8" ht="15.75" customHeight="1">
      <c r="A968" s="1705"/>
      <c r="B968" s="1705"/>
      <c r="C968" s="1705"/>
      <c r="D968" s="1705"/>
      <c r="E968" s="1705"/>
      <c r="F968" s="1705"/>
      <c r="G968" s="1705"/>
      <c r="H968" s="1705"/>
    </row>
    <row r="969" spans="1:8" ht="15.75" customHeight="1">
      <c r="A969" s="1705"/>
      <c r="B969" s="1705"/>
      <c r="C969" s="1705"/>
      <c r="D969" s="1705"/>
      <c r="E969" s="1705"/>
      <c r="F969" s="1705"/>
      <c r="G969" s="1705"/>
      <c r="H969" s="1705"/>
    </row>
    <row r="970" spans="1:8" ht="15.75" customHeight="1">
      <c r="A970" s="1705"/>
      <c r="B970" s="1705"/>
      <c r="C970" s="1705"/>
      <c r="D970" s="1705"/>
      <c r="E970" s="1705"/>
      <c r="F970" s="1705"/>
      <c r="G970" s="1705"/>
      <c r="H970" s="1705"/>
    </row>
    <row r="971" spans="1:8" ht="15.75" customHeight="1">
      <c r="A971" s="1705"/>
      <c r="B971" s="1705"/>
      <c r="C971" s="1705"/>
      <c r="D971" s="1705"/>
      <c r="E971" s="1705"/>
      <c r="F971" s="1705"/>
      <c r="G971" s="1705"/>
      <c r="H971" s="1705"/>
    </row>
    <row r="972" spans="1:8" ht="15.75" customHeight="1">
      <c r="A972" s="1705"/>
      <c r="B972" s="1705"/>
      <c r="C972" s="1705"/>
      <c r="D972" s="1705"/>
      <c r="E972" s="1705"/>
      <c r="F972" s="1705"/>
      <c r="G972" s="1705"/>
      <c r="H972" s="1705"/>
    </row>
    <row r="973" spans="1:8" ht="15.75" customHeight="1">
      <c r="A973" s="1705"/>
      <c r="B973" s="1705"/>
      <c r="C973" s="1705"/>
      <c r="D973" s="1705"/>
      <c r="E973" s="1705"/>
      <c r="F973" s="1705"/>
      <c r="G973" s="1705"/>
      <c r="H973" s="1705"/>
    </row>
    <row r="974" spans="1:8" ht="15.75" customHeight="1">
      <c r="A974" s="1705"/>
      <c r="B974" s="1705"/>
      <c r="C974" s="1705"/>
      <c r="D974" s="1705"/>
      <c r="E974" s="1705"/>
      <c r="F974" s="1705"/>
      <c r="G974" s="1705"/>
      <c r="H974" s="1705"/>
    </row>
    <row r="975" spans="1:8" ht="15.75" customHeight="1">
      <c r="A975" s="1705"/>
      <c r="B975" s="1705"/>
      <c r="C975" s="1705"/>
      <c r="D975" s="1705"/>
      <c r="E975" s="1705"/>
      <c r="F975" s="1705"/>
      <c r="G975" s="1705"/>
      <c r="H975" s="1705"/>
    </row>
    <row r="976" spans="1:8" ht="15.75" customHeight="1">
      <c r="A976" s="1705"/>
      <c r="B976" s="1705"/>
      <c r="C976" s="1705"/>
      <c r="D976" s="1705"/>
      <c r="E976" s="1705"/>
      <c r="F976" s="1705"/>
      <c r="G976" s="1705"/>
      <c r="H976" s="1705"/>
    </row>
    <row r="977" spans="1:8" ht="15.75" customHeight="1">
      <c r="A977" s="1705"/>
      <c r="B977" s="1705"/>
      <c r="C977" s="1705"/>
      <c r="D977" s="1705"/>
      <c r="E977" s="1705"/>
      <c r="F977" s="1705"/>
      <c r="G977" s="1705"/>
      <c r="H977" s="1705"/>
    </row>
    <row r="978" spans="1:8" ht="15.75" customHeight="1">
      <c r="A978" s="1705"/>
      <c r="B978" s="1705"/>
      <c r="C978" s="1705"/>
      <c r="D978" s="1705"/>
      <c r="E978" s="1705"/>
      <c r="F978" s="1705"/>
      <c r="G978" s="1705"/>
      <c r="H978" s="1705"/>
    </row>
    <row r="979" spans="1:8" ht="15.75" customHeight="1">
      <c r="A979" s="1705"/>
      <c r="B979" s="1705"/>
      <c r="C979" s="1705"/>
      <c r="D979" s="1705"/>
      <c r="E979" s="1705"/>
      <c r="F979" s="1705"/>
      <c r="G979" s="1705"/>
      <c r="H979" s="1705"/>
    </row>
    <row r="980" spans="1:8" ht="15.75" customHeight="1">
      <c r="A980" s="1705"/>
      <c r="B980" s="1705"/>
      <c r="C980" s="1705"/>
      <c r="D980" s="1705"/>
      <c r="E980" s="1705"/>
      <c r="F980" s="1705"/>
      <c r="G980" s="1705"/>
      <c r="H980" s="1705"/>
    </row>
    <row r="981" spans="1:8" ht="15.75" customHeight="1">
      <c r="A981" s="1705"/>
      <c r="B981" s="1705"/>
      <c r="C981" s="1705"/>
      <c r="D981" s="1705"/>
      <c r="E981" s="1705"/>
      <c r="F981" s="1705"/>
      <c r="G981" s="1705"/>
      <c r="H981" s="1705"/>
    </row>
    <row r="982" spans="1:8" ht="15.75" customHeight="1">
      <c r="A982" s="1705"/>
      <c r="B982" s="1705"/>
      <c r="C982" s="1705"/>
      <c r="D982" s="1705"/>
      <c r="E982" s="1705"/>
      <c r="F982" s="1705"/>
      <c r="G982" s="1705"/>
      <c r="H982" s="1705"/>
    </row>
    <row r="983" spans="1:8" ht="15.75" customHeight="1">
      <c r="A983" s="1705"/>
      <c r="B983" s="1705"/>
      <c r="C983" s="1705"/>
      <c r="D983" s="1705"/>
      <c r="E983" s="1705"/>
      <c r="F983" s="1705"/>
      <c r="G983" s="1705"/>
      <c r="H983" s="1705"/>
    </row>
    <row r="984" spans="1:8" ht="15.75" customHeight="1">
      <c r="A984" s="1705"/>
      <c r="B984" s="1705"/>
      <c r="C984" s="1705"/>
      <c r="D984" s="1705"/>
      <c r="E984" s="1705"/>
      <c r="F984" s="1705"/>
      <c r="G984" s="1705"/>
      <c r="H984" s="1705"/>
    </row>
    <row r="985" spans="1:8" ht="15.75" customHeight="1">
      <c r="A985" s="1705"/>
      <c r="B985" s="1705"/>
      <c r="C985" s="1705"/>
      <c r="D985" s="1705"/>
      <c r="E985" s="1705"/>
      <c r="F985" s="1705"/>
      <c r="G985" s="1705"/>
      <c r="H985" s="1705"/>
    </row>
    <row r="986" spans="1:8" ht="15.75" customHeight="1">
      <c r="A986" s="1705"/>
      <c r="B986" s="1705"/>
      <c r="C986" s="1705"/>
      <c r="D986" s="1705"/>
      <c r="E986" s="1705"/>
      <c r="F986" s="1705"/>
      <c r="G986" s="1705"/>
      <c r="H986" s="1705"/>
    </row>
    <row r="987" spans="1:8" ht="15.75" customHeight="1">
      <c r="A987" s="1705"/>
      <c r="B987" s="1705"/>
      <c r="C987" s="1705"/>
      <c r="D987" s="1705"/>
      <c r="E987" s="1705"/>
      <c r="F987" s="1705"/>
      <c r="G987" s="1705"/>
      <c r="H987" s="1705"/>
    </row>
    <row r="988" spans="1:8" ht="15.75" customHeight="1">
      <c r="A988" s="1705"/>
      <c r="B988" s="1705"/>
      <c r="C988" s="1705"/>
      <c r="D988" s="1705"/>
      <c r="E988" s="1705"/>
      <c r="F988" s="1705"/>
      <c r="G988" s="1705"/>
      <c r="H988" s="1705"/>
    </row>
    <row r="989" spans="1:8" ht="15.75" customHeight="1">
      <c r="A989" s="1705"/>
      <c r="B989" s="1705"/>
      <c r="C989" s="1705"/>
      <c r="D989" s="1705"/>
      <c r="E989" s="1705"/>
      <c r="F989" s="1705"/>
      <c r="G989" s="1705"/>
      <c r="H989" s="1705"/>
    </row>
    <row r="990" spans="1:8" ht="15.75" customHeight="1">
      <c r="A990" s="1705"/>
      <c r="B990" s="1705"/>
      <c r="C990" s="1705"/>
      <c r="D990" s="1705"/>
      <c r="E990" s="1705"/>
      <c r="F990" s="1705"/>
      <c r="G990" s="1705"/>
      <c r="H990" s="1705"/>
    </row>
  </sheetData>
  <mergeCells count="9">
    <mergeCell ref="B65:H65"/>
    <mergeCell ref="B1:H1"/>
    <mergeCell ref="B2:H2"/>
    <mergeCell ref="B3:H3"/>
    <mergeCell ref="B4:H4"/>
    <mergeCell ref="B5:B6"/>
    <mergeCell ref="C5:C6"/>
    <mergeCell ref="G5:H5"/>
    <mergeCell ref="D5:F5"/>
  </mergeCells>
  <printOptions horizontalCentered="1"/>
  <pageMargins left="0.39370078740157483" right="0.39370078740157483" top="0.39370078740157483" bottom="0.39370078740157483" header="0" footer="0"/>
  <pageSetup scale="7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L29" sqref="L29"/>
    </sheetView>
  </sheetViews>
  <sheetFormatPr defaultColWidth="14.42578125" defaultRowHeight="15" customHeight="1"/>
  <cols>
    <col min="1" max="1" width="6.42578125" style="1703" customWidth="1"/>
    <col min="2" max="2" width="6.140625" style="1703" customWidth="1"/>
    <col min="3" max="3" width="56.140625" style="1703" customWidth="1"/>
    <col min="4" max="4" width="16.28515625" style="1703" customWidth="1"/>
    <col min="5" max="5" width="15.42578125" style="1703" customWidth="1"/>
    <col min="6" max="6" width="17.85546875" style="1703" customWidth="1"/>
    <col min="7" max="7" width="15.140625" style="1703" customWidth="1"/>
    <col min="8" max="8" width="9.140625" style="1703" customWidth="1"/>
    <col min="9" max="25" width="8.42578125" style="1703" customWidth="1"/>
    <col min="26" max="16384" width="14.42578125" style="1703"/>
  </cols>
  <sheetData>
    <row r="1" spans="1:26" ht="21" customHeight="1">
      <c r="A1" s="1706"/>
      <c r="B1" s="3247" t="s">
        <v>1655</v>
      </c>
      <c r="C1" s="3248"/>
      <c r="D1" s="3248"/>
      <c r="E1" s="3248"/>
      <c r="F1" s="3248"/>
      <c r="G1" s="3248"/>
      <c r="H1" s="1706"/>
      <c r="I1" s="1706"/>
      <c r="J1" s="1706"/>
      <c r="K1" s="1706"/>
      <c r="L1" s="1706"/>
      <c r="M1" s="1706"/>
      <c r="N1" s="1706"/>
      <c r="O1" s="1706"/>
      <c r="P1" s="1706"/>
      <c r="Q1" s="1706"/>
      <c r="R1" s="1706"/>
      <c r="S1" s="1706"/>
      <c r="T1" s="1706"/>
      <c r="U1" s="1706"/>
      <c r="V1" s="1706"/>
      <c r="W1" s="1706"/>
      <c r="X1" s="1706"/>
      <c r="Y1" s="1706"/>
      <c r="Z1" s="1705"/>
    </row>
    <row r="2" spans="1:26" ht="21" customHeight="1">
      <c r="A2" s="1706"/>
      <c r="B2" s="3247" t="s">
        <v>1654</v>
      </c>
      <c r="C2" s="3248"/>
      <c r="D2" s="3248"/>
      <c r="E2" s="3248"/>
      <c r="F2" s="3248"/>
      <c r="G2" s="3248"/>
      <c r="H2" s="1706"/>
      <c r="I2" s="1706"/>
      <c r="J2" s="1706"/>
      <c r="K2" s="1706"/>
      <c r="L2" s="1706"/>
      <c r="M2" s="1706"/>
      <c r="N2" s="1706"/>
      <c r="O2" s="1706"/>
      <c r="P2" s="1706"/>
      <c r="Q2" s="1706"/>
      <c r="R2" s="1706"/>
      <c r="S2" s="1706"/>
      <c r="T2" s="1706"/>
      <c r="U2" s="1706"/>
      <c r="V2" s="1706"/>
      <c r="W2" s="1706"/>
      <c r="X2" s="1706"/>
      <c r="Y2" s="1706"/>
      <c r="Z2" s="1705"/>
    </row>
    <row r="3" spans="1:26" ht="21" customHeight="1" thickBot="1">
      <c r="A3" s="1706"/>
      <c r="B3" s="3297" t="s">
        <v>1653</v>
      </c>
      <c r="C3" s="3248"/>
      <c r="D3" s="3248"/>
      <c r="E3" s="3248"/>
      <c r="F3" s="3248"/>
      <c r="G3" s="3248"/>
      <c r="H3" s="1706"/>
      <c r="I3" s="1706"/>
      <c r="J3" s="1706"/>
      <c r="K3" s="1706"/>
      <c r="L3" s="1706"/>
      <c r="M3" s="1706"/>
      <c r="N3" s="1706"/>
      <c r="O3" s="1706"/>
      <c r="P3" s="1706"/>
      <c r="Q3" s="1706"/>
      <c r="R3" s="1706"/>
      <c r="S3" s="1706"/>
      <c r="T3" s="1706"/>
      <c r="U3" s="1706"/>
      <c r="V3" s="1706"/>
      <c r="W3" s="1706"/>
      <c r="X3" s="1706"/>
      <c r="Y3" s="1706"/>
      <c r="Z3" s="1705"/>
    </row>
    <row r="4" spans="1:26" ht="29.25" customHeight="1" thickTop="1">
      <c r="A4" s="1706"/>
      <c r="B4" s="3275" t="s">
        <v>2</v>
      </c>
      <c r="C4" s="3276" t="s">
        <v>3</v>
      </c>
      <c r="D4" s="3278" t="s">
        <v>1652</v>
      </c>
      <c r="E4" s="3299"/>
      <c r="F4" s="3298" t="s">
        <v>1651</v>
      </c>
      <c r="G4" s="3279"/>
      <c r="H4" s="1706"/>
      <c r="I4" s="1706"/>
      <c r="J4" s="1706"/>
      <c r="K4" s="1706"/>
      <c r="L4" s="1706"/>
      <c r="M4" s="1706"/>
      <c r="N4" s="1706"/>
      <c r="O4" s="1706"/>
      <c r="P4" s="1706"/>
      <c r="Q4" s="1706"/>
      <c r="R4" s="1706"/>
      <c r="S4" s="1706"/>
      <c r="T4" s="1706"/>
      <c r="U4" s="1706"/>
      <c r="V4" s="1706"/>
      <c r="W4" s="1706"/>
      <c r="X4" s="1706"/>
      <c r="Y4" s="1706"/>
      <c r="Z4" s="1705"/>
    </row>
    <row r="5" spans="1:26" ht="29.25" customHeight="1">
      <c r="A5" s="1706"/>
      <c r="B5" s="3252"/>
      <c r="C5" s="3277"/>
      <c r="D5" s="1959" t="s">
        <v>1412</v>
      </c>
      <c r="E5" s="1958" t="s">
        <v>1413</v>
      </c>
      <c r="F5" s="1957" t="s">
        <v>1412</v>
      </c>
      <c r="G5" s="1956" t="s">
        <v>1413</v>
      </c>
      <c r="H5" s="1706"/>
      <c r="I5" s="1706"/>
      <c r="J5" s="1706"/>
      <c r="K5" s="1706"/>
      <c r="L5" s="1706"/>
      <c r="M5" s="1706"/>
      <c r="N5" s="1706"/>
      <c r="O5" s="1706"/>
      <c r="P5" s="1706"/>
      <c r="Q5" s="1706"/>
      <c r="R5" s="1706"/>
      <c r="S5" s="1706"/>
      <c r="T5" s="1706"/>
      <c r="U5" s="1706"/>
      <c r="V5" s="1706"/>
      <c r="W5" s="1706"/>
      <c r="X5" s="1706"/>
      <c r="Y5" s="1706"/>
      <c r="Z5" s="1705"/>
    </row>
    <row r="6" spans="1:26" ht="31.5" customHeight="1">
      <c r="A6" s="1706"/>
      <c r="B6" s="1955">
        <v>1</v>
      </c>
      <c r="C6" s="1954" t="s">
        <v>1650</v>
      </c>
      <c r="D6" s="1953">
        <v>17.336035701801222</v>
      </c>
      <c r="E6" s="1952">
        <v>46.201189070142171</v>
      </c>
      <c r="F6" s="1951">
        <v>18.017965186275493</v>
      </c>
      <c r="G6" s="1950">
        <v>53.823608945758252</v>
      </c>
      <c r="H6" s="1706"/>
      <c r="I6" s="1706"/>
      <c r="J6" s="1769"/>
      <c r="K6" s="1706"/>
      <c r="L6" s="1706"/>
      <c r="M6" s="1706"/>
      <c r="N6" s="1706"/>
      <c r="O6" s="1706"/>
      <c r="P6" s="1706"/>
      <c r="Q6" s="1706"/>
      <c r="R6" s="1706"/>
      <c r="S6" s="1706"/>
      <c r="T6" s="1706"/>
      <c r="U6" s="1706"/>
      <c r="V6" s="1706"/>
      <c r="W6" s="1706"/>
      <c r="X6" s="1706"/>
      <c r="Y6" s="1706"/>
      <c r="Z6" s="1705"/>
    </row>
    <row r="7" spans="1:26" ht="31.5" customHeight="1">
      <c r="A7" s="1706"/>
      <c r="B7" s="1949">
        <v>2</v>
      </c>
      <c r="C7" s="1948" t="s">
        <v>1649</v>
      </c>
      <c r="D7" s="1947">
        <v>35.227569640813918</v>
      </c>
      <c r="E7" s="1946">
        <v>32.13653540697441</v>
      </c>
      <c r="F7" s="1945">
        <v>37.229328611076426</v>
      </c>
      <c r="G7" s="1944">
        <v>27.933342833891828</v>
      </c>
      <c r="H7" s="1706"/>
      <c r="I7" s="1706"/>
      <c r="J7" s="1769"/>
      <c r="K7" s="1706"/>
      <c r="L7" s="1706"/>
      <c r="M7" s="1706"/>
      <c r="N7" s="1706"/>
      <c r="O7" s="1706"/>
      <c r="P7" s="1706"/>
      <c r="Q7" s="1706"/>
      <c r="R7" s="1706"/>
      <c r="S7" s="1706"/>
      <c r="T7" s="1706"/>
      <c r="U7" s="1706"/>
      <c r="V7" s="1706"/>
      <c r="W7" s="1706"/>
      <c r="X7" s="1706"/>
      <c r="Y7" s="1706"/>
      <c r="Z7" s="1705"/>
    </row>
    <row r="8" spans="1:26" ht="31.5" customHeight="1">
      <c r="A8" s="1706"/>
      <c r="B8" s="1949">
        <v>3</v>
      </c>
      <c r="C8" s="1948" t="s">
        <v>1648</v>
      </c>
      <c r="D8" s="1947">
        <v>15.503024187568865</v>
      </c>
      <c r="E8" s="1946">
        <v>5.7278899432988716E-4</v>
      </c>
      <c r="F8" s="1945">
        <v>13.17869826111786</v>
      </c>
      <c r="G8" s="1944">
        <v>4.5064173120507956E-4</v>
      </c>
      <c r="H8" s="1706"/>
      <c r="I8" s="1706"/>
      <c r="J8" s="1769"/>
      <c r="K8" s="1706"/>
      <c r="L8" s="1706"/>
      <c r="M8" s="1706"/>
      <c r="N8" s="1706"/>
      <c r="O8" s="1706"/>
      <c r="P8" s="1706"/>
      <c r="Q8" s="1706"/>
      <c r="R8" s="1706"/>
      <c r="S8" s="1706"/>
      <c r="T8" s="1706"/>
      <c r="U8" s="1706"/>
      <c r="V8" s="1706"/>
      <c r="W8" s="1706"/>
      <c r="X8" s="1706"/>
      <c r="Y8" s="1706"/>
      <c r="Z8" s="1705"/>
    </row>
    <row r="9" spans="1:26" ht="45.75" customHeight="1">
      <c r="A9" s="1706"/>
      <c r="B9" s="1949">
        <v>4</v>
      </c>
      <c r="C9" s="1948" t="s">
        <v>1647</v>
      </c>
      <c r="D9" s="1947">
        <v>14.427699258978667</v>
      </c>
      <c r="E9" s="1946">
        <v>0.41991311764789141</v>
      </c>
      <c r="F9" s="1945">
        <v>14.750184056857904</v>
      </c>
      <c r="G9" s="1944">
        <v>0.28354335438396999</v>
      </c>
      <c r="H9" s="1706"/>
      <c r="I9" s="1706"/>
      <c r="J9" s="1769"/>
      <c r="K9" s="1706"/>
      <c r="L9" s="1706"/>
      <c r="M9" s="1706"/>
      <c r="N9" s="1706"/>
      <c r="O9" s="1706"/>
      <c r="P9" s="1706"/>
      <c r="Q9" s="1706"/>
      <c r="R9" s="1706"/>
      <c r="S9" s="1706"/>
      <c r="T9" s="1706"/>
      <c r="U9" s="1706"/>
      <c r="V9" s="1706"/>
      <c r="W9" s="1706"/>
      <c r="X9" s="1706"/>
      <c r="Y9" s="1706"/>
      <c r="Z9" s="1705"/>
    </row>
    <row r="10" spans="1:26" ht="31.5" customHeight="1">
      <c r="A10" s="1706"/>
      <c r="B10" s="1949">
        <v>5</v>
      </c>
      <c r="C10" s="1948" t="s">
        <v>1646</v>
      </c>
      <c r="D10" s="1947">
        <v>8.2649932325584299</v>
      </c>
      <c r="E10" s="1946">
        <v>0.55715577877927647</v>
      </c>
      <c r="F10" s="1945">
        <v>7.7368568257784913</v>
      </c>
      <c r="G10" s="1944">
        <v>0.37126841340045025</v>
      </c>
      <c r="H10" s="1706"/>
      <c r="I10" s="1706"/>
      <c r="J10" s="1769"/>
      <c r="K10" s="1706"/>
      <c r="L10" s="1706"/>
      <c r="M10" s="1706"/>
      <c r="N10" s="1706"/>
      <c r="O10" s="1706"/>
      <c r="P10" s="1706"/>
      <c r="Q10" s="1706"/>
      <c r="R10" s="1706"/>
      <c r="S10" s="1706"/>
      <c r="T10" s="1706"/>
      <c r="U10" s="1706"/>
      <c r="V10" s="1706"/>
      <c r="W10" s="1706"/>
      <c r="X10" s="1706"/>
      <c r="Y10" s="1706"/>
      <c r="Z10" s="1705"/>
    </row>
    <row r="11" spans="1:26" ht="31.5" customHeight="1">
      <c r="A11" s="1706"/>
      <c r="B11" s="1949">
        <v>6</v>
      </c>
      <c r="C11" s="1948" t="s">
        <v>1645</v>
      </c>
      <c r="D11" s="1947">
        <v>9.0089185779873961</v>
      </c>
      <c r="E11" s="1946">
        <v>20.680669116749058</v>
      </c>
      <c r="F11" s="1945">
        <v>8.7795145000808184</v>
      </c>
      <c r="G11" s="1944">
        <v>17.581536502670868</v>
      </c>
      <c r="H11" s="1706"/>
      <c r="I11" s="1706"/>
      <c r="J11" s="1769"/>
      <c r="K11" s="1706"/>
      <c r="L11" s="1706"/>
      <c r="M11" s="1706"/>
      <c r="N11" s="1706"/>
      <c r="O11" s="1706"/>
      <c r="P11" s="1706"/>
      <c r="Q11" s="1706"/>
      <c r="R11" s="1706"/>
      <c r="S11" s="1706"/>
      <c r="T11" s="1706"/>
      <c r="U11" s="1706"/>
      <c r="V11" s="1706"/>
      <c r="W11" s="1706"/>
      <c r="X11" s="1706"/>
      <c r="Y11" s="1706"/>
      <c r="Z11" s="1705"/>
    </row>
    <row r="12" spans="1:26" ht="31.5" customHeight="1">
      <c r="A12" s="1706"/>
      <c r="B12" s="1949">
        <v>7</v>
      </c>
      <c r="C12" s="1948" t="s">
        <v>1644</v>
      </c>
      <c r="D12" s="1947">
        <v>0.23175940029150943</v>
      </c>
      <c r="E12" s="1946">
        <v>3.9647207128707136E-3</v>
      </c>
      <c r="F12" s="1945">
        <v>0.3074525588129986</v>
      </c>
      <c r="G12" s="1944">
        <v>6.2493081634206749E-3</v>
      </c>
      <c r="H12" s="1706"/>
      <c r="I12" s="1706"/>
      <c r="J12" s="1769"/>
      <c r="K12" s="1706"/>
      <c r="L12" s="1706"/>
      <c r="M12" s="1706"/>
      <c r="N12" s="1706"/>
      <c r="O12" s="1706"/>
      <c r="P12" s="1706"/>
      <c r="Q12" s="1706"/>
      <c r="R12" s="1706"/>
      <c r="S12" s="1706"/>
      <c r="T12" s="1706"/>
      <c r="U12" s="1706"/>
      <c r="V12" s="1706"/>
      <c r="W12" s="1706"/>
      <c r="X12" s="1706"/>
      <c r="Y12" s="1706"/>
      <c r="Z12" s="1705"/>
    </row>
    <row r="13" spans="1:26" ht="31.5" customHeight="1" thickBot="1">
      <c r="A13" s="1706"/>
      <c r="B13" s="1943"/>
      <c r="C13" s="1942" t="s">
        <v>234</v>
      </c>
      <c r="D13" s="1941">
        <v>100</v>
      </c>
      <c r="E13" s="1940">
        <v>100</v>
      </c>
      <c r="F13" s="1939">
        <v>100</v>
      </c>
      <c r="G13" s="1938">
        <v>100</v>
      </c>
      <c r="H13" s="1706"/>
      <c r="I13" s="1706"/>
      <c r="J13" s="1706"/>
      <c r="K13" s="1706"/>
      <c r="L13" s="1706"/>
      <c r="M13" s="1706"/>
      <c r="N13" s="1706"/>
      <c r="O13" s="1706"/>
      <c r="P13" s="1706"/>
      <c r="Q13" s="1706"/>
      <c r="R13" s="1706"/>
      <c r="S13" s="1706"/>
      <c r="T13" s="1706"/>
      <c r="U13" s="1706"/>
      <c r="V13" s="1706"/>
      <c r="W13" s="1706"/>
      <c r="X13" s="1706"/>
      <c r="Y13" s="1706"/>
      <c r="Z13" s="1705"/>
    </row>
    <row r="14" spans="1:26" ht="21" customHeight="1" thickTop="1">
      <c r="A14" s="1706"/>
      <c r="B14" s="1937" t="s">
        <v>1643</v>
      </c>
      <c r="C14" s="1706"/>
      <c r="D14" s="1706"/>
      <c r="E14" s="1706"/>
      <c r="F14" s="1707"/>
      <c r="G14" s="1707"/>
      <c r="H14" s="1706"/>
      <c r="I14" s="1706"/>
      <c r="J14" s="1706"/>
      <c r="K14" s="1706"/>
      <c r="L14" s="1706"/>
      <c r="M14" s="1706"/>
      <c r="N14" s="1706"/>
      <c r="O14" s="1706"/>
      <c r="P14" s="1706"/>
      <c r="Q14" s="1706"/>
      <c r="R14" s="1706"/>
      <c r="S14" s="1706"/>
      <c r="T14" s="1706"/>
      <c r="U14" s="1706"/>
      <c r="V14" s="1706"/>
      <c r="W14" s="1706"/>
      <c r="X14" s="1706"/>
      <c r="Y14" s="1706"/>
      <c r="Z14" s="1705"/>
    </row>
    <row r="15" spans="1:26" ht="21" customHeight="1">
      <c r="A15" s="1706"/>
      <c r="B15" s="1706"/>
      <c r="C15" s="1706"/>
      <c r="D15" s="1706"/>
      <c r="E15" s="1706"/>
      <c r="F15" s="1707"/>
      <c r="G15" s="1707"/>
      <c r="H15" s="1706"/>
      <c r="I15" s="1706"/>
      <c r="J15" s="1706"/>
      <c r="K15" s="1706"/>
      <c r="L15" s="1706"/>
      <c r="M15" s="1706"/>
      <c r="N15" s="1706"/>
      <c r="O15" s="1706"/>
      <c r="P15" s="1706"/>
      <c r="Q15" s="1706"/>
      <c r="R15" s="1706"/>
      <c r="S15" s="1706"/>
      <c r="T15" s="1706"/>
      <c r="U15" s="1706"/>
      <c r="V15" s="1706"/>
      <c r="W15" s="1706"/>
      <c r="X15" s="1706"/>
      <c r="Y15" s="1706"/>
      <c r="Z15" s="1705"/>
    </row>
    <row r="16" spans="1:26" ht="21" customHeight="1">
      <c r="A16" s="1706"/>
      <c r="B16" s="1706"/>
      <c r="C16" s="1706"/>
      <c r="D16" s="1706"/>
      <c r="E16" s="1706"/>
      <c r="F16" s="1707"/>
      <c r="G16" s="1707"/>
      <c r="H16" s="1706"/>
      <c r="I16" s="1706"/>
      <c r="J16" s="1706"/>
      <c r="K16" s="1706"/>
      <c r="L16" s="1706"/>
      <c r="M16" s="1706"/>
      <c r="N16" s="1706"/>
      <c r="O16" s="1706"/>
      <c r="P16" s="1706"/>
      <c r="Q16" s="1706"/>
      <c r="R16" s="1706"/>
      <c r="S16" s="1706"/>
      <c r="T16" s="1706"/>
      <c r="U16" s="1706"/>
      <c r="V16" s="1706"/>
      <c r="W16" s="1706"/>
      <c r="X16" s="1706"/>
      <c r="Y16" s="1706"/>
      <c r="Z16" s="1705"/>
    </row>
    <row r="17" spans="1:26" ht="21" customHeight="1">
      <c r="A17" s="1706"/>
      <c r="B17" s="1706"/>
      <c r="C17" s="1706"/>
      <c r="D17" s="1706"/>
      <c r="E17" s="1706"/>
      <c r="F17" s="1707"/>
      <c r="G17" s="1707"/>
      <c r="H17" s="1706"/>
      <c r="I17" s="1706"/>
      <c r="J17" s="1706"/>
      <c r="K17" s="1706"/>
      <c r="L17" s="1706"/>
      <c r="M17" s="1706"/>
      <c r="N17" s="1706"/>
      <c r="O17" s="1706"/>
      <c r="P17" s="1706"/>
      <c r="Q17" s="1706"/>
      <c r="R17" s="1706"/>
      <c r="S17" s="1706"/>
      <c r="T17" s="1706"/>
      <c r="U17" s="1706"/>
      <c r="V17" s="1706"/>
      <c r="W17" s="1706"/>
      <c r="X17" s="1706"/>
      <c r="Y17" s="1706"/>
      <c r="Z17" s="1705"/>
    </row>
    <row r="18" spans="1:26" ht="21" customHeight="1">
      <c r="A18" s="1706"/>
      <c r="B18" s="1706"/>
      <c r="C18" s="1706"/>
      <c r="D18" s="1706"/>
      <c r="E18" s="1706"/>
      <c r="F18" s="1707"/>
      <c r="G18" s="1707"/>
      <c r="H18" s="1706"/>
      <c r="I18" s="1706"/>
      <c r="J18" s="1706"/>
      <c r="K18" s="1706"/>
      <c r="L18" s="1706"/>
      <c r="M18" s="1706"/>
      <c r="N18" s="1706"/>
      <c r="O18" s="1706"/>
      <c r="P18" s="1706"/>
      <c r="Q18" s="1706"/>
      <c r="R18" s="1706"/>
      <c r="S18" s="1706"/>
      <c r="T18" s="1706"/>
      <c r="U18" s="1706"/>
      <c r="V18" s="1706"/>
      <c r="W18" s="1706"/>
      <c r="X18" s="1706"/>
      <c r="Y18" s="1706"/>
      <c r="Z18" s="1705"/>
    </row>
    <row r="19" spans="1:26" ht="21" customHeight="1">
      <c r="A19" s="1706"/>
      <c r="B19" s="1706"/>
      <c r="C19" s="1706"/>
      <c r="D19" s="1706"/>
      <c r="E19" s="1706"/>
      <c r="F19" s="1707"/>
      <c r="G19" s="1707"/>
      <c r="H19" s="1706"/>
      <c r="I19" s="1706"/>
      <c r="J19" s="1706"/>
      <c r="K19" s="1706"/>
      <c r="L19" s="1706"/>
      <c r="M19" s="1706"/>
      <c r="N19" s="1706"/>
      <c r="O19" s="1706"/>
      <c r="P19" s="1706"/>
      <c r="Q19" s="1706"/>
      <c r="R19" s="1706"/>
      <c r="S19" s="1706"/>
      <c r="T19" s="1706"/>
      <c r="U19" s="1706"/>
      <c r="V19" s="1706"/>
      <c r="W19" s="1706"/>
      <c r="X19" s="1706"/>
      <c r="Y19" s="1706"/>
      <c r="Z19" s="1705"/>
    </row>
    <row r="20" spans="1:26" ht="21" customHeight="1">
      <c r="A20" s="1706"/>
      <c r="B20" s="1706"/>
      <c r="C20" s="1706"/>
      <c r="D20" s="1706"/>
      <c r="E20" s="1706"/>
      <c r="F20" s="1707"/>
      <c r="G20" s="1707"/>
      <c r="H20" s="1706"/>
      <c r="I20" s="1706"/>
      <c r="J20" s="1706"/>
      <c r="K20" s="1706"/>
      <c r="L20" s="1706"/>
      <c r="M20" s="1706"/>
      <c r="N20" s="1706"/>
      <c r="O20" s="1706"/>
      <c r="P20" s="1706"/>
      <c r="Q20" s="1706"/>
      <c r="R20" s="1706"/>
      <c r="S20" s="1706"/>
      <c r="T20" s="1706"/>
      <c r="U20" s="1706"/>
      <c r="V20" s="1706"/>
      <c r="W20" s="1706"/>
      <c r="X20" s="1706"/>
      <c r="Y20" s="1706"/>
      <c r="Z20" s="1705"/>
    </row>
    <row r="21" spans="1:26" ht="21" customHeight="1">
      <c r="A21" s="1706"/>
      <c r="B21" s="1706"/>
      <c r="C21" s="1706"/>
      <c r="D21" s="1706"/>
      <c r="E21" s="1706"/>
      <c r="F21" s="1707"/>
      <c r="G21" s="1707"/>
      <c r="H21" s="1706"/>
      <c r="I21" s="1706"/>
      <c r="J21" s="1706"/>
      <c r="K21" s="1706"/>
      <c r="L21" s="1706"/>
      <c r="M21" s="1706"/>
      <c r="N21" s="1706"/>
      <c r="O21" s="1706"/>
      <c r="P21" s="1706"/>
      <c r="Q21" s="1706"/>
      <c r="R21" s="1706"/>
      <c r="S21" s="1706"/>
      <c r="T21" s="1706"/>
      <c r="U21" s="1706"/>
      <c r="V21" s="1706"/>
      <c r="W21" s="1706"/>
      <c r="X21" s="1706"/>
      <c r="Y21" s="1706"/>
      <c r="Z21" s="1705"/>
    </row>
    <row r="22" spans="1:26" ht="21" customHeight="1">
      <c r="A22" s="1706"/>
      <c r="B22" s="1706"/>
      <c r="C22" s="1706"/>
      <c r="D22" s="1706"/>
      <c r="E22" s="1706"/>
      <c r="F22" s="1707"/>
      <c r="G22" s="1707"/>
      <c r="H22" s="1706"/>
      <c r="I22" s="1706"/>
      <c r="J22" s="1706"/>
      <c r="K22" s="1706"/>
      <c r="L22" s="1706"/>
      <c r="M22" s="1706"/>
      <c r="N22" s="1706"/>
      <c r="O22" s="1706"/>
      <c r="P22" s="1706"/>
      <c r="Q22" s="1706"/>
      <c r="R22" s="1706"/>
      <c r="S22" s="1706"/>
      <c r="T22" s="1706"/>
      <c r="U22" s="1706"/>
      <c r="V22" s="1706"/>
      <c r="W22" s="1706"/>
      <c r="X22" s="1706"/>
      <c r="Y22" s="1706"/>
      <c r="Z22" s="1705"/>
    </row>
    <row r="23" spans="1:26" ht="21" customHeight="1">
      <c r="A23" s="1706"/>
      <c r="B23" s="1706"/>
      <c r="C23" s="1706"/>
      <c r="D23" s="1706"/>
      <c r="E23" s="1706"/>
      <c r="F23" s="1707"/>
      <c r="G23" s="1707"/>
      <c r="H23" s="1706"/>
      <c r="I23" s="1706"/>
      <c r="J23" s="1706"/>
      <c r="K23" s="1706"/>
      <c r="L23" s="1706"/>
      <c r="M23" s="1706"/>
      <c r="N23" s="1706"/>
      <c r="O23" s="1706"/>
      <c r="P23" s="1706"/>
      <c r="Q23" s="1706"/>
      <c r="R23" s="1706"/>
      <c r="S23" s="1706"/>
      <c r="T23" s="1706"/>
      <c r="U23" s="1706"/>
      <c r="V23" s="1706"/>
      <c r="W23" s="1706"/>
      <c r="X23" s="1706"/>
      <c r="Y23" s="1706"/>
      <c r="Z23" s="1705"/>
    </row>
    <row r="24" spans="1:26" ht="21" customHeight="1">
      <c r="A24" s="1706"/>
      <c r="B24" s="1706"/>
      <c r="C24" s="1706"/>
      <c r="D24" s="1706"/>
      <c r="E24" s="1706"/>
      <c r="F24" s="1707"/>
      <c r="G24" s="1707"/>
      <c r="H24" s="1706"/>
      <c r="I24" s="1706"/>
      <c r="J24" s="1706"/>
      <c r="K24" s="1706"/>
      <c r="L24" s="1706"/>
      <c r="M24" s="1706"/>
      <c r="N24" s="1706"/>
      <c r="O24" s="1706"/>
      <c r="P24" s="1706"/>
      <c r="Q24" s="1706"/>
      <c r="R24" s="1706"/>
      <c r="S24" s="1706"/>
      <c r="T24" s="1706"/>
      <c r="U24" s="1706"/>
      <c r="V24" s="1706"/>
      <c r="W24" s="1706"/>
      <c r="X24" s="1706"/>
      <c r="Y24" s="1706"/>
      <c r="Z24" s="1705"/>
    </row>
    <row r="25" spans="1:26" ht="21" customHeight="1">
      <c r="A25" s="1706"/>
      <c r="B25" s="1706"/>
      <c r="C25" s="1706"/>
      <c r="D25" s="1706"/>
      <c r="E25" s="1706"/>
      <c r="F25" s="1707"/>
      <c r="G25" s="1707"/>
      <c r="H25" s="1706"/>
      <c r="I25" s="1706"/>
      <c r="J25" s="1706"/>
      <c r="K25" s="1706"/>
      <c r="L25" s="1706"/>
      <c r="M25" s="1706"/>
      <c r="N25" s="1706"/>
      <c r="O25" s="1706"/>
      <c r="P25" s="1706"/>
      <c r="Q25" s="1706"/>
      <c r="R25" s="1706"/>
      <c r="S25" s="1706"/>
      <c r="T25" s="1706"/>
      <c r="U25" s="1706"/>
      <c r="V25" s="1706"/>
      <c r="W25" s="1706"/>
      <c r="X25" s="1706"/>
      <c r="Y25" s="1706"/>
      <c r="Z25" s="1705"/>
    </row>
    <row r="26" spans="1:26" ht="21" customHeight="1">
      <c r="A26" s="1706"/>
      <c r="B26" s="1706"/>
      <c r="C26" s="1706"/>
      <c r="D26" s="1706"/>
      <c r="E26" s="1706"/>
      <c r="F26" s="1707"/>
      <c r="G26" s="1707"/>
      <c r="H26" s="1706"/>
      <c r="I26" s="1706"/>
      <c r="J26" s="1706"/>
      <c r="K26" s="1706"/>
      <c r="L26" s="1706"/>
      <c r="M26" s="1706"/>
      <c r="N26" s="1706"/>
      <c r="O26" s="1706"/>
      <c r="P26" s="1706"/>
      <c r="Q26" s="1706"/>
      <c r="R26" s="1706"/>
      <c r="S26" s="1706"/>
      <c r="T26" s="1706"/>
      <c r="U26" s="1706"/>
      <c r="V26" s="1706"/>
      <c r="W26" s="1706"/>
      <c r="X26" s="1706"/>
      <c r="Y26" s="1706"/>
      <c r="Z26" s="1705"/>
    </row>
    <row r="27" spans="1:26" ht="21" customHeight="1">
      <c r="A27" s="1706"/>
      <c r="B27" s="1706"/>
      <c r="C27" s="1706"/>
      <c r="D27" s="1706"/>
      <c r="E27" s="1706"/>
      <c r="F27" s="1707"/>
      <c r="G27" s="1707"/>
      <c r="H27" s="1706"/>
      <c r="I27" s="1706"/>
      <c r="J27" s="1706"/>
      <c r="K27" s="1706"/>
      <c r="L27" s="1706"/>
      <c r="M27" s="1706"/>
      <c r="N27" s="1706"/>
      <c r="O27" s="1706"/>
      <c r="P27" s="1706"/>
      <c r="Q27" s="1706"/>
      <c r="R27" s="1706"/>
      <c r="S27" s="1706"/>
      <c r="T27" s="1706"/>
      <c r="U27" s="1706"/>
      <c r="V27" s="1706"/>
      <c r="W27" s="1706"/>
      <c r="X27" s="1706"/>
      <c r="Y27" s="1706"/>
      <c r="Z27" s="1705"/>
    </row>
    <row r="28" spans="1:26" ht="21" customHeight="1">
      <c r="A28" s="1706"/>
      <c r="B28" s="1706"/>
      <c r="C28" s="1706"/>
      <c r="D28" s="1706"/>
      <c r="E28" s="1706"/>
      <c r="F28" s="1707"/>
      <c r="G28" s="1707"/>
      <c r="H28" s="1706"/>
      <c r="I28" s="1706"/>
      <c r="J28" s="1706"/>
      <c r="K28" s="1706"/>
      <c r="L28" s="1706"/>
      <c r="M28" s="1706"/>
      <c r="N28" s="1706"/>
      <c r="O28" s="1706"/>
      <c r="P28" s="1706"/>
      <c r="Q28" s="1706"/>
      <c r="R28" s="1706"/>
      <c r="S28" s="1706"/>
      <c r="T28" s="1706"/>
      <c r="U28" s="1706"/>
      <c r="V28" s="1706"/>
      <c r="W28" s="1706"/>
      <c r="X28" s="1706"/>
      <c r="Y28" s="1706"/>
      <c r="Z28" s="1705"/>
    </row>
    <row r="29" spans="1:26" ht="21" customHeight="1">
      <c r="A29" s="1706"/>
      <c r="B29" s="1706"/>
      <c r="C29" s="1706"/>
      <c r="D29" s="1706"/>
      <c r="E29" s="1706"/>
      <c r="F29" s="1707"/>
      <c r="G29" s="1707"/>
      <c r="H29" s="1706"/>
      <c r="I29" s="1706"/>
      <c r="J29" s="1706"/>
      <c r="K29" s="1706"/>
      <c r="L29" s="1706"/>
      <c r="M29" s="1706"/>
      <c r="N29" s="1706"/>
      <c r="O29" s="1706"/>
      <c r="P29" s="1706"/>
      <c r="Q29" s="1706"/>
      <c r="R29" s="1706"/>
      <c r="S29" s="1706"/>
      <c r="T29" s="1706"/>
      <c r="U29" s="1706"/>
      <c r="V29" s="1706"/>
      <c r="W29" s="1706"/>
      <c r="X29" s="1706"/>
      <c r="Y29" s="1706"/>
      <c r="Z29" s="1705"/>
    </row>
    <row r="30" spans="1:26" ht="21" customHeight="1">
      <c r="A30" s="1706"/>
      <c r="B30" s="1706"/>
      <c r="C30" s="1706"/>
      <c r="D30" s="1706"/>
      <c r="E30" s="1706"/>
      <c r="F30" s="1707"/>
      <c r="G30" s="1707"/>
      <c r="H30" s="1706"/>
      <c r="I30" s="1706"/>
      <c r="J30" s="1706"/>
      <c r="K30" s="1706"/>
      <c r="L30" s="1706"/>
      <c r="M30" s="1706"/>
      <c r="N30" s="1706"/>
      <c r="O30" s="1706"/>
      <c r="P30" s="1706"/>
      <c r="Q30" s="1706"/>
      <c r="R30" s="1706"/>
      <c r="S30" s="1706"/>
      <c r="T30" s="1706"/>
      <c r="U30" s="1706"/>
      <c r="V30" s="1706"/>
      <c r="W30" s="1706"/>
      <c r="X30" s="1706"/>
      <c r="Y30" s="1706"/>
      <c r="Z30" s="1705"/>
    </row>
    <row r="31" spans="1:26" ht="21" customHeight="1">
      <c r="A31" s="1706"/>
      <c r="B31" s="1706"/>
      <c r="C31" s="1706"/>
      <c r="D31" s="1706"/>
      <c r="E31" s="1706"/>
      <c r="F31" s="1707"/>
      <c r="G31" s="1707"/>
      <c r="H31" s="1706"/>
      <c r="I31" s="1706"/>
      <c r="J31" s="1706"/>
      <c r="K31" s="1706"/>
      <c r="L31" s="1706"/>
      <c r="M31" s="1706"/>
      <c r="N31" s="1706"/>
      <c r="O31" s="1706"/>
      <c r="P31" s="1706"/>
      <c r="Q31" s="1706"/>
      <c r="R31" s="1706"/>
      <c r="S31" s="1706"/>
      <c r="T31" s="1706"/>
      <c r="U31" s="1706"/>
      <c r="V31" s="1706"/>
      <c r="W31" s="1706"/>
      <c r="X31" s="1706"/>
      <c r="Y31" s="1706"/>
      <c r="Z31" s="1705"/>
    </row>
    <row r="32" spans="1:26" ht="21" customHeight="1">
      <c r="A32" s="1706"/>
      <c r="B32" s="1706"/>
      <c r="C32" s="1706"/>
      <c r="D32" s="1706"/>
      <c r="E32" s="1706"/>
      <c r="F32" s="1707"/>
      <c r="G32" s="1707"/>
      <c r="H32" s="1706"/>
      <c r="I32" s="1706"/>
      <c r="J32" s="1706"/>
      <c r="K32" s="1706"/>
      <c r="L32" s="1706"/>
      <c r="M32" s="1706"/>
      <c r="N32" s="1706"/>
      <c r="O32" s="1706"/>
      <c r="P32" s="1706"/>
      <c r="Q32" s="1706"/>
      <c r="R32" s="1706"/>
      <c r="S32" s="1706"/>
      <c r="T32" s="1706"/>
      <c r="U32" s="1706"/>
      <c r="V32" s="1706"/>
      <c r="W32" s="1706"/>
      <c r="X32" s="1706"/>
      <c r="Y32" s="1706"/>
      <c r="Z32" s="1705"/>
    </row>
    <row r="33" spans="1:26" ht="21" customHeight="1">
      <c r="A33" s="1706"/>
      <c r="B33" s="1706"/>
      <c r="C33" s="1706"/>
      <c r="D33" s="1706"/>
      <c r="E33" s="1706"/>
      <c r="F33" s="1707"/>
      <c r="G33" s="1707"/>
      <c r="H33" s="1706"/>
      <c r="I33" s="1706"/>
      <c r="J33" s="1706"/>
      <c r="K33" s="1706"/>
      <c r="L33" s="1706"/>
      <c r="M33" s="1706"/>
      <c r="N33" s="1706"/>
      <c r="O33" s="1706"/>
      <c r="P33" s="1706"/>
      <c r="Q33" s="1706"/>
      <c r="R33" s="1706"/>
      <c r="S33" s="1706"/>
      <c r="T33" s="1706"/>
      <c r="U33" s="1706"/>
      <c r="V33" s="1706"/>
      <c r="W33" s="1706"/>
      <c r="X33" s="1706"/>
      <c r="Y33" s="1706"/>
      <c r="Z33" s="1705"/>
    </row>
    <row r="34" spans="1:26" ht="21" customHeight="1">
      <c r="A34" s="1706"/>
      <c r="B34" s="1706"/>
      <c r="C34" s="1706"/>
      <c r="D34" s="1706"/>
      <c r="E34" s="1706"/>
      <c r="F34" s="1707"/>
      <c r="G34" s="1707"/>
      <c r="H34" s="1706"/>
      <c r="I34" s="1706"/>
      <c r="J34" s="1706"/>
      <c r="K34" s="1706"/>
      <c r="L34" s="1706"/>
      <c r="M34" s="1706"/>
      <c r="N34" s="1706"/>
      <c r="O34" s="1706"/>
      <c r="P34" s="1706"/>
      <c r="Q34" s="1706"/>
      <c r="R34" s="1706"/>
      <c r="S34" s="1706"/>
      <c r="T34" s="1706"/>
      <c r="U34" s="1706"/>
      <c r="V34" s="1706"/>
      <c r="W34" s="1706"/>
      <c r="X34" s="1706"/>
      <c r="Y34" s="1706"/>
      <c r="Z34" s="1705"/>
    </row>
    <row r="35" spans="1:26" ht="21" customHeight="1">
      <c r="A35" s="1706"/>
      <c r="B35" s="1706"/>
      <c r="C35" s="1706"/>
      <c r="D35" s="1706"/>
      <c r="E35" s="1706"/>
      <c r="F35" s="1707"/>
      <c r="G35" s="1707"/>
      <c r="H35" s="1706"/>
      <c r="I35" s="1706"/>
      <c r="J35" s="1706"/>
      <c r="K35" s="1706"/>
      <c r="L35" s="1706"/>
      <c r="M35" s="1706"/>
      <c r="N35" s="1706"/>
      <c r="O35" s="1706"/>
      <c r="P35" s="1706"/>
      <c r="Q35" s="1706"/>
      <c r="R35" s="1706"/>
      <c r="S35" s="1706"/>
      <c r="T35" s="1706"/>
      <c r="U35" s="1706"/>
      <c r="V35" s="1706"/>
      <c r="W35" s="1706"/>
      <c r="X35" s="1706"/>
      <c r="Y35" s="1706"/>
      <c r="Z35" s="1705"/>
    </row>
    <row r="36" spans="1:26" ht="21" customHeight="1">
      <c r="A36" s="1706"/>
      <c r="B36" s="1706"/>
      <c r="C36" s="1706"/>
      <c r="D36" s="1706"/>
      <c r="E36" s="1706"/>
      <c r="F36" s="1707"/>
      <c r="G36" s="1707"/>
      <c r="H36" s="1706"/>
      <c r="I36" s="1706"/>
      <c r="J36" s="1706"/>
      <c r="K36" s="1706"/>
      <c r="L36" s="1706"/>
      <c r="M36" s="1706"/>
      <c r="N36" s="1706"/>
      <c r="O36" s="1706"/>
      <c r="P36" s="1706"/>
      <c r="Q36" s="1706"/>
      <c r="R36" s="1706"/>
      <c r="S36" s="1706"/>
      <c r="T36" s="1706"/>
      <c r="U36" s="1706"/>
      <c r="V36" s="1706"/>
      <c r="W36" s="1706"/>
      <c r="X36" s="1706"/>
      <c r="Y36" s="1706"/>
      <c r="Z36" s="1705"/>
    </row>
    <row r="37" spans="1:26" ht="21" customHeight="1">
      <c r="A37" s="1706"/>
      <c r="B37" s="1706"/>
      <c r="C37" s="1706"/>
      <c r="D37" s="1706"/>
      <c r="E37" s="1706"/>
      <c r="F37" s="1707"/>
      <c r="G37" s="1707"/>
      <c r="H37" s="1706"/>
      <c r="I37" s="1706"/>
      <c r="J37" s="1706"/>
      <c r="K37" s="1706"/>
      <c r="L37" s="1706"/>
      <c r="M37" s="1706"/>
      <c r="N37" s="1706"/>
      <c r="O37" s="1706"/>
      <c r="P37" s="1706"/>
      <c r="Q37" s="1706"/>
      <c r="R37" s="1706"/>
      <c r="S37" s="1706"/>
      <c r="T37" s="1706"/>
      <c r="U37" s="1706"/>
      <c r="V37" s="1706"/>
      <c r="W37" s="1706"/>
      <c r="X37" s="1706"/>
      <c r="Y37" s="1706"/>
      <c r="Z37" s="1705"/>
    </row>
    <row r="38" spans="1:26" ht="21" customHeight="1">
      <c r="A38" s="1706"/>
      <c r="B38" s="1706"/>
      <c r="C38" s="1706"/>
      <c r="D38" s="1706"/>
      <c r="E38" s="1706"/>
      <c r="F38" s="1707"/>
      <c r="G38" s="1707"/>
      <c r="H38" s="1706"/>
      <c r="I38" s="1706"/>
      <c r="J38" s="1706"/>
      <c r="K38" s="1706"/>
      <c r="L38" s="1706"/>
      <c r="M38" s="1706"/>
      <c r="N38" s="1706"/>
      <c r="O38" s="1706"/>
      <c r="P38" s="1706"/>
      <c r="Q38" s="1706"/>
      <c r="R38" s="1706"/>
      <c r="S38" s="1706"/>
      <c r="T38" s="1706"/>
      <c r="U38" s="1706"/>
      <c r="V38" s="1706"/>
      <c r="W38" s="1706"/>
      <c r="X38" s="1706"/>
      <c r="Y38" s="1706"/>
      <c r="Z38" s="1705"/>
    </row>
    <row r="39" spans="1:26" ht="21" customHeight="1">
      <c r="A39" s="1706"/>
      <c r="B39" s="1706"/>
      <c r="C39" s="1706"/>
      <c r="D39" s="1706"/>
      <c r="E39" s="1706"/>
      <c r="F39" s="1707"/>
      <c r="G39" s="1707"/>
      <c r="H39" s="1706"/>
      <c r="I39" s="1706"/>
      <c r="J39" s="1706"/>
      <c r="K39" s="1706"/>
      <c r="L39" s="1706"/>
      <c r="M39" s="1706"/>
      <c r="N39" s="1706"/>
      <c r="O39" s="1706"/>
      <c r="P39" s="1706"/>
      <c r="Q39" s="1706"/>
      <c r="R39" s="1706"/>
      <c r="S39" s="1706"/>
      <c r="T39" s="1706"/>
      <c r="U39" s="1706"/>
      <c r="V39" s="1706"/>
      <c r="W39" s="1706"/>
      <c r="X39" s="1706"/>
      <c r="Y39" s="1706"/>
      <c r="Z39" s="1705"/>
    </row>
    <row r="40" spans="1:26" ht="21" customHeight="1">
      <c r="A40" s="1706"/>
      <c r="B40" s="1706"/>
      <c r="C40" s="1706"/>
      <c r="D40" s="1706"/>
      <c r="E40" s="1706"/>
      <c r="F40" s="1707"/>
      <c r="G40" s="1707"/>
      <c r="H40" s="1706"/>
      <c r="I40" s="1706"/>
      <c r="J40" s="1706"/>
      <c r="K40" s="1706"/>
      <c r="L40" s="1706"/>
      <c r="M40" s="1706"/>
      <c r="N40" s="1706"/>
      <c r="O40" s="1706"/>
      <c r="P40" s="1706"/>
      <c r="Q40" s="1706"/>
      <c r="R40" s="1706"/>
      <c r="S40" s="1706"/>
      <c r="T40" s="1706"/>
      <c r="U40" s="1706"/>
      <c r="V40" s="1706"/>
      <c r="W40" s="1706"/>
      <c r="X40" s="1706"/>
      <c r="Y40" s="1706"/>
      <c r="Z40" s="1705"/>
    </row>
    <row r="41" spans="1:26" ht="21" customHeight="1">
      <c r="A41" s="1706"/>
      <c r="B41" s="1706"/>
      <c r="C41" s="1706"/>
      <c r="D41" s="1706"/>
      <c r="E41" s="1706"/>
      <c r="F41" s="1707"/>
      <c r="G41" s="1707"/>
      <c r="H41" s="1706"/>
      <c r="I41" s="1706"/>
      <c r="J41" s="1706"/>
      <c r="K41" s="1706"/>
      <c r="L41" s="1706"/>
      <c r="M41" s="1706"/>
      <c r="N41" s="1706"/>
      <c r="O41" s="1706"/>
      <c r="P41" s="1706"/>
      <c r="Q41" s="1706"/>
      <c r="R41" s="1706"/>
      <c r="S41" s="1706"/>
      <c r="T41" s="1706"/>
      <c r="U41" s="1706"/>
      <c r="V41" s="1706"/>
      <c r="W41" s="1706"/>
      <c r="X41" s="1706"/>
      <c r="Y41" s="1706"/>
      <c r="Z41" s="1705"/>
    </row>
    <row r="42" spans="1:26" ht="21" customHeight="1">
      <c r="A42" s="1706"/>
      <c r="B42" s="1706"/>
      <c r="C42" s="1706"/>
      <c r="D42" s="1706"/>
      <c r="E42" s="1706"/>
      <c r="F42" s="1707"/>
      <c r="G42" s="1707"/>
      <c r="H42" s="1706"/>
      <c r="I42" s="1706"/>
      <c r="J42" s="1706"/>
      <c r="K42" s="1706"/>
      <c r="L42" s="1706"/>
      <c r="M42" s="1706"/>
      <c r="N42" s="1706"/>
      <c r="O42" s="1706"/>
      <c r="P42" s="1706"/>
      <c r="Q42" s="1706"/>
      <c r="R42" s="1706"/>
      <c r="S42" s="1706"/>
      <c r="T42" s="1706"/>
      <c r="U42" s="1706"/>
      <c r="V42" s="1706"/>
      <c r="W42" s="1706"/>
      <c r="X42" s="1706"/>
      <c r="Y42" s="1706"/>
      <c r="Z42" s="1705"/>
    </row>
    <row r="43" spans="1:26" ht="21" customHeight="1">
      <c r="A43" s="1706"/>
      <c r="B43" s="1706"/>
      <c r="C43" s="1706"/>
      <c r="D43" s="1706"/>
      <c r="E43" s="1706"/>
      <c r="F43" s="1707"/>
      <c r="G43" s="1707"/>
      <c r="H43" s="1706"/>
      <c r="I43" s="1706"/>
      <c r="J43" s="1706"/>
      <c r="K43" s="1706"/>
      <c r="L43" s="1706"/>
      <c r="M43" s="1706"/>
      <c r="N43" s="1706"/>
      <c r="O43" s="1706"/>
      <c r="P43" s="1706"/>
      <c r="Q43" s="1706"/>
      <c r="R43" s="1706"/>
      <c r="S43" s="1706"/>
      <c r="T43" s="1706"/>
      <c r="U43" s="1706"/>
      <c r="V43" s="1706"/>
      <c r="W43" s="1706"/>
      <c r="X43" s="1706"/>
      <c r="Y43" s="1706"/>
      <c r="Z43" s="1705"/>
    </row>
    <row r="44" spans="1:26" ht="21" customHeight="1">
      <c r="A44" s="1706"/>
      <c r="B44" s="1706"/>
      <c r="C44" s="1706"/>
      <c r="D44" s="1706"/>
      <c r="E44" s="1706"/>
      <c r="F44" s="1707"/>
      <c r="G44" s="1707"/>
      <c r="H44" s="1706"/>
      <c r="I44" s="1706"/>
      <c r="J44" s="1706"/>
      <c r="K44" s="1706"/>
      <c r="L44" s="1706"/>
      <c r="M44" s="1706"/>
      <c r="N44" s="1706"/>
      <c r="O44" s="1706"/>
      <c r="P44" s="1706"/>
      <c r="Q44" s="1706"/>
      <c r="R44" s="1706"/>
      <c r="S44" s="1706"/>
      <c r="T44" s="1706"/>
      <c r="U44" s="1706"/>
      <c r="V44" s="1706"/>
      <c r="W44" s="1706"/>
      <c r="X44" s="1706"/>
      <c r="Y44" s="1706"/>
      <c r="Z44" s="1705"/>
    </row>
    <row r="45" spans="1:26" ht="21" customHeight="1">
      <c r="A45" s="1706"/>
      <c r="B45" s="1706"/>
      <c r="C45" s="1706"/>
      <c r="D45" s="1706"/>
      <c r="E45" s="1706"/>
      <c r="F45" s="1707"/>
      <c r="G45" s="1707"/>
      <c r="H45" s="1706"/>
      <c r="I45" s="1706"/>
      <c r="J45" s="1706"/>
      <c r="K45" s="1706"/>
      <c r="L45" s="1706"/>
      <c r="M45" s="1706"/>
      <c r="N45" s="1706"/>
      <c r="O45" s="1706"/>
      <c r="P45" s="1706"/>
      <c r="Q45" s="1706"/>
      <c r="R45" s="1706"/>
      <c r="S45" s="1706"/>
      <c r="T45" s="1706"/>
      <c r="U45" s="1706"/>
      <c r="V45" s="1706"/>
      <c r="W45" s="1706"/>
      <c r="X45" s="1706"/>
      <c r="Y45" s="1706"/>
      <c r="Z45" s="1705"/>
    </row>
    <row r="46" spans="1:26" ht="21" customHeight="1">
      <c r="A46" s="1706"/>
      <c r="B46" s="1706"/>
      <c r="C46" s="1706"/>
      <c r="D46" s="1706"/>
      <c r="E46" s="1706"/>
      <c r="F46" s="1707"/>
      <c r="G46" s="1707"/>
      <c r="H46" s="1706"/>
      <c r="I46" s="1706"/>
      <c r="J46" s="1706"/>
      <c r="K46" s="1706"/>
      <c r="L46" s="1706"/>
      <c r="M46" s="1706"/>
      <c r="N46" s="1706"/>
      <c r="O46" s="1706"/>
      <c r="P46" s="1706"/>
      <c r="Q46" s="1706"/>
      <c r="R46" s="1706"/>
      <c r="S46" s="1706"/>
      <c r="T46" s="1706"/>
      <c r="U46" s="1706"/>
      <c r="V46" s="1706"/>
      <c r="W46" s="1706"/>
      <c r="X46" s="1706"/>
      <c r="Y46" s="1706"/>
      <c r="Z46" s="1705"/>
    </row>
    <row r="47" spans="1:26" ht="21" customHeight="1">
      <c r="A47" s="1706"/>
      <c r="B47" s="1706"/>
      <c r="C47" s="1706"/>
      <c r="D47" s="1706"/>
      <c r="E47" s="1706"/>
      <c r="F47" s="1707"/>
      <c r="G47" s="1707"/>
      <c r="H47" s="1706"/>
      <c r="I47" s="1706"/>
      <c r="J47" s="1706"/>
      <c r="K47" s="1706"/>
      <c r="L47" s="1706"/>
      <c r="M47" s="1706"/>
      <c r="N47" s="1706"/>
      <c r="O47" s="1706"/>
      <c r="P47" s="1706"/>
      <c r="Q47" s="1706"/>
      <c r="R47" s="1706"/>
      <c r="S47" s="1706"/>
      <c r="T47" s="1706"/>
      <c r="U47" s="1706"/>
      <c r="V47" s="1706"/>
      <c r="W47" s="1706"/>
      <c r="X47" s="1706"/>
      <c r="Y47" s="1706"/>
      <c r="Z47" s="1705"/>
    </row>
    <row r="48" spans="1:26" ht="21" customHeight="1">
      <c r="A48" s="1706"/>
      <c r="B48" s="1706"/>
      <c r="C48" s="1706"/>
      <c r="D48" s="1706"/>
      <c r="E48" s="1706"/>
      <c r="F48" s="1707"/>
      <c r="G48" s="1707"/>
      <c r="H48" s="1706"/>
      <c r="I48" s="1706"/>
      <c r="J48" s="1706"/>
      <c r="K48" s="1706"/>
      <c r="L48" s="1706"/>
      <c r="M48" s="1706"/>
      <c r="N48" s="1706"/>
      <c r="O48" s="1706"/>
      <c r="P48" s="1706"/>
      <c r="Q48" s="1706"/>
      <c r="R48" s="1706"/>
      <c r="S48" s="1706"/>
      <c r="T48" s="1706"/>
      <c r="U48" s="1706"/>
      <c r="V48" s="1706"/>
      <c r="W48" s="1706"/>
      <c r="X48" s="1706"/>
      <c r="Y48" s="1706"/>
      <c r="Z48" s="1705"/>
    </row>
    <row r="49" spans="1:26" ht="21" customHeight="1">
      <c r="A49" s="1706"/>
      <c r="B49" s="1706"/>
      <c r="C49" s="1706"/>
      <c r="D49" s="1706"/>
      <c r="E49" s="1706"/>
      <c r="F49" s="1707"/>
      <c r="G49" s="1707"/>
      <c r="H49" s="1706"/>
      <c r="I49" s="1706"/>
      <c r="J49" s="1706"/>
      <c r="K49" s="1706"/>
      <c r="L49" s="1706"/>
      <c r="M49" s="1706"/>
      <c r="N49" s="1706"/>
      <c r="O49" s="1706"/>
      <c r="P49" s="1706"/>
      <c r="Q49" s="1706"/>
      <c r="R49" s="1706"/>
      <c r="S49" s="1706"/>
      <c r="T49" s="1706"/>
      <c r="U49" s="1706"/>
      <c r="V49" s="1706"/>
      <c r="W49" s="1706"/>
      <c r="X49" s="1706"/>
      <c r="Y49" s="1706"/>
      <c r="Z49" s="1705"/>
    </row>
    <row r="50" spans="1:26" ht="21" customHeight="1">
      <c r="A50" s="1706"/>
      <c r="B50" s="1706"/>
      <c r="C50" s="1706"/>
      <c r="D50" s="1706"/>
      <c r="E50" s="1706"/>
      <c r="F50" s="1707"/>
      <c r="G50" s="1707"/>
      <c r="H50" s="1706"/>
      <c r="I50" s="1706"/>
      <c r="J50" s="1706"/>
      <c r="K50" s="1706"/>
      <c r="L50" s="1706"/>
      <c r="M50" s="1706"/>
      <c r="N50" s="1706"/>
      <c r="O50" s="1706"/>
      <c r="P50" s="1706"/>
      <c r="Q50" s="1706"/>
      <c r="R50" s="1706"/>
      <c r="S50" s="1706"/>
      <c r="T50" s="1706"/>
      <c r="U50" s="1706"/>
      <c r="V50" s="1706"/>
      <c r="W50" s="1706"/>
      <c r="X50" s="1706"/>
      <c r="Y50" s="1706"/>
      <c r="Z50" s="1705"/>
    </row>
    <row r="51" spans="1:26" ht="21" customHeight="1">
      <c r="A51" s="1706"/>
      <c r="B51" s="1706"/>
      <c r="C51" s="1706"/>
      <c r="D51" s="1706"/>
      <c r="E51" s="1706"/>
      <c r="F51" s="1707"/>
      <c r="G51" s="1707"/>
      <c r="H51" s="1706"/>
      <c r="I51" s="1706"/>
      <c r="J51" s="1706"/>
      <c r="K51" s="1706"/>
      <c r="L51" s="1706"/>
      <c r="M51" s="1706"/>
      <c r="N51" s="1706"/>
      <c r="O51" s="1706"/>
      <c r="P51" s="1706"/>
      <c r="Q51" s="1706"/>
      <c r="R51" s="1706"/>
      <c r="S51" s="1706"/>
      <c r="T51" s="1706"/>
      <c r="U51" s="1706"/>
      <c r="V51" s="1706"/>
      <c r="W51" s="1706"/>
      <c r="X51" s="1706"/>
      <c r="Y51" s="1706"/>
      <c r="Z51" s="1705"/>
    </row>
    <row r="52" spans="1:26" ht="21" customHeight="1">
      <c r="A52" s="1706"/>
      <c r="B52" s="1706"/>
      <c r="C52" s="1706"/>
      <c r="D52" s="1706"/>
      <c r="E52" s="1706"/>
      <c r="F52" s="1707"/>
      <c r="G52" s="1707"/>
      <c r="H52" s="1706"/>
      <c r="I52" s="1706"/>
      <c r="J52" s="1706"/>
      <c r="K52" s="1706"/>
      <c r="L52" s="1706"/>
      <c r="M52" s="1706"/>
      <c r="N52" s="1706"/>
      <c r="O52" s="1706"/>
      <c r="P52" s="1706"/>
      <c r="Q52" s="1706"/>
      <c r="R52" s="1706"/>
      <c r="S52" s="1706"/>
      <c r="T52" s="1706"/>
      <c r="U52" s="1706"/>
      <c r="V52" s="1706"/>
      <c r="W52" s="1706"/>
      <c r="X52" s="1706"/>
      <c r="Y52" s="1706"/>
      <c r="Z52" s="1705"/>
    </row>
    <row r="53" spans="1:26" ht="21" customHeight="1">
      <c r="A53" s="1706"/>
      <c r="B53" s="1706"/>
      <c r="C53" s="1706"/>
      <c r="D53" s="1706"/>
      <c r="E53" s="1706"/>
      <c r="F53" s="1707"/>
      <c r="G53" s="1707"/>
      <c r="H53" s="1706"/>
      <c r="I53" s="1706"/>
      <c r="J53" s="1706"/>
      <c r="K53" s="1706"/>
      <c r="L53" s="1706"/>
      <c r="M53" s="1706"/>
      <c r="N53" s="1706"/>
      <c r="O53" s="1706"/>
      <c r="P53" s="1706"/>
      <c r="Q53" s="1706"/>
      <c r="R53" s="1706"/>
      <c r="S53" s="1706"/>
      <c r="T53" s="1706"/>
      <c r="U53" s="1706"/>
      <c r="V53" s="1706"/>
      <c r="W53" s="1706"/>
      <c r="X53" s="1706"/>
      <c r="Y53" s="1706"/>
      <c r="Z53" s="1705"/>
    </row>
    <row r="54" spans="1:26" ht="21" customHeight="1">
      <c r="A54" s="1706"/>
      <c r="B54" s="1706"/>
      <c r="C54" s="1706"/>
      <c r="D54" s="1706"/>
      <c r="E54" s="1706"/>
      <c r="F54" s="1707"/>
      <c r="G54" s="1707"/>
      <c r="H54" s="1706"/>
      <c r="I54" s="1706"/>
      <c r="J54" s="1706"/>
      <c r="K54" s="1706"/>
      <c r="L54" s="1706"/>
      <c r="M54" s="1706"/>
      <c r="N54" s="1706"/>
      <c r="O54" s="1706"/>
      <c r="P54" s="1706"/>
      <c r="Q54" s="1706"/>
      <c r="R54" s="1706"/>
      <c r="S54" s="1706"/>
      <c r="T54" s="1706"/>
      <c r="U54" s="1706"/>
      <c r="V54" s="1706"/>
      <c r="W54" s="1706"/>
      <c r="X54" s="1706"/>
      <c r="Y54" s="1706"/>
      <c r="Z54" s="1705"/>
    </row>
    <row r="55" spans="1:26" ht="21" customHeight="1">
      <c r="A55" s="1706"/>
      <c r="B55" s="1706"/>
      <c r="C55" s="1706"/>
      <c r="D55" s="1706"/>
      <c r="E55" s="1706"/>
      <c r="F55" s="1707"/>
      <c r="G55" s="1707"/>
      <c r="H55" s="1706"/>
      <c r="I55" s="1706"/>
      <c r="J55" s="1706"/>
      <c r="K55" s="1706"/>
      <c r="L55" s="1706"/>
      <c r="M55" s="1706"/>
      <c r="N55" s="1706"/>
      <c r="O55" s="1706"/>
      <c r="P55" s="1706"/>
      <c r="Q55" s="1706"/>
      <c r="R55" s="1706"/>
      <c r="S55" s="1706"/>
      <c r="T55" s="1706"/>
      <c r="U55" s="1706"/>
      <c r="V55" s="1706"/>
      <c r="W55" s="1706"/>
      <c r="X55" s="1706"/>
      <c r="Y55" s="1706"/>
      <c r="Z55" s="1705"/>
    </row>
    <row r="56" spans="1:26" ht="21" customHeight="1">
      <c r="A56" s="1706"/>
      <c r="B56" s="1706"/>
      <c r="C56" s="1706"/>
      <c r="D56" s="1706"/>
      <c r="E56" s="1706"/>
      <c r="F56" s="1707"/>
      <c r="G56" s="1707"/>
      <c r="H56" s="1706"/>
      <c r="I56" s="1706"/>
      <c r="J56" s="1706"/>
      <c r="K56" s="1706"/>
      <c r="L56" s="1706"/>
      <c r="M56" s="1706"/>
      <c r="N56" s="1706"/>
      <c r="O56" s="1706"/>
      <c r="P56" s="1706"/>
      <c r="Q56" s="1706"/>
      <c r="R56" s="1706"/>
      <c r="S56" s="1706"/>
      <c r="T56" s="1706"/>
      <c r="U56" s="1706"/>
      <c r="V56" s="1706"/>
      <c r="W56" s="1706"/>
      <c r="X56" s="1706"/>
      <c r="Y56" s="1706"/>
      <c r="Z56" s="1705"/>
    </row>
    <row r="57" spans="1:26" ht="21" customHeight="1">
      <c r="A57" s="1706"/>
      <c r="B57" s="1706"/>
      <c r="C57" s="1706"/>
      <c r="D57" s="1706"/>
      <c r="E57" s="1706"/>
      <c r="F57" s="1707"/>
      <c r="G57" s="1707"/>
      <c r="H57" s="1706"/>
      <c r="I57" s="1706"/>
      <c r="J57" s="1706"/>
      <c r="K57" s="1706"/>
      <c r="L57" s="1706"/>
      <c r="M57" s="1706"/>
      <c r="N57" s="1706"/>
      <c r="O57" s="1706"/>
      <c r="P57" s="1706"/>
      <c r="Q57" s="1706"/>
      <c r="R57" s="1706"/>
      <c r="S57" s="1706"/>
      <c r="T57" s="1706"/>
      <c r="U57" s="1706"/>
      <c r="V57" s="1706"/>
      <c r="W57" s="1706"/>
      <c r="X57" s="1706"/>
      <c r="Y57" s="1706"/>
      <c r="Z57" s="1705"/>
    </row>
    <row r="58" spans="1:26" ht="21" customHeight="1">
      <c r="A58" s="1706"/>
      <c r="B58" s="1706"/>
      <c r="C58" s="1706"/>
      <c r="D58" s="1706"/>
      <c r="E58" s="1706"/>
      <c r="F58" s="1707"/>
      <c r="G58" s="1707"/>
      <c r="H58" s="1706"/>
      <c r="I58" s="1706"/>
      <c r="J58" s="1706"/>
      <c r="K58" s="1706"/>
      <c r="L58" s="1706"/>
      <c r="M58" s="1706"/>
      <c r="N58" s="1706"/>
      <c r="O58" s="1706"/>
      <c r="P58" s="1706"/>
      <c r="Q58" s="1706"/>
      <c r="R58" s="1706"/>
      <c r="S58" s="1706"/>
      <c r="T58" s="1706"/>
      <c r="U58" s="1706"/>
      <c r="V58" s="1706"/>
      <c r="W58" s="1706"/>
      <c r="X58" s="1706"/>
      <c r="Y58" s="1706"/>
      <c r="Z58" s="1705"/>
    </row>
    <row r="59" spans="1:26" ht="21" customHeight="1">
      <c r="A59" s="1706"/>
      <c r="B59" s="1706"/>
      <c r="C59" s="1706"/>
      <c r="D59" s="1706"/>
      <c r="E59" s="1706"/>
      <c r="F59" s="1707"/>
      <c r="G59" s="1707"/>
      <c r="H59" s="1706"/>
      <c r="I59" s="1706"/>
      <c r="J59" s="1706"/>
      <c r="K59" s="1706"/>
      <c r="L59" s="1706"/>
      <c r="M59" s="1706"/>
      <c r="N59" s="1706"/>
      <c r="O59" s="1706"/>
      <c r="P59" s="1706"/>
      <c r="Q59" s="1706"/>
      <c r="R59" s="1706"/>
      <c r="S59" s="1706"/>
      <c r="T59" s="1706"/>
      <c r="U59" s="1706"/>
      <c r="V59" s="1706"/>
      <c r="W59" s="1706"/>
      <c r="X59" s="1706"/>
      <c r="Y59" s="1706"/>
      <c r="Z59" s="1705"/>
    </row>
    <row r="60" spans="1:26" ht="21" customHeight="1">
      <c r="A60" s="1706"/>
      <c r="B60" s="1706"/>
      <c r="C60" s="1706"/>
      <c r="D60" s="1706"/>
      <c r="E60" s="1706"/>
      <c r="F60" s="1707"/>
      <c r="G60" s="1707"/>
      <c r="H60" s="1706"/>
      <c r="I60" s="1706"/>
      <c r="J60" s="1706"/>
      <c r="K60" s="1706"/>
      <c r="L60" s="1706"/>
      <c r="M60" s="1706"/>
      <c r="N60" s="1706"/>
      <c r="O60" s="1706"/>
      <c r="P60" s="1706"/>
      <c r="Q60" s="1706"/>
      <c r="R60" s="1706"/>
      <c r="S60" s="1706"/>
      <c r="T60" s="1706"/>
      <c r="U60" s="1706"/>
      <c r="V60" s="1706"/>
      <c r="W60" s="1706"/>
      <c r="X60" s="1706"/>
      <c r="Y60" s="1706"/>
      <c r="Z60" s="1705"/>
    </row>
    <row r="61" spans="1:26" ht="21" customHeight="1">
      <c r="A61" s="1706"/>
      <c r="B61" s="1706"/>
      <c r="C61" s="1706"/>
      <c r="D61" s="1706"/>
      <c r="E61" s="1706"/>
      <c r="F61" s="1707"/>
      <c r="G61" s="1707"/>
      <c r="H61" s="1706"/>
      <c r="I61" s="1706"/>
      <c r="J61" s="1706"/>
      <c r="K61" s="1706"/>
      <c r="L61" s="1706"/>
      <c r="M61" s="1706"/>
      <c r="N61" s="1706"/>
      <c r="O61" s="1706"/>
      <c r="P61" s="1706"/>
      <c r="Q61" s="1706"/>
      <c r="R61" s="1706"/>
      <c r="S61" s="1706"/>
      <c r="T61" s="1706"/>
      <c r="U61" s="1706"/>
      <c r="V61" s="1706"/>
      <c r="W61" s="1706"/>
      <c r="X61" s="1706"/>
      <c r="Y61" s="1706"/>
      <c r="Z61" s="1705"/>
    </row>
    <row r="62" spans="1:26" ht="21" customHeight="1">
      <c r="A62" s="1706"/>
      <c r="B62" s="1706"/>
      <c r="C62" s="1706"/>
      <c r="D62" s="1706"/>
      <c r="E62" s="1706"/>
      <c r="F62" s="1707"/>
      <c r="G62" s="1707"/>
      <c r="H62" s="1706"/>
      <c r="I62" s="1706"/>
      <c r="J62" s="1706"/>
      <c r="K62" s="1706"/>
      <c r="L62" s="1706"/>
      <c r="M62" s="1706"/>
      <c r="N62" s="1706"/>
      <c r="O62" s="1706"/>
      <c r="P62" s="1706"/>
      <c r="Q62" s="1706"/>
      <c r="R62" s="1706"/>
      <c r="S62" s="1706"/>
      <c r="T62" s="1706"/>
      <c r="U62" s="1706"/>
      <c r="V62" s="1706"/>
      <c r="W62" s="1706"/>
      <c r="X62" s="1706"/>
      <c r="Y62" s="1706"/>
      <c r="Z62" s="1705"/>
    </row>
    <row r="63" spans="1:26" ht="21" customHeight="1">
      <c r="A63" s="1706"/>
      <c r="B63" s="1706"/>
      <c r="C63" s="1706"/>
      <c r="D63" s="1706"/>
      <c r="E63" s="1706"/>
      <c r="F63" s="1707"/>
      <c r="G63" s="1707"/>
      <c r="H63" s="1706"/>
      <c r="I63" s="1706"/>
      <c r="J63" s="1706"/>
      <c r="K63" s="1706"/>
      <c r="L63" s="1706"/>
      <c r="M63" s="1706"/>
      <c r="N63" s="1706"/>
      <c r="O63" s="1706"/>
      <c r="P63" s="1706"/>
      <c r="Q63" s="1706"/>
      <c r="R63" s="1706"/>
      <c r="S63" s="1706"/>
      <c r="T63" s="1706"/>
      <c r="U63" s="1706"/>
      <c r="V63" s="1706"/>
      <c r="W63" s="1706"/>
      <c r="X63" s="1706"/>
      <c r="Y63" s="1706"/>
      <c r="Z63" s="1705"/>
    </row>
    <row r="64" spans="1:26" ht="21" customHeight="1">
      <c r="A64" s="1706"/>
      <c r="B64" s="1706"/>
      <c r="C64" s="1706"/>
      <c r="D64" s="1706"/>
      <c r="E64" s="1706"/>
      <c r="F64" s="1707"/>
      <c r="G64" s="1707"/>
      <c r="H64" s="1706"/>
      <c r="I64" s="1706"/>
      <c r="J64" s="1706"/>
      <c r="K64" s="1706"/>
      <c r="L64" s="1706"/>
      <c r="M64" s="1706"/>
      <c r="N64" s="1706"/>
      <c r="O64" s="1706"/>
      <c r="P64" s="1706"/>
      <c r="Q64" s="1706"/>
      <c r="R64" s="1706"/>
      <c r="S64" s="1706"/>
      <c r="T64" s="1706"/>
      <c r="U64" s="1706"/>
      <c r="V64" s="1706"/>
      <c r="W64" s="1706"/>
      <c r="X64" s="1706"/>
      <c r="Y64" s="1706"/>
      <c r="Z64" s="1705"/>
    </row>
    <row r="65" spans="1:26" ht="21" customHeight="1">
      <c r="A65" s="1706"/>
      <c r="B65" s="1706"/>
      <c r="C65" s="1706"/>
      <c r="D65" s="1706"/>
      <c r="E65" s="1706"/>
      <c r="F65" s="1707"/>
      <c r="G65" s="1707"/>
      <c r="H65" s="1706"/>
      <c r="I65" s="1706"/>
      <c r="J65" s="1706"/>
      <c r="K65" s="1706"/>
      <c r="L65" s="1706"/>
      <c r="M65" s="1706"/>
      <c r="N65" s="1706"/>
      <c r="O65" s="1706"/>
      <c r="P65" s="1706"/>
      <c r="Q65" s="1706"/>
      <c r="R65" s="1706"/>
      <c r="S65" s="1706"/>
      <c r="T65" s="1706"/>
      <c r="U65" s="1706"/>
      <c r="V65" s="1706"/>
      <c r="W65" s="1706"/>
      <c r="X65" s="1706"/>
      <c r="Y65" s="1706"/>
      <c r="Z65" s="1705"/>
    </row>
    <row r="66" spans="1:26" ht="21" customHeight="1">
      <c r="A66" s="1706"/>
      <c r="B66" s="1706"/>
      <c r="C66" s="1706"/>
      <c r="D66" s="1706"/>
      <c r="E66" s="1706"/>
      <c r="F66" s="1707"/>
      <c r="G66" s="1707"/>
      <c r="H66" s="1706"/>
      <c r="I66" s="1706"/>
      <c r="J66" s="1706"/>
      <c r="K66" s="1706"/>
      <c r="L66" s="1706"/>
      <c r="M66" s="1706"/>
      <c r="N66" s="1706"/>
      <c r="O66" s="1706"/>
      <c r="P66" s="1706"/>
      <c r="Q66" s="1706"/>
      <c r="R66" s="1706"/>
      <c r="S66" s="1706"/>
      <c r="T66" s="1706"/>
      <c r="U66" s="1706"/>
      <c r="V66" s="1706"/>
      <c r="W66" s="1706"/>
      <c r="X66" s="1706"/>
      <c r="Y66" s="1706"/>
      <c r="Z66" s="1705"/>
    </row>
    <row r="67" spans="1:26" ht="21" customHeight="1">
      <c r="A67" s="1706"/>
      <c r="B67" s="1706"/>
      <c r="C67" s="1706"/>
      <c r="D67" s="1706"/>
      <c r="E67" s="1706"/>
      <c r="F67" s="1707"/>
      <c r="G67" s="1707"/>
      <c r="H67" s="1706"/>
      <c r="I67" s="1706"/>
      <c r="J67" s="1706"/>
      <c r="K67" s="1706"/>
      <c r="L67" s="1706"/>
      <c r="M67" s="1706"/>
      <c r="N67" s="1706"/>
      <c r="O67" s="1706"/>
      <c r="P67" s="1706"/>
      <c r="Q67" s="1706"/>
      <c r="R67" s="1706"/>
      <c r="S67" s="1706"/>
      <c r="T67" s="1706"/>
      <c r="U67" s="1706"/>
      <c r="V67" s="1706"/>
      <c r="W67" s="1706"/>
      <c r="X67" s="1706"/>
      <c r="Y67" s="1706"/>
      <c r="Z67" s="1705"/>
    </row>
    <row r="68" spans="1:26" ht="21" customHeight="1">
      <c r="A68" s="1706"/>
      <c r="B68" s="1706"/>
      <c r="C68" s="1706"/>
      <c r="D68" s="1706"/>
      <c r="E68" s="1706"/>
      <c r="F68" s="1707"/>
      <c r="G68" s="1707"/>
      <c r="H68" s="1706"/>
      <c r="I68" s="1706"/>
      <c r="J68" s="1706"/>
      <c r="K68" s="1706"/>
      <c r="L68" s="1706"/>
      <c r="M68" s="1706"/>
      <c r="N68" s="1706"/>
      <c r="O68" s="1706"/>
      <c r="P68" s="1706"/>
      <c r="Q68" s="1706"/>
      <c r="R68" s="1706"/>
      <c r="S68" s="1706"/>
      <c r="T68" s="1706"/>
      <c r="U68" s="1706"/>
      <c r="V68" s="1706"/>
      <c r="W68" s="1706"/>
      <c r="X68" s="1706"/>
      <c r="Y68" s="1706"/>
      <c r="Z68" s="1705"/>
    </row>
    <row r="69" spans="1:26" ht="21" customHeight="1">
      <c r="A69" s="1706"/>
      <c r="B69" s="1706"/>
      <c r="C69" s="1706"/>
      <c r="D69" s="1706"/>
      <c r="E69" s="1706"/>
      <c r="F69" s="1707"/>
      <c r="G69" s="1707"/>
      <c r="H69" s="1706"/>
      <c r="I69" s="1706"/>
      <c r="J69" s="1706"/>
      <c r="K69" s="1706"/>
      <c r="L69" s="1706"/>
      <c r="M69" s="1706"/>
      <c r="N69" s="1706"/>
      <c r="O69" s="1706"/>
      <c r="P69" s="1706"/>
      <c r="Q69" s="1706"/>
      <c r="R69" s="1706"/>
      <c r="S69" s="1706"/>
      <c r="T69" s="1706"/>
      <c r="U69" s="1706"/>
      <c r="V69" s="1706"/>
      <c r="W69" s="1706"/>
      <c r="X69" s="1706"/>
      <c r="Y69" s="1706"/>
      <c r="Z69" s="1705"/>
    </row>
    <row r="70" spans="1:26" ht="21" customHeight="1">
      <c r="A70" s="1706"/>
      <c r="B70" s="1706"/>
      <c r="C70" s="1706"/>
      <c r="D70" s="1706"/>
      <c r="E70" s="1706"/>
      <c r="F70" s="1707"/>
      <c r="G70" s="1707"/>
      <c r="H70" s="1706"/>
      <c r="I70" s="1706"/>
      <c r="J70" s="1706"/>
      <c r="K70" s="1706"/>
      <c r="L70" s="1706"/>
      <c r="M70" s="1706"/>
      <c r="N70" s="1706"/>
      <c r="O70" s="1706"/>
      <c r="P70" s="1706"/>
      <c r="Q70" s="1706"/>
      <c r="R70" s="1706"/>
      <c r="S70" s="1706"/>
      <c r="T70" s="1706"/>
      <c r="U70" s="1706"/>
      <c r="V70" s="1706"/>
      <c r="W70" s="1706"/>
      <c r="X70" s="1706"/>
      <c r="Y70" s="1706"/>
      <c r="Z70" s="1705"/>
    </row>
    <row r="71" spans="1:26" ht="21" customHeight="1">
      <c r="A71" s="1706"/>
      <c r="B71" s="1706"/>
      <c r="C71" s="1706"/>
      <c r="D71" s="1706"/>
      <c r="E71" s="1706"/>
      <c r="F71" s="1707"/>
      <c r="G71" s="1707"/>
      <c r="H71" s="1706"/>
      <c r="I71" s="1706"/>
      <c r="J71" s="1706"/>
      <c r="K71" s="1706"/>
      <c r="L71" s="1706"/>
      <c r="M71" s="1706"/>
      <c r="N71" s="1706"/>
      <c r="O71" s="1706"/>
      <c r="P71" s="1706"/>
      <c r="Q71" s="1706"/>
      <c r="R71" s="1706"/>
      <c r="S71" s="1706"/>
      <c r="T71" s="1706"/>
      <c r="U71" s="1706"/>
      <c r="V71" s="1706"/>
      <c r="W71" s="1706"/>
      <c r="X71" s="1706"/>
      <c r="Y71" s="1706"/>
      <c r="Z71" s="1705"/>
    </row>
    <row r="72" spans="1:26" ht="21" customHeight="1">
      <c r="A72" s="1706"/>
      <c r="B72" s="1706"/>
      <c r="C72" s="1706"/>
      <c r="D72" s="1706"/>
      <c r="E72" s="1706"/>
      <c r="F72" s="1707"/>
      <c r="G72" s="1707"/>
      <c r="H72" s="1706"/>
      <c r="I72" s="1706"/>
      <c r="J72" s="1706"/>
      <c r="K72" s="1706"/>
      <c r="L72" s="1706"/>
      <c r="M72" s="1706"/>
      <c r="N72" s="1706"/>
      <c r="O72" s="1706"/>
      <c r="P72" s="1706"/>
      <c r="Q72" s="1706"/>
      <c r="R72" s="1706"/>
      <c r="S72" s="1706"/>
      <c r="T72" s="1706"/>
      <c r="U72" s="1706"/>
      <c r="V72" s="1706"/>
      <c r="W72" s="1706"/>
      <c r="X72" s="1706"/>
      <c r="Y72" s="1706"/>
      <c r="Z72" s="1705"/>
    </row>
    <row r="73" spans="1:26" ht="21" customHeight="1">
      <c r="A73" s="1706"/>
      <c r="B73" s="1706"/>
      <c r="C73" s="1706"/>
      <c r="D73" s="1706"/>
      <c r="E73" s="1706"/>
      <c r="F73" s="1707"/>
      <c r="G73" s="1707"/>
      <c r="H73" s="1706"/>
      <c r="I73" s="1706"/>
      <c r="J73" s="1706"/>
      <c r="K73" s="1706"/>
      <c r="L73" s="1706"/>
      <c r="M73" s="1706"/>
      <c r="N73" s="1706"/>
      <c r="O73" s="1706"/>
      <c r="P73" s="1706"/>
      <c r="Q73" s="1706"/>
      <c r="R73" s="1706"/>
      <c r="S73" s="1706"/>
      <c r="T73" s="1706"/>
      <c r="U73" s="1706"/>
      <c r="V73" s="1706"/>
      <c r="W73" s="1706"/>
      <c r="X73" s="1706"/>
      <c r="Y73" s="1706"/>
      <c r="Z73" s="1705"/>
    </row>
    <row r="74" spans="1:26" ht="21" customHeight="1">
      <c r="A74" s="1706"/>
      <c r="B74" s="1706"/>
      <c r="C74" s="1706"/>
      <c r="D74" s="1706"/>
      <c r="E74" s="1706"/>
      <c r="F74" s="1707"/>
      <c r="G74" s="1707"/>
      <c r="H74" s="1706"/>
      <c r="I74" s="1706"/>
      <c r="J74" s="1706"/>
      <c r="K74" s="1706"/>
      <c r="L74" s="1706"/>
      <c r="M74" s="1706"/>
      <c r="N74" s="1706"/>
      <c r="O74" s="1706"/>
      <c r="P74" s="1706"/>
      <c r="Q74" s="1706"/>
      <c r="R74" s="1706"/>
      <c r="S74" s="1706"/>
      <c r="T74" s="1706"/>
      <c r="U74" s="1706"/>
      <c r="V74" s="1706"/>
      <c r="W74" s="1706"/>
      <c r="X74" s="1706"/>
      <c r="Y74" s="1706"/>
      <c r="Z74" s="1705"/>
    </row>
    <row r="75" spans="1:26" ht="21" customHeight="1">
      <c r="A75" s="1706"/>
      <c r="B75" s="1706"/>
      <c r="C75" s="1706"/>
      <c r="D75" s="1706"/>
      <c r="E75" s="1706"/>
      <c r="F75" s="1707"/>
      <c r="G75" s="1707"/>
      <c r="H75" s="1706"/>
      <c r="I75" s="1706"/>
      <c r="J75" s="1706"/>
      <c r="K75" s="1706"/>
      <c r="L75" s="1706"/>
      <c r="M75" s="1706"/>
      <c r="N75" s="1706"/>
      <c r="O75" s="1706"/>
      <c r="P75" s="1706"/>
      <c r="Q75" s="1706"/>
      <c r="R75" s="1706"/>
      <c r="S75" s="1706"/>
      <c r="T75" s="1706"/>
      <c r="U75" s="1706"/>
      <c r="V75" s="1706"/>
      <c r="W75" s="1706"/>
      <c r="X75" s="1706"/>
      <c r="Y75" s="1706"/>
      <c r="Z75" s="1705"/>
    </row>
    <row r="76" spans="1:26" ht="21" customHeight="1">
      <c r="A76" s="1706"/>
      <c r="B76" s="1706"/>
      <c r="C76" s="1706"/>
      <c r="D76" s="1706"/>
      <c r="E76" s="1706"/>
      <c r="F76" s="1707"/>
      <c r="G76" s="1707"/>
      <c r="H76" s="1706"/>
      <c r="I76" s="1706"/>
      <c r="J76" s="1706"/>
      <c r="K76" s="1706"/>
      <c r="L76" s="1706"/>
      <c r="M76" s="1706"/>
      <c r="N76" s="1706"/>
      <c r="O76" s="1706"/>
      <c r="P76" s="1706"/>
      <c r="Q76" s="1706"/>
      <c r="R76" s="1706"/>
      <c r="S76" s="1706"/>
      <c r="T76" s="1706"/>
      <c r="U76" s="1706"/>
      <c r="V76" s="1706"/>
      <c r="W76" s="1706"/>
      <c r="X76" s="1706"/>
      <c r="Y76" s="1706"/>
      <c r="Z76" s="1705"/>
    </row>
    <row r="77" spans="1:26" ht="21" customHeight="1">
      <c r="A77" s="1706"/>
      <c r="B77" s="1706"/>
      <c r="C77" s="1706"/>
      <c r="D77" s="1706"/>
      <c r="E77" s="1706"/>
      <c r="F77" s="1707"/>
      <c r="G77" s="1707"/>
      <c r="H77" s="1706"/>
      <c r="I77" s="1706"/>
      <c r="J77" s="1706"/>
      <c r="K77" s="1706"/>
      <c r="L77" s="1706"/>
      <c r="M77" s="1706"/>
      <c r="N77" s="1706"/>
      <c r="O77" s="1706"/>
      <c r="P77" s="1706"/>
      <c r="Q77" s="1706"/>
      <c r="R77" s="1706"/>
      <c r="S77" s="1706"/>
      <c r="T77" s="1706"/>
      <c r="U77" s="1706"/>
      <c r="V77" s="1706"/>
      <c r="W77" s="1706"/>
      <c r="X77" s="1706"/>
      <c r="Y77" s="1706"/>
      <c r="Z77" s="1705"/>
    </row>
    <row r="78" spans="1:26" ht="21" customHeight="1">
      <c r="A78" s="1706"/>
      <c r="B78" s="1706"/>
      <c r="C78" s="1706"/>
      <c r="D78" s="1706"/>
      <c r="E78" s="1706"/>
      <c r="F78" s="1707"/>
      <c r="G78" s="1707"/>
      <c r="H78" s="1706"/>
      <c r="I78" s="1706"/>
      <c r="J78" s="1706"/>
      <c r="K78" s="1706"/>
      <c r="L78" s="1706"/>
      <c r="M78" s="1706"/>
      <c r="N78" s="1706"/>
      <c r="O78" s="1706"/>
      <c r="P78" s="1706"/>
      <c r="Q78" s="1706"/>
      <c r="R78" s="1706"/>
      <c r="S78" s="1706"/>
      <c r="T78" s="1706"/>
      <c r="U78" s="1706"/>
      <c r="V78" s="1706"/>
      <c r="W78" s="1706"/>
      <c r="X78" s="1706"/>
      <c r="Y78" s="1706"/>
      <c r="Z78" s="1705"/>
    </row>
    <row r="79" spans="1:26" ht="21" customHeight="1">
      <c r="A79" s="1706"/>
      <c r="B79" s="1706"/>
      <c r="C79" s="1706"/>
      <c r="D79" s="1706"/>
      <c r="E79" s="1706"/>
      <c r="F79" s="1707"/>
      <c r="G79" s="1707"/>
      <c r="H79" s="1706"/>
      <c r="I79" s="1706"/>
      <c r="J79" s="1706"/>
      <c r="K79" s="1706"/>
      <c r="L79" s="1706"/>
      <c r="M79" s="1706"/>
      <c r="N79" s="1706"/>
      <c r="O79" s="1706"/>
      <c r="P79" s="1706"/>
      <c r="Q79" s="1706"/>
      <c r="R79" s="1706"/>
      <c r="S79" s="1706"/>
      <c r="T79" s="1706"/>
      <c r="U79" s="1706"/>
      <c r="V79" s="1706"/>
      <c r="W79" s="1706"/>
      <c r="X79" s="1706"/>
      <c r="Y79" s="1706"/>
      <c r="Z79" s="1705"/>
    </row>
    <row r="80" spans="1:26" ht="21" customHeight="1">
      <c r="A80" s="1706"/>
      <c r="B80" s="1706"/>
      <c r="C80" s="1706"/>
      <c r="D80" s="1706"/>
      <c r="E80" s="1706"/>
      <c r="F80" s="1707"/>
      <c r="G80" s="1707"/>
      <c r="H80" s="1706"/>
      <c r="I80" s="1706"/>
      <c r="J80" s="1706"/>
      <c r="K80" s="1706"/>
      <c r="L80" s="1706"/>
      <c r="M80" s="1706"/>
      <c r="N80" s="1706"/>
      <c r="O80" s="1706"/>
      <c r="P80" s="1706"/>
      <c r="Q80" s="1706"/>
      <c r="R80" s="1706"/>
      <c r="S80" s="1706"/>
      <c r="T80" s="1706"/>
      <c r="U80" s="1706"/>
      <c r="V80" s="1706"/>
      <c r="W80" s="1706"/>
      <c r="X80" s="1706"/>
      <c r="Y80" s="1706"/>
      <c r="Z80" s="1705"/>
    </row>
    <row r="81" spans="1:26" ht="21" customHeight="1">
      <c r="A81" s="1706"/>
      <c r="B81" s="1706"/>
      <c r="C81" s="1706"/>
      <c r="D81" s="1706"/>
      <c r="E81" s="1706"/>
      <c r="F81" s="1707"/>
      <c r="G81" s="1707"/>
      <c r="H81" s="1706"/>
      <c r="I81" s="1706"/>
      <c r="J81" s="1706"/>
      <c r="K81" s="1706"/>
      <c r="L81" s="1706"/>
      <c r="M81" s="1706"/>
      <c r="N81" s="1706"/>
      <c r="O81" s="1706"/>
      <c r="P81" s="1706"/>
      <c r="Q81" s="1706"/>
      <c r="R81" s="1706"/>
      <c r="S81" s="1706"/>
      <c r="T81" s="1706"/>
      <c r="U81" s="1706"/>
      <c r="V81" s="1706"/>
      <c r="W81" s="1706"/>
      <c r="X81" s="1706"/>
      <c r="Y81" s="1706"/>
      <c r="Z81" s="1705"/>
    </row>
    <row r="82" spans="1:26" ht="21" customHeight="1">
      <c r="A82" s="1706"/>
      <c r="B82" s="1706"/>
      <c r="C82" s="1706"/>
      <c r="D82" s="1706"/>
      <c r="E82" s="1706"/>
      <c r="F82" s="1707"/>
      <c r="G82" s="1707"/>
      <c r="H82" s="1706"/>
      <c r="I82" s="1706"/>
      <c r="J82" s="1706"/>
      <c r="K82" s="1706"/>
      <c r="L82" s="1706"/>
      <c r="M82" s="1706"/>
      <c r="N82" s="1706"/>
      <c r="O82" s="1706"/>
      <c r="P82" s="1706"/>
      <c r="Q82" s="1706"/>
      <c r="R82" s="1706"/>
      <c r="S82" s="1706"/>
      <c r="T82" s="1706"/>
      <c r="U82" s="1706"/>
      <c r="V82" s="1706"/>
      <c r="W82" s="1706"/>
      <c r="X82" s="1706"/>
      <c r="Y82" s="1706"/>
      <c r="Z82" s="1705"/>
    </row>
    <row r="83" spans="1:26" ht="21" customHeight="1">
      <c r="A83" s="1706"/>
      <c r="B83" s="1706"/>
      <c r="C83" s="1706"/>
      <c r="D83" s="1706"/>
      <c r="E83" s="1706"/>
      <c r="F83" s="1707"/>
      <c r="G83" s="1707"/>
      <c r="H83" s="1706"/>
      <c r="I83" s="1706"/>
      <c r="J83" s="1706"/>
      <c r="K83" s="1706"/>
      <c r="L83" s="1706"/>
      <c r="M83" s="1706"/>
      <c r="N83" s="1706"/>
      <c r="O83" s="1706"/>
      <c r="P83" s="1706"/>
      <c r="Q83" s="1706"/>
      <c r="R83" s="1706"/>
      <c r="S83" s="1706"/>
      <c r="T83" s="1706"/>
      <c r="U83" s="1706"/>
      <c r="V83" s="1706"/>
      <c r="W83" s="1706"/>
      <c r="X83" s="1706"/>
      <c r="Y83" s="1706"/>
      <c r="Z83" s="1705"/>
    </row>
    <row r="84" spans="1:26" ht="21" customHeight="1">
      <c r="A84" s="1706"/>
      <c r="B84" s="1706"/>
      <c r="C84" s="1706"/>
      <c r="D84" s="1706"/>
      <c r="E84" s="1706"/>
      <c r="F84" s="1707"/>
      <c r="G84" s="1707"/>
      <c r="H84" s="1706"/>
      <c r="I84" s="1706"/>
      <c r="J84" s="1706"/>
      <c r="K84" s="1706"/>
      <c r="L84" s="1706"/>
      <c r="M84" s="1706"/>
      <c r="N84" s="1706"/>
      <c r="O84" s="1706"/>
      <c r="P84" s="1706"/>
      <c r="Q84" s="1706"/>
      <c r="R84" s="1706"/>
      <c r="S84" s="1706"/>
      <c r="T84" s="1706"/>
      <c r="U84" s="1706"/>
      <c r="V84" s="1706"/>
      <c r="W84" s="1706"/>
      <c r="X84" s="1706"/>
      <c r="Y84" s="1706"/>
      <c r="Z84" s="1705"/>
    </row>
    <row r="85" spans="1:26" ht="21" customHeight="1">
      <c r="A85" s="1706"/>
      <c r="B85" s="1706"/>
      <c r="C85" s="1706"/>
      <c r="D85" s="1706"/>
      <c r="E85" s="1706"/>
      <c r="F85" s="1707"/>
      <c r="G85" s="1707"/>
      <c r="H85" s="1706"/>
      <c r="I85" s="1706"/>
      <c r="J85" s="1706"/>
      <c r="K85" s="1706"/>
      <c r="L85" s="1706"/>
      <c r="M85" s="1706"/>
      <c r="N85" s="1706"/>
      <c r="O85" s="1706"/>
      <c r="P85" s="1706"/>
      <c r="Q85" s="1706"/>
      <c r="R85" s="1706"/>
      <c r="S85" s="1706"/>
      <c r="T85" s="1706"/>
      <c r="U85" s="1706"/>
      <c r="V85" s="1706"/>
      <c r="W85" s="1706"/>
      <c r="X85" s="1706"/>
      <c r="Y85" s="1706"/>
      <c r="Z85" s="1705"/>
    </row>
    <row r="86" spans="1:26" ht="21" customHeight="1">
      <c r="A86" s="1706"/>
      <c r="B86" s="1706"/>
      <c r="C86" s="1706"/>
      <c r="D86" s="1706"/>
      <c r="E86" s="1706"/>
      <c r="F86" s="1707"/>
      <c r="G86" s="1707"/>
      <c r="H86" s="1706"/>
      <c r="I86" s="1706"/>
      <c r="J86" s="1706"/>
      <c r="K86" s="1706"/>
      <c r="L86" s="1706"/>
      <c r="M86" s="1706"/>
      <c r="N86" s="1706"/>
      <c r="O86" s="1706"/>
      <c r="P86" s="1706"/>
      <c r="Q86" s="1706"/>
      <c r="R86" s="1706"/>
      <c r="S86" s="1706"/>
      <c r="T86" s="1706"/>
      <c r="U86" s="1706"/>
      <c r="V86" s="1706"/>
      <c r="W86" s="1706"/>
      <c r="X86" s="1706"/>
      <c r="Y86" s="1706"/>
      <c r="Z86" s="1705"/>
    </row>
    <row r="87" spans="1:26" ht="21" customHeight="1">
      <c r="A87" s="1706"/>
      <c r="B87" s="1706"/>
      <c r="C87" s="1706"/>
      <c r="D87" s="1706"/>
      <c r="E87" s="1706"/>
      <c r="F87" s="1707"/>
      <c r="G87" s="1707"/>
      <c r="H87" s="1706"/>
      <c r="I87" s="1706"/>
      <c r="J87" s="1706"/>
      <c r="K87" s="1706"/>
      <c r="L87" s="1706"/>
      <c r="M87" s="1706"/>
      <c r="N87" s="1706"/>
      <c r="O87" s="1706"/>
      <c r="P87" s="1706"/>
      <c r="Q87" s="1706"/>
      <c r="R87" s="1706"/>
      <c r="S87" s="1706"/>
      <c r="T87" s="1706"/>
      <c r="U87" s="1706"/>
      <c r="V87" s="1706"/>
      <c r="W87" s="1706"/>
      <c r="X87" s="1706"/>
      <c r="Y87" s="1706"/>
      <c r="Z87" s="1705"/>
    </row>
    <row r="88" spans="1:26" ht="21" customHeight="1">
      <c r="A88" s="1706"/>
      <c r="B88" s="1706"/>
      <c r="C88" s="1706"/>
      <c r="D88" s="1706"/>
      <c r="E88" s="1706"/>
      <c r="F88" s="1707"/>
      <c r="G88" s="1707"/>
      <c r="H88" s="1706"/>
      <c r="I88" s="1706"/>
      <c r="J88" s="1706"/>
      <c r="K88" s="1706"/>
      <c r="L88" s="1706"/>
      <c r="M88" s="1706"/>
      <c r="N88" s="1706"/>
      <c r="O88" s="1706"/>
      <c r="P88" s="1706"/>
      <c r="Q88" s="1706"/>
      <c r="R88" s="1706"/>
      <c r="S88" s="1706"/>
      <c r="T88" s="1706"/>
      <c r="U88" s="1706"/>
      <c r="V88" s="1706"/>
      <c r="W88" s="1706"/>
      <c r="X88" s="1706"/>
      <c r="Y88" s="1706"/>
      <c r="Z88" s="1705"/>
    </row>
    <row r="89" spans="1:26" ht="21" customHeight="1">
      <c r="A89" s="1706"/>
      <c r="B89" s="1706"/>
      <c r="C89" s="1706"/>
      <c r="D89" s="1706"/>
      <c r="E89" s="1706"/>
      <c r="F89" s="1707"/>
      <c r="G89" s="1707"/>
      <c r="H89" s="1706"/>
      <c r="I89" s="1706"/>
      <c r="J89" s="1706"/>
      <c r="K89" s="1706"/>
      <c r="L89" s="1706"/>
      <c r="M89" s="1706"/>
      <c r="N89" s="1706"/>
      <c r="O89" s="1706"/>
      <c r="P89" s="1706"/>
      <c r="Q89" s="1706"/>
      <c r="R89" s="1706"/>
      <c r="S89" s="1706"/>
      <c r="T89" s="1706"/>
      <c r="U89" s="1706"/>
      <c r="V89" s="1706"/>
      <c r="W89" s="1706"/>
      <c r="X89" s="1706"/>
      <c r="Y89" s="1706"/>
      <c r="Z89" s="1705"/>
    </row>
    <row r="90" spans="1:26" ht="21" customHeight="1">
      <c r="A90" s="1706"/>
      <c r="B90" s="1706"/>
      <c r="C90" s="1706"/>
      <c r="D90" s="1706"/>
      <c r="E90" s="1706"/>
      <c r="F90" s="1707"/>
      <c r="G90" s="1707"/>
      <c r="H90" s="1706"/>
      <c r="I90" s="1706"/>
      <c r="J90" s="1706"/>
      <c r="K90" s="1706"/>
      <c r="L90" s="1706"/>
      <c r="M90" s="1706"/>
      <c r="N90" s="1706"/>
      <c r="O90" s="1706"/>
      <c r="P90" s="1706"/>
      <c r="Q90" s="1706"/>
      <c r="R90" s="1706"/>
      <c r="S90" s="1706"/>
      <c r="T90" s="1706"/>
      <c r="U90" s="1706"/>
      <c r="V90" s="1706"/>
      <c r="W90" s="1706"/>
      <c r="X90" s="1706"/>
      <c r="Y90" s="1706"/>
      <c r="Z90" s="1705"/>
    </row>
    <row r="91" spans="1:26" ht="21" customHeight="1">
      <c r="A91" s="1706"/>
      <c r="B91" s="1706"/>
      <c r="C91" s="1706"/>
      <c r="D91" s="1706"/>
      <c r="E91" s="1706"/>
      <c r="F91" s="1707"/>
      <c r="G91" s="1707"/>
      <c r="H91" s="1706"/>
      <c r="I91" s="1706"/>
      <c r="J91" s="1706"/>
      <c r="K91" s="1706"/>
      <c r="L91" s="1706"/>
      <c r="M91" s="1706"/>
      <c r="N91" s="1706"/>
      <c r="O91" s="1706"/>
      <c r="P91" s="1706"/>
      <c r="Q91" s="1706"/>
      <c r="R91" s="1706"/>
      <c r="S91" s="1706"/>
      <c r="T91" s="1706"/>
      <c r="U91" s="1706"/>
      <c r="V91" s="1706"/>
      <c r="W91" s="1706"/>
      <c r="X91" s="1706"/>
      <c r="Y91" s="1706"/>
      <c r="Z91" s="1705"/>
    </row>
    <row r="92" spans="1:26" ht="21" customHeight="1">
      <c r="A92" s="1706"/>
      <c r="B92" s="1706"/>
      <c r="C92" s="1706"/>
      <c r="D92" s="1706"/>
      <c r="E92" s="1706"/>
      <c r="F92" s="1707"/>
      <c r="G92" s="1707"/>
      <c r="H92" s="1706"/>
      <c r="I92" s="1706"/>
      <c r="J92" s="1706"/>
      <c r="K92" s="1706"/>
      <c r="L92" s="1706"/>
      <c r="M92" s="1706"/>
      <c r="N92" s="1706"/>
      <c r="O92" s="1706"/>
      <c r="P92" s="1706"/>
      <c r="Q92" s="1706"/>
      <c r="R92" s="1706"/>
      <c r="S92" s="1706"/>
      <c r="T92" s="1706"/>
      <c r="U92" s="1706"/>
      <c r="V92" s="1706"/>
      <c r="W92" s="1706"/>
      <c r="X92" s="1706"/>
      <c r="Y92" s="1706"/>
      <c r="Z92" s="1705"/>
    </row>
    <row r="93" spans="1:26" ht="21" customHeight="1">
      <c r="A93" s="1706"/>
      <c r="B93" s="1706"/>
      <c r="C93" s="1706"/>
      <c r="D93" s="1706"/>
      <c r="E93" s="1706"/>
      <c r="F93" s="1707"/>
      <c r="G93" s="1707"/>
      <c r="H93" s="1706"/>
      <c r="I93" s="1706"/>
      <c r="J93" s="1706"/>
      <c r="K93" s="1706"/>
      <c r="L93" s="1706"/>
      <c r="M93" s="1706"/>
      <c r="N93" s="1706"/>
      <c r="O93" s="1706"/>
      <c r="P93" s="1706"/>
      <c r="Q93" s="1706"/>
      <c r="R93" s="1706"/>
      <c r="S93" s="1706"/>
      <c r="T93" s="1706"/>
      <c r="U93" s="1706"/>
      <c r="V93" s="1706"/>
      <c r="W93" s="1706"/>
      <c r="X93" s="1706"/>
      <c r="Y93" s="1706"/>
      <c r="Z93" s="1705"/>
    </row>
    <row r="94" spans="1:26" ht="21" customHeight="1">
      <c r="A94" s="1706"/>
      <c r="B94" s="1706"/>
      <c r="C94" s="1706"/>
      <c r="D94" s="1706"/>
      <c r="E94" s="1706"/>
      <c r="F94" s="1707"/>
      <c r="G94" s="1707"/>
      <c r="H94" s="1706"/>
      <c r="I94" s="1706"/>
      <c r="J94" s="1706"/>
      <c r="K94" s="1706"/>
      <c r="L94" s="1706"/>
      <c r="M94" s="1706"/>
      <c r="N94" s="1706"/>
      <c r="O94" s="1706"/>
      <c r="P94" s="1706"/>
      <c r="Q94" s="1706"/>
      <c r="R94" s="1706"/>
      <c r="S94" s="1706"/>
      <c r="T94" s="1706"/>
      <c r="U94" s="1706"/>
      <c r="V94" s="1706"/>
      <c r="W94" s="1706"/>
      <c r="X94" s="1706"/>
      <c r="Y94" s="1706"/>
      <c r="Z94" s="1705"/>
    </row>
    <row r="95" spans="1:26" ht="21" customHeight="1">
      <c r="A95" s="1706"/>
      <c r="B95" s="1706"/>
      <c r="C95" s="1706"/>
      <c r="D95" s="1706"/>
      <c r="E95" s="1706"/>
      <c r="F95" s="1707"/>
      <c r="G95" s="1707"/>
      <c r="H95" s="1706"/>
      <c r="I95" s="1706"/>
      <c r="J95" s="1706"/>
      <c r="K95" s="1706"/>
      <c r="L95" s="1706"/>
      <c r="M95" s="1706"/>
      <c r="N95" s="1706"/>
      <c r="O95" s="1706"/>
      <c r="P95" s="1706"/>
      <c r="Q95" s="1706"/>
      <c r="R95" s="1706"/>
      <c r="S95" s="1706"/>
      <c r="T95" s="1706"/>
      <c r="U95" s="1706"/>
      <c r="V95" s="1706"/>
      <c r="W95" s="1706"/>
      <c r="X95" s="1706"/>
      <c r="Y95" s="1706"/>
      <c r="Z95" s="1705"/>
    </row>
    <row r="96" spans="1:26" ht="21" customHeight="1">
      <c r="A96" s="1706"/>
      <c r="B96" s="1706"/>
      <c r="C96" s="1706"/>
      <c r="D96" s="1706"/>
      <c r="E96" s="1706"/>
      <c r="F96" s="1707"/>
      <c r="G96" s="1707"/>
      <c r="H96" s="1706"/>
      <c r="I96" s="1706"/>
      <c r="J96" s="1706"/>
      <c r="K96" s="1706"/>
      <c r="L96" s="1706"/>
      <c r="M96" s="1706"/>
      <c r="N96" s="1706"/>
      <c r="O96" s="1706"/>
      <c r="P96" s="1706"/>
      <c r="Q96" s="1706"/>
      <c r="R96" s="1706"/>
      <c r="S96" s="1706"/>
      <c r="T96" s="1706"/>
      <c r="U96" s="1706"/>
      <c r="V96" s="1706"/>
      <c r="W96" s="1706"/>
      <c r="X96" s="1706"/>
      <c r="Y96" s="1706"/>
      <c r="Z96" s="1705"/>
    </row>
    <row r="97" spans="1:26" ht="21" customHeight="1">
      <c r="A97" s="1706"/>
      <c r="B97" s="1706"/>
      <c r="C97" s="1706"/>
      <c r="D97" s="1706"/>
      <c r="E97" s="1706"/>
      <c r="F97" s="1707"/>
      <c r="G97" s="1707"/>
      <c r="H97" s="1706"/>
      <c r="I97" s="1706"/>
      <c r="J97" s="1706"/>
      <c r="K97" s="1706"/>
      <c r="L97" s="1706"/>
      <c r="M97" s="1706"/>
      <c r="N97" s="1706"/>
      <c r="O97" s="1706"/>
      <c r="P97" s="1706"/>
      <c r="Q97" s="1706"/>
      <c r="R97" s="1706"/>
      <c r="S97" s="1706"/>
      <c r="T97" s="1706"/>
      <c r="U97" s="1706"/>
      <c r="V97" s="1706"/>
      <c r="W97" s="1706"/>
      <c r="X97" s="1706"/>
      <c r="Y97" s="1706"/>
      <c r="Z97" s="1705"/>
    </row>
    <row r="98" spans="1:26" ht="21" customHeight="1">
      <c r="A98" s="1706"/>
      <c r="B98" s="1706"/>
      <c r="C98" s="1706"/>
      <c r="D98" s="1706"/>
      <c r="E98" s="1706"/>
      <c r="F98" s="1707"/>
      <c r="G98" s="1707"/>
      <c r="H98" s="1706"/>
      <c r="I98" s="1706"/>
      <c r="J98" s="1706"/>
      <c r="K98" s="1706"/>
      <c r="L98" s="1706"/>
      <c r="M98" s="1706"/>
      <c r="N98" s="1706"/>
      <c r="O98" s="1706"/>
      <c r="P98" s="1706"/>
      <c r="Q98" s="1706"/>
      <c r="R98" s="1706"/>
      <c r="S98" s="1706"/>
      <c r="T98" s="1706"/>
      <c r="U98" s="1706"/>
      <c r="V98" s="1706"/>
      <c r="W98" s="1706"/>
      <c r="X98" s="1706"/>
      <c r="Y98" s="1706"/>
      <c r="Z98" s="1705"/>
    </row>
    <row r="99" spans="1:26" ht="21" customHeight="1">
      <c r="A99" s="1706"/>
      <c r="B99" s="1706"/>
      <c r="C99" s="1706"/>
      <c r="D99" s="1706"/>
      <c r="E99" s="1706"/>
      <c r="F99" s="1707"/>
      <c r="G99" s="1707"/>
      <c r="H99" s="1706"/>
      <c r="I99" s="1706"/>
      <c r="J99" s="1706"/>
      <c r="K99" s="1706"/>
      <c r="L99" s="1706"/>
      <c r="M99" s="1706"/>
      <c r="N99" s="1706"/>
      <c r="O99" s="1706"/>
      <c r="P99" s="1706"/>
      <c r="Q99" s="1706"/>
      <c r="R99" s="1706"/>
      <c r="S99" s="1706"/>
      <c r="T99" s="1706"/>
      <c r="U99" s="1706"/>
      <c r="V99" s="1706"/>
      <c r="W99" s="1706"/>
      <c r="X99" s="1706"/>
      <c r="Y99" s="1706"/>
      <c r="Z99" s="1705"/>
    </row>
    <row r="100" spans="1:26" ht="21" customHeight="1">
      <c r="A100" s="1706"/>
      <c r="B100" s="1706"/>
      <c r="C100" s="1706"/>
      <c r="D100" s="1706"/>
      <c r="E100" s="1706"/>
      <c r="F100" s="1707"/>
      <c r="G100" s="1707"/>
      <c r="H100" s="1706"/>
      <c r="I100" s="1706"/>
      <c r="J100" s="1706"/>
      <c r="K100" s="1706"/>
      <c r="L100" s="1706"/>
      <c r="M100" s="1706"/>
      <c r="N100" s="1706"/>
      <c r="O100" s="1706"/>
      <c r="P100" s="1706"/>
      <c r="Q100" s="1706"/>
      <c r="R100" s="1706"/>
      <c r="S100" s="1706"/>
      <c r="T100" s="1706"/>
      <c r="U100" s="1706"/>
      <c r="V100" s="1706"/>
      <c r="W100" s="1706"/>
      <c r="X100" s="1706"/>
      <c r="Y100" s="1706"/>
      <c r="Z100" s="1705"/>
    </row>
    <row r="101" spans="1:26" ht="21" customHeight="1">
      <c r="A101" s="1706"/>
      <c r="B101" s="1706"/>
      <c r="C101" s="1706"/>
      <c r="D101" s="1706"/>
      <c r="E101" s="1706"/>
      <c r="F101" s="1707"/>
      <c r="G101" s="1707"/>
      <c r="H101" s="1706"/>
      <c r="I101" s="1706"/>
      <c r="J101" s="1706"/>
      <c r="K101" s="1706"/>
      <c r="L101" s="1706"/>
      <c r="M101" s="1706"/>
      <c r="N101" s="1706"/>
      <c r="O101" s="1706"/>
      <c r="P101" s="1706"/>
      <c r="Q101" s="1706"/>
      <c r="R101" s="1706"/>
      <c r="S101" s="1706"/>
      <c r="T101" s="1706"/>
      <c r="U101" s="1706"/>
      <c r="V101" s="1706"/>
      <c r="W101" s="1706"/>
      <c r="X101" s="1706"/>
      <c r="Y101" s="1706"/>
      <c r="Z101" s="1705"/>
    </row>
    <row r="102" spans="1:26" ht="21" customHeight="1">
      <c r="A102" s="1706"/>
      <c r="B102" s="1706"/>
      <c r="C102" s="1706"/>
      <c r="D102" s="1706"/>
      <c r="E102" s="1706"/>
      <c r="F102" s="1707"/>
      <c r="G102" s="1707"/>
      <c r="H102" s="1706"/>
      <c r="I102" s="1706"/>
      <c r="J102" s="1706"/>
      <c r="K102" s="1706"/>
      <c r="L102" s="1706"/>
      <c r="M102" s="1706"/>
      <c r="N102" s="1706"/>
      <c r="O102" s="1706"/>
      <c r="P102" s="1706"/>
      <c r="Q102" s="1706"/>
      <c r="R102" s="1706"/>
      <c r="S102" s="1706"/>
      <c r="T102" s="1706"/>
      <c r="U102" s="1706"/>
      <c r="V102" s="1706"/>
      <c r="W102" s="1706"/>
      <c r="X102" s="1706"/>
      <c r="Y102" s="1706"/>
      <c r="Z102" s="1705"/>
    </row>
    <row r="103" spans="1:26" ht="21" customHeight="1">
      <c r="A103" s="1706"/>
      <c r="B103" s="1706"/>
      <c r="C103" s="1706"/>
      <c r="D103" s="1706"/>
      <c r="E103" s="1706"/>
      <c r="F103" s="1707"/>
      <c r="G103" s="1707"/>
      <c r="H103" s="1706"/>
      <c r="I103" s="1706"/>
      <c r="J103" s="1706"/>
      <c r="K103" s="1706"/>
      <c r="L103" s="1706"/>
      <c r="M103" s="1706"/>
      <c r="N103" s="1706"/>
      <c r="O103" s="1706"/>
      <c r="P103" s="1706"/>
      <c r="Q103" s="1706"/>
      <c r="R103" s="1706"/>
      <c r="S103" s="1706"/>
      <c r="T103" s="1706"/>
      <c r="U103" s="1706"/>
      <c r="V103" s="1706"/>
      <c r="W103" s="1706"/>
      <c r="X103" s="1706"/>
      <c r="Y103" s="1706"/>
      <c r="Z103" s="1705"/>
    </row>
    <row r="104" spans="1:26" ht="21" customHeight="1">
      <c r="A104" s="1706"/>
      <c r="B104" s="1706"/>
      <c r="C104" s="1706"/>
      <c r="D104" s="1706"/>
      <c r="E104" s="1706"/>
      <c r="F104" s="1707"/>
      <c r="G104" s="1707"/>
      <c r="H104" s="1706"/>
      <c r="I104" s="1706"/>
      <c r="J104" s="1706"/>
      <c r="K104" s="1706"/>
      <c r="L104" s="1706"/>
      <c r="M104" s="1706"/>
      <c r="N104" s="1706"/>
      <c r="O104" s="1706"/>
      <c r="P104" s="1706"/>
      <c r="Q104" s="1706"/>
      <c r="R104" s="1706"/>
      <c r="S104" s="1706"/>
      <c r="T104" s="1706"/>
      <c r="U104" s="1706"/>
      <c r="V104" s="1706"/>
      <c r="W104" s="1706"/>
      <c r="X104" s="1706"/>
      <c r="Y104" s="1706"/>
      <c r="Z104" s="1705"/>
    </row>
    <row r="105" spans="1:26" ht="21" customHeight="1">
      <c r="A105" s="1706"/>
      <c r="B105" s="1706"/>
      <c r="C105" s="1706"/>
      <c r="D105" s="1706"/>
      <c r="E105" s="1706"/>
      <c r="F105" s="1707"/>
      <c r="G105" s="1707"/>
      <c r="H105" s="1706"/>
      <c r="I105" s="1706"/>
      <c r="J105" s="1706"/>
      <c r="K105" s="1706"/>
      <c r="L105" s="1706"/>
      <c r="M105" s="1706"/>
      <c r="N105" s="1706"/>
      <c r="O105" s="1706"/>
      <c r="P105" s="1706"/>
      <c r="Q105" s="1706"/>
      <c r="R105" s="1706"/>
      <c r="S105" s="1706"/>
      <c r="T105" s="1706"/>
      <c r="U105" s="1706"/>
      <c r="V105" s="1706"/>
      <c r="W105" s="1706"/>
      <c r="X105" s="1706"/>
      <c r="Y105" s="1706"/>
      <c r="Z105" s="1705"/>
    </row>
    <row r="106" spans="1:26" ht="21" customHeight="1">
      <c r="A106" s="1706"/>
      <c r="B106" s="1706"/>
      <c r="C106" s="1706"/>
      <c r="D106" s="1706"/>
      <c r="E106" s="1706"/>
      <c r="F106" s="1707"/>
      <c r="G106" s="1707"/>
      <c r="H106" s="1706"/>
      <c r="I106" s="1706"/>
      <c r="J106" s="1706"/>
      <c r="K106" s="1706"/>
      <c r="L106" s="1706"/>
      <c r="M106" s="1706"/>
      <c r="N106" s="1706"/>
      <c r="O106" s="1706"/>
      <c r="P106" s="1706"/>
      <c r="Q106" s="1706"/>
      <c r="R106" s="1706"/>
      <c r="S106" s="1706"/>
      <c r="T106" s="1706"/>
      <c r="U106" s="1706"/>
      <c r="V106" s="1706"/>
      <c r="W106" s="1706"/>
      <c r="X106" s="1706"/>
      <c r="Y106" s="1706"/>
      <c r="Z106" s="1705"/>
    </row>
    <row r="107" spans="1:26" ht="21" customHeight="1">
      <c r="A107" s="1706"/>
      <c r="B107" s="1706"/>
      <c r="C107" s="1706"/>
      <c r="D107" s="1706"/>
      <c r="E107" s="1706"/>
      <c r="F107" s="1707"/>
      <c r="G107" s="1707"/>
      <c r="H107" s="1706"/>
      <c r="I107" s="1706"/>
      <c r="J107" s="1706"/>
      <c r="K107" s="1706"/>
      <c r="L107" s="1706"/>
      <c r="M107" s="1706"/>
      <c r="N107" s="1706"/>
      <c r="O107" s="1706"/>
      <c r="P107" s="1706"/>
      <c r="Q107" s="1706"/>
      <c r="R107" s="1706"/>
      <c r="S107" s="1706"/>
      <c r="T107" s="1706"/>
      <c r="U107" s="1706"/>
      <c r="V107" s="1706"/>
      <c r="W107" s="1706"/>
      <c r="X107" s="1706"/>
      <c r="Y107" s="1706"/>
      <c r="Z107" s="1705"/>
    </row>
    <row r="108" spans="1:26" ht="21" customHeight="1">
      <c r="A108" s="1706"/>
      <c r="B108" s="1706"/>
      <c r="C108" s="1706"/>
      <c r="D108" s="1706"/>
      <c r="E108" s="1706"/>
      <c r="F108" s="1707"/>
      <c r="G108" s="1707"/>
      <c r="H108" s="1706"/>
      <c r="I108" s="1706"/>
      <c r="J108" s="1706"/>
      <c r="K108" s="1706"/>
      <c r="L108" s="1706"/>
      <c r="M108" s="1706"/>
      <c r="N108" s="1706"/>
      <c r="O108" s="1706"/>
      <c r="P108" s="1706"/>
      <c r="Q108" s="1706"/>
      <c r="R108" s="1706"/>
      <c r="S108" s="1706"/>
      <c r="T108" s="1706"/>
      <c r="U108" s="1706"/>
      <c r="V108" s="1706"/>
      <c r="W108" s="1706"/>
      <c r="X108" s="1706"/>
      <c r="Y108" s="1706"/>
      <c r="Z108" s="1705"/>
    </row>
    <row r="109" spans="1:26" ht="21" customHeight="1">
      <c r="A109" s="1706"/>
      <c r="B109" s="1706"/>
      <c r="C109" s="1706"/>
      <c r="D109" s="1706"/>
      <c r="E109" s="1706"/>
      <c r="F109" s="1707"/>
      <c r="G109" s="1707"/>
      <c r="H109" s="1706"/>
      <c r="I109" s="1706"/>
      <c r="J109" s="1706"/>
      <c r="K109" s="1706"/>
      <c r="L109" s="1706"/>
      <c r="M109" s="1706"/>
      <c r="N109" s="1706"/>
      <c r="O109" s="1706"/>
      <c r="P109" s="1706"/>
      <c r="Q109" s="1706"/>
      <c r="R109" s="1706"/>
      <c r="S109" s="1706"/>
      <c r="T109" s="1706"/>
      <c r="U109" s="1706"/>
      <c r="V109" s="1706"/>
      <c r="W109" s="1706"/>
      <c r="X109" s="1706"/>
      <c r="Y109" s="1706"/>
      <c r="Z109" s="1705"/>
    </row>
    <row r="110" spans="1:26" ht="21" customHeight="1">
      <c r="A110" s="1706"/>
      <c r="B110" s="1706"/>
      <c r="C110" s="1706"/>
      <c r="D110" s="1706"/>
      <c r="E110" s="1706"/>
      <c r="F110" s="1707"/>
      <c r="G110" s="1707"/>
      <c r="H110" s="1706"/>
      <c r="I110" s="1706"/>
      <c r="J110" s="1706"/>
      <c r="K110" s="1706"/>
      <c r="L110" s="1706"/>
      <c r="M110" s="1706"/>
      <c r="N110" s="1706"/>
      <c r="O110" s="1706"/>
      <c r="P110" s="1706"/>
      <c r="Q110" s="1706"/>
      <c r="R110" s="1706"/>
      <c r="S110" s="1706"/>
      <c r="T110" s="1706"/>
      <c r="U110" s="1706"/>
      <c r="V110" s="1706"/>
      <c r="W110" s="1706"/>
      <c r="X110" s="1706"/>
      <c r="Y110" s="1706"/>
      <c r="Z110" s="1705"/>
    </row>
    <row r="111" spans="1:26" ht="21" customHeight="1">
      <c r="A111" s="1706"/>
      <c r="B111" s="1706"/>
      <c r="C111" s="1706"/>
      <c r="D111" s="1706"/>
      <c r="E111" s="1706"/>
      <c r="F111" s="1707"/>
      <c r="G111" s="1707"/>
      <c r="H111" s="1706"/>
      <c r="I111" s="1706"/>
      <c r="J111" s="1706"/>
      <c r="K111" s="1706"/>
      <c r="L111" s="1706"/>
      <c r="M111" s="1706"/>
      <c r="N111" s="1706"/>
      <c r="O111" s="1706"/>
      <c r="P111" s="1706"/>
      <c r="Q111" s="1706"/>
      <c r="R111" s="1706"/>
      <c r="S111" s="1706"/>
      <c r="T111" s="1706"/>
      <c r="U111" s="1706"/>
      <c r="V111" s="1706"/>
      <c r="W111" s="1706"/>
      <c r="X111" s="1706"/>
      <c r="Y111" s="1706"/>
      <c r="Z111" s="1705"/>
    </row>
    <row r="112" spans="1:26" ht="21" customHeight="1">
      <c r="A112" s="1706"/>
      <c r="B112" s="1706"/>
      <c r="C112" s="1706"/>
      <c r="D112" s="1706"/>
      <c r="E112" s="1706"/>
      <c r="F112" s="1707"/>
      <c r="G112" s="1707"/>
      <c r="H112" s="1706"/>
      <c r="I112" s="1706"/>
      <c r="J112" s="1706"/>
      <c r="K112" s="1706"/>
      <c r="L112" s="1706"/>
      <c r="M112" s="1706"/>
      <c r="N112" s="1706"/>
      <c r="O112" s="1706"/>
      <c r="P112" s="1706"/>
      <c r="Q112" s="1706"/>
      <c r="R112" s="1706"/>
      <c r="S112" s="1706"/>
      <c r="T112" s="1706"/>
      <c r="U112" s="1706"/>
      <c r="V112" s="1706"/>
      <c r="W112" s="1706"/>
      <c r="X112" s="1706"/>
      <c r="Y112" s="1706"/>
      <c r="Z112" s="1705"/>
    </row>
    <row r="113" spans="1:26" ht="21" customHeight="1">
      <c r="A113" s="1706"/>
      <c r="B113" s="1706"/>
      <c r="C113" s="1706"/>
      <c r="D113" s="1706"/>
      <c r="E113" s="1706"/>
      <c r="F113" s="1707"/>
      <c r="G113" s="1707"/>
      <c r="H113" s="1706"/>
      <c r="I113" s="1706"/>
      <c r="J113" s="1706"/>
      <c r="K113" s="1706"/>
      <c r="L113" s="1706"/>
      <c r="M113" s="1706"/>
      <c r="N113" s="1706"/>
      <c r="O113" s="1706"/>
      <c r="P113" s="1706"/>
      <c r="Q113" s="1706"/>
      <c r="R113" s="1706"/>
      <c r="S113" s="1706"/>
      <c r="T113" s="1706"/>
      <c r="U113" s="1706"/>
      <c r="V113" s="1706"/>
      <c r="W113" s="1706"/>
      <c r="X113" s="1706"/>
      <c r="Y113" s="1706"/>
      <c r="Z113" s="1705"/>
    </row>
    <row r="114" spans="1:26" ht="21" customHeight="1">
      <c r="A114" s="1706"/>
      <c r="B114" s="1706"/>
      <c r="C114" s="1706"/>
      <c r="D114" s="1706"/>
      <c r="E114" s="1706"/>
      <c r="F114" s="1707"/>
      <c r="G114" s="1707"/>
      <c r="H114" s="1706"/>
      <c r="I114" s="1706"/>
      <c r="J114" s="1706"/>
      <c r="K114" s="1706"/>
      <c r="L114" s="1706"/>
      <c r="M114" s="1706"/>
      <c r="N114" s="1706"/>
      <c r="O114" s="1706"/>
      <c r="P114" s="1706"/>
      <c r="Q114" s="1706"/>
      <c r="R114" s="1706"/>
      <c r="S114" s="1706"/>
      <c r="T114" s="1706"/>
      <c r="U114" s="1706"/>
      <c r="V114" s="1706"/>
      <c r="W114" s="1706"/>
      <c r="X114" s="1706"/>
      <c r="Y114" s="1706"/>
      <c r="Z114" s="1705"/>
    </row>
    <row r="115" spans="1:26" ht="21" customHeight="1">
      <c r="A115" s="1706"/>
      <c r="B115" s="1706"/>
      <c r="C115" s="1706"/>
      <c r="D115" s="1706"/>
      <c r="E115" s="1706"/>
      <c r="F115" s="1707"/>
      <c r="G115" s="1707"/>
      <c r="H115" s="1706"/>
      <c r="I115" s="1706"/>
      <c r="J115" s="1706"/>
      <c r="K115" s="1706"/>
      <c r="L115" s="1706"/>
      <c r="M115" s="1706"/>
      <c r="N115" s="1706"/>
      <c r="O115" s="1706"/>
      <c r="P115" s="1706"/>
      <c r="Q115" s="1706"/>
      <c r="R115" s="1706"/>
      <c r="S115" s="1706"/>
      <c r="T115" s="1706"/>
      <c r="U115" s="1706"/>
      <c r="V115" s="1706"/>
      <c r="W115" s="1706"/>
      <c r="X115" s="1706"/>
      <c r="Y115" s="1706"/>
      <c r="Z115" s="1705"/>
    </row>
    <row r="116" spans="1:26" ht="21" customHeight="1">
      <c r="A116" s="1706"/>
      <c r="B116" s="1706"/>
      <c r="C116" s="1706"/>
      <c r="D116" s="1706"/>
      <c r="E116" s="1706"/>
      <c r="F116" s="1707"/>
      <c r="G116" s="1707"/>
      <c r="H116" s="1706"/>
      <c r="I116" s="1706"/>
      <c r="J116" s="1706"/>
      <c r="K116" s="1706"/>
      <c r="L116" s="1706"/>
      <c r="M116" s="1706"/>
      <c r="N116" s="1706"/>
      <c r="O116" s="1706"/>
      <c r="P116" s="1706"/>
      <c r="Q116" s="1706"/>
      <c r="R116" s="1706"/>
      <c r="S116" s="1706"/>
      <c r="T116" s="1706"/>
      <c r="U116" s="1706"/>
      <c r="V116" s="1706"/>
      <c r="W116" s="1706"/>
      <c r="X116" s="1706"/>
      <c r="Y116" s="1706"/>
      <c r="Z116" s="1705"/>
    </row>
    <row r="117" spans="1:26" ht="21" customHeight="1">
      <c r="A117" s="1706"/>
      <c r="B117" s="1706"/>
      <c r="C117" s="1706"/>
      <c r="D117" s="1706"/>
      <c r="E117" s="1706"/>
      <c r="F117" s="1707"/>
      <c r="G117" s="1707"/>
      <c r="H117" s="1706"/>
      <c r="I117" s="1706"/>
      <c r="J117" s="1706"/>
      <c r="K117" s="1706"/>
      <c r="L117" s="1706"/>
      <c r="M117" s="1706"/>
      <c r="N117" s="1706"/>
      <c r="O117" s="1706"/>
      <c r="P117" s="1706"/>
      <c r="Q117" s="1706"/>
      <c r="R117" s="1706"/>
      <c r="S117" s="1706"/>
      <c r="T117" s="1706"/>
      <c r="U117" s="1706"/>
      <c r="V117" s="1706"/>
      <c r="W117" s="1706"/>
      <c r="X117" s="1706"/>
      <c r="Y117" s="1706"/>
      <c r="Z117" s="1705"/>
    </row>
    <row r="118" spans="1:26" ht="21" customHeight="1">
      <c r="A118" s="1706"/>
      <c r="B118" s="1706"/>
      <c r="C118" s="1706"/>
      <c r="D118" s="1706"/>
      <c r="E118" s="1706"/>
      <c r="F118" s="1707"/>
      <c r="G118" s="1707"/>
      <c r="H118" s="1706"/>
      <c r="I118" s="1706"/>
      <c r="J118" s="1706"/>
      <c r="K118" s="1706"/>
      <c r="L118" s="1706"/>
      <c r="M118" s="1706"/>
      <c r="N118" s="1706"/>
      <c r="O118" s="1706"/>
      <c r="P118" s="1706"/>
      <c r="Q118" s="1706"/>
      <c r="R118" s="1706"/>
      <c r="S118" s="1706"/>
      <c r="T118" s="1706"/>
      <c r="U118" s="1706"/>
      <c r="V118" s="1706"/>
      <c r="W118" s="1706"/>
      <c r="X118" s="1706"/>
      <c r="Y118" s="1706"/>
      <c r="Z118" s="1705"/>
    </row>
    <row r="119" spans="1:26" ht="21" customHeight="1">
      <c r="A119" s="1706"/>
      <c r="B119" s="1706"/>
      <c r="C119" s="1706"/>
      <c r="D119" s="1706"/>
      <c r="E119" s="1706"/>
      <c r="F119" s="1707"/>
      <c r="G119" s="1707"/>
      <c r="H119" s="1706"/>
      <c r="I119" s="1706"/>
      <c r="J119" s="1706"/>
      <c r="K119" s="1706"/>
      <c r="L119" s="1706"/>
      <c r="M119" s="1706"/>
      <c r="N119" s="1706"/>
      <c r="O119" s="1706"/>
      <c r="P119" s="1706"/>
      <c r="Q119" s="1706"/>
      <c r="R119" s="1706"/>
      <c r="S119" s="1706"/>
      <c r="T119" s="1706"/>
      <c r="U119" s="1706"/>
      <c r="V119" s="1706"/>
      <c r="W119" s="1706"/>
      <c r="X119" s="1706"/>
      <c r="Y119" s="1706"/>
      <c r="Z119" s="1705"/>
    </row>
    <row r="120" spans="1:26" ht="21" customHeight="1">
      <c r="A120" s="1706"/>
      <c r="B120" s="1706"/>
      <c r="C120" s="1706"/>
      <c r="D120" s="1706"/>
      <c r="E120" s="1706"/>
      <c r="F120" s="1707"/>
      <c r="G120" s="1707"/>
      <c r="H120" s="1706"/>
      <c r="I120" s="1706"/>
      <c r="J120" s="1706"/>
      <c r="K120" s="1706"/>
      <c r="L120" s="1706"/>
      <c r="M120" s="1706"/>
      <c r="N120" s="1706"/>
      <c r="O120" s="1706"/>
      <c r="P120" s="1706"/>
      <c r="Q120" s="1706"/>
      <c r="R120" s="1706"/>
      <c r="S120" s="1706"/>
      <c r="T120" s="1706"/>
      <c r="U120" s="1706"/>
      <c r="V120" s="1706"/>
      <c r="W120" s="1706"/>
      <c r="X120" s="1706"/>
      <c r="Y120" s="1706"/>
      <c r="Z120" s="1705"/>
    </row>
    <row r="121" spans="1:26" ht="21" customHeight="1">
      <c r="A121" s="1706"/>
      <c r="B121" s="1706"/>
      <c r="C121" s="1706"/>
      <c r="D121" s="1706"/>
      <c r="E121" s="1706"/>
      <c r="F121" s="1707"/>
      <c r="G121" s="1707"/>
      <c r="H121" s="1706"/>
      <c r="I121" s="1706"/>
      <c r="J121" s="1706"/>
      <c r="K121" s="1706"/>
      <c r="L121" s="1706"/>
      <c r="M121" s="1706"/>
      <c r="N121" s="1706"/>
      <c r="O121" s="1706"/>
      <c r="P121" s="1706"/>
      <c r="Q121" s="1706"/>
      <c r="R121" s="1706"/>
      <c r="S121" s="1706"/>
      <c r="T121" s="1706"/>
      <c r="U121" s="1706"/>
      <c r="V121" s="1706"/>
      <c r="W121" s="1706"/>
      <c r="X121" s="1706"/>
      <c r="Y121" s="1706"/>
      <c r="Z121" s="1705"/>
    </row>
    <row r="122" spans="1:26" ht="21" customHeight="1">
      <c r="A122" s="1706"/>
      <c r="B122" s="1706"/>
      <c r="C122" s="1706"/>
      <c r="D122" s="1706"/>
      <c r="E122" s="1706"/>
      <c r="F122" s="1707"/>
      <c r="G122" s="1707"/>
      <c r="H122" s="1706"/>
      <c r="I122" s="1706"/>
      <c r="J122" s="1706"/>
      <c r="K122" s="1706"/>
      <c r="L122" s="1706"/>
      <c r="M122" s="1706"/>
      <c r="N122" s="1706"/>
      <c r="O122" s="1706"/>
      <c r="P122" s="1706"/>
      <c r="Q122" s="1706"/>
      <c r="R122" s="1706"/>
      <c r="S122" s="1706"/>
      <c r="T122" s="1706"/>
      <c r="U122" s="1706"/>
      <c r="V122" s="1706"/>
      <c r="W122" s="1706"/>
      <c r="X122" s="1706"/>
      <c r="Y122" s="1706"/>
      <c r="Z122" s="1705"/>
    </row>
    <row r="123" spans="1:26" ht="21" customHeight="1">
      <c r="A123" s="1706"/>
      <c r="B123" s="1706"/>
      <c r="C123" s="1706"/>
      <c r="D123" s="1706"/>
      <c r="E123" s="1706"/>
      <c r="F123" s="1707"/>
      <c r="G123" s="1707"/>
      <c r="H123" s="1706"/>
      <c r="I123" s="1706"/>
      <c r="J123" s="1706"/>
      <c r="K123" s="1706"/>
      <c r="L123" s="1706"/>
      <c r="M123" s="1706"/>
      <c r="N123" s="1706"/>
      <c r="O123" s="1706"/>
      <c r="P123" s="1706"/>
      <c r="Q123" s="1706"/>
      <c r="R123" s="1706"/>
      <c r="S123" s="1706"/>
      <c r="T123" s="1706"/>
      <c r="U123" s="1706"/>
      <c r="V123" s="1706"/>
      <c r="W123" s="1706"/>
      <c r="X123" s="1706"/>
      <c r="Y123" s="1706"/>
      <c r="Z123" s="1705"/>
    </row>
    <row r="124" spans="1:26" ht="21" customHeight="1">
      <c r="A124" s="1706"/>
      <c r="B124" s="1706"/>
      <c r="C124" s="1706"/>
      <c r="D124" s="1706"/>
      <c r="E124" s="1706"/>
      <c r="F124" s="1707"/>
      <c r="G124" s="1707"/>
      <c r="H124" s="1706"/>
      <c r="I124" s="1706"/>
      <c r="J124" s="1706"/>
      <c r="K124" s="1706"/>
      <c r="L124" s="1706"/>
      <c r="M124" s="1706"/>
      <c r="N124" s="1706"/>
      <c r="O124" s="1706"/>
      <c r="P124" s="1706"/>
      <c r="Q124" s="1706"/>
      <c r="R124" s="1706"/>
      <c r="S124" s="1706"/>
      <c r="T124" s="1706"/>
      <c r="U124" s="1706"/>
      <c r="V124" s="1706"/>
      <c r="W124" s="1706"/>
      <c r="X124" s="1706"/>
      <c r="Y124" s="1706"/>
      <c r="Z124" s="1705"/>
    </row>
    <row r="125" spans="1:26" ht="21" customHeight="1">
      <c r="A125" s="1706"/>
      <c r="B125" s="1706"/>
      <c r="C125" s="1706"/>
      <c r="D125" s="1706"/>
      <c r="E125" s="1706"/>
      <c r="F125" s="1707"/>
      <c r="G125" s="1707"/>
      <c r="H125" s="1706"/>
      <c r="I125" s="1706"/>
      <c r="J125" s="1706"/>
      <c r="K125" s="1706"/>
      <c r="L125" s="1706"/>
      <c r="M125" s="1706"/>
      <c r="N125" s="1706"/>
      <c r="O125" s="1706"/>
      <c r="P125" s="1706"/>
      <c r="Q125" s="1706"/>
      <c r="R125" s="1706"/>
      <c r="S125" s="1706"/>
      <c r="T125" s="1706"/>
      <c r="U125" s="1706"/>
      <c r="V125" s="1706"/>
      <c r="W125" s="1706"/>
      <c r="X125" s="1706"/>
      <c r="Y125" s="1706"/>
      <c r="Z125" s="1705"/>
    </row>
    <row r="126" spans="1:26" ht="21" customHeight="1">
      <c r="A126" s="1706"/>
      <c r="B126" s="1706"/>
      <c r="C126" s="1706"/>
      <c r="D126" s="1706"/>
      <c r="E126" s="1706"/>
      <c r="F126" s="1707"/>
      <c r="G126" s="1707"/>
      <c r="H126" s="1706"/>
      <c r="I126" s="1706"/>
      <c r="J126" s="1706"/>
      <c r="K126" s="1706"/>
      <c r="L126" s="1706"/>
      <c r="M126" s="1706"/>
      <c r="N126" s="1706"/>
      <c r="O126" s="1706"/>
      <c r="P126" s="1706"/>
      <c r="Q126" s="1706"/>
      <c r="R126" s="1706"/>
      <c r="S126" s="1706"/>
      <c r="T126" s="1706"/>
      <c r="U126" s="1706"/>
      <c r="V126" s="1706"/>
      <c r="W126" s="1706"/>
      <c r="X126" s="1706"/>
      <c r="Y126" s="1706"/>
      <c r="Z126" s="1705"/>
    </row>
    <row r="127" spans="1:26" ht="21" customHeight="1">
      <c r="A127" s="1706"/>
      <c r="B127" s="1706"/>
      <c r="C127" s="1706"/>
      <c r="D127" s="1706"/>
      <c r="E127" s="1706"/>
      <c r="F127" s="1707"/>
      <c r="G127" s="1707"/>
      <c r="H127" s="1706"/>
      <c r="I127" s="1706"/>
      <c r="J127" s="1706"/>
      <c r="K127" s="1706"/>
      <c r="L127" s="1706"/>
      <c r="M127" s="1706"/>
      <c r="N127" s="1706"/>
      <c r="O127" s="1706"/>
      <c r="P127" s="1706"/>
      <c r="Q127" s="1706"/>
      <c r="R127" s="1706"/>
      <c r="S127" s="1706"/>
      <c r="T127" s="1706"/>
      <c r="U127" s="1706"/>
      <c r="V127" s="1706"/>
      <c r="W127" s="1706"/>
      <c r="X127" s="1706"/>
      <c r="Y127" s="1706"/>
      <c r="Z127" s="1705"/>
    </row>
    <row r="128" spans="1:26" ht="21" customHeight="1">
      <c r="A128" s="1706"/>
      <c r="B128" s="1706"/>
      <c r="C128" s="1706"/>
      <c r="D128" s="1706"/>
      <c r="E128" s="1706"/>
      <c r="F128" s="1707"/>
      <c r="G128" s="1707"/>
      <c r="H128" s="1706"/>
      <c r="I128" s="1706"/>
      <c r="J128" s="1706"/>
      <c r="K128" s="1706"/>
      <c r="L128" s="1706"/>
      <c r="M128" s="1706"/>
      <c r="N128" s="1706"/>
      <c r="O128" s="1706"/>
      <c r="P128" s="1706"/>
      <c r="Q128" s="1706"/>
      <c r="R128" s="1706"/>
      <c r="S128" s="1706"/>
      <c r="T128" s="1706"/>
      <c r="U128" s="1706"/>
      <c r="V128" s="1706"/>
      <c r="W128" s="1706"/>
      <c r="X128" s="1706"/>
      <c r="Y128" s="1706"/>
      <c r="Z128" s="1705"/>
    </row>
    <row r="129" spans="1:26" ht="21" customHeight="1">
      <c r="A129" s="1706"/>
      <c r="B129" s="1706"/>
      <c r="C129" s="1706"/>
      <c r="D129" s="1706"/>
      <c r="E129" s="1706"/>
      <c r="F129" s="1707"/>
      <c r="G129" s="1707"/>
      <c r="H129" s="1706"/>
      <c r="I129" s="1706"/>
      <c r="J129" s="1706"/>
      <c r="K129" s="1706"/>
      <c r="L129" s="1706"/>
      <c r="M129" s="1706"/>
      <c r="N129" s="1706"/>
      <c r="O129" s="1706"/>
      <c r="P129" s="1706"/>
      <c r="Q129" s="1706"/>
      <c r="R129" s="1706"/>
      <c r="S129" s="1706"/>
      <c r="T129" s="1706"/>
      <c r="U129" s="1706"/>
      <c r="V129" s="1706"/>
      <c r="W129" s="1706"/>
      <c r="X129" s="1706"/>
      <c r="Y129" s="1706"/>
      <c r="Z129" s="1705"/>
    </row>
    <row r="130" spans="1:26" ht="21" customHeight="1">
      <c r="A130" s="1706"/>
      <c r="B130" s="1706"/>
      <c r="C130" s="1706"/>
      <c r="D130" s="1706"/>
      <c r="E130" s="1706"/>
      <c r="F130" s="1707"/>
      <c r="G130" s="1707"/>
      <c r="H130" s="1706"/>
      <c r="I130" s="1706"/>
      <c r="J130" s="1706"/>
      <c r="K130" s="1706"/>
      <c r="L130" s="1706"/>
      <c r="M130" s="1706"/>
      <c r="N130" s="1706"/>
      <c r="O130" s="1706"/>
      <c r="P130" s="1706"/>
      <c r="Q130" s="1706"/>
      <c r="R130" s="1706"/>
      <c r="S130" s="1706"/>
      <c r="T130" s="1706"/>
      <c r="U130" s="1706"/>
      <c r="V130" s="1706"/>
      <c r="W130" s="1706"/>
      <c r="X130" s="1706"/>
      <c r="Y130" s="1706"/>
      <c r="Z130" s="1705"/>
    </row>
    <row r="131" spans="1:26" ht="21" customHeight="1">
      <c r="A131" s="1706"/>
      <c r="B131" s="1706"/>
      <c r="C131" s="1706"/>
      <c r="D131" s="1706"/>
      <c r="E131" s="1706"/>
      <c r="F131" s="1707"/>
      <c r="G131" s="1707"/>
      <c r="H131" s="1706"/>
      <c r="I131" s="1706"/>
      <c r="J131" s="1706"/>
      <c r="K131" s="1706"/>
      <c r="L131" s="1706"/>
      <c r="M131" s="1706"/>
      <c r="N131" s="1706"/>
      <c r="O131" s="1706"/>
      <c r="P131" s="1706"/>
      <c r="Q131" s="1706"/>
      <c r="R131" s="1706"/>
      <c r="S131" s="1706"/>
      <c r="T131" s="1706"/>
      <c r="U131" s="1706"/>
      <c r="V131" s="1706"/>
      <c r="W131" s="1706"/>
      <c r="X131" s="1706"/>
      <c r="Y131" s="1706"/>
      <c r="Z131" s="1705"/>
    </row>
    <row r="132" spans="1:26" ht="21" customHeight="1">
      <c r="A132" s="1706"/>
      <c r="B132" s="1706"/>
      <c r="C132" s="1706"/>
      <c r="D132" s="1706"/>
      <c r="E132" s="1706"/>
      <c r="F132" s="1707"/>
      <c r="G132" s="1707"/>
      <c r="H132" s="1706"/>
      <c r="I132" s="1706"/>
      <c r="J132" s="1706"/>
      <c r="K132" s="1706"/>
      <c r="L132" s="1706"/>
      <c r="M132" s="1706"/>
      <c r="N132" s="1706"/>
      <c r="O132" s="1706"/>
      <c r="P132" s="1706"/>
      <c r="Q132" s="1706"/>
      <c r="R132" s="1706"/>
      <c r="S132" s="1706"/>
      <c r="T132" s="1706"/>
      <c r="U132" s="1706"/>
      <c r="V132" s="1706"/>
      <c r="W132" s="1706"/>
      <c r="X132" s="1706"/>
      <c r="Y132" s="1706"/>
      <c r="Z132" s="1705"/>
    </row>
    <row r="133" spans="1:26" ht="21" customHeight="1">
      <c r="A133" s="1706"/>
      <c r="B133" s="1706"/>
      <c r="C133" s="1706"/>
      <c r="D133" s="1706"/>
      <c r="E133" s="1706"/>
      <c r="F133" s="1707"/>
      <c r="G133" s="1707"/>
      <c r="H133" s="1706"/>
      <c r="I133" s="1706"/>
      <c r="J133" s="1706"/>
      <c r="K133" s="1706"/>
      <c r="L133" s="1706"/>
      <c r="M133" s="1706"/>
      <c r="N133" s="1706"/>
      <c r="O133" s="1706"/>
      <c r="P133" s="1706"/>
      <c r="Q133" s="1706"/>
      <c r="R133" s="1706"/>
      <c r="S133" s="1706"/>
      <c r="T133" s="1706"/>
      <c r="U133" s="1706"/>
      <c r="V133" s="1706"/>
      <c r="W133" s="1706"/>
      <c r="X133" s="1706"/>
      <c r="Y133" s="1706"/>
      <c r="Z133" s="1705"/>
    </row>
    <row r="134" spans="1:26" ht="21" customHeight="1">
      <c r="A134" s="1706"/>
      <c r="B134" s="1706"/>
      <c r="C134" s="1706"/>
      <c r="D134" s="1706"/>
      <c r="E134" s="1706"/>
      <c r="F134" s="1707"/>
      <c r="G134" s="1707"/>
      <c r="H134" s="1706"/>
      <c r="I134" s="1706"/>
      <c r="J134" s="1706"/>
      <c r="K134" s="1706"/>
      <c r="L134" s="1706"/>
      <c r="M134" s="1706"/>
      <c r="N134" s="1706"/>
      <c r="O134" s="1706"/>
      <c r="P134" s="1706"/>
      <c r="Q134" s="1706"/>
      <c r="R134" s="1706"/>
      <c r="S134" s="1706"/>
      <c r="T134" s="1706"/>
      <c r="U134" s="1706"/>
      <c r="V134" s="1706"/>
      <c r="W134" s="1706"/>
      <c r="X134" s="1706"/>
      <c r="Y134" s="1706"/>
      <c r="Z134" s="1705"/>
    </row>
    <row r="135" spans="1:26" ht="21" customHeight="1">
      <c r="A135" s="1706"/>
      <c r="B135" s="1706"/>
      <c r="C135" s="1706"/>
      <c r="D135" s="1706"/>
      <c r="E135" s="1706"/>
      <c r="F135" s="1707"/>
      <c r="G135" s="1707"/>
      <c r="H135" s="1706"/>
      <c r="I135" s="1706"/>
      <c r="J135" s="1706"/>
      <c r="K135" s="1706"/>
      <c r="L135" s="1706"/>
      <c r="M135" s="1706"/>
      <c r="N135" s="1706"/>
      <c r="O135" s="1706"/>
      <c r="P135" s="1706"/>
      <c r="Q135" s="1706"/>
      <c r="R135" s="1706"/>
      <c r="S135" s="1706"/>
      <c r="T135" s="1706"/>
      <c r="U135" s="1706"/>
      <c r="V135" s="1706"/>
      <c r="W135" s="1706"/>
      <c r="X135" s="1706"/>
      <c r="Y135" s="1706"/>
      <c r="Z135" s="1705"/>
    </row>
    <row r="136" spans="1:26" ht="21" customHeight="1">
      <c r="A136" s="1706"/>
      <c r="B136" s="1706"/>
      <c r="C136" s="1706"/>
      <c r="D136" s="1706"/>
      <c r="E136" s="1706"/>
      <c r="F136" s="1707"/>
      <c r="G136" s="1707"/>
      <c r="H136" s="1706"/>
      <c r="I136" s="1706"/>
      <c r="J136" s="1706"/>
      <c r="K136" s="1706"/>
      <c r="L136" s="1706"/>
      <c r="M136" s="1706"/>
      <c r="N136" s="1706"/>
      <c r="O136" s="1706"/>
      <c r="P136" s="1706"/>
      <c r="Q136" s="1706"/>
      <c r="R136" s="1706"/>
      <c r="S136" s="1706"/>
      <c r="T136" s="1706"/>
      <c r="U136" s="1706"/>
      <c r="V136" s="1706"/>
      <c r="W136" s="1706"/>
      <c r="X136" s="1706"/>
      <c r="Y136" s="1706"/>
      <c r="Z136" s="1705"/>
    </row>
    <row r="137" spans="1:26" ht="21" customHeight="1">
      <c r="A137" s="1706"/>
      <c r="B137" s="1706"/>
      <c r="C137" s="1706"/>
      <c r="D137" s="1706"/>
      <c r="E137" s="1706"/>
      <c r="F137" s="1707"/>
      <c r="G137" s="1707"/>
      <c r="H137" s="1706"/>
      <c r="I137" s="1706"/>
      <c r="J137" s="1706"/>
      <c r="K137" s="1706"/>
      <c r="L137" s="1706"/>
      <c r="M137" s="1706"/>
      <c r="N137" s="1706"/>
      <c r="O137" s="1706"/>
      <c r="P137" s="1706"/>
      <c r="Q137" s="1706"/>
      <c r="R137" s="1706"/>
      <c r="S137" s="1706"/>
      <c r="T137" s="1706"/>
      <c r="U137" s="1706"/>
      <c r="V137" s="1706"/>
      <c r="W137" s="1706"/>
      <c r="X137" s="1706"/>
      <c r="Y137" s="1706"/>
      <c r="Z137" s="1705"/>
    </row>
    <row r="138" spans="1:26" ht="21" customHeight="1">
      <c r="A138" s="1706"/>
      <c r="B138" s="1706"/>
      <c r="C138" s="1706"/>
      <c r="D138" s="1706"/>
      <c r="E138" s="1706"/>
      <c r="F138" s="1707"/>
      <c r="G138" s="1707"/>
      <c r="H138" s="1706"/>
      <c r="I138" s="1706"/>
      <c r="J138" s="1706"/>
      <c r="K138" s="1706"/>
      <c r="L138" s="1706"/>
      <c r="M138" s="1706"/>
      <c r="N138" s="1706"/>
      <c r="O138" s="1706"/>
      <c r="P138" s="1706"/>
      <c r="Q138" s="1706"/>
      <c r="R138" s="1706"/>
      <c r="S138" s="1706"/>
      <c r="T138" s="1706"/>
      <c r="U138" s="1706"/>
      <c r="V138" s="1706"/>
      <c r="W138" s="1706"/>
      <c r="X138" s="1706"/>
      <c r="Y138" s="1706"/>
      <c r="Z138" s="1705"/>
    </row>
    <row r="139" spans="1:26" ht="21" customHeight="1">
      <c r="A139" s="1706"/>
      <c r="B139" s="1706"/>
      <c r="C139" s="1706"/>
      <c r="D139" s="1706"/>
      <c r="E139" s="1706"/>
      <c r="F139" s="1707"/>
      <c r="G139" s="1707"/>
      <c r="H139" s="1706"/>
      <c r="I139" s="1706"/>
      <c r="J139" s="1706"/>
      <c r="K139" s="1706"/>
      <c r="L139" s="1706"/>
      <c r="M139" s="1706"/>
      <c r="N139" s="1706"/>
      <c r="O139" s="1706"/>
      <c r="P139" s="1706"/>
      <c r="Q139" s="1706"/>
      <c r="R139" s="1706"/>
      <c r="S139" s="1706"/>
      <c r="T139" s="1706"/>
      <c r="U139" s="1706"/>
      <c r="V139" s="1706"/>
      <c r="W139" s="1706"/>
      <c r="X139" s="1706"/>
      <c r="Y139" s="1706"/>
      <c r="Z139" s="1705"/>
    </row>
    <row r="140" spans="1:26" ht="21" customHeight="1">
      <c r="A140" s="1706"/>
      <c r="B140" s="1706"/>
      <c r="C140" s="1706"/>
      <c r="D140" s="1706"/>
      <c r="E140" s="1706"/>
      <c r="F140" s="1707"/>
      <c r="G140" s="1707"/>
      <c r="H140" s="1706"/>
      <c r="I140" s="1706"/>
      <c r="J140" s="1706"/>
      <c r="K140" s="1706"/>
      <c r="L140" s="1706"/>
      <c r="M140" s="1706"/>
      <c r="N140" s="1706"/>
      <c r="O140" s="1706"/>
      <c r="P140" s="1706"/>
      <c r="Q140" s="1706"/>
      <c r="R140" s="1706"/>
      <c r="S140" s="1706"/>
      <c r="T140" s="1706"/>
      <c r="U140" s="1706"/>
      <c r="V140" s="1706"/>
      <c r="W140" s="1706"/>
      <c r="X140" s="1706"/>
      <c r="Y140" s="1706"/>
      <c r="Z140" s="1705"/>
    </row>
    <row r="141" spans="1:26" ht="21" customHeight="1">
      <c r="A141" s="1706"/>
      <c r="B141" s="1706"/>
      <c r="C141" s="1706"/>
      <c r="D141" s="1706"/>
      <c r="E141" s="1706"/>
      <c r="F141" s="1707"/>
      <c r="G141" s="1707"/>
      <c r="H141" s="1706"/>
      <c r="I141" s="1706"/>
      <c r="J141" s="1706"/>
      <c r="K141" s="1706"/>
      <c r="L141" s="1706"/>
      <c r="M141" s="1706"/>
      <c r="N141" s="1706"/>
      <c r="O141" s="1706"/>
      <c r="P141" s="1706"/>
      <c r="Q141" s="1706"/>
      <c r="R141" s="1706"/>
      <c r="S141" s="1706"/>
      <c r="T141" s="1706"/>
      <c r="U141" s="1706"/>
      <c r="V141" s="1706"/>
      <c r="W141" s="1706"/>
      <c r="X141" s="1706"/>
      <c r="Y141" s="1706"/>
      <c r="Z141" s="1705"/>
    </row>
    <row r="142" spans="1:26" ht="21" customHeight="1">
      <c r="A142" s="1706"/>
      <c r="B142" s="1706"/>
      <c r="C142" s="1706"/>
      <c r="D142" s="1706"/>
      <c r="E142" s="1706"/>
      <c r="F142" s="1707"/>
      <c r="G142" s="1707"/>
      <c r="H142" s="1706"/>
      <c r="I142" s="1706"/>
      <c r="J142" s="1706"/>
      <c r="K142" s="1706"/>
      <c r="L142" s="1706"/>
      <c r="M142" s="1706"/>
      <c r="N142" s="1706"/>
      <c r="O142" s="1706"/>
      <c r="P142" s="1706"/>
      <c r="Q142" s="1706"/>
      <c r="R142" s="1706"/>
      <c r="S142" s="1706"/>
      <c r="T142" s="1706"/>
      <c r="U142" s="1706"/>
      <c r="V142" s="1706"/>
      <c r="W142" s="1706"/>
      <c r="X142" s="1706"/>
      <c r="Y142" s="1706"/>
      <c r="Z142" s="1705"/>
    </row>
    <row r="143" spans="1:26" ht="21" customHeight="1">
      <c r="A143" s="1706"/>
      <c r="B143" s="1706"/>
      <c r="C143" s="1706"/>
      <c r="D143" s="1706"/>
      <c r="E143" s="1706"/>
      <c r="F143" s="1707"/>
      <c r="G143" s="1707"/>
      <c r="H143" s="1706"/>
      <c r="I143" s="1706"/>
      <c r="J143" s="1706"/>
      <c r="K143" s="1706"/>
      <c r="L143" s="1706"/>
      <c r="M143" s="1706"/>
      <c r="N143" s="1706"/>
      <c r="O143" s="1706"/>
      <c r="P143" s="1706"/>
      <c r="Q143" s="1706"/>
      <c r="R143" s="1706"/>
      <c r="S143" s="1706"/>
      <c r="T143" s="1706"/>
      <c r="U143" s="1706"/>
      <c r="V143" s="1706"/>
      <c r="W143" s="1706"/>
      <c r="X143" s="1706"/>
      <c r="Y143" s="1706"/>
      <c r="Z143" s="1705"/>
    </row>
    <row r="144" spans="1:26" ht="21" customHeight="1">
      <c r="A144" s="1706"/>
      <c r="B144" s="1706"/>
      <c r="C144" s="1706"/>
      <c r="D144" s="1706"/>
      <c r="E144" s="1706"/>
      <c r="F144" s="1707"/>
      <c r="G144" s="1707"/>
      <c r="H144" s="1706"/>
      <c r="I144" s="1706"/>
      <c r="J144" s="1706"/>
      <c r="K144" s="1706"/>
      <c r="L144" s="1706"/>
      <c r="M144" s="1706"/>
      <c r="N144" s="1706"/>
      <c r="O144" s="1706"/>
      <c r="P144" s="1706"/>
      <c r="Q144" s="1706"/>
      <c r="R144" s="1706"/>
      <c r="S144" s="1706"/>
      <c r="T144" s="1706"/>
      <c r="U144" s="1706"/>
      <c r="V144" s="1706"/>
      <c r="W144" s="1706"/>
      <c r="X144" s="1706"/>
      <c r="Y144" s="1706"/>
      <c r="Z144" s="1705"/>
    </row>
    <row r="145" spans="1:26" ht="21" customHeight="1">
      <c r="A145" s="1706"/>
      <c r="B145" s="1706"/>
      <c r="C145" s="1706"/>
      <c r="D145" s="1706"/>
      <c r="E145" s="1706"/>
      <c r="F145" s="1707"/>
      <c r="G145" s="1707"/>
      <c r="H145" s="1706"/>
      <c r="I145" s="1706"/>
      <c r="J145" s="1706"/>
      <c r="K145" s="1706"/>
      <c r="L145" s="1706"/>
      <c r="M145" s="1706"/>
      <c r="N145" s="1706"/>
      <c r="O145" s="1706"/>
      <c r="P145" s="1706"/>
      <c r="Q145" s="1706"/>
      <c r="R145" s="1706"/>
      <c r="S145" s="1706"/>
      <c r="T145" s="1706"/>
      <c r="U145" s="1706"/>
      <c r="V145" s="1706"/>
      <c r="W145" s="1706"/>
      <c r="X145" s="1706"/>
      <c r="Y145" s="1706"/>
      <c r="Z145" s="1705"/>
    </row>
    <row r="146" spans="1:26" ht="21" customHeight="1">
      <c r="A146" s="1706"/>
      <c r="B146" s="1706"/>
      <c r="C146" s="1706"/>
      <c r="D146" s="1706"/>
      <c r="E146" s="1706"/>
      <c r="F146" s="1707"/>
      <c r="G146" s="1707"/>
      <c r="H146" s="1706"/>
      <c r="I146" s="1706"/>
      <c r="J146" s="1706"/>
      <c r="K146" s="1706"/>
      <c r="L146" s="1706"/>
      <c r="M146" s="1706"/>
      <c r="N146" s="1706"/>
      <c r="O146" s="1706"/>
      <c r="P146" s="1706"/>
      <c r="Q146" s="1706"/>
      <c r="R146" s="1706"/>
      <c r="S146" s="1706"/>
      <c r="T146" s="1706"/>
      <c r="U146" s="1706"/>
      <c r="V146" s="1706"/>
      <c r="W146" s="1706"/>
      <c r="X146" s="1706"/>
      <c r="Y146" s="1706"/>
      <c r="Z146" s="1705"/>
    </row>
    <row r="147" spans="1:26" ht="21" customHeight="1">
      <c r="A147" s="1706"/>
      <c r="B147" s="1706"/>
      <c r="C147" s="1706"/>
      <c r="D147" s="1706"/>
      <c r="E147" s="1706"/>
      <c r="F147" s="1707"/>
      <c r="G147" s="1707"/>
      <c r="H147" s="1706"/>
      <c r="I147" s="1706"/>
      <c r="J147" s="1706"/>
      <c r="K147" s="1706"/>
      <c r="L147" s="1706"/>
      <c r="M147" s="1706"/>
      <c r="N147" s="1706"/>
      <c r="O147" s="1706"/>
      <c r="P147" s="1706"/>
      <c r="Q147" s="1706"/>
      <c r="R147" s="1706"/>
      <c r="S147" s="1706"/>
      <c r="T147" s="1706"/>
      <c r="U147" s="1706"/>
      <c r="V147" s="1706"/>
      <c r="W147" s="1706"/>
      <c r="X147" s="1706"/>
      <c r="Y147" s="1706"/>
      <c r="Z147" s="1705"/>
    </row>
    <row r="148" spans="1:26" ht="21" customHeight="1">
      <c r="A148" s="1706"/>
      <c r="B148" s="1706"/>
      <c r="C148" s="1706"/>
      <c r="D148" s="1706"/>
      <c r="E148" s="1706"/>
      <c r="F148" s="1707"/>
      <c r="G148" s="1707"/>
      <c r="H148" s="1706"/>
      <c r="I148" s="1706"/>
      <c r="J148" s="1706"/>
      <c r="K148" s="1706"/>
      <c r="L148" s="1706"/>
      <c r="M148" s="1706"/>
      <c r="N148" s="1706"/>
      <c r="O148" s="1706"/>
      <c r="P148" s="1706"/>
      <c r="Q148" s="1706"/>
      <c r="R148" s="1706"/>
      <c r="S148" s="1706"/>
      <c r="T148" s="1706"/>
      <c r="U148" s="1706"/>
      <c r="V148" s="1706"/>
      <c r="W148" s="1706"/>
      <c r="X148" s="1706"/>
      <c r="Y148" s="1706"/>
      <c r="Z148" s="1705"/>
    </row>
    <row r="149" spans="1:26" ht="21" customHeight="1">
      <c r="A149" s="1706"/>
      <c r="B149" s="1706"/>
      <c r="C149" s="1706"/>
      <c r="D149" s="1706"/>
      <c r="E149" s="1706"/>
      <c r="F149" s="1707"/>
      <c r="G149" s="1707"/>
      <c r="H149" s="1706"/>
      <c r="I149" s="1706"/>
      <c r="J149" s="1706"/>
      <c r="K149" s="1706"/>
      <c r="L149" s="1706"/>
      <c r="M149" s="1706"/>
      <c r="N149" s="1706"/>
      <c r="O149" s="1706"/>
      <c r="P149" s="1706"/>
      <c r="Q149" s="1706"/>
      <c r="R149" s="1706"/>
      <c r="S149" s="1706"/>
      <c r="T149" s="1706"/>
      <c r="U149" s="1706"/>
      <c r="V149" s="1706"/>
      <c r="W149" s="1706"/>
      <c r="X149" s="1706"/>
      <c r="Y149" s="1706"/>
      <c r="Z149" s="1705"/>
    </row>
    <row r="150" spans="1:26" ht="21" customHeight="1">
      <c r="A150" s="1706"/>
      <c r="B150" s="1706"/>
      <c r="C150" s="1706"/>
      <c r="D150" s="1706"/>
      <c r="E150" s="1706"/>
      <c r="F150" s="1707"/>
      <c r="G150" s="1707"/>
      <c r="H150" s="1706"/>
      <c r="I150" s="1706"/>
      <c r="J150" s="1706"/>
      <c r="K150" s="1706"/>
      <c r="L150" s="1706"/>
      <c r="M150" s="1706"/>
      <c r="N150" s="1706"/>
      <c r="O150" s="1706"/>
      <c r="P150" s="1706"/>
      <c r="Q150" s="1706"/>
      <c r="R150" s="1706"/>
      <c r="S150" s="1706"/>
      <c r="T150" s="1706"/>
      <c r="U150" s="1706"/>
      <c r="V150" s="1706"/>
      <c r="W150" s="1706"/>
      <c r="X150" s="1706"/>
      <c r="Y150" s="1706"/>
      <c r="Z150" s="1705"/>
    </row>
    <row r="151" spans="1:26" ht="21" customHeight="1">
      <c r="A151" s="1706"/>
      <c r="B151" s="1706"/>
      <c r="C151" s="1706"/>
      <c r="D151" s="1706"/>
      <c r="E151" s="1706"/>
      <c r="F151" s="1707"/>
      <c r="G151" s="1707"/>
      <c r="H151" s="1706"/>
      <c r="I151" s="1706"/>
      <c r="J151" s="1706"/>
      <c r="K151" s="1706"/>
      <c r="L151" s="1706"/>
      <c r="M151" s="1706"/>
      <c r="N151" s="1706"/>
      <c r="O151" s="1706"/>
      <c r="P151" s="1706"/>
      <c r="Q151" s="1706"/>
      <c r="R151" s="1706"/>
      <c r="S151" s="1706"/>
      <c r="T151" s="1706"/>
      <c r="U151" s="1706"/>
      <c r="V151" s="1706"/>
      <c r="W151" s="1706"/>
      <c r="X151" s="1706"/>
      <c r="Y151" s="1706"/>
      <c r="Z151" s="1705"/>
    </row>
    <row r="152" spans="1:26" ht="21" customHeight="1">
      <c r="A152" s="1706"/>
      <c r="B152" s="1706"/>
      <c r="C152" s="1706"/>
      <c r="D152" s="1706"/>
      <c r="E152" s="1706"/>
      <c r="F152" s="1707"/>
      <c r="G152" s="1707"/>
      <c r="H152" s="1706"/>
      <c r="I152" s="1706"/>
      <c r="J152" s="1706"/>
      <c r="K152" s="1706"/>
      <c r="L152" s="1706"/>
      <c r="M152" s="1706"/>
      <c r="N152" s="1706"/>
      <c r="O152" s="1706"/>
      <c r="P152" s="1706"/>
      <c r="Q152" s="1706"/>
      <c r="R152" s="1706"/>
      <c r="S152" s="1706"/>
      <c r="T152" s="1706"/>
      <c r="U152" s="1706"/>
      <c r="V152" s="1706"/>
      <c r="W152" s="1706"/>
      <c r="X152" s="1706"/>
      <c r="Y152" s="1706"/>
      <c r="Z152" s="1705"/>
    </row>
    <row r="153" spans="1:26" ht="21" customHeight="1">
      <c r="A153" s="1706"/>
      <c r="B153" s="1706"/>
      <c r="C153" s="1706"/>
      <c r="D153" s="1706"/>
      <c r="E153" s="1706"/>
      <c r="F153" s="1707"/>
      <c r="G153" s="1707"/>
      <c r="H153" s="1706"/>
      <c r="I153" s="1706"/>
      <c r="J153" s="1706"/>
      <c r="K153" s="1706"/>
      <c r="L153" s="1706"/>
      <c r="M153" s="1706"/>
      <c r="N153" s="1706"/>
      <c r="O153" s="1706"/>
      <c r="P153" s="1706"/>
      <c r="Q153" s="1706"/>
      <c r="R153" s="1706"/>
      <c r="S153" s="1706"/>
      <c r="T153" s="1706"/>
      <c r="U153" s="1706"/>
      <c r="V153" s="1706"/>
      <c r="W153" s="1706"/>
      <c r="X153" s="1706"/>
      <c r="Y153" s="1706"/>
      <c r="Z153" s="1705"/>
    </row>
    <row r="154" spans="1:26" ht="21" customHeight="1">
      <c r="A154" s="1706"/>
      <c r="B154" s="1706"/>
      <c r="C154" s="1706"/>
      <c r="D154" s="1706"/>
      <c r="E154" s="1706"/>
      <c r="F154" s="1707"/>
      <c r="G154" s="1707"/>
      <c r="H154" s="1706"/>
      <c r="I154" s="1706"/>
      <c r="J154" s="1706"/>
      <c r="K154" s="1706"/>
      <c r="L154" s="1706"/>
      <c r="M154" s="1706"/>
      <c r="N154" s="1706"/>
      <c r="O154" s="1706"/>
      <c r="P154" s="1706"/>
      <c r="Q154" s="1706"/>
      <c r="R154" s="1706"/>
      <c r="S154" s="1706"/>
      <c r="T154" s="1706"/>
      <c r="U154" s="1706"/>
      <c r="V154" s="1706"/>
      <c r="W154" s="1706"/>
      <c r="X154" s="1706"/>
      <c r="Y154" s="1706"/>
      <c r="Z154" s="1705"/>
    </row>
    <row r="155" spans="1:26" ht="21" customHeight="1">
      <c r="A155" s="1706"/>
      <c r="B155" s="1706"/>
      <c r="C155" s="1706"/>
      <c r="D155" s="1706"/>
      <c r="E155" s="1706"/>
      <c r="F155" s="1707"/>
      <c r="G155" s="1707"/>
      <c r="H155" s="1706"/>
      <c r="I155" s="1706"/>
      <c r="J155" s="1706"/>
      <c r="K155" s="1706"/>
      <c r="L155" s="1706"/>
      <c r="M155" s="1706"/>
      <c r="N155" s="1706"/>
      <c r="O155" s="1706"/>
      <c r="P155" s="1706"/>
      <c r="Q155" s="1706"/>
      <c r="R155" s="1706"/>
      <c r="S155" s="1706"/>
      <c r="T155" s="1706"/>
      <c r="U155" s="1706"/>
      <c r="V155" s="1706"/>
      <c r="W155" s="1706"/>
      <c r="X155" s="1706"/>
      <c r="Y155" s="1706"/>
      <c r="Z155" s="1705"/>
    </row>
    <row r="156" spans="1:26" ht="21" customHeight="1">
      <c r="A156" s="1706"/>
      <c r="B156" s="1706"/>
      <c r="C156" s="1706"/>
      <c r="D156" s="1706"/>
      <c r="E156" s="1706"/>
      <c r="F156" s="1707"/>
      <c r="G156" s="1707"/>
      <c r="H156" s="1706"/>
      <c r="I156" s="1706"/>
      <c r="J156" s="1706"/>
      <c r="K156" s="1706"/>
      <c r="L156" s="1706"/>
      <c r="M156" s="1706"/>
      <c r="N156" s="1706"/>
      <c r="O156" s="1706"/>
      <c r="P156" s="1706"/>
      <c r="Q156" s="1706"/>
      <c r="R156" s="1706"/>
      <c r="S156" s="1706"/>
      <c r="T156" s="1706"/>
      <c r="U156" s="1706"/>
      <c r="V156" s="1706"/>
      <c r="W156" s="1706"/>
      <c r="X156" s="1706"/>
      <c r="Y156" s="1706"/>
      <c r="Z156" s="1705"/>
    </row>
    <row r="157" spans="1:26" ht="21" customHeight="1">
      <c r="A157" s="1706"/>
      <c r="B157" s="1706"/>
      <c r="C157" s="1706"/>
      <c r="D157" s="1706"/>
      <c r="E157" s="1706"/>
      <c r="F157" s="1707"/>
      <c r="G157" s="1707"/>
      <c r="H157" s="1706"/>
      <c r="I157" s="1706"/>
      <c r="J157" s="1706"/>
      <c r="K157" s="1706"/>
      <c r="L157" s="1706"/>
      <c r="M157" s="1706"/>
      <c r="N157" s="1706"/>
      <c r="O157" s="1706"/>
      <c r="P157" s="1706"/>
      <c r="Q157" s="1706"/>
      <c r="R157" s="1706"/>
      <c r="S157" s="1706"/>
      <c r="T157" s="1706"/>
      <c r="U157" s="1706"/>
      <c r="V157" s="1706"/>
      <c r="W157" s="1706"/>
      <c r="X157" s="1706"/>
      <c r="Y157" s="1706"/>
      <c r="Z157" s="1705"/>
    </row>
    <row r="158" spans="1:26" ht="21" customHeight="1">
      <c r="A158" s="1706"/>
      <c r="B158" s="1706"/>
      <c r="C158" s="1706"/>
      <c r="D158" s="1706"/>
      <c r="E158" s="1706"/>
      <c r="F158" s="1707"/>
      <c r="G158" s="1707"/>
      <c r="H158" s="1706"/>
      <c r="I158" s="1706"/>
      <c r="J158" s="1706"/>
      <c r="K158" s="1706"/>
      <c r="L158" s="1706"/>
      <c r="M158" s="1706"/>
      <c r="N158" s="1706"/>
      <c r="O158" s="1706"/>
      <c r="P158" s="1706"/>
      <c r="Q158" s="1706"/>
      <c r="R158" s="1706"/>
      <c r="S158" s="1706"/>
      <c r="T158" s="1706"/>
      <c r="U158" s="1706"/>
      <c r="V158" s="1706"/>
      <c r="W158" s="1706"/>
      <c r="X158" s="1706"/>
      <c r="Y158" s="1706"/>
      <c r="Z158" s="1705"/>
    </row>
    <row r="159" spans="1:26" ht="21" customHeight="1">
      <c r="A159" s="1706"/>
      <c r="B159" s="1706"/>
      <c r="C159" s="1706"/>
      <c r="D159" s="1706"/>
      <c r="E159" s="1706"/>
      <c r="F159" s="1707"/>
      <c r="G159" s="1707"/>
      <c r="H159" s="1706"/>
      <c r="I159" s="1706"/>
      <c r="J159" s="1706"/>
      <c r="K159" s="1706"/>
      <c r="L159" s="1706"/>
      <c r="M159" s="1706"/>
      <c r="N159" s="1706"/>
      <c r="O159" s="1706"/>
      <c r="P159" s="1706"/>
      <c r="Q159" s="1706"/>
      <c r="R159" s="1706"/>
      <c r="S159" s="1706"/>
      <c r="T159" s="1706"/>
      <c r="U159" s="1706"/>
      <c r="V159" s="1706"/>
      <c r="W159" s="1706"/>
      <c r="X159" s="1706"/>
      <c r="Y159" s="1706"/>
      <c r="Z159" s="1705"/>
    </row>
    <row r="160" spans="1:26" ht="21" customHeight="1">
      <c r="A160" s="1706"/>
      <c r="B160" s="1706"/>
      <c r="C160" s="1706"/>
      <c r="D160" s="1706"/>
      <c r="E160" s="1706"/>
      <c r="F160" s="1707"/>
      <c r="G160" s="1707"/>
      <c r="H160" s="1706"/>
      <c r="I160" s="1706"/>
      <c r="J160" s="1706"/>
      <c r="K160" s="1706"/>
      <c r="L160" s="1706"/>
      <c r="M160" s="1706"/>
      <c r="N160" s="1706"/>
      <c r="O160" s="1706"/>
      <c r="P160" s="1706"/>
      <c r="Q160" s="1706"/>
      <c r="R160" s="1706"/>
      <c r="S160" s="1706"/>
      <c r="T160" s="1706"/>
      <c r="U160" s="1706"/>
      <c r="V160" s="1706"/>
      <c r="W160" s="1706"/>
      <c r="X160" s="1706"/>
      <c r="Y160" s="1706"/>
      <c r="Z160" s="1705"/>
    </row>
    <row r="161" spans="1:26" ht="21" customHeight="1">
      <c r="A161" s="1706"/>
      <c r="B161" s="1706"/>
      <c r="C161" s="1706"/>
      <c r="D161" s="1706"/>
      <c r="E161" s="1706"/>
      <c r="F161" s="1707"/>
      <c r="G161" s="1707"/>
      <c r="H161" s="1706"/>
      <c r="I161" s="1706"/>
      <c r="J161" s="1706"/>
      <c r="K161" s="1706"/>
      <c r="L161" s="1706"/>
      <c r="M161" s="1706"/>
      <c r="N161" s="1706"/>
      <c r="O161" s="1706"/>
      <c r="P161" s="1706"/>
      <c r="Q161" s="1706"/>
      <c r="R161" s="1706"/>
      <c r="S161" s="1706"/>
      <c r="T161" s="1706"/>
      <c r="U161" s="1706"/>
      <c r="V161" s="1706"/>
      <c r="W161" s="1706"/>
      <c r="X161" s="1706"/>
      <c r="Y161" s="1706"/>
      <c r="Z161" s="1705"/>
    </row>
    <row r="162" spans="1:26" ht="21" customHeight="1">
      <c r="A162" s="1706"/>
      <c r="B162" s="1706"/>
      <c r="C162" s="1706"/>
      <c r="D162" s="1706"/>
      <c r="E162" s="1706"/>
      <c r="F162" s="1707"/>
      <c r="G162" s="1707"/>
      <c r="H162" s="1706"/>
      <c r="I162" s="1706"/>
      <c r="J162" s="1706"/>
      <c r="K162" s="1706"/>
      <c r="L162" s="1706"/>
      <c r="M162" s="1706"/>
      <c r="N162" s="1706"/>
      <c r="O162" s="1706"/>
      <c r="P162" s="1706"/>
      <c r="Q162" s="1706"/>
      <c r="R162" s="1706"/>
      <c r="S162" s="1706"/>
      <c r="T162" s="1706"/>
      <c r="U162" s="1706"/>
      <c r="V162" s="1706"/>
      <c r="W162" s="1706"/>
      <c r="X162" s="1706"/>
      <c r="Y162" s="1706"/>
      <c r="Z162" s="1705"/>
    </row>
    <row r="163" spans="1:26" ht="21" customHeight="1">
      <c r="A163" s="1706"/>
      <c r="B163" s="1706"/>
      <c r="C163" s="1706"/>
      <c r="D163" s="1706"/>
      <c r="E163" s="1706"/>
      <c r="F163" s="1707"/>
      <c r="G163" s="1707"/>
      <c r="H163" s="1706"/>
      <c r="I163" s="1706"/>
      <c r="J163" s="1706"/>
      <c r="K163" s="1706"/>
      <c r="L163" s="1706"/>
      <c r="M163" s="1706"/>
      <c r="N163" s="1706"/>
      <c r="O163" s="1706"/>
      <c r="P163" s="1706"/>
      <c r="Q163" s="1706"/>
      <c r="R163" s="1706"/>
      <c r="S163" s="1706"/>
      <c r="T163" s="1706"/>
      <c r="U163" s="1706"/>
      <c r="V163" s="1706"/>
      <c r="W163" s="1706"/>
      <c r="X163" s="1706"/>
      <c r="Y163" s="1706"/>
      <c r="Z163" s="1705"/>
    </row>
    <row r="164" spans="1:26" ht="21" customHeight="1">
      <c r="A164" s="1706"/>
      <c r="B164" s="1706"/>
      <c r="C164" s="1706"/>
      <c r="D164" s="1706"/>
      <c r="E164" s="1706"/>
      <c r="F164" s="1707"/>
      <c r="G164" s="1707"/>
      <c r="H164" s="1706"/>
      <c r="I164" s="1706"/>
      <c r="J164" s="1706"/>
      <c r="K164" s="1706"/>
      <c r="L164" s="1706"/>
      <c r="M164" s="1706"/>
      <c r="N164" s="1706"/>
      <c r="O164" s="1706"/>
      <c r="P164" s="1706"/>
      <c r="Q164" s="1706"/>
      <c r="R164" s="1706"/>
      <c r="S164" s="1706"/>
      <c r="T164" s="1706"/>
      <c r="U164" s="1706"/>
      <c r="V164" s="1706"/>
      <c r="W164" s="1706"/>
      <c r="X164" s="1706"/>
      <c r="Y164" s="1706"/>
      <c r="Z164" s="1705"/>
    </row>
    <row r="165" spans="1:26" ht="21" customHeight="1">
      <c r="A165" s="1706"/>
      <c r="B165" s="1706"/>
      <c r="C165" s="1706"/>
      <c r="D165" s="1706"/>
      <c r="E165" s="1706"/>
      <c r="F165" s="1707"/>
      <c r="G165" s="1707"/>
      <c r="H165" s="1706"/>
      <c r="I165" s="1706"/>
      <c r="J165" s="1706"/>
      <c r="K165" s="1706"/>
      <c r="L165" s="1706"/>
      <c r="M165" s="1706"/>
      <c r="N165" s="1706"/>
      <c r="O165" s="1706"/>
      <c r="P165" s="1706"/>
      <c r="Q165" s="1706"/>
      <c r="R165" s="1706"/>
      <c r="S165" s="1706"/>
      <c r="T165" s="1706"/>
      <c r="U165" s="1706"/>
      <c r="V165" s="1706"/>
      <c r="W165" s="1706"/>
      <c r="X165" s="1706"/>
      <c r="Y165" s="1706"/>
      <c r="Z165" s="1705"/>
    </row>
    <row r="166" spans="1:26" ht="21" customHeight="1">
      <c r="A166" s="1706"/>
      <c r="B166" s="1706"/>
      <c r="C166" s="1706"/>
      <c r="D166" s="1706"/>
      <c r="E166" s="1706"/>
      <c r="F166" s="1707"/>
      <c r="G166" s="1707"/>
      <c r="H166" s="1706"/>
      <c r="I166" s="1706"/>
      <c r="J166" s="1706"/>
      <c r="K166" s="1706"/>
      <c r="L166" s="1706"/>
      <c r="M166" s="1706"/>
      <c r="N166" s="1706"/>
      <c r="O166" s="1706"/>
      <c r="P166" s="1706"/>
      <c r="Q166" s="1706"/>
      <c r="R166" s="1706"/>
      <c r="S166" s="1706"/>
      <c r="T166" s="1706"/>
      <c r="U166" s="1706"/>
      <c r="V166" s="1706"/>
      <c r="W166" s="1706"/>
      <c r="X166" s="1706"/>
      <c r="Y166" s="1706"/>
      <c r="Z166" s="1705"/>
    </row>
    <row r="167" spans="1:26" ht="21" customHeight="1">
      <c r="A167" s="1706"/>
      <c r="B167" s="1706"/>
      <c r="C167" s="1706"/>
      <c r="D167" s="1706"/>
      <c r="E167" s="1706"/>
      <c r="F167" s="1707"/>
      <c r="G167" s="1707"/>
      <c r="H167" s="1706"/>
      <c r="I167" s="1706"/>
      <c r="J167" s="1706"/>
      <c r="K167" s="1706"/>
      <c r="L167" s="1706"/>
      <c r="M167" s="1706"/>
      <c r="N167" s="1706"/>
      <c r="O167" s="1706"/>
      <c r="P167" s="1706"/>
      <c r="Q167" s="1706"/>
      <c r="R167" s="1706"/>
      <c r="S167" s="1706"/>
      <c r="T167" s="1706"/>
      <c r="U167" s="1706"/>
      <c r="V167" s="1706"/>
      <c r="W167" s="1706"/>
      <c r="X167" s="1706"/>
      <c r="Y167" s="1706"/>
      <c r="Z167" s="1705"/>
    </row>
    <row r="168" spans="1:26" ht="21" customHeight="1">
      <c r="A168" s="1706"/>
      <c r="B168" s="1706"/>
      <c r="C168" s="1706"/>
      <c r="D168" s="1706"/>
      <c r="E168" s="1706"/>
      <c r="F168" s="1707"/>
      <c r="G168" s="1707"/>
      <c r="H168" s="1706"/>
      <c r="I168" s="1706"/>
      <c r="J168" s="1706"/>
      <c r="K168" s="1706"/>
      <c r="L168" s="1706"/>
      <c r="M168" s="1706"/>
      <c r="N168" s="1706"/>
      <c r="O168" s="1706"/>
      <c r="P168" s="1706"/>
      <c r="Q168" s="1706"/>
      <c r="R168" s="1706"/>
      <c r="S168" s="1706"/>
      <c r="T168" s="1706"/>
      <c r="U168" s="1706"/>
      <c r="V168" s="1706"/>
      <c r="W168" s="1706"/>
      <c r="X168" s="1706"/>
      <c r="Y168" s="1706"/>
      <c r="Z168" s="1705"/>
    </row>
    <row r="169" spans="1:26" ht="21" customHeight="1">
      <c r="A169" s="1706"/>
      <c r="B169" s="1706"/>
      <c r="C169" s="1706"/>
      <c r="D169" s="1706"/>
      <c r="E169" s="1706"/>
      <c r="F169" s="1707"/>
      <c r="G169" s="1707"/>
      <c r="H169" s="1706"/>
      <c r="I169" s="1706"/>
      <c r="J169" s="1706"/>
      <c r="K169" s="1706"/>
      <c r="L169" s="1706"/>
      <c r="M169" s="1706"/>
      <c r="N169" s="1706"/>
      <c r="O169" s="1706"/>
      <c r="P169" s="1706"/>
      <c r="Q169" s="1706"/>
      <c r="R169" s="1706"/>
      <c r="S169" s="1706"/>
      <c r="T169" s="1706"/>
      <c r="U169" s="1706"/>
      <c r="V169" s="1706"/>
      <c r="W169" s="1706"/>
      <c r="X169" s="1706"/>
      <c r="Y169" s="1706"/>
      <c r="Z169" s="1705"/>
    </row>
    <row r="170" spans="1:26" ht="21" customHeight="1">
      <c r="A170" s="1706"/>
      <c r="B170" s="1706"/>
      <c r="C170" s="1706"/>
      <c r="D170" s="1706"/>
      <c r="E170" s="1706"/>
      <c r="F170" s="1707"/>
      <c r="G170" s="1707"/>
      <c r="H170" s="1706"/>
      <c r="I170" s="1706"/>
      <c r="J170" s="1706"/>
      <c r="K170" s="1706"/>
      <c r="L170" s="1706"/>
      <c r="M170" s="1706"/>
      <c r="N170" s="1706"/>
      <c r="O170" s="1706"/>
      <c r="P170" s="1706"/>
      <c r="Q170" s="1706"/>
      <c r="R170" s="1706"/>
      <c r="S170" s="1706"/>
      <c r="T170" s="1706"/>
      <c r="U170" s="1706"/>
      <c r="V170" s="1706"/>
      <c r="W170" s="1706"/>
      <c r="X170" s="1706"/>
      <c r="Y170" s="1706"/>
      <c r="Z170" s="1705"/>
    </row>
    <row r="171" spans="1:26" ht="21" customHeight="1">
      <c r="A171" s="1706"/>
      <c r="B171" s="1706"/>
      <c r="C171" s="1706"/>
      <c r="D171" s="1706"/>
      <c r="E171" s="1706"/>
      <c r="F171" s="1707"/>
      <c r="G171" s="1707"/>
      <c r="H171" s="1706"/>
      <c r="I171" s="1706"/>
      <c r="J171" s="1706"/>
      <c r="K171" s="1706"/>
      <c r="L171" s="1706"/>
      <c r="M171" s="1706"/>
      <c r="N171" s="1706"/>
      <c r="O171" s="1706"/>
      <c r="P171" s="1706"/>
      <c r="Q171" s="1706"/>
      <c r="R171" s="1706"/>
      <c r="S171" s="1706"/>
      <c r="T171" s="1706"/>
      <c r="U171" s="1706"/>
      <c r="V171" s="1706"/>
      <c r="W171" s="1706"/>
      <c r="X171" s="1706"/>
      <c r="Y171" s="1706"/>
      <c r="Z171" s="1705"/>
    </row>
    <row r="172" spans="1:26" ht="21" customHeight="1">
      <c r="A172" s="1706"/>
      <c r="B172" s="1706"/>
      <c r="C172" s="1706"/>
      <c r="D172" s="1706"/>
      <c r="E172" s="1706"/>
      <c r="F172" s="1707"/>
      <c r="G172" s="1707"/>
      <c r="H172" s="1706"/>
      <c r="I172" s="1706"/>
      <c r="J172" s="1706"/>
      <c r="K172" s="1706"/>
      <c r="L172" s="1706"/>
      <c r="M172" s="1706"/>
      <c r="N172" s="1706"/>
      <c r="O172" s="1706"/>
      <c r="P172" s="1706"/>
      <c r="Q172" s="1706"/>
      <c r="R172" s="1706"/>
      <c r="S172" s="1706"/>
      <c r="T172" s="1706"/>
      <c r="U172" s="1706"/>
      <c r="V172" s="1706"/>
      <c r="W172" s="1706"/>
      <c r="X172" s="1706"/>
      <c r="Y172" s="1706"/>
      <c r="Z172" s="1705"/>
    </row>
    <row r="173" spans="1:26" ht="21" customHeight="1">
      <c r="A173" s="1706"/>
      <c r="B173" s="1706"/>
      <c r="C173" s="1706"/>
      <c r="D173" s="1706"/>
      <c r="E173" s="1706"/>
      <c r="F173" s="1707"/>
      <c r="G173" s="1707"/>
      <c r="H173" s="1706"/>
      <c r="I173" s="1706"/>
      <c r="J173" s="1706"/>
      <c r="K173" s="1706"/>
      <c r="L173" s="1706"/>
      <c r="M173" s="1706"/>
      <c r="N173" s="1706"/>
      <c r="O173" s="1706"/>
      <c r="P173" s="1706"/>
      <c r="Q173" s="1706"/>
      <c r="R173" s="1706"/>
      <c r="S173" s="1706"/>
      <c r="T173" s="1706"/>
      <c r="U173" s="1706"/>
      <c r="V173" s="1706"/>
      <c r="W173" s="1706"/>
      <c r="X173" s="1706"/>
      <c r="Y173" s="1706"/>
      <c r="Z173" s="1705"/>
    </row>
    <row r="174" spans="1:26" ht="21" customHeight="1">
      <c r="A174" s="1706"/>
      <c r="B174" s="1706"/>
      <c r="C174" s="1706"/>
      <c r="D174" s="1706"/>
      <c r="E174" s="1706"/>
      <c r="F174" s="1707"/>
      <c r="G174" s="1707"/>
      <c r="H174" s="1706"/>
      <c r="I174" s="1706"/>
      <c r="J174" s="1706"/>
      <c r="K174" s="1706"/>
      <c r="L174" s="1706"/>
      <c r="M174" s="1706"/>
      <c r="N174" s="1706"/>
      <c r="O174" s="1706"/>
      <c r="P174" s="1706"/>
      <c r="Q174" s="1706"/>
      <c r="R174" s="1706"/>
      <c r="S174" s="1706"/>
      <c r="T174" s="1706"/>
      <c r="U174" s="1706"/>
      <c r="V174" s="1706"/>
      <c r="W174" s="1706"/>
      <c r="X174" s="1706"/>
      <c r="Y174" s="1706"/>
      <c r="Z174" s="1705"/>
    </row>
    <row r="175" spans="1:26" ht="21" customHeight="1">
      <c r="A175" s="1706"/>
      <c r="B175" s="1706"/>
      <c r="C175" s="1706"/>
      <c r="D175" s="1706"/>
      <c r="E175" s="1706"/>
      <c r="F175" s="1707"/>
      <c r="G175" s="1707"/>
      <c r="H175" s="1706"/>
      <c r="I175" s="1706"/>
      <c r="J175" s="1706"/>
      <c r="K175" s="1706"/>
      <c r="L175" s="1706"/>
      <c r="M175" s="1706"/>
      <c r="N175" s="1706"/>
      <c r="O175" s="1706"/>
      <c r="P175" s="1706"/>
      <c r="Q175" s="1706"/>
      <c r="R175" s="1706"/>
      <c r="S175" s="1706"/>
      <c r="T175" s="1706"/>
      <c r="U175" s="1706"/>
      <c r="V175" s="1706"/>
      <c r="W175" s="1706"/>
      <c r="X175" s="1706"/>
      <c r="Y175" s="1706"/>
      <c r="Z175" s="1705"/>
    </row>
    <row r="176" spans="1:26" ht="21" customHeight="1">
      <c r="A176" s="1706"/>
      <c r="B176" s="1706"/>
      <c r="C176" s="1706"/>
      <c r="D176" s="1706"/>
      <c r="E176" s="1706"/>
      <c r="F176" s="1707"/>
      <c r="G176" s="1707"/>
      <c r="H176" s="1706"/>
      <c r="I176" s="1706"/>
      <c r="J176" s="1706"/>
      <c r="K176" s="1706"/>
      <c r="L176" s="1706"/>
      <c r="M176" s="1706"/>
      <c r="N176" s="1706"/>
      <c r="O176" s="1706"/>
      <c r="P176" s="1706"/>
      <c r="Q176" s="1706"/>
      <c r="R176" s="1706"/>
      <c r="S176" s="1706"/>
      <c r="T176" s="1706"/>
      <c r="U176" s="1706"/>
      <c r="V176" s="1706"/>
      <c r="W176" s="1706"/>
      <c r="X176" s="1706"/>
      <c r="Y176" s="1706"/>
      <c r="Z176" s="1705"/>
    </row>
    <row r="177" spans="1:26" ht="21" customHeight="1">
      <c r="A177" s="1706"/>
      <c r="B177" s="1706"/>
      <c r="C177" s="1706"/>
      <c r="D177" s="1706"/>
      <c r="E177" s="1706"/>
      <c r="F177" s="1707"/>
      <c r="G177" s="1707"/>
      <c r="H177" s="1706"/>
      <c r="I177" s="1706"/>
      <c r="J177" s="1706"/>
      <c r="K177" s="1706"/>
      <c r="L177" s="1706"/>
      <c r="M177" s="1706"/>
      <c r="N177" s="1706"/>
      <c r="O177" s="1706"/>
      <c r="P177" s="1706"/>
      <c r="Q177" s="1706"/>
      <c r="R177" s="1706"/>
      <c r="S177" s="1706"/>
      <c r="T177" s="1706"/>
      <c r="U177" s="1706"/>
      <c r="V177" s="1706"/>
      <c r="W177" s="1706"/>
      <c r="X177" s="1706"/>
      <c r="Y177" s="1706"/>
      <c r="Z177" s="1705"/>
    </row>
    <row r="178" spans="1:26" ht="21" customHeight="1">
      <c r="A178" s="1706"/>
      <c r="B178" s="1706"/>
      <c r="C178" s="1706"/>
      <c r="D178" s="1706"/>
      <c r="E178" s="1706"/>
      <c r="F178" s="1707"/>
      <c r="G178" s="1707"/>
      <c r="H178" s="1706"/>
      <c r="I178" s="1706"/>
      <c r="J178" s="1706"/>
      <c r="K178" s="1706"/>
      <c r="L178" s="1706"/>
      <c r="M178" s="1706"/>
      <c r="N178" s="1706"/>
      <c r="O178" s="1706"/>
      <c r="P178" s="1706"/>
      <c r="Q178" s="1706"/>
      <c r="R178" s="1706"/>
      <c r="S178" s="1706"/>
      <c r="T178" s="1706"/>
      <c r="U178" s="1706"/>
      <c r="V178" s="1706"/>
      <c r="W178" s="1706"/>
      <c r="X178" s="1706"/>
      <c r="Y178" s="1706"/>
      <c r="Z178" s="1705"/>
    </row>
    <row r="179" spans="1:26" ht="21" customHeight="1">
      <c r="A179" s="1706"/>
      <c r="B179" s="1706"/>
      <c r="C179" s="1706"/>
      <c r="D179" s="1706"/>
      <c r="E179" s="1706"/>
      <c r="F179" s="1707"/>
      <c r="G179" s="1707"/>
      <c r="H179" s="1706"/>
      <c r="I179" s="1706"/>
      <c r="J179" s="1706"/>
      <c r="K179" s="1706"/>
      <c r="L179" s="1706"/>
      <c r="M179" s="1706"/>
      <c r="N179" s="1706"/>
      <c r="O179" s="1706"/>
      <c r="P179" s="1706"/>
      <c r="Q179" s="1706"/>
      <c r="R179" s="1706"/>
      <c r="S179" s="1706"/>
      <c r="T179" s="1706"/>
      <c r="U179" s="1706"/>
      <c r="V179" s="1706"/>
      <c r="W179" s="1706"/>
      <c r="X179" s="1706"/>
      <c r="Y179" s="1706"/>
      <c r="Z179" s="1705"/>
    </row>
    <row r="180" spans="1:26" ht="21" customHeight="1">
      <c r="A180" s="1706"/>
      <c r="B180" s="1706"/>
      <c r="C180" s="1706"/>
      <c r="D180" s="1706"/>
      <c r="E180" s="1706"/>
      <c r="F180" s="1707"/>
      <c r="G180" s="1707"/>
      <c r="H180" s="1706"/>
      <c r="I180" s="1706"/>
      <c r="J180" s="1706"/>
      <c r="K180" s="1706"/>
      <c r="L180" s="1706"/>
      <c r="M180" s="1706"/>
      <c r="N180" s="1706"/>
      <c r="O180" s="1706"/>
      <c r="P180" s="1706"/>
      <c r="Q180" s="1706"/>
      <c r="R180" s="1706"/>
      <c r="S180" s="1706"/>
      <c r="T180" s="1706"/>
      <c r="U180" s="1706"/>
      <c r="V180" s="1706"/>
      <c r="W180" s="1706"/>
      <c r="X180" s="1706"/>
      <c r="Y180" s="1706"/>
      <c r="Z180" s="1705"/>
    </row>
    <row r="181" spans="1:26" ht="21" customHeight="1">
      <c r="A181" s="1706"/>
      <c r="B181" s="1706"/>
      <c r="C181" s="1706"/>
      <c r="D181" s="1706"/>
      <c r="E181" s="1706"/>
      <c r="F181" s="1707"/>
      <c r="G181" s="1707"/>
      <c r="H181" s="1706"/>
      <c r="I181" s="1706"/>
      <c r="J181" s="1706"/>
      <c r="K181" s="1706"/>
      <c r="L181" s="1706"/>
      <c r="M181" s="1706"/>
      <c r="N181" s="1706"/>
      <c r="O181" s="1706"/>
      <c r="P181" s="1706"/>
      <c r="Q181" s="1706"/>
      <c r="R181" s="1706"/>
      <c r="S181" s="1706"/>
      <c r="T181" s="1706"/>
      <c r="U181" s="1706"/>
      <c r="V181" s="1706"/>
      <c r="W181" s="1706"/>
      <c r="X181" s="1706"/>
      <c r="Y181" s="1706"/>
      <c r="Z181" s="1705"/>
    </row>
    <row r="182" spans="1:26" ht="21" customHeight="1">
      <c r="A182" s="1706"/>
      <c r="B182" s="1706"/>
      <c r="C182" s="1706"/>
      <c r="D182" s="1706"/>
      <c r="E182" s="1706"/>
      <c r="F182" s="1707"/>
      <c r="G182" s="1707"/>
      <c r="H182" s="1706"/>
      <c r="I182" s="1706"/>
      <c r="J182" s="1706"/>
      <c r="K182" s="1706"/>
      <c r="L182" s="1706"/>
      <c r="M182" s="1706"/>
      <c r="N182" s="1706"/>
      <c r="O182" s="1706"/>
      <c r="P182" s="1706"/>
      <c r="Q182" s="1706"/>
      <c r="R182" s="1706"/>
      <c r="S182" s="1706"/>
      <c r="T182" s="1706"/>
      <c r="U182" s="1706"/>
      <c r="V182" s="1706"/>
      <c r="W182" s="1706"/>
      <c r="X182" s="1706"/>
      <c r="Y182" s="1706"/>
      <c r="Z182" s="1705"/>
    </row>
    <row r="183" spans="1:26" ht="21" customHeight="1">
      <c r="A183" s="1706"/>
      <c r="B183" s="1706"/>
      <c r="C183" s="1706"/>
      <c r="D183" s="1706"/>
      <c r="E183" s="1706"/>
      <c r="F183" s="1707"/>
      <c r="G183" s="1707"/>
      <c r="H183" s="1706"/>
      <c r="I183" s="1706"/>
      <c r="J183" s="1706"/>
      <c r="K183" s="1706"/>
      <c r="L183" s="1706"/>
      <c r="M183" s="1706"/>
      <c r="N183" s="1706"/>
      <c r="O183" s="1706"/>
      <c r="P183" s="1706"/>
      <c r="Q183" s="1706"/>
      <c r="R183" s="1706"/>
      <c r="S183" s="1706"/>
      <c r="T183" s="1706"/>
      <c r="U183" s="1706"/>
      <c r="V183" s="1706"/>
      <c r="W183" s="1706"/>
      <c r="X183" s="1706"/>
      <c r="Y183" s="1706"/>
      <c r="Z183" s="1705"/>
    </row>
    <row r="184" spans="1:26" ht="21" customHeight="1">
      <c r="A184" s="1706"/>
      <c r="B184" s="1706"/>
      <c r="C184" s="1706"/>
      <c r="D184" s="1706"/>
      <c r="E184" s="1706"/>
      <c r="F184" s="1707"/>
      <c r="G184" s="1707"/>
      <c r="H184" s="1706"/>
      <c r="I184" s="1706"/>
      <c r="J184" s="1706"/>
      <c r="K184" s="1706"/>
      <c r="L184" s="1706"/>
      <c r="M184" s="1706"/>
      <c r="N184" s="1706"/>
      <c r="O184" s="1706"/>
      <c r="P184" s="1706"/>
      <c r="Q184" s="1706"/>
      <c r="R184" s="1706"/>
      <c r="S184" s="1706"/>
      <c r="T184" s="1706"/>
      <c r="U184" s="1706"/>
      <c r="V184" s="1706"/>
      <c r="W184" s="1706"/>
      <c r="X184" s="1706"/>
      <c r="Y184" s="1706"/>
      <c r="Z184" s="1705"/>
    </row>
    <row r="185" spans="1:26" ht="21" customHeight="1">
      <c r="A185" s="1706"/>
      <c r="B185" s="1706"/>
      <c r="C185" s="1706"/>
      <c r="D185" s="1706"/>
      <c r="E185" s="1706"/>
      <c r="F185" s="1707"/>
      <c r="G185" s="1707"/>
      <c r="H185" s="1706"/>
      <c r="I185" s="1706"/>
      <c r="J185" s="1706"/>
      <c r="K185" s="1706"/>
      <c r="L185" s="1706"/>
      <c r="M185" s="1706"/>
      <c r="N185" s="1706"/>
      <c r="O185" s="1706"/>
      <c r="P185" s="1706"/>
      <c r="Q185" s="1706"/>
      <c r="R185" s="1706"/>
      <c r="S185" s="1706"/>
      <c r="T185" s="1706"/>
      <c r="U185" s="1706"/>
      <c r="V185" s="1706"/>
      <c r="W185" s="1706"/>
      <c r="X185" s="1706"/>
      <c r="Y185" s="1706"/>
      <c r="Z185" s="1705"/>
    </row>
    <row r="186" spans="1:26" ht="21" customHeight="1">
      <c r="A186" s="1706"/>
      <c r="B186" s="1706"/>
      <c r="C186" s="1706"/>
      <c r="D186" s="1706"/>
      <c r="E186" s="1706"/>
      <c r="F186" s="1707"/>
      <c r="G186" s="1707"/>
      <c r="H186" s="1706"/>
      <c r="I186" s="1706"/>
      <c r="J186" s="1706"/>
      <c r="K186" s="1706"/>
      <c r="L186" s="1706"/>
      <c r="M186" s="1706"/>
      <c r="N186" s="1706"/>
      <c r="O186" s="1706"/>
      <c r="P186" s="1706"/>
      <c r="Q186" s="1706"/>
      <c r="R186" s="1706"/>
      <c r="S186" s="1706"/>
      <c r="T186" s="1706"/>
      <c r="U186" s="1706"/>
      <c r="V186" s="1706"/>
      <c r="W186" s="1706"/>
      <c r="X186" s="1706"/>
      <c r="Y186" s="1706"/>
      <c r="Z186" s="1705"/>
    </row>
    <row r="187" spans="1:26" ht="21" customHeight="1">
      <c r="A187" s="1706"/>
      <c r="B187" s="1706"/>
      <c r="C187" s="1706"/>
      <c r="D187" s="1706"/>
      <c r="E187" s="1706"/>
      <c r="F187" s="1707"/>
      <c r="G187" s="1707"/>
      <c r="H187" s="1706"/>
      <c r="I187" s="1706"/>
      <c r="J187" s="1706"/>
      <c r="K187" s="1706"/>
      <c r="L187" s="1706"/>
      <c r="M187" s="1706"/>
      <c r="N187" s="1706"/>
      <c r="O187" s="1706"/>
      <c r="P187" s="1706"/>
      <c r="Q187" s="1706"/>
      <c r="R187" s="1706"/>
      <c r="S187" s="1706"/>
      <c r="T187" s="1706"/>
      <c r="U187" s="1706"/>
      <c r="V187" s="1706"/>
      <c r="W187" s="1706"/>
      <c r="X187" s="1706"/>
      <c r="Y187" s="1706"/>
      <c r="Z187" s="1705"/>
    </row>
    <row r="188" spans="1:26" ht="21" customHeight="1">
      <c r="A188" s="1706"/>
      <c r="B188" s="1706"/>
      <c r="C188" s="1706"/>
      <c r="D188" s="1706"/>
      <c r="E188" s="1706"/>
      <c r="F188" s="1707"/>
      <c r="G188" s="1707"/>
      <c r="H188" s="1706"/>
      <c r="I188" s="1706"/>
      <c r="J188" s="1706"/>
      <c r="K188" s="1706"/>
      <c r="L188" s="1706"/>
      <c r="M188" s="1706"/>
      <c r="N188" s="1706"/>
      <c r="O188" s="1706"/>
      <c r="P188" s="1706"/>
      <c r="Q188" s="1706"/>
      <c r="R188" s="1706"/>
      <c r="S188" s="1706"/>
      <c r="T188" s="1706"/>
      <c r="U188" s="1706"/>
      <c r="V188" s="1706"/>
      <c r="W188" s="1706"/>
      <c r="X188" s="1706"/>
      <c r="Y188" s="1706"/>
      <c r="Z188" s="1705"/>
    </row>
    <row r="189" spans="1:26" ht="21" customHeight="1">
      <c r="A189" s="1706"/>
      <c r="B189" s="1706"/>
      <c r="C189" s="1706"/>
      <c r="D189" s="1706"/>
      <c r="E189" s="1706"/>
      <c r="F189" s="1707"/>
      <c r="G189" s="1707"/>
      <c r="H189" s="1706"/>
      <c r="I189" s="1706"/>
      <c r="J189" s="1706"/>
      <c r="K189" s="1706"/>
      <c r="L189" s="1706"/>
      <c r="M189" s="1706"/>
      <c r="N189" s="1706"/>
      <c r="O189" s="1706"/>
      <c r="P189" s="1706"/>
      <c r="Q189" s="1706"/>
      <c r="R189" s="1706"/>
      <c r="S189" s="1706"/>
      <c r="T189" s="1706"/>
      <c r="U189" s="1706"/>
      <c r="V189" s="1706"/>
      <c r="W189" s="1706"/>
      <c r="X189" s="1706"/>
      <c r="Y189" s="1706"/>
      <c r="Z189" s="1705"/>
    </row>
    <row r="190" spans="1:26" ht="21" customHeight="1">
      <c r="A190" s="1706"/>
      <c r="B190" s="1706"/>
      <c r="C190" s="1706"/>
      <c r="D190" s="1706"/>
      <c r="E190" s="1706"/>
      <c r="F190" s="1707"/>
      <c r="G190" s="1707"/>
      <c r="H190" s="1706"/>
      <c r="I190" s="1706"/>
      <c r="J190" s="1706"/>
      <c r="K190" s="1706"/>
      <c r="L190" s="1706"/>
      <c r="M190" s="1706"/>
      <c r="N190" s="1706"/>
      <c r="O190" s="1706"/>
      <c r="P190" s="1706"/>
      <c r="Q190" s="1706"/>
      <c r="R190" s="1706"/>
      <c r="S190" s="1706"/>
      <c r="T190" s="1706"/>
      <c r="U190" s="1706"/>
      <c r="V190" s="1706"/>
      <c r="W190" s="1706"/>
      <c r="X190" s="1706"/>
      <c r="Y190" s="1706"/>
      <c r="Z190" s="1705"/>
    </row>
    <row r="191" spans="1:26" ht="21" customHeight="1">
      <c r="A191" s="1706"/>
      <c r="B191" s="1706"/>
      <c r="C191" s="1706"/>
      <c r="D191" s="1706"/>
      <c r="E191" s="1706"/>
      <c r="F191" s="1707"/>
      <c r="G191" s="1707"/>
      <c r="H191" s="1706"/>
      <c r="I191" s="1706"/>
      <c r="J191" s="1706"/>
      <c r="K191" s="1706"/>
      <c r="L191" s="1706"/>
      <c r="M191" s="1706"/>
      <c r="N191" s="1706"/>
      <c r="O191" s="1706"/>
      <c r="P191" s="1706"/>
      <c r="Q191" s="1706"/>
      <c r="R191" s="1706"/>
      <c r="S191" s="1706"/>
      <c r="T191" s="1706"/>
      <c r="U191" s="1706"/>
      <c r="V191" s="1706"/>
      <c r="W191" s="1706"/>
      <c r="X191" s="1706"/>
      <c r="Y191" s="1706"/>
      <c r="Z191" s="1705"/>
    </row>
    <row r="192" spans="1:26" ht="21" customHeight="1">
      <c r="A192" s="1706"/>
      <c r="B192" s="1706"/>
      <c r="C192" s="1706"/>
      <c r="D192" s="1706"/>
      <c r="E192" s="1706"/>
      <c r="F192" s="1707"/>
      <c r="G192" s="1707"/>
      <c r="H192" s="1706"/>
      <c r="I192" s="1706"/>
      <c r="J192" s="1706"/>
      <c r="K192" s="1706"/>
      <c r="L192" s="1706"/>
      <c r="M192" s="1706"/>
      <c r="N192" s="1706"/>
      <c r="O192" s="1706"/>
      <c r="P192" s="1706"/>
      <c r="Q192" s="1706"/>
      <c r="R192" s="1706"/>
      <c r="S192" s="1706"/>
      <c r="T192" s="1706"/>
      <c r="U192" s="1706"/>
      <c r="V192" s="1706"/>
      <c r="W192" s="1706"/>
      <c r="X192" s="1706"/>
      <c r="Y192" s="1706"/>
      <c r="Z192" s="1705"/>
    </row>
    <row r="193" spans="1:26" ht="21" customHeight="1">
      <c r="A193" s="1706"/>
      <c r="B193" s="1706"/>
      <c r="C193" s="1706"/>
      <c r="D193" s="1706"/>
      <c r="E193" s="1706"/>
      <c r="F193" s="1707"/>
      <c r="G193" s="1707"/>
      <c r="H193" s="1706"/>
      <c r="I193" s="1706"/>
      <c r="J193" s="1706"/>
      <c r="K193" s="1706"/>
      <c r="L193" s="1706"/>
      <c r="M193" s="1706"/>
      <c r="N193" s="1706"/>
      <c r="O193" s="1706"/>
      <c r="P193" s="1706"/>
      <c r="Q193" s="1706"/>
      <c r="R193" s="1706"/>
      <c r="S193" s="1706"/>
      <c r="T193" s="1706"/>
      <c r="U193" s="1706"/>
      <c r="V193" s="1706"/>
      <c r="W193" s="1706"/>
      <c r="X193" s="1706"/>
      <c r="Y193" s="1706"/>
      <c r="Z193" s="1705"/>
    </row>
    <row r="194" spans="1:26" ht="21" customHeight="1">
      <c r="A194" s="1706"/>
      <c r="B194" s="1706"/>
      <c r="C194" s="1706"/>
      <c r="D194" s="1706"/>
      <c r="E194" s="1706"/>
      <c r="F194" s="1707"/>
      <c r="G194" s="1707"/>
      <c r="H194" s="1706"/>
      <c r="I194" s="1706"/>
      <c r="J194" s="1706"/>
      <c r="K194" s="1706"/>
      <c r="L194" s="1706"/>
      <c r="M194" s="1706"/>
      <c r="N194" s="1706"/>
      <c r="O194" s="1706"/>
      <c r="P194" s="1706"/>
      <c r="Q194" s="1706"/>
      <c r="R194" s="1706"/>
      <c r="S194" s="1706"/>
      <c r="T194" s="1706"/>
      <c r="U194" s="1706"/>
      <c r="V194" s="1706"/>
      <c r="W194" s="1706"/>
      <c r="X194" s="1706"/>
      <c r="Y194" s="1706"/>
      <c r="Z194" s="1705"/>
    </row>
    <row r="195" spans="1:26" ht="21" customHeight="1">
      <c r="A195" s="1706"/>
      <c r="B195" s="1706"/>
      <c r="C195" s="1706"/>
      <c r="D195" s="1706"/>
      <c r="E195" s="1706"/>
      <c r="F195" s="1707"/>
      <c r="G195" s="1707"/>
      <c r="H195" s="1706"/>
      <c r="I195" s="1706"/>
      <c r="J195" s="1706"/>
      <c r="K195" s="1706"/>
      <c r="L195" s="1706"/>
      <c r="M195" s="1706"/>
      <c r="N195" s="1706"/>
      <c r="O195" s="1706"/>
      <c r="P195" s="1706"/>
      <c r="Q195" s="1706"/>
      <c r="R195" s="1706"/>
      <c r="S195" s="1706"/>
      <c r="T195" s="1706"/>
      <c r="U195" s="1706"/>
      <c r="V195" s="1706"/>
      <c r="W195" s="1706"/>
      <c r="X195" s="1706"/>
      <c r="Y195" s="1706"/>
      <c r="Z195" s="1705"/>
    </row>
    <row r="196" spans="1:26" ht="21" customHeight="1">
      <c r="A196" s="1706"/>
      <c r="B196" s="1706"/>
      <c r="C196" s="1706"/>
      <c r="D196" s="1706"/>
      <c r="E196" s="1706"/>
      <c r="F196" s="1707"/>
      <c r="G196" s="1707"/>
      <c r="H196" s="1706"/>
      <c r="I196" s="1706"/>
      <c r="J196" s="1706"/>
      <c r="K196" s="1706"/>
      <c r="L196" s="1706"/>
      <c r="M196" s="1706"/>
      <c r="N196" s="1706"/>
      <c r="O196" s="1706"/>
      <c r="P196" s="1706"/>
      <c r="Q196" s="1706"/>
      <c r="R196" s="1706"/>
      <c r="S196" s="1706"/>
      <c r="T196" s="1706"/>
      <c r="U196" s="1706"/>
      <c r="V196" s="1706"/>
      <c r="W196" s="1706"/>
      <c r="X196" s="1706"/>
      <c r="Y196" s="1706"/>
      <c r="Z196" s="1705"/>
    </row>
    <row r="197" spans="1:26" ht="21" customHeight="1">
      <c r="A197" s="1706"/>
      <c r="B197" s="1706"/>
      <c r="C197" s="1706"/>
      <c r="D197" s="1706"/>
      <c r="E197" s="1706"/>
      <c r="F197" s="1707"/>
      <c r="G197" s="1707"/>
      <c r="H197" s="1706"/>
      <c r="I197" s="1706"/>
      <c r="J197" s="1706"/>
      <c r="K197" s="1706"/>
      <c r="L197" s="1706"/>
      <c r="M197" s="1706"/>
      <c r="N197" s="1706"/>
      <c r="O197" s="1706"/>
      <c r="P197" s="1706"/>
      <c r="Q197" s="1706"/>
      <c r="R197" s="1706"/>
      <c r="S197" s="1706"/>
      <c r="T197" s="1706"/>
      <c r="U197" s="1706"/>
      <c r="V197" s="1706"/>
      <c r="W197" s="1706"/>
      <c r="X197" s="1706"/>
      <c r="Y197" s="1706"/>
      <c r="Z197" s="1705"/>
    </row>
    <row r="198" spans="1:26" ht="21" customHeight="1">
      <c r="A198" s="1706"/>
      <c r="B198" s="1706"/>
      <c r="C198" s="1706"/>
      <c r="D198" s="1706"/>
      <c r="E198" s="1706"/>
      <c r="F198" s="1707"/>
      <c r="G198" s="1707"/>
      <c r="H198" s="1706"/>
      <c r="I198" s="1706"/>
      <c r="J198" s="1706"/>
      <c r="K198" s="1706"/>
      <c r="L198" s="1706"/>
      <c r="M198" s="1706"/>
      <c r="N198" s="1706"/>
      <c r="O198" s="1706"/>
      <c r="P198" s="1706"/>
      <c r="Q198" s="1706"/>
      <c r="R198" s="1706"/>
      <c r="S198" s="1706"/>
      <c r="T198" s="1706"/>
      <c r="U198" s="1706"/>
      <c r="V198" s="1706"/>
      <c r="W198" s="1706"/>
      <c r="X198" s="1706"/>
      <c r="Y198" s="1706"/>
      <c r="Z198" s="1705"/>
    </row>
    <row r="199" spans="1:26" ht="21" customHeight="1">
      <c r="A199" s="1706"/>
      <c r="B199" s="1706"/>
      <c r="C199" s="1706"/>
      <c r="D199" s="1706"/>
      <c r="E199" s="1706"/>
      <c r="F199" s="1707"/>
      <c r="G199" s="1707"/>
      <c r="H199" s="1706"/>
      <c r="I199" s="1706"/>
      <c r="J199" s="1706"/>
      <c r="K199" s="1706"/>
      <c r="L199" s="1706"/>
      <c r="M199" s="1706"/>
      <c r="N199" s="1706"/>
      <c r="O199" s="1706"/>
      <c r="P199" s="1706"/>
      <c r="Q199" s="1706"/>
      <c r="R199" s="1706"/>
      <c r="S199" s="1706"/>
      <c r="T199" s="1706"/>
      <c r="U199" s="1706"/>
      <c r="V199" s="1706"/>
      <c r="W199" s="1706"/>
      <c r="X199" s="1706"/>
      <c r="Y199" s="1706"/>
      <c r="Z199" s="1705"/>
    </row>
    <row r="200" spans="1:26" ht="21" customHeight="1">
      <c r="A200" s="1706"/>
      <c r="B200" s="1706"/>
      <c r="C200" s="1706"/>
      <c r="D200" s="1706"/>
      <c r="E200" s="1706"/>
      <c r="F200" s="1707"/>
      <c r="G200" s="1707"/>
      <c r="H200" s="1706"/>
      <c r="I200" s="1706"/>
      <c r="J200" s="1706"/>
      <c r="K200" s="1706"/>
      <c r="L200" s="1706"/>
      <c r="M200" s="1706"/>
      <c r="N200" s="1706"/>
      <c r="O200" s="1706"/>
      <c r="P200" s="1706"/>
      <c r="Q200" s="1706"/>
      <c r="R200" s="1706"/>
      <c r="S200" s="1706"/>
      <c r="T200" s="1706"/>
      <c r="U200" s="1706"/>
      <c r="V200" s="1706"/>
      <c r="W200" s="1706"/>
      <c r="X200" s="1706"/>
      <c r="Y200" s="1706"/>
      <c r="Z200" s="1705"/>
    </row>
    <row r="201" spans="1:26" ht="21" customHeight="1">
      <c r="A201" s="1706"/>
      <c r="B201" s="1706"/>
      <c r="C201" s="1706"/>
      <c r="D201" s="1706"/>
      <c r="E201" s="1706"/>
      <c r="F201" s="1707"/>
      <c r="G201" s="1707"/>
      <c r="H201" s="1706"/>
      <c r="I201" s="1706"/>
      <c r="J201" s="1706"/>
      <c r="K201" s="1706"/>
      <c r="L201" s="1706"/>
      <c r="M201" s="1706"/>
      <c r="N201" s="1706"/>
      <c r="O201" s="1706"/>
      <c r="P201" s="1706"/>
      <c r="Q201" s="1706"/>
      <c r="R201" s="1706"/>
      <c r="S201" s="1706"/>
      <c r="T201" s="1706"/>
      <c r="U201" s="1706"/>
      <c r="V201" s="1706"/>
      <c r="W201" s="1706"/>
      <c r="X201" s="1706"/>
      <c r="Y201" s="1706"/>
      <c r="Z201" s="1705"/>
    </row>
    <row r="202" spans="1:26" ht="21" customHeight="1">
      <c r="A202" s="1706"/>
      <c r="B202" s="1706"/>
      <c r="C202" s="1706"/>
      <c r="D202" s="1706"/>
      <c r="E202" s="1706"/>
      <c r="F202" s="1707"/>
      <c r="G202" s="1707"/>
      <c r="H202" s="1706"/>
      <c r="I202" s="1706"/>
      <c r="J202" s="1706"/>
      <c r="K202" s="1706"/>
      <c r="L202" s="1706"/>
      <c r="M202" s="1706"/>
      <c r="N202" s="1706"/>
      <c r="O202" s="1706"/>
      <c r="P202" s="1706"/>
      <c r="Q202" s="1706"/>
      <c r="R202" s="1706"/>
      <c r="S202" s="1706"/>
      <c r="T202" s="1706"/>
      <c r="U202" s="1706"/>
      <c r="V202" s="1706"/>
      <c r="W202" s="1706"/>
      <c r="X202" s="1706"/>
      <c r="Y202" s="1706"/>
      <c r="Z202" s="1705"/>
    </row>
    <row r="203" spans="1:26" ht="21" customHeight="1">
      <c r="A203" s="1706"/>
      <c r="B203" s="1706"/>
      <c r="C203" s="1706"/>
      <c r="D203" s="1706"/>
      <c r="E203" s="1706"/>
      <c r="F203" s="1707"/>
      <c r="G203" s="1707"/>
      <c r="H203" s="1706"/>
      <c r="I203" s="1706"/>
      <c r="J203" s="1706"/>
      <c r="K203" s="1706"/>
      <c r="L203" s="1706"/>
      <c r="M203" s="1706"/>
      <c r="N203" s="1706"/>
      <c r="O203" s="1706"/>
      <c r="P203" s="1706"/>
      <c r="Q203" s="1706"/>
      <c r="R203" s="1706"/>
      <c r="S203" s="1706"/>
      <c r="T203" s="1706"/>
      <c r="U203" s="1706"/>
      <c r="V203" s="1706"/>
      <c r="W203" s="1706"/>
      <c r="X203" s="1706"/>
      <c r="Y203" s="1706"/>
      <c r="Z203" s="1705"/>
    </row>
    <row r="204" spans="1:26" ht="21" customHeight="1">
      <c r="A204" s="1706"/>
      <c r="B204" s="1706"/>
      <c r="C204" s="1706"/>
      <c r="D204" s="1706"/>
      <c r="E204" s="1706"/>
      <c r="F204" s="1707"/>
      <c r="G204" s="1707"/>
      <c r="H204" s="1706"/>
      <c r="I204" s="1706"/>
      <c r="J204" s="1706"/>
      <c r="K204" s="1706"/>
      <c r="L204" s="1706"/>
      <c r="M204" s="1706"/>
      <c r="N204" s="1706"/>
      <c r="O204" s="1706"/>
      <c r="P204" s="1706"/>
      <c r="Q204" s="1706"/>
      <c r="R204" s="1706"/>
      <c r="S204" s="1706"/>
      <c r="T204" s="1706"/>
      <c r="U204" s="1706"/>
      <c r="V204" s="1706"/>
      <c r="W204" s="1706"/>
      <c r="X204" s="1706"/>
      <c r="Y204" s="1706"/>
      <c r="Z204" s="1705"/>
    </row>
    <row r="205" spans="1:26" ht="21" customHeight="1">
      <c r="A205" s="1706"/>
      <c r="B205" s="1706"/>
      <c r="C205" s="1706"/>
      <c r="D205" s="1706"/>
      <c r="E205" s="1706"/>
      <c r="F205" s="1707"/>
      <c r="G205" s="1707"/>
      <c r="H205" s="1706"/>
      <c r="I205" s="1706"/>
      <c r="J205" s="1706"/>
      <c r="K205" s="1706"/>
      <c r="L205" s="1706"/>
      <c r="M205" s="1706"/>
      <c r="N205" s="1706"/>
      <c r="O205" s="1706"/>
      <c r="P205" s="1706"/>
      <c r="Q205" s="1706"/>
      <c r="R205" s="1706"/>
      <c r="S205" s="1706"/>
      <c r="T205" s="1706"/>
      <c r="U205" s="1706"/>
      <c r="V205" s="1706"/>
      <c r="W205" s="1706"/>
      <c r="X205" s="1706"/>
      <c r="Y205" s="1706"/>
      <c r="Z205" s="1705"/>
    </row>
    <row r="206" spans="1:26" ht="21" customHeight="1">
      <c r="A206" s="1706"/>
      <c r="B206" s="1706"/>
      <c r="C206" s="1706"/>
      <c r="D206" s="1706"/>
      <c r="E206" s="1706"/>
      <c r="F206" s="1707"/>
      <c r="G206" s="1707"/>
      <c r="H206" s="1706"/>
      <c r="I206" s="1706"/>
      <c r="J206" s="1706"/>
      <c r="K206" s="1706"/>
      <c r="L206" s="1706"/>
      <c r="M206" s="1706"/>
      <c r="N206" s="1706"/>
      <c r="O206" s="1706"/>
      <c r="P206" s="1706"/>
      <c r="Q206" s="1706"/>
      <c r="R206" s="1706"/>
      <c r="S206" s="1706"/>
      <c r="T206" s="1706"/>
      <c r="U206" s="1706"/>
      <c r="V206" s="1706"/>
      <c r="W206" s="1706"/>
      <c r="X206" s="1706"/>
      <c r="Y206" s="1706"/>
      <c r="Z206" s="1705"/>
    </row>
    <row r="207" spans="1:26" ht="21" customHeight="1">
      <c r="A207" s="1706"/>
      <c r="B207" s="1706"/>
      <c r="C207" s="1706"/>
      <c r="D207" s="1706"/>
      <c r="E207" s="1706"/>
      <c r="F207" s="1707"/>
      <c r="G207" s="1707"/>
      <c r="H207" s="1706"/>
      <c r="I207" s="1706"/>
      <c r="J207" s="1706"/>
      <c r="K207" s="1706"/>
      <c r="L207" s="1706"/>
      <c r="M207" s="1706"/>
      <c r="N207" s="1706"/>
      <c r="O207" s="1706"/>
      <c r="P207" s="1706"/>
      <c r="Q207" s="1706"/>
      <c r="R207" s="1706"/>
      <c r="S207" s="1706"/>
      <c r="T207" s="1706"/>
      <c r="U207" s="1706"/>
      <c r="V207" s="1706"/>
      <c r="W207" s="1706"/>
      <c r="X207" s="1706"/>
      <c r="Y207" s="1706"/>
      <c r="Z207" s="1705"/>
    </row>
    <row r="208" spans="1:26" ht="21" customHeight="1">
      <c r="A208" s="1706"/>
      <c r="B208" s="1706"/>
      <c r="C208" s="1706"/>
      <c r="D208" s="1706"/>
      <c r="E208" s="1706"/>
      <c r="F208" s="1707"/>
      <c r="G208" s="1707"/>
      <c r="H208" s="1706"/>
      <c r="I208" s="1706"/>
      <c r="J208" s="1706"/>
      <c r="K208" s="1706"/>
      <c r="L208" s="1706"/>
      <c r="M208" s="1706"/>
      <c r="N208" s="1706"/>
      <c r="O208" s="1706"/>
      <c r="P208" s="1706"/>
      <c r="Q208" s="1706"/>
      <c r="R208" s="1706"/>
      <c r="S208" s="1706"/>
      <c r="T208" s="1706"/>
      <c r="U208" s="1706"/>
      <c r="V208" s="1706"/>
      <c r="W208" s="1706"/>
      <c r="X208" s="1706"/>
      <c r="Y208" s="1706"/>
      <c r="Z208" s="1705"/>
    </row>
    <row r="209" spans="1:26" ht="21" customHeight="1">
      <c r="A209" s="1706"/>
      <c r="B209" s="1706"/>
      <c r="C209" s="1706"/>
      <c r="D209" s="1706"/>
      <c r="E209" s="1706"/>
      <c r="F209" s="1707"/>
      <c r="G209" s="1707"/>
      <c r="H209" s="1706"/>
      <c r="I209" s="1706"/>
      <c r="J209" s="1706"/>
      <c r="K209" s="1706"/>
      <c r="L209" s="1706"/>
      <c r="M209" s="1706"/>
      <c r="N209" s="1706"/>
      <c r="O209" s="1706"/>
      <c r="P209" s="1706"/>
      <c r="Q209" s="1706"/>
      <c r="R209" s="1706"/>
      <c r="S209" s="1706"/>
      <c r="T209" s="1706"/>
      <c r="U209" s="1706"/>
      <c r="V209" s="1706"/>
      <c r="W209" s="1706"/>
      <c r="X209" s="1706"/>
      <c r="Y209" s="1706"/>
      <c r="Z209" s="1705"/>
    </row>
    <row r="210" spans="1:26" ht="21" customHeight="1">
      <c r="A210" s="1706"/>
      <c r="B210" s="1706"/>
      <c r="C210" s="1706"/>
      <c r="D210" s="1706"/>
      <c r="E210" s="1706"/>
      <c r="F210" s="1707"/>
      <c r="G210" s="1707"/>
      <c r="H210" s="1706"/>
      <c r="I210" s="1706"/>
      <c r="J210" s="1706"/>
      <c r="K210" s="1706"/>
      <c r="L210" s="1706"/>
      <c r="M210" s="1706"/>
      <c r="N210" s="1706"/>
      <c r="O210" s="1706"/>
      <c r="P210" s="1706"/>
      <c r="Q210" s="1706"/>
      <c r="R210" s="1706"/>
      <c r="S210" s="1706"/>
      <c r="T210" s="1706"/>
      <c r="U210" s="1706"/>
      <c r="V210" s="1706"/>
      <c r="W210" s="1706"/>
      <c r="X210" s="1706"/>
      <c r="Y210" s="1706"/>
      <c r="Z210" s="1705"/>
    </row>
    <row r="211" spans="1:26" ht="21" customHeight="1">
      <c r="A211" s="1706"/>
      <c r="B211" s="1706"/>
      <c r="C211" s="1706"/>
      <c r="D211" s="1706"/>
      <c r="E211" s="1706"/>
      <c r="F211" s="1707"/>
      <c r="G211" s="1707"/>
      <c r="H211" s="1706"/>
      <c r="I211" s="1706"/>
      <c r="J211" s="1706"/>
      <c r="K211" s="1706"/>
      <c r="L211" s="1706"/>
      <c r="M211" s="1706"/>
      <c r="N211" s="1706"/>
      <c r="O211" s="1706"/>
      <c r="P211" s="1706"/>
      <c r="Q211" s="1706"/>
      <c r="R211" s="1706"/>
      <c r="S211" s="1706"/>
      <c r="T211" s="1706"/>
      <c r="U211" s="1706"/>
      <c r="V211" s="1706"/>
      <c r="W211" s="1706"/>
      <c r="X211" s="1706"/>
      <c r="Y211" s="1706"/>
      <c r="Z211" s="1705"/>
    </row>
    <row r="212" spans="1:26" ht="21" customHeight="1">
      <c r="A212" s="1706"/>
      <c r="B212" s="1706"/>
      <c r="C212" s="1706"/>
      <c r="D212" s="1706"/>
      <c r="E212" s="1706"/>
      <c r="F212" s="1707"/>
      <c r="G212" s="1707"/>
      <c r="H212" s="1706"/>
      <c r="I212" s="1706"/>
      <c r="J212" s="1706"/>
      <c r="K212" s="1706"/>
      <c r="L212" s="1706"/>
      <c r="M212" s="1706"/>
      <c r="N212" s="1706"/>
      <c r="O212" s="1706"/>
      <c r="P212" s="1706"/>
      <c r="Q212" s="1706"/>
      <c r="R212" s="1706"/>
      <c r="S212" s="1706"/>
      <c r="T212" s="1706"/>
      <c r="U212" s="1706"/>
      <c r="V212" s="1706"/>
      <c r="W212" s="1706"/>
      <c r="X212" s="1706"/>
      <c r="Y212" s="1706"/>
      <c r="Z212" s="1705"/>
    </row>
    <row r="213" spans="1:26" ht="21" customHeight="1">
      <c r="A213" s="1706"/>
      <c r="B213" s="1706"/>
      <c r="C213" s="1706"/>
      <c r="D213" s="1706"/>
      <c r="E213" s="1706"/>
      <c r="F213" s="1707"/>
      <c r="G213" s="1707"/>
      <c r="H213" s="1706"/>
      <c r="I213" s="1706"/>
      <c r="J213" s="1706"/>
      <c r="K213" s="1706"/>
      <c r="L213" s="1706"/>
      <c r="M213" s="1706"/>
      <c r="N213" s="1706"/>
      <c r="O213" s="1706"/>
      <c r="P213" s="1706"/>
      <c r="Q213" s="1706"/>
      <c r="R213" s="1706"/>
      <c r="S213" s="1706"/>
      <c r="T213" s="1706"/>
      <c r="U213" s="1706"/>
      <c r="V213" s="1706"/>
      <c r="W213" s="1706"/>
      <c r="X213" s="1706"/>
      <c r="Y213" s="1706"/>
      <c r="Z213" s="1705"/>
    </row>
    <row r="214" spans="1:26" ht="21" customHeight="1">
      <c r="A214" s="1706"/>
      <c r="B214" s="1706"/>
      <c r="C214" s="1706"/>
      <c r="D214" s="1706"/>
      <c r="E214" s="1706"/>
      <c r="F214" s="1707"/>
      <c r="G214" s="1707"/>
      <c r="H214" s="1706"/>
      <c r="I214" s="1706"/>
      <c r="J214" s="1706"/>
      <c r="K214" s="1706"/>
      <c r="L214" s="1706"/>
      <c r="M214" s="1706"/>
      <c r="N214" s="1706"/>
      <c r="O214" s="1706"/>
      <c r="P214" s="1706"/>
      <c r="Q214" s="1706"/>
      <c r="R214" s="1706"/>
      <c r="S214" s="1706"/>
      <c r="T214" s="1706"/>
      <c r="U214" s="1706"/>
      <c r="V214" s="1706"/>
      <c r="W214" s="1706"/>
      <c r="X214" s="1706"/>
      <c r="Y214" s="1706"/>
      <c r="Z214" s="1705"/>
    </row>
    <row r="215" spans="1:26" ht="21" customHeight="1">
      <c r="A215" s="1706"/>
      <c r="B215" s="1706"/>
      <c r="C215" s="1706"/>
      <c r="D215" s="1706"/>
      <c r="E215" s="1706"/>
      <c r="F215" s="1707"/>
      <c r="G215" s="1707"/>
      <c r="H215" s="1706"/>
      <c r="I215" s="1706"/>
      <c r="J215" s="1706"/>
      <c r="K215" s="1706"/>
      <c r="L215" s="1706"/>
      <c r="M215" s="1706"/>
      <c r="N215" s="1706"/>
      <c r="O215" s="1706"/>
      <c r="P215" s="1706"/>
      <c r="Q215" s="1706"/>
      <c r="R215" s="1706"/>
      <c r="S215" s="1706"/>
      <c r="T215" s="1706"/>
      <c r="U215" s="1706"/>
      <c r="V215" s="1706"/>
      <c r="W215" s="1706"/>
      <c r="X215" s="1706"/>
      <c r="Y215" s="1706"/>
      <c r="Z215" s="1705"/>
    </row>
    <row r="216" spans="1:26" ht="21" customHeight="1">
      <c r="A216" s="1706"/>
      <c r="B216" s="1706"/>
      <c r="C216" s="1706"/>
      <c r="D216" s="1706"/>
      <c r="E216" s="1706"/>
      <c r="F216" s="1707"/>
      <c r="G216" s="1707"/>
      <c r="H216" s="1706"/>
      <c r="I216" s="1706"/>
      <c r="J216" s="1706"/>
      <c r="K216" s="1706"/>
      <c r="L216" s="1706"/>
      <c r="M216" s="1706"/>
      <c r="N216" s="1706"/>
      <c r="O216" s="1706"/>
      <c r="P216" s="1706"/>
      <c r="Q216" s="1706"/>
      <c r="R216" s="1706"/>
      <c r="S216" s="1706"/>
      <c r="T216" s="1706"/>
      <c r="U216" s="1706"/>
      <c r="V216" s="1706"/>
      <c r="W216" s="1706"/>
      <c r="X216" s="1706"/>
      <c r="Y216" s="1706"/>
      <c r="Z216" s="1705"/>
    </row>
    <row r="217" spans="1:26" ht="21" customHeight="1">
      <c r="A217" s="1706"/>
      <c r="B217" s="1706"/>
      <c r="C217" s="1706"/>
      <c r="D217" s="1706"/>
      <c r="E217" s="1706"/>
      <c r="F217" s="1707"/>
      <c r="G217" s="1707"/>
      <c r="H217" s="1706"/>
      <c r="I217" s="1706"/>
      <c r="J217" s="1706"/>
      <c r="K217" s="1706"/>
      <c r="L217" s="1706"/>
      <c r="M217" s="1706"/>
      <c r="N217" s="1706"/>
      <c r="O217" s="1706"/>
      <c r="P217" s="1706"/>
      <c r="Q217" s="1706"/>
      <c r="R217" s="1706"/>
      <c r="S217" s="1706"/>
      <c r="T217" s="1706"/>
      <c r="U217" s="1706"/>
      <c r="V217" s="1706"/>
      <c r="W217" s="1706"/>
      <c r="X217" s="1706"/>
      <c r="Y217" s="1706"/>
      <c r="Z217" s="1705"/>
    </row>
    <row r="218" spans="1:26" ht="21" customHeight="1">
      <c r="A218" s="1706"/>
      <c r="B218" s="1706"/>
      <c r="C218" s="1706"/>
      <c r="D218" s="1706"/>
      <c r="E218" s="1706"/>
      <c r="F218" s="1707"/>
      <c r="G218" s="1707"/>
      <c r="H218" s="1706"/>
      <c r="I218" s="1706"/>
      <c r="J218" s="1706"/>
      <c r="K218" s="1706"/>
      <c r="L218" s="1706"/>
      <c r="M218" s="1706"/>
      <c r="N218" s="1706"/>
      <c r="O218" s="1706"/>
      <c r="P218" s="1706"/>
      <c r="Q218" s="1706"/>
      <c r="R218" s="1706"/>
      <c r="S218" s="1706"/>
      <c r="T218" s="1706"/>
      <c r="U218" s="1706"/>
      <c r="V218" s="1706"/>
      <c r="W218" s="1706"/>
      <c r="X218" s="1706"/>
      <c r="Y218" s="1706"/>
      <c r="Z218" s="1705"/>
    </row>
    <row r="219" spans="1:26" ht="21" customHeight="1">
      <c r="A219" s="1706"/>
      <c r="B219" s="1706"/>
      <c r="C219" s="1706"/>
      <c r="D219" s="1706"/>
      <c r="E219" s="1706"/>
      <c r="F219" s="1707"/>
      <c r="G219" s="1707"/>
      <c r="H219" s="1706"/>
      <c r="I219" s="1706"/>
      <c r="J219" s="1706"/>
      <c r="K219" s="1706"/>
      <c r="L219" s="1706"/>
      <c r="M219" s="1706"/>
      <c r="N219" s="1706"/>
      <c r="O219" s="1706"/>
      <c r="P219" s="1706"/>
      <c r="Q219" s="1706"/>
      <c r="R219" s="1706"/>
      <c r="S219" s="1706"/>
      <c r="T219" s="1706"/>
      <c r="U219" s="1706"/>
      <c r="V219" s="1706"/>
      <c r="W219" s="1706"/>
      <c r="X219" s="1706"/>
      <c r="Y219" s="1706"/>
      <c r="Z219" s="1705"/>
    </row>
    <row r="220" spans="1:26" ht="21" customHeight="1">
      <c r="A220" s="1706"/>
      <c r="B220" s="1706"/>
      <c r="C220" s="1706"/>
      <c r="D220" s="1706"/>
      <c r="E220" s="1706"/>
      <c r="F220" s="1707"/>
      <c r="G220" s="1707"/>
      <c r="H220" s="1706"/>
      <c r="I220" s="1706"/>
      <c r="J220" s="1706"/>
      <c r="K220" s="1706"/>
      <c r="L220" s="1706"/>
      <c r="M220" s="1706"/>
      <c r="N220" s="1706"/>
      <c r="O220" s="1706"/>
      <c r="P220" s="1706"/>
      <c r="Q220" s="1706"/>
      <c r="R220" s="1706"/>
      <c r="S220" s="1706"/>
      <c r="T220" s="1706"/>
      <c r="U220" s="1706"/>
      <c r="V220" s="1706"/>
      <c r="W220" s="1706"/>
      <c r="X220" s="1706"/>
      <c r="Y220" s="1706"/>
      <c r="Z220" s="1705"/>
    </row>
    <row r="221" spans="1:26" ht="15.75" customHeight="1">
      <c r="A221" s="1705"/>
      <c r="B221" s="1705"/>
      <c r="C221" s="1705"/>
      <c r="D221" s="1705"/>
      <c r="E221" s="1705"/>
      <c r="F221" s="1705"/>
      <c r="G221" s="1705"/>
      <c r="H221" s="1705"/>
      <c r="I221" s="1705"/>
      <c r="J221" s="1705"/>
      <c r="K221" s="1705"/>
      <c r="L221" s="1705"/>
      <c r="M221" s="1705"/>
      <c r="N221" s="1705"/>
      <c r="O221" s="1705"/>
      <c r="P221" s="1705"/>
      <c r="Q221" s="1705"/>
      <c r="R221" s="1705"/>
      <c r="S221" s="1705"/>
      <c r="T221" s="1705"/>
      <c r="U221" s="1705"/>
      <c r="V221" s="1705"/>
      <c r="W221" s="1705"/>
      <c r="X221" s="1705"/>
      <c r="Y221" s="1705"/>
      <c r="Z221" s="1705"/>
    </row>
    <row r="222" spans="1:26" ht="15.75" customHeight="1">
      <c r="A222" s="1705"/>
      <c r="B222" s="1705"/>
      <c r="C222" s="1705"/>
      <c r="D222" s="1705"/>
      <c r="E222" s="1705"/>
      <c r="F222" s="1705"/>
      <c r="G222" s="1705"/>
      <c r="H222" s="1705"/>
      <c r="I222" s="1705"/>
      <c r="J222" s="1705"/>
      <c r="K222" s="1705"/>
      <c r="L222" s="1705"/>
      <c r="M222" s="1705"/>
      <c r="N222" s="1705"/>
      <c r="O222" s="1705"/>
      <c r="P222" s="1705"/>
      <c r="Q222" s="1705"/>
      <c r="R222" s="1705"/>
      <c r="S222" s="1705"/>
      <c r="T222" s="1705"/>
      <c r="U222" s="1705"/>
      <c r="V222" s="1705"/>
      <c r="W222" s="1705"/>
      <c r="X222" s="1705"/>
      <c r="Y222" s="1705"/>
      <c r="Z222" s="1705"/>
    </row>
    <row r="223" spans="1:26" ht="15.75" customHeight="1">
      <c r="A223" s="1705"/>
      <c r="B223" s="1705"/>
      <c r="C223" s="1705"/>
      <c r="D223" s="1705"/>
      <c r="E223" s="1705"/>
      <c r="F223" s="1705"/>
      <c r="G223" s="1705"/>
      <c r="H223" s="1705"/>
      <c r="I223" s="1705"/>
      <c r="J223" s="1705"/>
      <c r="K223" s="1705"/>
      <c r="L223" s="1705"/>
      <c r="M223" s="1705"/>
      <c r="N223" s="1705"/>
      <c r="O223" s="1705"/>
      <c r="P223" s="1705"/>
      <c r="Q223" s="1705"/>
      <c r="R223" s="1705"/>
      <c r="S223" s="1705"/>
      <c r="T223" s="1705"/>
      <c r="U223" s="1705"/>
      <c r="V223" s="1705"/>
      <c r="W223" s="1705"/>
      <c r="X223" s="1705"/>
      <c r="Y223" s="1705"/>
      <c r="Z223" s="1705"/>
    </row>
    <row r="224" spans="1:26" ht="15.75" customHeight="1">
      <c r="A224" s="1705"/>
      <c r="B224" s="1705"/>
      <c r="C224" s="1705"/>
      <c r="D224" s="1705"/>
      <c r="E224" s="1705"/>
      <c r="F224" s="1705"/>
      <c r="G224" s="1705"/>
      <c r="H224" s="1705"/>
      <c r="I224" s="1705"/>
      <c r="J224" s="1705"/>
      <c r="K224" s="1705"/>
      <c r="L224" s="1705"/>
      <c r="M224" s="1705"/>
      <c r="N224" s="1705"/>
      <c r="O224" s="1705"/>
      <c r="P224" s="1705"/>
      <c r="Q224" s="1705"/>
      <c r="R224" s="1705"/>
      <c r="S224" s="1705"/>
      <c r="T224" s="1705"/>
      <c r="U224" s="1705"/>
      <c r="V224" s="1705"/>
      <c r="W224" s="1705"/>
      <c r="X224" s="1705"/>
      <c r="Y224" s="1705"/>
      <c r="Z224" s="1705"/>
    </row>
    <row r="225" spans="1:26" ht="15.75" customHeight="1">
      <c r="A225" s="1705"/>
      <c r="B225" s="1705"/>
      <c r="C225" s="1705"/>
      <c r="D225" s="1705"/>
      <c r="E225" s="1705"/>
      <c r="F225" s="1705"/>
      <c r="G225" s="1705"/>
      <c r="H225" s="1705"/>
      <c r="I225" s="1705"/>
      <c r="J225" s="1705"/>
      <c r="K225" s="1705"/>
      <c r="L225" s="1705"/>
      <c r="M225" s="1705"/>
      <c r="N225" s="1705"/>
      <c r="O225" s="1705"/>
      <c r="P225" s="1705"/>
      <c r="Q225" s="1705"/>
      <c r="R225" s="1705"/>
      <c r="S225" s="1705"/>
      <c r="T225" s="1705"/>
      <c r="U225" s="1705"/>
      <c r="V225" s="1705"/>
      <c r="W225" s="1705"/>
      <c r="X225" s="1705"/>
      <c r="Y225" s="1705"/>
      <c r="Z225" s="1705"/>
    </row>
    <row r="226" spans="1:26" ht="15.75" customHeight="1">
      <c r="A226" s="1705"/>
      <c r="B226" s="1705"/>
      <c r="C226" s="1705"/>
      <c r="D226" s="1705"/>
      <c r="E226" s="1705"/>
      <c r="F226" s="1705"/>
      <c r="G226" s="1705"/>
      <c r="H226" s="1705"/>
      <c r="I226" s="1705"/>
      <c r="J226" s="1705"/>
      <c r="K226" s="1705"/>
      <c r="L226" s="1705"/>
      <c r="M226" s="1705"/>
      <c r="N226" s="1705"/>
      <c r="O226" s="1705"/>
      <c r="P226" s="1705"/>
      <c r="Q226" s="1705"/>
      <c r="R226" s="1705"/>
      <c r="S226" s="1705"/>
      <c r="T226" s="1705"/>
      <c r="U226" s="1705"/>
      <c r="V226" s="1705"/>
      <c r="W226" s="1705"/>
      <c r="X226" s="1705"/>
      <c r="Y226" s="1705"/>
      <c r="Z226" s="1705"/>
    </row>
    <row r="227" spans="1:26" ht="15.75" customHeight="1">
      <c r="A227" s="1705"/>
      <c r="B227" s="1705"/>
      <c r="C227" s="1705"/>
      <c r="D227" s="1705"/>
      <c r="E227" s="1705"/>
      <c r="F227" s="1705"/>
      <c r="G227" s="1705"/>
      <c r="H227" s="1705"/>
      <c r="I227" s="1705"/>
      <c r="J227" s="1705"/>
      <c r="K227" s="1705"/>
      <c r="L227" s="1705"/>
      <c r="M227" s="1705"/>
      <c r="N227" s="1705"/>
      <c r="O227" s="1705"/>
      <c r="P227" s="1705"/>
      <c r="Q227" s="1705"/>
      <c r="R227" s="1705"/>
      <c r="S227" s="1705"/>
      <c r="T227" s="1705"/>
      <c r="U227" s="1705"/>
      <c r="V227" s="1705"/>
      <c r="W227" s="1705"/>
      <c r="X227" s="1705"/>
      <c r="Y227" s="1705"/>
      <c r="Z227" s="1705"/>
    </row>
    <row r="228" spans="1:26" ht="15.75" customHeight="1">
      <c r="A228" s="1705"/>
      <c r="B228" s="1705"/>
      <c r="C228" s="1705"/>
      <c r="D228" s="1705"/>
      <c r="E228" s="1705"/>
      <c r="F228" s="1705"/>
      <c r="G228" s="1705"/>
      <c r="H228" s="1705"/>
      <c r="I228" s="1705"/>
      <c r="J228" s="1705"/>
      <c r="K228" s="1705"/>
      <c r="L228" s="1705"/>
      <c r="M228" s="1705"/>
      <c r="N228" s="1705"/>
      <c r="O228" s="1705"/>
      <c r="P228" s="1705"/>
      <c r="Q228" s="1705"/>
      <c r="R228" s="1705"/>
      <c r="S228" s="1705"/>
      <c r="T228" s="1705"/>
      <c r="U228" s="1705"/>
      <c r="V228" s="1705"/>
      <c r="W228" s="1705"/>
      <c r="X228" s="1705"/>
      <c r="Y228" s="1705"/>
      <c r="Z228" s="1705"/>
    </row>
    <row r="229" spans="1:26" ht="15.75" customHeight="1">
      <c r="A229" s="1705"/>
      <c r="B229" s="1705"/>
      <c r="C229" s="1705"/>
      <c r="D229" s="1705"/>
      <c r="E229" s="1705"/>
      <c r="F229" s="1705"/>
      <c r="G229" s="1705"/>
      <c r="H229" s="1705"/>
      <c r="I229" s="1705"/>
      <c r="J229" s="1705"/>
      <c r="K229" s="1705"/>
      <c r="L229" s="1705"/>
      <c r="M229" s="1705"/>
      <c r="N229" s="1705"/>
      <c r="O229" s="1705"/>
      <c r="P229" s="1705"/>
      <c r="Q229" s="1705"/>
      <c r="R229" s="1705"/>
      <c r="S229" s="1705"/>
      <c r="T229" s="1705"/>
      <c r="U229" s="1705"/>
      <c r="V229" s="1705"/>
      <c r="W229" s="1705"/>
      <c r="X229" s="1705"/>
      <c r="Y229" s="1705"/>
      <c r="Z229" s="1705"/>
    </row>
    <row r="230" spans="1:26" ht="15.75" customHeight="1">
      <c r="A230" s="1705"/>
      <c r="B230" s="1705"/>
      <c r="C230" s="1705"/>
      <c r="D230" s="1705"/>
      <c r="E230" s="1705"/>
      <c r="F230" s="1705"/>
      <c r="G230" s="1705"/>
      <c r="H230" s="1705"/>
      <c r="I230" s="1705"/>
      <c r="J230" s="1705"/>
      <c r="K230" s="1705"/>
      <c r="L230" s="1705"/>
      <c r="M230" s="1705"/>
      <c r="N230" s="1705"/>
      <c r="O230" s="1705"/>
      <c r="P230" s="1705"/>
      <c r="Q230" s="1705"/>
      <c r="R230" s="1705"/>
      <c r="S230" s="1705"/>
      <c r="T230" s="1705"/>
      <c r="U230" s="1705"/>
      <c r="V230" s="1705"/>
      <c r="W230" s="1705"/>
      <c r="X230" s="1705"/>
      <c r="Y230" s="1705"/>
      <c r="Z230" s="1705"/>
    </row>
    <row r="231" spans="1:26" ht="15.75" customHeight="1">
      <c r="A231" s="1705"/>
      <c r="B231" s="1705"/>
      <c r="C231" s="1705"/>
      <c r="D231" s="1705"/>
      <c r="E231" s="1705"/>
      <c r="F231" s="1705"/>
      <c r="G231" s="1705"/>
      <c r="H231" s="1705"/>
      <c r="I231" s="1705"/>
      <c r="J231" s="1705"/>
      <c r="K231" s="1705"/>
      <c r="L231" s="1705"/>
      <c r="M231" s="1705"/>
      <c r="N231" s="1705"/>
      <c r="O231" s="1705"/>
      <c r="P231" s="1705"/>
      <c r="Q231" s="1705"/>
      <c r="R231" s="1705"/>
      <c r="S231" s="1705"/>
      <c r="T231" s="1705"/>
      <c r="U231" s="1705"/>
      <c r="V231" s="1705"/>
      <c r="W231" s="1705"/>
      <c r="X231" s="1705"/>
      <c r="Y231" s="1705"/>
      <c r="Z231" s="1705"/>
    </row>
    <row r="232" spans="1:26" ht="15.75" customHeight="1">
      <c r="A232" s="1705"/>
      <c r="B232" s="1705"/>
      <c r="C232" s="1705"/>
      <c r="D232" s="1705"/>
      <c r="E232" s="1705"/>
      <c r="F232" s="1705"/>
      <c r="G232" s="1705"/>
      <c r="H232" s="1705"/>
      <c r="I232" s="1705"/>
      <c r="J232" s="1705"/>
      <c r="K232" s="1705"/>
      <c r="L232" s="1705"/>
      <c r="M232" s="1705"/>
      <c r="N232" s="1705"/>
      <c r="O232" s="1705"/>
      <c r="P232" s="1705"/>
      <c r="Q232" s="1705"/>
      <c r="R232" s="1705"/>
      <c r="S232" s="1705"/>
      <c r="T232" s="1705"/>
      <c r="U232" s="1705"/>
      <c r="V232" s="1705"/>
      <c r="W232" s="1705"/>
      <c r="X232" s="1705"/>
      <c r="Y232" s="1705"/>
      <c r="Z232" s="1705"/>
    </row>
    <row r="233" spans="1:26" ht="15.75" customHeight="1">
      <c r="A233" s="1705"/>
      <c r="B233" s="1705"/>
      <c r="C233" s="1705"/>
      <c r="D233" s="1705"/>
      <c r="E233" s="1705"/>
      <c r="F233" s="1705"/>
      <c r="G233" s="1705"/>
      <c r="H233" s="1705"/>
      <c r="I233" s="1705"/>
      <c r="J233" s="1705"/>
      <c r="K233" s="1705"/>
      <c r="L233" s="1705"/>
      <c r="M233" s="1705"/>
      <c r="N233" s="1705"/>
      <c r="O233" s="1705"/>
      <c r="P233" s="1705"/>
      <c r="Q233" s="1705"/>
      <c r="R233" s="1705"/>
      <c r="S233" s="1705"/>
      <c r="T233" s="1705"/>
      <c r="U233" s="1705"/>
      <c r="V233" s="1705"/>
      <c r="W233" s="1705"/>
      <c r="X233" s="1705"/>
      <c r="Y233" s="1705"/>
      <c r="Z233" s="1705"/>
    </row>
    <row r="234" spans="1:26" ht="15.75" customHeight="1">
      <c r="A234" s="1705"/>
      <c r="B234" s="1705"/>
      <c r="C234" s="1705"/>
      <c r="D234" s="1705"/>
      <c r="E234" s="1705"/>
      <c r="F234" s="1705"/>
      <c r="G234" s="1705"/>
      <c r="H234" s="1705"/>
      <c r="I234" s="1705"/>
      <c r="J234" s="1705"/>
      <c r="K234" s="1705"/>
      <c r="L234" s="1705"/>
      <c r="M234" s="1705"/>
      <c r="N234" s="1705"/>
      <c r="O234" s="1705"/>
      <c r="P234" s="1705"/>
      <c r="Q234" s="1705"/>
      <c r="R234" s="1705"/>
      <c r="S234" s="1705"/>
      <c r="T234" s="1705"/>
      <c r="U234" s="1705"/>
      <c r="V234" s="1705"/>
      <c r="W234" s="1705"/>
      <c r="X234" s="1705"/>
      <c r="Y234" s="1705"/>
      <c r="Z234" s="1705"/>
    </row>
    <row r="235" spans="1:26" ht="15.75" customHeight="1">
      <c r="A235" s="1705"/>
      <c r="B235" s="1705"/>
      <c r="C235" s="1705"/>
      <c r="D235" s="1705"/>
      <c r="E235" s="1705"/>
      <c r="F235" s="1705"/>
      <c r="G235" s="1705"/>
      <c r="H235" s="1705"/>
      <c r="I235" s="1705"/>
      <c r="J235" s="1705"/>
      <c r="K235" s="1705"/>
      <c r="L235" s="1705"/>
      <c r="M235" s="1705"/>
      <c r="N235" s="1705"/>
      <c r="O235" s="1705"/>
      <c r="P235" s="1705"/>
      <c r="Q235" s="1705"/>
      <c r="R235" s="1705"/>
      <c r="S235" s="1705"/>
      <c r="T235" s="1705"/>
      <c r="U235" s="1705"/>
      <c r="V235" s="1705"/>
      <c r="W235" s="1705"/>
      <c r="X235" s="1705"/>
      <c r="Y235" s="1705"/>
      <c r="Z235" s="1705"/>
    </row>
    <row r="236" spans="1:26" ht="15.75" customHeight="1">
      <c r="A236" s="1705"/>
      <c r="B236" s="1705"/>
      <c r="C236" s="1705"/>
      <c r="D236" s="1705"/>
      <c r="E236" s="1705"/>
      <c r="F236" s="1705"/>
      <c r="G236" s="1705"/>
      <c r="H236" s="1705"/>
      <c r="I236" s="1705"/>
      <c r="J236" s="1705"/>
      <c r="K236" s="1705"/>
      <c r="L236" s="1705"/>
      <c r="M236" s="1705"/>
      <c r="N236" s="1705"/>
      <c r="O236" s="1705"/>
      <c r="P236" s="1705"/>
      <c r="Q236" s="1705"/>
      <c r="R236" s="1705"/>
      <c r="S236" s="1705"/>
      <c r="T236" s="1705"/>
      <c r="U236" s="1705"/>
      <c r="V236" s="1705"/>
      <c r="W236" s="1705"/>
      <c r="X236" s="1705"/>
      <c r="Y236" s="1705"/>
      <c r="Z236" s="1705"/>
    </row>
    <row r="237" spans="1:26" ht="15.75" customHeight="1">
      <c r="A237" s="1705"/>
      <c r="B237" s="1705"/>
      <c r="C237" s="1705"/>
      <c r="D237" s="1705"/>
      <c r="E237" s="1705"/>
      <c r="F237" s="1705"/>
      <c r="G237" s="1705"/>
      <c r="H237" s="1705"/>
      <c r="I237" s="1705"/>
      <c r="J237" s="1705"/>
      <c r="K237" s="1705"/>
      <c r="L237" s="1705"/>
      <c r="M237" s="1705"/>
      <c r="N237" s="1705"/>
      <c r="O237" s="1705"/>
      <c r="P237" s="1705"/>
      <c r="Q237" s="1705"/>
      <c r="R237" s="1705"/>
      <c r="S237" s="1705"/>
      <c r="T237" s="1705"/>
      <c r="U237" s="1705"/>
      <c r="V237" s="1705"/>
      <c r="W237" s="1705"/>
      <c r="X237" s="1705"/>
      <c r="Y237" s="1705"/>
      <c r="Z237" s="1705"/>
    </row>
    <row r="238" spans="1:26" ht="15.75" customHeight="1">
      <c r="A238" s="1705"/>
      <c r="B238" s="1705"/>
      <c r="C238" s="1705"/>
      <c r="D238" s="1705"/>
      <c r="E238" s="1705"/>
      <c r="F238" s="1705"/>
      <c r="G238" s="1705"/>
      <c r="H238" s="1705"/>
      <c r="I238" s="1705"/>
      <c r="J238" s="1705"/>
      <c r="K238" s="1705"/>
      <c r="L238" s="1705"/>
      <c r="M238" s="1705"/>
      <c r="N238" s="1705"/>
      <c r="O238" s="1705"/>
      <c r="P238" s="1705"/>
      <c r="Q238" s="1705"/>
      <c r="R238" s="1705"/>
      <c r="S238" s="1705"/>
      <c r="T238" s="1705"/>
      <c r="U238" s="1705"/>
      <c r="V238" s="1705"/>
      <c r="W238" s="1705"/>
      <c r="X238" s="1705"/>
      <c r="Y238" s="1705"/>
      <c r="Z238" s="1705"/>
    </row>
    <row r="239" spans="1:26" ht="15.75" customHeight="1">
      <c r="A239" s="1705"/>
      <c r="B239" s="1705"/>
      <c r="C239" s="1705"/>
      <c r="D239" s="1705"/>
      <c r="E239" s="1705"/>
      <c r="F239" s="1705"/>
      <c r="G239" s="1705"/>
      <c r="H239" s="1705"/>
      <c r="I239" s="1705"/>
      <c r="J239" s="1705"/>
      <c r="K239" s="1705"/>
      <c r="L239" s="1705"/>
      <c r="M239" s="1705"/>
      <c r="N239" s="1705"/>
      <c r="O239" s="1705"/>
      <c r="P239" s="1705"/>
      <c r="Q239" s="1705"/>
      <c r="R239" s="1705"/>
      <c r="S239" s="1705"/>
      <c r="T239" s="1705"/>
      <c r="U239" s="1705"/>
      <c r="V239" s="1705"/>
      <c r="W239" s="1705"/>
      <c r="X239" s="1705"/>
      <c r="Y239" s="1705"/>
      <c r="Z239" s="1705"/>
    </row>
    <row r="240" spans="1:26" ht="15.75" customHeight="1">
      <c r="A240" s="1705"/>
      <c r="B240" s="1705"/>
      <c r="C240" s="1705"/>
      <c r="D240" s="1705"/>
      <c r="E240" s="1705"/>
      <c r="F240" s="1705"/>
      <c r="G240" s="1705"/>
      <c r="H240" s="1705"/>
      <c r="I240" s="1705"/>
      <c r="J240" s="1705"/>
      <c r="K240" s="1705"/>
      <c r="L240" s="1705"/>
      <c r="M240" s="1705"/>
      <c r="N240" s="1705"/>
      <c r="O240" s="1705"/>
      <c r="P240" s="1705"/>
      <c r="Q240" s="1705"/>
      <c r="R240" s="1705"/>
      <c r="S240" s="1705"/>
      <c r="T240" s="1705"/>
      <c r="U240" s="1705"/>
      <c r="V240" s="1705"/>
      <c r="W240" s="1705"/>
      <c r="X240" s="1705"/>
      <c r="Y240" s="1705"/>
      <c r="Z240" s="1705"/>
    </row>
    <row r="241" spans="1:26" ht="15.75" customHeight="1">
      <c r="A241" s="1705"/>
      <c r="B241" s="1705"/>
      <c r="C241" s="1705"/>
      <c r="D241" s="1705"/>
      <c r="E241" s="1705"/>
      <c r="F241" s="1705"/>
      <c r="G241" s="1705"/>
      <c r="H241" s="1705"/>
      <c r="I241" s="1705"/>
      <c r="J241" s="1705"/>
      <c r="K241" s="1705"/>
      <c r="L241" s="1705"/>
      <c r="M241" s="1705"/>
      <c r="N241" s="1705"/>
      <c r="O241" s="1705"/>
      <c r="P241" s="1705"/>
      <c r="Q241" s="1705"/>
      <c r="R241" s="1705"/>
      <c r="S241" s="1705"/>
      <c r="T241" s="1705"/>
      <c r="U241" s="1705"/>
      <c r="V241" s="1705"/>
      <c r="W241" s="1705"/>
      <c r="X241" s="1705"/>
      <c r="Y241" s="1705"/>
      <c r="Z241" s="1705"/>
    </row>
    <row r="242" spans="1:26" ht="15.75" customHeight="1">
      <c r="A242" s="1705"/>
      <c r="B242" s="1705"/>
      <c r="C242" s="1705"/>
      <c r="D242" s="1705"/>
      <c r="E242" s="1705"/>
      <c r="F242" s="1705"/>
      <c r="G242" s="1705"/>
      <c r="H242" s="1705"/>
      <c r="I242" s="1705"/>
      <c r="J242" s="1705"/>
      <c r="K242" s="1705"/>
      <c r="L242" s="1705"/>
      <c r="M242" s="1705"/>
      <c r="N242" s="1705"/>
      <c r="O242" s="1705"/>
      <c r="P242" s="1705"/>
      <c r="Q242" s="1705"/>
      <c r="R242" s="1705"/>
      <c r="S242" s="1705"/>
      <c r="T242" s="1705"/>
      <c r="U242" s="1705"/>
      <c r="V242" s="1705"/>
      <c r="W242" s="1705"/>
      <c r="X242" s="1705"/>
      <c r="Y242" s="1705"/>
      <c r="Z242" s="1705"/>
    </row>
    <row r="243" spans="1:26" ht="15.75" customHeight="1">
      <c r="A243" s="1705"/>
      <c r="B243" s="1705"/>
      <c r="C243" s="1705"/>
      <c r="D243" s="1705"/>
      <c r="E243" s="1705"/>
      <c r="F243" s="1705"/>
      <c r="G243" s="1705"/>
      <c r="H243" s="1705"/>
      <c r="I243" s="1705"/>
      <c r="J243" s="1705"/>
      <c r="K243" s="1705"/>
      <c r="L243" s="1705"/>
      <c r="M243" s="1705"/>
      <c r="N243" s="1705"/>
      <c r="O243" s="1705"/>
      <c r="P243" s="1705"/>
      <c r="Q243" s="1705"/>
      <c r="R243" s="1705"/>
      <c r="S243" s="1705"/>
      <c r="T243" s="1705"/>
      <c r="U243" s="1705"/>
      <c r="V243" s="1705"/>
      <c r="W243" s="1705"/>
      <c r="X243" s="1705"/>
      <c r="Y243" s="1705"/>
      <c r="Z243" s="1705"/>
    </row>
    <row r="244" spans="1:26" ht="15.75" customHeight="1">
      <c r="A244" s="1705"/>
      <c r="B244" s="1705"/>
      <c r="C244" s="1705"/>
      <c r="D244" s="1705"/>
      <c r="E244" s="1705"/>
      <c r="F244" s="1705"/>
      <c r="G244" s="1705"/>
      <c r="H244" s="1705"/>
      <c r="I244" s="1705"/>
      <c r="J244" s="1705"/>
      <c r="K244" s="1705"/>
      <c r="L244" s="1705"/>
      <c r="M244" s="1705"/>
      <c r="N244" s="1705"/>
      <c r="O244" s="1705"/>
      <c r="P244" s="1705"/>
      <c r="Q244" s="1705"/>
      <c r="R244" s="1705"/>
      <c r="S244" s="1705"/>
      <c r="T244" s="1705"/>
      <c r="U244" s="1705"/>
      <c r="V244" s="1705"/>
      <c r="W244" s="1705"/>
      <c r="X244" s="1705"/>
      <c r="Y244" s="1705"/>
      <c r="Z244" s="1705"/>
    </row>
    <row r="245" spans="1:26" ht="15.75" customHeight="1">
      <c r="A245" s="1705"/>
      <c r="B245" s="1705"/>
      <c r="C245" s="1705"/>
      <c r="D245" s="1705"/>
      <c r="E245" s="1705"/>
      <c r="F245" s="1705"/>
      <c r="G245" s="1705"/>
      <c r="H245" s="1705"/>
      <c r="I245" s="1705"/>
      <c r="J245" s="1705"/>
      <c r="K245" s="1705"/>
      <c r="L245" s="1705"/>
      <c r="M245" s="1705"/>
      <c r="N245" s="1705"/>
      <c r="O245" s="1705"/>
      <c r="P245" s="1705"/>
      <c r="Q245" s="1705"/>
      <c r="R245" s="1705"/>
      <c r="S245" s="1705"/>
      <c r="T245" s="1705"/>
      <c r="U245" s="1705"/>
      <c r="V245" s="1705"/>
      <c r="W245" s="1705"/>
      <c r="X245" s="1705"/>
      <c r="Y245" s="1705"/>
      <c r="Z245" s="1705"/>
    </row>
    <row r="246" spans="1:26" ht="15.75" customHeight="1">
      <c r="A246" s="1705"/>
      <c r="B246" s="1705"/>
      <c r="C246" s="1705"/>
      <c r="D246" s="1705"/>
      <c r="E246" s="1705"/>
      <c r="F246" s="1705"/>
      <c r="G246" s="1705"/>
      <c r="H246" s="1705"/>
      <c r="I246" s="1705"/>
      <c r="J246" s="1705"/>
      <c r="K246" s="1705"/>
      <c r="L246" s="1705"/>
      <c r="M246" s="1705"/>
      <c r="N246" s="1705"/>
      <c r="O246" s="1705"/>
      <c r="P246" s="1705"/>
      <c r="Q246" s="1705"/>
      <c r="R246" s="1705"/>
      <c r="S246" s="1705"/>
      <c r="T246" s="1705"/>
      <c r="U246" s="1705"/>
      <c r="V246" s="1705"/>
      <c r="W246" s="1705"/>
      <c r="X246" s="1705"/>
      <c r="Y246" s="1705"/>
      <c r="Z246" s="1705"/>
    </row>
    <row r="247" spans="1:26" ht="15.75" customHeight="1">
      <c r="A247" s="1705"/>
      <c r="B247" s="1705"/>
      <c r="C247" s="1705"/>
      <c r="D247" s="1705"/>
      <c r="E247" s="1705"/>
      <c r="F247" s="1705"/>
      <c r="G247" s="1705"/>
      <c r="H247" s="1705"/>
      <c r="I247" s="1705"/>
      <c r="J247" s="1705"/>
      <c r="K247" s="1705"/>
      <c r="L247" s="1705"/>
      <c r="M247" s="1705"/>
      <c r="N247" s="1705"/>
      <c r="O247" s="1705"/>
      <c r="P247" s="1705"/>
      <c r="Q247" s="1705"/>
      <c r="R247" s="1705"/>
      <c r="S247" s="1705"/>
      <c r="T247" s="1705"/>
      <c r="U247" s="1705"/>
      <c r="V247" s="1705"/>
      <c r="W247" s="1705"/>
      <c r="X247" s="1705"/>
      <c r="Y247" s="1705"/>
      <c r="Z247" s="1705"/>
    </row>
    <row r="248" spans="1:26" ht="15.75" customHeight="1">
      <c r="A248" s="1705"/>
      <c r="B248" s="1705"/>
      <c r="C248" s="1705"/>
      <c r="D248" s="1705"/>
      <c r="E248" s="1705"/>
      <c r="F248" s="1705"/>
      <c r="G248" s="1705"/>
      <c r="H248" s="1705"/>
      <c r="I248" s="1705"/>
      <c r="J248" s="1705"/>
      <c r="K248" s="1705"/>
      <c r="L248" s="1705"/>
      <c r="M248" s="1705"/>
      <c r="N248" s="1705"/>
      <c r="O248" s="1705"/>
      <c r="P248" s="1705"/>
      <c r="Q248" s="1705"/>
      <c r="R248" s="1705"/>
      <c r="S248" s="1705"/>
      <c r="T248" s="1705"/>
      <c r="U248" s="1705"/>
      <c r="V248" s="1705"/>
      <c r="W248" s="1705"/>
      <c r="X248" s="1705"/>
      <c r="Y248" s="1705"/>
      <c r="Z248" s="1705"/>
    </row>
    <row r="249" spans="1:26" ht="15.75" customHeight="1">
      <c r="A249" s="1705"/>
      <c r="B249" s="1705"/>
      <c r="C249" s="1705"/>
      <c r="D249" s="1705"/>
      <c r="E249" s="1705"/>
      <c r="F249" s="1705"/>
      <c r="G249" s="1705"/>
      <c r="H249" s="1705"/>
      <c r="I249" s="1705"/>
      <c r="J249" s="1705"/>
      <c r="K249" s="1705"/>
      <c r="L249" s="1705"/>
      <c r="M249" s="1705"/>
      <c r="N249" s="1705"/>
      <c r="O249" s="1705"/>
      <c r="P249" s="1705"/>
      <c r="Q249" s="1705"/>
      <c r="R249" s="1705"/>
      <c r="S249" s="1705"/>
      <c r="T249" s="1705"/>
      <c r="U249" s="1705"/>
      <c r="V249" s="1705"/>
      <c r="W249" s="1705"/>
      <c r="X249" s="1705"/>
      <c r="Y249" s="1705"/>
      <c r="Z249" s="1705"/>
    </row>
    <row r="250" spans="1:26" ht="15.75" customHeight="1">
      <c r="A250" s="1705"/>
      <c r="B250" s="1705"/>
      <c r="C250" s="1705"/>
      <c r="D250" s="1705"/>
      <c r="E250" s="1705"/>
      <c r="F250" s="1705"/>
      <c r="G250" s="1705"/>
      <c r="H250" s="1705"/>
      <c r="I250" s="1705"/>
      <c r="J250" s="1705"/>
      <c r="K250" s="1705"/>
      <c r="L250" s="1705"/>
      <c r="M250" s="1705"/>
      <c r="N250" s="1705"/>
      <c r="O250" s="1705"/>
      <c r="P250" s="1705"/>
      <c r="Q250" s="1705"/>
      <c r="R250" s="1705"/>
      <c r="S250" s="1705"/>
      <c r="T250" s="1705"/>
      <c r="U250" s="1705"/>
      <c r="V250" s="1705"/>
      <c r="W250" s="1705"/>
      <c r="X250" s="1705"/>
      <c r="Y250" s="1705"/>
      <c r="Z250" s="1705"/>
    </row>
    <row r="251" spans="1:26" ht="15.75" customHeight="1">
      <c r="A251" s="1705"/>
      <c r="B251" s="1705"/>
      <c r="C251" s="1705"/>
      <c r="D251" s="1705"/>
      <c r="E251" s="1705"/>
      <c r="F251" s="1705"/>
      <c r="G251" s="1705"/>
      <c r="H251" s="1705"/>
      <c r="I251" s="1705"/>
      <c r="J251" s="1705"/>
      <c r="K251" s="1705"/>
      <c r="L251" s="1705"/>
      <c r="M251" s="1705"/>
      <c r="N251" s="1705"/>
      <c r="O251" s="1705"/>
      <c r="P251" s="1705"/>
      <c r="Q251" s="1705"/>
      <c r="R251" s="1705"/>
      <c r="S251" s="1705"/>
      <c r="T251" s="1705"/>
      <c r="U251" s="1705"/>
      <c r="V251" s="1705"/>
      <c r="W251" s="1705"/>
      <c r="X251" s="1705"/>
      <c r="Y251" s="1705"/>
      <c r="Z251" s="1705"/>
    </row>
    <row r="252" spans="1:26" ht="15.75" customHeight="1">
      <c r="A252" s="1705"/>
      <c r="B252" s="1705"/>
      <c r="C252" s="1705"/>
      <c r="D252" s="1705"/>
      <c r="E252" s="1705"/>
      <c r="F252" s="1705"/>
      <c r="G252" s="1705"/>
      <c r="H252" s="1705"/>
      <c r="I252" s="1705"/>
      <c r="J252" s="1705"/>
      <c r="K252" s="1705"/>
      <c r="L252" s="1705"/>
      <c r="M252" s="1705"/>
      <c r="N252" s="1705"/>
      <c r="O252" s="1705"/>
      <c r="P252" s="1705"/>
      <c r="Q252" s="1705"/>
      <c r="R252" s="1705"/>
      <c r="S252" s="1705"/>
      <c r="T252" s="1705"/>
      <c r="U252" s="1705"/>
      <c r="V252" s="1705"/>
      <c r="W252" s="1705"/>
      <c r="X252" s="1705"/>
      <c r="Y252" s="1705"/>
      <c r="Z252" s="1705"/>
    </row>
    <row r="253" spans="1:26" ht="15.75" customHeight="1">
      <c r="A253" s="1705"/>
      <c r="B253" s="1705"/>
      <c r="C253" s="1705"/>
      <c r="D253" s="1705"/>
      <c r="E253" s="1705"/>
      <c r="F253" s="1705"/>
      <c r="G253" s="1705"/>
      <c r="H253" s="1705"/>
      <c r="I253" s="1705"/>
      <c r="J253" s="1705"/>
      <c r="K253" s="1705"/>
      <c r="L253" s="1705"/>
      <c r="M253" s="1705"/>
      <c r="N253" s="1705"/>
      <c r="O253" s="1705"/>
      <c r="P253" s="1705"/>
      <c r="Q253" s="1705"/>
      <c r="R253" s="1705"/>
      <c r="S253" s="1705"/>
      <c r="T253" s="1705"/>
      <c r="U253" s="1705"/>
      <c r="V253" s="1705"/>
      <c r="W253" s="1705"/>
      <c r="X253" s="1705"/>
      <c r="Y253" s="1705"/>
      <c r="Z253" s="1705"/>
    </row>
    <row r="254" spans="1:26" ht="15.75" customHeight="1">
      <c r="A254" s="1705"/>
      <c r="B254" s="1705"/>
      <c r="C254" s="1705"/>
      <c r="D254" s="1705"/>
      <c r="E254" s="1705"/>
      <c r="F254" s="1705"/>
      <c r="G254" s="1705"/>
      <c r="H254" s="1705"/>
      <c r="I254" s="1705"/>
      <c r="J254" s="1705"/>
      <c r="K254" s="1705"/>
      <c r="L254" s="1705"/>
      <c r="M254" s="1705"/>
      <c r="N254" s="1705"/>
      <c r="O254" s="1705"/>
      <c r="P254" s="1705"/>
      <c r="Q254" s="1705"/>
      <c r="R254" s="1705"/>
      <c r="S254" s="1705"/>
      <c r="T254" s="1705"/>
      <c r="U254" s="1705"/>
      <c r="V254" s="1705"/>
      <c r="W254" s="1705"/>
      <c r="X254" s="1705"/>
      <c r="Y254" s="1705"/>
      <c r="Z254" s="1705"/>
    </row>
    <row r="255" spans="1:26" ht="15.75" customHeight="1">
      <c r="A255" s="1705"/>
      <c r="B255" s="1705"/>
      <c r="C255" s="1705"/>
      <c r="D255" s="1705"/>
      <c r="E255" s="1705"/>
      <c r="F255" s="1705"/>
      <c r="G255" s="1705"/>
      <c r="H255" s="1705"/>
      <c r="I255" s="1705"/>
      <c r="J255" s="1705"/>
      <c r="K255" s="1705"/>
      <c r="L255" s="1705"/>
      <c r="M255" s="1705"/>
      <c r="N255" s="1705"/>
      <c r="O255" s="1705"/>
      <c r="P255" s="1705"/>
      <c r="Q255" s="1705"/>
      <c r="R255" s="1705"/>
      <c r="S255" s="1705"/>
      <c r="T255" s="1705"/>
      <c r="U255" s="1705"/>
      <c r="V255" s="1705"/>
      <c r="W255" s="1705"/>
      <c r="X255" s="1705"/>
      <c r="Y255" s="1705"/>
      <c r="Z255" s="1705"/>
    </row>
    <row r="256" spans="1:26" ht="15.75" customHeight="1">
      <c r="A256" s="1705"/>
      <c r="B256" s="1705"/>
      <c r="C256" s="1705"/>
      <c r="D256" s="1705"/>
      <c r="E256" s="1705"/>
      <c r="F256" s="1705"/>
      <c r="G256" s="1705"/>
      <c r="H256" s="1705"/>
      <c r="I256" s="1705"/>
      <c r="J256" s="1705"/>
      <c r="K256" s="1705"/>
      <c r="L256" s="1705"/>
      <c r="M256" s="1705"/>
      <c r="N256" s="1705"/>
      <c r="O256" s="1705"/>
      <c r="P256" s="1705"/>
      <c r="Q256" s="1705"/>
      <c r="R256" s="1705"/>
      <c r="S256" s="1705"/>
      <c r="T256" s="1705"/>
      <c r="U256" s="1705"/>
      <c r="V256" s="1705"/>
      <c r="W256" s="1705"/>
      <c r="X256" s="1705"/>
      <c r="Y256" s="1705"/>
      <c r="Z256" s="1705"/>
    </row>
    <row r="257" spans="1:26" ht="15.75" customHeight="1">
      <c r="A257" s="1705"/>
      <c r="B257" s="1705"/>
      <c r="C257" s="1705"/>
      <c r="D257" s="1705"/>
      <c r="E257" s="1705"/>
      <c r="F257" s="1705"/>
      <c r="G257" s="1705"/>
      <c r="H257" s="1705"/>
      <c r="I257" s="1705"/>
      <c r="J257" s="1705"/>
      <c r="K257" s="1705"/>
      <c r="L257" s="1705"/>
      <c r="M257" s="1705"/>
      <c r="N257" s="1705"/>
      <c r="O257" s="1705"/>
      <c r="P257" s="1705"/>
      <c r="Q257" s="1705"/>
      <c r="R257" s="1705"/>
      <c r="S257" s="1705"/>
      <c r="T257" s="1705"/>
      <c r="U257" s="1705"/>
      <c r="V257" s="1705"/>
      <c r="W257" s="1705"/>
      <c r="X257" s="1705"/>
      <c r="Y257" s="1705"/>
      <c r="Z257" s="1705"/>
    </row>
    <row r="258" spans="1:26" ht="15.75" customHeight="1">
      <c r="A258" s="1705"/>
      <c r="B258" s="1705"/>
      <c r="C258" s="1705"/>
      <c r="D258" s="1705"/>
      <c r="E258" s="1705"/>
      <c r="F258" s="1705"/>
      <c r="G258" s="1705"/>
      <c r="H258" s="1705"/>
      <c r="I258" s="1705"/>
      <c r="J258" s="1705"/>
      <c r="K258" s="1705"/>
      <c r="L258" s="1705"/>
      <c r="M258" s="1705"/>
      <c r="N258" s="1705"/>
      <c r="O258" s="1705"/>
      <c r="P258" s="1705"/>
      <c r="Q258" s="1705"/>
      <c r="R258" s="1705"/>
      <c r="S258" s="1705"/>
      <c r="T258" s="1705"/>
      <c r="U258" s="1705"/>
      <c r="V258" s="1705"/>
      <c r="W258" s="1705"/>
      <c r="X258" s="1705"/>
      <c r="Y258" s="1705"/>
      <c r="Z258" s="1705"/>
    </row>
    <row r="259" spans="1:26" ht="15.75" customHeight="1">
      <c r="A259" s="1705"/>
      <c r="B259" s="1705"/>
      <c r="C259" s="1705"/>
      <c r="D259" s="1705"/>
      <c r="E259" s="1705"/>
      <c r="F259" s="1705"/>
      <c r="G259" s="1705"/>
      <c r="H259" s="1705"/>
      <c r="I259" s="1705"/>
      <c r="J259" s="1705"/>
      <c r="K259" s="1705"/>
      <c r="L259" s="1705"/>
      <c r="M259" s="1705"/>
      <c r="N259" s="1705"/>
      <c r="O259" s="1705"/>
      <c r="P259" s="1705"/>
      <c r="Q259" s="1705"/>
      <c r="R259" s="1705"/>
      <c r="S259" s="1705"/>
      <c r="T259" s="1705"/>
      <c r="U259" s="1705"/>
      <c r="V259" s="1705"/>
      <c r="W259" s="1705"/>
      <c r="X259" s="1705"/>
      <c r="Y259" s="1705"/>
      <c r="Z259" s="1705"/>
    </row>
    <row r="260" spans="1:26" ht="15.75" customHeight="1">
      <c r="A260" s="1705"/>
      <c r="B260" s="1705"/>
      <c r="C260" s="1705"/>
      <c r="D260" s="1705"/>
      <c r="E260" s="1705"/>
      <c r="F260" s="1705"/>
      <c r="G260" s="1705"/>
      <c r="H260" s="1705"/>
      <c r="I260" s="1705"/>
      <c r="J260" s="1705"/>
      <c r="K260" s="1705"/>
      <c r="L260" s="1705"/>
      <c r="M260" s="1705"/>
      <c r="N260" s="1705"/>
      <c r="O260" s="1705"/>
      <c r="P260" s="1705"/>
      <c r="Q260" s="1705"/>
      <c r="R260" s="1705"/>
      <c r="S260" s="1705"/>
      <c r="T260" s="1705"/>
      <c r="U260" s="1705"/>
      <c r="V260" s="1705"/>
      <c r="W260" s="1705"/>
      <c r="X260" s="1705"/>
      <c r="Y260" s="1705"/>
      <c r="Z260" s="1705"/>
    </row>
    <row r="261" spans="1:26" ht="15.75" customHeight="1">
      <c r="A261" s="1705"/>
      <c r="B261" s="1705"/>
      <c r="C261" s="1705"/>
      <c r="D261" s="1705"/>
      <c r="E261" s="1705"/>
      <c r="F261" s="1705"/>
      <c r="G261" s="1705"/>
      <c r="H261" s="1705"/>
      <c r="I261" s="1705"/>
      <c r="J261" s="1705"/>
      <c r="K261" s="1705"/>
      <c r="L261" s="1705"/>
      <c r="M261" s="1705"/>
      <c r="N261" s="1705"/>
      <c r="O261" s="1705"/>
      <c r="P261" s="1705"/>
      <c r="Q261" s="1705"/>
      <c r="R261" s="1705"/>
      <c r="S261" s="1705"/>
      <c r="T261" s="1705"/>
      <c r="U261" s="1705"/>
      <c r="V261" s="1705"/>
      <c r="W261" s="1705"/>
      <c r="X261" s="1705"/>
      <c r="Y261" s="1705"/>
      <c r="Z261" s="1705"/>
    </row>
    <row r="262" spans="1:26" ht="15.75" customHeight="1">
      <c r="A262" s="1705"/>
      <c r="B262" s="1705"/>
      <c r="C262" s="1705"/>
      <c r="D262" s="1705"/>
      <c r="E262" s="1705"/>
      <c r="F262" s="1705"/>
      <c r="G262" s="1705"/>
      <c r="H262" s="1705"/>
      <c r="I262" s="1705"/>
      <c r="J262" s="1705"/>
      <c r="K262" s="1705"/>
      <c r="L262" s="1705"/>
      <c r="M262" s="1705"/>
      <c r="N262" s="1705"/>
      <c r="O262" s="1705"/>
      <c r="P262" s="1705"/>
      <c r="Q262" s="1705"/>
      <c r="R262" s="1705"/>
      <c r="S262" s="1705"/>
      <c r="T262" s="1705"/>
      <c r="U262" s="1705"/>
      <c r="V262" s="1705"/>
      <c r="W262" s="1705"/>
      <c r="X262" s="1705"/>
      <c r="Y262" s="1705"/>
      <c r="Z262" s="1705"/>
    </row>
    <row r="263" spans="1:26" ht="15.75" customHeight="1">
      <c r="A263" s="1705"/>
      <c r="B263" s="1705"/>
      <c r="C263" s="1705"/>
      <c r="D263" s="1705"/>
      <c r="E263" s="1705"/>
      <c r="F263" s="1705"/>
      <c r="G263" s="1705"/>
      <c r="H263" s="1705"/>
      <c r="I263" s="1705"/>
      <c r="J263" s="1705"/>
      <c r="K263" s="1705"/>
      <c r="L263" s="1705"/>
      <c r="M263" s="1705"/>
      <c r="N263" s="1705"/>
      <c r="O263" s="1705"/>
      <c r="P263" s="1705"/>
      <c r="Q263" s="1705"/>
      <c r="R263" s="1705"/>
      <c r="S263" s="1705"/>
      <c r="T263" s="1705"/>
      <c r="U263" s="1705"/>
      <c r="V263" s="1705"/>
      <c r="W263" s="1705"/>
      <c r="X263" s="1705"/>
      <c r="Y263" s="1705"/>
      <c r="Z263" s="1705"/>
    </row>
    <row r="264" spans="1:26" ht="15.75" customHeight="1">
      <c r="A264" s="1705"/>
      <c r="B264" s="1705"/>
      <c r="C264" s="1705"/>
      <c r="D264" s="1705"/>
      <c r="E264" s="1705"/>
      <c r="F264" s="1705"/>
      <c r="G264" s="1705"/>
      <c r="H264" s="1705"/>
      <c r="I264" s="1705"/>
      <c r="J264" s="1705"/>
      <c r="K264" s="1705"/>
      <c r="L264" s="1705"/>
      <c r="M264" s="1705"/>
      <c r="N264" s="1705"/>
      <c r="O264" s="1705"/>
      <c r="P264" s="1705"/>
      <c r="Q264" s="1705"/>
      <c r="R264" s="1705"/>
      <c r="S264" s="1705"/>
      <c r="T264" s="1705"/>
      <c r="U264" s="1705"/>
      <c r="V264" s="1705"/>
      <c r="W264" s="1705"/>
      <c r="X264" s="1705"/>
      <c r="Y264" s="1705"/>
      <c r="Z264" s="1705"/>
    </row>
    <row r="265" spans="1:26" ht="15.75" customHeight="1">
      <c r="A265" s="1705"/>
      <c r="B265" s="1705"/>
      <c r="C265" s="1705"/>
      <c r="D265" s="1705"/>
      <c r="E265" s="1705"/>
      <c r="F265" s="1705"/>
      <c r="G265" s="1705"/>
      <c r="H265" s="1705"/>
      <c r="I265" s="1705"/>
      <c r="J265" s="1705"/>
      <c r="K265" s="1705"/>
      <c r="L265" s="1705"/>
      <c r="M265" s="1705"/>
      <c r="N265" s="1705"/>
      <c r="O265" s="1705"/>
      <c r="P265" s="1705"/>
      <c r="Q265" s="1705"/>
      <c r="R265" s="1705"/>
      <c r="S265" s="1705"/>
      <c r="T265" s="1705"/>
      <c r="U265" s="1705"/>
      <c r="V265" s="1705"/>
      <c r="W265" s="1705"/>
      <c r="X265" s="1705"/>
      <c r="Y265" s="1705"/>
      <c r="Z265" s="1705"/>
    </row>
    <row r="266" spans="1:26" ht="15.75" customHeight="1">
      <c r="A266" s="1705"/>
      <c r="B266" s="1705"/>
      <c r="C266" s="1705"/>
      <c r="D266" s="1705"/>
      <c r="E266" s="1705"/>
      <c r="F266" s="1705"/>
      <c r="G266" s="1705"/>
      <c r="H266" s="1705"/>
      <c r="I266" s="1705"/>
      <c r="J266" s="1705"/>
      <c r="K266" s="1705"/>
      <c r="L266" s="1705"/>
      <c r="M266" s="1705"/>
      <c r="N266" s="1705"/>
      <c r="O266" s="1705"/>
      <c r="P266" s="1705"/>
      <c r="Q266" s="1705"/>
      <c r="R266" s="1705"/>
      <c r="S266" s="1705"/>
      <c r="T266" s="1705"/>
      <c r="U266" s="1705"/>
      <c r="V266" s="1705"/>
      <c r="W266" s="1705"/>
      <c r="X266" s="1705"/>
      <c r="Y266" s="1705"/>
      <c r="Z266" s="1705"/>
    </row>
    <row r="267" spans="1:26" ht="15.75" customHeight="1">
      <c r="A267" s="1705"/>
      <c r="B267" s="1705"/>
      <c r="C267" s="1705"/>
      <c r="D267" s="1705"/>
      <c r="E267" s="1705"/>
      <c r="F267" s="1705"/>
      <c r="G267" s="1705"/>
      <c r="H267" s="1705"/>
      <c r="I267" s="1705"/>
      <c r="J267" s="1705"/>
      <c r="K267" s="1705"/>
      <c r="L267" s="1705"/>
      <c r="M267" s="1705"/>
      <c r="N267" s="1705"/>
      <c r="O267" s="1705"/>
      <c r="P267" s="1705"/>
      <c r="Q267" s="1705"/>
      <c r="R267" s="1705"/>
      <c r="S267" s="1705"/>
      <c r="T267" s="1705"/>
      <c r="U267" s="1705"/>
      <c r="V267" s="1705"/>
      <c r="W267" s="1705"/>
      <c r="X267" s="1705"/>
      <c r="Y267" s="1705"/>
      <c r="Z267" s="1705"/>
    </row>
    <row r="268" spans="1:26" ht="15.75" customHeight="1">
      <c r="A268" s="1705"/>
      <c r="B268" s="1705"/>
      <c r="C268" s="1705"/>
      <c r="D268" s="1705"/>
      <c r="E268" s="1705"/>
      <c r="F268" s="1705"/>
      <c r="G268" s="1705"/>
      <c r="H268" s="1705"/>
      <c r="I268" s="1705"/>
      <c r="J268" s="1705"/>
      <c r="K268" s="1705"/>
      <c r="L268" s="1705"/>
      <c r="M268" s="1705"/>
      <c r="N268" s="1705"/>
      <c r="O268" s="1705"/>
      <c r="P268" s="1705"/>
      <c r="Q268" s="1705"/>
      <c r="R268" s="1705"/>
      <c r="S268" s="1705"/>
      <c r="T268" s="1705"/>
      <c r="U268" s="1705"/>
      <c r="V268" s="1705"/>
      <c r="W268" s="1705"/>
      <c r="X268" s="1705"/>
      <c r="Y268" s="1705"/>
      <c r="Z268" s="1705"/>
    </row>
    <row r="269" spans="1:26" ht="15.75" customHeight="1">
      <c r="A269" s="1705"/>
      <c r="B269" s="1705"/>
      <c r="C269" s="1705"/>
      <c r="D269" s="1705"/>
      <c r="E269" s="1705"/>
      <c r="F269" s="1705"/>
      <c r="G269" s="1705"/>
      <c r="H269" s="1705"/>
      <c r="I269" s="1705"/>
      <c r="J269" s="1705"/>
      <c r="K269" s="1705"/>
      <c r="L269" s="1705"/>
      <c r="M269" s="1705"/>
      <c r="N269" s="1705"/>
      <c r="O269" s="1705"/>
      <c r="P269" s="1705"/>
      <c r="Q269" s="1705"/>
      <c r="R269" s="1705"/>
      <c r="S269" s="1705"/>
      <c r="T269" s="1705"/>
      <c r="U269" s="1705"/>
      <c r="V269" s="1705"/>
      <c r="W269" s="1705"/>
      <c r="X269" s="1705"/>
      <c r="Y269" s="1705"/>
      <c r="Z269" s="1705"/>
    </row>
    <row r="270" spans="1:26" ht="15.75" customHeight="1">
      <c r="A270" s="1705"/>
      <c r="B270" s="1705"/>
      <c r="C270" s="1705"/>
      <c r="D270" s="1705"/>
      <c r="E270" s="1705"/>
      <c r="F270" s="1705"/>
      <c r="G270" s="1705"/>
      <c r="H270" s="1705"/>
      <c r="I270" s="1705"/>
      <c r="J270" s="1705"/>
      <c r="K270" s="1705"/>
      <c r="L270" s="1705"/>
      <c r="M270" s="1705"/>
      <c r="N270" s="1705"/>
      <c r="O270" s="1705"/>
      <c r="P270" s="1705"/>
      <c r="Q270" s="1705"/>
      <c r="R270" s="1705"/>
      <c r="S270" s="1705"/>
      <c r="T270" s="1705"/>
      <c r="U270" s="1705"/>
      <c r="V270" s="1705"/>
      <c r="W270" s="1705"/>
      <c r="X270" s="1705"/>
      <c r="Y270" s="1705"/>
      <c r="Z270" s="1705"/>
    </row>
    <row r="271" spans="1:26" ht="15.75" customHeight="1">
      <c r="A271" s="1705"/>
      <c r="B271" s="1705"/>
      <c r="C271" s="1705"/>
      <c r="D271" s="1705"/>
      <c r="E271" s="1705"/>
      <c r="F271" s="1705"/>
      <c r="G271" s="1705"/>
      <c r="H271" s="1705"/>
      <c r="I271" s="1705"/>
      <c r="J271" s="1705"/>
      <c r="K271" s="1705"/>
      <c r="L271" s="1705"/>
      <c r="M271" s="1705"/>
      <c r="N271" s="1705"/>
      <c r="O271" s="1705"/>
      <c r="P271" s="1705"/>
      <c r="Q271" s="1705"/>
      <c r="R271" s="1705"/>
      <c r="S271" s="1705"/>
      <c r="T271" s="1705"/>
      <c r="U271" s="1705"/>
      <c r="V271" s="1705"/>
      <c r="W271" s="1705"/>
      <c r="X271" s="1705"/>
      <c r="Y271" s="1705"/>
      <c r="Z271" s="1705"/>
    </row>
    <row r="272" spans="1:26" ht="15.75" customHeight="1">
      <c r="A272" s="1705"/>
      <c r="B272" s="1705"/>
      <c r="C272" s="1705"/>
      <c r="D272" s="1705"/>
      <c r="E272" s="1705"/>
      <c r="F272" s="1705"/>
      <c r="G272" s="1705"/>
      <c r="H272" s="1705"/>
      <c r="I272" s="1705"/>
      <c r="J272" s="1705"/>
      <c r="K272" s="1705"/>
      <c r="L272" s="1705"/>
      <c r="M272" s="1705"/>
      <c r="N272" s="1705"/>
      <c r="O272" s="1705"/>
      <c r="P272" s="1705"/>
      <c r="Q272" s="1705"/>
      <c r="R272" s="1705"/>
      <c r="S272" s="1705"/>
      <c r="T272" s="1705"/>
      <c r="U272" s="1705"/>
      <c r="V272" s="1705"/>
      <c r="W272" s="1705"/>
      <c r="X272" s="1705"/>
      <c r="Y272" s="1705"/>
      <c r="Z272" s="1705"/>
    </row>
    <row r="273" spans="1:26" ht="15.75" customHeight="1">
      <c r="A273" s="1705"/>
      <c r="B273" s="1705"/>
      <c r="C273" s="1705"/>
      <c r="D273" s="1705"/>
      <c r="E273" s="1705"/>
      <c r="F273" s="1705"/>
      <c r="G273" s="1705"/>
      <c r="H273" s="1705"/>
      <c r="I273" s="1705"/>
      <c r="J273" s="1705"/>
      <c r="K273" s="1705"/>
      <c r="L273" s="1705"/>
      <c r="M273" s="1705"/>
      <c r="N273" s="1705"/>
      <c r="O273" s="1705"/>
      <c r="P273" s="1705"/>
      <c r="Q273" s="1705"/>
      <c r="R273" s="1705"/>
      <c r="S273" s="1705"/>
      <c r="T273" s="1705"/>
      <c r="U273" s="1705"/>
      <c r="V273" s="1705"/>
      <c r="W273" s="1705"/>
      <c r="X273" s="1705"/>
      <c r="Y273" s="1705"/>
      <c r="Z273" s="1705"/>
    </row>
    <row r="274" spans="1:26" ht="15.75" customHeight="1">
      <c r="A274" s="1705"/>
      <c r="B274" s="1705"/>
      <c r="C274" s="1705"/>
      <c r="D274" s="1705"/>
      <c r="E274" s="1705"/>
      <c r="F274" s="1705"/>
      <c r="G274" s="1705"/>
      <c r="H274" s="1705"/>
      <c r="I274" s="1705"/>
      <c r="J274" s="1705"/>
      <c r="K274" s="1705"/>
      <c r="L274" s="1705"/>
      <c r="M274" s="1705"/>
      <c r="N274" s="1705"/>
      <c r="O274" s="1705"/>
      <c r="P274" s="1705"/>
      <c r="Q274" s="1705"/>
      <c r="R274" s="1705"/>
      <c r="S274" s="1705"/>
      <c r="T274" s="1705"/>
      <c r="U274" s="1705"/>
      <c r="V274" s="1705"/>
      <c r="W274" s="1705"/>
      <c r="X274" s="1705"/>
      <c r="Y274" s="1705"/>
      <c r="Z274" s="1705"/>
    </row>
    <row r="275" spans="1:26" ht="15.75" customHeight="1">
      <c r="A275" s="1705"/>
      <c r="B275" s="1705"/>
      <c r="C275" s="1705"/>
      <c r="D275" s="1705"/>
      <c r="E275" s="1705"/>
      <c r="F275" s="1705"/>
      <c r="G275" s="1705"/>
      <c r="H275" s="1705"/>
      <c r="I275" s="1705"/>
      <c r="J275" s="1705"/>
      <c r="K275" s="1705"/>
      <c r="L275" s="1705"/>
      <c r="M275" s="1705"/>
      <c r="N275" s="1705"/>
      <c r="O275" s="1705"/>
      <c r="P275" s="1705"/>
      <c r="Q275" s="1705"/>
      <c r="R275" s="1705"/>
      <c r="S275" s="1705"/>
      <c r="T275" s="1705"/>
      <c r="U275" s="1705"/>
      <c r="V275" s="1705"/>
      <c r="W275" s="1705"/>
      <c r="X275" s="1705"/>
      <c r="Y275" s="1705"/>
      <c r="Z275" s="1705"/>
    </row>
    <row r="276" spans="1:26" ht="15.75" customHeight="1">
      <c r="A276" s="1705"/>
      <c r="B276" s="1705"/>
      <c r="C276" s="1705"/>
      <c r="D276" s="1705"/>
      <c r="E276" s="1705"/>
      <c r="F276" s="1705"/>
      <c r="G276" s="1705"/>
      <c r="H276" s="1705"/>
      <c r="I276" s="1705"/>
      <c r="J276" s="1705"/>
      <c r="K276" s="1705"/>
      <c r="L276" s="1705"/>
      <c r="M276" s="1705"/>
      <c r="N276" s="1705"/>
      <c r="O276" s="1705"/>
      <c r="P276" s="1705"/>
      <c r="Q276" s="1705"/>
      <c r="R276" s="1705"/>
      <c r="S276" s="1705"/>
      <c r="T276" s="1705"/>
      <c r="U276" s="1705"/>
      <c r="V276" s="1705"/>
      <c r="W276" s="1705"/>
      <c r="X276" s="1705"/>
      <c r="Y276" s="1705"/>
      <c r="Z276" s="1705"/>
    </row>
    <row r="277" spans="1:26" ht="15.75" customHeight="1">
      <c r="A277" s="1705"/>
      <c r="B277" s="1705"/>
      <c r="C277" s="1705"/>
      <c r="D277" s="1705"/>
      <c r="E277" s="1705"/>
      <c r="F277" s="1705"/>
      <c r="G277" s="1705"/>
      <c r="H277" s="1705"/>
      <c r="I277" s="1705"/>
      <c r="J277" s="1705"/>
      <c r="K277" s="1705"/>
      <c r="L277" s="1705"/>
      <c r="M277" s="1705"/>
      <c r="N277" s="1705"/>
      <c r="O277" s="1705"/>
      <c r="P277" s="1705"/>
      <c r="Q277" s="1705"/>
      <c r="R277" s="1705"/>
      <c r="S277" s="1705"/>
      <c r="T277" s="1705"/>
      <c r="U277" s="1705"/>
      <c r="V277" s="1705"/>
      <c r="W277" s="1705"/>
      <c r="X277" s="1705"/>
      <c r="Y277" s="1705"/>
      <c r="Z277" s="1705"/>
    </row>
    <row r="278" spans="1:26" ht="15.75" customHeight="1">
      <c r="A278" s="1705"/>
      <c r="B278" s="1705"/>
      <c r="C278" s="1705"/>
      <c r="D278" s="1705"/>
      <c r="E278" s="1705"/>
      <c r="F278" s="1705"/>
      <c r="G278" s="1705"/>
      <c r="H278" s="1705"/>
      <c r="I278" s="1705"/>
      <c r="J278" s="1705"/>
      <c r="K278" s="1705"/>
      <c r="L278" s="1705"/>
      <c r="M278" s="1705"/>
      <c r="N278" s="1705"/>
      <c r="O278" s="1705"/>
      <c r="P278" s="1705"/>
      <c r="Q278" s="1705"/>
      <c r="R278" s="1705"/>
      <c r="S278" s="1705"/>
      <c r="T278" s="1705"/>
      <c r="U278" s="1705"/>
      <c r="V278" s="1705"/>
      <c r="W278" s="1705"/>
      <c r="X278" s="1705"/>
      <c r="Y278" s="1705"/>
      <c r="Z278" s="1705"/>
    </row>
    <row r="279" spans="1:26" ht="15.75" customHeight="1">
      <c r="A279" s="1705"/>
      <c r="B279" s="1705"/>
      <c r="C279" s="1705"/>
      <c r="D279" s="1705"/>
      <c r="E279" s="1705"/>
      <c r="F279" s="1705"/>
      <c r="G279" s="1705"/>
      <c r="H279" s="1705"/>
      <c r="I279" s="1705"/>
      <c r="J279" s="1705"/>
      <c r="K279" s="1705"/>
      <c r="L279" s="1705"/>
      <c r="M279" s="1705"/>
      <c r="N279" s="1705"/>
      <c r="O279" s="1705"/>
      <c r="P279" s="1705"/>
      <c r="Q279" s="1705"/>
      <c r="R279" s="1705"/>
      <c r="S279" s="1705"/>
      <c r="T279" s="1705"/>
      <c r="U279" s="1705"/>
      <c r="V279" s="1705"/>
      <c r="W279" s="1705"/>
      <c r="X279" s="1705"/>
      <c r="Y279" s="1705"/>
      <c r="Z279" s="1705"/>
    </row>
    <row r="280" spans="1:26" ht="15.75" customHeight="1">
      <c r="A280" s="1705"/>
      <c r="B280" s="1705"/>
      <c r="C280" s="1705"/>
      <c r="D280" s="1705"/>
      <c r="E280" s="1705"/>
      <c r="F280" s="1705"/>
      <c r="G280" s="1705"/>
      <c r="H280" s="1705"/>
      <c r="I280" s="1705"/>
      <c r="J280" s="1705"/>
      <c r="K280" s="1705"/>
      <c r="L280" s="1705"/>
      <c r="M280" s="1705"/>
      <c r="N280" s="1705"/>
      <c r="O280" s="1705"/>
      <c r="P280" s="1705"/>
      <c r="Q280" s="1705"/>
      <c r="R280" s="1705"/>
      <c r="S280" s="1705"/>
      <c r="T280" s="1705"/>
      <c r="U280" s="1705"/>
      <c r="V280" s="1705"/>
      <c r="W280" s="1705"/>
      <c r="X280" s="1705"/>
      <c r="Y280" s="1705"/>
      <c r="Z280" s="1705"/>
    </row>
    <row r="281" spans="1:26" ht="15.75" customHeight="1">
      <c r="A281" s="1705"/>
      <c r="B281" s="1705"/>
      <c r="C281" s="1705"/>
      <c r="D281" s="1705"/>
      <c r="E281" s="1705"/>
      <c r="F281" s="1705"/>
      <c r="G281" s="1705"/>
      <c r="H281" s="1705"/>
      <c r="I281" s="1705"/>
      <c r="J281" s="1705"/>
      <c r="K281" s="1705"/>
      <c r="L281" s="1705"/>
      <c r="M281" s="1705"/>
      <c r="N281" s="1705"/>
      <c r="O281" s="1705"/>
      <c r="P281" s="1705"/>
      <c r="Q281" s="1705"/>
      <c r="R281" s="1705"/>
      <c r="S281" s="1705"/>
      <c r="T281" s="1705"/>
      <c r="U281" s="1705"/>
      <c r="V281" s="1705"/>
      <c r="W281" s="1705"/>
      <c r="X281" s="1705"/>
      <c r="Y281" s="1705"/>
      <c r="Z281" s="1705"/>
    </row>
    <row r="282" spans="1:26" ht="15.75" customHeight="1">
      <c r="A282" s="1705"/>
      <c r="B282" s="1705"/>
      <c r="C282" s="1705"/>
      <c r="D282" s="1705"/>
      <c r="E282" s="1705"/>
      <c r="F282" s="1705"/>
      <c r="G282" s="1705"/>
      <c r="H282" s="1705"/>
      <c r="I282" s="1705"/>
      <c r="J282" s="1705"/>
      <c r="K282" s="1705"/>
      <c r="L282" s="1705"/>
      <c r="M282" s="1705"/>
      <c r="N282" s="1705"/>
      <c r="O282" s="1705"/>
      <c r="P282" s="1705"/>
      <c r="Q282" s="1705"/>
      <c r="R282" s="1705"/>
      <c r="S282" s="1705"/>
      <c r="T282" s="1705"/>
      <c r="U282" s="1705"/>
      <c r="V282" s="1705"/>
      <c r="W282" s="1705"/>
      <c r="X282" s="1705"/>
      <c r="Y282" s="1705"/>
      <c r="Z282" s="1705"/>
    </row>
    <row r="283" spans="1:26" ht="15.75" customHeight="1">
      <c r="A283" s="1705"/>
      <c r="B283" s="1705"/>
      <c r="C283" s="1705"/>
      <c r="D283" s="1705"/>
      <c r="E283" s="1705"/>
      <c r="F283" s="1705"/>
      <c r="G283" s="1705"/>
      <c r="H283" s="1705"/>
      <c r="I283" s="1705"/>
      <c r="J283" s="1705"/>
      <c r="K283" s="1705"/>
      <c r="L283" s="1705"/>
      <c r="M283" s="1705"/>
      <c r="N283" s="1705"/>
      <c r="O283" s="1705"/>
      <c r="P283" s="1705"/>
      <c r="Q283" s="1705"/>
      <c r="R283" s="1705"/>
      <c r="S283" s="1705"/>
      <c r="T283" s="1705"/>
      <c r="U283" s="1705"/>
      <c r="V283" s="1705"/>
      <c r="W283" s="1705"/>
      <c r="X283" s="1705"/>
      <c r="Y283" s="1705"/>
      <c r="Z283" s="1705"/>
    </row>
    <row r="284" spans="1:26" ht="15.75" customHeight="1">
      <c r="A284" s="1705"/>
      <c r="B284" s="1705"/>
      <c r="C284" s="1705"/>
      <c r="D284" s="1705"/>
      <c r="E284" s="1705"/>
      <c r="F284" s="1705"/>
      <c r="G284" s="1705"/>
      <c r="H284" s="1705"/>
      <c r="I284" s="1705"/>
      <c r="J284" s="1705"/>
      <c r="K284" s="1705"/>
      <c r="L284" s="1705"/>
      <c r="M284" s="1705"/>
      <c r="N284" s="1705"/>
      <c r="O284" s="1705"/>
      <c r="P284" s="1705"/>
      <c r="Q284" s="1705"/>
      <c r="R284" s="1705"/>
      <c r="S284" s="1705"/>
      <c r="T284" s="1705"/>
      <c r="U284" s="1705"/>
      <c r="V284" s="1705"/>
      <c r="W284" s="1705"/>
      <c r="X284" s="1705"/>
      <c r="Y284" s="1705"/>
      <c r="Z284" s="1705"/>
    </row>
    <row r="285" spans="1:26" ht="15.75" customHeight="1">
      <c r="A285" s="1705"/>
      <c r="B285" s="1705"/>
      <c r="C285" s="1705"/>
      <c r="D285" s="1705"/>
      <c r="E285" s="1705"/>
      <c r="F285" s="1705"/>
      <c r="G285" s="1705"/>
      <c r="H285" s="1705"/>
      <c r="I285" s="1705"/>
      <c r="J285" s="1705"/>
      <c r="K285" s="1705"/>
      <c r="L285" s="1705"/>
      <c r="M285" s="1705"/>
      <c r="N285" s="1705"/>
      <c r="O285" s="1705"/>
      <c r="P285" s="1705"/>
      <c r="Q285" s="1705"/>
      <c r="R285" s="1705"/>
      <c r="S285" s="1705"/>
      <c r="T285" s="1705"/>
      <c r="U285" s="1705"/>
      <c r="V285" s="1705"/>
      <c r="W285" s="1705"/>
      <c r="X285" s="1705"/>
      <c r="Y285" s="1705"/>
      <c r="Z285" s="1705"/>
    </row>
    <row r="286" spans="1:26" ht="15.75" customHeight="1">
      <c r="A286" s="1705"/>
      <c r="B286" s="1705"/>
      <c r="C286" s="1705"/>
      <c r="D286" s="1705"/>
      <c r="E286" s="1705"/>
      <c r="F286" s="1705"/>
      <c r="G286" s="1705"/>
      <c r="H286" s="1705"/>
      <c r="I286" s="1705"/>
      <c r="J286" s="1705"/>
      <c r="K286" s="1705"/>
      <c r="L286" s="1705"/>
      <c r="M286" s="1705"/>
      <c r="N286" s="1705"/>
      <c r="O286" s="1705"/>
      <c r="P286" s="1705"/>
      <c r="Q286" s="1705"/>
      <c r="R286" s="1705"/>
      <c r="S286" s="1705"/>
      <c r="T286" s="1705"/>
      <c r="U286" s="1705"/>
      <c r="V286" s="1705"/>
      <c r="W286" s="1705"/>
      <c r="X286" s="1705"/>
      <c r="Y286" s="1705"/>
      <c r="Z286" s="1705"/>
    </row>
    <row r="287" spans="1:26" ht="15.75" customHeight="1">
      <c r="A287" s="1705"/>
      <c r="B287" s="1705"/>
      <c r="C287" s="1705"/>
      <c r="D287" s="1705"/>
      <c r="E287" s="1705"/>
      <c r="F287" s="1705"/>
      <c r="G287" s="1705"/>
      <c r="H287" s="1705"/>
      <c r="I287" s="1705"/>
      <c r="J287" s="1705"/>
      <c r="K287" s="1705"/>
      <c r="L287" s="1705"/>
      <c r="M287" s="1705"/>
      <c r="N287" s="1705"/>
      <c r="O287" s="1705"/>
      <c r="P287" s="1705"/>
      <c r="Q287" s="1705"/>
      <c r="R287" s="1705"/>
      <c r="S287" s="1705"/>
      <c r="T287" s="1705"/>
      <c r="U287" s="1705"/>
      <c r="V287" s="1705"/>
      <c r="W287" s="1705"/>
      <c r="X287" s="1705"/>
      <c r="Y287" s="1705"/>
      <c r="Z287" s="1705"/>
    </row>
    <row r="288" spans="1:26" ht="15.75" customHeight="1">
      <c r="A288" s="1705"/>
      <c r="B288" s="1705"/>
      <c r="C288" s="1705"/>
      <c r="D288" s="1705"/>
      <c r="E288" s="1705"/>
      <c r="F288" s="1705"/>
      <c r="G288" s="1705"/>
      <c r="H288" s="1705"/>
      <c r="I288" s="1705"/>
      <c r="J288" s="1705"/>
      <c r="K288" s="1705"/>
      <c r="L288" s="1705"/>
      <c r="M288" s="1705"/>
      <c r="N288" s="1705"/>
      <c r="O288" s="1705"/>
      <c r="P288" s="1705"/>
      <c r="Q288" s="1705"/>
      <c r="R288" s="1705"/>
      <c r="S288" s="1705"/>
      <c r="T288" s="1705"/>
      <c r="U288" s="1705"/>
      <c r="V288" s="1705"/>
      <c r="W288" s="1705"/>
      <c r="X288" s="1705"/>
      <c r="Y288" s="1705"/>
      <c r="Z288" s="1705"/>
    </row>
    <row r="289" spans="1:26" ht="15.75" customHeight="1">
      <c r="A289" s="1705"/>
      <c r="B289" s="1705"/>
      <c r="C289" s="1705"/>
      <c r="D289" s="1705"/>
      <c r="E289" s="1705"/>
      <c r="F289" s="1705"/>
      <c r="G289" s="1705"/>
      <c r="H289" s="1705"/>
      <c r="I289" s="1705"/>
      <c r="J289" s="1705"/>
      <c r="K289" s="1705"/>
      <c r="L289" s="1705"/>
      <c r="M289" s="1705"/>
      <c r="N289" s="1705"/>
      <c r="O289" s="1705"/>
      <c r="P289" s="1705"/>
      <c r="Q289" s="1705"/>
      <c r="R289" s="1705"/>
      <c r="S289" s="1705"/>
      <c r="T289" s="1705"/>
      <c r="U289" s="1705"/>
      <c r="V289" s="1705"/>
      <c r="W289" s="1705"/>
      <c r="X289" s="1705"/>
      <c r="Y289" s="1705"/>
      <c r="Z289" s="1705"/>
    </row>
    <row r="290" spans="1:26" ht="15.75" customHeight="1">
      <c r="A290" s="1705"/>
      <c r="B290" s="1705"/>
      <c r="C290" s="1705"/>
      <c r="D290" s="1705"/>
      <c r="E290" s="1705"/>
      <c r="F290" s="1705"/>
      <c r="G290" s="1705"/>
      <c r="H290" s="1705"/>
      <c r="I290" s="1705"/>
      <c r="J290" s="1705"/>
      <c r="K290" s="1705"/>
      <c r="L290" s="1705"/>
      <c r="M290" s="1705"/>
      <c r="N290" s="1705"/>
      <c r="O290" s="1705"/>
      <c r="P290" s="1705"/>
      <c r="Q290" s="1705"/>
      <c r="R290" s="1705"/>
      <c r="S290" s="1705"/>
      <c r="T290" s="1705"/>
      <c r="U290" s="1705"/>
      <c r="V290" s="1705"/>
      <c r="W290" s="1705"/>
      <c r="X290" s="1705"/>
      <c r="Y290" s="1705"/>
      <c r="Z290" s="1705"/>
    </row>
    <row r="291" spans="1:26" ht="15.75" customHeight="1">
      <c r="A291" s="1705"/>
      <c r="B291" s="1705"/>
      <c r="C291" s="1705"/>
      <c r="D291" s="1705"/>
      <c r="E291" s="1705"/>
      <c r="F291" s="1705"/>
      <c r="G291" s="1705"/>
      <c r="H291" s="1705"/>
      <c r="I291" s="1705"/>
      <c r="J291" s="1705"/>
      <c r="K291" s="1705"/>
      <c r="L291" s="1705"/>
      <c r="M291" s="1705"/>
      <c r="N291" s="1705"/>
      <c r="O291" s="1705"/>
      <c r="P291" s="1705"/>
      <c r="Q291" s="1705"/>
      <c r="R291" s="1705"/>
      <c r="S291" s="1705"/>
      <c r="T291" s="1705"/>
      <c r="U291" s="1705"/>
      <c r="V291" s="1705"/>
      <c r="W291" s="1705"/>
      <c r="X291" s="1705"/>
      <c r="Y291" s="1705"/>
      <c r="Z291" s="1705"/>
    </row>
    <row r="292" spans="1:26" ht="15.75" customHeight="1">
      <c r="A292" s="1705"/>
      <c r="B292" s="1705"/>
      <c r="C292" s="1705"/>
      <c r="D292" s="1705"/>
      <c r="E292" s="1705"/>
      <c r="F292" s="1705"/>
      <c r="G292" s="1705"/>
      <c r="H292" s="1705"/>
      <c r="I292" s="1705"/>
      <c r="J292" s="1705"/>
      <c r="K292" s="1705"/>
      <c r="L292" s="1705"/>
      <c r="M292" s="1705"/>
      <c r="N292" s="1705"/>
      <c r="O292" s="1705"/>
      <c r="P292" s="1705"/>
      <c r="Q292" s="1705"/>
      <c r="R292" s="1705"/>
      <c r="S292" s="1705"/>
      <c r="T292" s="1705"/>
      <c r="U292" s="1705"/>
      <c r="V292" s="1705"/>
      <c r="W292" s="1705"/>
      <c r="X292" s="1705"/>
      <c r="Y292" s="1705"/>
      <c r="Z292" s="1705"/>
    </row>
    <row r="293" spans="1:26" ht="15.75" customHeight="1">
      <c r="A293" s="1705"/>
      <c r="B293" s="1705"/>
      <c r="C293" s="1705"/>
      <c r="D293" s="1705"/>
      <c r="E293" s="1705"/>
      <c r="F293" s="1705"/>
      <c r="G293" s="1705"/>
      <c r="H293" s="1705"/>
      <c r="I293" s="1705"/>
      <c r="J293" s="1705"/>
      <c r="K293" s="1705"/>
      <c r="L293" s="1705"/>
      <c r="M293" s="1705"/>
      <c r="N293" s="1705"/>
      <c r="O293" s="1705"/>
      <c r="P293" s="1705"/>
      <c r="Q293" s="1705"/>
      <c r="R293" s="1705"/>
      <c r="S293" s="1705"/>
      <c r="T293" s="1705"/>
      <c r="U293" s="1705"/>
      <c r="V293" s="1705"/>
      <c r="W293" s="1705"/>
      <c r="X293" s="1705"/>
      <c r="Y293" s="1705"/>
      <c r="Z293" s="1705"/>
    </row>
    <row r="294" spans="1:26" ht="15.75" customHeight="1">
      <c r="A294" s="1705"/>
      <c r="B294" s="1705"/>
      <c r="C294" s="1705"/>
      <c r="D294" s="1705"/>
      <c r="E294" s="1705"/>
      <c r="F294" s="1705"/>
      <c r="G294" s="1705"/>
      <c r="H294" s="1705"/>
      <c r="I294" s="1705"/>
      <c r="J294" s="1705"/>
      <c r="K294" s="1705"/>
      <c r="L294" s="1705"/>
      <c r="M294" s="1705"/>
      <c r="N294" s="1705"/>
      <c r="O294" s="1705"/>
      <c r="P294" s="1705"/>
      <c r="Q294" s="1705"/>
      <c r="R294" s="1705"/>
      <c r="S294" s="1705"/>
      <c r="T294" s="1705"/>
      <c r="U294" s="1705"/>
      <c r="V294" s="1705"/>
      <c r="W294" s="1705"/>
      <c r="X294" s="1705"/>
      <c r="Y294" s="1705"/>
      <c r="Z294" s="1705"/>
    </row>
    <row r="295" spans="1:26" ht="15.75" customHeight="1">
      <c r="A295" s="1705"/>
      <c r="B295" s="1705"/>
      <c r="C295" s="1705"/>
      <c r="D295" s="1705"/>
      <c r="E295" s="1705"/>
      <c r="F295" s="1705"/>
      <c r="G295" s="1705"/>
      <c r="H295" s="1705"/>
      <c r="I295" s="1705"/>
      <c r="J295" s="1705"/>
      <c r="K295" s="1705"/>
      <c r="L295" s="1705"/>
      <c r="M295" s="1705"/>
      <c r="N295" s="1705"/>
      <c r="O295" s="1705"/>
      <c r="P295" s="1705"/>
      <c r="Q295" s="1705"/>
      <c r="R295" s="1705"/>
      <c r="S295" s="1705"/>
      <c r="T295" s="1705"/>
      <c r="U295" s="1705"/>
      <c r="V295" s="1705"/>
      <c r="W295" s="1705"/>
      <c r="X295" s="1705"/>
      <c r="Y295" s="1705"/>
      <c r="Z295" s="1705"/>
    </row>
    <row r="296" spans="1:26" ht="15.75" customHeight="1">
      <c r="A296" s="1705"/>
      <c r="B296" s="1705"/>
      <c r="C296" s="1705"/>
      <c r="D296" s="1705"/>
      <c r="E296" s="1705"/>
      <c r="F296" s="1705"/>
      <c r="G296" s="1705"/>
      <c r="H296" s="1705"/>
      <c r="I296" s="1705"/>
      <c r="J296" s="1705"/>
      <c r="K296" s="1705"/>
      <c r="L296" s="1705"/>
      <c r="M296" s="1705"/>
      <c r="N296" s="1705"/>
      <c r="O296" s="1705"/>
      <c r="P296" s="1705"/>
      <c r="Q296" s="1705"/>
      <c r="R296" s="1705"/>
      <c r="S296" s="1705"/>
      <c r="T296" s="1705"/>
      <c r="U296" s="1705"/>
      <c r="V296" s="1705"/>
      <c r="W296" s="1705"/>
      <c r="X296" s="1705"/>
      <c r="Y296" s="1705"/>
      <c r="Z296" s="1705"/>
    </row>
    <row r="297" spans="1:26" ht="15.75" customHeight="1">
      <c r="A297" s="1705"/>
      <c r="B297" s="1705"/>
      <c r="C297" s="1705"/>
      <c r="D297" s="1705"/>
      <c r="E297" s="1705"/>
      <c r="F297" s="1705"/>
      <c r="G297" s="1705"/>
      <c r="H297" s="1705"/>
      <c r="I297" s="1705"/>
      <c r="J297" s="1705"/>
      <c r="K297" s="1705"/>
      <c r="L297" s="1705"/>
      <c r="M297" s="1705"/>
      <c r="N297" s="1705"/>
      <c r="O297" s="1705"/>
      <c r="P297" s="1705"/>
      <c r="Q297" s="1705"/>
      <c r="R297" s="1705"/>
      <c r="S297" s="1705"/>
      <c r="T297" s="1705"/>
      <c r="U297" s="1705"/>
      <c r="V297" s="1705"/>
      <c r="W297" s="1705"/>
      <c r="X297" s="1705"/>
      <c r="Y297" s="1705"/>
      <c r="Z297" s="1705"/>
    </row>
    <row r="298" spans="1:26" ht="15.75" customHeight="1">
      <c r="A298" s="1705"/>
      <c r="B298" s="1705"/>
      <c r="C298" s="1705"/>
      <c r="D298" s="1705"/>
      <c r="E298" s="1705"/>
      <c r="F298" s="1705"/>
      <c r="G298" s="1705"/>
      <c r="H298" s="1705"/>
      <c r="I298" s="1705"/>
      <c r="J298" s="1705"/>
      <c r="K298" s="1705"/>
      <c r="L298" s="1705"/>
      <c r="M298" s="1705"/>
      <c r="N298" s="1705"/>
      <c r="O298" s="1705"/>
      <c r="P298" s="1705"/>
      <c r="Q298" s="1705"/>
      <c r="R298" s="1705"/>
      <c r="S298" s="1705"/>
      <c r="T298" s="1705"/>
      <c r="U298" s="1705"/>
      <c r="V298" s="1705"/>
      <c r="W298" s="1705"/>
      <c r="X298" s="1705"/>
      <c r="Y298" s="1705"/>
      <c r="Z298" s="1705"/>
    </row>
    <row r="299" spans="1:26" ht="15.75" customHeight="1">
      <c r="A299" s="1705"/>
      <c r="B299" s="1705"/>
      <c r="C299" s="1705"/>
      <c r="D299" s="1705"/>
      <c r="E299" s="1705"/>
      <c r="F299" s="1705"/>
      <c r="G299" s="1705"/>
      <c r="H299" s="1705"/>
      <c r="I299" s="1705"/>
      <c r="J299" s="1705"/>
      <c r="K299" s="1705"/>
      <c r="L299" s="1705"/>
      <c r="M299" s="1705"/>
      <c r="N299" s="1705"/>
      <c r="O299" s="1705"/>
      <c r="P299" s="1705"/>
      <c r="Q299" s="1705"/>
      <c r="R299" s="1705"/>
      <c r="S299" s="1705"/>
      <c r="T299" s="1705"/>
      <c r="U299" s="1705"/>
      <c r="V299" s="1705"/>
      <c r="W299" s="1705"/>
      <c r="X299" s="1705"/>
      <c r="Y299" s="1705"/>
      <c r="Z299" s="1705"/>
    </row>
    <row r="300" spans="1:26" ht="15.75" customHeight="1">
      <c r="A300" s="1705"/>
      <c r="B300" s="1705"/>
      <c r="C300" s="1705"/>
      <c r="D300" s="1705"/>
      <c r="E300" s="1705"/>
      <c r="F300" s="1705"/>
      <c r="G300" s="1705"/>
      <c r="H300" s="1705"/>
      <c r="I300" s="1705"/>
      <c r="J300" s="1705"/>
      <c r="K300" s="1705"/>
      <c r="L300" s="1705"/>
      <c r="M300" s="1705"/>
      <c r="N300" s="1705"/>
      <c r="O300" s="1705"/>
      <c r="P300" s="1705"/>
      <c r="Q300" s="1705"/>
      <c r="R300" s="1705"/>
      <c r="S300" s="1705"/>
      <c r="T300" s="1705"/>
      <c r="U300" s="1705"/>
      <c r="V300" s="1705"/>
      <c r="W300" s="1705"/>
      <c r="X300" s="1705"/>
      <c r="Y300" s="1705"/>
      <c r="Z300" s="1705"/>
    </row>
    <row r="301" spans="1:26" ht="15.75" customHeight="1">
      <c r="A301" s="1705"/>
      <c r="B301" s="1705"/>
      <c r="C301" s="1705"/>
      <c r="D301" s="1705"/>
      <c r="E301" s="1705"/>
      <c r="F301" s="1705"/>
      <c r="G301" s="1705"/>
      <c r="H301" s="1705"/>
      <c r="I301" s="1705"/>
      <c r="J301" s="1705"/>
      <c r="K301" s="1705"/>
      <c r="L301" s="1705"/>
      <c r="M301" s="1705"/>
      <c r="N301" s="1705"/>
      <c r="O301" s="1705"/>
      <c r="P301" s="1705"/>
      <c r="Q301" s="1705"/>
      <c r="R301" s="1705"/>
      <c r="S301" s="1705"/>
      <c r="T301" s="1705"/>
      <c r="U301" s="1705"/>
      <c r="V301" s="1705"/>
      <c r="W301" s="1705"/>
      <c r="X301" s="1705"/>
      <c r="Y301" s="1705"/>
      <c r="Z301" s="1705"/>
    </row>
    <row r="302" spans="1:26" ht="15.75" customHeight="1">
      <c r="A302" s="1705"/>
      <c r="B302" s="1705"/>
      <c r="C302" s="1705"/>
      <c r="D302" s="1705"/>
      <c r="E302" s="1705"/>
      <c r="F302" s="1705"/>
      <c r="G302" s="1705"/>
      <c r="H302" s="1705"/>
      <c r="I302" s="1705"/>
      <c r="J302" s="1705"/>
      <c r="K302" s="1705"/>
      <c r="L302" s="1705"/>
      <c r="M302" s="1705"/>
      <c r="N302" s="1705"/>
      <c r="O302" s="1705"/>
      <c r="P302" s="1705"/>
      <c r="Q302" s="1705"/>
      <c r="R302" s="1705"/>
      <c r="S302" s="1705"/>
      <c r="T302" s="1705"/>
      <c r="U302" s="1705"/>
      <c r="V302" s="1705"/>
      <c r="W302" s="1705"/>
      <c r="X302" s="1705"/>
      <c r="Y302" s="1705"/>
      <c r="Z302" s="1705"/>
    </row>
    <row r="303" spans="1:26" ht="15.75" customHeight="1">
      <c r="A303" s="1705"/>
      <c r="B303" s="1705"/>
      <c r="C303" s="1705"/>
      <c r="D303" s="1705"/>
      <c r="E303" s="1705"/>
      <c r="F303" s="1705"/>
      <c r="G303" s="1705"/>
      <c r="H303" s="1705"/>
      <c r="I303" s="1705"/>
      <c r="J303" s="1705"/>
      <c r="K303" s="1705"/>
      <c r="L303" s="1705"/>
      <c r="M303" s="1705"/>
      <c r="N303" s="1705"/>
      <c r="O303" s="1705"/>
      <c r="P303" s="1705"/>
      <c r="Q303" s="1705"/>
      <c r="R303" s="1705"/>
      <c r="S303" s="1705"/>
      <c r="T303" s="1705"/>
      <c r="U303" s="1705"/>
      <c r="V303" s="1705"/>
      <c r="W303" s="1705"/>
      <c r="X303" s="1705"/>
      <c r="Y303" s="1705"/>
      <c r="Z303" s="1705"/>
    </row>
    <row r="304" spans="1:26" ht="15.75" customHeight="1">
      <c r="A304" s="1705"/>
      <c r="B304" s="1705"/>
      <c r="C304" s="1705"/>
      <c r="D304" s="1705"/>
      <c r="E304" s="1705"/>
      <c r="F304" s="1705"/>
      <c r="G304" s="1705"/>
      <c r="H304" s="1705"/>
      <c r="I304" s="1705"/>
      <c r="J304" s="1705"/>
      <c r="K304" s="1705"/>
      <c r="L304" s="1705"/>
      <c r="M304" s="1705"/>
      <c r="N304" s="1705"/>
      <c r="O304" s="1705"/>
      <c r="P304" s="1705"/>
      <c r="Q304" s="1705"/>
      <c r="R304" s="1705"/>
      <c r="S304" s="1705"/>
      <c r="T304" s="1705"/>
      <c r="U304" s="1705"/>
      <c r="V304" s="1705"/>
      <c r="W304" s="1705"/>
      <c r="X304" s="1705"/>
      <c r="Y304" s="1705"/>
      <c r="Z304" s="1705"/>
    </row>
    <row r="305" spans="1:26" ht="15.75" customHeight="1">
      <c r="A305" s="1705"/>
      <c r="B305" s="1705"/>
      <c r="C305" s="1705"/>
      <c r="D305" s="1705"/>
      <c r="E305" s="1705"/>
      <c r="F305" s="1705"/>
      <c r="G305" s="1705"/>
      <c r="H305" s="1705"/>
      <c r="I305" s="1705"/>
      <c r="J305" s="1705"/>
      <c r="K305" s="1705"/>
      <c r="L305" s="1705"/>
      <c r="M305" s="1705"/>
      <c r="N305" s="1705"/>
      <c r="O305" s="1705"/>
      <c r="P305" s="1705"/>
      <c r="Q305" s="1705"/>
      <c r="R305" s="1705"/>
      <c r="S305" s="1705"/>
      <c r="T305" s="1705"/>
      <c r="U305" s="1705"/>
      <c r="V305" s="1705"/>
      <c r="W305" s="1705"/>
      <c r="X305" s="1705"/>
      <c r="Y305" s="1705"/>
      <c r="Z305" s="1705"/>
    </row>
    <row r="306" spans="1:26" ht="15.75" customHeight="1">
      <c r="A306" s="1705"/>
      <c r="B306" s="1705"/>
      <c r="C306" s="1705"/>
      <c r="D306" s="1705"/>
      <c r="E306" s="1705"/>
      <c r="F306" s="1705"/>
      <c r="G306" s="1705"/>
      <c r="H306" s="1705"/>
      <c r="I306" s="1705"/>
      <c r="J306" s="1705"/>
      <c r="K306" s="1705"/>
      <c r="L306" s="1705"/>
      <c r="M306" s="1705"/>
      <c r="N306" s="1705"/>
      <c r="O306" s="1705"/>
      <c r="P306" s="1705"/>
      <c r="Q306" s="1705"/>
      <c r="R306" s="1705"/>
      <c r="S306" s="1705"/>
      <c r="T306" s="1705"/>
      <c r="U306" s="1705"/>
      <c r="V306" s="1705"/>
      <c r="W306" s="1705"/>
      <c r="X306" s="1705"/>
      <c r="Y306" s="1705"/>
      <c r="Z306" s="1705"/>
    </row>
    <row r="307" spans="1:26" ht="15.75" customHeight="1">
      <c r="A307" s="1705"/>
      <c r="B307" s="1705"/>
      <c r="C307" s="1705"/>
      <c r="D307" s="1705"/>
      <c r="E307" s="1705"/>
      <c r="F307" s="1705"/>
      <c r="G307" s="1705"/>
      <c r="H307" s="1705"/>
      <c r="I307" s="1705"/>
      <c r="J307" s="1705"/>
      <c r="K307" s="1705"/>
      <c r="L307" s="1705"/>
      <c r="M307" s="1705"/>
      <c r="N307" s="1705"/>
      <c r="O307" s="1705"/>
      <c r="P307" s="1705"/>
      <c r="Q307" s="1705"/>
      <c r="R307" s="1705"/>
      <c r="S307" s="1705"/>
      <c r="T307" s="1705"/>
      <c r="U307" s="1705"/>
      <c r="V307" s="1705"/>
      <c r="W307" s="1705"/>
      <c r="X307" s="1705"/>
      <c r="Y307" s="1705"/>
      <c r="Z307" s="1705"/>
    </row>
    <row r="308" spans="1:26" ht="15.75" customHeight="1">
      <c r="A308" s="1705"/>
      <c r="B308" s="1705"/>
      <c r="C308" s="1705"/>
      <c r="D308" s="1705"/>
      <c r="E308" s="1705"/>
      <c r="F308" s="1705"/>
      <c r="G308" s="1705"/>
      <c r="H308" s="1705"/>
      <c r="I308" s="1705"/>
      <c r="J308" s="1705"/>
      <c r="K308" s="1705"/>
      <c r="L308" s="1705"/>
      <c r="M308" s="1705"/>
      <c r="N308" s="1705"/>
      <c r="O308" s="1705"/>
      <c r="P308" s="1705"/>
      <c r="Q308" s="1705"/>
      <c r="R308" s="1705"/>
      <c r="S308" s="1705"/>
      <c r="T308" s="1705"/>
      <c r="U308" s="1705"/>
      <c r="V308" s="1705"/>
      <c r="W308" s="1705"/>
      <c r="X308" s="1705"/>
      <c r="Y308" s="1705"/>
      <c r="Z308" s="1705"/>
    </row>
    <row r="309" spans="1:26" ht="15.75" customHeight="1">
      <c r="A309" s="1705"/>
      <c r="B309" s="1705"/>
      <c r="C309" s="1705"/>
      <c r="D309" s="1705"/>
      <c r="E309" s="1705"/>
      <c r="F309" s="1705"/>
      <c r="G309" s="1705"/>
      <c r="H309" s="1705"/>
      <c r="I309" s="1705"/>
      <c r="J309" s="1705"/>
      <c r="K309" s="1705"/>
      <c r="L309" s="1705"/>
      <c r="M309" s="1705"/>
      <c r="N309" s="1705"/>
      <c r="O309" s="1705"/>
      <c r="P309" s="1705"/>
      <c r="Q309" s="1705"/>
      <c r="R309" s="1705"/>
      <c r="S309" s="1705"/>
      <c r="T309" s="1705"/>
      <c r="U309" s="1705"/>
      <c r="V309" s="1705"/>
      <c r="W309" s="1705"/>
      <c r="X309" s="1705"/>
      <c r="Y309" s="1705"/>
      <c r="Z309" s="1705"/>
    </row>
    <row r="310" spans="1:26" ht="15.75" customHeight="1">
      <c r="A310" s="1705"/>
      <c r="B310" s="1705"/>
      <c r="C310" s="1705"/>
      <c r="D310" s="1705"/>
      <c r="E310" s="1705"/>
      <c r="F310" s="1705"/>
      <c r="G310" s="1705"/>
      <c r="H310" s="1705"/>
      <c r="I310" s="1705"/>
      <c r="J310" s="1705"/>
      <c r="K310" s="1705"/>
      <c r="L310" s="1705"/>
      <c r="M310" s="1705"/>
      <c r="N310" s="1705"/>
      <c r="O310" s="1705"/>
      <c r="P310" s="1705"/>
      <c r="Q310" s="1705"/>
      <c r="R310" s="1705"/>
      <c r="S310" s="1705"/>
      <c r="T310" s="1705"/>
      <c r="U310" s="1705"/>
      <c r="V310" s="1705"/>
      <c r="W310" s="1705"/>
      <c r="X310" s="1705"/>
      <c r="Y310" s="1705"/>
      <c r="Z310" s="1705"/>
    </row>
    <row r="311" spans="1:26" ht="15.75" customHeight="1">
      <c r="A311" s="1705"/>
      <c r="B311" s="1705"/>
      <c r="C311" s="1705"/>
      <c r="D311" s="1705"/>
      <c r="E311" s="1705"/>
      <c r="F311" s="1705"/>
      <c r="G311" s="1705"/>
      <c r="H311" s="1705"/>
      <c r="I311" s="1705"/>
      <c r="J311" s="1705"/>
      <c r="K311" s="1705"/>
      <c r="L311" s="1705"/>
      <c r="M311" s="1705"/>
      <c r="N311" s="1705"/>
      <c r="O311" s="1705"/>
      <c r="P311" s="1705"/>
      <c r="Q311" s="1705"/>
      <c r="R311" s="1705"/>
      <c r="S311" s="1705"/>
      <c r="T311" s="1705"/>
      <c r="U311" s="1705"/>
      <c r="V311" s="1705"/>
      <c r="W311" s="1705"/>
      <c r="X311" s="1705"/>
      <c r="Y311" s="1705"/>
      <c r="Z311" s="1705"/>
    </row>
    <row r="312" spans="1:26" ht="15.75" customHeight="1">
      <c r="A312" s="1705"/>
      <c r="B312" s="1705"/>
      <c r="C312" s="1705"/>
      <c r="D312" s="1705"/>
      <c r="E312" s="1705"/>
      <c r="F312" s="1705"/>
      <c r="G312" s="1705"/>
      <c r="H312" s="1705"/>
      <c r="I312" s="1705"/>
      <c r="J312" s="1705"/>
      <c r="K312" s="1705"/>
      <c r="L312" s="1705"/>
      <c r="M312" s="1705"/>
      <c r="N312" s="1705"/>
      <c r="O312" s="1705"/>
      <c r="P312" s="1705"/>
      <c r="Q312" s="1705"/>
      <c r="R312" s="1705"/>
      <c r="S312" s="1705"/>
      <c r="T312" s="1705"/>
      <c r="U312" s="1705"/>
      <c r="V312" s="1705"/>
      <c r="W312" s="1705"/>
      <c r="X312" s="1705"/>
      <c r="Y312" s="1705"/>
      <c r="Z312" s="1705"/>
    </row>
    <row r="313" spans="1:26" ht="15.75" customHeight="1">
      <c r="A313" s="1705"/>
      <c r="B313" s="1705"/>
      <c r="C313" s="1705"/>
      <c r="D313" s="1705"/>
      <c r="E313" s="1705"/>
      <c r="F313" s="1705"/>
      <c r="G313" s="1705"/>
      <c r="H313" s="1705"/>
      <c r="I313" s="1705"/>
      <c r="J313" s="1705"/>
      <c r="K313" s="1705"/>
      <c r="L313" s="1705"/>
      <c r="M313" s="1705"/>
      <c r="N313" s="1705"/>
      <c r="O313" s="1705"/>
      <c r="P313" s="1705"/>
      <c r="Q313" s="1705"/>
      <c r="R313" s="1705"/>
      <c r="S313" s="1705"/>
      <c r="T313" s="1705"/>
      <c r="U313" s="1705"/>
      <c r="V313" s="1705"/>
      <c r="W313" s="1705"/>
      <c r="X313" s="1705"/>
      <c r="Y313" s="1705"/>
      <c r="Z313" s="1705"/>
    </row>
    <row r="314" spans="1:26" ht="15.75" customHeight="1">
      <c r="A314" s="1705"/>
      <c r="B314" s="1705"/>
      <c r="C314" s="1705"/>
      <c r="D314" s="1705"/>
      <c r="E314" s="1705"/>
      <c r="F314" s="1705"/>
      <c r="G314" s="1705"/>
      <c r="H314" s="1705"/>
      <c r="I314" s="1705"/>
      <c r="J314" s="1705"/>
      <c r="K314" s="1705"/>
      <c r="L314" s="1705"/>
      <c r="M314" s="1705"/>
      <c r="N314" s="1705"/>
      <c r="O314" s="1705"/>
      <c r="P314" s="1705"/>
      <c r="Q314" s="1705"/>
      <c r="R314" s="1705"/>
      <c r="S314" s="1705"/>
      <c r="T314" s="1705"/>
      <c r="U314" s="1705"/>
      <c r="V314" s="1705"/>
      <c r="W314" s="1705"/>
      <c r="X314" s="1705"/>
      <c r="Y314" s="1705"/>
      <c r="Z314" s="1705"/>
    </row>
    <row r="315" spans="1:26" ht="15.75" customHeight="1">
      <c r="A315" s="1705"/>
      <c r="B315" s="1705"/>
      <c r="C315" s="1705"/>
      <c r="D315" s="1705"/>
      <c r="E315" s="1705"/>
      <c r="F315" s="1705"/>
      <c r="G315" s="1705"/>
      <c r="H315" s="1705"/>
      <c r="I315" s="1705"/>
      <c r="J315" s="1705"/>
      <c r="K315" s="1705"/>
      <c r="L315" s="1705"/>
      <c r="M315" s="1705"/>
      <c r="N315" s="1705"/>
      <c r="O315" s="1705"/>
      <c r="P315" s="1705"/>
      <c r="Q315" s="1705"/>
      <c r="R315" s="1705"/>
      <c r="S315" s="1705"/>
      <c r="T315" s="1705"/>
      <c r="U315" s="1705"/>
      <c r="V315" s="1705"/>
      <c r="W315" s="1705"/>
      <c r="X315" s="1705"/>
      <c r="Y315" s="1705"/>
      <c r="Z315" s="1705"/>
    </row>
    <row r="316" spans="1:26" ht="15.75" customHeight="1">
      <c r="A316" s="1705"/>
      <c r="B316" s="1705"/>
      <c r="C316" s="1705"/>
      <c r="D316" s="1705"/>
      <c r="E316" s="1705"/>
      <c r="F316" s="1705"/>
      <c r="G316" s="1705"/>
      <c r="H316" s="1705"/>
      <c r="I316" s="1705"/>
      <c r="J316" s="1705"/>
      <c r="K316" s="1705"/>
      <c r="L316" s="1705"/>
      <c r="M316" s="1705"/>
      <c r="N316" s="1705"/>
      <c r="O316" s="1705"/>
      <c r="P316" s="1705"/>
      <c r="Q316" s="1705"/>
      <c r="R316" s="1705"/>
      <c r="S316" s="1705"/>
      <c r="T316" s="1705"/>
      <c r="U316" s="1705"/>
      <c r="V316" s="1705"/>
      <c r="W316" s="1705"/>
      <c r="X316" s="1705"/>
      <c r="Y316" s="1705"/>
      <c r="Z316" s="1705"/>
    </row>
    <row r="317" spans="1:26" ht="15.75" customHeight="1">
      <c r="A317" s="1705"/>
      <c r="B317" s="1705"/>
      <c r="C317" s="1705"/>
      <c r="D317" s="1705"/>
      <c r="E317" s="1705"/>
      <c r="F317" s="1705"/>
      <c r="G317" s="1705"/>
      <c r="H317" s="1705"/>
      <c r="I317" s="1705"/>
      <c r="J317" s="1705"/>
      <c r="K317" s="1705"/>
      <c r="L317" s="1705"/>
      <c r="M317" s="1705"/>
      <c r="N317" s="1705"/>
      <c r="O317" s="1705"/>
      <c r="P317" s="1705"/>
      <c r="Q317" s="1705"/>
      <c r="R317" s="1705"/>
      <c r="S317" s="1705"/>
      <c r="T317" s="1705"/>
      <c r="U317" s="1705"/>
      <c r="V317" s="1705"/>
      <c r="W317" s="1705"/>
      <c r="X317" s="1705"/>
      <c r="Y317" s="1705"/>
      <c r="Z317" s="1705"/>
    </row>
    <row r="318" spans="1:26" ht="15.75" customHeight="1">
      <c r="A318" s="1705"/>
      <c r="B318" s="1705"/>
      <c r="C318" s="1705"/>
      <c r="D318" s="1705"/>
      <c r="E318" s="1705"/>
      <c r="F318" s="1705"/>
      <c r="G318" s="1705"/>
      <c r="H318" s="1705"/>
      <c r="I318" s="1705"/>
      <c r="J318" s="1705"/>
      <c r="K318" s="1705"/>
      <c r="L318" s="1705"/>
      <c r="M318" s="1705"/>
      <c r="N318" s="1705"/>
      <c r="O318" s="1705"/>
      <c r="P318" s="1705"/>
      <c r="Q318" s="1705"/>
      <c r="R318" s="1705"/>
      <c r="S318" s="1705"/>
      <c r="T318" s="1705"/>
      <c r="U318" s="1705"/>
      <c r="V318" s="1705"/>
      <c r="W318" s="1705"/>
      <c r="X318" s="1705"/>
      <c r="Y318" s="1705"/>
      <c r="Z318" s="1705"/>
    </row>
    <row r="319" spans="1:26" ht="15.75" customHeight="1">
      <c r="A319" s="1705"/>
      <c r="B319" s="1705"/>
      <c r="C319" s="1705"/>
      <c r="D319" s="1705"/>
      <c r="E319" s="1705"/>
      <c r="F319" s="1705"/>
      <c r="G319" s="1705"/>
      <c r="H319" s="1705"/>
      <c r="I319" s="1705"/>
      <c r="J319" s="1705"/>
      <c r="K319" s="1705"/>
      <c r="L319" s="1705"/>
      <c r="M319" s="1705"/>
      <c r="N319" s="1705"/>
      <c r="O319" s="1705"/>
      <c r="P319" s="1705"/>
      <c r="Q319" s="1705"/>
      <c r="R319" s="1705"/>
      <c r="S319" s="1705"/>
      <c r="T319" s="1705"/>
      <c r="U319" s="1705"/>
      <c r="V319" s="1705"/>
      <c r="W319" s="1705"/>
      <c r="X319" s="1705"/>
      <c r="Y319" s="1705"/>
      <c r="Z319" s="1705"/>
    </row>
    <row r="320" spans="1:26" ht="15.75" customHeight="1">
      <c r="A320" s="1705"/>
      <c r="B320" s="1705"/>
      <c r="C320" s="1705"/>
      <c r="D320" s="1705"/>
      <c r="E320" s="1705"/>
      <c r="F320" s="1705"/>
      <c r="G320" s="1705"/>
      <c r="H320" s="1705"/>
      <c r="I320" s="1705"/>
      <c r="J320" s="1705"/>
      <c r="K320" s="1705"/>
      <c r="L320" s="1705"/>
      <c r="M320" s="1705"/>
      <c r="N320" s="1705"/>
      <c r="O320" s="1705"/>
      <c r="P320" s="1705"/>
      <c r="Q320" s="1705"/>
      <c r="R320" s="1705"/>
      <c r="S320" s="1705"/>
      <c r="T320" s="1705"/>
      <c r="U320" s="1705"/>
      <c r="V320" s="1705"/>
      <c r="W320" s="1705"/>
      <c r="X320" s="1705"/>
      <c r="Y320" s="1705"/>
      <c r="Z320" s="1705"/>
    </row>
    <row r="321" spans="1:26" ht="15.75" customHeight="1">
      <c r="A321" s="1705"/>
      <c r="B321" s="1705"/>
      <c r="C321" s="1705"/>
      <c r="D321" s="1705"/>
      <c r="E321" s="1705"/>
      <c r="F321" s="1705"/>
      <c r="G321" s="1705"/>
      <c r="H321" s="1705"/>
      <c r="I321" s="1705"/>
      <c r="J321" s="1705"/>
      <c r="K321" s="1705"/>
      <c r="L321" s="1705"/>
      <c r="M321" s="1705"/>
      <c r="N321" s="1705"/>
      <c r="O321" s="1705"/>
      <c r="P321" s="1705"/>
      <c r="Q321" s="1705"/>
      <c r="R321" s="1705"/>
      <c r="S321" s="1705"/>
      <c r="T321" s="1705"/>
      <c r="U321" s="1705"/>
      <c r="V321" s="1705"/>
      <c r="W321" s="1705"/>
      <c r="X321" s="1705"/>
      <c r="Y321" s="1705"/>
      <c r="Z321" s="1705"/>
    </row>
    <row r="322" spans="1:26" ht="15.75" customHeight="1">
      <c r="A322" s="1705"/>
      <c r="B322" s="1705"/>
      <c r="C322" s="1705"/>
      <c r="D322" s="1705"/>
      <c r="E322" s="1705"/>
      <c r="F322" s="1705"/>
      <c r="G322" s="1705"/>
      <c r="H322" s="1705"/>
      <c r="I322" s="1705"/>
      <c r="J322" s="1705"/>
      <c r="K322" s="1705"/>
      <c r="L322" s="1705"/>
      <c r="M322" s="1705"/>
      <c r="N322" s="1705"/>
      <c r="O322" s="1705"/>
      <c r="P322" s="1705"/>
      <c r="Q322" s="1705"/>
      <c r="R322" s="1705"/>
      <c r="S322" s="1705"/>
      <c r="T322" s="1705"/>
      <c r="U322" s="1705"/>
      <c r="V322" s="1705"/>
      <c r="W322" s="1705"/>
      <c r="X322" s="1705"/>
      <c r="Y322" s="1705"/>
      <c r="Z322" s="1705"/>
    </row>
    <row r="323" spans="1:26" ht="15.75" customHeight="1">
      <c r="A323" s="1705"/>
      <c r="B323" s="1705"/>
      <c r="C323" s="1705"/>
      <c r="D323" s="1705"/>
      <c r="E323" s="1705"/>
      <c r="F323" s="1705"/>
      <c r="G323" s="1705"/>
      <c r="H323" s="1705"/>
      <c r="I323" s="1705"/>
      <c r="J323" s="1705"/>
      <c r="K323" s="1705"/>
      <c r="L323" s="1705"/>
      <c r="M323" s="1705"/>
      <c r="N323" s="1705"/>
      <c r="O323" s="1705"/>
      <c r="P323" s="1705"/>
      <c r="Q323" s="1705"/>
      <c r="R323" s="1705"/>
      <c r="S323" s="1705"/>
      <c r="T323" s="1705"/>
      <c r="U323" s="1705"/>
      <c r="V323" s="1705"/>
      <c r="W323" s="1705"/>
      <c r="X323" s="1705"/>
      <c r="Y323" s="1705"/>
      <c r="Z323" s="1705"/>
    </row>
    <row r="324" spans="1:26" ht="15.75" customHeight="1">
      <c r="A324" s="1705"/>
      <c r="B324" s="1705"/>
      <c r="C324" s="1705"/>
      <c r="D324" s="1705"/>
      <c r="E324" s="1705"/>
      <c r="F324" s="1705"/>
      <c r="G324" s="1705"/>
      <c r="H324" s="1705"/>
      <c r="I324" s="1705"/>
      <c r="J324" s="1705"/>
      <c r="K324" s="1705"/>
      <c r="L324" s="1705"/>
      <c r="M324" s="1705"/>
      <c r="N324" s="1705"/>
      <c r="O324" s="1705"/>
      <c r="P324" s="1705"/>
      <c r="Q324" s="1705"/>
      <c r="R324" s="1705"/>
      <c r="S324" s="1705"/>
      <c r="T324" s="1705"/>
      <c r="U324" s="1705"/>
      <c r="V324" s="1705"/>
      <c r="W324" s="1705"/>
      <c r="X324" s="1705"/>
      <c r="Y324" s="1705"/>
      <c r="Z324" s="1705"/>
    </row>
    <row r="325" spans="1:26" ht="15.75" customHeight="1">
      <c r="A325" s="1705"/>
      <c r="B325" s="1705"/>
      <c r="C325" s="1705"/>
      <c r="D325" s="1705"/>
      <c r="E325" s="1705"/>
      <c r="F325" s="1705"/>
      <c r="G325" s="1705"/>
      <c r="H325" s="1705"/>
      <c r="I325" s="1705"/>
      <c r="J325" s="1705"/>
      <c r="K325" s="1705"/>
      <c r="L325" s="1705"/>
      <c r="M325" s="1705"/>
      <c r="N325" s="1705"/>
      <c r="O325" s="1705"/>
      <c r="P325" s="1705"/>
      <c r="Q325" s="1705"/>
      <c r="R325" s="1705"/>
      <c r="S325" s="1705"/>
      <c r="T325" s="1705"/>
      <c r="U325" s="1705"/>
      <c r="V325" s="1705"/>
      <c r="W325" s="1705"/>
      <c r="X325" s="1705"/>
      <c r="Y325" s="1705"/>
      <c r="Z325" s="1705"/>
    </row>
    <row r="326" spans="1:26" ht="15.75" customHeight="1">
      <c r="A326" s="1705"/>
      <c r="B326" s="1705"/>
      <c r="C326" s="1705"/>
      <c r="D326" s="1705"/>
      <c r="E326" s="1705"/>
      <c r="F326" s="1705"/>
      <c r="G326" s="1705"/>
      <c r="H326" s="1705"/>
      <c r="I326" s="1705"/>
      <c r="J326" s="1705"/>
      <c r="K326" s="1705"/>
      <c r="L326" s="1705"/>
      <c r="M326" s="1705"/>
      <c r="N326" s="1705"/>
      <c r="O326" s="1705"/>
      <c r="P326" s="1705"/>
      <c r="Q326" s="1705"/>
      <c r="R326" s="1705"/>
      <c r="S326" s="1705"/>
      <c r="T326" s="1705"/>
      <c r="U326" s="1705"/>
      <c r="V326" s="1705"/>
      <c r="W326" s="1705"/>
      <c r="X326" s="1705"/>
      <c r="Y326" s="1705"/>
      <c r="Z326" s="1705"/>
    </row>
    <row r="327" spans="1:26" ht="15.75" customHeight="1">
      <c r="A327" s="1705"/>
      <c r="B327" s="1705"/>
      <c r="C327" s="1705"/>
      <c r="D327" s="1705"/>
      <c r="E327" s="1705"/>
      <c r="F327" s="1705"/>
      <c r="G327" s="1705"/>
      <c r="H327" s="1705"/>
      <c r="I327" s="1705"/>
      <c r="J327" s="1705"/>
      <c r="K327" s="1705"/>
      <c r="L327" s="1705"/>
      <c r="M327" s="1705"/>
      <c r="N327" s="1705"/>
      <c r="O327" s="1705"/>
      <c r="P327" s="1705"/>
      <c r="Q327" s="1705"/>
      <c r="R327" s="1705"/>
      <c r="S327" s="1705"/>
      <c r="T327" s="1705"/>
      <c r="U327" s="1705"/>
      <c r="V327" s="1705"/>
      <c r="W327" s="1705"/>
      <c r="X327" s="1705"/>
      <c r="Y327" s="1705"/>
      <c r="Z327" s="1705"/>
    </row>
    <row r="328" spans="1:26" ht="15.75" customHeight="1">
      <c r="A328" s="1705"/>
      <c r="B328" s="1705"/>
      <c r="C328" s="1705"/>
      <c r="D328" s="1705"/>
      <c r="E328" s="1705"/>
      <c r="F328" s="1705"/>
      <c r="G328" s="1705"/>
      <c r="H328" s="1705"/>
      <c r="I328" s="1705"/>
      <c r="J328" s="1705"/>
      <c r="K328" s="1705"/>
      <c r="L328" s="1705"/>
      <c r="M328" s="1705"/>
      <c r="N328" s="1705"/>
      <c r="O328" s="1705"/>
      <c r="P328" s="1705"/>
      <c r="Q328" s="1705"/>
      <c r="R328" s="1705"/>
      <c r="S328" s="1705"/>
      <c r="T328" s="1705"/>
      <c r="U328" s="1705"/>
      <c r="V328" s="1705"/>
      <c r="W328" s="1705"/>
      <c r="X328" s="1705"/>
      <c r="Y328" s="1705"/>
      <c r="Z328" s="1705"/>
    </row>
    <row r="329" spans="1:26" ht="15.75" customHeight="1">
      <c r="A329" s="1705"/>
      <c r="B329" s="1705"/>
      <c r="C329" s="1705"/>
      <c r="D329" s="1705"/>
      <c r="E329" s="1705"/>
      <c r="F329" s="1705"/>
      <c r="G329" s="1705"/>
      <c r="H329" s="1705"/>
      <c r="I329" s="1705"/>
      <c r="J329" s="1705"/>
      <c r="K329" s="1705"/>
      <c r="L329" s="1705"/>
      <c r="M329" s="1705"/>
      <c r="N329" s="1705"/>
      <c r="O329" s="1705"/>
      <c r="P329" s="1705"/>
      <c r="Q329" s="1705"/>
      <c r="R329" s="1705"/>
      <c r="S329" s="1705"/>
      <c r="T329" s="1705"/>
      <c r="U329" s="1705"/>
      <c r="V329" s="1705"/>
      <c r="W329" s="1705"/>
      <c r="X329" s="1705"/>
      <c r="Y329" s="1705"/>
      <c r="Z329" s="1705"/>
    </row>
    <row r="330" spans="1:26" ht="15.75" customHeight="1">
      <c r="A330" s="1705"/>
      <c r="B330" s="1705"/>
      <c r="C330" s="1705"/>
      <c r="D330" s="1705"/>
      <c r="E330" s="1705"/>
      <c r="F330" s="1705"/>
      <c r="G330" s="1705"/>
      <c r="H330" s="1705"/>
      <c r="I330" s="1705"/>
      <c r="J330" s="1705"/>
      <c r="K330" s="1705"/>
      <c r="L330" s="1705"/>
      <c r="M330" s="1705"/>
      <c r="N330" s="1705"/>
      <c r="O330" s="1705"/>
      <c r="P330" s="1705"/>
      <c r="Q330" s="1705"/>
      <c r="R330" s="1705"/>
      <c r="S330" s="1705"/>
      <c r="T330" s="1705"/>
      <c r="U330" s="1705"/>
      <c r="V330" s="1705"/>
      <c r="W330" s="1705"/>
      <c r="X330" s="1705"/>
      <c r="Y330" s="1705"/>
      <c r="Z330" s="1705"/>
    </row>
    <row r="331" spans="1:26" ht="15.75" customHeight="1">
      <c r="A331" s="1705"/>
      <c r="B331" s="1705"/>
      <c r="C331" s="1705"/>
      <c r="D331" s="1705"/>
      <c r="E331" s="1705"/>
      <c r="F331" s="1705"/>
      <c r="G331" s="1705"/>
      <c r="H331" s="1705"/>
      <c r="I331" s="1705"/>
      <c r="J331" s="1705"/>
      <c r="K331" s="1705"/>
      <c r="L331" s="1705"/>
      <c r="M331" s="1705"/>
      <c r="N331" s="1705"/>
      <c r="O331" s="1705"/>
      <c r="P331" s="1705"/>
      <c r="Q331" s="1705"/>
      <c r="R331" s="1705"/>
      <c r="S331" s="1705"/>
      <c r="T331" s="1705"/>
      <c r="U331" s="1705"/>
      <c r="V331" s="1705"/>
      <c r="W331" s="1705"/>
      <c r="X331" s="1705"/>
      <c r="Y331" s="1705"/>
      <c r="Z331" s="1705"/>
    </row>
    <row r="332" spans="1:26" ht="15.75" customHeight="1">
      <c r="A332" s="1705"/>
      <c r="B332" s="1705"/>
      <c r="C332" s="1705"/>
      <c r="D332" s="1705"/>
      <c r="E332" s="1705"/>
      <c r="F332" s="1705"/>
      <c r="G332" s="1705"/>
      <c r="H332" s="1705"/>
      <c r="I332" s="1705"/>
      <c r="J332" s="1705"/>
      <c r="K332" s="1705"/>
      <c r="L332" s="1705"/>
      <c r="M332" s="1705"/>
      <c r="N332" s="1705"/>
      <c r="O332" s="1705"/>
      <c r="P332" s="1705"/>
      <c r="Q332" s="1705"/>
      <c r="R332" s="1705"/>
      <c r="S332" s="1705"/>
      <c r="T332" s="1705"/>
      <c r="U332" s="1705"/>
      <c r="V332" s="1705"/>
      <c r="W332" s="1705"/>
      <c r="X332" s="1705"/>
      <c r="Y332" s="1705"/>
      <c r="Z332" s="1705"/>
    </row>
    <row r="333" spans="1:26" ht="15.75" customHeight="1">
      <c r="A333" s="1705"/>
      <c r="B333" s="1705"/>
      <c r="C333" s="1705"/>
      <c r="D333" s="1705"/>
      <c r="E333" s="1705"/>
      <c r="F333" s="1705"/>
      <c r="G333" s="1705"/>
      <c r="H333" s="1705"/>
      <c r="I333" s="1705"/>
      <c r="J333" s="1705"/>
      <c r="K333" s="1705"/>
      <c r="L333" s="1705"/>
      <c r="M333" s="1705"/>
      <c r="N333" s="1705"/>
      <c r="O333" s="1705"/>
      <c r="P333" s="1705"/>
      <c r="Q333" s="1705"/>
      <c r="R333" s="1705"/>
      <c r="S333" s="1705"/>
      <c r="T333" s="1705"/>
      <c r="U333" s="1705"/>
      <c r="V333" s="1705"/>
      <c r="W333" s="1705"/>
      <c r="X333" s="1705"/>
      <c r="Y333" s="1705"/>
      <c r="Z333" s="1705"/>
    </row>
    <row r="334" spans="1:26" ht="15.75" customHeight="1">
      <c r="A334" s="1705"/>
      <c r="B334" s="1705"/>
      <c r="C334" s="1705"/>
      <c r="D334" s="1705"/>
      <c r="E334" s="1705"/>
      <c r="F334" s="1705"/>
      <c r="G334" s="1705"/>
      <c r="H334" s="1705"/>
      <c r="I334" s="1705"/>
      <c r="J334" s="1705"/>
      <c r="K334" s="1705"/>
      <c r="L334" s="1705"/>
      <c r="M334" s="1705"/>
      <c r="N334" s="1705"/>
      <c r="O334" s="1705"/>
      <c r="P334" s="1705"/>
      <c r="Q334" s="1705"/>
      <c r="R334" s="1705"/>
      <c r="S334" s="1705"/>
      <c r="T334" s="1705"/>
      <c r="U334" s="1705"/>
      <c r="V334" s="1705"/>
      <c r="W334" s="1705"/>
      <c r="X334" s="1705"/>
      <c r="Y334" s="1705"/>
      <c r="Z334" s="1705"/>
    </row>
    <row r="335" spans="1:26" ht="15.75" customHeight="1">
      <c r="A335" s="1705"/>
      <c r="B335" s="1705"/>
      <c r="C335" s="1705"/>
      <c r="D335" s="1705"/>
      <c r="E335" s="1705"/>
      <c r="F335" s="1705"/>
      <c r="G335" s="1705"/>
      <c r="H335" s="1705"/>
      <c r="I335" s="1705"/>
      <c r="J335" s="1705"/>
      <c r="K335" s="1705"/>
      <c r="L335" s="1705"/>
      <c r="M335" s="1705"/>
      <c r="N335" s="1705"/>
      <c r="O335" s="1705"/>
      <c r="P335" s="1705"/>
      <c r="Q335" s="1705"/>
      <c r="R335" s="1705"/>
      <c r="S335" s="1705"/>
      <c r="T335" s="1705"/>
      <c r="U335" s="1705"/>
      <c r="V335" s="1705"/>
      <c r="W335" s="1705"/>
      <c r="X335" s="1705"/>
      <c r="Y335" s="1705"/>
      <c r="Z335" s="1705"/>
    </row>
    <row r="336" spans="1:26" ht="15.75" customHeight="1">
      <c r="A336" s="1705"/>
      <c r="B336" s="1705"/>
      <c r="C336" s="1705"/>
      <c r="D336" s="1705"/>
      <c r="E336" s="1705"/>
      <c r="F336" s="1705"/>
      <c r="G336" s="1705"/>
      <c r="H336" s="1705"/>
      <c r="I336" s="1705"/>
      <c r="J336" s="1705"/>
      <c r="K336" s="1705"/>
      <c r="L336" s="1705"/>
      <c r="M336" s="1705"/>
      <c r="N336" s="1705"/>
      <c r="O336" s="1705"/>
      <c r="P336" s="1705"/>
      <c r="Q336" s="1705"/>
      <c r="R336" s="1705"/>
      <c r="S336" s="1705"/>
      <c r="T336" s="1705"/>
      <c r="U336" s="1705"/>
      <c r="V336" s="1705"/>
      <c r="W336" s="1705"/>
      <c r="X336" s="1705"/>
      <c r="Y336" s="1705"/>
      <c r="Z336" s="1705"/>
    </row>
    <row r="337" spans="1:26" ht="15.75" customHeight="1">
      <c r="A337" s="1705"/>
      <c r="B337" s="1705"/>
      <c r="C337" s="1705"/>
      <c r="D337" s="1705"/>
      <c r="E337" s="1705"/>
      <c r="F337" s="1705"/>
      <c r="G337" s="1705"/>
      <c r="H337" s="1705"/>
      <c r="I337" s="1705"/>
      <c r="J337" s="1705"/>
      <c r="K337" s="1705"/>
      <c r="L337" s="1705"/>
      <c r="M337" s="1705"/>
      <c r="N337" s="1705"/>
      <c r="O337" s="1705"/>
      <c r="P337" s="1705"/>
      <c r="Q337" s="1705"/>
      <c r="R337" s="1705"/>
      <c r="S337" s="1705"/>
      <c r="T337" s="1705"/>
      <c r="U337" s="1705"/>
      <c r="V337" s="1705"/>
      <c r="W337" s="1705"/>
      <c r="X337" s="1705"/>
      <c r="Y337" s="1705"/>
      <c r="Z337" s="1705"/>
    </row>
    <row r="338" spans="1:26" ht="15.75" customHeight="1">
      <c r="A338" s="1705"/>
      <c r="B338" s="1705"/>
      <c r="C338" s="1705"/>
      <c r="D338" s="1705"/>
      <c r="E338" s="1705"/>
      <c r="F338" s="1705"/>
      <c r="G338" s="1705"/>
      <c r="H338" s="1705"/>
      <c r="I338" s="1705"/>
      <c r="J338" s="1705"/>
      <c r="K338" s="1705"/>
      <c r="L338" s="1705"/>
      <c r="M338" s="1705"/>
      <c r="N338" s="1705"/>
      <c r="O338" s="1705"/>
      <c r="P338" s="1705"/>
      <c r="Q338" s="1705"/>
      <c r="R338" s="1705"/>
      <c r="S338" s="1705"/>
      <c r="T338" s="1705"/>
      <c r="U338" s="1705"/>
      <c r="V338" s="1705"/>
      <c r="W338" s="1705"/>
      <c r="X338" s="1705"/>
      <c r="Y338" s="1705"/>
      <c r="Z338" s="1705"/>
    </row>
    <row r="339" spans="1:26" ht="15.75" customHeight="1">
      <c r="A339" s="1705"/>
      <c r="B339" s="1705"/>
      <c r="C339" s="1705"/>
      <c r="D339" s="1705"/>
      <c r="E339" s="1705"/>
      <c r="F339" s="1705"/>
      <c r="G339" s="1705"/>
      <c r="H339" s="1705"/>
      <c r="I339" s="1705"/>
      <c r="J339" s="1705"/>
      <c r="K339" s="1705"/>
      <c r="L339" s="1705"/>
      <c r="M339" s="1705"/>
      <c r="N339" s="1705"/>
      <c r="O339" s="1705"/>
      <c r="P339" s="1705"/>
      <c r="Q339" s="1705"/>
      <c r="R339" s="1705"/>
      <c r="S339" s="1705"/>
      <c r="T339" s="1705"/>
      <c r="U339" s="1705"/>
      <c r="V339" s="1705"/>
      <c r="W339" s="1705"/>
      <c r="X339" s="1705"/>
      <c r="Y339" s="1705"/>
      <c r="Z339" s="1705"/>
    </row>
    <row r="340" spans="1:26" ht="15.75" customHeight="1">
      <c r="A340" s="1705"/>
      <c r="B340" s="1705"/>
      <c r="C340" s="1705"/>
      <c r="D340" s="1705"/>
      <c r="E340" s="1705"/>
      <c r="F340" s="1705"/>
      <c r="G340" s="1705"/>
      <c r="H340" s="1705"/>
      <c r="I340" s="1705"/>
      <c r="J340" s="1705"/>
      <c r="K340" s="1705"/>
      <c r="L340" s="1705"/>
      <c r="M340" s="1705"/>
      <c r="N340" s="1705"/>
      <c r="O340" s="1705"/>
      <c r="P340" s="1705"/>
      <c r="Q340" s="1705"/>
      <c r="R340" s="1705"/>
      <c r="S340" s="1705"/>
      <c r="T340" s="1705"/>
      <c r="U340" s="1705"/>
      <c r="V340" s="1705"/>
      <c r="W340" s="1705"/>
      <c r="X340" s="1705"/>
      <c r="Y340" s="1705"/>
      <c r="Z340" s="1705"/>
    </row>
    <row r="341" spans="1:26" ht="15.75" customHeight="1">
      <c r="A341" s="1705"/>
      <c r="B341" s="1705"/>
      <c r="C341" s="1705"/>
      <c r="D341" s="1705"/>
      <c r="E341" s="1705"/>
      <c r="F341" s="1705"/>
      <c r="G341" s="1705"/>
      <c r="H341" s="1705"/>
      <c r="I341" s="1705"/>
      <c r="J341" s="1705"/>
      <c r="K341" s="1705"/>
      <c r="L341" s="1705"/>
      <c r="M341" s="1705"/>
      <c r="N341" s="1705"/>
      <c r="O341" s="1705"/>
      <c r="P341" s="1705"/>
      <c r="Q341" s="1705"/>
      <c r="R341" s="1705"/>
      <c r="S341" s="1705"/>
      <c r="T341" s="1705"/>
      <c r="U341" s="1705"/>
      <c r="V341" s="1705"/>
      <c r="W341" s="1705"/>
      <c r="X341" s="1705"/>
      <c r="Y341" s="1705"/>
      <c r="Z341" s="1705"/>
    </row>
    <row r="342" spans="1:26" ht="15.75" customHeight="1">
      <c r="A342" s="1705"/>
      <c r="B342" s="1705"/>
      <c r="C342" s="1705"/>
      <c r="D342" s="1705"/>
      <c r="E342" s="1705"/>
      <c r="F342" s="1705"/>
      <c r="G342" s="1705"/>
      <c r="H342" s="1705"/>
      <c r="I342" s="1705"/>
      <c r="J342" s="1705"/>
      <c r="K342" s="1705"/>
      <c r="L342" s="1705"/>
      <c r="M342" s="1705"/>
      <c r="N342" s="1705"/>
      <c r="O342" s="1705"/>
      <c r="P342" s="1705"/>
      <c r="Q342" s="1705"/>
      <c r="R342" s="1705"/>
      <c r="S342" s="1705"/>
      <c r="T342" s="1705"/>
      <c r="U342" s="1705"/>
      <c r="V342" s="1705"/>
      <c r="W342" s="1705"/>
      <c r="X342" s="1705"/>
      <c r="Y342" s="1705"/>
      <c r="Z342" s="1705"/>
    </row>
    <row r="343" spans="1:26" ht="15.75" customHeight="1">
      <c r="A343" s="1705"/>
      <c r="B343" s="1705"/>
      <c r="C343" s="1705"/>
      <c r="D343" s="1705"/>
      <c r="E343" s="1705"/>
      <c r="F343" s="1705"/>
      <c r="G343" s="1705"/>
      <c r="H343" s="1705"/>
      <c r="I343" s="1705"/>
      <c r="J343" s="1705"/>
      <c r="K343" s="1705"/>
      <c r="L343" s="1705"/>
      <c r="M343" s="1705"/>
      <c r="N343" s="1705"/>
      <c r="O343" s="1705"/>
      <c r="P343" s="1705"/>
      <c r="Q343" s="1705"/>
      <c r="R343" s="1705"/>
      <c r="S343" s="1705"/>
      <c r="T343" s="1705"/>
      <c r="U343" s="1705"/>
      <c r="V343" s="1705"/>
      <c r="W343" s="1705"/>
      <c r="X343" s="1705"/>
      <c r="Y343" s="1705"/>
      <c r="Z343" s="1705"/>
    </row>
    <row r="344" spans="1:26" ht="15.75" customHeight="1">
      <c r="A344" s="1705"/>
      <c r="B344" s="1705"/>
      <c r="C344" s="1705"/>
      <c r="D344" s="1705"/>
      <c r="E344" s="1705"/>
      <c r="F344" s="1705"/>
      <c r="G344" s="1705"/>
      <c r="H344" s="1705"/>
      <c r="I344" s="1705"/>
      <c r="J344" s="1705"/>
      <c r="K344" s="1705"/>
      <c r="L344" s="1705"/>
      <c r="M344" s="1705"/>
      <c r="N344" s="1705"/>
      <c r="O344" s="1705"/>
      <c r="P344" s="1705"/>
      <c r="Q344" s="1705"/>
      <c r="R344" s="1705"/>
      <c r="S344" s="1705"/>
      <c r="T344" s="1705"/>
      <c r="U344" s="1705"/>
      <c r="V344" s="1705"/>
      <c r="W344" s="1705"/>
      <c r="X344" s="1705"/>
      <c r="Y344" s="1705"/>
      <c r="Z344" s="1705"/>
    </row>
    <row r="345" spans="1:26" ht="15.75" customHeight="1">
      <c r="A345" s="1705"/>
      <c r="B345" s="1705"/>
      <c r="C345" s="1705"/>
      <c r="D345" s="1705"/>
      <c r="E345" s="1705"/>
      <c r="F345" s="1705"/>
      <c r="G345" s="1705"/>
      <c r="H345" s="1705"/>
      <c r="I345" s="1705"/>
      <c r="J345" s="1705"/>
      <c r="K345" s="1705"/>
      <c r="L345" s="1705"/>
      <c r="M345" s="1705"/>
      <c r="N345" s="1705"/>
      <c r="O345" s="1705"/>
      <c r="P345" s="1705"/>
      <c r="Q345" s="1705"/>
      <c r="R345" s="1705"/>
      <c r="S345" s="1705"/>
      <c r="T345" s="1705"/>
      <c r="U345" s="1705"/>
      <c r="V345" s="1705"/>
      <c r="W345" s="1705"/>
      <c r="X345" s="1705"/>
      <c r="Y345" s="1705"/>
      <c r="Z345" s="1705"/>
    </row>
    <row r="346" spans="1:26" ht="15.75" customHeight="1">
      <c r="A346" s="1705"/>
      <c r="B346" s="1705"/>
      <c r="C346" s="1705"/>
      <c r="D346" s="1705"/>
      <c r="E346" s="1705"/>
      <c r="F346" s="1705"/>
      <c r="G346" s="1705"/>
      <c r="H346" s="1705"/>
      <c r="I346" s="1705"/>
      <c r="J346" s="1705"/>
      <c r="K346" s="1705"/>
      <c r="L346" s="1705"/>
      <c r="M346" s="1705"/>
      <c r="N346" s="1705"/>
      <c r="O346" s="1705"/>
      <c r="P346" s="1705"/>
      <c r="Q346" s="1705"/>
      <c r="R346" s="1705"/>
      <c r="S346" s="1705"/>
      <c r="T346" s="1705"/>
      <c r="U346" s="1705"/>
      <c r="V346" s="1705"/>
      <c r="W346" s="1705"/>
      <c r="X346" s="1705"/>
      <c r="Y346" s="1705"/>
      <c r="Z346" s="1705"/>
    </row>
    <row r="347" spans="1:26" ht="15.75" customHeight="1">
      <c r="A347" s="1705"/>
      <c r="B347" s="1705"/>
      <c r="C347" s="1705"/>
      <c r="D347" s="1705"/>
      <c r="E347" s="1705"/>
      <c r="F347" s="1705"/>
      <c r="G347" s="1705"/>
      <c r="H347" s="1705"/>
      <c r="I347" s="1705"/>
      <c r="J347" s="1705"/>
      <c r="K347" s="1705"/>
      <c r="L347" s="1705"/>
      <c r="M347" s="1705"/>
      <c r="N347" s="1705"/>
      <c r="O347" s="1705"/>
      <c r="P347" s="1705"/>
      <c r="Q347" s="1705"/>
      <c r="R347" s="1705"/>
      <c r="S347" s="1705"/>
      <c r="T347" s="1705"/>
      <c r="U347" s="1705"/>
      <c r="V347" s="1705"/>
      <c r="W347" s="1705"/>
      <c r="X347" s="1705"/>
      <c r="Y347" s="1705"/>
      <c r="Z347" s="1705"/>
    </row>
    <row r="348" spans="1:26" ht="15.75" customHeight="1">
      <c r="A348" s="1705"/>
      <c r="B348" s="1705"/>
      <c r="C348" s="1705"/>
      <c r="D348" s="1705"/>
      <c r="E348" s="1705"/>
      <c r="F348" s="1705"/>
      <c r="G348" s="1705"/>
      <c r="H348" s="1705"/>
      <c r="I348" s="1705"/>
      <c r="J348" s="1705"/>
      <c r="K348" s="1705"/>
      <c r="L348" s="1705"/>
      <c r="M348" s="1705"/>
      <c r="N348" s="1705"/>
      <c r="O348" s="1705"/>
      <c r="P348" s="1705"/>
      <c r="Q348" s="1705"/>
      <c r="R348" s="1705"/>
      <c r="S348" s="1705"/>
      <c r="T348" s="1705"/>
      <c r="U348" s="1705"/>
      <c r="V348" s="1705"/>
      <c r="W348" s="1705"/>
      <c r="X348" s="1705"/>
      <c r="Y348" s="1705"/>
      <c r="Z348" s="1705"/>
    </row>
    <row r="349" spans="1:26" ht="15.75" customHeight="1">
      <c r="A349" s="1705"/>
      <c r="B349" s="1705"/>
      <c r="C349" s="1705"/>
      <c r="D349" s="1705"/>
      <c r="E349" s="1705"/>
      <c r="F349" s="1705"/>
      <c r="G349" s="1705"/>
      <c r="H349" s="1705"/>
      <c r="I349" s="1705"/>
      <c r="J349" s="1705"/>
      <c r="K349" s="1705"/>
      <c r="L349" s="1705"/>
      <c r="M349" s="1705"/>
      <c r="N349" s="1705"/>
      <c r="O349" s="1705"/>
      <c r="P349" s="1705"/>
      <c r="Q349" s="1705"/>
      <c r="R349" s="1705"/>
      <c r="S349" s="1705"/>
      <c r="T349" s="1705"/>
      <c r="U349" s="1705"/>
      <c r="V349" s="1705"/>
      <c r="W349" s="1705"/>
      <c r="X349" s="1705"/>
      <c r="Y349" s="1705"/>
      <c r="Z349" s="1705"/>
    </row>
    <row r="350" spans="1:26" ht="15.75" customHeight="1">
      <c r="A350" s="1705"/>
      <c r="B350" s="1705"/>
      <c r="C350" s="1705"/>
      <c r="D350" s="1705"/>
      <c r="E350" s="1705"/>
      <c r="F350" s="1705"/>
      <c r="G350" s="1705"/>
      <c r="H350" s="1705"/>
      <c r="I350" s="1705"/>
      <c r="J350" s="1705"/>
      <c r="K350" s="1705"/>
      <c r="L350" s="1705"/>
      <c r="M350" s="1705"/>
      <c r="N350" s="1705"/>
      <c r="O350" s="1705"/>
      <c r="P350" s="1705"/>
      <c r="Q350" s="1705"/>
      <c r="R350" s="1705"/>
      <c r="S350" s="1705"/>
      <c r="T350" s="1705"/>
      <c r="U350" s="1705"/>
      <c r="V350" s="1705"/>
      <c r="W350" s="1705"/>
      <c r="X350" s="1705"/>
      <c r="Y350" s="1705"/>
      <c r="Z350" s="1705"/>
    </row>
    <row r="351" spans="1:26" ht="15.75" customHeight="1">
      <c r="A351" s="1705"/>
      <c r="B351" s="1705"/>
      <c r="C351" s="1705"/>
      <c r="D351" s="1705"/>
      <c r="E351" s="1705"/>
      <c r="F351" s="1705"/>
      <c r="G351" s="1705"/>
      <c r="H351" s="1705"/>
      <c r="I351" s="1705"/>
      <c r="J351" s="1705"/>
      <c r="K351" s="1705"/>
      <c r="L351" s="1705"/>
      <c r="M351" s="1705"/>
      <c r="N351" s="1705"/>
      <c r="O351" s="1705"/>
      <c r="P351" s="1705"/>
      <c r="Q351" s="1705"/>
      <c r="R351" s="1705"/>
      <c r="S351" s="1705"/>
      <c r="T351" s="1705"/>
      <c r="U351" s="1705"/>
      <c r="V351" s="1705"/>
      <c r="W351" s="1705"/>
      <c r="X351" s="1705"/>
      <c r="Y351" s="1705"/>
      <c r="Z351" s="1705"/>
    </row>
    <row r="352" spans="1:26" ht="15.75" customHeight="1">
      <c r="A352" s="1705"/>
      <c r="B352" s="1705"/>
      <c r="C352" s="1705"/>
      <c r="D352" s="1705"/>
      <c r="E352" s="1705"/>
      <c r="F352" s="1705"/>
      <c r="G352" s="1705"/>
      <c r="H352" s="1705"/>
      <c r="I352" s="1705"/>
      <c r="J352" s="1705"/>
      <c r="K352" s="1705"/>
      <c r="L352" s="1705"/>
      <c r="M352" s="1705"/>
      <c r="N352" s="1705"/>
      <c r="O352" s="1705"/>
      <c r="P352" s="1705"/>
      <c r="Q352" s="1705"/>
      <c r="R352" s="1705"/>
      <c r="S352" s="1705"/>
      <c r="T352" s="1705"/>
      <c r="U352" s="1705"/>
      <c r="V352" s="1705"/>
      <c r="W352" s="1705"/>
      <c r="X352" s="1705"/>
      <c r="Y352" s="1705"/>
      <c r="Z352" s="1705"/>
    </row>
    <row r="353" spans="1:26" ht="15.75" customHeight="1">
      <c r="A353" s="1705"/>
      <c r="B353" s="1705"/>
      <c r="C353" s="1705"/>
      <c r="D353" s="1705"/>
      <c r="E353" s="1705"/>
      <c r="F353" s="1705"/>
      <c r="G353" s="1705"/>
      <c r="H353" s="1705"/>
      <c r="I353" s="1705"/>
      <c r="J353" s="1705"/>
      <c r="K353" s="1705"/>
      <c r="L353" s="1705"/>
      <c r="M353" s="1705"/>
      <c r="N353" s="1705"/>
      <c r="O353" s="1705"/>
      <c r="P353" s="1705"/>
      <c r="Q353" s="1705"/>
      <c r="R353" s="1705"/>
      <c r="S353" s="1705"/>
      <c r="T353" s="1705"/>
      <c r="U353" s="1705"/>
      <c r="V353" s="1705"/>
      <c r="W353" s="1705"/>
      <c r="X353" s="1705"/>
      <c r="Y353" s="1705"/>
      <c r="Z353" s="1705"/>
    </row>
    <row r="354" spans="1:26" ht="15.75" customHeight="1">
      <c r="A354" s="1705"/>
      <c r="B354" s="1705"/>
      <c r="C354" s="1705"/>
      <c r="D354" s="1705"/>
      <c r="E354" s="1705"/>
      <c r="F354" s="1705"/>
      <c r="G354" s="1705"/>
      <c r="H354" s="1705"/>
      <c r="I354" s="1705"/>
      <c r="J354" s="1705"/>
      <c r="K354" s="1705"/>
      <c r="L354" s="1705"/>
      <c r="M354" s="1705"/>
      <c r="N354" s="1705"/>
      <c r="O354" s="1705"/>
      <c r="P354" s="1705"/>
      <c r="Q354" s="1705"/>
      <c r="R354" s="1705"/>
      <c r="S354" s="1705"/>
      <c r="T354" s="1705"/>
      <c r="U354" s="1705"/>
      <c r="V354" s="1705"/>
      <c r="W354" s="1705"/>
      <c r="X354" s="1705"/>
      <c r="Y354" s="1705"/>
      <c r="Z354" s="1705"/>
    </row>
    <row r="355" spans="1:26" ht="15.75" customHeight="1">
      <c r="A355" s="1705"/>
      <c r="B355" s="1705"/>
      <c r="C355" s="1705"/>
      <c r="D355" s="1705"/>
      <c r="E355" s="1705"/>
      <c r="F355" s="1705"/>
      <c r="G355" s="1705"/>
      <c r="H355" s="1705"/>
      <c r="I355" s="1705"/>
      <c r="J355" s="1705"/>
      <c r="K355" s="1705"/>
      <c r="L355" s="1705"/>
      <c r="M355" s="1705"/>
      <c r="N355" s="1705"/>
      <c r="O355" s="1705"/>
      <c r="P355" s="1705"/>
      <c r="Q355" s="1705"/>
      <c r="R355" s="1705"/>
      <c r="S355" s="1705"/>
      <c r="T355" s="1705"/>
      <c r="U355" s="1705"/>
      <c r="V355" s="1705"/>
      <c r="W355" s="1705"/>
      <c r="X355" s="1705"/>
      <c r="Y355" s="1705"/>
      <c r="Z355" s="1705"/>
    </row>
    <row r="356" spans="1:26" ht="15.75" customHeight="1">
      <c r="A356" s="1705"/>
      <c r="B356" s="1705"/>
      <c r="C356" s="1705"/>
      <c r="D356" s="1705"/>
      <c r="E356" s="1705"/>
      <c r="F356" s="1705"/>
      <c r="G356" s="1705"/>
      <c r="H356" s="1705"/>
      <c r="I356" s="1705"/>
      <c r="J356" s="1705"/>
      <c r="K356" s="1705"/>
      <c r="L356" s="1705"/>
      <c r="M356" s="1705"/>
      <c r="N356" s="1705"/>
      <c r="O356" s="1705"/>
      <c r="P356" s="1705"/>
      <c r="Q356" s="1705"/>
      <c r="R356" s="1705"/>
      <c r="S356" s="1705"/>
      <c r="T356" s="1705"/>
      <c r="U356" s="1705"/>
      <c r="V356" s="1705"/>
      <c r="W356" s="1705"/>
      <c r="X356" s="1705"/>
      <c r="Y356" s="1705"/>
      <c r="Z356" s="1705"/>
    </row>
    <row r="357" spans="1:26" ht="15.75" customHeight="1">
      <c r="A357" s="1705"/>
      <c r="B357" s="1705"/>
      <c r="C357" s="1705"/>
      <c r="D357" s="1705"/>
      <c r="E357" s="1705"/>
      <c r="F357" s="1705"/>
      <c r="G357" s="1705"/>
      <c r="H357" s="1705"/>
      <c r="I357" s="1705"/>
      <c r="J357" s="1705"/>
      <c r="K357" s="1705"/>
      <c r="L357" s="1705"/>
      <c r="M357" s="1705"/>
      <c r="N357" s="1705"/>
      <c r="O357" s="1705"/>
      <c r="P357" s="1705"/>
      <c r="Q357" s="1705"/>
      <c r="R357" s="1705"/>
      <c r="S357" s="1705"/>
      <c r="T357" s="1705"/>
      <c r="U357" s="1705"/>
      <c r="V357" s="1705"/>
      <c r="W357" s="1705"/>
      <c r="X357" s="1705"/>
      <c r="Y357" s="1705"/>
      <c r="Z357" s="1705"/>
    </row>
    <row r="358" spans="1:26" ht="15.75" customHeight="1">
      <c r="A358" s="1705"/>
      <c r="B358" s="1705"/>
      <c r="C358" s="1705"/>
      <c r="D358" s="1705"/>
      <c r="E358" s="1705"/>
      <c r="F358" s="1705"/>
      <c r="G358" s="1705"/>
      <c r="H358" s="1705"/>
      <c r="I358" s="1705"/>
      <c r="J358" s="1705"/>
      <c r="K358" s="1705"/>
      <c r="L358" s="1705"/>
      <c r="M358" s="1705"/>
      <c r="N358" s="1705"/>
      <c r="O358" s="1705"/>
      <c r="P358" s="1705"/>
      <c r="Q358" s="1705"/>
      <c r="R358" s="1705"/>
      <c r="S358" s="1705"/>
      <c r="T358" s="1705"/>
      <c r="U358" s="1705"/>
      <c r="V358" s="1705"/>
      <c r="W358" s="1705"/>
      <c r="X358" s="1705"/>
      <c r="Y358" s="1705"/>
      <c r="Z358" s="1705"/>
    </row>
    <row r="359" spans="1:26" ht="15.75" customHeight="1">
      <c r="A359" s="1705"/>
      <c r="B359" s="1705"/>
      <c r="C359" s="1705"/>
      <c r="D359" s="1705"/>
      <c r="E359" s="1705"/>
      <c r="F359" s="1705"/>
      <c r="G359" s="1705"/>
      <c r="H359" s="1705"/>
      <c r="I359" s="1705"/>
      <c r="J359" s="1705"/>
      <c r="K359" s="1705"/>
      <c r="L359" s="1705"/>
      <c r="M359" s="1705"/>
      <c r="N359" s="1705"/>
      <c r="O359" s="1705"/>
      <c r="P359" s="1705"/>
      <c r="Q359" s="1705"/>
      <c r="R359" s="1705"/>
      <c r="S359" s="1705"/>
      <c r="T359" s="1705"/>
      <c r="U359" s="1705"/>
      <c r="V359" s="1705"/>
      <c r="W359" s="1705"/>
      <c r="X359" s="1705"/>
      <c r="Y359" s="1705"/>
      <c r="Z359" s="1705"/>
    </row>
    <row r="360" spans="1:26" ht="15.75" customHeight="1">
      <c r="A360" s="1705"/>
      <c r="B360" s="1705"/>
      <c r="C360" s="1705"/>
      <c r="D360" s="1705"/>
      <c r="E360" s="1705"/>
      <c r="F360" s="1705"/>
      <c r="G360" s="1705"/>
      <c r="H360" s="1705"/>
      <c r="I360" s="1705"/>
      <c r="J360" s="1705"/>
      <c r="K360" s="1705"/>
      <c r="L360" s="1705"/>
      <c r="M360" s="1705"/>
      <c r="N360" s="1705"/>
      <c r="O360" s="1705"/>
      <c r="P360" s="1705"/>
      <c r="Q360" s="1705"/>
      <c r="R360" s="1705"/>
      <c r="S360" s="1705"/>
      <c r="T360" s="1705"/>
      <c r="U360" s="1705"/>
      <c r="V360" s="1705"/>
      <c r="W360" s="1705"/>
      <c r="X360" s="1705"/>
      <c r="Y360" s="1705"/>
      <c r="Z360" s="1705"/>
    </row>
    <row r="361" spans="1:26" ht="15.75" customHeight="1">
      <c r="A361" s="1705"/>
      <c r="B361" s="1705"/>
      <c r="C361" s="1705"/>
      <c r="D361" s="1705"/>
      <c r="E361" s="1705"/>
      <c r="F361" s="1705"/>
      <c r="G361" s="1705"/>
      <c r="H361" s="1705"/>
      <c r="I361" s="1705"/>
      <c r="J361" s="1705"/>
      <c r="K361" s="1705"/>
      <c r="L361" s="1705"/>
      <c r="M361" s="1705"/>
      <c r="N361" s="1705"/>
      <c r="O361" s="1705"/>
      <c r="P361" s="1705"/>
      <c r="Q361" s="1705"/>
      <c r="R361" s="1705"/>
      <c r="S361" s="1705"/>
      <c r="T361" s="1705"/>
      <c r="U361" s="1705"/>
      <c r="V361" s="1705"/>
      <c r="W361" s="1705"/>
      <c r="X361" s="1705"/>
      <c r="Y361" s="1705"/>
      <c r="Z361" s="1705"/>
    </row>
    <row r="362" spans="1:26" ht="15.75" customHeight="1">
      <c r="A362" s="1705"/>
      <c r="B362" s="1705"/>
      <c r="C362" s="1705"/>
      <c r="D362" s="1705"/>
      <c r="E362" s="1705"/>
      <c r="F362" s="1705"/>
      <c r="G362" s="1705"/>
      <c r="H362" s="1705"/>
      <c r="I362" s="1705"/>
      <c r="J362" s="1705"/>
      <c r="K362" s="1705"/>
      <c r="L362" s="1705"/>
      <c r="M362" s="1705"/>
      <c r="N362" s="1705"/>
      <c r="O362" s="1705"/>
      <c r="P362" s="1705"/>
      <c r="Q362" s="1705"/>
      <c r="R362" s="1705"/>
      <c r="S362" s="1705"/>
      <c r="T362" s="1705"/>
      <c r="U362" s="1705"/>
      <c r="V362" s="1705"/>
      <c r="W362" s="1705"/>
      <c r="X362" s="1705"/>
      <c r="Y362" s="1705"/>
      <c r="Z362" s="1705"/>
    </row>
    <row r="363" spans="1:26" ht="15.75" customHeight="1">
      <c r="A363" s="1705"/>
      <c r="B363" s="1705"/>
      <c r="C363" s="1705"/>
      <c r="D363" s="1705"/>
      <c r="E363" s="1705"/>
      <c r="F363" s="1705"/>
      <c r="G363" s="1705"/>
      <c r="H363" s="1705"/>
      <c r="I363" s="1705"/>
      <c r="J363" s="1705"/>
      <c r="K363" s="1705"/>
      <c r="L363" s="1705"/>
      <c r="M363" s="1705"/>
      <c r="N363" s="1705"/>
      <c r="O363" s="1705"/>
      <c r="P363" s="1705"/>
      <c r="Q363" s="1705"/>
      <c r="R363" s="1705"/>
      <c r="S363" s="1705"/>
      <c r="T363" s="1705"/>
      <c r="U363" s="1705"/>
      <c r="V363" s="1705"/>
      <c r="W363" s="1705"/>
      <c r="X363" s="1705"/>
      <c r="Y363" s="1705"/>
      <c r="Z363" s="1705"/>
    </row>
    <row r="364" spans="1:26" ht="15.75" customHeight="1">
      <c r="A364" s="1705"/>
      <c r="B364" s="1705"/>
      <c r="C364" s="1705"/>
      <c r="D364" s="1705"/>
      <c r="E364" s="1705"/>
      <c r="F364" s="1705"/>
      <c r="G364" s="1705"/>
      <c r="H364" s="1705"/>
      <c r="I364" s="1705"/>
      <c r="J364" s="1705"/>
      <c r="K364" s="1705"/>
      <c r="L364" s="1705"/>
      <c r="M364" s="1705"/>
      <c r="N364" s="1705"/>
      <c r="O364" s="1705"/>
      <c r="P364" s="1705"/>
      <c r="Q364" s="1705"/>
      <c r="R364" s="1705"/>
      <c r="S364" s="1705"/>
      <c r="T364" s="1705"/>
      <c r="U364" s="1705"/>
      <c r="V364" s="1705"/>
      <c r="W364" s="1705"/>
      <c r="X364" s="1705"/>
      <c r="Y364" s="1705"/>
      <c r="Z364" s="1705"/>
    </row>
    <row r="365" spans="1:26" ht="15.75" customHeight="1">
      <c r="A365" s="1705"/>
      <c r="B365" s="1705"/>
      <c r="C365" s="1705"/>
      <c r="D365" s="1705"/>
      <c r="E365" s="1705"/>
      <c r="F365" s="1705"/>
      <c r="G365" s="1705"/>
      <c r="H365" s="1705"/>
      <c r="I365" s="1705"/>
      <c r="J365" s="1705"/>
      <c r="K365" s="1705"/>
      <c r="L365" s="1705"/>
      <c r="M365" s="1705"/>
      <c r="N365" s="1705"/>
      <c r="O365" s="1705"/>
      <c r="P365" s="1705"/>
      <c r="Q365" s="1705"/>
      <c r="R365" s="1705"/>
      <c r="S365" s="1705"/>
      <c r="T365" s="1705"/>
      <c r="U365" s="1705"/>
      <c r="V365" s="1705"/>
      <c r="W365" s="1705"/>
      <c r="X365" s="1705"/>
      <c r="Y365" s="1705"/>
      <c r="Z365" s="1705"/>
    </row>
    <row r="366" spans="1:26" ht="15.75" customHeight="1">
      <c r="A366" s="1705"/>
      <c r="B366" s="1705"/>
      <c r="C366" s="1705"/>
      <c r="D366" s="1705"/>
      <c r="E366" s="1705"/>
      <c r="F366" s="1705"/>
      <c r="G366" s="1705"/>
      <c r="H366" s="1705"/>
      <c r="I366" s="1705"/>
      <c r="J366" s="1705"/>
      <c r="K366" s="1705"/>
      <c r="L366" s="1705"/>
      <c r="M366" s="1705"/>
      <c r="N366" s="1705"/>
      <c r="O366" s="1705"/>
      <c r="P366" s="1705"/>
      <c r="Q366" s="1705"/>
      <c r="R366" s="1705"/>
      <c r="S366" s="1705"/>
      <c r="T366" s="1705"/>
      <c r="U366" s="1705"/>
      <c r="V366" s="1705"/>
      <c r="W366" s="1705"/>
      <c r="X366" s="1705"/>
      <c r="Y366" s="1705"/>
      <c r="Z366" s="1705"/>
    </row>
    <row r="367" spans="1:26" ht="15.75" customHeight="1">
      <c r="A367" s="1705"/>
      <c r="B367" s="1705"/>
      <c r="C367" s="1705"/>
      <c r="D367" s="1705"/>
      <c r="E367" s="1705"/>
      <c r="F367" s="1705"/>
      <c r="G367" s="1705"/>
      <c r="H367" s="1705"/>
      <c r="I367" s="1705"/>
      <c r="J367" s="1705"/>
      <c r="K367" s="1705"/>
      <c r="L367" s="1705"/>
      <c r="M367" s="1705"/>
      <c r="N367" s="1705"/>
      <c r="O367" s="1705"/>
      <c r="P367" s="1705"/>
      <c r="Q367" s="1705"/>
      <c r="R367" s="1705"/>
      <c r="S367" s="1705"/>
      <c r="T367" s="1705"/>
      <c r="U367" s="1705"/>
      <c r="V367" s="1705"/>
      <c r="W367" s="1705"/>
      <c r="X367" s="1705"/>
      <c r="Y367" s="1705"/>
      <c r="Z367" s="1705"/>
    </row>
    <row r="368" spans="1:26" ht="15.75" customHeight="1">
      <c r="A368" s="1705"/>
      <c r="B368" s="1705"/>
      <c r="C368" s="1705"/>
      <c r="D368" s="1705"/>
      <c r="E368" s="1705"/>
      <c r="F368" s="1705"/>
      <c r="G368" s="1705"/>
      <c r="H368" s="1705"/>
      <c r="I368" s="1705"/>
      <c r="J368" s="1705"/>
      <c r="K368" s="1705"/>
      <c r="L368" s="1705"/>
      <c r="M368" s="1705"/>
      <c r="N368" s="1705"/>
      <c r="O368" s="1705"/>
      <c r="P368" s="1705"/>
      <c r="Q368" s="1705"/>
      <c r="R368" s="1705"/>
      <c r="S368" s="1705"/>
      <c r="T368" s="1705"/>
      <c r="U368" s="1705"/>
      <c r="V368" s="1705"/>
      <c r="W368" s="1705"/>
      <c r="X368" s="1705"/>
      <c r="Y368" s="1705"/>
      <c r="Z368" s="1705"/>
    </row>
    <row r="369" spans="1:26" ht="15.75" customHeight="1">
      <c r="A369" s="1705"/>
      <c r="B369" s="1705"/>
      <c r="C369" s="1705"/>
      <c r="D369" s="1705"/>
      <c r="E369" s="1705"/>
      <c r="F369" s="1705"/>
      <c r="G369" s="1705"/>
      <c r="H369" s="1705"/>
      <c r="I369" s="1705"/>
      <c r="J369" s="1705"/>
      <c r="K369" s="1705"/>
      <c r="L369" s="1705"/>
      <c r="M369" s="1705"/>
      <c r="N369" s="1705"/>
      <c r="O369" s="1705"/>
      <c r="P369" s="1705"/>
      <c r="Q369" s="1705"/>
      <c r="R369" s="1705"/>
      <c r="S369" s="1705"/>
      <c r="T369" s="1705"/>
      <c r="U369" s="1705"/>
      <c r="V369" s="1705"/>
      <c r="W369" s="1705"/>
      <c r="X369" s="1705"/>
      <c r="Y369" s="1705"/>
      <c r="Z369" s="1705"/>
    </row>
    <row r="370" spans="1:26" ht="15.75" customHeight="1">
      <c r="A370" s="1705"/>
      <c r="B370" s="1705"/>
      <c r="C370" s="1705"/>
      <c r="D370" s="1705"/>
      <c r="E370" s="1705"/>
      <c r="F370" s="1705"/>
      <c r="G370" s="1705"/>
      <c r="H370" s="1705"/>
      <c r="I370" s="1705"/>
      <c r="J370" s="1705"/>
      <c r="K370" s="1705"/>
      <c r="L370" s="1705"/>
      <c r="M370" s="1705"/>
      <c r="N370" s="1705"/>
      <c r="O370" s="1705"/>
      <c r="P370" s="1705"/>
      <c r="Q370" s="1705"/>
      <c r="R370" s="1705"/>
      <c r="S370" s="1705"/>
      <c r="T370" s="1705"/>
      <c r="U370" s="1705"/>
      <c r="V370" s="1705"/>
      <c r="W370" s="1705"/>
      <c r="X370" s="1705"/>
      <c r="Y370" s="1705"/>
      <c r="Z370" s="1705"/>
    </row>
    <row r="371" spans="1:26" ht="15.75" customHeight="1">
      <c r="A371" s="1705"/>
      <c r="B371" s="1705"/>
      <c r="C371" s="1705"/>
      <c r="D371" s="1705"/>
      <c r="E371" s="1705"/>
      <c r="F371" s="1705"/>
      <c r="G371" s="1705"/>
      <c r="H371" s="1705"/>
      <c r="I371" s="1705"/>
      <c r="J371" s="1705"/>
      <c r="K371" s="1705"/>
      <c r="L371" s="1705"/>
      <c r="M371" s="1705"/>
      <c r="N371" s="1705"/>
      <c r="O371" s="1705"/>
      <c r="P371" s="1705"/>
      <c r="Q371" s="1705"/>
      <c r="R371" s="1705"/>
      <c r="S371" s="1705"/>
      <c r="T371" s="1705"/>
      <c r="U371" s="1705"/>
      <c r="V371" s="1705"/>
      <c r="W371" s="1705"/>
      <c r="X371" s="1705"/>
      <c r="Y371" s="1705"/>
      <c r="Z371" s="1705"/>
    </row>
    <row r="372" spans="1:26" ht="15.75" customHeight="1">
      <c r="A372" s="1705"/>
      <c r="B372" s="1705"/>
      <c r="C372" s="1705"/>
      <c r="D372" s="1705"/>
      <c r="E372" s="1705"/>
      <c r="F372" s="1705"/>
      <c r="G372" s="1705"/>
      <c r="H372" s="1705"/>
      <c r="I372" s="1705"/>
      <c r="J372" s="1705"/>
      <c r="K372" s="1705"/>
      <c r="L372" s="1705"/>
      <c r="M372" s="1705"/>
      <c r="N372" s="1705"/>
      <c r="O372" s="1705"/>
      <c r="P372" s="1705"/>
      <c r="Q372" s="1705"/>
      <c r="R372" s="1705"/>
      <c r="S372" s="1705"/>
      <c r="T372" s="1705"/>
      <c r="U372" s="1705"/>
      <c r="V372" s="1705"/>
      <c r="W372" s="1705"/>
      <c r="X372" s="1705"/>
      <c r="Y372" s="1705"/>
      <c r="Z372" s="1705"/>
    </row>
    <row r="373" spans="1:26" ht="15.75" customHeight="1">
      <c r="A373" s="1705"/>
      <c r="B373" s="1705"/>
      <c r="C373" s="1705"/>
      <c r="D373" s="1705"/>
      <c r="E373" s="1705"/>
      <c r="F373" s="1705"/>
      <c r="G373" s="1705"/>
      <c r="H373" s="1705"/>
      <c r="I373" s="1705"/>
      <c r="J373" s="1705"/>
      <c r="K373" s="1705"/>
      <c r="L373" s="1705"/>
      <c r="M373" s="1705"/>
      <c r="N373" s="1705"/>
      <c r="O373" s="1705"/>
      <c r="P373" s="1705"/>
      <c r="Q373" s="1705"/>
      <c r="R373" s="1705"/>
      <c r="S373" s="1705"/>
      <c r="T373" s="1705"/>
      <c r="U373" s="1705"/>
      <c r="V373" s="1705"/>
      <c r="W373" s="1705"/>
      <c r="X373" s="1705"/>
      <c r="Y373" s="1705"/>
      <c r="Z373" s="1705"/>
    </row>
    <row r="374" spans="1:26" ht="15.75" customHeight="1">
      <c r="A374" s="1705"/>
      <c r="B374" s="1705"/>
      <c r="C374" s="1705"/>
      <c r="D374" s="1705"/>
      <c r="E374" s="1705"/>
      <c r="F374" s="1705"/>
      <c r="G374" s="1705"/>
      <c r="H374" s="1705"/>
      <c r="I374" s="1705"/>
      <c r="J374" s="1705"/>
      <c r="K374" s="1705"/>
      <c r="L374" s="1705"/>
      <c r="M374" s="1705"/>
      <c r="N374" s="1705"/>
      <c r="O374" s="1705"/>
      <c r="P374" s="1705"/>
      <c r="Q374" s="1705"/>
      <c r="R374" s="1705"/>
      <c r="S374" s="1705"/>
      <c r="T374" s="1705"/>
      <c r="U374" s="1705"/>
      <c r="V374" s="1705"/>
      <c r="W374" s="1705"/>
      <c r="X374" s="1705"/>
      <c r="Y374" s="1705"/>
      <c r="Z374" s="1705"/>
    </row>
    <row r="375" spans="1:26" ht="15.75" customHeight="1">
      <c r="A375" s="1705"/>
      <c r="B375" s="1705"/>
      <c r="C375" s="1705"/>
      <c r="D375" s="1705"/>
      <c r="E375" s="1705"/>
      <c r="F375" s="1705"/>
      <c r="G375" s="1705"/>
      <c r="H375" s="1705"/>
      <c r="I375" s="1705"/>
      <c r="J375" s="1705"/>
      <c r="K375" s="1705"/>
      <c r="L375" s="1705"/>
      <c r="M375" s="1705"/>
      <c r="N375" s="1705"/>
      <c r="O375" s="1705"/>
      <c r="P375" s="1705"/>
      <c r="Q375" s="1705"/>
      <c r="R375" s="1705"/>
      <c r="S375" s="1705"/>
      <c r="T375" s="1705"/>
      <c r="U375" s="1705"/>
      <c r="V375" s="1705"/>
      <c r="W375" s="1705"/>
      <c r="X375" s="1705"/>
      <c r="Y375" s="1705"/>
      <c r="Z375" s="1705"/>
    </row>
    <row r="376" spans="1:26" ht="15.75" customHeight="1">
      <c r="A376" s="1705"/>
      <c r="B376" s="1705"/>
      <c r="C376" s="1705"/>
      <c r="D376" s="1705"/>
      <c r="E376" s="1705"/>
      <c r="F376" s="1705"/>
      <c r="G376" s="1705"/>
      <c r="H376" s="1705"/>
      <c r="I376" s="1705"/>
      <c r="J376" s="1705"/>
      <c r="K376" s="1705"/>
      <c r="L376" s="1705"/>
      <c r="M376" s="1705"/>
      <c r="N376" s="1705"/>
      <c r="O376" s="1705"/>
      <c r="P376" s="1705"/>
      <c r="Q376" s="1705"/>
      <c r="R376" s="1705"/>
      <c r="S376" s="1705"/>
      <c r="T376" s="1705"/>
      <c r="U376" s="1705"/>
      <c r="V376" s="1705"/>
      <c r="W376" s="1705"/>
      <c r="X376" s="1705"/>
      <c r="Y376" s="1705"/>
      <c r="Z376" s="1705"/>
    </row>
    <row r="377" spans="1:26" ht="15.75" customHeight="1">
      <c r="A377" s="1705"/>
      <c r="B377" s="1705"/>
      <c r="C377" s="1705"/>
      <c r="D377" s="1705"/>
      <c r="E377" s="1705"/>
      <c r="F377" s="1705"/>
      <c r="G377" s="1705"/>
      <c r="H377" s="1705"/>
      <c r="I377" s="1705"/>
      <c r="J377" s="1705"/>
      <c r="K377" s="1705"/>
      <c r="L377" s="1705"/>
      <c r="M377" s="1705"/>
      <c r="N377" s="1705"/>
      <c r="O377" s="1705"/>
      <c r="P377" s="1705"/>
      <c r="Q377" s="1705"/>
      <c r="R377" s="1705"/>
      <c r="S377" s="1705"/>
      <c r="T377" s="1705"/>
      <c r="U377" s="1705"/>
      <c r="V377" s="1705"/>
      <c r="W377" s="1705"/>
      <c r="X377" s="1705"/>
      <c r="Y377" s="1705"/>
      <c r="Z377" s="1705"/>
    </row>
    <row r="378" spans="1:26" ht="15.75" customHeight="1">
      <c r="A378" s="1705"/>
      <c r="B378" s="1705"/>
      <c r="C378" s="1705"/>
      <c r="D378" s="1705"/>
      <c r="E378" s="1705"/>
      <c r="F378" s="1705"/>
      <c r="G378" s="1705"/>
      <c r="H378" s="1705"/>
      <c r="I378" s="1705"/>
      <c r="J378" s="1705"/>
      <c r="K378" s="1705"/>
      <c r="L378" s="1705"/>
      <c r="M378" s="1705"/>
      <c r="N378" s="1705"/>
      <c r="O378" s="1705"/>
      <c r="P378" s="1705"/>
      <c r="Q378" s="1705"/>
      <c r="R378" s="1705"/>
      <c r="S378" s="1705"/>
      <c r="T378" s="1705"/>
      <c r="U378" s="1705"/>
      <c r="V378" s="1705"/>
      <c r="W378" s="1705"/>
      <c r="X378" s="1705"/>
      <c r="Y378" s="1705"/>
      <c r="Z378" s="1705"/>
    </row>
    <row r="379" spans="1:26" ht="15.75" customHeight="1">
      <c r="A379" s="1705"/>
      <c r="B379" s="1705"/>
      <c r="C379" s="1705"/>
      <c r="D379" s="1705"/>
      <c r="E379" s="1705"/>
      <c r="F379" s="1705"/>
      <c r="G379" s="1705"/>
      <c r="H379" s="1705"/>
      <c r="I379" s="1705"/>
      <c r="J379" s="1705"/>
      <c r="K379" s="1705"/>
      <c r="L379" s="1705"/>
      <c r="M379" s="1705"/>
      <c r="N379" s="1705"/>
      <c r="O379" s="1705"/>
      <c r="P379" s="1705"/>
      <c r="Q379" s="1705"/>
      <c r="R379" s="1705"/>
      <c r="S379" s="1705"/>
      <c r="T379" s="1705"/>
      <c r="U379" s="1705"/>
      <c r="V379" s="1705"/>
      <c r="W379" s="1705"/>
      <c r="X379" s="1705"/>
      <c r="Y379" s="1705"/>
      <c r="Z379" s="1705"/>
    </row>
    <row r="380" spans="1:26" ht="15.75" customHeight="1">
      <c r="A380" s="1705"/>
      <c r="B380" s="1705"/>
      <c r="C380" s="1705"/>
      <c r="D380" s="1705"/>
      <c r="E380" s="1705"/>
      <c r="F380" s="1705"/>
      <c r="G380" s="1705"/>
      <c r="H380" s="1705"/>
      <c r="I380" s="1705"/>
      <c r="J380" s="1705"/>
      <c r="K380" s="1705"/>
      <c r="L380" s="1705"/>
      <c r="M380" s="1705"/>
      <c r="N380" s="1705"/>
      <c r="O380" s="1705"/>
      <c r="P380" s="1705"/>
      <c r="Q380" s="1705"/>
      <c r="R380" s="1705"/>
      <c r="S380" s="1705"/>
      <c r="T380" s="1705"/>
      <c r="U380" s="1705"/>
      <c r="V380" s="1705"/>
      <c r="W380" s="1705"/>
      <c r="X380" s="1705"/>
      <c r="Y380" s="1705"/>
      <c r="Z380" s="1705"/>
    </row>
    <row r="381" spans="1:26" ht="15.75" customHeight="1">
      <c r="A381" s="1705"/>
      <c r="B381" s="1705"/>
      <c r="C381" s="1705"/>
      <c r="D381" s="1705"/>
      <c r="E381" s="1705"/>
      <c r="F381" s="1705"/>
      <c r="G381" s="1705"/>
      <c r="H381" s="1705"/>
      <c r="I381" s="1705"/>
      <c r="J381" s="1705"/>
      <c r="K381" s="1705"/>
      <c r="L381" s="1705"/>
      <c r="M381" s="1705"/>
      <c r="N381" s="1705"/>
      <c r="O381" s="1705"/>
      <c r="P381" s="1705"/>
      <c r="Q381" s="1705"/>
      <c r="R381" s="1705"/>
      <c r="S381" s="1705"/>
      <c r="T381" s="1705"/>
      <c r="U381" s="1705"/>
      <c r="V381" s="1705"/>
      <c r="W381" s="1705"/>
      <c r="X381" s="1705"/>
      <c r="Y381" s="1705"/>
      <c r="Z381" s="1705"/>
    </row>
    <row r="382" spans="1:26" ht="15.75" customHeight="1">
      <c r="A382" s="1705"/>
      <c r="B382" s="1705"/>
      <c r="C382" s="1705"/>
      <c r="D382" s="1705"/>
      <c r="E382" s="1705"/>
      <c r="F382" s="1705"/>
      <c r="G382" s="1705"/>
      <c r="H382" s="1705"/>
      <c r="I382" s="1705"/>
      <c r="J382" s="1705"/>
      <c r="K382" s="1705"/>
      <c r="L382" s="1705"/>
      <c r="M382" s="1705"/>
      <c r="N382" s="1705"/>
      <c r="O382" s="1705"/>
      <c r="P382" s="1705"/>
      <c r="Q382" s="1705"/>
      <c r="R382" s="1705"/>
      <c r="S382" s="1705"/>
      <c r="T382" s="1705"/>
      <c r="U382" s="1705"/>
      <c r="V382" s="1705"/>
      <c r="W382" s="1705"/>
      <c r="X382" s="1705"/>
      <c r="Y382" s="1705"/>
      <c r="Z382" s="1705"/>
    </row>
    <row r="383" spans="1:26" ht="15.75" customHeight="1">
      <c r="A383" s="1705"/>
      <c r="B383" s="1705"/>
      <c r="C383" s="1705"/>
      <c r="D383" s="1705"/>
      <c r="E383" s="1705"/>
      <c r="F383" s="1705"/>
      <c r="G383" s="1705"/>
      <c r="H383" s="1705"/>
      <c r="I383" s="1705"/>
      <c r="J383" s="1705"/>
      <c r="K383" s="1705"/>
      <c r="L383" s="1705"/>
      <c r="M383" s="1705"/>
      <c r="N383" s="1705"/>
      <c r="O383" s="1705"/>
      <c r="P383" s="1705"/>
      <c r="Q383" s="1705"/>
      <c r="R383" s="1705"/>
      <c r="S383" s="1705"/>
      <c r="T383" s="1705"/>
      <c r="U383" s="1705"/>
      <c r="V383" s="1705"/>
      <c r="W383" s="1705"/>
      <c r="X383" s="1705"/>
      <c r="Y383" s="1705"/>
      <c r="Z383" s="1705"/>
    </row>
    <row r="384" spans="1:26" ht="15.75" customHeight="1">
      <c r="A384" s="1705"/>
      <c r="B384" s="1705"/>
      <c r="C384" s="1705"/>
      <c r="D384" s="1705"/>
      <c r="E384" s="1705"/>
      <c r="F384" s="1705"/>
      <c r="G384" s="1705"/>
      <c r="H384" s="1705"/>
      <c r="I384" s="1705"/>
      <c r="J384" s="1705"/>
      <c r="K384" s="1705"/>
      <c r="L384" s="1705"/>
      <c r="M384" s="1705"/>
      <c r="N384" s="1705"/>
      <c r="O384" s="1705"/>
      <c r="P384" s="1705"/>
      <c r="Q384" s="1705"/>
      <c r="R384" s="1705"/>
      <c r="S384" s="1705"/>
      <c r="T384" s="1705"/>
      <c r="U384" s="1705"/>
      <c r="V384" s="1705"/>
      <c r="W384" s="1705"/>
      <c r="X384" s="1705"/>
      <c r="Y384" s="1705"/>
      <c r="Z384" s="1705"/>
    </row>
    <row r="385" spans="1:26" ht="15.75" customHeight="1">
      <c r="A385" s="1705"/>
      <c r="B385" s="1705"/>
      <c r="C385" s="1705"/>
      <c r="D385" s="1705"/>
      <c r="E385" s="1705"/>
      <c r="F385" s="1705"/>
      <c r="G385" s="1705"/>
      <c r="H385" s="1705"/>
      <c r="I385" s="1705"/>
      <c r="J385" s="1705"/>
      <c r="K385" s="1705"/>
      <c r="L385" s="1705"/>
      <c r="M385" s="1705"/>
      <c r="N385" s="1705"/>
      <c r="O385" s="1705"/>
      <c r="P385" s="1705"/>
      <c r="Q385" s="1705"/>
      <c r="R385" s="1705"/>
      <c r="S385" s="1705"/>
      <c r="T385" s="1705"/>
      <c r="U385" s="1705"/>
      <c r="V385" s="1705"/>
      <c r="W385" s="1705"/>
      <c r="X385" s="1705"/>
      <c r="Y385" s="1705"/>
      <c r="Z385" s="1705"/>
    </row>
    <row r="386" spans="1:26" ht="15.75" customHeight="1">
      <c r="A386" s="1705"/>
      <c r="B386" s="1705"/>
      <c r="C386" s="1705"/>
      <c r="D386" s="1705"/>
      <c r="E386" s="1705"/>
      <c r="F386" s="1705"/>
      <c r="G386" s="1705"/>
      <c r="H386" s="1705"/>
      <c r="I386" s="1705"/>
      <c r="J386" s="1705"/>
      <c r="K386" s="1705"/>
      <c r="L386" s="1705"/>
      <c r="M386" s="1705"/>
      <c r="N386" s="1705"/>
      <c r="O386" s="1705"/>
      <c r="P386" s="1705"/>
      <c r="Q386" s="1705"/>
      <c r="R386" s="1705"/>
      <c r="S386" s="1705"/>
      <c r="T386" s="1705"/>
      <c r="U386" s="1705"/>
      <c r="V386" s="1705"/>
      <c r="W386" s="1705"/>
      <c r="X386" s="1705"/>
      <c r="Y386" s="1705"/>
      <c r="Z386" s="1705"/>
    </row>
    <row r="387" spans="1:26" ht="15.75" customHeight="1">
      <c r="A387" s="1705"/>
      <c r="B387" s="1705"/>
      <c r="C387" s="1705"/>
      <c r="D387" s="1705"/>
      <c r="E387" s="1705"/>
      <c r="F387" s="1705"/>
      <c r="G387" s="1705"/>
      <c r="H387" s="1705"/>
      <c r="I387" s="1705"/>
      <c r="J387" s="1705"/>
      <c r="K387" s="1705"/>
      <c r="L387" s="1705"/>
      <c r="M387" s="1705"/>
      <c r="N387" s="1705"/>
      <c r="O387" s="1705"/>
      <c r="P387" s="1705"/>
      <c r="Q387" s="1705"/>
      <c r="R387" s="1705"/>
      <c r="S387" s="1705"/>
      <c r="T387" s="1705"/>
      <c r="U387" s="1705"/>
      <c r="V387" s="1705"/>
      <c r="W387" s="1705"/>
      <c r="X387" s="1705"/>
      <c r="Y387" s="1705"/>
      <c r="Z387" s="1705"/>
    </row>
    <row r="388" spans="1:26" ht="15.75" customHeight="1">
      <c r="A388" s="1705"/>
      <c r="B388" s="1705"/>
      <c r="C388" s="1705"/>
      <c r="D388" s="1705"/>
      <c r="E388" s="1705"/>
      <c r="F388" s="1705"/>
      <c r="G388" s="1705"/>
      <c r="H388" s="1705"/>
      <c r="I388" s="1705"/>
      <c r="J388" s="1705"/>
      <c r="K388" s="1705"/>
      <c r="L388" s="1705"/>
      <c r="M388" s="1705"/>
      <c r="N388" s="1705"/>
      <c r="O388" s="1705"/>
      <c r="P388" s="1705"/>
      <c r="Q388" s="1705"/>
      <c r="R388" s="1705"/>
      <c r="S388" s="1705"/>
      <c r="T388" s="1705"/>
      <c r="U388" s="1705"/>
      <c r="V388" s="1705"/>
      <c r="W388" s="1705"/>
      <c r="X388" s="1705"/>
      <c r="Y388" s="1705"/>
      <c r="Z388" s="1705"/>
    </row>
    <row r="389" spans="1:26" ht="15.75" customHeight="1">
      <c r="A389" s="1705"/>
      <c r="B389" s="1705"/>
      <c r="C389" s="1705"/>
      <c r="D389" s="1705"/>
      <c r="E389" s="1705"/>
      <c r="F389" s="1705"/>
      <c r="G389" s="1705"/>
      <c r="H389" s="1705"/>
      <c r="I389" s="1705"/>
      <c r="J389" s="1705"/>
      <c r="K389" s="1705"/>
      <c r="L389" s="1705"/>
      <c r="M389" s="1705"/>
      <c r="N389" s="1705"/>
      <c r="O389" s="1705"/>
      <c r="P389" s="1705"/>
      <c r="Q389" s="1705"/>
      <c r="R389" s="1705"/>
      <c r="S389" s="1705"/>
      <c r="T389" s="1705"/>
      <c r="U389" s="1705"/>
      <c r="V389" s="1705"/>
      <c r="W389" s="1705"/>
      <c r="X389" s="1705"/>
      <c r="Y389" s="1705"/>
      <c r="Z389" s="1705"/>
    </row>
    <row r="390" spans="1:26" ht="15.75" customHeight="1">
      <c r="A390" s="1705"/>
      <c r="B390" s="1705"/>
      <c r="C390" s="1705"/>
      <c r="D390" s="1705"/>
      <c r="E390" s="1705"/>
      <c r="F390" s="1705"/>
      <c r="G390" s="1705"/>
      <c r="H390" s="1705"/>
      <c r="I390" s="1705"/>
      <c r="J390" s="1705"/>
      <c r="K390" s="1705"/>
      <c r="L390" s="1705"/>
      <c r="M390" s="1705"/>
      <c r="N390" s="1705"/>
      <c r="O390" s="1705"/>
      <c r="P390" s="1705"/>
      <c r="Q390" s="1705"/>
      <c r="R390" s="1705"/>
      <c r="S390" s="1705"/>
      <c r="T390" s="1705"/>
      <c r="U390" s="1705"/>
      <c r="V390" s="1705"/>
      <c r="W390" s="1705"/>
      <c r="X390" s="1705"/>
      <c r="Y390" s="1705"/>
      <c r="Z390" s="1705"/>
    </row>
    <row r="391" spans="1:26" ht="15.75" customHeight="1">
      <c r="A391" s="1705"/>
      <c r="B391" s="1705"/>
      <c r="C391" s="1705"/>
      <c r="D391" s="1705"/>
      <c r="E391" s="1705"/>
      <c r="F391" s="1705"/>
      <c r="G391" s="1705"/>
      <c r="H391" s="1705"/>
      <c r="I391" s="1705"/>
      <c r="J391" s="1705"/>
      <c r="K391" s="1705"/>
      <c r="L391" s="1705"/>
      <c r="M391" s="1705"/>
      <c r="N391" s="1705"/>
      <c r="O391" s="1705"/>
      <c r="P391" s="1705"/>
      <c r="Q391" s="1705"/>
      <c r="R391" s="1705"/>
      <c r="S391" s="1705"/>
      <c r="T391" s="1705"/>
      <c r="U391" s="1705"/>
      <c r="V391" s="1705"/>
      <c r="W391" s="1705"/>
      <c r="X391" s="1705"/>
      <c r="Y391" s="1705"/>
      <c r="Z391" s="1705"/>
    </row>
    <row r="392" spans="1:26" ht="15.75" customHeight="1">
      <c r="A392" s="1705"/>
      <c r="B392" s="1705"/>
      <c r="C392" s="1705"/>
      <c r="D392" s="1705"/>
      <c r="E392" s="1705"/>
      <c r="F392" s="1705"/>
      <c r="G392" s="1705"/>
      <c r="H392" s="1705"/>
      <c r="I392" s="1705"/>
      <c r="J392" s="1705"/>
      <c r="K392" s="1705"/>
      <c r="L392" s="1705"/>
      <c r="M392" s="1705"/>
      <c r="N392" s="1705"/>
      <c r="O392" s="1705"/>
      <c r="P392" s="1705"/>
      <c r="Q392" s="1705"/>
      <c r="R392" s="1705"/>
      <c r="S392" s="1705"/>
      <c r="T392" s="1705"/>
      <c r="U392" s="1705"/>
      <c r="V392" s="1705"/>
      <c r="W392" s="1705"/>
      <c r="X392" s="1705"/>
      <c r="Y392" s="1705"/>
      <c r="Z392" s="1705"/>
    </row>
    <row r="393" spans="1:26" ht="15.75" customHeight="1">
      <c r="A393" s="1705"/>
      <c r="B393" s="1705"/>
      <c r="C393" s="1705"/>
      <c r="D393" s="1705"/>
      <c r="E393" s="1705"/>
      <c r="F393" s="1705"/>
      <c r="G393" s="1705"/>
      <c r="H393" s="1705"/>
      <c r="I393" s="1705"/>
      <c r="J393" s="1705"/>
      <c r="K393" s="1705"/>
      <c r="L393" s="1705"/>
      <c r="M393" s="1705"/>
      <c r="N393" s="1705"/>
      <c r="O393" s="1705"/>
      <c r="P393" s="1705"/>
      <c r="Q393" s="1705"/>
      <c r="R393" s="1705"/>
      <c r="S393" s="1705"/>
      <c r="T393" s="1705"/>
      <c r="U393" s="1705"/>
      <c r="V393" s="1705"/>
      <c r="W393" s="1705"/>
      <c r="X393" s="1705"/>
      <c r="Y393" s="1705"/>
      <c r="Z393" s="1705"/>
    </row>
    <row r="394" spans="1:26" ht="15.75" customHeight="1">
      <c r="A394" s="1705"/>
      <c r="B394" s="1705"/>
      <c r="C394" s="1705"/>
      <c r="D394" s="1705"/>
      <c r="E394" s="1705"/>
      <c r="F394" s="1705"/>
      <c r="G394" s="1705"/>
      <c r="H394" s="1705"/>
      <c r="I394" s="1705"/>
      <c r="J394" s="1705"/>
      <c r="K394" s="1705"/>
      <c r="L394" s="1705"/>
      <c r="M394" s="1705"/>
      <c r="N394" s="1705"/>
      <c r="O394" s="1705"/>
      <c r="P394" s="1705"/>
      <c r="Q394" s="1705"/>
      <c r="R394" s="1705"/>
      <c r="S394" s="1705"/>
      <c r="T394" s="1705"/>
      <c r="U394" s="1705"/>
      <c r="V394" s="1705"/>
      <c r="W394" s="1705"/>
      <c r="X394" s="1705"/>
      <c r="Y394" s="1705"/>
      <c r="Z394" s="1705"/>
    </row>
    <row r="395" spans="1:26" ht="15.75" customHeight="1">
      <c r="A395" s="1705"/>
      <c r="B395" s="1705"/>
      <c r="C395" s="1705"/>
      <c r="D395" s="1705"/>
      <c r="E395" s="1705"/>
      <c r="F395" s="1705"/>
      <c r="G395" s="1705"/>
      <c r="H395" s="1705"/>
      <c r="I395" s="1705"/>
      <c r="J395" s="1705"/>
      <c r="K395" s="1705"/>
      <c r="L395" s="1705"/>
      <c r="M395" s="1705"/>
      <c r="N395" s="1705"/>
      <c r="O395" s="1705"/>
      <c r="P395" s="1705"/>
      <c r="Q395" s="1705"/>
      <c r="R395" s="1705"/>
      <c r="S395" s="1705"/>
      <c r="T395" s="1705"/>
      <c r="U395" s="1705"/>
      <c r="V395" s="1705"/>
      <c r="W395" s="1705"/>
      <c r="X395" s="1705"/>
      <c r="Y395" s="1705"/>
      <c r="Z395" s="1705"/>
    </row>
    <row r="396" spans="1:26" ht="15.75" customHeight="1">
      <c r="A396" s="1705"/>
      <c r="B396" s="1705"/>
      <c r="C396" s="1705"/>
      <c r="D396" s="1705"/>
      <c r="E396" s="1705"/>
      <c r="F396" s="1705"/>
      <c r="G396" s="1705"/>
      <c r="H396" s="1705"/>
      <c r="I396" s="1705"/>
      <c r="J396" s="1705"/>
      <c r="K396" s="1705"/>
      <c r="L396" s="1705"/>
      <c r="M396" s="1705"/>
      <c r="N396" s="1705"/>
      <c r="O396" s="1705"/>
      <c r="P396" s="1705"/>
      <c r="Q396" s="1705"/>
      <c r="R396" s="1705"/>
      <c r="S396" s="1705"/>
      <c r="T396" s="1705"/>
      <c r="U396" s="1705"/>
      <c r="V396" s="1705"/>
      <c r="W396" s="1705"/>
      <c r="X396" s="1705"/>
      <c r="Y396" s="1705"/>
      <c r="Z396" s="1705"/>
    </row>
    <row r="397" spans="1:26" ht="15.75" customHeight="1">
      <c r="A397" s="1705"/>
      <c r="B397" s="1705"/>
      <c r="C397" s="1705"/>
      <c r="D397" s="1705"/>
      <c r="E397" s="1705"/>
      <c r="F397" s="1705"/>
      <c r="G397" s="1705"/>
      <c r="H397" s="1705"/>
      <c r="I397" s="1705"/>
      <c r="J397" s="1705"/>
      <c r="K397" s="1705"/>
      <c r="L397" s="1705"/>
      <c r="M397" s="1705"/>
      <c r="N397" s="1705"/>
      <c r="O397" s="1705"/>
      <c r="P397" s="1705"/>
      <c r="Q397" s="1705"/>
      <c r="R397" s="1705"/>
      <c r="S397" s="1705"/>
      <c r="T397" s="1705"/>
      <c r="U397" s="1705"/>
      <c r="V397" s="1705"/>
      <c r="W397" s="1705"/>
      <c r="X397" s="1705"/>
      <c r="Y397" s="1705"/>
      <c r="Z397" s="1705"/>
    </row>
    <row r="398" spans="1:26" ht="15.75" customHeight="1">
      <c r="A398" s="1705"/>
      <c r="B398" s="1705"/>
      <c r="C398" s="1705"/>
      <c r="D398" s="1705"/>
      <c r="E398" s="1705"/>
      <c r="F398" s="1705"/>
      <c r="G398" s="1705"/>
      <c r="H398" s="1705"/>
      <c r="I398" s="1705"/>
      <c r="J398" s="1705"/>
      <c r="K398" s="1705"/>
      <c r="L398" s="1705"/>
      <c r="M398" s="1705"/>
      <c r="N398" s="1705"/>
      <c r="O398" s="1705"/>
      <c r="P398" s="1705"/>
      <c r="Q398" s="1705"/>
      <c r="R398" s="1705"/>
      <c r="S398" s="1705"/>
      <c r="T398" s="1705"/>
      <c r="U398" s="1705"/>
      <c r="V398" s="1705"/>
      <c r="W398" s="1705"/>
      <c r="X398" s="1705"/>
      <c r="Y398" s="1705"/>
      <c r="Z398" s="1705"/>
    </row>
    <row r="399" spans="1:26" ht="15.75" customHeight="1">
      <c r="A399" s="1705"/>
      <c r="B399" s="1705"/>
      <c r="C399" s="1705"/>
      <c r="D399" s="1705"/>
      <c r="E399" s="1705"/>
      <c r="F399" s="1705"/>
      <c r="G399" s="1705"/>
      <c r="H399" s="1705"/>
      <c r="I399" s="1705"/>
      <c r="J399" s="1705"/>
      <c r="K399" s="1705"/>
      <c r="L399" s="1705"/>
      <c r="M399" s="1705"/>
      <c r="N399" s="1705"/>
      <c r="O399" s="1705"/>
      <c r="P399" s="1705"/>
      <c r="Q399" s="1705"/>
      <c r="R399" s="1705"/>
      <c r="S399" s="1705"/>
      <c r="T399" s="1705"/>
      <c r="U399" s="1705"/>
      <c r="V399" s="1705"/>
      <c r="W399" s="1705"/>
      <c r="X399" s="1705"/>
      <c r="Y399" s="1705"/>
      <c r="Z399" s="1705"/>
    </row>
    <row r="400" spans="1:26" ht="15.75" customHeight="1">
      <c r="A400" s="1705"/>
      <c r="B400" s="1705"/>
      <c r="C400" s="1705"/>
      <c r="D400" s="1705"/>
      <c r="E400" s="1705"/>
      <c r="F400" s="1705"/>
      <c r="G400" s="1705"/>
      <c r="H400" s="1705"/>
      <c r="I400" s="1705"/>
      <c r="J400" s="1705"/>
      <c r="K400" s="1705"/>
      <c r="L400" s="1705"/>
      <c r="M400" s="1705"/>
      <c r="N400" s="1705"/>
      <c r="O400" s="1705"/>
      <c r="P400" s="1705"/>
      <c r="Q400" s="1705"/>
      <c r="R400" s="1705"/>
      <c r="S400" s="1705"/>
      <c r="T400" s="1705"/>
      <c r="U400" s="1705"/>
      <c r="V400" s="1705"/>
      <c r="W400" s="1705"/>
      <c r="X400" s="1705"/>
      <c r="Y400" s="1705"/>
      <c r="Z400" s="1705"/>
    </row>
    <row r="401" spans="1:26" ht="15.75" customHeight="1">
      <c r="A401" s="1705"/>
      <c r="B401" s="1705"/>
      <c r="C401" s="1705"/>
      <c r="D401" s="1705"/>
      <c r="E401" s="1705"/>
      <c r="F401" s="1705"/>
      <c r="G401" s="1705"/>
      <c r="H401" s="1705"/>
      <c r="I401" s="1705"/>
      <c r="J401" s="1705"/>
      <c r="K401" s="1705"/>
      <c r="L401" s="1705"/>
      <c r="M401" s="1705"/>
      <c r="N401" s="1705"/>
      <c r="O401" s="1705"/>
      <c r="P401" s="1705"/>
      <c r="Q401" s="1705"/>
      <c r="R401" s="1705"/>
      <c r="S401" s="1705"/>
      <c r="T401" s="1705"/>
      <c r="U401" s="1705"/>
      <c r="V401" s="1705"/>
      <c r="W401" s="1705"/>
      <c r="X401" s="1705"/>
      <c r="Y401" s="1705"/>
      <c r="Z401" s="1705"/>
    </row>
    <row r="402" spans="1:26" ht="15.75" customHeight="1">
      <c r="A402" s="1705"/>
      <c r="B402" s="1705"/>
      <c r="C402" s="1705"/>
      <c r="D402" s="1705"/>
      <c r="E402" s="1705"/>
      <c r="F402" s="1705"/>
      <c r="G402" s="1705"/>
      <c r="H402" s="1705"/>
      <c r="I402" s="1705"/>
      <c r="J402" s="1705"/>
      <c r="K402" s="1705"/>
      <c r="L402" s="1705"/>
      <c r="M402" s="1705"/>
      <c r="N402" s="1705"/>
      <c r="O402" s="1705"/>
      <c r="P402" s="1705"/>
      <c r="Q402" s="1705"/>
      <c r="R402" s="1705"/>
      <c r="S402" s="1705"/>
      <c r="T402" s="1705"/>
      <c r="U402" s="1705"/>
      <c r="V402" s="1705"/>
      <c r="W402" s="1705"/>
      <c r="X402" s="1705"/>
      <c r="Y402" s="1705"/>
      <c r="Z402" s="1705"/>
    </row>
    <row r="403" spans="1:26" ht="15.75" customHeight="1">
      <c r="A403" s="1705"/>
      <c r="B403" s="1705"/>
      <c r="C403" s="1705"/>
      <c r="D403" s="1705"/>
      <c r="E403" s="1705"/>
      <c r="F403" s="1705"/>
      <c r="G403" s="1705"/>
      <c r="H403" s="1705"/>
      <c r="I403" s="1705"/>
      <c r="J403" s="1705"/>
      <c r="K403" s="1705"/>
      <c r="L403" s="1705"/>
      <c r="M403" s="1705"/>
      <c r="N403" s="1705"/>
      <c r="O403" s="1705"/>
      <c r="P403" s="1705"/>
      <c r="Q403" s="1705"/>
      <c r="R403" s="1705"/>
      <c r="S403" s="1705"/>
      <c r="T403" s="1705"/>
      <c r="U403" s="1705"/>
      <c r="V403" s="1705"/>
      <c r="W403" s="1705"/>
      <c r="X403" s="1705"/>
      <c r="Y403" s="1705"/>
      <c r="Z403" s="1705"/>
    </row>
    <row r="404" spans="1:26" ht="15.75" customHeight="1">
      <c r="A404" s="1705"/>
      <c r="B404" s="1705"/>
      <c r="C404" s="1705"/>
      <c r="D404" s="1705"/>
      <c r="E404" s="1705"/>
      <c r="F404" s="1705"/>
      <c r="G404" s="1705"/>
      <c r="H404" s="1705"/>
      <c r="I404" s="1705"/>
      <c r="J404" s="1705"/>
      <c r="K404" s="1705"/>
      <c r="L404" s="1705"/>
      <c r="M404" s="1705"/>
      <c r="N404" s="1705"/>
      <c r="O404" s="1705"/>
      <c r="P404" s="1705"/>
      <c r="Q404" s="1705"/>
      <c r="R404" s="1705"/>
      <c r="S404" s="1705"/>
      <c r="T404" s="1705"/>
      <c r="U404" s="1705"/>
      <c r="V404" s="1705"/>
      <c r="W404" s="1705"/>
      <c r="X404" s="1705"/>
      <c r="Y404" s="1705"/>
      <c r="Z404" s="1705"/>
    </row>
    <row r="405" spans="1:26" ht="15.75" customHeight="1">
      <c r="A405" s="1705"/>
      <c r="B405" s="1705"/>
      <c r="C405" s="1705"/>
      <c r="D405" s="1705"/>
      <c r="E405" s="1705"/>
      <c r="F405" s="1705"/>
      <c r="G405" s="1705"/>
      <c r="H405" s="1705"/>
      <c r="I405" s="1705"/>
      <c r="J405" s="1705"/>
      <c r="K405" s="1705"/>
      <c r="L405" s="1705"/>
      <c r="M405" s="1705"/>
      <c r="N405" s="1705"/>
      <c r="O405" s="1705"/>
      <c r="P405" s="1705"/>
      <c r="Q405" s="1705"/>
      <c r="R405" s="1705"/>
      <c r="S405" s="1705"/>
      <c r="T405" s="1705"/>
      <c r="U405" s="1705"/>
      <c r="V405" s="1705"/>
      <c r="W405" s="1705"/>
      <c r="X405" s="1705"/>
      <c r="Y405" s="1705"/>
      <c r="Z405" s="1705"/>
    </row>
    <row r="406" spans="1:26" ht="15.75" customHeight="1">
      <c r="A406" s="1705"/>
      <c r="B406" s="1705"/>
      <c r="C406" s="1705"/>
      <c r="D406" s="1705"/>
      <c r="E406" s="1705"/>
      <c r="F406" s="1705"/>
      <c r="G406" s="1705"/>
      <c r="H406" s="1705"/>
      <c r="I406" s="1705"/>
      <c r="J406" s="1705"/>
      <c r="K406" s="1705"/>
      <c r="L406" s="1705"/>
      <c r="M406" s="1705"/>
      <c r="N406" s="1705"/>
      <c r="O406" s="1705"/>
      <c r="P406" s="1705"/>
      <c r="Q406" s="1705"/>
      <c r="R406" s="1705"/>
      <c r="S406" s="1705"/>
      <c r="T406" s="1705"/>
      <c r="U406" s="1705"/>
      <c r="V406" s="1705"/>
      <c r="W406" s="1705"/>
      <c r="X406" s="1705"/>
      <c r="Y406" s="1705"/>
      <c r="Z406" s="1705"/>
    </row>
    <row r="407" spans="1:26" ht="15.75" customHeight="1">
      <c r="A407" s="1705"/>
      <c r="B407" s="1705"/>
      <c r="C407" s="1705"/>
      <c r="D407" s="1705"/>
      <c r="E407" s="1705"/>
      <c r="F407" s="1705"/>
      <c r="G407" s="1705"/>
      <c r="H407" s="1705"/>
      <c r="I407" s="1705"/>
      <c r="J407" s="1705"/>
      <c r="K407" s="1705"/>
      <c r="L407" s="1705"/>
      <c r="M407" s="1705"/>
      <c r="N407" s="1705"/>
      <c r="O407" s="1705"/>
      <c r="P407" s="1705"/>
      <c r="Q407" s="1705"/>
      <c r="R407" s="1705"/>
      <c r="S407" s="1705"/>
      <c r="T407" s="1705"/>
      <c r="U407" s="1705"/>
      <c r="V407" s="1705"/>
      <c r="W407" s="1705"/>
      <c r="X407" s="1705"/>
      <c r="Y407" s="1705"/>
      <c r="Z407" s="1705"/>
    </row>
    <row r="408" spans="1:26" ht="15.75" customHeight="1">
      <c r="A408" s="1705"/>
      <c r="B408" s="1705"/>
      <c r="C408" s="1705"/>
      <c r="D408" s="1705"/>
      <c r="E408" s="1705"/>
      <c r="F408" s="1705"/>
      <c r="G408" s="1705"/>
      <c r="H408" s="1705"/>
      <c r="I408" s="1705"/>
      <c r="J408" s="1705"/>
      <c r="K408" s="1705"/>
      <c r="L408" s="1705"/>
      <c r="M408" s="1705"/>
      <c r="N408" s="1705"/>
      <c r="O408" s="1705"/>
      <c r="P408" s="1705"/>
      <c r="Q408" s="1705"/>
      <c r="R408" s="1705"/>
      <c r="S408" s="1705"/>
      <c r="T408" s="1705"/>
      <c r="U408" s="1705"/>
      <c r="V408" s="1705"/>
      <c r="W408" s="1705"/>
      <c r="X408" s="1705"/>
      <c r="Y408" s="1705"/>
      <c r="Z408" s="1705"/>
    </row>
    <row r="409" spans="1:26" ht="15.75" customHeight="1">
      <c r="A409" s="1705"/>
      <c r="B409" s="1705"/>
      <c r="C409" s="1705"/>
      <c r="D409" s="1705"/>
      <c r="E409" s="1705"/>
      <c r="F409" s="1705"/>
      <c r="G409" s="1705"/>
      <c r="H409" s="1705"/>
      <c r="I409" s="1705"/>
      <c r="J409" s="1705"/>
      <c r="K409" s="1705"/>
      <c r="L409" s="1705"/>
      <c r="M409" s="1705"/>
      <c r="N409" s="1705"/>
      <c r="O409" s="1705"/>
      <c r="P409" s="1705"/>
      <c r="Q409" s="1705"/>
      <c r="R409" s="1705"/>
      <c r="S409" s="1705"/>
      <c r="T409" s="1705"/>
      <c r="U409" s="1705"/>
      <c r="V409" s="1705"/>
      <c r="W409" s="1705"/>
      <c r="X409" s="1705"/>
      <c r="Y409" s="1705"/>
      <c r="Z409" s="1705"/>
    </row>
    <row r="410" spans="1:26" ht="15.75" customHeight="1">
      <c r="A410" s="1705"/>
      <c r="B410" s="1705"/>
      <c r="C410" s="1705"/>
      <c r="D410" s="1705"/>
      <c r="E410" s="1705"/>
      <c r="F410" s="1705"/>
      <c r="G410" s="1705"/>
      <c r="H410" s="1705"/>
      <c r="I410" s="1705"/>
      <c r="J410" s="1705"/>
      <c r="K410" s="1705"/>
      <c r="L410" s="1705"/>
      <c r="M410" s="1705"/>
      <c r="N410" s="1705"/>
      <c r="O410" s="1705"/>
      <c r="P410" s="1705"/>
      <c r="Q410" s="1705"/>
      <c r="R410" s="1705"/>
      <c r="S410" s="1705"/>
      <c r="T410" s="1705"/>
      <c r="U410" s="1705"/>
      <c r="V410" s="1705"/>
      <c r="W410" s="1705"/>
      <c r="X410" s="1705"/>
      <c r="Y410" s="1705"/>
      <c r="Z410" s="1705"/>
    </row>
    <row r="411" spans="1:26" ht="15.75" customHeight="1">
      <c r="A411" s="1705"/>
      <c r="B411" s="1705"/>
      <c r="C411" s="1705"/>
      <c r="D411" s="1705"/>
      <c r="E411" s="1705"/>
      <c r="F411" s="1705"/>
      <c r="G411" s="1705"/>
      <c r="H411" s="1705"/>
      <c r="I411" s="1705"/>
      <c r="J411" s="1705"/>
      <c r="K411" s="1705"/>
      <c r="L411" s="1705"/>
      <c r="M411" s="1705"/>
      <c r="N411" s="1705"/>
      <c r="O411" s="1705"/>
      <c r="P411" s="1705"/>
      <c r="Q411" s="1705"/>
      <c r="R411" s="1705"/>
      <c r="S411" s="1705"/>
      <c r="T411" s="1705"/>
      <c r="U411" s="1705"/>
      <c r="V411" s="1705"/>
      <c r="W411" s="1705"/>
      <c r="X411" s="1705"/>
      <c r="Y411" s="1705"/>
      <c r="Z411" s="1705"/>
    </row>
    <row r="412" spans="1:26" ht="15.75" customHeight="1">
      <c r="A412" s="1705"/>
      <c r="B412" s="1705"/>
      <c r="C412" s="1705"/>
      <c r="D412" s="1705"/>
      <c r="E412" s="1705"/>
      <c r="F412" s="1705"/>
      <c r="G412" s="1705"/>
      <c r="H412" s="1705"/>
      <c r="I412" s="1705"/>
      <c r="J412" s="1705"/>
      <c r="K412" s="1705"/>
      <c r="L412" s="1705"/>
      <c r="M412" s="1705"/>
      <c r="N412" s="1705"/>
      <c r="O412" s="1705"/>
      <c r="P412" s="1705"/>
      <c r="Q412" s="1705"/>
      <c r="R412" s="1705"/>
      <c r="S412" s="1705"/>
      <c r="T412" s="1705"/>
      <c r="U412" s="1705"/>
      <c r="V412" s="1705"/>
      <c r="W412" s="1705"/>
      <c r="X412" s="1705"/>
      <c r="Y412" s="1705"/>
      <c r="Z412" s="1705"/>
    </row>
    <row r="413" spans="1:26" ht="15.75" customHeight="1">
      <c r="A413" s="1705"/>
      <c r="B413" s="1705"/>
      <c r="C413" s="1705"/>
      <c r="D413" s="1705"/>
      <c r="E413" s="1705"/>
      <c r="F413" s="1705"/>
      <c r="G413" s="1705"/>
      <c r="H413" s="1705"/>
      <c r="I413" s="1705"/>
      <c r="J413" s="1705"/>
      <c r="K413" s="1705"/>
      <c r="L413" s="1705"/>
      <c r="M413" s="1705"/>
      <c r="N413" s="1705"/>
      <c r="O413" s="1705"/>
      <c r="P413" s="1705"/>
      <c r="Q413" s="1705"/>
      <c r="R413" s="1705"/>
      <c r="S413" s="1705"/>
      <c r="T413" s="1705"/>
      <c r="U413" s="1705"/>
      <c r="V413" s="1705"/>
      <c r="W413" s="1705"/>
      <c r="X413" s="1705"/>
      <c r="Y413" s="1705"/>
      <c r="Z413" s="1705"/>
    </row>
    <row r="414" spans="1:26" ht="15.75" customHeight="1">
      <c r="A414" s="1705"/>
      <c r="B414" s="1705"/>
      <c r="C414" s="1705"/>
      <c r="D414" s="1705"/>
      <c r="E414" s="1705"/>
      <c r="F414" s="1705"/>
      <c r="G414" s="1705"/>
      <c r="H414" s="1705"/>
      <c r="I414" s="1705"/>
      <c r="J414" s="1705"/>
      <c r="K414" s="1705"/>
      <c r="L414" s="1705"/>
      <c r="M414" s="1705"/>
      <c r="N414" s="1705"/>
      <c r="O414" s="1705"/>
      <c r="P414" s="1705"/>
      <c r="Q414" s="1705"/>
      <c r="R414" s="1705"/>
      <c r="S414" s="1705"/>
      <c r="T414" s="1705"/>
      <c r="U414" s="1705"/>
      <c r="V414" s="1705"/>
      <c r="W414" s="1705"/>
      <c r="X414" s="1705"/>
      <c r="Y414" s="1705"/>
      <c r="Z414" s="1705"/>
    </row>
    <row r="415" spans="1:26" ht="15.75" customHeight="1">
      <c r="A415" s="1705"/>
      <c r="B415" s="1705"/>
      <c r="C415" s="1705"/>
      <c r="D415" s="1705"/>
      <c r="E415" s="1705"/>
      <c r="F415" s="1705"/>
      <c r="G415" s="1705"/>
      <c r="H415" s="1705"/>
      <c r="I415" s="1705"/>
      <c r="J415" s="1705"/>
      <c r="K415" s="1705"/>
      <c r="L415" s="1705"/>
      <c r="M415" s="1705"/>
      <c r="N415" s="1705"/>
      <c r="O415" s="1705"/>
      <c r="P415" s="1705"/>
      <c r="Q415" s="1705"/>
      <c r="R415" s="1705"/>
      <c r="S415" s="1705"/>
      <c r="T415" s="1705"/>
      <c r="U415" s="1705"/>
      <c r="V415" s="1705"/>
      <c r="W415" s="1705"/>
      <c r="X415" s="1705"/>
      <c r="Y415" s="1705"/>
      <c r="Z415" s="1705"/>
    </row>
    <row r="416" spans="1:26" ht="15.75" customHeight="1">
      <c r="A416" s="1705"/>
      <c r="B416" s="1705"/>
      <c r="C416" s="1705"/>
      <c r="D416" s="1705"/>
      <c r="E416" s="1705"/>
      <c r="F416" s="1705"/>
      <c r="G416" s="1705"/>
      <c r="H416" s="1705"/>
      <c r="I416" s="1705"/>
      <c r="J416" s="1705"/>
      <c r="K416" s="1705"/>
      <c r="L416" s="1705"/>
      <c r="M416" s="1705"/>
      <c r="N416" s="1705"/>
      <c r="O416" s="1705"/>
      <c r="P416" s="1705"/>
      <c r="Q416" s="1705"/>
      <c r="R416" s="1705"/>
      <c r="S416" s="1705"/>
      <c r="T416" s="1705"/>
      <c r="U416" s="1705"/>
      <c r="V416" s="1705"/>
      <c r="W416" s="1705"/>
      <c r="X416" s="1705"/>
      <c r="Y416" s="1705"/>
      <c r="Z416" s="1705"/>
    </row>
    <row r="417" spans="1:26" ht="15.75" customHeight="1">
      <c r="A417" s="1705"/>
      <c r="B417" s="1705"/>
      <c r="C417" s="1705"/>
      <c r="D417" s="1705"/>
      <c r="E417" s="1705"/>
      <c r="F417" s="1705"/>
      <c r="G417" s="1705"/>
      <c r="H417" s="1705"/>
      <c r="I417" s="1705"/>
      <c r="J417" s="1705"/>
      <c r="K417" s="1705"/>
      <c r="L417" s="1705"/>
      <c r="M417" s="1705"/>
      <c r="N417" s="1705"/>
      <c r="O417" s="1705"/>
      <c r="P417" s="1705"/>
      <c r="Q417" s="1705"/>
      <c r="R417" s="1705"/>
      <c r="S417" s="1705"/>
      <c r="T417" s="1705"/>
      <c r="U417" s="1705"/>
      <c r="V417" s="1705"/>
      <c r="W417" s="1705"/>
      <c r="X417" s="1705"/>
      <c r="Y417" s="1705"/>
      <c r="Z417" s="1705"/>
    </row>
    <row r="418" spans="1:26" ht="15.75" customHeight="1">
      <c r="A418" s="1705"/>
      <c r="B418" s="1705"/>
      <c r="C418" s="1705"/>
      <c r="D418" s="1705"/>
      <c r="E418" s="1705"/>
      <c r="F418" s="1705"/>
      <c r="G418" s="1705"/>
      <c r="H418" s="1705"/>
      <c r="I418" s="1705"/>
      <c r="J418" s="1705"/>
      <c r="K418" s="1705"/>
      <c r="L418" s="1705"/>
      <c r="M418" s="1705"/>
      <c r="N418" s="1705"/>
      <c r="O418" s="1705"/>
      <c r="P418" s="1705"/>
      <c r="Q418" s="1705"/>
      <c r="R418" s="1705"/>
      <c r="S418" s="1705"/>
      <c r="T418" s="1705"/>
      <c r="U418" s="1705"/>
      <c r="V418" s="1705"/>
      <c r="W418" s="1705"/>
      <c r="X418" s="1705"/>
      <c r="Y418" s="1705"/>
      <c r="Z418" s="1705"/>
    </row>
    <row r="419" spans="1:26" ht="15.75" customHeight="1">
      <c r="A419" s="1705"/>
      <c r="B419" s="1705"/>
      <c r="C419" s="1705"/>
      <c r="D419" s="1705"/>
      <c r="E419" s="1705"/>
      <c r="F419" s="1705"/>
      <c r="G419" s="1705"/>
      <c r="H419" s="1705"/>
      <c r="I419" s="1705"/>
      <c r="J419" s="1705"/>
      <c r="K419" s="1705"/>
      <c r="L419" s="1705"/>
      <c r="M419" s="1705"/>
      <c r="N419" s="1705"/>
      <c r="O419" s="1705"/>
      <c r="P419" s="1705"/>
      <c r="Q419" s="1705"/>
      <c r="R419" s="1705"/>
      <c r="S419" s="1705"/>
      <c r="T419" s="1705"/>
      <c r="U419" s="1705"/>
      <c r="V419" s="1705"/>
      <c r="W419" s="1705"/>
      <c r="X419" s="1705"/>
      <c r="Y419" s="1705"/>
      <c r="Z419" s="1705"/>
    </row>
    <row r="420" spans="1:26" ht="15.75" customHeight="1">
      <c r="A420" s="1705"/>
      <c r="B420" s="1705"/>
      <c r="C420" s="1705"/>
      <c r="D420" s="1705"/>
      <c r="E420" s="1705"/>
      <c r="F420" s="1705"/>
      <c r="G420" s="1705"/>
      <c r="H420" s="1705"/>
      <c r="I420" s="1705"/>
      <c r="J420" s="1705"/>
      <c r="K420" s="1705"/>
      <c r="L420" s="1705"/>
      <c r="M420" s="1705"/>
      <c r="N420" s="1705"/>
      <c r="O420" s="1705"/>
      <c r="P420" s="1705"/>
      <c r="Q420" s="1705"/>
      <c r="R420" s="1705"/>
      <c r="S420" s="1705"/>
      <c r="T420" s="1705"/>
      <c r="U420" s="1705"/>
      <c r="V420" s="1705"/>
      <c r="W420" s="1705"/>
      <c r="X420" s="1705"/>
      <c r="Y420" s="1705"/>
      <c r="Z420" s="1705"/>
    </row>
    <row r="421" spans="1:26" ht="15.75" customHeight="1">
      <c r="A421" s="1705"/>
      <c r="B421" s="1705"/>
      <c r="C421" s="1705"/>
      <c r="D421" s="1705"/>
      <c r="E421" s="1705"/>
      <c r="F421" s="1705"/>
      <c r="G421" s="1705"/>
      <c r="H421" s="1705"/>
      <c r="I421" s="1705"/>
      <c r="J421" s="1705"/>
      <c r="K421" s="1705"/>
      <c r="L421" s="1705"/>
      <c r="M421" s="1705"/>
      <c r="N421" s="1705"/>
      <c r="O421" s="1705"/>
      <c r="P421" s="1705"/>
      <c r="Q421" s="1705"/>
      <c r="R421" s="1705"/>
      <c r="S421" s="1705"/>
      <c r="T421" s="1705"/>
      <c r="U421" s="1705"/>
      <c r="V421" s="1705"/>
      <c r="W421" s="1705"/>
      <c r="X421" s="1705"/>
      <c r="Y421" s="1705"/>
      <c r="Z421" s="1705"/>
    </row>
    <row r="422" spans="1:26" ht="15.75" customHeight="1">
      <c r="A422" s="1705"/>
      <c r="B422" s="1705"/>
      <c r="C422" s="1705"/>
      <c r="D422" s="1705"/>
      <c r="E422" s="1705"/>
      <c r="F422" s="1705"/>
      <c r="G422" s="1705"/>
      <c r="H422" s="1705"/>
      <c r="I422" s="1705"/>
      <c r="J422" s="1705"/>
      <c r="K422" s="1705"/>
      <c r="L422" s="1705"/>
      <c r="M422" s="1705"/>
      <c r="N422" s="1705"/>
      <c r="O422" s="1705"/>
      <c r="P422" s="1705"/>
      <c r="Q422" s="1705"/>
      <c r="R422" s="1705"/>
      <c r="S422" s="1705"/>
      <c r="T422" s="1705"/>
      <c r="U422" s="1705"/>
      <c r="V422" s="1705"/>
      <c r="W422" s="1705"/>
      <c r="X422" s="1705"/>
      <c r="Y422" s="1705"/>
      <c r="Z422" s="1705"/>
    </row>
    <row r="423" spans="1:26" ht="15.75" customHeight="1">
      <c r="A423" s="1705"/>
      <c r="B423" s="1705"/>
      <c r="C423" s="1705"/>
      <c r="D423" s="1705"/>
      <c r="E423" s="1705"/>
      <c r="F423" s="1705"/>
      <c r="G423" s="1705"/>
      <c r="H423" s="1705"/>
      <c r="I423" s="1705"/>
      <c r="J423" s="1705"/>
      <c r="K423" s="1705"/>
      <c r="L423" s="1705"/>
      <c r="M423" s="1705"/>
      <c r="N423" s="1705"/>
      <c r="O423" s="1705"/>
      <c r="P423" s="1705"/>
      <c r="Q423" s="1705"/>
      <c r="R423" s="1705"/>
      <c r="S423" s="1705"/>
      <c r="T423" s="1705"/>
      <c r="U423" s="1705"/>
      <c r="V423" s="1705"/>
      <c r="W423" s="1705"/>
      <c r="X423" s="1705"/>
      <c r="Y423" s="1705"/>
      <c r="Z423" s="1705"/>
    </row>
    <row r="424" spans="1:26" ht="15.75" customHeight="1">
      <c r="A424" s="1705"/>
      <c r="B424" s="1705"/>
      <c r="C424" s="1705"/>
      <c r="D424" s="1705"/>
      <c r="E424" s="1705"/>
      <c r="F424" s="1705"/>
      <c r="G424" s="1705"/>
      <c r="H424" s="1705"/>
      <c r="I424" s="1705"/>
      <c r="J424" s="1705"/>
      <c r="K424" s="1705"/>
      <c r="L424" s="1705"/>
      <c r="M424" s="1705"/>
      <c r="N424" s="1705"/>
      <c r="O424" s="1705"/>
      <c r="P424" s="1705"/>
      <c r="Q424" s="1705"/>
      <c r="R424" s="1705"/>
      <c r="S424" s="1705"/>
      <c r="T424" s="1705"/>
      <c r="U424" s="1705"/>
      <c r="V424" s="1705"/>
      <c r="W424" s="1705"/>
      <c r="X424" s="1705"/>
      <c r="Y424" s="1705"/>
      <c r="Z424" s="1705"/>
    </row>
    <row r="425" spans="1:26" ht="15.75" customHeight="1">
      <c r="A425" s="1705"/>
      <c r="B425" s="1705"/>
      <c r="C425" s="1705"/>
      <c r="D425" s="1705"/>
      <c r="E425" s="1705"/>
      <c r="F425" s="1705"/>
      <c r="G425" s="1705"/>
      <c r="H425" s="1705"/>
      <c r="I425" s="1705"/>
      <c r="J425" s="1705"/>
      <c r="K425" s="1705"/>
      <c r="L425" s="1705"/>
      <c r="M425" s="1705"/>
      <c r="N425" s="1705"/>
      <c r="O425" s="1705"/>
      <c r="P425" s="1705"/>
      <c r="Q425" s="1705"/>
      <c r="R425" s="1705"/>
      <c r="S425" s="1705"/>
      <c r="T425" s="1705"/>
      <c r="U425" s="1705"/>
      <c r="V425" s="1705"/>
      <c r="W425" s="1705"/>
      <c r="X425" s="1705"/>
      <c r="Y425" s="1705"/>
      <c r="Z425" s="1705"/>
    </row>
    <row r="426" spans="1:26" ht="15.75" customHeight="1">
      <c r="A426" s="1705"/>
      <c r="B426" s="1705"/>
      <c r="C426" s="1705"/>
      <c r="D426" s="1705"/>
      <c r="E426" s="1705"/>
      <c r="F426" s="1705"/>
      <c r="G426" s="1705"/>
      <c r="H426" s="1705"/>
      <c r="I426" s="1705"/>
      <c r="J426" s="1705"/>
      <c r="K426" s="1705"/>
      <c r="L426" s="1705"/>
      <c r="M426" s="1705"/>
      <c r="N426" s="1705"/>
      <c r="O426" s="1705"/>
      <c r="P426" s="1705"/>
      <c r="Q426" s="1705"/>
      <c r="R426" s="1705"/>
      <c r="S426" s="1705"/>
      <c r="T426" s="1705"/>
      <c r="U426" s="1705"/>
      <c r="V426" s="1705"/>
      <c r="W426" s="1705"/>
      <c r="X426" s="1705"/>
      <c r="Y426" s="1705"/>
      <c r="Z426" s="1705"/>
    </row>
    <row r="427" spans="1:26" ht="15.75" customHeight="1">
      <c r="A427" s="1705"/>
      <c r="B427" s="1705"/>
      <c r="C427" s="1705"/>
      <c r="D427" s="1705"/>
      <c r="E427" s="1705"/>
      <c r="F427" s="1705"/>
      <c r="G427" s="1705"/>
      <c r="H427" s="1705"/>
      <c r="I427" s="1705"/>
      <c r="J427" s="1705"/>
      <c r="K427" s="1705"/>
      <c r="L427" s="1705"/>
      <c r="M427" s="1705"/>
      <c r="N427" s="1705"/>
      <c r="O427" s="1705"/>
      <c r="P427" s="1705"/>
      <c r="Q427" s="1705"/>
      <c r="R427" s="1705"/>
      <c r="S427" s="1705"/>
      <c r="T427" s="1705"/>
      <c r="U427" s="1705"/>
      <c r="V427" s="1705"/>
      <c r="W427" s="1705"/>
      <c r="X427" s="1705"/>
      <c r="Y427" s="1705"/>
      <c r="Z427" s="1705"/>
    </row>
    <row r="428" spans="1:26" ht="15.75" customHeight="1">
      <c r="A428" s="1705"/>
      <c r="B428" s="1705"/>
      <c r="C428" s="1705"/>
      <c r="D428" s="1705"/>
      <c r="E428" s="1705"/>
      <c r="F428" s="1705"/>
      <c r="G428" s="1705"/>
      <c r="H428" s="1705"/>
      <c r="I428" s="1705"/>
      <c r="J428" s="1705"/>
      <c r="K428" s="1705"/>
      <c r="L428" s="1705"/>
      <c r="M428" s="1705"/>
      <c r="N428" s="1705"/>
      <c r="O428" s="1705"/>
      <c r="P428" s="1705"/>
      <c r="Q428" s="1705"/>
      <c r="R428" s="1705"/>
      <c r="S428" s="1705"/>
      <c r="T428" s="1705"/>
      <c r="U428" s="1705"/>
      <c r="V428" s="1705"/>
      <c r="W428" s="1705"/>
      <c r="X428" s="1705"/>
      <c r="Y428" s="1705"/>
      <c r="Z428" s="1705"/>
    </row>
    <row r="429" spans="1:26" ht="15.75" customHeight="1">
      <c r="A429" s="1705"/>
      <c r="B429" s="1705"/>
      <c r="C429" s="1705"/>
      <c r="D429" s="1705"/>
      <c r="E429" s="1705"/>
      <c r="F429" s="1705"/>
      <c r="G429" s="1705"/>
      <c r="H429" s="1705"/>
      <c r="I429" s="1705"/>
      <c r="J429" s="1705"/>
      <c r="K429" s="1705"/>
      <c r="L429" s="1705"/>
      <c r="M429" s="1705"/>
      <c r="N429" s="1705"/>
      <c r="O429" s="1705"/>
      <c r="P429" s="1705"/>
      <c r="Q429" s="1705"/>
      <c r="R429" s="1705"/>
      <c r="S429" s="1705"/>
      <c r="T429" s="1705"/>
      <c r="U429" s="1705"/>
      <c r="V429" s="1705"/>
      <c r="W429" s="1705"/>
      <c r="X429" s="1705"/>
      <c r="Y429" s="1705"/>
      <c r="Z429" s="1705"/>
    </row>
    <row r="430" spans="1:26" ht="15.75" customHeight="1">
      <c r="A430" s="1705"/>
      <c r="B430" s="1705"/>
      <c r="C430" s="1705"/>
      <c r="D430" s="1705"/>
      <c r="E430" s="1705"/>
      <c r="F430" s="1705"/>
      <c r="G430" s="1705"/>
      <c r="H430" s="1705"/>
      <c r="I430" s="1705"/>
      <c r="J430" s="1705"/>
      <c r="K430" s="1705"/>
      <c r="L430" s="1705"/>
      <c r="M430" s="1705"/>
      <c r="N430" s="1705"/>
      <c r="O430" s="1705"/>
      <c r="P430" s="1705"/>
      <c r="Q430" s="1705"/>
      <c r="R430" s="1705"/>
      <c r="S430" s="1705"/>
      <c r="T430" s="1705"/>
      <c r="U430" s="1705"/>
      <c r="V430" s="1705"/>
      <c r="W430" s="1705"/>
      <c r="X430" s="1705"/>
      <c r="Y430" s="1705"/>
      <c r="Z430" s="1705"/>
    </row>
    <row r="431" spans="1:26" ht="15.75" customHeight="1">
      <c r="A431" s="1705"/>
      <c r="B431" s="1705"/>
      <c r="C431" s="1705"/>
      <c r="D431" s="1705"/>
      <c r="E431" s="1705"/>
      <c r="F431" s="1705"/>
      <c r="G431" s="1705"/>
      <c r="H431" s="1705"/>
      <c r="I431" s="1705"/>
      <c r="J431" s="1705"/>
      <c r="K431" s="1705"/>
      <c r="L431" s="1705"/>
      <c r="M431" s="1705"/>
      <c r="N431" s="1705"/>
      <c r="O431" s="1705"/>
      <c r="P431" s="1705"/>
      <c r="Q431" s="1705"/>
      <c r="R431" s="1705"/>
      <c r="S431" s="1705"/>
      <c r="T431" s="1705"/>
      <c r="U431" s="1705"/>
      <c r="V431" s="1705"/>
      <c r="W431" s="1705"/>
      <c r="X431" s="1705"/>
      <c r="Y431" s="1705"/>
      <c r="Z431" s="1705"/>
    </row>
    <row r="432" spans="1:26" ht="15.75" customHeight="1">
      <c r="A432" s="1705"/>
      <c r="B432" s="1705"/>
      <c r="C432" s="1705"/>
      <c r="D432" s="1705"/>
      <c r="E432" s="1705"/>
      <c r="F432" s="1705"/>
      <c r="G432" s="1705"/>
      <c r="H432" s="1705"/>
      <c r="I432" s="1705"/>
      <c r="J432" s="1705"/>
      <c r="K432" s="1705"/>
      <c r="L432" s="1705"/>
      <c r="M432" s="1705"/>
      <c r="N432" s="1705"/>
      <c r="O432" s="1705"/>
      <c r="P432" s="1705"/>
      <c r="Q432" s="1705"/>
      <c r="R432" s="1705"/>
      <c r="S432" s="1705"/>
      <c r="T432" s="1705"/>
      <c r="U432" s="1705"/>
      <c r="V432" s="1705"/>
      <c r="W432" s="1705"/>
      <c r="X432" s="1705"/>
      <c r="Y432" s="1705"/>
      <c r="Z432" s="1705"/>
    </row>
    <row r="433" spans="1:26" ht="15.75" customHeight="1">
      <c r="A433" s="1705"/>
      <c r="B433" s="1705"/>
      <c r="C433" s="1705"/>
      <c r="D433" s="1705"/>
      <c r="E433" s="1705"/>
      <c r="F433" s="1705"/>
      <c r="G433" s="1705"/>
      <c r="H433" s="1705"/>
      <c r="I433" s="1705"/>
      <c r="J433" s="1705"/>
      <c r="K433" s="1705"/>
      <c r="L433" s="1705"/>
      <c r="M433" s="1705"/>
      <c r="N433" s="1705"/>
      <c r="O433" s="1705"/>
      <c r="P433" s="1705"/>
      <c r="Q433" s="1705"/>
      <c r="R433" s="1705"/>
      <c r="S433" s="1705"/>
      <c r="T433" s="1705"/>
      <c r="U433" s="1705"/>
      <c r="V433" s="1705"/>
      <c r="W433" s="1705"/>
      <c r="X433" s="1705"/>
      <c r="Y433" s="1705"/>
      <c r="Z433" s="1705"/>
    </row>
    <row r="434" spans="1:26" ht="15.75" customHeight="1">
      <c r="A434" s="1705"/>
      <c r="B434" s="1705"/>
      <c r="C434" s="1705"/>
      <c r="D434" s="1705"/>
      <c r="E434" s="1705"/>
      <c r="F434" s="1705"/>
      <c r="G434" s="1705"/>
      <c r="H434" s="1705"/>
      <c r="I434" s="1705"/>
      <c r="J434" s="1705"/>
      <c r="K434" s="1705"/>
      <c r="L434" s="1705"/>
      <c r="M434" s="1705"/>
      <c r="N434" s="1705"/>
      <c r="O434" s="1705"/>
      <c r="P434" s="1705"/>
      <c r="Q434" s="1705"/>
      <c r="R434" s="1705"/>
      <c r="S434" s="1705"/>
      <c r="T434" s="1705"/>
      <c r="U434" s="1705"/>
      <c r="V434" s="1705"/>
      <c r="W434" s="1705"/>
      <c r="X434" s="1705"/>
      <c r="Y434" s="1705"/>
      <c r="Z434" s="1705"/>
    </row>
    <row r="435" spans="1:26" ht="15.75" customHeight="1">
      <c r="A435" s="1705"/>
      <c r="B435" s="1705"/>
      <c r="C435" s="1705"/>
      <c r="D435" s="1705"/>
      <c r="E435" s="1705"/>
      <c r="F435" s="1705"/>
      <c r="G435" s="1705"/>
      <c r="H435" s="1705"/>
      <c r="I435" s="1705"/>
      <c r="J435" s="1705"/>
      <c r="K435" s="1705"/>
      <c r="L435" s="1705"/>
      <c r="M435" s="1705"/>
      <c r="N435" s="1705"/>
      <c r="O435" s="1705"/>
      <c r="P435" s="1705"/>
      <c r="Q435" s="1705"/>
      <c r="R435" s="1705"/>
      <c r="S435" s="1705"/>
      <c r="T435" s="1705"/>
      <c r="U435" s="1705"/>
      <c r="V435" s="1705"/>
      <c r="W435" s="1705"/>
      <c r="X435" s="1705"/>
      <c r="Y435" s="1705"/>
      <c r="Z435" s="1705"/>
    </row>
    <row r="436" spans="1:26" ht="15.75" customHeight="1">
      <c r="A436" s="1705"/>
      <c r="B436" s="1705"/>
      <c r="C436" s="1705"/>
      <c r="D436" s="1705"/>
      <c r="E436" s="1705"/>
      <c r="F436" s="1705"/>
      <c r="G436" s="1705"/>
      <c r="H436" s="1705"/>
      <c r="I436" s="1705"/>
      <c r="J436" s="1705"/>
      <c r="K436" s="1705"/>
      <c r="L436" s="1705"/>
      <c r="M436" s="1705"/>
      <c r="N436" s="1705"/>
      <c r="O436" s="1705"/>
      <c r="P436" s="1705"/>
      <c r="Q436" s="1705"/>
      <c r="R436" s="1705"/>
      <c r="S436" s="1705"/>
      <c r="T436" s="1705"/>
      <c r="U436" s="1705"/>
      <c r="V436" s="1705"/>
      <c r="W436" s="1705"/>
      <c r="X436" s="1705"/>
      <c r="Y436" s="1705"/>
      <c r="Z436" s="1705"/>
    </row>
    <row r="437" spans="1:26" ht="15.75" customHeight="1">
      <c r="A437" s="1705"/>
      <c r="B437" s="1705"/>
      <c r="C437" s="1705"/>
      <c r="D437" s="1705"/>
      <c r="E437" s="1705"/>
      <c r="F437" s="1705"/>
      <c r="G437" s="1705"/>
      <c r="H437" s="1705"/>
      <c r="I437" s="1705"/>
      <c r="J437" s="1705"/>
      <c r="K437" s="1705"/>
      <c r="L437" s="1705"/>
      <c r="M437" s="1705"/>
      <c r="N437" s="1705"/>
      <c r="O437" s="1705"/>
      <c r="P437" s="1705"/>
      <c r="Q437" s="1705"/>
      <c r="R437" s="1705"/>
      <c r="S437" s="1705"/>
      <c r="T437" s="1705"/>
      <c r="U437" s="1705"/>
      <c r="V437" s="1705"/>
      <c r="W437" s="1705"/>
      <c r="X437" s="1705"/>
      <c r="Y437" s="1705"/>
      <c r="Z437" s="1705"/>
    </row>
    <row r="438" spans="1:26" ht="15.75" customHeight="1">
      <c r="A438" s="1705"/>
      <c r="B438" s="1705"/>
      <c r="C438" s="1705"/>
      <c r="D438" s="1705"/>
      <c r="E438" s="1705"/>
      <c r="F438" s="1705"/>
      <c r="G438" s="1705"/>
      <c r="H438" s="1705"/>
      <c r="I438" s="1705"/>
      <c r="J438" s="1705"/>
      <c r="K438" s="1705"/>
      <c r="L438" s="1705"/>
      <c r="M438" s="1705"/>
      <c r="N438" s="1705"/>
      <c r="O438" s="1705"/>
      <c r="P438" s="1705"/>
      <c r="Q438" s="1705"/>
      <c r="R438" s="1705"/>
      <c r="S438" s="1705"/>
      <c r="T438" s="1705"/>
      <c r="U438" s="1705"/>
      <c r="V438" s="1705"/>
      <c r="W438" s="1705"/>
      <c r="X438" s="1705"/>
      <c r="Y438" s="1705"/>
      <c r="Z438" s="1705"/>
    </row>
    <row r="439" spans="1:26" ht="15.75" customHeight="1">
      <c r="A439" s="1705"/>
      <c r="B439" s="1705"/>
      <c r="C439" s="1705"/>
      <c r="D439" s="1705"/>
      <c r="E439" s="1705"/>
      <c r="F439" s="1705"/>
      <c r="G439" s="1705"/>
      <c r="H439" s="1705"/>
      <c r="I439" s="1705"/>
      <c r="J439" s="1705"/>
      <c r="K439" s="1705"/>
      <c r="L439" s="1705"/>
      <c r="M439" s="1705"/>
      <c r="N439" s="1705"/>
      <c r="O439" s="1705"/>
      <c r="P439" s="1705"/>
      <c r="Q439" s="1705"/>
      <c r="R439" s="1705"/>
      <c r="S439" s="1705"/>
      <c r="T439" s="1705"/>
      <c r="U439" s="1705"/>
      <c r="V439" s="1705"/>
      <c r="W439" s="1705"/>
      <c r="X439" s="1705"/>
      <c r="Y439" s="1705"/>
      <c r="Z439" s="1705"/>
    </row>
    <row r="440" spans="1:26" ht="15.75" customHeight="1">
      <c r="A440" s="1705"/>
      <c r="B440" s="1705"/>
      <c r="C440" s="1705"/>
      <c r="D440" s="1705"/>
      <c r="E440" s="1705"/>
      <c r="F440" s="1705"/>
      <c r="G440" s="1705"/>
      <c r="H440" s="1705"/>
      <c r="I440" s="1705"/>
      <c r="J440" s="1705"/>
      <c r="K440" s="1705"/>
      <c r="L440" s="1705"/>
      <c r="M440" s="1705"/>
      <c r="N440" s="1705"/>
      <c r="O440" s="1705"/>
      <c r="P440" s="1705"/>
      <c r="Q440" s="1705"/>
      <c r="R440" s="1705"/>
      <c r="S440" s="1705"/>
      <c r="T440" s="1705"/>
      <c r="U440" s="1705"/>
      <c r="V440" s="1705"/>
      <c r="W440" s="1705"/>
      <c r="X440" s="1705"/>
      <c r="Y440" s="1705"/>
      <c r="Z440" s="1705"/>
    </row>
    <row r="441" spans="1:26" ht="15.75" customHeight="1">
      <c r="A441" s="1705"/>
      <c r="B441" s="1705"/>
      <c r="C441" s="1705"/>
      <c r="D441" s="1705"/>
      <c r="E441" s="1705"/>
      <c r="F441" s="1705"/>
      <c r="G441" s="1705"/>
      <c r="H441" s="1705"/>
      <c r="I441" s="1705"/>
      <c r="J441" s="1705"/>
      <c r="K441" s="1705"/>
      <c r="L441" s="1705"/>
      <c r="M441" s="1705"/>
      <c r="N441" s="1705"/>
      <c r="O441" s="1705"/>
      <c r="P441" s="1705"/>
      <c r="Q441" s="1705"/>
      <c r="R441" s="1705"/>
      <c r="S441" s="1705"/>
      <c r="T441" s="1705"/>
      <c r="U441" s="1705"/>
      <c r="V441" s="1705"/>
      <c r="W441" s="1705"/>
      <c r="X441" s="1705"/>
      <c r="Y441" s="1705"/>
      <c r="Z441" s="1705"/>
    </row>
    <row r="442" spans="1:26" ht="15.75" customHeight="1">
      <c r="A442" s="1705"/>
      <c r="B442" s="1705"/>
      <c r="C442" s="1705"/>
      <c r="D442" s="1705"/>
      <c r="E442" s="1705"/>
      <c r="F442" s="1705"/>
      <c r="G442" s="1705"/>
      <c r="H442" s="1705"/>
      <c r="I442" s="1705"/>
      <c r="J442" s="1705"/>
      <c r="K442" s="1705"/>
      <c r="L442" s="1705"/>
      <c r="M442" s="1705"/>
      <c r="N442" s="1705"/>
      <c r="O442" s="1705"/>
      <c r="P442" s="1705"/>
      <c r="Q442" s="1705"/>
      <c r="R442" s="1705"/>
      <c r="S442" s="1705"/>
      <c r="T442" s="1705"/>
      <c r="U442" s="1705"/>
      <c r="V442" s="1705"/>
      <c r="W442" s="1705"/>
      <c r="X442" s="1705"/>
      <c r="Y442" s="1705"/>
      <c r="Z442" s="1705"/>
    </row>
    <row r="443" spans="1:26" ht="15.75" customHeight="1">
      <c r="A443" s="1705"/>
      <c r="B443" s="1705"/>
      <c r="C443" s="1705"/>
      <c r="D443" s="1705"/>
      <c r="E443" s="1705"/>
      <c r="F443" s="1705"/>
      <c r="G443" s="1705"/>
      <c r="H443" s="1705"/>
      <c r="I443" s="1705"/>
      <c r="J443" s="1705"/>
      <c r="K443" s="1705"/>
      <c r="L443" s="1705"/>
      <c r="M443" s="1705"/>
      <c r="N443" s="1705"/>
      <c r="O443" s="1705"/>
      <c r="P443" s="1705"/>
      <c r="Q443" s="1705"/>
      <c r="R443" s="1705"/>
      <c r="S443" s="1705"/>
      <c r="T443" s="1705"/>
      <c r="U443" s="1705"/>
      <c r="V443" s="1705"/>
      <c r="W443" s="1705"/>
      <c r="X443" s="1705"/>
      <c r="Y443" s="1705"/>
      <c r="Z443" s="1705"/>
    </row>
    <row r="444" spans="1:26" ht="15.75" customHeight="1">
      <c r="A444" s="1705"/>
      <c r="B444" s="1705"/>
      <c r="C444" s="1705"/>
      <c r="D444" s="1705"/>
      <c r="E444" s="1705"/>
      <c r="F444" s="1705"/>
      <c r="G444" s="1705"/>
      <c r="H444" s="1705"/>
      <c r="I444" s="1705"/>
      <c r="J444" s="1705"/>
      <c r="K444" s="1705"/>
      <c r="L444" s="1705"/>
      <c r="M444" s="1705"/>
      <c r="N444" s="1705"/>
      <c r="O444" s="1705"/>
      <c r="P444" s="1705"/>
      <c r="Q444" s="1705"/>
      <c r="R444" s="1705"/>
      <c r="S444" s="1705"/>
      <c r="T444" s="1705"/>
      <c r="U444" s="1705"/>
      <c r="V444" s="1705"/>
      <c r="W444" s="1705"/>
      <c r="X444" s="1705"/>
      <c r="Y444" s="1705"/>
      <c r="Z444" s="1705"/>
    </row>
    <row r="445" spans="1:26" ht="15.75" customHeight="1">
      <c r="A445" s="1705"/>
      <c r="B445" s="1705"/>
      <c r="C445" s="1705"/>
      <c r="D445" s="1705"/>
      <c r="E445" s="1705"/>
      <c r="F445" s="1705"/>
      <c r="G445" s="1705"/>
      <c r="H445" s="1705"/>
      <c r="I445" s="1705"/>
      <c r="J445" s="1705"/>
      <c r="K445" s="1705"/>
      <c r="L445" s="1705"/>
      <c r="M445" s="1705"/>
      <c r="N445" s="1705"/>
      <c r="O445" s="1705"/>
      <c r="P445" s="1705"/>
      <c r="Q445" s="1705"/>
      <c r="R445" s="1705"/>
      <c r="S445" s="1705"/>
      <c r="T445" s="1705"/>
      <c r="U445" s="1705"/>
      <c r="V445" s="1705"/>
      <c r="W445" s="1705"/>
      <c r="X445" s="1705"/>
      <c r="Y445" s="1705"/>
      <c r="Z445" s="1705"/>
    </row>
    <row r="446" spans="1:26" ht="15.75" customHeight="1">
      <c r="A446" s="1705"/>
      <c r="B446" s="1705"/>
      <c r="C446" s="1705"/>
      <c r="D446" s="1705"/>
      <c r="E446" s="1705"/>
      <c r="F446" s="1705"/>
      <c r="G446" s="1705"/>
      <c r="H446" s="1705"/>
      <c r="I446" s="1705"/>
      <c r="J446" s="1705"/>
      <c r="K446" s="1705"/>
      <c r="L446" s="1705"/>
      <c r="M446" s="1705"/>
      <c r="N446" s="1705"/>
      <c r="O446" s="1705"/>
      <c r="P446" s="1705"/>
      <c r="Q446" s="1705"/>
      <c r="R446" s="1705"/>
      <c r="S446" s="1705"/>
      <c r="T446" s="1705"/>
      <c r="U446" s="1705"/>
      <c r="V446" s="1705"/>
      <c r="W446" s="1705"/>
      <c r="X446" s="1705"/>
      <c r="Y446" s="1705"/>
      <c r="Z446" s="1705"/>
    </row>
    <row r="447" spans="1:26" ht="15.75" customHeight="1">
      <c r="A447" s="1705"/>
      <c r="B447" s="1705"/>
      <c r="C447" s="1705"/>
      <c r="D447" s="1705"/>
      <c r="E447" s="1705"/>
      <c r="F447" s="1705"/>
      <c r="G447" s="1705"/>
      <c r="H447" s="1705"/>
      <c r="I447" s="1705"/>
      <c r="J447" s="1705"/>
      <c r="K447" s="1705"/>
      <c r="L447" s="1705"/>
      <c r="M447" s="1705"/>
      <c r="N447" s="1705"/>
      <c r="O447" s="1705"/>
      <c r="P447" s="1705"/>
      <c r="Q447" s="1705"/>
      <c r="R447" s="1705"/>
      <c r="S447" s="1705"/>
      <c r="T447" s="1705"/>
      <c r="U447" s="1705"/>
      <c r="V447" s="1705"/>
      <c r="W447" s="1705"/>
      <c r="X447" s="1705"/>
      <c r="Y447" s="1705"/>
      <c r="Z447" s="1705"/>
    </row>
    <row r="448" spans="1:26" ht="15.75" customHeight="1">
      <c r="A448" s="1705"/>
      <c r="B448" s="1705"/>
      <c r="C448" s="1705"/>
      <c r="D448" s="1705"/>
      <c r="E448" s="1705"/>
      <c r="F448" s="1705"/>
      <c r="G448" s="1705"/>
      <c r="H448" s="1705"/>
      <c r="I448" s="1705"/>
      <c r="J448" s="1705"/>
      <c r="K448" s="1705"/>
      <c r="L448" s="1705"/>
      <c r="M448" s="1705"/>
      <c r="N448" s="1705"/>
      <c r="O448" s="1705"/>
      <c r="P448" s="1705"/>
      <c r="Q448" s="1705"/>
      <c r="R448" s="1705"/>
      <c r="S448" s="1705"/>
      <c r="T448" s="1705"/>
      <c r="U448" s="1705"/>
      <c r="V448" s="1705"/>
      <c r="W448" s="1705"/>
      <c r="X448" s="1705"/>
      <c r="Y448" s="1705"/>
      <c r="Z448" s="1705"/>
    </row>
    <row r="449" spans="1:26" ht="15.75" customHeight="1">
      <c r="A449" s="1705"/>
      <c r="B449" s="1705"/>
      <c r="C449" s="1705"/>
      <c r="D449" s="1705"/>
      <c r="E449" s="1705"/>
      <c r="F449" s="1705"/>
      <c r="G449" s="1705"/>
      <c r="H449" s="1705"/>
      <c r="I449" s="1705"/>
      <c r="J449" s="1705"/>
      <c r="K449" s="1705"/>
      <c r="L449" s="1705"/>
      <c r="M449" s="1705"/>
      <c r="N449" s="1705"/>
      <c r="O449" s="1705"/>
      <c r="P449" s="1705"/>
      <c r="Q449" s="1705"/>
      <c r="R449" s="1705"/>
      <c r="S449" s="1705"/>
      <c r="T449" s="1705"/>
      <c r="U449" s="1705"/>
      <c r="V449" s="1705"/>
      <c r="W449" s="1705"/>
      <c r="X449" s="1705"/>
      <c r="Y449" s="1705"/>
      <c r="Z449" s="1705"/>
    </row>
    <row r="450" spans="1:26" ht="15.75" customHeight="1">
      <c r="A450" s="1705"/>
      <c r="B450" s="1705"/>
      <c r="C450" s="1705"/>
      <c r="D450" s="1705"/>
      <c r="E450" s="1705"/>
      <c r="F450" s="1705"/>
      <c r="G450" s="1705"/>
      <c r="H450" s="1705"/>
      <c r="I450" s="1705"/>
      <c r="J450" s="1705"/>
      <c r="K450" s="1705"/>
      <c r="L450" s="1705"/>
      <c r="M450" s="1705"/>
      <c r="N450" s="1705"/>
      <c r="O450" s="1705"/>
      <c r="P450" s="1705"/>
      <c r="Q450" s="1705"/>
      <c r="R450" s="1705"/>
      <c r="S450" s="1705"/>
      <c r="T450" s="1705"/>
      <c r="U450" s="1705"/>
      <c r="V450" s="1705"/>
      <c r="W450" s="1705"/>
      <c r="X450" s="1705"/>
      <c r="Y450" s="1705"/>
      <c r="Z450" s="1705"/>
    </row>
    <row r="451" spans="1:26" ht="15.75" customHeight="1">
      <c r="A451" s="1705"/>
      <c r="B451" s="1705"/>
      <c r="C451" s="1705"/>
      <c r="D451" s="1705"/>
      <c r="E451" s="1705"/>
      <c r="F451" s="1705"/>
      <c r="G451" s="1705"/>
      <c r="H451" s="1705"/>
      <c r="I451" s="1705"/>
      <c r="J451" s="1705"/>
      <c r="K451" s="1705"/>
      <c r="L451" s="1705"/>
      <c r="M451" s="1705"/>
      <c r="N451" s="1705"/>
      <c r="O451" s="1705"/>
      <c r="P451" s="1705"/>
      <c r="Q451" s="1705"/>
      <c r="R451" s="1705"/>
      <c r="S451" s="1705"/>
      <c r="T451" s="1705"/>
      <c r="U451" s="1705"/>
      <c r="V451" s="1705"/>
      <c r="W451" s="1705"/>
      <c r="X451" s="1705"/>
      <c r="Y451" s="1705"/>
      <c r="Z451" s="1705"/>
    </row>
    <row r="452" spans="1:26" ht="15.75" customHeight="1">
      <c r="A452" s="1705"/>
      <c r="B452" s="1705"/>
      <c r="C452" s="1705"/>
      <c r="D452" s="1705"/>
      <c r="E452" s="1705"/>
      <c r="F452" s="1705"/>
      <c r="G452" s="1705"/>
      <c r="H452" s="1705"/>
      <c r="I452" s="1705"/>
      <c r="J452" s="1705"/>
      <c r="K452" s="1705"/>
      <c r="L452" s="1705"/>
      <c r="M452" s="1705"/>
      <c r="N452" s="1705"/>
      <c r="O452" s="1705"/>
      <c r="P452" s="1705"/>
      <c r="Q452" s="1705"/>
      <c r="R452" s="1705"/>
      <c r="S452" s="1705"/>
      <c r="T452" s="1705"/>
      <c r="U452" s="1705"/>
      <c r="V452" s="1705"/>
      <c r="W452" s="1705"/>
      <c r="X452" s="1705"/>
      <c r="Y452" s="1705"/>
      <c r="Z452" s="1705"/>
    </row>
    <row r="453" spans="1:26" ht="15.75" customHeight="1">
      <c r="A453" s="1705"/>
      <c r="B453" s="1705"/>
      <c r="C453" s="1705"/>
      <c r="D453" s="1705"/>
      <c r="E453" s="1705"/>
      <c r="F453" s="1705"/>
      <c r="G453" s="1705"/>
      <c r="H453" s="1705"/>
      <c r="I453" s="1705"/>
      <c r="J453" s="1705"/>
      <c r="K453" s="1705"/>
      <c r="L453" s="1705"/>
      <c r="M453" s="1705"/>
      <c r="N453" s="1705"/>
      <c r="O453" s="1705"/>
      <c r="P453" s="1705"/>
      <c r="Q453" s="1705"/>
      <c r="R453" s="1705"/>
      <c r="S453" s="1705"/>
      <c r="T453" s="1705"/>
      <c r="U453" s="1705"/>
      <c r="V453" s="1705"/>
      <c r="W453" s="1705"/>
      <c r="X453" s="1705"/>
      <c r="Y453" s="1705"/>
      <c r="Z453" s="1705"/>
    </row>
    <row r="454" spans="1:26" ht="15.75" customHeight="1">
      <c r="A454" s="1705"/>
      <c r="B454" s="1705"/>
      <c r="C454" s="1705"/>
      <c r="D454" s="1705"/>
      <c r="E454" s="1705"/>
      <c r="F454" s="1705"/>
      <c r="G454" s="1705"/>
      <c r="H454" s="1705"/>
      <c r="I454" s="1705"/>
      <c r="J454" s="1705"/>
      <c r="K454" s="1705"/>
      <c r="L454" s="1705"/>
      <c r="M454" s="1705"/>
      <c r="N454" s="1705"/>
      <c r="O454" s="1705"/>
      <c r="P454" s="1705"/>
      <c r="Q454" s="1705"/>
      <c r="R454" s="1705"/>
      <c r="S454" s="1705"/>
      <c r="T454" s="1705"/>
      <c r="U454" s="1705"/>
      <c r="V454" s="1705"/>
      <c r="W454" s="1705"/>
      <c r="X454" s="1705"/>
      <c r="Y454" s="1705"/>
      <c r="Z454" s="1705"/>
    </row>
    <row r="455" spans="1:26" ht="15.75" customHeight="1">
      <c r="A455" s="1705"/>
      <c r="B455" s="1705"/>
      <c r="C455" s="1705"/>
      <c r="D455" s="1705"/>
      <c r="E455" s="1705"/>
      <c r="F455" s="1705"/>
      <c r="G455" s="1705"/>
      <c r="H455" s="1705"/>
      <c r="I455" s="1705"/>
      <c r="J455" s="1705"/>
      <c r="K455" s="1705"/>
      <c r="L455" s="1705"/>
      <c r="M455" s="1705"/>
      <c r="N455" s="1705"/>
      <c r="O455" s="1705"/>
      <c r="P455" s="1705"/>
      <c r="Q455" s="1705"/>
      <c r="R455" s="1705"/>
      <c r="S455" s="1705"/>
      <c r="T455" s="1705"/>
      <c r="U455" s="1705"/>
      <c r="V455" s="1705"/>
      <c r="W455" s="1705"/>
      <c r="X455" s="1705"/>
      <c r="Y455" s="1705"/>
      <c r="Z455" s="1705"/>
    </row>
    <row r="456" spans="1:26" ht="15.75" customHeight="1">
      <c r="A456" s="1705"/>
      <c r="B456" s="1705"/>
      <c r="C456" s="1705"/>
      <c r="D456" s="1705"/>
      <c r="E456" s="1705"/>
      <c r="F456" s="1705"/>
      <c r="G456" s="1705"/>
      <c r="H456" s="1705"/>
      <c r="I456" s="1705"/>
      <c r="J456" s="1705"/>
      <c r="K456" s="1705"/>
      <c r="L456" s="1705"/>
      <c r="M456" s="1705"/>
      <c r="N456" s="1705"/>
      <c r="O456" s="1705"/>
      <c r="P456" s="1705"/>
      <c r="Q456" s="1705"/>
      <c r="R456" s="1705"/>
      <c r="S456" s="1705"/>
      <c r="T456" s="1705"/>
      <c r="U456" s="1705"/>
      <c r="V456" s="1705"/>
      <c r="W456" s="1705"/>
      <c r="X456" s="1705"/>
      <c r="Y456" s="1705"/>
      <c r="Z456" s="1705"/>
    </row>
    <row r="457" spans="1:26" ht="15.75" customHeight="1">
      <c r="A457" s="1705"/>
      <c r="B457" s="1705"/>
      <c r="C457" s="1705"/>
      <c r="D457" s="1705"/>
      <c r="E457" s="1705"/>
      <c r="F457" s="1705"/>
      <c r="G457" s="1705"/>
      <c r="H457" s="1705"/>
      <c r="I457" s="1705"/>
      <c r="J457" s="1705"/>
      <c r="K457" s="1705"/>
      <c r="L457" s="1705"/>
      <c r="M457" s="1705"/>
      <c r="N457" s="1705"/>
      <c r="O457" s="1705"/>
      <c r="P457" s="1705"/>
      <c r="Q457" s="1705"/>
      <c r="R457" s="1705"/>
      <c r="S457" s="1705"/>
      <c r="T457" s="1705"/>
      <c r="U457" s="1705"/>
      <c r="V457" s="1705"/>
      <c r="W457" s="1705"/>
      <c r="X457" s="1705"/>
      <c r="Y457" s="1705"/>
      <c r="Z457" s="1705"/>
    </row>
    <row r="458" spans="1:26" ht="15.75" customHeight="1">
      <c r="A458" s="1705"/>
      <c r="B458" s="1705"/>
      <c r="C458" s="1705"/>
      <c r="D458" s="1705"/>
      <c r="E458" s="1705"/>
      <c r="F458" s="1705"/>
      <c r="G458" s="1705"/>
      <c r="H458" s="1705"/>
      <c r="I458" s="1705"/>
      <c r="J458" s="1705"/>
      <c r="K458" s="1705"/>
      <c r="L458" s="1705"/>
      <c r="M458" s="1705"/>
      <c r="N458" s="1705"/>
      <c r="O458" s="1705"/>
      <c r="P458" s="1705"/>
      <c r="Q458" s="1705"/>
      <c r="R458" s="1705"/>
      <c r="S458" s="1705"/>
      <c r="T458" s="1705"/>
      <c r="U458" s="1705"/>
      <c r="V458" s="1705"/>
      <c r="W458" s="1705"/>
      <c r="X458" s="1705"/>
      <c r="Y458" s="1705"/>
      <c r="Z458" s="1705"/>
    </row>
    <row r="459" spans="1:26" ht="15.75" customHeight="1">
      <c r="A459" s="1705"/>
      <c r="B459" s="1705"/>
      <c r="C459" s="1705"/>
      <c r="D459" s="1705"/>
      <c r="E459" s="1705"/>
      <c r="F459" s="1705"/>
      <c r="G459" s="1705"/>
      <c r="H459" s="1705"/>
      <c r="I459" s="1705"/>
      <c r="J459" s="1705"/>
      <c r="K459" s="1705"/>
      <c r="L459" s="1705"/>
      <c r="M459" s="1705"/>
      <c r="N459" s="1705"/>
      <c r="O459" s="1705"/>
      <c r="P459" s="1705"/>
      <c r="Q459" s="1705"/>
      <c r="R459" s="1705"/>
      <c r="S459" s="1705"/>
      <c r="T459" s="1705"/>
      <c r="U459" s="1705"/>
      <c r="V459" s="1705"/>
      <c r="W459" s="1705"/>
      <c r="X459" s="1705"/>
      <c r="Y459" s="1705"/>
      <c r="Z459" s="1705"/>
    </row>
    <row r="460" spans="1:26" ht="15.75" customHeight="1">
      <c r="A460" s="1705"/>
      <c r="B460" s="1705"/>
      <c r="C460" s="1705"/>
      <c r="D460" s="1705"/>
      <c r="E460" s="1705"/>
      <c r="F460" s="1705"/>
      <c r="G460" s="1705"/>
      <c r="H460" s="1705"/>
      <c r="I460" s="1705"/>
      <c r="J460" s="1705"/>
      <c r="K460" s="1705"/>
      <c r="L460" s="1705"/>
      <c r="M460" s="1705"/>
      <c r="N460" s="1705"/>
      <c r="O460" s="1705"/>
      <c r="P460" s="1705"/>
      <c r="Q460" s="1705"/>
      <c r="R460" s="1705"/>
      <c r="S460" s="1705"/>
      <c r="T460" s="1705"/>
      <c r="U460" s="1705"/>
      <c r="V460" s="1705"/>
      <c r="W460" s="1705"/>
      <c r="X460" s="1705"/>
      <c r="Y460" s="1705"/>
      <c r="Z460" s="1705"/>
    </row>
    <row r="461" spans="1:26" ht="15.75" customHeight="1">
      <c r="A461" s="1705"/>
      <c r="B461" s="1705"/>
      <c r="C461" s="1705"/>
      <c r="D461" s="1705"/>
      <c r="E461" s="1705"/>
      <c r="F461" s="1705"/>
      <c r="G461" s="1705"/>
      <c r="H461" s="1705"/>
      <c r="I461" s="1705"/>
      <c r="J461" s="1705"/>
      <c r="K461" s="1705"/>
      <c r="L461" s="1705"/>
      <c r="M461" s="1705"/>
      <c r="N461" s="1705"/>
      <c r="O461" s="1705"/>
      <c r="P461" s="1705"/>
      <c r="Q461" s="1705"/>
      <c r="R461" s="1705"/>
      <c r="S461" s="1705"/>
      <c r="T461" s="1705"/>
      <c r="U461" s="1705"/>
      <c r="V461" s="1705"/>
      <c r="W461" s="1705"/>
      <c r="X461" s="1705"/>
      <c r="Y461" s="1705"/>
      <c r="Z461" s="1705"/>
    </row>
    <row r="462" spans="1:26" ht="15.75" customHeight="1">
      <c r="A462" s="1705"/>
      <c r="B462" s="1705"/>
      <c r="C462" s="1705"/>
      <c r="D462" s="1705"/>
      <c r="E462" s="1705"/>
      <c r="F462" s="1705"/>
      <c r="G462" s="1705"/>
      <c r="H462" s="1705"/>
      <c r="I462" s="1705"/>
      <c r="J462" s="1705"/>
      <c r="K462" s="1705"/>
      <c r="L462" s="1705"/>
      <c r="M462" s="1705"/>
      <c r="N462" s="1705"/>
      <c r="O462" s="1705"/>
      <c r="P462" s="1705"/>
      <c r="Q462" s="1705"/>
      <c r="R462" s="1705"/>
      <c r="S462" s="1705"/>
      <c r="T462" s="1705"/>
      <c r="U462" s="1705"/>
      <c r="V462" s="1705"/>
      <c r="W462" s="1705"/>
      <c r="X462" s="1705"/>
      <c r="Y462" s="1705"/>
      <c r="Z462" s="1705"/>
    </row>
    <row r="463" spans="1:26" ht="15.75" customHeight="1">
      <c r="A463" s="1705"/>
      <c r="B463" s="1705"/>
      <c r="C463" s="1705"/>
      <c r="D463" s="1705"/>
      <c r="E463" s="1705"/>
      <c r="F463" s="1705"/>
      <c r="G463" s="1705"/>
      <c r="H463" s="1705"/>
      <c r="I463" s="1705"/>
      <c r="J463" s="1705"/>
      <c r="K463" s="1705"/>
      <c r="L463" s="1705"/>
      <c r="M463" s="1705"/>
      <c r="N463" s="1705"/>
      <c r="O463" s="1705"/>
      <c r="P463" s="1705"/>
      <c r="Q463" s="1705"/>
      <c r="R463" s="1705"/>
      <c r="S463" s="1705"/>
      <c r="T463" s="1705"/>
      <c r="U463" s="1705"/>
      <c r="V463" s="1705"/>
      <c r="W463" s="1705"/>
      <c r="X463" s="1705"/>
      <c r="Y463" s="1705"/>
      <c r="Z463" s="1705"/>
    </row>
    <row r="464" spans="1:26" ht="15.75" customHeight="1">
      <c r="A464" s="1705"/>
      <c r="B464" s="1705"/>
      <c r="C464" s="1705"/>
      <c r="D464" s="1705"/>
      <c r="E464" s="1705"/>
      <c r="F464" s="1705"/>
      <c r="G464" s="1705"/>
      <c r="H464" s="1705"/>
      <c r="I464" s="1705"/>
      <c r="J464" s="1705"/>
      <c r="K464" s="1705"/>
      <c r="L464" s="1705"/>
      <c r="M464" s="1705"/>
      <c r="N464" s="1705"/>
      <c r="O464" s="1705"/>
      <c r="P464" s="1705"/>
      <c r="Q464" s="1705"/>
      <c r="R464" s="1705"/>
      <c r="S464" s="1705"/>
      <c r="T464" s="1705"/>
      <c r="U464" s="1705"/>
      <c r="V464" s="1705"/>
      <c r="W464" s="1705"/>
      <c r="X464" s="1705"/>
      <c r="Y464" s="1705"/>
      <c r="Z464" s="1705"/>
    </row>
    <row r="465" spans="1:26" ht="15.75" customHeight="1">
      <c r="A465" s="1705"/>
      <c r="B465" s="1705"/>
      <c r="C465" s="1705"/>
      <c r="D465" s="1705"/>
      <c r="E465" s="1705"/>
      <c r="F465" s="1705"/>
      <c r="G465" s="1705"/>
      <c r="H465" s="1705"/>
      <c r="I465" s="1705"/>
      <c r="J465" s="1705"/>
      <c r="K465" s="1705"/>
      <c r="L465" s="1705"/>
      <c r="M465" s="1705"/>
      <c r="N465" s="1705"/>
      <c r="O465" s="1705"/>
      <c r="P465" s="1705"/>
      <c r="Q465" s="1705"/>
      <c r="R465" s="1705"/>
      <c r="S465" s="1705"/>
      <c r="T465" s="1705"/>
      <c r="U465" s="1705"/>
      <c r="V465" s="1705"/>
      <c r="W465" s="1705"/>
      <c r="X465" s="1705"/>
      <c r="Y465" s="1705"/>
      <c r="Z465" s="1705"/>
    </row>
    <row r="466" spans="1:26" ht="15.75" customHeight="1">
      <c r="A466" s="1705"/>
      <c r="B466" s="1705"/>
      <c r="C466" s="1705"/>
      <c r="D466" s="1705"/>
      <c r="E466" s="1705"/>
      <c r="F466" s="1705"/>
      <c r="G466" s="1705"/>
      <c r="H466" s="1705"/>
      <c r="I466" s="1705"/>
      <c r="J466" s="1705"/>
      <c r="K466" s="1705"/>
      <c r="L466" s="1705"/>
      <c r="M466" s="1705"/>
      <c r="N466" s="1705"/>
      <c r="O466" s="1705"/>
      <c r="P466" s="1705"/>
      <c r="Q466" s="1705"/>
      <c r="R466" s="1705"/>
      <c r="S466" s="1705"/>
      <c r="T466" s="1705"/>
      <c r="U466" s="1705"/>
      <c r="V466" s="1705"/>
      <c r="W466" s="1705"/>
      <c r="X466" s="1705"/>
      <c r="Y466" s="1705"/>
      <c r="Z466" s="1705"/>
    </row>
    <row r="467" spans="1:26" ht="15.75" customHeight="1">
      <c r="A467" s="1705"/>
      <c r="B467" s="1705"/>
      <c r="C467" s="1705"/>
      <c r="D467" s="1705"/>
      <c r="E467" s="1705"/>
      <c r="F467" s="1705"/>
      <c r="G467" s="1705"/>
      <c r="H467" s="1705"/>
      <c r="I467" s="1705"/>
      <c r="J467" s="1705"/>
      <c r="K467" s="1705"/>
      <c r="L467" s="1705"/>
      <c r="M467" s="1705"/>
      <c r="N467" s="1705"/>
      <c r="O467" s="1705"/>
      <c r="P467" s="1705"/>
      <c r="Q467" s="1705"/>
      <c r="R467" s="1705"/>
      <c r="S467" s="1705"/>
      <c r="T467" s="1705"/>
      <c r="U467" s="1705"/>
      <c r="V467" s="1705"/>
      <c r="W467" s="1705"/>
      <c r="X467" s="1705"/>
      <c r="Y467" s="1705"/>
      <c r="Z467" s="1705"/>
    </row>
    <row r="468" spans="1:26" ht="15.75" customHeight="1">
      <c r="A468" s="1705"/>
      <c r="B468" s="1705"/>
      <c r="C468" s="1705"/>
      <c r="D468" s="1705"/>
      <c r="E468" s="1705"/>
      <c r="F468" s="1705"/>
      <c r="G468" s="1705"/>
      <c r="H468" s="1705"/>
      <c r="I468" s="1705"/>
      <c r="J468" s="1705"/>
      <c r="K468" s="1705"/>
      <c r="L468" s="1705"/>
      <c r="M468" s="1705"/>
      <c r="N468" s="1705"/>
      <c r="O468" s="1705"/>
      <c r="P468" s="1705"/>
      <c r="Q468" s="1705"/>
      <c r="R468" s="1705"/>
      <c r="S468" s="1705"/>
      <c r="T468" s="1705"/>
      <c r="U468" s="1705"/>
      <c r="V468" s="1705"/>
      <c r="W468" s="1705"/>
      <c r="X468" s="1705"/>
      <c r="Y468" s="1705"/>
      <c r="Z468" s="1705"/>
    </row>
    <row r="469" spans="1:26" ht="15.75" customHeight="1">
      <c r="A469" s="1705"/>
      <c r="B469" s="1705"/>
      <c r="C469" s="1705"/>
      <c r="D469" s="1705"/>
      <c r="E469" s="1705"/>
      <c r="F469" s="1705"/>
      <c r="G469" s="1705"/>
      <c r="H469" s="1705"/>
      <c r="I469" s="1705"/>
      <c r="J469" s="1705"/>
      <c r="K469" s="1705"/>
      <c r="L469" s="1705"/>
      <c r="M469" s="1705"/>
      <c r="N469" s="1705"/>
      <c r="O469" s="1705"/>
      <c r="P469" s="1705"/>
      <c r="Q469" s="1705"/>
      <c r="R469" s="1705"/>
      <c r="S469" s="1705"/>
      <c r="T469" s="1705"/>
      <c r="U469" s="1705"/>
      <c r="V469" s="1705"/>
      <c r="W469" s="1705"/>
      <c r="X469" s="1705"/>
      <c r="Y469" s="1705"/>
      <c r="Z469" s="1705"/>
    </row>
    <row r="470" spans="1:26" ht="15.75" customHeight="1">
      <c r="A470" s="1705"/>
      <c r="B470" s="1705"/>
      <c r="C470" s="1705"/>
      <c r="D470" s="1705"/>
      <c r="E470" s="1705"/>
      <c r="F470" s="1705"/>
      <c r="G470" s="1705"/>
      <c r="H470" s="1705"/>
      <c r="I470" s="1705"/>
      <c r="J470" s="1705"/>
      <c r="K470" s="1705"/>
      <c r="L470" s="1705"/>
      <c r="M470" s="1705"/>
      <c r="N470" s="1705"/>
      <c r="O470" s="1705"/>
      <c r="P470" s="1705"/>
      <c r="Q470" s="1705"/>
      <c r="R470" s="1705"/>
      <c r="S470" s="1705"/>
      <c r="T470" s="1705"/>
      <c r="U470" s="1705"/>
      <c r="V470" s="1705"/>
      <c r="W470" s="1705"/>
      <c r="X470" s="1705"/>
      <c r="Y470" s="1705"/>
      <c r="Z470" s="1705"/>
    </row>
    <row r="471" spans="1:26" ht="15.75" customHeight="1">
      <c r="A471" s="1705"/>
      <c r="B471" s="1705"/>
      <c r="C471" s="1705"/>
      <c r="D471" s="1705"/>
      <c r="E471" s="1705"/>
      <c r="F471" s="1705"/>
      <c r="G471" s="1705"/>
      <c r="H471" s="1705"/>
      <c r="I471" s="1705"/>
      <c r="J471" s="1705"/>
      <c r="K471" s="1705"/>
      <c r="L471" s="1705"/>
      <c r="M471" s="1705"/>
      <c r="N471" s="1705"/>
      <c r="O471" s="1705"/>
      <c r="P471" s="1705"/>
      <c r="Q471" s="1705"/>
      <c r="R471" s="1705"/>
      <c r="S471" s="1705"/>
      <c r="T471" s="1705"/>
      <c r="U471" s="1705"/>
      <c r="V471" s="1705"/>
      <c r="W471" s="1705"/>
      <c r="X471" s="1705"/>
      <c r="Y471" s="1705"/>
      <c r="Z471" s="1705"/>
    </row>
    <row r="472" spans="1:26" ht="15.75" customHeight="1">
      <c r="A472" s="1705"/>
      <c r="B472" s="1705"/>
      <c r="C472" s="1705"/>
      <c r="D472" s="1705"/>
      <c r="E472" s="1705"/>
      <c r="F472" s="1705"/>
      <c r="G472" s="1705"/>
      <c r="H472" s="1705"/>
      <c r="I472" s="1705"/>
      <c r="J472" s="1705"/>
      <c r="K472" s="1705"/>
      <c r="L472" s="1705"/>
      <c r="M472" s="1705"/>
      <c r="N472" s="1705"/>
      <c r="O472" s="1705"/>
      <c r="P472" s="1705"/>
      <c r="Q472" s="1705"/>
      <c r="R472" s="1705"/>
      <c r="S472" s="1705"/>
      <c r="T472" s="1705"/>
      <c r="U472" s="1705"/>
      <c r="V472" s="1705"/>
      <c r="W472" s="1705"/>
      <c r="X472" s="1705"/>
      <c r="Y472" s="1705"/>
      <c r="Z472" s="1705"/>
    </row>
    <row r="473" spans="1:26" ht="15.75" customHeight="1">
      <c r="A473" s="1705"/>
      <c r="B473" s="1705"/>
      <c r="C473" s="1705"/>
      <c r="D473" s="1705"/>
      <c r="E473" s="1705"/>
      <c r="F473" s="1705"/>
      <c r="G473" s="1705"/>
      <c r="H473" s="1705"/>
      <c r="I473" s="1705"/>
      <c r="J473" s="1705"/>
      <c r="K473" s="1705"/>
      <c r="L473" s="1705"/>
      <c r="M473" s="1705"/>
      <c r="N473" s="1705"/>
      <c r="O473" s="1705"/>
      <c r="P473" s="1705"/>
      <c r="Q473" s="1705"/>
      <c r="R473" s="1705"/>
      <c r="S473" s="1705"/>
      <c r="T473" s="1705"/>
      <c r="U473" s="1705"/>
      <c r="V473" s="1705"/>
      <c r="W473" s="1705"/>
      <c r="X473" s="1705"/>
      <c r="Y473" s="1705"/>
      <c r="Z473" s="1705"/>
    </row>
    <row r="474" spans="1:26" ht="15.75" customHeight="1">
      <c r="A474" s="1705"/>
      <c r="B474" s="1705"/>
      <c r="C474" s="1705"/>
      <c r="D474" s="1705"/>
      <c r="E474" s="1705"/>
      <c r="F474" s="1705"/>
      <c r="G474" s="1705"/>
      <c r="H474" s="1705"/>
      <c r="I474" s="1705"/>
      <c r="J474" s="1705"/>
      <c r="K474" s="1705"/>
      <c r="L474" s="1705"/>
      <c r="M474" s="1705"/>
      <c r="N474" s="1705"/>
      <c r="O474" s="1705"/>
      <c r="P474" s="1705"/>
      <c r="Q474" s="1705"/>
      <c r="R474" s="1705"/>
      <c r="S474" s="1705"/>
      <c r="T474" s="1705"/>
      <c r="U474" s="1705"/>
      <c r="V474" s="1705"/>
      <c r="W474" s="1705"/>
      <c r="X474" s="1705"/>
      <c r="Y474" s="1705"/>
      <c r="Z474" s="1705"/>
    </row>
    <row r="475" spans="1:26" ht="15.75" customHeight="1">
      <c r="A475" s="1705"/>
      <c r="B475" s="1705"/>
      <c r="C475" s="1705"/>
      <c r="D475" s="1705"/>
      <c r="E475" s="1705"/>
      <c r="F475" s="1705"/>
      <c r="G475" s="1705"/>
      <c r="H475" s="1705"/>
      <c r="I475" s="1705"/>
      <c r="J475" s="1705"/>
      <c r="K475" s="1705"/>
      <c r="L475" s="1705"/>
      <c r="M475" s="1705"/>
      <c r="N475" s="1705"/>
      <c r="O475" s="1705"/>
      <c r="P475" s="1705"/>
      <c r="Q475" s="1705"/>
      <c r="R475" s="1705"/>
      <c r="S475" s="1705"/>
      <c r="T475" s="1705"/>
      <c r="U475" s="1705"/>
      <c r="V475" s="1705"/>
      <c r="W475" s="1705"/>
      <c r="X475" s="1705"/>
      <c r="Y475" s="1705"/>
      <c r="Z475" s="1705"/>
    </row>
    <row r="476" spans="1:26" ht="15.75" customHeight="1">
      <c r="A476" s="1705"/>
      <c r="B476" s="1705"/>
      <c r="C476" s="1705"/>
      <c r="D476" s="1705"/>
      <c r="E476" s="1705"/>
      <c r="F476" s="1705"/>
      <c r="G476" s="1705"/>
      <c r="H476" s="1705"/>
      <c r="I476" s="1705"/>
      <c r="J476" s="1705"/>
      <c r="K476" s="1705"/>
      <c r="L476" s="1705"/>
      <c r="M476" s="1705"/>
      <c r="N476" s="1705"/>
      <c r="O476" s="1705"/>
      <c r="P476" s="1705"/>
      <c r="Q476" s="1705"/>
      <c r="R476" s="1705"/>
      <c r="S476" s="1705"/>
      <c r="T476" s="1705"/>
      <c r="U476" s="1705"/>
      <c r="V476" s="1705"/>
      <c r="W476" s="1705"/>
      <c r="X476" s="1705"/>
      <c r="Y476" s="1705"/>
      <c r="Z476" s="1705"/>
    </row>
    <row r="477" spans="1:26" ht="15.75" customHeight="1">
      <c r="A477" s="1705"/>
      <c r="B477" s="1705"/>
      <c r="C477" s="1705"/>
      <c r="D477" s="1705"/>
      <c r="E477" s="1705"/>
      <c r="F477" s="1705"/>
      <c r="G477" s="1705"/>
      <c r="H477" s="1705"/>
      <c r="I477" s="1705"/>
      <c r="J477" s="1705"/>
      <c r="K477" s="1705"/>
      <c r="L477" s="1705"/>
      <c r="M477" s="1705"/>
      <c r="N477" s="1705"/>
      <c r="O477" s="1705"/>
      <c r="P477" s="1705"/>
      <c r="Q477" s="1705"/>
      <c r="R477" s="1705"/>
      <c r="S477" s="1705"/>
      <c r="T477" s="1705"/>
      <c r="U477" s="1705"/>
      <c r="V477" s="1705"/>
      <c r="W477" s="1705"/>
      <c r="X477" s="1705"/>
      <c r="Y477" s="1705"/>
      <c r="Z477" s="1705"/>
    </row>
    <row r="478" spans="1:26" ht="15.75" customHeight="1">
      <c r="A478" s="1705"/>
      <c r="B478" s="1705"/>
      <c r="C478" s="1705"/>
      <c r="D478" s="1705"/>
      <c r="E478" s="1705"/>
      <c r="F478" s="1705"/>
      <c r="G478" s="1705"/>
      <c r="H478" s="1705"/>
      <c r="I478" s="1705"/>
      <c r="J478" s="1705"/>
      <c r="K478" s="1705"/>
      <c r="L478" s="1705"/>
      <c r="M478" s="1705"/>
      <c r="N478" s="1705"/>
      <c r="O478" s="1705"/>
      <c r="P478" s="1705"/>
      <c r="Q478" s="1705"/>
      <c r="R478" s="1705"/>
      <c r="S478" s="1705"/>
      <c r="T478" s="1705"/>
      <c r="U478" s="1705"/>
      <c r="V478" s="1705"/>
      <c r="W478" s="1705"/>
      <c r="X478" s="1705"/>
      <c r="Y478" s="1705"/>
      <c r="Z478" s="1705"/>
    </row>
    <row r="479" spans="1:26" ht="15.75" customHeight="1">
      <c r="A479" s="1705"/>
      <c r="B479" s="1705"/>
      <c r="C479" s="1705"/>
      <c r="D479" s="1705"/>
      <c r="E479" s="1705"/>
      <c r="F479" s="1705"/>
      <c r="G479" s="1705"/>
      <c r="H479" s="1705"/>
      <c r="I479" s="1705"/>
      <c r="J479" s="1705"/>
      <c r="K479" s="1705"/>
      <c r="L479" s="1705"/>
      <c r="M479" s="1705"/>
      <c r="N479" s="1705"/>
      <c r="O479" s="1705"/>
      <c r="P479" s="1705"/>
      <c r="Q479" s="1705"/>
      <c r="R479" s="1705"/>
      <c r="S479" s="1705"/>
      <c r="T479" s="1705"/>
      <c r="U479" s="1705"/>
      <c r="V479" s="1705"/>
      <c r="W479" s="1705"/>
      <c r="X479" s="1705"/>
      <c r="Y479" s="1705"/>
      <c r="Z479" s="1705"/>
    </row>
    <row r="480" spans="1:26" ht="15.75" customHeight="1">
      <c r="A480" s="1705"/>
      <c r="B480" s="1705"/>
      <c r="C480" s="1705"/>
      <c r="D480" s="1705"/>
      <c r="E480" s="1705"/>
      <c r="F480" s="1705"/>
      <c r="G480" s="1705"/>
      <c r="H480" s="1705"/>
      <c r="I480" s="1705"/>
      <c r="J480" s="1705"/>
      <c r="K480" s="1705"/>
      <c r="L480" s="1705"/>
      <c r="M480" s="1705"/>
      <c r="N480" s="1705"/>
      <c r="O480" s="1705"/>
      <c r="P480" s="1705"/>
      <c r="Q480" s="1705"/>
      <c r="R480" s="1705"/>
      <c r="S480" s="1705"/>
      <c r="T480" s="1705"/>
      <c r="U480" s="1705"/>
      <c r="V480" s="1705"/>
      <c r="W480" s="1705"/>
      <c r="X480" s="1705"/>
      <c r="Y480" s="1705"/>
      <c r="Z480" s="1705"/>
    </row>
    <row r="481" spans="1:26" ht="15.75" customHeight="1">
      <c r="A481" s="1705"/>
      <c r="B481" s="1705"/>
      <c r="C481" s="1705"/>
      <c r="D481" s="1705"/>
      <c r="E481" s="1705"/>
      <c r="F481" s="1705"/>
      <c r="G481" s="1705"/>
      <c r="H481" s="1705"/>
      <c r="I481" s="1705"/>
      <c r="J481" s="1705"/>
      <c r="K481" s="1705"/>
      <c r="L481" s="1705"/>
      <c r="M481" s="1705"/>
      <c r="N481" s="1705"/>
      <c r="O481" s="1705"/>
      <c r="P481" s="1705"/>
      <c r="Q481" s="1705"/>
      <c r="R481" s="1705"/>
      <c r="S481" s="1705"/>
      <c r="T481" s="1705"/>
      <c r="U481" s="1705"/>
      <c r="V481" s="1705"/>
      <c r="W481" s="1705"/>
      <c r="X481" s="1705"/>
      <c r="Y481" s="1705"/>
      <c r="Z481" s="1705"/>
    </row>
    <row r="482" spans="1:26" ht="15.75" customHeight="1">
      <c r="A482" s="1705"/>
      <c r="B482" s="1705"/>
      <c r="C482" s="1705"/>
      <c r="D482" s="1705"/>
      <c r="E482" s="1705"/>
      <c r="F482" s="1705"/>
      <c r="G482" s="1705"/>
      <c r="H482" s="1705"/>
      <c r="I482" s="1705"/>
      <c r="J482" s="1705"/>
      <c r="K482" s="1705"/>
      <c r="L482" s="1705"/>
      <c r="M482" s="1705"/>
      <c r="N482" s="1705"/>
      <c r="O482" s="1705"/>
      <c r="P482" s="1705"/>
      <c r="Q482" s="1705"/>
      <c r="R482" s="1705"/>
      <c r="S482" s="1705"/>
      <c r="T482" s="1705"/>
      <c r="U482" s="1705"/>
      <c r="V482" s="1705"/>
      <c r="W482" s="1705"/>
      <c r="X482" s="1705"/>
      <c r="Y482" s="1705"/>
      <c r="Z482" s="1705"/>
    </row>
    <row r="483" spans="1:26" ht="15.75" customHeight="1">
      <c r="A483" s="1705"/>
      <c r="B483" s="1705"/>
      <c r="C483" s="1705"/>
      <c r="D483" s="1705"/>
      <c r="E483" s="1705"/>
      <c r="F483" s="1705"/>
      <c r="G483" s="1705"/>
      <c r="H483" s="1705"/>
      <c r="I483" s="1705"/>
      <c r="J483" s="1705"/>
      <c r="K483" s="1705"/>
      <c r="L483" s="1705"/>
      <c r="M483" s="1705"/>
      <c r="N483" s="1705"/>
      <c r="O483" s="1705"/>
      <c r="P483" s="1705"/>
      <c r="Q483" s="1705"/>
      <c r="R483" s="1705"/>
      <c r="S483" s="1705"/>
      <c r="T483" s="1705"/>
      <c r="U483" s="1705"/>
      <c r="V483" s="1705"/>
      <c r="W483" s="1705"/>
      <c r="X483" s="1705"/>
      <c r="Y483" s="1705"/>
      <c r="Z483" s="1705"/>
    </row>
    <row r="484" spans="1:26" ht="15.75" customHeight="1">
      <c r="A484" s="1705"/>
      <c r="B484" s="1705"/>
      <c r="C484" s="1705"/>
      <c r="D484" s="1705"/>
      <c r="E484" s="1705"/>
      <c r="F484" s="1705"/>
      <c r="G484" s="1705"/>
      <c r="H484" s="1705"/>
      <c r="I484" s="1705"/>
      <c r="J484" s="1705"/>
      <c r="K484" s="1705"/>
      <c r="L484" s="1705"/>
      <c r="M484" s="1705"/>
      <c r="N484" s="1705"/>
      <c r="O484" s="1705"/>
      <c r="P484" s="1705"/>
      <c r="Q484" s="1705"/>
      <c r="R484" s="1705"/>
      <c r="S484" s="1705"/>
      <c r="T484" s="1705"/>
      <c r="U484" s="1705"/>
      <c r="V484" s="1705"/>
      <c r="W484" s="1705"/>
      <c r="X484" s="1705"/>
      <c r="Y484" s="1705"/>
      <c r="Z484" s="1705"/>
    </row>
    <row r="485" spans="1:26" ht="15.75" customHeight="1">
      <c r="A485" s="1705"/>
      <c r="B485" s="1705"/>
      <c r="C485" s="1705"/>
      <c r="D485" s="1705"/>
      <c r="E485" s="1705"/>
      <c r="F485" s="1705"/>
      <c r="G485" s="1705"/>
      <c r="H485" s="1705"/>
      <c r="I485" s="1705"/>
      <c r="J485" s="1705"/>
      <c r="K485" s="1705"/>
      <c r="L485" s="1705"/>
      <c r="M485" s="1705"/>
      <c r="N485" s="1705"/>
      <c r="O485" s="1705"/>
      <c r="P485" s="1705"/>
      <c r="Q485" s="1705"/>
      <c r="R485" s="1705"/>
      <c r="S485" s="1705"/>
      <c r="T485" s="1705"/>
      <c r="U485" s="1705"/>
      <c r="V485" s="1705"/>
      <c r="W485" s="1705"/>
      <c r="X485" s="1705"/>
      <c r="Y485" s="1705"/>
      <c r="Z485" s="1705"/>
    </row>
    <row r="486" spans="1:26" ht="15.75" customHeight="1">
      <c r="A486" s="1705"/>
      <c r="B486" s="1705"/>
      <c r="C486" s="1705"/>
      <c r="D486" s="1705"/>
      <c r="E486" s="1705"/>
      <c r="F486" s="1705"/>
      <c r="G486" s="1705"/>
      <c r="H486" s="1705"/>
      <c r="I486" s="1705"/>
      <c r="J486" s="1705"/>
      <c r="K486" s="1705"/>
      <c r="L486" s="1705"/>
      <c r="M486" s="1705"/>
      <c r="N486" s="1705"/>
      <c r="O486" s="1705"/>
      <c r="P486" s="1705"/>
      <c r="Q486" s="1705"/>
      <c r="R486" s="1705"/>
      <c r="S486" s="1705"/>
      <c r="T486" s="1705"/>
      <c r="U486" s="1705"/>
      <c r="V486" s="1705"/>
      <c r="W486" s="1705"/>
      <c r="X486" s="1705"/>
      <c r="Y486" s="1705"/>
      <c r="Z486" s="1705"/>
    </row>
    <row r="487" spans="1:26" ht="15.75" customHeight="1">
      <c r="A487" s="1705"/>
      <c r="B487" s="1705"/>
      <c r="C487" s="1705"/>
      <c r="D487" s="1705"/>
      <c r="E487" s="1705"/>
      <c r="F487" s="1705"/>
      <c r="G487" s="1705"/>
      <c r="H487" s="1705"/>
      <c r="I487" s="1705"/>
      <c r="J487" s="1705"/>
      <c r="K487" s="1705"/>
      <c r="L487" s="1705"/>
      <c r="M487" s="1705"/>
      <c r="N487" s="1705"/>
      <c r="O487" s="1705"/>
      <c r="P487" s="1705"/>
      <c r="Q487" s="1705"/>
      <c r="R487" s="1705"/>
      <c r="S487" s="1705"/>
      <c r="T487" s="1705"/>
      <c r="U487" s="1705"/>
      <c r="V487" s="1705"/>
      <c r="W487" s="1705"/>
      <c r="X487" s="1705"/>
      <c r="Y487" s="1705"/>
      <c r="Z487" s="1705"/>
    </row>
    <row r="488" spans="1:26" ht="15.75" customHeight="1">
      <c r="A488" s="1705"/>
      <c r="B488" s="1705"/>
      <c r="C488" s="1705"/>
      <c r="D488" s="1705"/>
      <c r="E488" s="1705"/>
      <c r="F488" s="1705"/>
      <c r="G488" s="1705"/>
      <c r="H488" s="1705"/>
      <c r="I488" s="1705"/>
      <c r="J488" s="1705"/>
      <c r="K488" s="1705"/>
      <c r="L488" s="1705"/>
      <c r="M488" s="1705"/>
      <c r="N488" s="1705"/>
      <c r="O488" s="1705"/>
      <c r="P488" s="1705"/>
      <c r="Q488" s="1705"/>
      <c r="R488" s="1705"/>
      <c r="S488" s="1705"/>
      <c r="T488" s="1705"/>
      <c r="U488" s="1705"/>
      <c r="V488" s="1705"/>
      <c r="W488" s="1705"/>
      <c r="X488" s="1705"/>
      <c r="Y488" s="1705"/>
      <c r="Z488" s="1705"/>
    </row>
    <row r="489" spans="1:26" ht="15.75" customHeight="1">
      <c r="A489" s="1705"/>
      <c r="B489" s="1705"/>
      <c r="C489" s="1705"/>
      <c r="D489" s="1705"/>
      <c r="E489" s="1705"/>
      <c r="F489" s="1705"/>
      <c r="G489" s="1705"/>
      <c r="H489" s="1705"/>
      <c r="I489" s="1705"/>
      <c r="J489" s="1705"/>
      <c r="K489" s="1705"/>
      <c r="L489" s="1705"/>
      <c r="M489" s="1705"/>
      <c r="N489" s="1705"/>
      <c r="O489" s="1705"/>
      <c r="P489" s="1705"/>
      <c r="Q489" s="1705"/>
      <c r="R489" s="1705"/>
      <c r="S489" s="1705"/>
      <c r="T489" s="1705"/>
      <c r="U489" s="1705"/>
      <c r="V489" s="1705"/>
      <c r="W489" s="1705"/>
      <c r="X489" s="1705"/>
      <c r="Y489" s="1705"/>
      <c r="Z489" s="1705"/>
    </row>
    <row r="490" spans="1:26" ht="15.75" customHeight="1">
      <c r="A490" s="1705"/>
      <c r="B490" s="1705"/>
      <c r="C490" s="1705"/>
      <c r="D490" s="1705"/>
      <c r="E490" s="1705"/>
      <c r="F490" s="1705"/>
      <c r="G490" s="1705"/>
      <c r="H490" s="1705"/>
      <c r="I490" s="1705"/>
      <c r="J490" s="1705"/>
      <c r="K490" s="1705"/>
      <c r="L490" s="1705"/>
      <c r="M490" s="1705"/>
      <c r="N490" s="1705"/>
      <c r="O490" s="1705"/>
      <c r="P490" s="1705"/>
      <c r="Q490" s="1705"/>
      <c r="R490" s="1705"/>
      <c r="S490" s="1705"/>
      <c r="T490" s="1705"/>
      <c r="U490" s="1705"/>
      <c r="V490" s="1705"/>
      <c r="W490" s="1705"/>
      <c r="X490" s="1705"/>
      <c r="Y490" s="1705"/>
      <c r="Z490" s="1705"/>
    </row>
    <row r="491" spans="1:26" ht="15.75" customHeight="1">
      <c r="A491" s="1705"/>
      <c r="B491" s="1705"/>
      <c r="C491" s="1705"/>
      <c r="D491" s="1705"/>
      <c r="E491" s="1705"/>
      <c r="F491" s="1705"/>
      <c r="G491" s="1705"/>
      <c r="H491" s="1705"/>
      <c r="I491" s="1705"/>
      <c r="J491" s="1705"/>
      <c r="K491" s="1705"/>
      <c r="L491" s="1705"/>
      <c r="M491" s="1705"/>
      <c r="N491" s="1705"/>
      <c r="O491" s="1705"/>
      <c r="P491" s="1705"/>
      <c r="Q491" s="1705"/>
      <c r="R491" s="1705"/>
      <c r="S491" s="1705"/>
      <c r="T491" s="1705"/>
      <c r="U491" s="1705"/>
      <c r="V491" s="1705"/>
      <c r="W491" s="1705"/>
      <c r="X491" s="1705"/>
      <c r="Y491" s="1705"/>
      <c r="Z491" s="1705"/>
    </row>
    <row r="492" spans="1:26" ht="15.75" customHeight="1">
      <c r="A492" s="1705"/>
      <c r="B492" s="1705"/>
      <c r="C492" s="1705"/>
      <c r="D492" s="1705"/>
      <c r="E492" s="1705"/>
      <c r="F492" s="1705"/>
      <c r="G492" s="1705"/>
      <c r="H492" s="1705"/>
      <c r="I492" s="1705"/>
      <c r="J492" s="1705"/>
      <c r="K492" s="1705"/>
      <c r="L492" s="1705"/>
      <c r="M492" s="1705"/>
      <c r="N492" s="1705"/>
      <c r="O492" s="1705"/>
      <c r="P492" s="1705"/>
      <c r="Q492" s="1705"/>
      <c r="R492" s="1705"/>
      <c r="S492" s="1705"/>
      <c r="T492" s="1705"/>
      <c r="U492" s="1705"/>
      <c r="V492" s="1705"/>
      <c r="W492" s="1705"/>
      <c r="X492" s="1705"/>
      <c r="Y492" s="1705"/>
      <c r="Z492" s="1705"/>
    </row>
    <row r="493" spans="1:26" ht="15.75" customHeight="1">
      <c r="A493" s="1705"/>
      <c r="B493" s="1705"/>
      <c r="C493" s="1705"/>
      <c r="D493" s="1705"/>
      <c r="E493" s="1705"/>
      <c r="F493" s="1705"/>
      <c r="G493" s="1705"/>
      <c r="H493" s="1705"/>
      <c r="I493" s="1705"/>
      <c r="J493" s="1705"/>
      <c r="K493" s="1705"/>
      <c r="L493" s="1705"/>
      <c r="M493" s="1705"/>
      <c r="N493" s="1705"/>
      <c r="O493" s="1705"/>
      <c r="P493" s="1705"/>
      <c r="Q493" s="1705"/>
      <c r="R493" s="1705"/>
      <c r="S493" s="1705"/>
      <c r="T493" s="1705"/>
      <c r="U493" s="1705"/>
      <c r="V493" s="1705"/>
      <c r="W493" s="1705"/>
      <c r="X493" s="1705"/>
      <c r="Y493" s="1705"/>
      <c r="Z493" s="1705"/>
    </row>
    <row r="494" spans="1:26" ht="15.75" customHeight="1">
      <c r="A494" s="1705"/>
      <c r="B494" s="1705"/>
      <c r="C494" s="1705"/>
      <c r="D494" s="1705"/>
      <c r="E494" s="1705"/>
      <c r="F494" s="1705"/>
      <c r="G494" s="1705"/>
      <c r="H494" s="1705"/>
      <c r="I494" s="1705"/>
      <c r="J494" s="1705"/>
      <c r="K494" s="1705"/>
      <c r="L494" s="1705"/>
      <c r="M494" s="1705"/>
      <c r="N494" s="1705"/>
      <c r="O494" s="1705"/>
      <c r="P494" s="1705"/>
      <c r="Q494" s="1705"/>
      <c r="R494" s="1705"/>
      <c r="S494" s="1705"/>
      <c r="T494" s="1705"/>
      <c r="U494" s="1705"/>
      <c r="V494" s="1705"/>
      <c r="W494" s="1705"/>
      <c r="X494" s="1705"/>
      <c r="Y494" s="1705"/>
      <c r="Z494" s="1705"/>
    </row>
    <row r="495" spans="1:26" ht="15.75" customHeight="1">
      <c r="A495" s="1705"/>
      <c r="B495" s="1705"/>
      <c r="C495" s="1705"/>
      <c r="D495" s="1705"/>
      <c r="E495" s="1705"/>
      <c r="F495" s="1705"/>
      <c r="G495" s="1705"/>
      <c r="H495" s="1705"/>
      <c r="I495" s="1705"/>
      <c r="J495" s="1705"/>
      <c r="K495" s="1705"/>
      <c r="L495" s="1705"/>
      <c r="M495" s="1705"/>
      <c r="N495" s="1705"/>
      <c r="O495" s="1705"/>
      <c r="P495" s="1705"/>
      <c r="Q495" s="1705"/>
      <c r="R495" s="1705"/>
      <c r="S495" s="1705"/>
      <c r="T495" s="1705"/>
      <c r="U495" s="1705"/>
      <c r="V495" s="1705"/>
      <c r="W495" s="1705"/>
      <c r="X495" s="1705"/>
      <c r="Y495" s="1705"/>
      <c r="Z495" s="1705"/>
    </row>
    <row r="496" spans="1:26" ht="15.75" customHeight="1">
      <c r="A496" s="1705"/>
      <c r="B496" s="1705"/>
      <c r="C496" s="1705"/>
      <c r="D496" s="1705"/>
      <c r="E496" s="1705"/>
      <c r="F496" s="1705"/>
      <c r="G496" s="1705"/>
      <c r="H496" s="1705"/>
      <c r="I496" s="1705"/>
      <c r="J496" s="1705"/>
      <c r="K496" s="1705"/>
      <c r="L496" s="1705"/>
      <c r="M496" s="1705"/>
      <c r="N496" s="1705"/>
      <c r="O496" s="1705"/>
      <c r="P496" s="1705"/>
      <c r="Q496" s="1705"/>
      <c r="R496" s="1705"/>
      <c r="S496" s="1705"/>
      <c r="T496" s="1705"/>
      <c r="U496" s="1705"/>
      <c r="V496" s="1705"/>
      <c r="W496" s="1705"/>
      <c r="X496" s="1705"/>
      <c r="Y496" s="1705"/>
      <c r="Z496" s="1705"/>
    </row>
    <row r="497" spans="1:26" ht="15.75" customHeight="1">
      <c r="A497" s="1705"/>
      <c r="B497" s="1705"/>
      <c r="C497" s="1705"/>
      <c r="D497" s="1705"/>
      <c r="E497" s="1705"/>
      <c r="F497" s="1705"/>
      <c r="G497" s="1705"/>
      <c r="H497" s="1705"/>
      <c r="I497" s="1705"/>
      <c r="J497" s="1705"/>
      <c r="K497" s="1705"/>
      <c r="L497" s="1705"/>
      <c r="M497" s="1705"/>
      <c r="N497" s="1705"/>
      <c r="O497" s="1705"/>
      <c r="P497" s="1705"/>
      <c r="Q497" s="1705"/>
      <c r="R497" s="1705"/>
      <c r="S497" s="1705"/>
      <c r="T497" s="1705"/>
      <c r="U497" s="1705"/>
      <c r="V497" s="1705"/>
      <c r="W497" s="1705"/>
      <c r="X497" s="1705"/>
      <c r="Y497" s="1705"/>
      <c r="Z497" s="1705"/>
    </row>
    <row r="498" spans="1:26" ht="15.75" customHeight="1">
      <c r="A498" s="1705"/>
      <c r="B498" s="1705"/>
      <c r="C498" s="1705"/>
      <c r="D498" s="1705"/>
      <c r="E498" s="1705"/>
      <c r="F498" s="1705"/>
      <c r="G498" s="1705"/>
      <c r="H498" s="1705"/>
      <c r="I498" s="1705"/>
      <c r="J498" s="1705"/>
      <c r="K498" s="1705"/>
      <c r="L498" s="1705"/>
      <c r="M498" s="1705"/>
      <c r="N498" s="1705"/>
      <c r="O498" s="1705"/>
      <c r="P498" s="1705"/>
      <c r="Q498" s="1705"/>
      <c r="R498" s="1705"/>
      <c r="S498" s="1705"/>
      <c r="T498" s="1705"/>
      <c r="U498" s="1705"/>
      <c r="V498" s="1705"/>
      <c r="W498" s="1705"/>
      <c r="X498" s="1705"/>
      <c r="Y498" s="1705"/>
      <c r="Z498" s="1705"/>
    </row>
    <row r="499" spans="1:26" ht="15.75" customHeight="1">
      <c r="A499" s="1705"/>
      <c r="B499" s="1705"/>
      <c r="C499" s="1705"/>
      <c r="D499" s="1705"/>
      <c r="E499" s="1705"/>
      <c r="F499" s="1705"/>
      <c r="G499" s="1705"/>
      <c r="H499" s="1705"/>
      <c r="I499" s="1705"/>
      <c r="J499" s="1705"/>
      <c r="K499" s="1705"/>
      <c r="L499" s="1705"/>
      <c r="M499" s="1705"/>
      <c r="N499" s="1705"/>
      <c r="O499" s="1705"/>
      <c r="P499" s="1705"/>
      <c r="Q499" s="1705"/>
      <c r="R499" s="1705"/>
      <c r="S499" s="1705"/>
      <c r="T499" s="1705"/>
      <c r="U499" s="1705"/>
      <c r="V499" s="1705"/>
      <c r="W499" s="1705"/>
      <c r="X499" s="1705"/>
      <c r="Y499" s="1705"/>
      <c r="Z499" s="1705"/>
    </row>
    <row r="500" spans="1:26" ht="15.75" customHeight="1">
      <c r="A500" s="1705"/>
      <c r="B500" s="1705"/>
      <c r="C500" s="1705"/>
      <c r="D500" s="1705"/>
      <c r="E500" s="1705"/>
      <c r="F500" s="1705"/>
      <c r="G500" s="1705"/>
      <c r="H500" s="1705"/>
      <c r="I500" s="1705"/>
      <c r="J500" s="1705"/>
      <c r="K500" s="1705"/>
      <c r="L500" s="1705"/>
      <c r="M500" s="1705"/>
      <c r="N500" s="1705"/>
      <c r="O500" s="1705"/>
      <c r="P500" s="1705"/>
      <c r="Q500" s="1705"/>
      <c r="R500" s="1705"/>
      <c r="S500" s="1705"/>
      <c r="T500" s="1705"/>
      <c r="U500" s="1705"/>
      <c r="V500" s="1705"/>
      <c r="W500" s="1705"/>
      <c r="X500" s="1705"/>
      <c r="Y500" s="1705"/>
      <c r="Z500" s="1705"/>
    </row>
    <row r="501" spans="1:26" ht="15.75" customHeight="1">
      <c r="A501" s="1705"/>
      <c r="B501" s="1705"/>
      <c r="C501" s="1705"/>
      <c r="D501" s="1705"/>
      <c r="E501" s="1705"/>
      <c r="F501" s="1705"/>
      <c r="G501" s="1705"/>
      <c r="H501" s="1705"/>
      <c r="I501" s="1705"/>
      <c r="J501" s="1705"/>
      <c r="K501" s="1705"/>
      <c r="L501" s="1705"/>
      <c r="M501" s="1705"/>
      <c r="N501" s="1705"/>
      <c r="O501" s="1705"/>
      <c r="P501" s="1705"/>
      <c r="Q501" s="1705"/>
      <c r="R501" s="1705"/>
      <c r="S501" s="1705"/>
      <c r="T501" s="1705"/>
      <c r="U501" s="1705"/>
      <c r="V501" s="1705"/>
      <c r="W501" s="1705"/>
      <c r="X501" s="1705"/>
      <c r="Y501" s="1705"/>
      <c r="Z501" s="1705"/>
    </row>
    <row r="502" spans="1:26" ht="15.75" customHeight="1">
      <c r="A502" s="1705"/>
      <c r="B502" s="1705"/>
      <c r="C502" s="1705"/>
      <c r="D502" s="1705"/>
      <c r="E502" s="1705"/>
      <c r="F502" s="1705"/>
      <c r="G502" s="1705"/>
      <c r="H502" s="1705"/>
      <c r="I502" s="1705"/>
      <c r="J502" s="1705"/>
      <c r="K502" s="1705"/>
      <c r="L502" s="1705"/>
      <c r="M502" s="1705"/>
      <c r="N502" s="1705"/>
      <c r="O502" s="1705"/>
      <c r="P502" s="1705"/>
      <c r="Q502" s="1705"/>
      <c r="R502" s="1705"/>
      <c r="S502" s="1705"/>
      <c r="T502" s="1705"/>
      <c r="U502" s="1705"/>
      <c r="V502" s="1705"/>
      <c r="W502" s="1705"/>
      <c r="X502" s="1705"/>
      <c r="Y502" s="1705"/>
      <c r="Z502" s="1705"/>
    </row>
    <row r="503" spans="1:26" ht="15.75" customHeight="1">
      <c r="A503" s="1705"/>
      <c r="B503" s="1705"/>
      <c r="C503" s="1705"/>
      <c r="D503" s="1705"/>
      <c r="E503" s="1705"/>
      <c r="F503" s="1705"/>
      <c r="G503" s="1705"/>
      <c r="H503" s="1705"/>
      <c r="I503" s="1705"/>
      <c r="J503" s="1705"/>
      <c r="K503" s="1705"/>
      <c r="L503" s="1705"/>
      <c r="M503" s="1705"/>
      <c r="N503" s="1705"/>
      <c r="O503" s="1705"/>
      <c r="P503" s="1705"/>
      <c r="Q503" s="1705"/>
      <c r="R503" s="1705"/>
      <c r="S503" s="1705"/>
      <c r="T503" s="1705"/>
      <c r="U503" s="1705"/>
      <c r="V503" s="1705"/>
      <c r="W503" s="1705"/>
      <c r="X503" s="1705"/>
      <c r="Y503" s="1705"/>
      <c r="Z503" s="1705"/>
    </row>
    <row r="504" spans="1:26" ht="15.75" customHeight="1">
      <c r="A504" s="1705"/>
      <c r="B504" s="1705"/>
      <c r="C504" s="1705"/>
      <c r="D504" s="1705"/>
      <c r="E504" s="1705"/>
      <c r="F504" s="1705"/>
      <c r="G504" s="1705"/>
      <c r="H504" s="1705"/>
      <c r="I504" s="1705"/>
      <c r="J504" s="1705"/>
      <c r="K504" s="1705"/>
      <c r="L504" s="1705"/>
      <c r="M504" s="1705"/>
      <c r="N504" s="1705"/>
      <c r="O504" s="1705"/>
      <c r="P504" s="1705"/>
      <c r="Q504" s="1705"/>
      <c r="R504" s="1705"/>
      <c r="S504" s="1705"/>
      <c r="T504" s="1705"/>
      <c r="U504" s="1705"/>
      <c r="V504" s="1705"/>
      <c r="W504" s="1705"/>
      <c r="X504" s="1705"/>
      <c r="Y504" s="1705"/>
      <c r="Z504" s="1705"/>
    </row>
    <row r="505" spans="1:26" ht="15.75" customHeight="1">
      <c r="A505" s="1705"/>
      <c r="B505" s="1705"/>
      <c r="C505" s="1705"/>
      <c r="D505" s="1705"/>
      <c r="E505" s="1705"/>
      <c r="F505" s="1705"/>
      <c r="G505" s="1705"/>
      <c r="H505" s="1705"/>
      <c r="I505" s="1705"/>
      <c r="J505" s="1705"/>
      <c r="K505" s="1705"/>
      <c r="L505" s="1705"/>
      <c r="M505" s="1705"/>
      <c r="N505" s="1705"/>
      <c r="O505" s="1705"/>
      <c r="P505" s="1705"/>
      <c r="Q505" s="1705"/>
      <c r="R505" s="1705"/>
      <c r="S505" s="1705"/>
      <c r="T505" s="1705"/>
      <c r="U505" s="1705"/>
      <c r="V505" s="1705"/>
      <c r="W505" s="1705"/>
      <c r="X505" s="1705"/>
      <c r="Y505" s="1705"/>
      <c r="Z505" s="1705"/>
    </row>
    <row r="506" spans="1:26" ht="15.75" customHeight="1">
      <c r="A506" s="1705"/>
      <c r="B506" s="1705"/>
      <c r="C506" s="1705"/>
      <c r="D506" s="1705"/>
      <c r="E506" s="1705"/>
      <c r="F506" s="1705"/>
      <c r="G506" s="1705"/>
      <c r="H506" s="1705"/>
      <c r="I506" s="1705"/>
      <c r="J506" s="1705"/>
      <c r="K506" s="1705"/>
      <c r="L506" s="1705"/>
      <c r="M506" s="1705"/>
      <c r="N506" s="1705"/>
      <c r="O506" s="1705"/>
      <c r="P506" s="1705"/>
      <c r="Q506" s="1705"/>
      <c r="R506" s="1705"/>
      <c r="S506" s="1705"/>
      <c r="T506" s="1705"/>
      <c r="U506" s="1705"/>
      <c r="V506" s="1705"/>
      <c r="W506" s="1705"/>
      <c r="X506" s="1705"/>
      <c r="Y506" s="1705"/>
      <c r="Z506" s="1705"/>
    </row>
    <row r="507" spans="1:26" ht="15.75" customHeight="1">
      <c r="A507" s="1705"/>
      <c r="B507" s="1705"/>
      <c r="C507" s="1705"/>
      <c r="D507" s="1705"/>
      <c r="E507" s="1705"/>
      <c r="F507" s="1705"/>
      <c r="G507" s="1705"/>
      <c r="H507" s="1705"/>
      <c r="I507" s="1705"/>
      <c r="J507" s="1705"/>
      <c r="K507" s="1705"/>
      <c r="L507" s="1705"/>
      <c r="M507" s="1705"/>
      <c r="N507" s="1705"/>
      <c r="O507" s="1705"/>
      <c r="P507" s="1705"/>
      <c r="Q507" s="1705"/>
      <c r="R507" s="1705"/>
      <c r="S507" s="1705"/>
      <c r="T507" s="1705"/>
      <c r="U507" s="1705"/>
      <c r="V507" s="1705"/>
      <c r="W507" s="1705"/>
      <c r="X507" s="1705"/>
      <c r="Y507" s="1705"/>
      <c r="Z507" s="1705"/>
    </row>
    <row r="508" spans="1:26" ht="15.75" customHeight="1">
      <c r="A508" s="1705"/>
      <c r="B508" s="1705"/>
      <c r="C508" s="1705"/>
      <c r="D508" s="1705"/>
      <c r="E508" s="1705"/>
      <c r="F508" s="1705"/>
      <c r="G508" s="1705"/>
      <c r="H508" s="1705"/>
      <c r="I508" s="1705"/>
      <c r="J508" s="1705"/>
      <c r="K508" s="1705"/>
      <c r="L508" s="1705"/>
      <c r="M508" s="1705"/>
      <c r="N508" s="1705"/>
      <c r="O508" s="1705"/>
      <c r="P508" s="1705"/>
      <c r="Q508" s="1705"/>
      <c r="R508" s="1705"/>
      <c r="S508" s="1705"/>
      <c r="T508" s="1705"/>
      <c r="U508" s="1705"/>
      <c r="V508" s="1705"/>
      <c r="W508" s="1705"/>
      <c r="X508" s="1705"/>
      <c r="Y508" s="1705"/>
      <c r="Z508" s="1705"/>
    </row>
    <row r="509" spans="1:26" ht="15.75" customHeight="1">
      <c r="A509" s="1705"/>
      <c r="B509" s="1705"/>
      <c r="C509" s="1705"/>
      <c r="D509" s="1705"/>
      <c r="E509" s="1705"/>
      <c r="F509" s="1705"/>
      <c r="G509" s="1705"/>
      <c r="H509" s="1705"/>
      <c r="I509" s="1705"/>
      <c r="J509" s="1705"/>
      <c r="K509" s="1705"/>
      <c r="L509" s="1705"/>
      <c r="M509" s="1705"/>
      <c r="N509" s="1705"/>
      <c r="O509" s="1705"/>
      <c r="P509" s="1705"/>
      <c r="Q509" s="1705"/>
      <c r="R509" s="1705"/>
      <c r="S509" s="1705"/>
      <c r="T509" s="1705"/>
      <c r="U509" s="1705"/>
      <c r="V509" s="1705"/>
      <c r="W509" s="1705"/>
      <c r="X509" s="1705"/>
      <c r="Y509" s="1705"/>
      <c r="Z509" s="1705"/>
    </row>
    <row r="510" spans="1:26" ht="15.75" customHeight="1">
      <c r="A510" s="1705"/>
      <c r="B510" s="1705"/>
      <c r="C510" s="1705"/>
      <c r="D510" s="1705"/>
      <c r="E510" s="1705"/>
      <c r="F510" s="1705"/>
      <c r="G510" s="1705"/>
      <c r="H510" s="1705"/>
      <c r="I510" s="1705"/>
      <c r="J510" s="1705"/>
      <c r="K510" s="1705"/>
      <c r="L510" s="1705"/>
      <c r="M510" s="1705"/>
      <c r="N510" s="1705"/>
      <c r="O510" s="1705"/>
      <c r="P510" s="1705"/>
      <c r="Q510" s="1705"/>
      <c r="R510" s="1705"/>
      <c r="S510" s="1705"/>
      <c r="T510" s="1705"/>
      <c r="U510" s="1705"/>
      <c r="V510" s="1705"/>
      <c r="W510" s="1705"/>
      <c r="X510" s="1705"/>
      <c r="Y510" s="1705"/>
      <c r="Z510" s="1705"/>
    </row>
    <row r="511" spans="1:26" ht="15.75" customHeight="1">
      <c r="A511" s="1705"/>
      <c r="B511" s="1705"/>
      <c r="C511" s="1705"/>
      <c r="D511" s="1705"/>
      <c r="E511" s="1705"/>
      <c r="F511" s="1705"/>
      <c r="G511" s="1705"/>
      <c r="H511" s="1705"/>
      <c r="I511" s="1705"/>
      <c r="J511" s="1705"/>
      <c r="K511" s="1705"/>
      <c r="L511" s="1705"/>
      <c r="M511" s="1705"/>
      <c r="N511" s="1705"/>
      <c r="O511" s="1705"/>
      <c r="P511" s="1705"/>
      <c r="Q511" s="1705"/>
      <c r="R511" s="1705"/>
      <c r="S511" s="1705"/>
      <c r="T511" s="1705"/>
      <c r="U511" s="1705"/>
      <c r="V511" s="1705"/>
      <c r="W511" s="1705"/>
      <c r="X511" s="1705"/>
      <c r="Y511" s="1705"/>
      <c r="Z511" s="1705"/>
    </row>
    <row r="512" spans="1:26" ht="15.75" customHeight="1">
      <c r="A512" s="1705"/>
      <c r="B512" s="1705"/>
      <c r="C512" s="1705"/>
      <c r="D512" s="1705"/>
      <c r="E512" s="1705"/>
      <c r="F512" s="1705"/>
      <c r="G512" s="1705"/>
      <c r="H512" s="1705"/>
      <c r="I512" s="1705"/>
      <c r="J512" s="1705"/>
      <c r="K512" s="1705"/>
      <c r="L512" s="1705"/>
      <c r="M512" s="1705"/>
      <c r="N512" s="1705"/>
      <c r="O512" s="1705"/>
      <c r="P512" s="1705"/>
      <c r="Q512" s="1705"/>
      <c r="R512" s="1705"/>
      <c r="S512" s="1705"/>
      <c r="T512" s="1705"/>
      <c r="U512" s="1705"/>
      <c r="V512" s="1705"/>
      <c r="W512" s="1705"/>
      <c r="X512" s="1705"/>
      <c r="Y512" s="1705"/>
      <c r="Z512" s="1705"/>
    </row>
    <row r="513" spans="1:26" ht="15.75" customHeight="1">
      <c r="A513" s="1705"/>
      <c r="B513" s="1705"/>
      <c r="C513" s="1705"/>
      <c r="D513" s="1705"/>
      <c r="E513" s="1705"/>
      <c r="F513" s="1705"/>
      <c r="G513" s="1705"/>
      <c r="H513" s="1705"/>
      <c r="I513" s="1705"/>
      <c r="J513" s="1705"/>
      <c r="K513" s="1705"/>
      <c r="L513" s="1705"/>
      <c r="M513" s="1705"/>
      <c r="N513" s="1705"/>
      <c r="O513" s="1705"/>
      <c r="P513" s="1705"/>
      <c r="Q513" s="1705"/>
      <c r="R513" s="1705"/>
      <c r="S513" s="1705"/>
      <c r="T513" s="1705"/>
      <c r="U513" s="1705"/>
      <c r="V513" s="1705"/>
      <c r="W513" s="1705"/>
      <c r="X513" s="1705"/>
      <c r="Y513" s="1705"/>
      <c r="Z513" s="1705"/>
    </row>
    <row r="514" spans="1:26" ht="15.75" customHeight="1">
      <c r="A514" s="1705"/>
      <c r="B514" s="1705"/>
      <c r="C514" s="1705"/>
      <c r="D514" s="1705"/>
      <c r="E514" s="1705"/>
      <c r="F514" s="1705"/>
      <c r="G514" s="1705"/>
      <c r="H514" s="1705"/>
      <c r="I514" s="1705"/>
      <c r="J514" s="1705"/>
      <c r="K514" s="1705"/>
      <c r="L514" s="1705"/>
      <c r="M514" s="1705"/>
      <c r="N514" s="1705"/>
      <c r="O514" s="1705"/>
      <c r="P514" s="1705"/>
      <c r="Q514" s="1705"/>
      <c r="R514" s="1705"/>
      <c r="S514" s="1705"/>
      <c r="T514" s="1705"/>
      <c r="U514" s="1705"/>
      <c r="V514" s="1705"/>
      <c r="W514" s="1705"/>
      <c r="X514" s="1705"/>
      <c r="Y514" s="1705"/>
      <c r="Z514" s="1705"/>
    </row>
    <row r="515" spans="1:26" ht="15.75" customHeight="1">
      <c r="A515" s="1705"/>
      <c r="B515" s="1705"/>
      <c r="C515" s="1705"/>
      <c r="D515" s="1705"/>
      <c r="E515" s="1705"/>
      <c r="F515" s="1705"/>
      <c r="G515" s="1705"/>
      <c r="H515" s="1705"/>
      <c r="I515" s="1705"/>
      <c r="J515" s="1705"/>
      <c r="K515" s="1705"/>
      <c r="L515" s="1705"/>
      <c r="M515" s="1705"/>
      <c r="N515" s="1705"/>
      <c r="O515" s="1705"/>
      <c r="P515" s="1705"/>
      <c r="Q515" s="1705"/>
      <c r="R515" s="1705"/>
      <c r="S515" s="1705"/>
      <c r="T515" s="1705"/>
      <c r="U515" s="1705"/>
      <c r="V515" s="1705"/>
      <c r="W515" s="1705"/>
      <c r="X515" s="1705"/>
      <c r="Y515" s="1705"/>
      <c r="Z515" s="1705"/>
    </row>
    <row r="516" spans="1:26" ht="15.75" customHeight="1">
      <c r="A516" s="1705"/>
      <c r="B516" s="1705"/>
      <c r="C516" s="1705"/>
      <c r="D516" s="1705"/>
      <c r="E516" s="1705"/>
      <c r="F516" s="1705"/>
      <c r="G516" s="1705"/>
      <c r="H516" s="1705"/>
      <c r="I516" s="1705"/>
      <c r="J516" s="1705"/>
      <c r="K516" s="1705"/>
      <c r="L516" s="1705"/>
      <c r="M516" s="1705"/>
      <c r="N516" s="1705"/>
      <c r="O516" s="1705"/>
      <c r="P516" s="1705"/>
      <c r="Q516" s="1705"/>
      <c r="R516" s="1705"/>
      <c r="S516" s="1705"/>
      <c r="T516" s="1705"/>
      <c r="U516" s="1705"/>
      <c r="V516" s="1705"/>
      <c r="W516" s="1705"/>
      <c r="X516" s="1705"/>
      <c r="Y516" s="1705"/>
      <c r="Z516" s="1705"/>
    </row>
    <row r="517" spans="1:26" ht="15.75" customHeight="1">
      <c r="A517" s="1705"/>
      <c r="B517" s="1705"/>
      <c r="C517" s="1705"/>
      <c r="D517" s="1705"/>
      <c r="E517" s="1705"/>
      <c r="F517" s="1705"/>
      <c r="G517" s="1705"/>
      <c r="H517" s="1705"/>
      <c r="I517" s="1705"/>
      <c r="J517" s="1705"/>
      <c r="K517" s="1705"/>
      <c r="L517" s="1705"/>
      <c r="M517" s="1705"/>
      <c r="N517" s="1705"/>
      <c r="O517" s="1705"/>
      <c r="P517" s="1705"/>
      <c r="Q517" s="1705"/>
      <c r="R517" s="1705"/>
      <c r="S517" s="1705"/>
      <c r="T517" s="1705"/>
      <c r="U517" s="1705"/>
      <c r="V517" s="1705"/>
      <c r="W517" s="1705"/>
      <c r="X517" s="1705"/>
      <c r="Y517" s="1705"/>
      <c r="Z517" s="1705"/>
    </row>
    <row r="518" spans="1:26" ht="15.75" customHeight="1">
      <c r="A518" s="1705"/>
      <c r="B518" s="1705"/>
      <c r="C518" s="1705"/>
      <c r="D518" s="1705"/>
      <c r="E518" s="1705"/>
      <c r="F518" s="1705"/>
      <c r="G518" s="1705"/>
      <c r="H518" s="1705"/>
      <c r="I518" s="1705"/>
      <c r="J518" s="1705"/>
      <c r="K518" s="1705"/>
      <c r="L518" s="1705"/>
      <c r="M518" s="1705"/>
      <c r="N518" s="1705"/>
      <c r="O518" s="1705"/>
      <c r="P518" s="1705"/>
      <c r="Q518" s="1705"/>
      <c r="R518" s="1705"/>
      <c r="S518" s="1705"/>
      <c r="T518" s="1705"/>
      <c r="U518" s="1705"/>
      <c r="V518" s="1705"/>
      <c r="W518" s="1705"/>
      <c r="X518" s="1705"/>
      <c r="Y518" s="1705"/>
      <c r="Z518" s="1705"/>
    </row>
    <row r="519" spans="1:26" ht="15.75" customHeight="1">
      <c r="A519" s="1705"/>
      <c r="B519" s="1705"/>
      <c r="C519" s="1705"/>
      <c r="D519" s="1705"/>
      <c r="E519" s="1705"/>
      <c r="F519" s="1705"/>
      <c r="G519" s="1705"/>
      <c r="H519" s="1705"/>
      <c r="I519" s="1705"/>
      <c r="J519" s="1705"/>
      <c r="K519" s="1705"/>
      <c r="L519" s="1705"/>
      <c r="M519" s="1705"/>
      <c r="N519" s="1705"/>
      <c r="O519" s="1705"/>
      <c r="P519" s="1705"/>
      <c r="Q519" s="1705"/>
      <c r="R519" s="1705"/>
      <c r="S519" s="1705"/>
      <c r="T519" s="1705"/>
      <c r="U519" s="1705"/>
      <c r="V519" s="1705"/>
      <c r="W519" s="1705"/>
      <c r="X519" s="1705"/>
      <c r="Y519" s="1705"/>
      <c r="Z519" s="1705"/>
    </row>
    <row r="520" spans="1:26" ht="15.75" customHeight="1">
      <c r="A520" s="1705"/>
      <c r="B520" s="1705"/>
      <c r="C520" s="1705"/>
      <c r="D520" s="1705"/>
      <c r="E520" s="1705"/>
      <c r="F520" s="1705"/>
      <c r="G520" s="1705"/>
      <c r="H520" s="1705"/>
      <c r="I520" s="1705"/>
      <c r="J520" s="1705"/>
      <c r="K520" s="1705"/>
      <c r="L520" s="1705"/>
      <c r="M520" s="1705"/>
      <c r="N520" s="1705"/>
      <c r="O520" s="1705"/>
      <c r="P520" s="1705"/>
      <c r="Q520" s="1705"/>
      <c r="R520" s="1705"/>
      <c r="S520" s="1705"/>
      <c r="T520" s="1705"/>
      <c r="U520" s="1705"/>
      <c r="V520" s="1705"/>
      <c r="W520" s="1705"/>
      <c r="X520" s="1705"/>
      <c r="Y520" s="1705"/>
      <c r="Z520" s="1705"/>
    </row>
    <row r="521" spans="1:26" ht="15.75" customHeight="1">
      <c r="A521" s="1705"/>
      <c r="B521" s="1705"/>
      <c r="C521" s="1705"/>
      <c r="D521" s="1705"/>
      <c r="E521" s="1705"/>
      <c r="F521" s="1705"/>
      <c r="G521" s="1705"/>
      <c r="H521" s="1705"/>
      <c r="I521" s="1705"/>
      <c r="J521" s="1705"/>
      <c r="K521" s="1705"/>
      <c r="L521" s="1705"/>
      <c r="M521" s="1705"/>
      <c r="N521" s="1705"/>
      <c r="O521" s="1705"/>
      <c r="P521" s="1705"/>
      <c r="Q521" s="1705"/>
      <c r="R521" s="1705"/>
      <c r="S521" s="1705"/>
      <c r="T521" s="1705"/>
      <c r="U521" s="1705"/>
      <c r="V521" s="1705"/>
      <c r="W521" s="1705"/>
      <c r="X521" s="1705"/>
      <c r="Y521" s="1705"/>
      <c r="Z521" s="1705"/>
    </row>
    <row r="522" spans="1:26" ht="15.75" customHeight="1">
      <c r="A522" s="1705"/>
      <c r="B522" s="1705"/>
      <c r="C522" s="1705"/>
      <c r="D522" s="1705"/>
      <c r="E522" s="1705"/>
      <c r="F522" s="1705"/>
      <c r="G522" s="1705"/>
      <c r="H522" s="1705"/>
      <c r="I522" s="1705"/>
      <c r="J522" s="1705"/>
      <c r="K522" s="1705"/>
      <c r="L522" s="1705"/>
      <c r="M522" s="1705"/>
      <c r="N522" s="1705"/>
      <c r="O522" s="1705"/>
      <c r="P522" s="1705"/>
      <c r="Q522" s="1705"/>
      <c r="R522" s="1705"/>
      <c r="S522" s="1705"/>
      <c r="T522" s="1705"/>
      <c r="U522" s="1705"/>
      <c r="V522" s="1705"/>
      <c r="W522" s="1705"/>
      <c r="X522" s="1705"/>
      <c r="Y522" s="1705"/>
      <c r="Z522" s="1705"/>
    </row>
    <row r="523" spans="1:26" ht="15.75" customHeight="1">
      <c r="A523" s="1705"/>
      <c r="B523" s="1705"/>
      <c r="C523" s="1705"/>
      <c r="D523" s="1705"/>
      <c r="E523" s="1705"/>
      <c r="F523" s="1705"/>
      <c r="G523" s="1705"/>
      <c r="H523" s="1705"/>
      <c r="I523" s="1705"/>
      <c r="J523" s="1705"/>
      <c r="K523" s="1705"/>
      <c r="L523" s="1705"/>
      <c r="M523" s="1705"/>
      <c r="N523" s="1705"/>
      <c r="O523" s="1705"/>
      <c r="P523" s="1705"/>
      <c r="Q523" s="1705"/>
      <c r="R523" s="1705"/>
      <c r="S523" s="1705"/>
      <c r="T523" s="1705"/>
      <c r="U523" s="1705"/>
      <c r="V523" s="1705"/>
      <c r="W523" s="1705"/>
      <c r="X523" s="1705"/>
      <c r="Y523" s="1705"/>
      <c r="Z523" s="1705"/>
    </row>
    <row r="524" spans="1:26" ht="15.75" customHeight="1">
      <c r="A524" s="1705"/>
      <c r="B524" s="1705"/>
      <c r="C524" s="1705"/>
      <c r="D524" s="1705"/>
      <c r="E524" s="1705"/>
      <c r="F524" s="1705"/>
      <c r="G524" s="1705"/>
      <c r="H524" s="1705"/>
      <c r="I524" s="1705"/>
      <c r="J524" s="1705"/>
      <c r="K524" s="1705"/>
      <c r="L524" s="1705"/>
      <c r="M524" s="1705"/>
      <c r="N524" s="1705"/>
      <c r="O524" s="1705"/>
      <c r="P524" s="1705"/>
      <c r="Q524" s="1705"/>
      <c r="R524" s="1705"/>
      <c r="S524" s="1705"/>
      <c r="T524" s="1705"/>
      <c r="U524" s="1705"/>
      <c r="V524" s="1705"/>
      <c r="W524" s="1705"/>
      <c r="X524" s="1705"/>
      <c r="Y524" s="1705"/>
      <c r="Z524" s="1705"/>
    </row>
    <row r="525" spans="1:26" ht="15.75" customHeight="1">
      <c r="A525" s="1705"/>
      <c r="B525" s="1705"/>
      <c r="C525" s="1705"/>
      <c r="D525" s="1705"/>
      <c r="E525" s="1705"/>
      <c r="F525" s="1705"/>
      <c r="G525" s="1705"/>
      <c r="H525" s="1705"/>
      <c r="I525" s="1705"/>
      <c r="J525" s="1705"/>
      <c r="K525" s="1705"/>
      <c r="L525" s="1705"/>
      <c r="M525" s="1705"/>
      <c r="N525" s="1705"/>
      <c r="O525" s="1705"/>
      <c r="P525" s="1705"/>
      <c r="Q525" s="1705"/>
      <c r="R525" s="1705"/>
      <c r="S525" s="1705"/>
      <c r="T525" s="1705"/>
      <c r="U525" s="1705"/>
      <c r="V525" s="1705"/>
      <c r="W525" s="1705"/>
      <c r="X525" s="1705"/>
      <c r="Y525" s="1705"/>
      <c r="Z525" s="1705"/>
    </row>
    <row r="526" spans="1:26" ht="15.75" customHeight="1">
      <c r="A526" s="1705"/>
      <c r="B526" s="1705"/>
      <c r="C526" s="1705"/>
      <c r="D526" s="1705"/>
      <c r="E526" s="1705"/>
      <c r="F526" s="1705"/>
      <c r="G526" s="1705"/>
      <c r="H526" s="1705"/>
      <c r="I526" s="1705"/>
      <c r="J526" s="1705"/>
      <c r="K526" s="1705"/>
      <c r="L526" s="1705"/>
      <c r="M526" s="1705"/>
      <c r="N526" s="1705"/>
      <c r="O526" s="1705"/>
      <c r="P526" s="1705"/>
      <c r="Q526" s="1705"/>
      <c r="R526" s="1705"/>
      <c r="S526" s="1705"/>
      <c r="T526" s="1705"/>
      <c r="U526" s="1705"/>
      <c r="V526" s="1705"/>
      <c r="W526" s="1705"/>
      <c r="X526" s="1705"/>
      <c r="Y526" s="1705"/>
      <c r="Z526" s="1705"/>
    </row>
    <row r="527" spans="1:26" ht="15.75" customHeight="1">
      <c r="A527" s="1705"/>
      <c r="B527" s="1705"/>
      <c r="C527" s="1705"/>
      <c r="D527" s="1705"/>
      <c r="E527" s="1705"/>
      <c r="F527" s="1705"/>
      <c r="G527" s="1705"/>
      <c r="H527" s="1705"/>
      <c r="I527" s="1705"/>
      <c r="J527" s="1705"/>
      <c r="K527" s="1705"/>
      <c r="L527" s="1705"/>
      <c r="M527" s="1705"/>
      <c r="N527" s="1705"/>
      <c r="O527" s="1705"/>
      <c r="P527" s="1705"/>
      <c r="Q527" s="1705"/>
      <c r="R527" s="1705"/>
      <c r="S527" s="1705"/>
      <c r="T527" s="1705"/>
      <c r="U527" s="1705"/>
      <c r="V527" s="1705"/>
      <c r="W527" s="1705"/>
      <c r="X527" s="1705"/>
      <c r="Y527" s="1705"/>
      <c r="Z527" s="1705"/>
    </row>
    <row r="528" spans="1:26" ht="15.75" customHeight="1">
      <c r="A528" s="1705"/>
      <c r="B528" s="1705"/>
      <c r="C528" s="1705"/>
      <c r="D528" s="1705"/>
      <c r="E528" s="1705"/>
      <c r="F528" s="1705"/>
      <c r="G528" s="1705"/>
      <c r="H528" s="1705"/>
      <c r="I528" s="1705"/>
      <c r="J528" s="1705"/>
      <c r="K528" s="1705"/>
      <c r="L528" s="1705"/>
      <c r="M528" s="1705"/>
      <c r="N528" s="1705"/>
      <c r="O528" s="1705"/>
      <c r="P528" s="1705"/>
      <c r="Q528" s="1705"/>
      <c r="R528" s="1705"/>
      <c r="S528" s="1705"/>
      <c r="T528" s="1705"/>
      <c r="U528" s="1705"/>
      <c r="V528" s="1705"/>
      <c r="W528" s="1705"/>
      <c r="X528" s="1705"/>
      <c r="Y528" s="1705"/>
      <c r="Z528" s="1705"/>
    </row>
    <row r="529" spans="1:26" ht="15.75" customHeight="1">
      <c r="A529" s="1705"/>
      <c r="B529" s="1705"/>
      <c r="C529" s="1705"/>
      <c r="D529" s="1705"/>
      <c r="E529" s="1705"/>
      <c r="F529" s="1705"/>
      <c r="G529" s="1705"/>
      <c r="H529" s="1705"/>
      <c r="I529" s="1705"/>
      <c r="J529" s="1705"/>
      <c r="K529" s="1705"/>
      <c r="L529" s="1705"/>
      <c r="M529" s="1705"/>
      <c r="N529" s="1705"/>
      <c r="O529" s="1705"/>
      <c r="P529" s="1705"/>
      <c r="Q529" s="1705"/>
      <c r="R529" s="1705"/>
      <c r="S529" s="1705"/>
      <c r="T529" s="1705"/>
      <c r="U529" s="1705"/>
      <c r="V529" s="1705"/>
      <c r="W529" s="1705"/>
      <c r="X529" s="1705"/>
      <c r="Y529" s="1705"/>
      <c r="Z529" s="1705"/>
    </row>
    <row r="530" spans="1:26" ht="15.75" customHeight="1">
      <c r="A530" s="1705"/>
      <c r="B530" s="1705"/>
      <c r="C530" s="1705"/>
      <c r="D530" s="1705"/>
      <c r="E530" s="1705"/>
      <c r="F530" s="1705"/>
      <c r="G530" s="1705"/>
      <c r="H530" s="1705"/>
      <c r="I530" s="1705"/>
      <c r="J530" s="1705"/>
      <c r="K530" s="1705"/>
      <c r="L530" s="1705"/>
      <c r="M530" s="1705"/>
      <c r="N530" s="1705"/>
      <c r="O530" s="1705"/>
      <c r="P530" s="1705"/>
      <c r="Q530" s="1705"/>
      <c r="R530" s="1705"/>
      <c r="S530" s="1705"/>
      <c r="T530" s="1705"/>
      <c r="U530" s="1705"/>
      <c r="V530" s="1705"/>
      <c r="W530" s="1705"/>
      <c r="X530" s="1705"/>
      <c r="Y530" s="1705"/>
      <c r="Z530" s="1705"/>
    </row>
    <row r="531" spans="1:26" ht="15.75" customHeight="1">
      <c r="A531" s="1705"/>
      <c r="B531" s="1705"/>
      <c r="C531" s="1705"/>
      <c r="D531" s="1705"/>
      <c r="E531" s="1705"/>
      <c r="F531" s="1705"/>
      <c r="G531" s="1705"/>
      <c r="H531" s="1705"/>
      <c r="I531" s="1705"/>
      <c r="J531" s="1705"/>
      <c r="K531" s="1705"/>
      <c r="L531" s="1705"/>
      <c r="M531" s="1705"/>
      <c r="N531" s="1705"/>
      <c r="O531" s="1705"/>
      <c r="P531" s="1705"/>
      <c r="Q531" s="1705"/>
      <c r="R531" s="1705"/>
      <c r="S531" s="1705"/>
      <c r="T531" s="1705"/>
      <c r="U531" s="1705"/>
      <c r="V531" s="1705"/>
      <c r="W531" s="1705"/>
      <c r="X531" s="1705"/>
      <c r="Y531" s="1705"/>
      <c r="Z531" s="1705"/>
    </row>
    <row r="532" spans="1:26" ht="15.75" customHeight="1">
      <c r="A532" s="1705"/>
      <c r="B532" s="1705"/>
      <c r="C532" s="1705"/>
      <c r="D532" s="1705"/>
      <c r="E532" s="1705"/>
      <c r="F532" s="1705"/>
      <c r="G532" s="1705"/>
      <c r="H532" s="1705"/>
      <c r="I532" s="1705"/>
      <c r="J532" s="1705"/>
      <c r="K532" s="1705"/>
      <c r="L532" s="1705"/>
      <c r="M532" s="1705"/>
      <c r="N532" s="1705"/>
      <c r="O532" s="1705"/>
      <c r="P532" s="1705"/>
      <c r="Q532" s="1705"/>
      <c r="R532" s="1705"/>
      <c r="S532" s="1705"/>
      <c r="T532" s="1705"/>
      <c r="U532" s="1705"/>
      <c r="V532" s="1705"/>
      <c r="W532" s="1705"/>
      <c r="X532" s="1705"/>
      <c r="Y532" s="1705"/>
      <c r="Z532" s="1705"/>
    </row>
    <row r="533" spans="1:26" ht="15.75" customHeight="1">
      <c r="A533" s="1705"/>
      <c r="B533" s="1705"/>
      <c r="C533" s="1705"/>
      <c r="D533" s="1705"/>
      <c r="E533" s="1705"/>
      <c r="F533" s="1705"/>
      <c r="G533" s="1705"/>
      <c r="H533" s="1705"/>
      <c r="I533" s="1705"/>
      <c r="J533" s="1705"/>
      <c r="K533" s="1705"/>
      <c r="L533" s="1705"/>
      <c r="M533" s="1705"/>
      <c r="N533" s="1705"/>
      <c r="O533" s="1705"/>
      <c r="P533" s="1705"/>
      <c r="Q533" s="1705"/>
      <c r="R533" s="1705"/>
      <c r="S533" s="1705"/>
      <c r="T533" s="1705"/>
      <c r="U533" s="1705"/>
      <c r="V533" s="1705"/>
      <c r="W533" s="1705"/>
      <c r="X533" s="1705"/>
      <c r="Y533" s="1705"/>
      <c r="Z533" s="1705"/>
    </row>
    <row r="534" spans="1:26" ht="15.75" customHeight="1">
      <c r="A534" s="1705"/>
      <c r="B534" s="1705"/>
      <c r="C534" s="1705"/>
      <c r="D534" s="1705"/>
      <c r="E534" s="1705"/>
      <c r="F534" s="1705"/>
      <c r="G534" s="1705"/>
      <c r="H534" s="1705"/>
      <c r="I534" s="1705"/>
      <c r="J534" s="1705"/>
      <c r="K534" s="1705"/>
      <c r="L534" s="1705"/>
      <c r="M534" s="1705"/>
      <c r="N534" s="1705"/>
      <c r="O534" s="1705"/>
      <c r="P534" s="1705"/>
      <c r="Q534" s="1705"/>
      <c r="R534" s="1705"/>
      <c r="S534" s="1705"/>
      <c r="T534" s="1705"/>
      <c r="U534" s="1705"/>
      <c r="V534" s="1705"/>
      <c r="W534" s="1705"/>
      <c r="X534" s="1705"/>
      <c r="Y534" s="1705"/>
      <c r="Z534" s="1705"/>
    </row>
    <row r="535" spans="1:26" ht="15.75" customHeight="1">
      <c r="A535" s="1705"/>
      <c r="B535" s="1705"/>
      <c r="C535" s="1705"/>
      <c r="D535" s="1705"/>
      <c r="E535" s="1705"/>
      <c r="F535" s="1705"/>
      <c r="G535" s="1705"/>
      <c r="H535" s="1705"/>
      <c r="I535" s="1705"/>
      <c r="J535" s="1705"/>
      <c r="K535" s="1705"/>
      <c r="L535" s="1705"/>
      <c r="M535" s="1705"/>
      <c r="N535" s="1705"/>
      <c r="O535" s="1705"/>
      <c r="P535" s="1705"/>
      <c r="Q535" s="1705"/>
      <c r="R535" s="1705"/>
      <c r="S535" s="1705"/>
      <c r="T535" s="1705"/>
      <c r="U535" s="1705"/>
      <c r="V535" s="1705"/>
      <c r="W535" s="1705"/>
      <c r="X535" s="1705"/>
      <c r="Y535" s="1705"/>
      <c r="Z535" s="1705"/>
    </row>
    <row r="536" spans="1:26" ht="15.75" customHeight="1">
      <c r="A536" s="1705"/>
      <c r="B536" s="1705"/>
      <c r="C536" s="1705"/>
      <c r="D536" s="1705"/>
      <c r="E536" s="1705"/>
      <c r="F536" s="1705"/>
      <c r="G536" s="1705"/>
      <c r="H536" s="1705"/>
      <c r="I536" s="1705"/>
      <c r="J536" s="1705"/>
      <c r="K536" s="1705"/>
      <c r="L536" s="1705"/>
      <c r="M536" s="1705"/>
      <c r="N536" s="1705"/>
      <c r="O536" s="1705"/>
      <c r="P536" s="1705"/>
      <c r="Q536" s="1705"/>
      <c r="R536" s="1705"/>
      <c r="S536" s="1705"/>
      <c r="T536" s="1705"/>
      <c r="U536" s="1705"/>
      <c r="V536" s="1705"/>
      <c r="W536" s="1705"/>
      <c r="X536" s="1705"/>
      <c r="Y536" s="1705"/>
      <c r="Z536" s="1705"/>
    </row>
    <row r="537" spans="1:26" ht="15.75" customHeight="1">
      <c r="A537" s="1705"/>
      <c r="B537" s="1705"/>
      <c r="C537" s="1705"/>
      <c r="D537" s="1705"/>
      <c r="E537" s="1705"/>
      <c r="F537" s="1705"/>
      <c r="G537" s="1705"/>
      <c r="H537" s="1705"/>
      <c r="I537" s="1705"/>
      <c r="J537" s="1705"/>
      <c r="K537" s="1705"/>
      <c r="L537" s="1705"/>
      <c r="M537" s="1705"/>
      <c r="N537" s="1705"/>
      <c r="O537" s="1705"/>
      <c r="P537" s="1705"/>
      <c r="Q537" s="1705"/>
      <c r="R537" s="1705"/>
      <c r="S537" s="1705"/>
      <c r="T537" s="1705"/>
      <c r="U537" s="1705"/>
      <c r="V537" s="1705"/>
      <c r="W537" s="1705"/>
      <c r="X537" s="1705"/>
      <c r="Y537" s="1705"/>
      <c r="Z537" s="1705"/>
    </row>
    <row r="538" spans="1:26" ht="15.75" customHeight="1">
      <c r="A538" s="1705"/>
      <c r="B538" s="1705"/>
      <c r="C538" s="1705"/>
      <c r="D538" s="1705"/>
      <c r="E538" s="1705"/>
      <c r="F538" s="1705"/>
      <c r="G538" s="1705"/>
      <c r="H538" s="1705"/>
      <c r="I538" s="1705"/>
      <c r="J538" s="1705"/>
      <c r="K538" s="1705"/>
      <c r="L538" s="1705"/>
      <c r="M538" s="1705"/>
      <c r="N538" s="1705"/>
      <c r="O538" s="1705"/>
      <c r="P538" s="1705"/>
      <c r="Q538" s="1705"/>
      <c r="R538" s="1705"/>
      <c r="S538" s="1705"/>
      <c r="T538" s="1705"/>
      <c r="U538" s="1705"/>
      <c r="V538" s="1705"/>
      <c r="W538" s="1705"/>
      <c r="X538" s="1705"/>
      <c r="Y538" s="1705"/>
      <c r="Z538" s="1705"/>
    </row>
    <row r="539" spans="1:26" ht="15.75" customHeight="1">
      <c r="A539" s="1705"/>
      <c r="B539" s="1705"/>
      <c r="C539" s="1705"/>
      <c r="D539" s="1705"/>
      <c r="E539" s="1705"/>
      <c r="F539" s="1705"/>
      <c r="G539" s="1705"/>
      <c r="H539" s="1705"/>
      <c r="I539" s="1705"/>
      <c r="J539" s="1705"/>
      <c r="K539" s="1705"/>
      <c r="L539" s="1705"/>
      <c r="M539" s="1705"/>
      <c r="N539" s="1705"/>
      <c r="O539" s="1705"/>
      <c r="P539" s="1705"/>
      <c r="Q539" s="1705"/>
      <c r="R539" s="1705"/>
      <c r="S539" s="1705"/>
      <c r="T539" s="1705"/>
      <c r="U539" s="1705"/>
      <c r="V539" s="1705"/>
      <c r="W539" s="1705"/>
      <c r="X539" s="1705"/>
      <c r="Y539" s="1705"/>
      <c r="Z539" s="1705"/>
    </row>
    <row r="540" spans="1:26" ht="15.75" customHeight="1">
      <c r="A540" s="1705"/>
      <c r="B540" s="1705"/>
      <c r="C540" s="1705"/>
      <c r="D540" s="1705"/>
      <c r="E540" s="1705"/>
      <c r="F540" s="1705"/>
      <c r="G540" s="1705"/>
      <c r="H540" s="1705"/>
      <c r="I540" s="1705"/>
      <c r="J540" s="1705"/>
      <c r="K540" s="1705"/>
      <c r="L540" s="1705"/>
      <c r="M540" s="1705"/>
      <c r="N540" s="1705"/>
      <c r="O540" s="1705"/>
      <c r="P540" s="1705"/>
      <c r="Q540" s="1705"/>
      <c r="R540" s="1705"/>
      <c r="S540" s="1705"/>
      <c r="T540" s="1705"/>
      <c r="U540" s="1705"/>
      <c r="V540" s="1705"/>
      <c r="W540" s="1705"/>
      <c r="X540" s="1705"/>
      <c r="Y540" s="1705"/>
      <c r="Z540" s="1705"/>
    </row>
    <row r="541" spans="1:26" ht="15.75" customHeight="1">
      <c r="A541" s="1705"/>
      <c r="B541" s="1705"/>
      <c r="C541" s="1705"/>
      <c r="D541" s="1705"/>
      <c r="E541" s="1705"/>
      <c r="F541" s="1705"/>
      <c r="G541" s="1705"/>
      <c r="H541" s="1705"/>
      <c r="I541" s="1705"/>
      <c r="J541" s="1705"/>
      <c r="K541" s="1705"/>
      <c r="L541" s="1705"/>
      <c r="M541" s="1705"/>
      <c r="N541" s="1705"/>
      <c r="O541" s="1705"/>
      <c r="P541" s="1705"/>
      <c r="Q541" s="1705"/>
      <c r="R541" s="1705"/>
      <c r="S541" s="1705"/>
      <c r="T541" s="1705"/>
      <c r="U541" s="1705"/>
      <c r="V541" s="1705"/>
      <c r="W541" s="1705"/>
      <c r="X541" s="1705"/>
      <c r="Y541" s="1705"/>
      <c r="Z541" s="1705"/>
    </row>
    <row r="542" spans="1:26" ht="15.75" customHeight="1">
      <c r="A542" s="1705"/>
      <c r="B542" s="1705"/>
      <c r="C542" s="1705"/>
      <c r="D542" s="1705"/>
      <c r="E542" s="1705"/>
      <c r="F542" s="1705"/>
      <c r="G542" s="1705"/>
      <c r="H542" s="1705"/>
      <c r="I542" s="1705"/>
      <c r="J542" s="1705"/>
      <c r="K542" s="1705"/>
      <c r="L542" s="1705"/>
      <c r="M542" s="1705"/>
      <c r="N542" s="1705"/>
      <c r="O542" s="1705"/>
      <c r="P542" s="1705"/>
      <c r="Q542" s="1705"/>
      <c r="R542" s="1705"/>
      <c r="S542" s="1705"/>
      <c r="T542" s="1705"/>
      <c r="U542" s="1705"/>
      <c r="V542" s="1705"/>
      <c r="W542" s="1705"/>
      <c r="X542" s="1705"/>
      <c r="Y542" s="1705"/>
      <c r="Z542" s="1705"/>
    </row>
    <row r="543" spans="1:26" ht="15.75" customHeight="1">
      <c r="A543" s="1705"/>
      <c r="B543" s="1705"/>
      <c r="C543" s="1705"/>
      <c r="D543" s="1705"/>
      <c r="E543" s="1705"/>
      <c r="F543" s="1705"/>
      <c r="G543" s="1705"/>
      <c r="H543" s="1705"/>
      <c r="I543" s="1705"/>
      <c r="J543" s="1705"/>
      <c r="K543" s="1705"/>
      <c r="L543" s="1705"/>
      <c r="M543" s="1705"/>
      <c r="N543" s="1705"/>
      <c r="O543" s="1705"/>
      <c r="P543" s="1705"/>
      <c r="Q543" s="1705"/>
      <c r="R543" s="1705"/>
      <c r="S543" s="1705"/>
      <c r="T543" s="1705"/>
      <c r="U543" s="1705"/>
      <c r="V543" s="1705"/>
      <c r="W543" s="1705"/>
      <c r="X543" s="1705"/>
      <c r="Y543" s="1705"/>
      <c r="Z543" s="1705"/>
    </row>
    <row r="544" spans="1:26" ht="15.75" customHeight="1">
      <c r="A544" s="1705"/>
      <c r="B544" s="1705"/>
      <c r="C544" s="1705"/>
      <c r="D544" s="1705"/>
      <c r="E544" s="1705"/>
      <c r="F544" s="1705"/>
      <c r="G544" s="1705"/>
      <c r="H544" s="1705"/>
      <c r="I544" s="1705"/>
      <c r="J544" s="1705"/>
      <c r="K544" s="1705"/>
      <c r="L544" s="1705"/>
      <c r="M544" s="1705"/>
      <c r="N544" s="1705"/>
      <c r="O544" s="1705"/>
      <c r="P544" s="1705"/>
      <c r="Q544" s="1705"/>
      <c r="R544" s="1705"/>
      <c r="S544" s="1705"/>
      <c r="T544" s="1705"/>
      <c r="U544" s="1705"/>
      <c r="V544" s="1705"/>
      <c r="W544" s="1705"/>
      <c r="X544" s="1705"/>
      <c r="Y544" s="1705"/>
      <c r="Z544" s="1705"/>
    </row>
    <row r="545" spans="1:26" ht="15.75" customHeight="1">
      <c r="A545" s="1705"/>
      <c r="B545" s="1705"/>
      <c r="C545" s="1705"/>
      <c r="D545" s="1705"/>
      <c r="E545" s="1705"/>
      <c r="F545" s="1705"/>
      <c r="G545" s="1705"/>
      <c r="H545" s="1705"/>
      <c r="I545" s="1705"/>
      <c r="J545" s="1705"/>
      <c r="K545" s="1705"/>
      <c r="L545" s="1705"/>
      <c r="M545" s="1705"/>
      <c r="N545" s="1705"/>
      <c r="O545" s="1705"/>
      <c r="P545" s="1705"/>
      <c r="Q545" s="1705"/>
      <c r="R545" s="1705"/>
      <c r="S545" s="1705"/>
      <c r="T545" s="1705"/>
      <c r="U545" s="1705"/>
      <c r="V545" s="1705"/>
      <c r="W545" s="1705"/>
      <c r="X545" s="1705"/>
      <c r="Y545" s="1705"/>
      <c r="Z545" s="1705"/>
    </row>
    <row r="546" spans="1:26" ht="15.75" customHeight="1">
      <c r="A546" s="1705"/>
      <c r="B546" s="1705"/>
      <c r="C546" s="1705"/>
      <c r="D546" s="1705"/>
      <c r="E546" s="1705"/>
      <c r="F546" s="1705"/>
      <c r="G546" s="1705"/>
      <c r="H546" s="1705"/>
      <c r="I546" s="1705"/>
      <c r="J546" s="1705"/>
      <c r="K546" s="1705"/>
      <c r="L546" s="1705"/>
      <c r="M546" s="1705"/>
      <c r="N546" s="1705"/>
      <c r="O546" s="1705"/>
      <c r="P546" s="1705"/>
      <c r="Q546" s="1705"/>
      <c r="R546" s="1705"/>
      <c r="S546" s="1705"/>
      <c r="T546" s="1705"/>
      <c r="U546" s="1705"/>
      <c r="V546" s="1705"/>
      <c r="W546" s="1705"/>
      <c r="X546" s="1705"/>
      <c r="Y546" s="1705"/>
      <c r="Z546" s="1705"/>
    </row>
    <row r="547" spans="1:26" ht="15.75" customHeight="1">
      <c r="A547" s="1705"/>
      <c r="B547" s="1705"/>
      <c r="C547" s="1705"/>
      <c r="D547" s="1705"/>
      <c r="E547" s="1705"/>
      <c r="F547" s="1705"/>
      <c r="G547" s="1705"/>
      <c r="H547" s="1705"/>
      <c r="I547" s="1705"/>
      <c r="J547" s="1705"/>
      <c r="K547" s="1705"/>
      <c r="L547" s="1705"/>
      <c r="M547" s="1705"/>
      <c r="N547" s="1705"/>
      <c r="O547" s="1705"/>
      <c r="P547" s="1705"/>
      <c r="Q547" s="1705"/>
      <c r="R547" s="1705"/>
      <c r="S547" s="1705"/>
      <c r="T547" s="1705"/>
      <c r="U547" s="1705"/>
      <c r="V547" s="1705"/>
      <c r="W547" s="1705"/>
      <c r="X547" s="1705"/>
      <c r="Y547" s="1705"/>
      <c r="Z547" s="1705"/>
    </row>
    <row r="548" spans="1:26" ht="15.75" customHeight="1">
      <c r="A548" s="1705"/>
      <c r="B548" s="1705"/>
      <c r="C548" s="1705"/>
      <c r="D548" s="1705"/>
      <c r="E548" s="1705"/>
      <c r="F548" s="1705"/>
      <c r="G548" s="1705"/>
      <c r="H548" s="1705"/>
      <c r="I548" s="1705"/>
      <c r="J548" s="1705"/>
      <c r="K548" s="1705"/>
      <c r="L548" s="1705"/>
      <c r="M548" s="1705"/>
      <c r="N548" s="1705"/>
      <c r="O548" s="1705"/>
      <c r="P548" s="1705"/>
      <c r="Q548" s="1705"/>
      <c r="R548" s="1705"/>
      <c r="S548" s="1705"/>
      <c r="T548" s="1705"/>
      <c r="U548" s="1705"/>
      <c r="V548" s="1705"/>
      <c r="W548" s="1705"/>
      <c r="X548" s="1705"/>
      <c r="Y548" s="1705"/>
      <c r="Z548" s="1705"/>
    </row>
    <row r="549" spans="1:26" ht="15.75" customHeight="1">
      <c r="A549" s="1705"/>
      <c r="B549" s="1705"/>
      <c r="C549" s="1705"/>
      <c r="D549" s="1705"/>
      <c r="E549" s="1705"/>
      <c r="F549" s="1705"/>
      <c r="G549" s="1705"/>
      <c r="H549" s="1705"/>
      <c r="I549" s="1705"/>
      <c r="J549" s="1705"/>
      <c r="K549" s="1705"/>
      <c r="L549" s="1705"/>
      <c r="M549" s="1705"/>
      <c r="N549" s="1705"/>
      <c r="O549" s="1705"/>
      <c r="P549" s="1705"/>
      <c r="Q549" s="1705"/>
      <c r="R549" s="1705"/>
      <c r="S549" s="1705"/>
      <c r="T549" s="1705"/>
      <c r="U549" s="1705"/>
      <c r="V549" s="1705"/>
      <c r="W549" s="1705"/>
      <c r="X549" s="1705"/>
      <c r="Y549" s="1705"/>
      <c r="Z549" s="1705"/>
    </row>
    <row r="550" spans="1:26" ht="15.75" customHeight="1">
      <c r="A550" s="1705"/>
      <c r="B550" s="1705"/>
      <c r="C550" s="1705"/>
      <c r="D550" s="1705"/>
      <c r="E550" s="1705"/>
      <c r="F550" s="1705"/>
      <c r="G550" s="1705"/>
      <c r="H550" s="1705"/>
      <c r="I550" s="1705"/>
      <c r="J550" s="1705"/>
      <c r="K550" s="1705"/>
      <c r="L550" s="1705"/>
      <c r="M550" s="1705"/>
      <c r="N550" s="1705"/>
      <c r="O550" s="1705"/>
      <c r="P550" s="1705"/>
      <c r="Q550" s="1705"/>
      <c r="R550" s="1705"/>
      <c r="S550" s="1705"/>
      <c r="T550" s="1705"/>
      <c r="U550" s="1705"/>
      <c r="V550" s="1705"/>
      <c r="W550" s="1705"/>
      <c r="X550" s="1705"/>
      <c r="Y550" s="1705"/>
      <c r="Z550" s="1705"/>
    </row>
    <row r="551" spans="1:26" ht="15.75" customHeight="1">
      <c r="A551" s="1705"/>
      <c r="B551" s="1705"/>
      <c r="C551" s="1705"/>
      <c r="D551" s="1705"/>
      <c r="E551" s="1705"/>
      <c r="F551" s="1705"/>
      <c r="G551" s="1705"/>
      <c r="H551" s="1705"/>
      <c r="I551" s="1705"/>
      <c r="J551" s="1705"/>
      <c r="K551" s="1705"/>
      <c r="L551" s="1705"/>
      <c r="M551" s="1705"/>
      <c r="N551" s="1705"/>
      <c r="O551" s="1705"/>
      <c r="P551" s="1705"/>
      <c r="Q551" s="1705"/>
      <c r="R551" s="1705"/>
      <c r="S551" s="1705"/>
      <c r="T551" s="1705"/>
      <c r="U551" s="1705"/>
      <c r="V551" s="1705"/>
      <c r="W551" s="1705"/>
      <c r="X551" s="1705"/>
      <c r="Y551" s="1705"/>
      <c r="Z551" s="1705"/>
    </row>
    <row r="552" spans="1:26" ht="15.75" customHeight="1">
      <c r="A552" s="1705"/>
      <c r="B552" s="1705"/>
      <c r="C552" s="1705"/>
      <c r="D552" s="1705"/>
      <c r="E552" s="1705"/>
      <c r="F552" s="1705"/>
      <c r="G552" s="1705"/>
      <c r="H552" s="1705"/>
      <c r="I552" s="1705"/>
      <c r="J552" s="1705"/>
      <c r="K552" s="1705"/>
      <c r="L552" s="1705"/>
      <c r="M552" s="1705"/>
      <c r="N552" s="1705"/>
      <c r="O552" s="1705"/>
      <c r="P552" s="1705"/>
      <c r="Q552" s="1705"/>
      <c r="R552" s="1705"/>
      <c r="S552" s="1705"/>
      <c r="T552" s="1705"/>
      <c r="U552" s="1705"/>
      <c r="V552" s="1705"/>
      <c r="W552" s="1705"/>
      <c r="X552" s="1705"/>
      <c r="Y552" s="1705"/>
      <c r="Z552" s="1705"/>
    </row>
    <row r="553" spans="1:26" ht="15.75" customHeight="1">
      <c r="A553" s="1705"/>
      <c r="B553" s="1705"/>
      <c r="C553" s="1705"/>
      <c r="D553" s="1705"/>
      <c r="E553" s="1705"/>
      <c r="F553" s="1705"/>
      <c r="G553" s="1705"/>
      <c r="H553" s="1705"/>
      <c r="I553" s="1705"/>
      <c r="J553" s="1705"/>
      <c r="K553" s="1705"/>
      <c r="L553" s="1705"/>
      <c r="M553" s="1705"/>
      <c r="N553" s="1705"/>
      <c r="O553" s="1705"/>
      <c r="P553" s="1705"/>
      <c r="Q553" s="1705"/>
      <c r="R553" s="1705"/>
      <c r="S553" s="1705"/>
      <c r="T553" s="1705"/>
      <c r="U553" s="1705"/>
      <c r="V553" s="1705"/>
      <c r="W553" s="1705"/>
      <c r="X553" s="1705"/>
      <c r="Y553" s="1705"/>
      <c r="Z553" s="1705"/>
    </row>
    <row r="554" spans="1:26" ht="15.75" customHeight="1">
      <c r="A554" s="1705"/>
      <c r="B554" s="1705"/>
      <c r="C554" s="1705"/>
      <c r="D554" s="1705"/>
      <c r="E554" s="1705"/>
      <c r="F554" s="1705"/>
      <c r="G554" s="1705"/>
      <c r="H554" s="1705"/>
      <c r="I554" s="1705"/>
      <c r="J554" s="1705"/>
      <c r="K554" s="1705"/>
      <c r="L554" s="1705"/>
      <c r="M554" s="1705"/>
      <c r="N554" s="1705"/>
      <c r="O554" s="1705"/>
      <c r="P554" s="1705"/>
      <c r="Q554" s="1705"/>
      <c r="R554" s="1705"/>
      <c r="S554" s="1705"/>
      <c r="T554" s="1705"/>
      <c r="U554" s="1705"/>
      <c r="V554" s="1705"/>
      <c r="W554" s="1705"/>
      <c r="X554" s="1705"/>
      <c r="Y554" s="1705"/>
      <c r="Z554" s="1705"/>
    </row>
    <row r="555" spans="1:26" ht="15.75" customHeight="1">
      <c r="A555" s="1705"/>
      <c r="B555" s="1705"/>
      <c r="C555" s="1705"/>
      <c r="D555" s="1705"/>
      <c r="E555" s="1705"/>
      <c r="F555" s="1705"/>
      <c r="G555" s="1705"/>
      <c r="H555" s="1705"/>
      <c r="I555" s="1705"/>
      <c r="J555" s="1705"/>
      <c r="K555" s="1705"/>
      <c r="L555" s="1705"/>
      <c r="M555" s="1705"/>
      <c r="N555" s="1705"/>
      <c r="O555" s="1705"/>
      <c r="P555" s="1705"/>
      <c r="Q555" s="1705"/>
      <c r="R555" s="1705"/>
      <c r="S555" s="1705"/>
      <c r="T555" s="1705"/>
      <c r="U555" s="1705"/>
      <c r="V555" s="1705"/>
      <c r="W555" s="1705"/>
      <c r="X555" s="1705"/>
      <c r="Y555" s="1705"/>
      <c r="Z555" s="1705"/>
    </row>
    <row r="556" spans="1:26" ht="15.75" customHeight="1">
      <c r="A556" s="1705"/>
      <c r="B556" s="1705"/>
      <c r="C556" s="1705"/>
      <c r="D556" s="1705"/>
      <c r="E556" s="1705"/>
      <c r="F556" s="1705"/>
      <c r="G556" s="1705"/>
      <c r="H556" s="1705"/>
      <c r="I556" s="1705"/>
      <c r="J556" s="1705"/>
      <c r="K556" s="1705"/>
      <c r="L556" s="1705"/>
      <c r="M556" s="1705"/>
      <c r="N556" s="1705"/>
      <c r="O556" s="1705"/>
      <c r="P556" s="1705"/>
      <c r="Q556" s="1705"/>
      <c r="R556" s="1705"/>
      <c r="S556" s="1705"/>
      <c r="T556" s="1705"/>
      <c r="U556" s="1705"/>
      <c r="V556" s="1705"/>
      <c r="W556" s="1705"/>
      <c r="X556" s="1705"/>
      <c r="Y556" s="1705"/>
      <c r="Z556" s="1705"/>
    </row>
    <row r="557" spans="1:26" ht="15.75" customHeight="1">
      <c r="A557" s="1705"/>
      <c r="B557" s="1705"/>
      <c r="C557" s="1705"/>
      <c r="D557" s="1705"/>
      <c r="E557" s="1705"/>
      <c r="F557" s="1705"/>
      <c r="G557" s="1705"/>
      <c r="H557" s="1705"/>
      <c r="I557" s="1705"/>
      <c r="J557" s="1705"/>
      <c r="K557" s="1705"/>
      <c r="L557" s="1705"/>
      <c r="M557" s="1705"/>
      <c r="N557" s="1705"/>
      <c r="O557" s="1705"/>
      <c r="P557" s="1705"/>
      <c r="Q557" s="1705"/>
      <c r="R557" s="1705"/>
      <c r="S557" s="1705"/>
      <c r="T557" s="1705"/>
      <c r="U557" s="1705"/>
      <c r="V557" s="1705"/>
      <c r="W557" s="1705"/>
      <c r="X557" s="1705"/>
      <c r="Y557" s="1705"/>
      <c r="Z557" s="1705"/>
    </row>
    <row r="558" spans="1:26" ht="15.75" customHeight="1">
      <c r="A558" s="1705"/>
      <c r="B558" s="1705"/>
      <c r="C558" s="1705"/>
      <c r="D558" s="1705"/>
      <c r="E558" s="1705"/>
      <c r="F558" s="1705"/>
      <c r="G558" s="1705"/>
      <c r="H558" s="1705"/>
      <c r="I558" s="1705"/>
      <c r="J558" s="1705"/>
      <c r="K558" s="1705"/>
      <c r="L558" s="1705"/>
      <c r="M558" s="1705"/>
      <c r="N558" s="1705"/>
      <c r="O558" s="1705"/>
      <c r="P558" s="1705"/>
      <c r="Q558" s="1705"/>
      <c r="R558" s="1705"/>
      <c r="S558" s="1705"/>
      <c r="T558" s="1705"/>
      <c r="U558" s="1705"/>
      <c r="V558" s="1705"/>
      <c r="W558" s="1705"/>
      <c r="X558" s="1705"/>
      <c r="Y558" s="1705"/>
      <c r="Z558" s="1705"/>
    </row>
    <row r="559" spans="1:26" ht="15.75" customHeight="1">
      <c r="A559" s="1705"/>
      <c r="B559" s="1705"/>
      <c r="C559" s="1705"/>
      <c r="D559" s="1705"/>
      <c r="E559" s="1705"/>
      <c r="F559" s="1705"/>
      <c r="G559" s="1705"/>
      <c r="H559" s="1705"/>
      <c r="I559" s="1705"/>
      <c r="J559" s="1705"/>
      <c r="K559" s="1705"/>
      <c r="L559" s="1705"/>
      <c r="M559" s="1705"/>
      <c r="N559" s="1705"/>
      <c r="O559" s="1705"/>
      <c r="P559" s="1705"/>
      <c r="Q559" s="1705"/>
      <c r="R559" s="1705"/>
      <c r="S559" s="1705"/>
      <c r="T559" s="1705"/>
      <c r="U559" s="1705"/>
      <c r="V559" s="1705"/>
      <c r="W559" s="1705"/>
      <c r="X559" s="1705"/>
      <c r="Y559" s="1705"/>
      <c r="Z559" s="1705"/>
    </row>
    <row r="560" spans="1:26" ht="15.75" customHeight="1">
      <c r="A560" s="1705"/>
      <c r="B560" s="1705"/>
      <c r="C560" s="1705"/>
      <c r="D560" s="1705"/>
      <c r="E560" s="1705"/>
      <c r="F560" s="1705"/>
      <c r="G560" s="1705"/>
      <c r="H560" s="1705"/>
      <c r="I560" s="1705"/>
      <c r="J560" s="1705"/>
      <c r="K560" s="1705"/>
      <c r="L560" s="1705"/>
      <c r="M560" s="1705"/>
      <c r="N560" s="1705"/>
      <c r="O560" s="1705"/>
      <c r="P560" s="1705"/>
      <c r="Q560" s="1705"/>
      <c r="R560" s="1705"/>
      <c r="S560" s="1705"/>
      <c r="T560" s="1705"/>
      <c r="U560" s="1705"/>
      <c r="V560" s="1705"/>
      <c r="W560" s="1705"/>
      <c r="X560" s="1705"/>
      <c r="Y560" s="1705"/>
      <c r="Z560" s="1705"/>
    </row>
    <row r="561" spans="1:26" ht="15.75" customHeight="1">
      <c r="A561" s="1705"/>
      <c r="B561" s="1705"/>
      <c r="C561" s="1705"/>
      <c r="D561" s="1705"/>
      <c r="E561" s="1705"/>
      <c r="F561" s="1705"/>
      <c r="G561" s="1705"/>
      <c r="H561" s="1705"/>
      <c r="I561" s="1705"/>
      <c r="J561" s="1705"/>
      <c r="K561" s="1705"/>
      <c r="L561" s="1705"/>
      <c r="M561" s="1705"/>
      <c r="N561" s="1705"/>
      <c r="O561" s="1705"/>
      <c r="P561" s="1705"/>
      <c r="Q561" s="1705"/>
      <c r="R561" s="1705"/>
      <c r="S561" s="1705"/>
      <c r="T561" s="1705"/>
      <c r="U561" s="1705"/>
      <c r="V561" s="1705"/>
      <c r="W561" s="1705"/>
      <c r="X561" s="1705"/>
      <c r="Y561" s="1705"/>
      <c r="Z561" s="1705"/>
    </row>
    <row r="562" spans="1:26" ht="15.75" customHeight="1">
      <c r="A562" s="1705"/>
      <c r="B562" s="1705"/>
      <c r="C562" s="1705"/>
      <c r="D562" s="1705"/>
      <c r="E562" s="1705"/>
      <c r="F562" s="1705"/>
      <c r="G562" s="1705"/>
      <c r="H562" s="1705"/>
      <c r="I562" s="1705"/>
      <c r="J562" s="1705"/>
      <c r="K562" s="1705"/>
      <c r="L562" s="1705"/>
      <c r="M562" s="1705"/>
      <c r="N562" s="1705"/>
      <c r="O562" s="1705"/>
      <c r="P562" s="1705"/>
      <c r="Q562" s="1705"/>
      <c r="R562" s="1705"/>
      <c r="S562" s="1705"/>
      <c r="T562" s="1705"/>
      <c r="U562" s="1705"/>
      <c r="V562" s="1705"/>
      <c r="W562" s="1705"/>
      <c r="X562" s="1705"/>
      <c r="Y562" s="1705"/>
      <c r="Z562" s="1705"/>
    </row>
    <row r="563" spans="1:26" ht="15.75" customHeight="1">
      <c r="A563" s="1705"/>
      <c r="B563" s="1705"/>
      <c r="C563" s="1705"/>
      <c r="D563" s="1705"/>
      <c r="E563" s="1705"/>
      <c r="F563" s="1705"/>
      <c r="G563" s="1705"/>
      <c r="H563" s="1705"/>
      <c r="I563" s="1705"/>
      <c r="J563" s="1705"/>
      <c r="K563" s="1705"/>
      <c r="L563" s="1705"/>
      <c r="M563" s="1705"/>
      <c r="N563" s="1705"/>
      <c r="O563" s="1705"/>
      <c r="P563" s="1705"/>
      <c r="Q563" s="1705"/>
      <c r="R563" s="1705"/>
      <c r="S563" s="1705"/>
      <c r="T563" s="1705"/>
      <c r="U563" s="1705"/>
      <c r="V563" s="1705"/>
      <c r="W563" s="1705"/>
      <c r="X563" s="1705"/>
      <c r="Y563" s="1705"/>
      <c r="Z563" s="1705"/>
    </row>
    <row r="564" spans="1:26" ht="15.75" customHeight="1">
      <c r="A564" s="1705"/>
      <c r="B564" s="1705"/>
      <c r="C564" s="1705"/>
      <c r="D564" s="1705"/>
      <c r="E564" s="1705"/>
      <c r="F564" s="1705"/>
      <c r="G564" s="1705"/>
      <c r="H564" s="1705"/>
      <c r="I564" s="1705"/>
      <c r="J564" s="1705"/>
      <c r="K564" s="1705"/>
      <c r="L564" s="1705"/>
      <c r="M564" s="1705"/>
      <c r="N564" s="1705"/>
      <c r="O564" s="1705"/>
      <c r="P564" s="1705"/>
      <c r="Q564" s="1705"/>
      <c r="R564" s="1705"/>
      <c r="S564" s="1705"/>
      <c r="T564" s="1705"/>
      <c r="U564" s="1705"/>
      <c r="V564" s="1705"/>
      <c r="W564" s="1705"/>
      <c r="X564" s="1705"/>
      <c r="Y564" s="1705"/>
      <c r="Z564" s="1705"/>
    </row>
    <row r="565" spans="1:26" ht="15.75" customHeight="1">
      <c r="A565" s="1705"/>
      <c r="B565" s="1705"/>
      <c r="C565" s="1705"/>
      <c r="D565" s="1705"/>
      <c r="E565" s="1705"/>
      <c r="F565" s="1705"/>
      <c r="G565" s="1705"/>
      <c r="H565" s="1705"/>
      <c r="I565" s="1705"/>
      <c r="J565" s="1705"/>
      <c r="K565" s="1705"/>
      <c r="L565" s="1705"/>
      <c r="M565" s="1705"/>
      <c r="N565" s="1705"/>
      <c r="O565" s="1705"/>
      <c r="P565" s="1705"/>
      <c r="Q565" s="1705"/>
      <c r="R565" s="1705"/>
      <c r="S565" s="1705"/>
      <c r="T565" s="1705"/>
      <c r="U565" s="1705"/>
      <c r="V565" s="1705"/>
      <c r="W565" s="1705"/>
      <c r="X565" s="1705"/>
      <c r="Y565" s="1705"/>
      <c r="Z565" s="1705"/>
    </row>
    <row r="566" spans="1:26" ht="15.75" customHeight="1">
      <c r="A566" s="1705"/>
      <c r="B566" s="1705"/>
      <c r="C566" s="1705"/>
      <c r="D566" s="1705"/>
      <c r="E566" s="1705"/>
      <c r="F566" s="1705"/>
      <c r="G566" s="1705"/>
      <c r="H566" s="1705"/>
      <c r="I566" s="1705"/>
      <c r="J566" s="1705"/>
      <c r="K566" s="1705"/>
      <c r="L566" s="1705"/>
      <c r="M566" s="1705"/>
      <c r="N566" s="1705"/>
      <c r="O566" s="1705"/>
      <c r="P566" s="1705"/>
      <c r="Q566" s="1705"/>
      <c r="R566" s="1705"/>
      <c r="S566" s="1705"/>
      <c r="T566" s="1705"/>
      <c r="U566" s="1705"/>
      <c r="V566" s="1705"/>
      <c r="W566" s="1705"/>
      <c r="X566" s="1705"/>
      <c r="Y566" s="1705"/>
      <c r="Z566" s="1705"/>
    </row>
    <row r="567" spans="1:26" ht="15.75" customHeight="1">
      <c r="A567" s="1705"/>
      <c r="B567" s="1705"/>
      <c r="C567" s="1705"/>
      <c r="D567" s="1705"/>
      <c r="E567" s="1705"/>
      <c r="F567" s="1705"/>
      <c r="G567" s="1705"/>
      <c r="H567" s="1705"/>
      <c r="I567" s="1705"/>
      <c r="J567" s="1705"/>
      <c r="K567" s="1705"/>
      <c r="L567" s="1705"/>
      <c r="M567" s="1705"/>
      <c r="N567" s="1705"/>
      <c r="O567" s="1705"/>
      <c r="P567" s="1705"/>
      <c r="Q567" s="1705"/>
      <c r="R567" s="1705"/>
      <c r="S567" s="1705"/>
      <c r="T567" s="1705"/>
      <c r="U567" s="1705"/>
      <c r="V567" s="1705"/>
      <c r="W567" s="1705"/>
      <c r="X567" s="1705"/>
      <c r="Y567" s="1705"/>
      <c r="Z567" s="1705"/>
    </row>
    <row r="568" spans="1:26" ht="15.75" customHeight="1">
      <c r="A568" s="1705"/>
      <c r="B568" s="1705"/>
      <c r="C568" s="1705"/>
      <c r="D568" s="1705"/>
      <c r="E568" s="1705"/>
      <c r="F568" s="1705"/>
      <c r="G568" s="1705"/>
      <c r="H568" s="1705"/>
      <c r="I568" s="1705"/>
      <c r="J568" s="1705"/>
      <c r="K568" s="1705"/>
      <c r="L568" s="1705"/>
      <c r="M568" s="1705"/>
      <c r="N568" s="1705"/>
      <c r="O568" s="1705"/>
      <c r="P568" s="1705"/>
      <c r="Q568" s="1705"/>
      <c r="R568" s="1705"/>
      <c r="S568" s="1705"/>
      <c r="T568" s="1705"/>
      <c r="U568" s="1705"/>
      <c r="V568" s="1705"/>
      <c r="W568" s="1705"/>
      <c r="X568" s="1705"/>
      <c r="Y568" s="1705"/>
      <c r="Z568" s="1705"/>
    </row>
    <row r="569" spans="1:26" ht="15.75" customHeight="1">
      <c r="A569" s="1705"/>
      <c r="B569" s="1705"/>
      <c r="C569" s="1705"/>
      <c r="D569" s="1705"/>
      <c r="E569" s="1705"/>
      <c r="F569" s="1705"/>
      <c r="G569" s="1705"/>
      <c r="H569" s="1705"/>
      <c r="I569" s="1705"/>
      <c r="J569" s="1705"/>
      <c r="K569" s="1705"/>
      <c r="L569" s="1705"/>
      <c r="M569" s="1705"/>
      <c r="N569" s="1705"/>
      <c r="O569" s="1705"/>
      <c r="P569" s="1705"/>
      <c r="Q569" s="1705"/>
      <c r="R569" s="1705"/>
      <c r="S569" s="1705"/>
      <c r="T569" s="1705"/>
      <c r="U569" s="1705"/>
      <c r="V569" s="1705"/>
      <c r="W569" s="1705"/>
      <c r="X569" s="1705"/>
      <c r="Y569" s="1705"/>
      <c r="Z569" s="1705"/>
    </row>
    <row r="570" spans="1:26" ht="15.75" customHeight="1">
      <c r="A570" s="1705"/>
      <c r="B570" s="1705"/>
      <c r="C570" s="1705"/>
      <c r="D570" s="1705"/>
      <c r="E570" s="1705"/>
      <c r="F570" s="1705"/>
      <c r="G570" s="1705"/>
      <c r="H570" s="1705"/>
      <c r="I570" s="1705"/>
      <c r="J570" s="1705"/>
      <c r="K570" s="1705"/>
      <c r="L570" s="1705"/>
      <c r="M570" s="1705"/>
      <c r="N570" s="1705"/>
      <c r="O570" s="1705"/>
      <c r="P570" s="1705"/>
      <c r="Q570" s="1705"/>
      <c r="R570" s="1705"/>
      <c r="S570" s="1705"/>
      <c r="T570" s="1705"/>
      <c r="U570" s="1705"/>
      <c r="V570" s="1705"/>
      <c r="W570" s="1705"/>
      <c r="X570" s="1705"/>
      <c r="Y570" s="1705"/>
      <c r="Z570" s="1705"/>
    </row>
    <row r="571" spans="1:26" ht="15.75" customHeight="1">
      <c r="A571" s="1705"/>
      <c r="B571" s="1705"/>
      <c r="C571" s="1705"/>
      <c r="D571" s="1705"/>
      <c r="E571" s="1705"/>
      <c r="F571" s="1705"/>
      <c r="G571" s="1705"/>
      <c r="H571" s="1705"/>
      <c r="I571" s="1705"/>
      <c r="J571" s="1705"/>
      <c r="K571" s="1705"/>
      <c r="L571" s="1705"/>
      <c r="M571" s="1705"/>
      <c r="N571" s="1705"/>
      <c r="O571" s="1705"/>
      <c r="P571" s="1705"/>
      <c r="Q571" s="1705"/>
      <c r="R571" s="1705"/>
      <c r="S571" s="1705"/>
      <c r="T571" s="1705"/>
      <c r="U571" s="1705"/>
      <c r="V571" s="1705"/>
      <c r="W571" s="1705"/>
      <c r="X571" s="1705"/>
      <c r="Y571" s="1705"/>
      <c r="Z571" s="1705"/>
    </row>
    <row r="572" spans="1:26" ht="15.75" customHeight="1">
      <c r="A572" s="1705"/>
      <c r="B572" s="1705"/>
      <c r="C572" s="1705"/>
      <c r="D572" s="1705"/>
      <c r="E572" s="1705"/>
      <c r="F572" s="1705"/>
      <c r="G572" s="1705"/>
      <c r="H572" s="1705"/>
      <c r="I572" s="1705"/>
      <c r="J572" s="1705"/>
      <c r="K572" s="1705"/>
      <c r="L572" s="1705"/>
      <c r="M572" s="1705"/>
      <c r="N572" s="1705"/>
      <c r="O572" s="1705"/>
      <c r="P572" s="1705"/>
      <c r="Q572" s="1705"/>
      <c r="R572" s="1705"/>
      <c r="S572" s="1705"/>
      <c r="T572" s="1705"/>
      <c r="U572" s="1705"/>
      <c r="V572" s="1705"/>
      <c r="W572" s="1705"/>
      <c r="X572" s="1705"/>
      <c r="Y572" s="1705"/>
      <c r="Z572" s="1705"/>
    </row>
    <row r="573" spans="1:26" ht="15.75" customHeight="1">
      <c r="A573" s="1705"/>
      <c r="B573" s="1705"/>
      <c r="C573" s="1705"/>
      <c r="D573" s="1705"/>
      <c r="E573" s="1705"/>
      <c r="F573" s="1705"/>
      <c r="G573" s="1705"/>
      <c r="H573" s="1705"/>
      <c r="I573" s="1705"/>
      <c r="J573" s="1705"/>
      <c r="K573" s="1705"/>
      <c r="L573" s="1705"/>
      <c r="M573" s="1705"/>
      <c r="N573" s="1705"/>
      <c r="O573" s="1705"/>
      <c r="P573" s="1705"/>
      <c r="Q573" s="1705"/>
      <c r="R573" s="1705"/>
      <c r="S573" s="1705"/>
      <c r="T573" s="1705"/>
      <c r="U573" s="1705"/>
      <c r="V573" s="1705"/>
      <c r="W573" s="1705"/>
      <c r="X573" s="1705"/>
      <c r="Y573" s="1705"/>
      <c r="Z573" s="1705"/>
    </row>
    <row r="574" spans="1:26" ht="15.75" customHeight="1">
      <c r="A574" s="1705"/>
      <c r="B574" s="1705"/>
      <c r="C574" s="1705"/>
      <c r="D574" s="1705"/>
      <c r="E574" s="1705"/>
      <c r="F574" s="1705"/>
      <c r="G574" s="1705"/>
      <c r="H574" s="1705"/>
      <c r="I574" s="1705"/>
      <c r="J574" s="1705"/>
      <c r="K574" s="1705"/>
      <c r="L574" s="1705"/>
      <c r="M574" s="1705"/>
      <c r="N574" s="1705"/>
      <c r="O574" s="1705"/>
      <c r="P574" s="1705"/>
      <c r="Q574" s="1705"/>
      <c r="R574" s="1705"/>
      <c r="S574" s="1705"/>
      <c r="T574" s="1705"/>
      <c r="U574" s="1705"/>
      <c r="V574" s="1705"/>
      <c r="W574" s="1705"/>
      <c r="X574" s="1705"/>
      <c r="Y574" s="1705"/>
      <c r="Z574" s="1705"/>
    </row>
    <row r="575" spans="1:26" ht="15.75" customHeight="1">
      <c r="A575" s="1705"/>
      <c r="B575" s="1705"/>
      <c r="C575" s="1705"/>
      <c r="D575" s="1705"/>
      <c r="E575" s="1705"/>
      <c r="F575" s="1705"/>
      <c r="G575" s="1705"/>
      <c r="H575" s="1705"/>
      <c r="I575" s="1705"/>
      <c r="J575" s="1705"/>
      <c r="K575" s="1705"/>
      <c r="L575" s="1705"/>
      <c r="M575" s="1705"/>
      <c r="N575" s="1705"/>
      <c r="O575" s="1705"/>
      <c r="P575" s="1705"/>
      <c r="Q575" s="1705"/>
      <c r="R575" s="1705"/>
      <c r="S575" s="1705"/>
      <c r="T575" s="1705"/>
      <c r="U575" s="1705"/>
      <c r="V575" s="1705"/>
      <c r="W575" s="1705"/>
      <c r="X575" s="1705"/>
      <c r="Y575" s="1705"/>
      <c r="Z575" s="1705"/>
    </row>
    <row r="576" spans="1:26" ht="15.75" customHeight="1">
      <c r="A576" s="1705"/>
      <c r="B576" s="1705"/>
      <c r="C576" s="1705"/>
      <c r="D576" s="1705"/>
      <c r="E576" s="1705"/>
      <c r="F576" s="1705"/>
      <c r="G576" s="1705"/>
      <c r="H576" s="1705"/>
      <c r="I576" s="1705"/>
      <c r="J576" s="1705"/>
      <c r="K576" s="1705"/>
      <c r="L576" s="1705"/>
      <c r="M576" s="1705"/>
      <c r="N576" s="1705"/>
      <c r="O576" s="1705"/>
      <c r="P576" s="1705"/>
      <c r="Q576" s="1705"/>
      <c r="R576" s="1705"/>
      <c r="S576" s="1705"/>
      <c r="T576" s="1705"/>
      <c r="U576" s="1705"/>
      <c r="V576" s="1705"/>
      <c r="W576" s="1705"/>
      <c r="X576" s="1705"/>
      <c r="Y576" s="1705"/>
      <c r="Z576" s="1705"/>
    </row>
    <row r="577" spans="1:26" ht="15.75" customHeight="1">
      <c r="A577" s="1705"/>
      <c r="B577" s="1705"/>
      <c r="C577" s="1705"/>
      <c r="D577" s="1705"/>
      <c r="E577" s="1705"/>
      <c r="F577" s="1705"/>
      <c r="G577" s="1705"/>
      <c r="H577" s="1705"/>
      <c r="I577" s="1705"/>
      <c r="J577" s="1705"/>
      <c r="K577" s="1705"/>
      <c r="L577" s="1705"/>
      <c r="M577" s="1705"/>
      <c r="N577" s="1705"/>
      <c r="O577" s="1705"/>
      <c r="P577" s="1705"/>
      <c r="Q577" s="1705"/>
      <c r="R577" s="1705"/>
      <c r="S577" s="1705"/>
      <c r="T577" s="1705"/>
      <c r="U577" s="1705"/>
      <c r="V577" s="1705"/>
      <c r="W577" s="1705"/>
      <c r="X577" s="1705"/>
      <c r="Y577" s="1705"/>
      <c r="Z577" s="1705"/>
    </row>
    <row r="578" spans="1:26" ht="15.75" customHeight="1">
      <c r="A578" s="1705"/>
      <c r="B578" s="1705"/>
      <c r="C578" s="1705"/>
      <c r="D578" s="1705"/>
      <c r="E578" s="1705"/>
      <c r="F578" s="1705"/>
      <c r="G578" s="1705"/>
      <c r="H578" s="1705"/>
      <c r="I578" s="1705"/>
      <c r="J578" s="1705"/>
      <c r="K578" s="1705"/>
      <c r="L578" s="1705"/>
      <c r="M578" s="1705"/>
      <c r="N578" s="1705"/>
      <c r="O578" s="1705"/>
      <c r="P578" s="1705"/>
      <c r="Q578" s="1705"/>
      <c r="R578" s="1705"/>
      <c r="S578" s="1705"/>
      <c r="T578" s="1705"/>
      <c r="U578" s="1705"/>
      <c r="V578" s="1705"/>
      <c r="W578" s="1705"/>
      <c r="X578" s="1705"/>
      <c r="Y578" s="1705"/>
      <c r="Z578" s="1705"/>
    </row>
    <row r="579" spans="1:26" ht="15.75" customHeight="1">
      <c r="A579" s="1705"/>
      <c r="B579" s="1705"/>
      <c r="C579" s="1705"/>
      <c r="D579" s="1705"/>
      <c r="E579" s="1705"/>
      <c r="F579" s="1705"/>
      <c r="G579" s="1705"/>
      <c r="H579" s="1705"/>
      <c r="I579" s="1705"/>
      <c r="J579" s="1705"/>
      <c r="K579" s="1705"/>
      <c r="L579" s="1705"/>
      <c r="M579" s="1705"/>
      <c r="N579" s="1705"/>
      <c r="O579" s="1705"/>
      <c r="P579" s="1705"/>
      <c r="Q579" s="1705"/>
      <c r="R579" s="1705"/>
      <c r="S579" s="1705"/>
      <c r="T579" s="1705"/>
      <c r="U579" s="1705"/>
      <c r="V579" s="1705"/>
      <c r="W579" s="1705"/>
      <c r="X579" s="1705"/>
      <c r="Y579" s="1705"/>
      <c r="Z579" s="1705"/>
    </row>
    <row r="580" spans="1:26" ht="15.75" customHeight="1">
      <c r="A580" s="1705"/>
      <c r="B580" s="1705"/>
      <c r="C580" s="1705"/>
      <c r="D580" s="1705"/>
      <c r="E580" s="1705"/>
      <c r="F580" s="1705"/>
      <c r="G580" s="1705"/>
      <c r="H580" s="1705"/>
      <c r="I580" s="1705"/>
      <c r="J580" s="1705"/>
      <c r="K580" s="1705"/>
      <c r="L580" s="1705"/>
      <c r="M580" s="1705"/>
      <c r="N580" s="1705"/>
      <c r="O580" s="1705"/>
      <c r="P580" s="1705"/>
      <c r="Q580" s="1705"/>
      <c r="R580" s="1705"/>
      <c r="S580" s="1705"/>
      <c r="T580" s="1705"/>
      <c r="U580" s="1705"/>
      <c r="V580" s="1705"/>
      <c r="W580" s="1705"/>
      <c r="X580" s="1705"/>
      <c r="Y580" s="1705"/>
      <c r="Z580" s="1705"/>
    </row>
    <row r="581" spans="1:26" ht="15.75" customHeight="1">
      <c r="A581" s="1705"/>
      <c r="B581" s="1705"/>
      <c r="C581" s="1705"/>
      <c r="D581" s="1705"/>
      <c r="E581" s="1705"/>
      <c r="F581" s="1705"/>
      <c r="G581" s="1705"/>
      <c r="H581" s="1705"/>
      <c r="I581" s="1705"/>
      <c r="J581" s="1705"/>
      <c r="K581" s="1705"/>
      <c r="L581" s="1705"/>
      <c r="M581" s="1705"/>
      <c r="N581" s="1705"/>
      <c r="O581" s="1705"/>
      <c r="P581" s="1705"/>
      <c r="Q581" s="1705"/>
      <c r="R581" s="1705"/>
      <c r="S581" s="1705"/>
      <c r="T581" s="1705"/>
      <c r="U581" s="1705"/>
      <c r="V581" s="1705"/>
      <c r="W581" s="1705"/>
      <c r="X581" s="1705"/>
      <c r="Y581" s="1705"/>
      <c r="Z581" s="1705"/>
    </row>
    <row r="582" spans="1:26" ht="15.75" customHeight="1">
      <c r="A582" s="1705"/>
      <c r="B582" s="1705"/>
      <c r="C582" s="1705"/>
      <c r="D582" s="1705"/>
      <c r="E582" s="1705"/>
      <c r="F582" s="1705"/>
      <c r="G582" s="1705"/>
      <c r="H582" s="1705"/>
      <c r="I582" s="1705"/>
      <c r="J582" s="1705"/>
      <c r="K582" s="1705"/>
      <c r="L582" s="1705"/>
      <c r="M582" s="1705"/>
      <c r="N582" s="1705"/>
      <c r="O582" s="1705"/>
      <c r="P582" s="1705"/>
      <c r="Q582" s="1705"/>
      <c r="R582" s="1705"/>
      <c r="S582" s="1705"/>
      <c r="T582" s="1705"/>
      <c r="U582" s="1705"/>
      <c r="V582" s="1705"/>
      <c r="W582" s="1705"/>
      <c r="X582" s="1705"/>
      <c r="Y582" s="1705"/>
      <c r="Z582" s="1705"/>
    </row>
    <row r="583" spans="1:26" ht="15.75" customHeight="1">
      <c r="A583" s="1705"/>
      <c r="B583" s="1705"/>
      <c r="C583" s="1705"/>
      <c r="D583" s="1705"/>
      <c r="E583" s="1705"/>
      <c r="F583" s="1705"/>
      <c r="G583" s="1705"/>
      <c r="H583" s="1705"/>
      <c r="I583" s="1705"/>
      <c r="J583" s="1705"/>
      <c r="K583" s="1705"/>
      <c r="L583" s="1705"/>
      <c r="M583" s="1705"/>
      <c r="N583" s="1705"/>
      <c r="O583" s="1705"/>
      <c r="P583" s="1705"/>
      <c r="Q583" s="1705"/>
      <c r="R583" s="1705"/>
      <c r="S583" s="1705"/>
      <c r="T583" s="1705"/>
      <c r="U583" s="1705"/>
      <c r="V583" s="1705"/>
      <c r="W583" s="1705"/>
      <c r="X583" s="1705"/>
      <c r="Y583" s="1705"/>
      <c r="Z583" s="1705"/>
    </row>
    <row r="584" spans="1:26" ht="15.75" customHeight="1">
      <c r="A584" s="1705"/>
      <c r="B584" s="1705"/>
      <c r="C584" s="1705"/>
      <c r="D584" s="1705"/>
      <c r="E584" s="1705"/>
      <c r="F584" s="1705"/>
      <c r="G584" s="1705"/>
      <c r="H584" s="1705"/>
      <c r="I584" s="1705"/>
      <c r="J584" s="1705"/>
      <c r="K584" s="1705"/>
      <c r="L584" s="1705"/>
      <c r="M584" s="1705"/>
      <c r="N584" s="1705"/>
      <c r="O584" s="1705"/>
      <c r="P584" s="1705"/>
      <c r="Q584" s="1705"/>
      <c r="R584" s="1705"/>
      <c r="S584" s="1705"/>
      <c r="T584" s="1705"/>
      <c r="U584" s="1705"/>
      <c r="V584" s="1705"/>
      <c r="W584" s="1705"/>
      <c r="X584" s="1705"/>
      <c r="Y584" s="1705"/>
      <c r="Z584" s="1705"/>
    </row>
    <row r="585" spans="1:26" ht="15.75" customHeight="1">
      <c r="A585" s="1705"/>
      <c r="B585" s="1705"/>
      <c r="C585" s="1705"/>
      <c r="D585" s="1705"/>
      <c r="E585" s="1705"/>
      <c r="F585" s="1705"/>
      <c r="G585" s="1705"/>
      <c r="H585" s="1705"/>
      <c r="I585" s="1705"/>
      <c r="J585" s="1705"/>
      <c r="K585" s="1705"/>
      <c r="L585" s="1705"/>
      <c r="M585" s="1705"/>
      <c r="N585" s="1705"/>
      <c r="O585" s="1705"/>
      <c r="P585" s="1705"/>
      <c r="Q585" s="1705"/>
      <c r="R585" s="1705"/>
      <c r="S585" s="1705"/>
      <c r="T585" s="1705"/>
      <c r="U585" s="1705"/>
      <c r="V585" s="1705"/>
      <c r="W585" s="1705"/>
      <c r="X585" s="1705"/>
      <c r="Y585" s="1705"/>
      <c r="Z585" s="1705"/>
    </row>
    <row r="586" spans="1:26" ht="15.75" customHeight="1">
      <c r="A586" s="1705"/>
      <c r="B586" s="1705"/>
      <c r="C586" s="1705"/>
      <c r="D586" s="1705"/>
      <c r="E586" s="1705"/>
      <c r="F586" s="1705"/>
      <c r="G586" s="1705"/>
      <c r="H586" s="1705"/>
      <c r="I586" s="1705"/>
      <c r="J586" s="1705"/>
      <c r="K586" s="1705"/>
      <c r="L586" s="1705"/>
      <c r="M586" s="1705"/>
      <c r="N586" s="1705"/>
      <c r="O586" s="1705"/>
      <c r="P586" s="1705"/>
      <c r="Q586" s="1705"/>
      <c r="R586" s="1705"/>
      <c r="S586" s="1705"/>
      <c r="T586" s="1705"/>
      <c r="U586" s="1705"/>
      <c r="V586" s="1705"/>
      <c r="W586" s="1705"/>
      <c r="X586" s="1705"/>
      <c r="Y586" s="1705"/>
      <c r="Z586" s="1705"/>
    </row>
    <row r="587" spans="1:26" ht="15.75" customHeight="1">
      <c r="A587" s="1705"/>
      <c r="B587" s="1705"/>
      <c r="C587" s="1705"/>
      <c r="D587" s="1705"/>
      <c r="E587" s="1705"/>
      <c r="F587" s="1705"/>
      <c r="G587" s="1705"/>
      <c r="H587" s="1705"/>
      <c r="I587" s="1705"/>
      <c r="J587" s="1705"/>
      <c r="K587" s="1705"/>
      <c r="L587" s="1705"/>
      <c r="M587" s="1705"/>
      <c r="N587" s="1705"/>
      <c r="O587" s="1705"/>
      <c r="P587" s="1705"/>
      <c r="Q587" s="1705"/>
      <c r="R587" s="1705"/>
      <c r="S587" s="1705"/>
      <c r="T587" s="1705"/>
      <c r="U587" s="1705"/>
      <c r="V587" s="1705"/>
      <c r="W587" s="1705"/>
      <c r="X587" s="1705"/>
      <c r="Y587" s="1705"/>
      <c r="Z587" s="1705"/>
    </row>
    <row r="588" spans="1:26" ht="15.75" customHeight="1">
      <c r="A588" s="1705"/>
      <c r="B588" s="1705"/>
      <c r="C588" s="1705"/>
      <c r="D588" s="1705"/>
      <c r="E588" s="1705"/>
      <c r="F588" s="1705"/>
      <c r="G588" s="1705"/>
      <c r="H588" s="1705"/>
      <c r="I588" s="1705"/>
      <c r="J588" s="1705"/>
      <c r="K588" s="1705"/>
      <c r="L588" s="1705"/>
      <c r="M588" s="1705"/>
      <c r="N588" s="1705"/>
      <c r="O588" s="1705"/>
      <c r="P588" s="1705"/>
      <c r="Q588" s="1705"/>
      <c r="R588" s="1705"/>
      <c r="S588" s="1705"/>
      <c r="T588" s="1705"/>
      <c r="U588" s="1705"/>
      <c r="V588" s="1705"/>
      <c r="W588" s="1705"/>
      <c r="X588" s="1705"/>
      <c r="Y588" s="1705"/>
      <c r="Z588" s="1705"/>
    </row>
    <row r="589" spans="1:26" ht="15.75" customHeight="1">
      <c r="A589" s="1705"/>
      <c r="B589" s="1705"/>
      <c r="C589" s="1705"/>
      <c r="D589" s="1705"/>
      <c r="E589" s="1705"/>
      <c r="F589" s="1705"/>
      <c r="G589" s="1705"/>
      <c r="H589" s="1705"/>
      <c r="I589" s="1705"/>
      <c r="J589" s="1705"/>
      <c r="K589" s="1705"/>
      <c r="L589" s="1705"/>
      <c r="M589" s="1705"/>
      <c r="N589" s="1705"/>
      <c r="O589" s="1705"/>
      <c r="P589" s="1705"/>
      <c r="Q589" s="1705"/>
      <c r="R589" s="1705"/>
      <c r="S589" s="1705"/>
      <c r="T589" s="1705"/>
      <c r="U589" s="1705"/>
      <c r="V589" s="1705"/>
      <c r="W589" s="1705"/>
      <c r="X589" s="1705"/>
      <c r="Y589" s="1705"/>
      <c r="Z589" s="1705"/>
    </row>
    <row r="590" spans="1:26" ht="15.75" customHeight="1">
      <c r="A590" s="1705"/>
      <c r="B590" s="1705"/>
      <c r="C590" s="1705"/>
      <c r="D590" s="1705"/>
      <c r="E590" s="1705"/>
      <c r="F590" s="1705"/>
      <c r="G590" s="1705"/>
      <c r="H590" s="1705"/>
      <c r="I590" s="1705"/>
      <c r="J590" s="1705"/>
      <c r="K590" s="1705"/>
      <c r="L590" s="1705"/>
      <c r="M590" s="1705"/>
      <c r="N590" s="1705"/>
      <c r="O590" s="1705"/>
      <c r="P590" s="1705"/>
      <c r="Q590" s="1705"/>
      <c r="R590" s="1705"/>
      <c r="S590" s="1705"/>
      <c r="T590" s="1705"/>
      <c r="U590" s="1705"/>
      <c r="V590" s="1705"/>
      <c r="W590" s="1705"/>
      <c r="X590" s="1705"/>
      <c r="Y590" s="1705"/>
      <c r="Z590" s="1705"/>
    </row>
    <row r="591" spans="1:26" ht="15.75" customHeight="1">
      <c r="A591" s="1705"/>
      <c r="B591" s="1705"/>
      <c r="C591" s="1705"/>
      <c r="D591" s="1705"/>
      <c r="E591" s="1705"/>
      <c r="F591" s="1705"/>
      <c r="G591" s="1705"/>
      <c r="H591" s="1705"/>
      <c r="I591" s="1705"/>
      <c r="J591" s="1705"/>
      <c r="K591" s="1705"/>
      <c r="L591" s="1705"/>
      <c r="M591" s="1705"/>
      <c r="N591" s="1705"/>
      <c r="O591" s="1705"/>
      <c r="P591" s="1705"/>
      <c r="Q591" s="1705"/>
      <c r="R591" s="1705"/>
      <c r="S591" s="1705"/>
      <c r="T591" s="1705"/>
      <c r="U591" s="1705"/>
      <c r="V591" s="1705"/>
      <c r="W591" s="1705"/>
      <c r="X591" s="1705"/>
      <c r="Y591" s="1705"/>
      <c r="Z591" s="1705"/>
    </row>
    <row r="592" spans="1:26" ht="15.75" customHeight="1">
      <c r="A592" s="1705"/>
      <c r="B592" s="1705"/>
      <c r="C592" s="1705"/>
      <c r="D592" s="1705"/>
      <c r="E592" s="1705"/>
      <c r="F592" s="1705"/>
      <c r="G592" s="1705"/>
      <c r="H592" s="1705"/>
      <c r="I592" s="1705"/>
      <c r="J592" s="1705"/>
      <c r="K592" s="1705"/>
      <c r="L592" s="1705"/>
      <c r="M592" s="1705"/>
      <c r="N592" s="1705"/>
      <c r="O592" s="1705"/>
      <c r="P592" s="1705"/>
      <c r="Q592" s="1705"/>
      <c r="R592" s="1705"/>
      <c r="S592" s="1705"/>
      <c r="T592" s="1705"/>
      <c r="U592" s="1705"/>
      <c r="V592" s="1705"/>
      <c r="W592" s="1705"/>
      <c r="X592" s="1705"/>
      <c r="Y592" s="1705"/>
      <c r="Z592" s="1705"/>
    </row>
    <row r="593" spans="1:26" ht="15.75" customHeight="1">
      <c r="A593" s="1705"/>
      <c r="B593" s="1705"/>
      <c r="C593" s="1705"/>
      <c r="D593" s="1705"/>
      <c r="E593" s="1705"/>
      <c r="F593" s="1705"/>
      <c r="G593" s="1705"/>
      <c r="H593" s="1705"/>
      <c r="I593" s="1705"/>
      <c r="J593" s="1705"/>
      <c r="K593" s="1705"/>
      <c r="L593" s="1705"/>
      <c r="M593" s="1705"/>
      <c r="N593" s="1705"/>
      <c r="O593" s="1705"/>
      <c r="P593" s="1705"/>
      <c r="Q593" s="1705"/>
      <c r="R593" s="1705"/>
      <c r="S593" s="1705"/>
      <c r="T593" s="1705"/>
      <c r="U593" s="1705"/>
      <c r="V593" s="1705"/>
      <c r="W593" s="1705"/>
      <c r="X593" s="1705"/>
      <c r="Y593" s="1705"/>
      <c r="Z593" s="1705"/>
    </row>
    <row r="594" spans="1:26" ht="15.75" customHeight="1">
      <c r="A594" s="1705"/>
      <c r="B594" s="1705"/>
      <c r="C594" s="1705"/>
      <c r="D594" s="1705"/>
      <c r="E594" s="1705"/>
      <c r="F594" s="1705"/>
      <c r="G594" s="1705"/>
      <c r="H594" s="1705"/>
      <c r="I594" s="1705"/>
      <c r="J594" s="1705"/>
      <c r="K594" s="1705"/>
      <c r="L594" s="1705"/>
      <c r="M594" s="1705"/>
      <c r="N594" s="1705"/>
      <c r="O594" s="1705"/>
      <c r="P594" s="1705"/>
      <c r="Q594" s="1705"/>
      <c r="R594" s="1705"/>
      <c r="S594" s="1705"/>
      <c r="T594" s="1705"/>
      <c r="U594" s="1705"/>
      <c r="V594" s="1705"/>
      <c r="W594" s="1705"/>
      <c r="X594" s="1705"/>
      <c r="Y594" s="1705"/>
      <c r="Z594" s="1705"/>
    </row>
    <row r="595" spans="1:26" ht="15.75" customHeight="1">
      <c r="A595" s="1705"/>
      <c r="B595" s="1705"/>
      <c r="C595" s="1705"/>
      <c r="D595" s="1705"/>
      <c r="E595" s="1705"/>
      <c r="F595" s="1705"/>
      <c r="G595" s="1705"/>
      <c r="H595" s="1705"/>
      <c r="I595" s="1705"/>
      <c r="J595" s="1705"/>
      <c r="K595" s="1705"/>
      <c r="L595" s="1705"/>
      <c r="M595" s="1705"/>
      <c r="N595" s="1705"/>
      <c r="O595" s="1705"/>
      <c r="P595" s="1705"/>
      <c r="Q595" s="1705"/>
      <c r="R595" s="1705"/>
      <c r="S595" s="1705"/>
      <c r="T595" s="1705"/>
      <c r="U595" s="1705"/>
      <c r="V595" s="1705"/>
      <c r="W595" s="1705"/>
      <c r="X595" s="1705"/>
      <c r="Y595" s="1705"/>
      <c r="Z595" s="1705"/>
    </row>
    <row r="596" spans="1:26" ht="15.75" customHeight="1">
      <c r="A596" s="1705"/>
      <c r="B596" s="1705"/>
      <c r="C596" s="1705"/>
      <c r="D596" s="1705"/>
      <c r="E596" s="1705"/>
      <c r="F596" s="1705"/>
      <c r="G596" s="1705"/>
      <c r="H596" s="1705"/>
      <c r="I596" s="1705"/>
      <c r="J596" s="1705"/>
      <c r="K596" s="1705"/>
      <c r="L596" s="1705"/>
      <c r="M596" s="1705"/>
      <c r="N596" s="1705"/>
      <c r="O596" s="1705"/>
      <c r="P596" s="1705"/>
      <c r="Q596" s="1705"/>
      <c r="R596" s="1705"/>
      <c r="S596" s="1705"/>
      <c r="T596" s="1705"/>
      <c r="U596" s="1705"/>
      <c r="V596" s="1705"/>
      <c r="W596" s="1705"/>
      <c r="X596" s="1705"/>
      <c r="Y596" s="1705"/>
      <c r="Z596" s="1705"/>
    </row>
    <row r="597" spans="1:26" ht="15.75" customHeight="1">
      <c r="A597" s="1705"/>
      <c r="B597" s="1705"/>
      <c r="C597" s="1705"/>
      <c r="D597" s="1705"/>
      <c r="E597" s="1705"/>
      <c r="F597" s="1705"/>
      <c r="G597" s="1705"/>
      <c r="H597" s="1705"/>
      <c r="I597" s="1705"/>
      <c r="J597" s="1705"/>
      <c r="K597" s="1705"/>
      <c r="L597" s="1705"/>
      <c r="M597" s="1705"/>
      <c r="N597" s="1705"/>
      <c r="O597" s="1705"/>
      <c r="P597" s="1705"/>
      <c r="Q597" s="1705"/>
      <c r="R597" s="1705"/>
      <c r="S597" s="1705"/>
      <c r="T597" s="1705"/>
      <c r="U597" s="1705"/>
      <c r="V597" s="1705"/>
      <c r="W597" s="1705"/>
      <c r="X597" s="1705"/>
      <c r="Y597" s="1705"/>
      <c r="Z597" s="1705"/>
    </row>
    <row r="598" spans="1:26" ht="15.75" customHeight="1">
      <c r="A598" s="1705"/>
      <c r="B598" s="1705"/>
      <c r="C598" s="1705"/>
      <c r="D598" s="1705"/>
      <c r="E598" s="1705"/>
      <c r="F598" s="1705"/>
      <c r="G598" s="1705"/>
      <c r="H598" s="1705"/>
      <c r="I598" s="1705"/>
      <c r="J598" s="1705"/>
      <c r="K598" s="1705"/>
      <c r="L598" s="1705"/>
      <c r="M598" s="1705"/>
      <c r="N598" s="1705"/>
      <c r="O598" s="1705"/>
      <c r="P598" s="1705"/>
      <c r="Q598" s="1705"/>
      <c r="R598" s="1705"/>
      <c r="S598" s="1705"/>
      <c r="T598" s="1705"/>
      <c r="U598" s="1705"/>
      <c r="V598" s="1705"/>
      <c r="W598" s="1705"/>
      <c r="X598" s="1705"/>
      <c r="Y598" s="1705"/>
      <c r="Z598" s="1705"/>
    </row>
    <row r="599" spans="1:26" ht="15.75" customHeight="1">
      <c r="A599" s="1705"/>
      <c r="B599" s="1705"/>
      <c r="C599" s="1705"/>
      <c r="D599" s="1705"/>
      <c r="E599" s="1705"/>
      <c r="F599" s="1705"/>
      <c r="G599" s="1705"/>
      <c r="H599" s="1705"/>
      <c r="I599" s="1705"/>
      <c r="J599" s="1705"/>
      <c r="K599" s="1705"/>
      <c r="L599" s="1705"/>
      <c r="M599" s="1705"/>
      <c r="N599" s="1705"/>
      <c r="O599" s="1705"/>
      <c r="P599" s="1705"/>
      <c r="Q599" s="1705"/>
      <c r="R599" s="1705"/>
      <c r="S599" s="1705"/>
      <c r="T599" s="1705"/>
      <c r="U599" s="1705"/>
      <c r="V599" s="1705"/>
      <c r="W599" s="1705"/>
      <c r="X599" s="1705"/>
      <c r="Y599" s="1705"/>
      <c r="Z599" s="1705"/>
    </row>
    <row r="600" spans="1:26" ht="15.75" customHeight="1">
      <c r="A600" s="1705"/>
      <c r="B600" s="1705"/>
      <c r="C600" s="1705"/>
      <c r="D600" s="1705"/>
      <c r="E600" s="1705"/>
      <c r="F600" s="1705"/>
      <c r="G600" s="1705"/>
      <c r="H600" s="1705"/>
      <c r="I600" s="1705"/>
      <c r="J600" s="1705"/>
      <c r="K600" s="1705"/>
      <c r="L600" s="1705"/>
      <c r="M600" s="1705"/>
      <c r="N600" s="1705"/>
      <c r="O600" s="1705"/>
      <c r="P600" s="1705"/>
      <c r="Q600" s="1705"/>
      <c r="R600" s="1705"/>
      <c r="S600" s="1705"/>
      <c r="T600" s="1705"/>
      <c r="U600" s="1705"/>
      <c r="V600" s="1705"/>
      <c r="W600" s="1705"/>
      <c r="X600" s="1705"/>
      <c r="Y600" s="1705"/>
      <c r="Z600" s="1705"/>
    </row>
    <row r="601" spans="1:26" ht="15.75" customHeight="1">
      <c r="A601" s="1705"/>
      <c r="B601" s="1705"/>
      <c r="C601" s="1705"/>
      <c r="D601" s="1705"/>
      <c r="E601" s="1705"/>
      <c r="F601" s="1705"/>
      <c r="G601" s="1705"/>
      <c r="H601" s="1705"/>
      <c r="I601" s="1705"/>
      <c r="J601" s="1705"/>
      <c r="K601" s="1705"/>
      <c r="L601" s="1705"/>
      <c r="M601" s="1705"/>
      <c r="N601" s="1705"/>
      <c r="O601" s="1705"/>
      <c r="P601" s="1705"/>
      <c r="Q601" s="1705"/>
      <c r="R601" s="1705"/>
      <c r="S601" s="1705"/>
      <c r="T601" s="1705"/>
      <c r="U601" s="1705"/>
      <c r="V601" s="1705"/>
      <c r="W601" s="1705"/>
      <c r="X601" s="1705"/>
      <c r="Y601" s="1705"/>
      <c r="Z601" s="1705"/>
    </row>
    <row r="602" spans="1:26" ht="15.75" customHeight="1">
      <c r="A602" s="1705"/>
      <c r="B602" s="1705"/>
      <c r="C602" s="1705"/>
      <c r="D602" s="1705"/>
      <c r="E602" s="1705"/>
      <c r="F602" s="1705"/>
      <c r="G602" s="1705"/>
      <c r="H602" s="1705"/>
      <c r="I602" s="1705"/>
      <c r="J602" s="1705"/>
      <c r="K602" s="1705"/>
      <c r="L602" s="1705"/>
      <c r="M602" s="1705"/>
      <c r="N602" s="1705"/>
      <c r="O602" s="1705"/>
      <c r="P602" s="1705"/>
      <c r="Q602" s="1705"/>
      <c r="R602" s="1705"/>
      <c r="S602" s="1705"/>
      <c r="T602" s="1705"/>
      <c r="U602" s="1705"/>
      <c r="V602" s="1705"/>
      <c r="W602" s="1705"/>
      <c r="X602" s="1705"/>
      <c r="Y602" s="1705"/>
      <c r="Z602" s="1705"/>
    </row>
    <row r="603" spans="1:26" ht="15.75" customHeight="1">
      <c r="A603" s="1705"/>
      <c r="B603" s="1705"/>
      <c r="C603" s="1705"/>
      <c r="D603" s="1705"/>
      <c r="E603" s="1705"/>
      <c r="F603" s="1705"/>
      <c r="G603" s="1705"/>
      <c r="H603" s="1705"/>
      <c r="I603" s="1705"/>
      <c r="J603" s="1705"/>
      <c r="K603" s="1705"/>
      <c r="L603" s="1705"/>
      <c r="M603" s="1705"/>
      <c r="N603" s="1705"/>
      <c r="O603" s="1705"/>
      <c r="P603" s="1705"/>
      <c r="Q603" s="1705"/>
      <c r="R603" s="1705"/>
      <c r="S603" s="1705"/>
      <c r="T603" s="1705"/>
      <c r="U603" s="1705"/>
      <c r="V603" s="1705"/>
      <c r="W603" s="1705"/>
      <c r="X603" s="1705"/>
      <c r="Y603" s="1705"/>
      <c r="Z603" s="1705"/>
    </row>
    <row r="604" spans="1:26" ht="15.75" customHeight="1">
      <c r="A604" s="1705"/>
      <c r="B604" s="1705"/>
      <c r="C604" s="1705"/>
      <c r="D604" s="1705"/>
      <c r="E604" s="1705"/>
      <c r="F604" s="1705"/>
      <c r="G604" s="1705"/>
      <c r="H604" s="1705"/>
      <c r="I604" s="1705"/>
      <c r="J604" s="1705"/>
      <c r="K604" s="1705"/>
      <c r="L604" s="1705"/>
      <c r="M604" s="1705"/>
      <c r="N604" s="1705"/>
      <c r="O604" s="1705"/>
      <c r="P604" s="1705"/>
      <c r="Q604" s="1705"/>
      <c r="R604" s="1705"/>
      <c r="S604" s="1705"/>
      <c r="T604" s="1705"/>
      <c r="U604" s="1705"/>
      <c r="V604" s="1705"/>
      <c r="W604" s="1705"/>
      <c r="X604" s="1705"/>
      <c r="Y604" s="1705"/>
      <c r="Z604" s="1705"/>
    </row>
    <row r="605" spans="1:26" ht="15.75" customHeight="1">
      <c r="A605" s="1705"/>
      <c r="B605" s="1705"/>
      <c r="C605" s="1705"/>
      <c r="D605" s="1705"/>
      <c r="E605" s="1705"/>
      <c r="F605" s="1705"/>
      <c r="G605" s="1705"/>
      <c r="H605" s="1705"/>
      <c r="I605" s="1705"/>
      <c r="J605" s="1705"/>
      <c r="K605" s="1705"/>
      <c r="L605" s="1705"/>
      <c r="M605" s="1705"/>
      <c r="N605" s="1705"/>
      <c r="O605" s="1705"/>
      <c r="P605" s="1705"/>
      <c r="Q605" s="1705"/>
      <c r="R605" s="1705"/>
      <c r="S605" s="1705"/>
      <c r="T605" s="1705"/>
      <c r="U605" s="1705"/>
      <c r="V605" s="1705"/>
      <c r="W605" s="1705"/>
      <c r="X605" s="1705"/>
      <c r="Y605" s="1705"/>
      <c r="Z605" s="1705"/>
    </row>
    <row r="606" spans="1:26" ht="15.75" customHeight="1">
      <c r="A606" s="1705"/>
      <c r="B606" s="1705"/>
      <c r="C606" s="1705"/>
      <c r="D606" s="1705"/>
      <c r="E606" s="1705"/>
      <c r="F606" s="1705"/>
      <c r="G606" s="1705"/>
      <c r="H606" s="1705"/>
      <c r="I606" s="1705"/>
      <c r="J606" s="1705"/>
      <c r="K606" s="1705"/>
      <c r="L606" s="1705"/>
      <c r="M606" s="1705"/>
      <c r="N606" s="1705"/>
      <c r="O606" s="1705"/>
      <c r="P606" s="1705"/>
      <c r="Q606" s="1705"/>
      <c r="R606" s="1705"/>
      <c r="S606" s="1705"/>
      <c r="T606" s="1705"/>
      <c r="U606" s="1705"/>
      <c r="V606" s="1705"/>
      <c r="W606" s="1705"/>
      <c r="X606" s="1705"/>
      <c r="Y606" s="1705"/>
      <c r="Z606" s="1705"/>
    </row>
    <row r="607" spans="1:26" ht="15.75" customHeight="1">
      <c r="A607" s="1705"/>
      <c r="B607" s="1705"/>
      <c r="C607" s="1705"/>
      <c r="D607" s="1705"/>
      <c r="E607" s="1705"/>
      <c r="F607" s="1705"/>
      <c r="G607" s="1705"/>
      <c r="H607" s="1705"/>
      <c r="I607" s="1705"/>
      <c r="J607" s="1705"/>
      <c r="K607" s="1705"/>
      <c r="L607" s="1705"/>
      <c r="M607" s="1705"/>
      <c r="N607" s="1705"/>
      <c r="O607" s="1705"/>
      <c r="P607" s="1705"/>
      <c r="Q607" s="1705"/>
      <c r="R607" s="1705"/>
      <c r="S607" s="1705"/>
      <c r="T607" s="1705"/>
      <c r="U607" s="1705"/>
      <c r="V607" s="1705"/>
      <c r="W607" s="1705"/>
      <c r="X607" s="1705"/>
      <c r="Y607" s="1705"/>
      <c r="Z607" s="1705"/>
    </row>
    <row r="608" spans="1:26" ht="15.75" customHeight="1">
      <c r="A608" s="1705"/>
      <c r="B608" s="1705"/>
      <c r="C608" s="1705"/>
      <c r="D608" s="1705"/>
      <c r="E608" s="1705"/>
      <c r="F608" s="1705"/>
      <c r="G608" s="1705"/>
      <c r="H608" s="1705"/>
      <c r="I608" s="1705"/>
      <c r="J608" s="1705"/>
      <c r="K608" s="1705"/>
      <c r="L608" s="1705"/>
      <c r="M608" s="1705"/>
      <c r="N608" s="1705"/>
      <c r="O608" s="1705"/>
      <c r="P608" s="1705"/>
      <c r="Q608" s="1705"/>
      <c r="R608" s="1705"/>
      <c r="S608" s="1705"/>
      <c r="T608" s="1705"/>
      <c r="U608" s="1705"/>
      <c r="V608" s="1705"/>
      <c r="W608" s="1705"/>
      <c r="X608" s="1705"/>
      <c r="Y608" s="1705"/>
      <c r="Z608" s="1705"/>
    </row>
    <row r="609" spans="1:26" ht="15.75" customHeight="1">
      <c r="A609" s="1705"/>
      <c r="B609" s="1705"/>
      <c r="C609" s="1705"/>
      <c r="D609" s="1705"/>
      <c r="E609" s="1705"/>
      <c r="F609" s="1705"/>
      <c r="G609" s="1705"/>
      <c r="H609" s="1705"/>
      <c r="I609" s="1705"/>
      <c r="J609" s="1705"/>
      <c r="K609" s="1705"/>
      <c r="L609" s="1705"/>
      <c r="M609" s="1705"/>
      <c r="N609" s="1705"/>
      <c r="O609" s="1705"/>
      <c r="P609" s="1705"/>
      <c r="Q609" s="1705"/>
      <c r="R609" s="1705"/>
      <c r="S609" s="1705"/>
      <c r="T609" s="1705"/>
      <c r="U609" s="1705"/>
      <c r="V609" s="1705"/>
      <c r="W609" s="1705"/>
      <c r="X609" s="1705"/>
      <c r="Y609" s="1705"/>
      <c r="Z609" s="1705"/>
    </row>
    <row r="610" spans="1:26" ht="15.75" customHeight="1">
      <c r="A610" s="1705"/>
      <c r="B610" s="1705"/>
      <c r="C610" s="1705"/>
      <c r="D610" s="1705"/>
      <c r="E610" s="1705"/>
      <c r="F610" s="1705"/>
      <c r="G610" s="1705"/>
      <c r="H610" s="1705"/>
      <c r="I610" s="1705"/>
      <c r="J610" s="1705"/>
      <c r="K610" s="1705"/>
      <c r="L610" s="1705"/>
      <c r="M610" s="1705"/>
      <c r="N610" s="1705"/>
      <c r="O610" s="1705"/>
      <c r="P610" s="1705"/>
      <c r="Q610" s="1705"/>
      <c r="R610" s="1705"/>
      <c r="S610" s="1705"/>
      <c r="T610" s="1705"/>
      <c r="U610" s="1705"/>
      <c r="V610" s="1705"/>
      <c r="W610" s="1705"/>
      <c r="X610" s="1705"/>
      <c r="Y610" s="1705"/>
      <c r="Z610" s="1705"/>
    </row>
    <row r="611" spans="1:26" ht="15.75" customHeight="1">
      <c r="A611" s="1705"/>
      <c r="B611" s="1705"/>
      <c r="C611" s="1705"/>
      <c r="D611" s="1705"/>
      <c r="E611" s="1705"/>
      <c r="F611" s="1705"/>
      <c r="G611" s="1705"/>
      <c r="H611" s="1705"/>
      <c r="I611" s="1705"/>
      <c r="J611" s="1705"/>
      <c r="K611" s="1705"/>
      <c r="L611" s="1705"/>
      <c r="M611" s="1705"/>
      <c r="N611" s="1705"/>
      <c r="O611" s="1705"/>
      <c r="P611" s="1705"/>
      <c r="Q611" s="1705"/>
      <c r="R611" s="1705"/>
      <c r="S611" s="1705"/>
      <c r="T611" s="1705"/>
      <c r="U611" s="1705"/>
      <c r="V611" s="1705"/>
      <c r="W611" s="1705"/>
      <c r="X611" s="1705"/>
      <c r="Y611" s="1705"/>
      <c r="Z611" s="1705"/>
    </row>
    <row r="612" spans="1:26" ht="15.75" customHeight="1">
      <c r="A612" s="1705"/>
      <c r="B612" s="1705"/>
      <c r="C612" s="1705"/>
      <c r="D612" s="1705"/>
      <c r="E612" s="1705"/>
      <c r="F612" s="1705"/>
      <c r="G612" s="1705"/>
      <c r="H612" s="1705"/>
      <c r="I612" s="1705"/>
      <c r="J612" s="1705"/>
      <c r="K612" s="1705"/>
      <c r="L612" s="1705"/>
      <c r="M612" s="1705"/>
      <c r="N612" s="1705"/>
      <c r="O612" s="1705"/>
      <c r="P612" s="1705"/>
      <c r="Q612" s="1705"/>
      <c r="R612" s="1705"/>
      <c r="S612" s="1705"/>
      <c r="T612" s="1705"/>
      <c r="U612" s="1705"/>
      <c r="V612" s="1705"/>
      <c r="W612" s="1705"/>
      <c r="X612" s="1705"/>
      <c r="Y612" s="1705"/>
      <c r="Z612" s="1705"/>
    </row>
    <row r="613" spans="1:26" ht="15.75" customHeight="1">
      <c r="A613" s="1705"/>
      <c r="B613" s="1705"/>
      <c r="C613" s="1705"/>
      <c r="D613" s="1705"/>
      <c r="E613" s="1705"/>
      <c r="F613" s="1705"/>
      <c r="G613" s="1705"/>
      <c r="H613" s="1705"/>
      <c r="I613" s="1705"/>
      <c r="J613" s="1705"/>
      <c r="K613" s="1705"/>
      <c r="L613" s="1705"/>
      <c r="M613" s="1705"/>
      <c r="N613" s="1705"/>
      <c r="O613" s="1705"/>
      <c r="P613" s="1705"/>
      <c r="Q613" s="1705"/>
      <c r="R613" s="1705"/>
      <c r="S613" s="1705"/>
      <c r="T613" s="1705"/>
      <c r="U613" s="1705"/>
      <c r="V613" s="1705"/>
      <c r="W613" s="1705"/>
      <c r="X613" s="1705"/>
      <c r="Y613" s="1705"/>
      <c r="Z613" s="1705"/>
    </row>
    <row r="614" spans="1:26" ht="15.75" customHeight="1">
      <c r="A614" s="1705"/>
      <c r="B614" s="1705"/>
      <c r="C614" s="1705"/>
      <c r="D614" s="1705"/>
      <c r="E614" s="1705"/>
      <c r="F614" s="1705"/>
      <c r="G614" s="1705"/>
      <c r="H614" s="1705"/>
      <c r="I614" s="1705"/>
      <c r="J614" s="1705"/>
      <c r="K614" s="1705"/>
      <c r="L614" s="1705"/>
      <c r="M614" s="1705"/>
      <c r="N614" s="1705"/>
      <c r="O614" s="1705"/>
      <c r="P614" s="1705"/>
      <c r="Q614" s="1705"/>
      <c r="R614" s="1705"/>
      <c r="S614" s="1705"/>
      <c r="T614" s="1705"/>
      <c r="U614" s="1705"/>
      <c r="V614" s="1705"/>
      <c r="W614" s="1705"/>
      <c r="X614" s="1705"/>
      <c r="Y614" s="1705"/>
      <c r="Z614" s="1705"/>
    </row>
    <row r="615" spans="1:26" ht="15.75" customHeight="1">
      <c r="A615" s="1705"/>
      <c r="B615" s="1705"/>
      <c r="C615" s="1705"/>
      <c r="D615" s="1705"/>
      <c r="E615" s="1705"/>
      <c r="F615" s="1705"/>
      <c r="G615" s="1705"/>
      <c r="H615" s="1705"/>
      <c r="I615" s="1705"/>
      <c r="J615" s="1705"/>
      <c r="K615" s="1705"/>
      <c r="L615" s="1705"/>
      <c r="M615" s="1705"/>
      <c r="N615" s="1705"/>
      <c r="O615" s="1705"/>
      <c r="P615" s="1705"/>
      <c r="Q615" s="1705"/>
      <c r="R615" s="1705"/>
      <c r="S615" s="1705"/>
      <c r="T615" s="1705"/>
      <c r="U615" s="1705"/>
      <c r="V615" s="1705"/>
      <c r="W615" s="1705"/>
      <c r="X615" s="1705"/>
      <c r="Y615" s="1705"/>
      <c r="Z615" s="1705"/>
    </row>
    <row r="616" spans="1:26" ht="15.75" customHeight="1">
      <c r="A616" s="1705"/>
      <c r="B616" s="1705"/>
      <c r="C616" s="1705"/>
      <c r="D616" s="1705"/>
      <c r="E616" s="1705"/>
      <c r="F616" s="1705"/>
      <c r="G616" s="1705"/>
      <c r="H616" s="1705"/>
      <c r="I616" s="1705"/>
      <c r="J616" s="1705"/>
      <c r="K616" s="1705"/>
      <c r="L616" s="1705"/>
      <c r="M616" s="1705"/>
      <c r="N616" s="1705"/>
      <c r="O616" s="1705"/>
      <c r="P616" s="1705"/>
      <c r="Q616" s="1705"/>
      <c r="R616" s="1705"/>
      <c r="S616" s="1705"/>
      <c r="T616" s="1705"/>
      <c r="U616" s="1705"/>
      <c r="V616" s="1705"/>
      <c r="W616" s="1705"/>
      <c r="X616" s="1705"/>
      <c r="Y616" s="1705"/>
      <c r="Z616" s="1705"/>
    </row>
    <row r="617" spans="1:26" ht="15.75" customHeight="1">
      <c r="A617" s="1705"/>
      <c r="B617" s="1705"/>
      <c r="C617" s="1705"/>
      <c r="D617" s="1705"/>
      <c r="E617" s="1705"/>
      <c r="F617" s="1705"/>
      <c r="G617" s="1705"/>
      <c r="H617" s="1705"/>
      <c r="I617" s="1705"/>
      <c r="J617" s="1705"/>
      <c r="K617" s="1705"/>
      <c r="L617" s="1705"/>
      <c r="M617" s="1705"/>
      <c r="N617" s="1705"/>
      <c r="O617" s="1705"/>
      <c r="P617" s="1705"/>
      <c r="Q617" s="1705"/>
      <c r="R617" s="1705"/>
      <c r="S617" s="1705"/>
      <c r="T617" s="1705"/>
      <c r="U617" s="1705"/>
      <c r="V617" s="1705"/>
      <c r="W617" s="1705"/>
      <c r="X617" s="1705"/>
      <c r="Y617" s="1705"/>
      <c r="Z617" s="1705"/>
    </row>
    <row r="618" spans="1:26" ht="15.75" customHeight="1">
      <c r="A618" s="1705"/>
      <c r="B618" s="1705"/>
      <c r="C618" s="1705"/>
      <c r="D618" s="1705"/>
      <c r="E618" s="1705"/>
      <c r="F618" s="1705"/>
      <c r="G618" s="1705"/>
      <c r="H618" s="1705"/>
      <c r="I618" s="1705"/>
      <c r="J618" s="1705"/>
      <c r="K618" s="1705"/>
      <c r="L618" s="1705"/>
      <c r="M618" s="1705"/>
      <c r="N618" s="1705"/>
      <c r="O618" s="1705"/>
      <c r="P618" s="1705"/>
      <c r="Q618" s="1705"/>
      <c r="R618" s="1705"/>
      <c r="S618" s="1705"/>
      <c r="T618" s="1705"/>
      <c r="U618" s="1705"/>
      <c r="V618" s="1705"/>
      <c r="W618" s="1705"/>
      <c r="X618" s="1705"/>
      <c r="Y618" s="1705"/>
      <c r="Z618" s="1705"/>
    </row>
    <row r="619" spans="1:26" ht="15.75" customHeight="1">
      <c r="A619" s="1705"/>
      <c r="B619" s="1705"/>
      <c r="C619" s="1705"/>
      <c r="D619" s="1705"/>
      <c r="E619" s="1705"/>
      <c r="F619" s="1705"/>
      <c r="G619" s="1705"/>
      <c r="H619" s="1705"/>
      <c r="I619" s="1705"/>
      <c r="J619" s="1705"/>
      <c r="K619" s="1705"/>
      <c r="L619" s="1705"/>
      <c r="M619" s="1705"/>
      <c r="N619" s="1705"/>
      <c r="O619" s="1705"/>
      <c r="P619" s="1705"/>
      <c r="Q619" s="1705"/>
      <c r="R619" s="1705"/>
      <c r="S619" s="1705"/>
      <c r="T619" s="1705"/>
      <c r="U619" s="1705"/>
      <c r="V619" s="1705"/>
      <c r="W619" s="1705"/>
      <c r="X619" s="1705"/>
      <c r="Y619" s="1705"/>
      <c r="Z619" s="1705"/>
    </row>
    <row r="620" spans="1:26" ht="15.75" customHeight="1">
      <c r="A620" s="1705"/>
      <c r="B620" s="1705"/>
      <c r="C620" s="1705"/>
      <c r="D620" s="1705"/>
      <c r="E620" s="1705"/>
      <c r="F620" s="1705"/>
      <c r="G620" s="1705"/>
      <c r="H620" s="1705"/>
      <c r="I620" s="1705"/>
      <c r="J620" s="1705"/>
      <c r="K620" s="1705"/>
      <c r="L620" s="1705"/>
      <c r="M620" s="1705"/>
      <c r="N620" s="1705"/>
      <c r="O620" s="1705"/>
      <c r="P620" s="1705"/>
      <c r="Q620" s="1705"/>
      <c r="R620" s="1705"/>
      <c r="S620" s="1705"/>
      <c r="T620" s="1705"/>
      <c r="U620" s="1705"/>
      <c r="V620" s="1705"/>
      <c r="W620" s="1705"/>
      <c r="X620" s="1705"/>
      <c r="Y620" s="1705"/>
      <c r="Z620" s="1705"/>
    </row>
    <row r="621" spans="1:26" ht="15.75" customHeight="1">
      <c r="A621" s="1705"/>
      <c r="B621" s="1705"/>
      <c r="C621" s="1705"/>
      <c r="D621" s="1705"/>
      <c r="E621" s="1705"/>
      <c r="F621" s="1705"/>
      <c r="G621" s="1705"/>
      <c r="H621" s="1705"/>
      <c r="I621" s="1705"/>
      <c r="J621" s="1705"/>
      <c r="K621" s="1705"/>
      <c r="L621" s="1705"/>
      <c r="M621" s="1705"/>
      <c r="N621" s="1705"/>
      <c r="O621" s="1705"/>
      <c r="P621" s="1705"/>
      <c r="Q621" s="1705"/>
      <c r="R621" s="1705"/>
      <c r="S621" s="1705"/>
      <c r="T621" s="1705"/>
      <c r="U621" s="1705"/>
      <c r="V621" s="1705"/>
      <c r="W621" s="1705"/>
      <c r="X621" s="1705"/>
      <c r="Y621" s="1705"/>
      <c r="Z621" s="1705"/>
    </row>
    <row r="622" spans="1:26" ht="15.75" customHeight="1">
      <c r="A622" s="1705"/>
      <c r="B622" s="1705"/>
      <c r="C622" s="1705"/>
      <c r="D622" s="1705"/>
      <c r="E622" s="1705"/>
      <c r="F622" s="1705"/>
      <c r="G622" s="1705"/>
      <c r="H622" s="1705"/>
      <c r="I622" s="1705"/>
      <c r="J622" s="1705"/>
      <c r="K622" s="1705"/>
      <c r="L622" s="1705"/>
      <c r="M622" s="1705"/>
      <c r="N622" s="1705"/>
      <c r="O622" s="1705"/>
      <c r="P622" s="1705"/>
      <c r="Q622" s="1705"/>
      <c r="R622" s="1705"/>
      <c r="S622" s="1705"/>
      <c r="T622" s="1705"/>
      <c r="U622" s="1705"/>
      <c r="V622" s="1705"/>
      <c r="W622" s="1705"/>
      <c r="X622" s="1705"/>
      <c r="Y622" s="1705"/>
      <c r="Z622" s="1705"/>
    </row>
    <row r="623" spans="1:26" ht="15.75" customHeight="1">
      <c r="A623" s="1705"/>
      <c r="B623" s="1705"/>
      <c r="C623" s="1705"/>
      <c r="D623" s="1705"/>
      <c r="E623" s="1705"/>
      <c r="F623" s="1705"/>
      <c r="G623" s="1705"/>
      <c r="H623" s="1705"/>
      <c r="I623" s="1705"/>
      <c r="J623" s="1705"/>
      <c r="K623" s="1705"/>
      <c r="L623" s="1705"/>
      <c r="M623" s="1705"/>
      <c r="N623" s="1705"/>
      <c r="O623" s="1705"/>
      <c r="P623" s="1705"/>
      <c r="Q623" s="1705"/>
      <c r="R623" s="1705"/>
      <c r="S623" s="1705"/>
      <c r="T623" s="1705"/>
      <c r="U623" s="1705"/>
      <c r="V623" s="1705"/>
      <c r="W623" s="1705"/>
      <c r="X623" s="1705"/>
      <c r="Y623" s="1705"/>
      <c r="Z623" s="1705"/>
    </row>
    <row r="624" spans="1:26" ht="15.75" customHeight="1">
      <c r="A624" s="1705"/>
      <c r="B624" s="1705"/>
      <c r="C624" s="1705"/>
      <c r="D624" s="1705"/>
      <c r="E624" s="1705"/>
      <c r="F624" s="1705"/>
      <c r="G624" s="1705"/>
      <c r="H624" s="1705"/>
      <c r="I624" s="1705"/>
      <c r="J624" s="1705"/>
      <c r="K624" s="1705"/>
      <c r="L624" s="1705"/>
      <c r="M624" s="1705"/>
      <c r="N624" s="1705"/>
      <c r="O624" s="1705"/>
      <c r="P624" s="1705"/>
      <c r="Q624" s="1705"/>
      <c r="R624" s="1705"/>
      <c r="S624" s="1705"/>
      <c r="T624" s="1705"/>
      <c r="U624" s="1705"/>
      <c r="V624" s="1705"/>
      <c r="W624" s="1705"/>
      <c r="X624" s="1705"/>
      <c r="Y624" s="1705"/>
      <c r="Z624" s="1705"/>
    </row>
    <row r="625" spans="1:26" ht="15.75" customHeight="1">
      <c r="A625" s="1705"/>
      <c r="B625" s="1705"/>
      <c r="C625" s="1705"/>
      <c r="D625" s="1705"/>
      <c r="E625" s="1705"/>
      <c r="F625" s="1705"/>
      <c r="G625" s="1705"/>
      <c r="H625" s="1705"/>
      <c r="I625" s="1705"/>
      <c r="J625" s="1705"/>
      <c r="K625" s="1705"/>
      <c r="L625" s="1705"/>
      <c r="M625" s="1705"/>
      <c r="N625" s="1705"/>
      <c r="O625" s="1705"/>
      <c r="P625" s="1705"/>
      <c r="Q625" s="1705"/>
      <c r="R625" s="1705"/>
      <c r="S625" s="1705"/>
      <c r="T625" s="1705"/>
      <c r="U625" s="1705"/>
      <c r="V625" s="1705"/>
      <c r="W625" s="1705"/>
      <c r="X625" s="1705"/>
      <c r="Y625" s="1705"/>
      <c r="Z625" s="1705"/>
    </row>
    <row r="626" spans="1:26" ht="15.75" customHeight="1">
      <c r="A626" s="1705"/>
      <c r="B626" s="1705"/>
      <c r="C626" s="1705"/>
      <c r="D626" s="1705"/>
      <c r="E626" s="1705"/>
      <c r="F626" s="1705"/>
      <c r="G626" s="1705"/>
      <c r="H626" s="1705"/>
      <c r="I626" s="1705"/>
      <c r="J626" s="1705"/>
      <c r="K626" s="1705"/>
      <c r="L626" s="1705"/>
      <c r="M626" s="1705"/>
      <c r="N626" s="1705"/>
      <c r="O626" s="1705"/>
      <c r="P626" s="1705"/>
      <c r="Q626" s="1705"/>
      <c r="R626" s="1705"/>
      <c r="S626" s="1705"/>
      <c r="T626" s="1705"/>
      <c r="U626" s="1705"/>
      <c r="V626" s="1705"/>
      <c r="W626" s="1705"/>
      <c r="X626" s="1705"/>
      <c r="Y626" s="1705"/>
      <c r="Z626" s="1705"/>
    </row>
    <row r="627" spans="1:26" ht="15.75" customHeight="1">
      <c r="A627" s="1705"/>
      <c r="B627" s="1705"/>
      <c r="C627" s="1705"/>
      <c r="D627" s="1705"/>
      <c r="E627" s="1705"/>
      <c r="F627" s="1705"/>
      <c r="G627" s="1705"/>
      <c r="H627" s="1705"/>
      <c r="I627" s="1705"/>
      <c r="J627" s="1705"/>
      <c r="K627" s="1705"/>
      <c r="L627" s="1705"/>
      <c r="M627" s="1705"/>
      <c r="N627" s="1705"/>
      <c r="O627" s="1705"/>
      <c r="P627" s="1705"/>
      <c r="Q627" s="1705"/>
      <c r="R627" s="1705"/>
      <c r="S627" s="1705"/>
      <c r="T627" s="1705"/>
      <c r="U627" s="1705"/>
      <c r="V627" s="1705"/>
      <c r="W627" s="1705"/>
      <c r="X627" s="1705"/>
      <c r="Y627" s="1705"/>
      <c r="Z627" s="1705"/>
    </row>
    <row r="628" spans="1:26" ht="15.75" customHeight="1">
      <c r="A628" s="1705"/>
      <c r="B628" s="1705"/>
      <c r="C628" s="1705"/>
      <c r="D628" s="1705"/>
      <c r="E628" s="1705"/>
      <c r="F628" s="1705"/>
      <c r="G628" s="1705"/>
      <c r="H628" s="1705"/>
      <c r="I628" s="1705"/>
      <c r="J628" s="1705"/>
      <c r="K628" s="1705"/>
      <c r="L628" s="1705"/>
      <c r="M628" s="1705"/>
      <c r="N628" s="1705"/>
      <c r="O628" s="1705"/>
      <c r="P628" s="1705"/>
      <c r="Q628" s="1705"/>
      <c r="R628" s="1705"/>
      <c r="S628" s="1705"/>
      <c r="T628" s="1705"/>
      <c r="U628" s="1705"/>
      <c r="V628" s="1705"/>
      <c r="W628" s="1705"/>
      <c r="X628" s="1705"/>
      <c r="Y628" s="1705"/>
      <c r="Z628" s="1705"/>
    </row>
    <row r="629" spans="1:26" ht="15.75" customHeight="1">
      <c r="A629" s="1705"/>
      <c r="B629" s="1705"/>
      <c r="C629" s="1705"/>
      <c r="D629" s="1705"/>
      <c r="E629" s="1705"/>
      <c r="F629" s="1705"/>
      <c r="G629" s="1705"/>
      <c r="H629" s="1705"/>
      <c r="I629" s="1705"/>
      <c r="J629" s="1705"/>
      <c r="K629" s="1705"/>
      <c r="L629" s="1705"/>
      <c r="M629" s="1705"/>
      <c r="N629" s="1705"/>
      <c r="O629" s="1705"/>
      <c r="P629" s="1705"/>
      <c r="Q629" s="1705"/>
      <c r="R629" s="1705"/>
      <c r="S629" s="1705"/>
      <c r="T629" s="1705"/>
      <c r="U629" s="1705"/>
      <c r="V629" s="1705"/>
      <c r="W629" s="1705"/>
      <c r="X629" s="1705"/>
      <c r="Y629" s="1705"/>
      <c r="Z629" s="1705"/>
    </row>
    <row r="630" spans="1:26" ht="15.75" customHeight="1">
      <c r="A630" s="1705"/>
      <c r="B630" s="1705"/>
      <c r="C630" s="1705"/>
      <c r="D630" s="1705"/>
      <c r="E630" s="1705"/>
      <c r="F630" s="1705"/>
      <c r="G630" s="1705"/>
      <c r="H630" s="1705"/>
      <c r="I630" s="1705"/>
      <c r="J630" s="1705"/>
      <c r="K630" s="1705"/>
      <c r="L630" s="1705"/>
      <c r="M630" s="1705"/>
      <c r="N630" s="1705"/>
      <c r="O630" s="1705"/>
      <c r="P630" s="1705"/>
      <c r="Q630" s="1705"/>
      <c r="R630" s="1705"/>
      <c r="S630" s="1705"/>
      <c r="T630" s="1705"/>
      <c r="U630" s="1705"/>
      <c r="V630" s="1705"/>
      <c r="W630" s="1705"/>
      <c r="X630" s="1705"/>
      <c r="Y630" s="1705"/>
      <c r="Z630" s="1705"/>
    </row>
    <row r="631" spans="1:26" ht="15.75" customHeight="1">
      <c r="A631" s="1705"/>
      <c r="B631" s="1705"/>
      <c r="C631" s="1705"/>
      <c r="D631" s="1705"/>
      <c r="E631" s="1705"/>
      <c r="F631" s="1705"/>
      <c r="G631" s="1705"/>
      <c r="H631" s="1705"/>
      <c r="I631" s="1705"/>
      <c r="J631" s="1705"/>
      <c r="K631" s="1705"/>
      <c r="L631" s="1705"/>
      <c r="M631" s="1705"/>
      <c r="N631" s="1705"/>
      <c r="O631" s="1705"/>
      <c r="P631" s="1705"/>
      <c r="Q631" s="1705"/>
      <c r="R631" s="1705"/>
      <c r="S631" s="1705"/>
      <c r="T631" s="1705"/>
      <c r="U631" s="1705"/>
      <c r="V631" s="1705"/>
      <c r="W631" s="1705"/>
      <c r="X631" s="1705"/>
      <c r="Y631" s="1705"/>
      <c r="Z631" s="1705"/>
    </row>
    <row r="632" spans="1:26" ht="15.75" customHeight="1">
      <c r="A632" s="1705"/>
      <c r="B632" s="1705"/>
      <c r="C632" s="1705"/>
      <c r="D632" s="1705"/>
      <c r="E632" s="1705"/>
      <c r="F632" s="1705"/>
      <c r="G632" s="1705"/>
      <c r="H632" s="1705"/>
      <c r="I632" s="1705"/>
      <c r="J632" s="1705"/>
      <c r="K632" s="1705"/>
      <c r="L632" s="1705"/>
      <c r="M632" s="1705"/>
      <c r="N632" s="1705"/>
      <c r="O632" s="1705"/>
      <c r="P632" s="1705"/>
      <c r="Q632" s="1705"/>
      <c r="R632" s="1705"/>
      <c r="S632" s="1705"/>
      <c r="T632" s="1705"/>
      <c r="U632" s="1705"/>
      <c r="V632" s="1705"/>
      <c r="W632" s="1705"/>
      <c r="X632" s="1705"/>
      <c r="Y632" s="1705"/>
      <c r="Z632" s="1705"/>
    </row>
    <row r="633" spans="1:26" ht="15.75" customHeight="1">
      <c r="A633" s="1705"/>
      <c r="B633" s="1705"/>
      <c r="C633" s="1705"/>
      <c r="D633" s="1705"/>
      <c r="E633" s="1705"/>
      <c r="F633" s="1705"/>
      <c r="G633" s="1705"/>
      <c r="H633" s="1705"/>
      <c r="I633" s="1705"/>
      <c r="J633" s="1705"/>
      <c r="K633" s="1705"/>
      <c r="L633" s="1705"/>
      <c r="M633" s="1705"/>
      <c r="N633" s="1705"/>
      <c r="O633" s="1705"/>
      <c r="P633" s="1705"/>
      <c r="Q633" s="1705"/>
      <c r="R633" s="1705"/>
      <c r="S633" s="1705"/>
      <c r="T633" s="1705"/>
      <c r="U633" s="1705"/>
      <c r="V633" s="1705"/>
      <c r="W633" s="1705"/>
      <c r="X633" s="1705"/>
      <c r="Y633" s="1705"/>
      <c r="Z633" s="1705"/>
    </row>
    <row r="634" spans="1:26" ht="15.75" customHeight="1">
      <c r="A634" s="1705"/>
      <c r="B634" s="1705"/>
      <c r="C634" s="1705"/>
      <c r="D634" s="1705"/>
      <c r="E634" s="1705"/>
      <c r="F634" s="1705"/>
      <c r="G634" s="1705"/>
      <c r="H634" s="1705"/>
      <c r="I634" s="1705"/>
      <c r="J634" s="1705"/>
      <c r="K634" s="1705"/>
      <c r="L634" s="1705"/>
      <c r="M634" s="1705"/>
      <c r="N634" s="1705"/>
      <c r="O634" s="1705"/>
      <c r="P634" s="1705"/>
      <c r="Q634" s="1705"/>
      <c r="R634" s="1705"/>
      <c r="S634" s="1705"/>
      <c r="T634" s="1705"/>
      <c r="U634" s="1705"/>
      <c r="V634" s="1705"/>
      <c r="W634" s="1705"/>
      <c r="X634" s="1705"/>
      <c r="Y634" s="1705"/>
      <c r="Z634" s="1705"/>
    </row>
    <row r="635" spans="1:26" ht="15.75" customHeight="1">
      <c r="A635" s="1705"/>
      <c r="B635" s="1705"/>
      <c r="C635" s="1705"/>
      <c r="D635" s="1705"/>
      <c r="E635" s="1705"/>
      <c r="F635" s="1705"/>
      <c r="G635" s="1705"/>
      <c r="H635" s="1705"/>
      <c r="I635" s="1705"/>
      <c r="J635" s="1705"/>
      <c r="K635" s="1705"/>
      <c r="L635" s="1705"/>
      <c r="M635" s="1705"/>
      <c r="N635" s="1705"/>
      <c r="O635" s="1705"/>
      <c r="P635" s="1705"/>
      <c r="Q635" s="1705"/>
      <c r="R635" s="1705"/>
      <c r="S635" s="1705"/>
      <c r="T635" s="1705"/>
      <c r="U635" s="1705"/>
      <c r="V635" s="1705"/>
      <c r="W635" s="1705"/>
      <c r="X635" s="1705"/>
      <c r="Y635" s="1705"/>
      <c r="Z635" s="1705"/>
    </row>
    <row r="636" spans="1:26" ht="15.75" customHeight="1">
      <c r="A636" s="1705"/>
      <c r="B636" s="1705"/>
      <c r="C636" s="1705"/>
      <c r="D636" s="1705"/>
      <c r="E636" s="1705"/>
      <c r="F636" s="1705"/>
      <c r="G636" s="1705"/>
      <c r="H636" s="1705"/>
      <c r="I636" s="1705"/>
      <c r="J636" s="1705"/>
      <c r="K636" s="1705"/>
      <c r="L636" s="1705"/>
      <c r="M636" s="1705"/>
      <c r="N636" s="1705"/>
      <c r="O636" s="1705"/>
      <c r="P636" s="1705"/>
      <c r="Q636" s="1705"/>
      <c r="R636" s="1705"/>
      <c r="S636" s="1705"/>
      <c r="T636" s="1705"/>
      <c r="U636" s="1705"/>
      <c r="V636" s="1705"/>
      <c r="W636" s="1705"/>
      <c r="X636" s="1705"/>
      <c r="Y636" s="1705"/>
      <c r="Z636" s="1705"/>
    </row>
    <row r="637" spans="1:26" ht="15.75" customHeight="1">
      <c r="A637" s="1705"/>
      <c r="B637" s="1705"/>
      <c r="C637" s="1705"/>
      <c r="D637" s="1705"/>
      <c r="E637" s="1705"/>
      <c r="F637" s="1705"/>
      <c r="G637" s="1705"/>
      <c r="H637" s="1705"/>
      <c r="I637" s="1705"/>
      <c r="J637" s="1705"/>
      <c r="K637" s="1705"/>
      <c r="L637" s="1705"/>
      <c r="M637" s="1705"/>
      <c r="N637" s="1705"/>
      <c r="O637" s="1705"/>
      <c r="P637" s="1705"/>
      <c r="Q637" s="1705"/>
      <c r="R637" s="1705"/>
      <c r="S637" s="1705"/>
      <c r="T637" s="1705"/>
      <c r="U637" s="1705"/>
      <c r="V637" s="1705"/>
      <c r="W637" s="1705"/>
      <c r="X637" s="1705"/>
      <c r="Y637" s="1705"/>
      <c r="Z637" s="1705"/>
    </row>
    <row r="638" spans="1:26" ht="15.75" customHeight="1">
      <c r="A638" s="1705"/>
      <c r="B638" s="1705"/>
      <c r="C638" s="1705"/>
      <c r="D638" s="1705"/>
      <c r="E638" s="1705"/>
      <c r="F638" s="1705"/>
      <c r="G638" s="1705"/>
      <c r="H638" s="1705"/>
      <c r="I638" s="1705"/>
      <c r="J638" s="1705"/>
      <c r="K638" s="1705"/>
      <c r="L638" s="1705"/>
      <c r="M638" s="1705"/>
      <c r="N638" s="1705"/>
      <c r="O638" s="1705"/>
      <c r="P638" s="1705"/>
      <c r="Q638" s="1705"/>
      <c r="R638" s="1705"/>
      <c r="S638" s="1705"/>
      <c r="T638" s="1705"/>
      <c r="U638" s="1705"/>
      <c r="V638" s="1705"/>
      <c r="W638" s="1705"/>
      <c r="X638" s="1705"/>
      <c r="Y638" s="1705"/>
      <c r="Z638" s="1705"/>
    </row>
    <row r="639" spans="1:26" ht="15.75" customHeight="1">
      <c r="A639" s="1705"/>
      <c r="B639" s="1705"/>
      <c r="C639" s="1705"/>
      <c r="D639" s="1705"/>
      <c r="E639" s="1705"/>
      <c r="F639" s="1705"/>
      <c r="G639" s="1705"/>
      <c r="H639" s="1705"/>
      <c r="I639" s="1705"/>
      <c r="J639" s="1705"/>
      <c r="K639" s="1705"/>
      <c r="L639" s="1705"/>
      <c r="M639" s="1705"/>
      <c r="N639" s="1705"/>
      <c r="O639" s="1705"/>
      <c r="P639" s="1705"/>
      <c r="Q639" s="1705"/>
      <c r="R639" s="1705"/>
      <c r="S639" s="1705"/>
      <c r="T639" s="1705"/>
      <c r="U639" s="1705"/>
      <c r="V639" s="1705"/>
      <c r="W639" s="1705"/>
      <c r="X639" s="1705"/>
      <c r="Y639" s="1705"/>
      <c r="Z639" s="1705"/>
    </row>
    <row r="640" spans="1:26" ht="15.75" customHeight="1">
      <c r="A640" s="1705"/>
      <c r="B640" s="1705"/>
      <c r="C640" s="1705"/>
      <c r="D640" s="1705"/>
      <c r="E640" s="1705"/>
      <c r="F640" s="1705"/>
      <c r="G640" s="1705"/>
      <c r="H640" s="1705"/>
      <c r="I640" s="1705"/>
      <c r="J640" s="1705"/>
      <c r="K640" s="1705"/>
      <c r="L640" s="1705"/>
      <c r="M640" s="1705"/>
      <c r="N640" s="1705"/>
      <c r="O640" s="1705"/>
      <c r="P640" s="1705"/>
      <c r="Q640" s="1705"/>
      <c r="R640" s="1705"/>
      <c r="S640" s="1705"/>
      <c r="T640" s="1705"/>
      <c r="U640" s="1705"/>
      <c r="V640" s="1705"/>
      <c r="W640" s="1705"/>
      <c r="X640" s="1705"/>
      <c r="Y640" s="1705"/>
      <c r="Z640" s="1705"/>
    </row>
    <row r="641" spans="1:26" ht="15.75" customHeight="1">
      <c r="A641" s="1705"/>
      <c r="B641" s="1705"/>
      <c r="C641" s="1705"/>
      <c r="D641" s="1705"/>
      <c r="E641" s="1705"/>
      <c r="F641" s="1705"/>
      <c r="G641" s="1705"/>
      <c r="H641" s="1705"/>
      <c r="I641" s="1705"/>
      <c r="J641" s="1705"/>
      <c r="K641" s="1705"/>
      <c r="L641" s="1705"/>
      <c r="M641" s="1705"/>
      <c r="N641" s="1705"/>
      <c r="O641" s="1705"/>
      <c r="P641" s="1705"/>
      <c r="Q641" s="1705"/>
      <c r="R641" s="1705"/>
      <c r="S641" s="1705"/>
      <c r="T641" s="1705"/>
      <c r="U641" s="1705"/>
      <c r="V641" s="1705"/>
      <c r="W641" s="1705"/>
      <c r="X641" s="1705"/>
      <c r="Y641" s="1705"/>
      <c r="Z641" s="1705"/>
    </row>
    <row r="642" spans="1:26" ht="15.75" customHeight="1">
      <c r="A642" s="1705"/>
      <c r="B642" s="1705"/>
      <c r="C642" s="1705"/>
      <c r="D642" s="1705"/>
      <c r="E642" s="1705"/>
      <c r="F642" s="1705"/>
      <c r="G642" s="1705"/>
      <c r="H642" s="1705"/>
      <c r="I642" s="1705"/>
      <c r="J642" s="1705"/>
      <c r="K642" s="1705"/>
      <c r="L642" s="1705"/>
      <c r="M642" s="1705"/>
      <c r="N642" s="1705"/>
      <c r="O642" s="1705"/>
      <c r="P642" s="1705"/>
      <c r="Q642" s="1705"/>
      <c r="R642" s="1705"/>
      <c r="S642" s="1705"/>
      <c r="T642" s="1705"/>
      <c r="U642" s="1705"/>
      <c r="V642" s="1705"/>
      <c r="W642" s="1705"/>
      <c r="X642" s="1705"/>
      <c r="Y642" s="1705"/>
      <c r="Z642" s="1705"/>
    </row>
    <row r="643" spans="1:26" ht="15.75" customHeight="1">
      <c r="A643" s="1705"/>
      <c r="B643" s="1705"/>
      <c r="C643" s="1705"/>
      <c r="D643" s="1705"/>
      <c r="E643" s="1705"/>
      <c r="F643" s="1705"/>
      <c r="G643" s="1705"/>
      <c r="H643" s="1705"/>
      <c r="I643" s="1705"/>
      <c r="J643" s="1705"/>
      <c r="K643" s="1705"/>
      <c r="L643" s="1705"/>
      <c r="M643" s="1705"/>
      <c r="N643" s="1705"/>
      <c r="O643" s="1705"/>
      <c r="P643" s="1705"/>
      <c r="Q643" s="1705"/>
      <c r="R643" s="1705"/>
      <c r="S643" s="1705"/>
      <c r="T643" s="1705"/>
      <c r="U643" s="1705"/>
      <c r="V643" s="1705"/>
      <c r="W643" s="1705"/>
      <c r="X643" s="1705"/>
      <c r="Y643" s="1705"/>
      <c r="Z643" s="1705"/>
    </row>
    <row r="644" spans="1:26" ht="15.75" customHeight="1">
      <c r="A644" s="1705"/>
      <c r="B644" s="1705"/>
      <c r="C644" s="1705"/>
      <c r="D644" s="1705"/>
      <c r="E644" s="1705"/>
      <c r="F644" s="1705"/>
      <c r="G644" s="1705"/>
      <c r="H644" s="1705"/>
      <c r="I644" s="1705"/>
      <c r="J644" s="1705"/>
      <c r="K644" s="1705"/>
      <c r="L644" s="1705"/>
      <c r="M644" s="1705"/>
      <c r="N644" s="1705"/>
      <c r="O644" s="1705"/>
      <c r="P644" s="1705"/>
      <c r="Q644" s="1705"/>
      <c r="R644" s="1705"/>
      <c r="S644" s="1705"/>
      <c r="T644" s="1705"/>
      <c r="U644" s="1705"/>
      <c r="V644" s="1705"/>
      <c r="W644" s="1705"/>
      <c r="X644" s="1705"/>
      <c r="Y644" s="1705"/>
      <c r="Z644" s="1705"/>
    </row>
    <row r="645" spans="1:26" ht="15.75" customHeight="1">
      <c r="A645" s="1705"/>
      <c r="B645" s="1705"/>
      <c r="C645" s="1705"/>
      <c r="D645" s="1705"/>
      <c r="E645" s="1705"/>
      <c r="F645" s="1705"/>
      <c r="G645" s="1705"/>
      <c r="H645" s="1705"/>
      <c r="I645" s="1705"/>
      <c r="J645" s="1705"/>
      <c r="K645" s="1705"/>
      <c r="L645" s="1705"/>
      <c r="M645" s="1705"/>
      <c r="N645" s="1705"/>
      <c r="O645" s="1705"/>
      <c r="P645" s="1705"/>
      <c r="Q645" s="1705"/>
      <c r="R645" s="1705"/>
      <c r="S645" s="1705"/>
      <c r="T645" s="1705"/>
      <c r="U645" s="1705"/>
      <c r="V645" s="1705"/>
      <c r="W645" s="1705"/>
      <c r="X645" s="1705"/>
      <c r="Y645" s="1705"/>
      <c r="Z645" s="1705"/>
    </row>
    <row r="646" spans="1:26" ht="15.75" customHeight="1">
      <c r="A646" s="1705"/>
      <c r="B646" s="1705"/>
      <c r="C646" s="1705"/>
      <c r="D646" s="1705"/>
      <c r="E646" s="1705"/>
      <c r="F646" s="1705"/>
      <c r="G646" s="1705"/>
      <c r="H646" s="1705"/>
      <c r="I646" s="1705"/>
      <c r="J646" s="1705"/>
      <c r="K646" s="1705"/>
      <c r="L646" s="1705"/>
      <c r="M646" s="1705"/>
      <c r="N646" s="1705"/>
      <c r="O646" s="1705"/>
      <c r="P646" s="1705"/>
      <c r="Q646" s="1705"/>
      <c r="R646" s="1705"/>
      <c r="S646" s="1705"/>
      <c r="T646" s="1705"/>
      <c r="U646" s="1705"/>
      <c r="V646" s="1705"/>
      <c r="W646" s="1705"/>
      <c r="X646" s="1705"/>
      <c r="Y646" s="1705"/>
      <c r="Z646" s="1705"/>
    </row>
    <row r="647" spans="1:26" ht="15.75" customHeight="1">
      <c r="A647" s="1705"/>
      <c r="B647" s="1705"/>
      <c r="C647" s="1705"/>
      <c r="D647" s="1705"/>
      <c r="E647" s="1705"/>
      <c r="F647" s="1705"/>
      <c r="G647" s="1705"/>
      <c r="H647" s="1705"/>
      <c r="I647" s="1705"/>
      <c r="J647" s="1705"/>
      <c r="K647" s="1705"/>
      <c r="L647" s="1705"/>
      <c r="M647" s="1705"/>
      <c r="N647" s="1705"/>
      <c r="O647" s="1705"/>
      <c r="P647" s="1705"/>
      <c r="Q647" s="1705"/>
      <c r="R647" s="1705"/>
      <c r="S647" s="1705"/>
      <c r="T647" s="1705"/>
      <c r="U647" s="1705"/>
      <c r="V647" s="1705"/>
      <c r="W647" s="1705"/>
      <c r="X647" s="1705"/>
      <c r="Y647" s="1705"/>
      <c r="Z647" s="1705"/>
    </row>
    <row r="648" spans="1:26" ht="15.75" customHeight="1">
      <c r="A648" s="1705"/>
      <c r="B648" s="1705"/>
      <c r="C648" s="1705"/>
      <c r="D648" s="1705"/>
      <c r="E648" s="1705"/>
      <c r="F648" s="1705"/>
      <c r="G648" s="1705"/>
      <c r="H648" s="1705"/>
      <c r="I648" s="1705"/>
      <c r="J648" s="1705"/>
      <c r="K648" s="1705"/>
      <c r="L648" s="1705"/>
      <c r="M648" s="1705"/>
      <c r="N648" s="1705"/>
      <c r="O648" s="1705"/>
      <c r="P648" s="1705"/>
      <c r="Q648" s="1705"/>
      <c r="R648" s="1705"/>
      <c r="S648" s="1705"/>
      <c r="T648" s="1705"/>
      <c r="U648" s="1705"/>
      <c r="V648" s="1705"/>
      <c r="W648" s="1705"/>
      <c r="X648" s="1705"/>
      <c r="Y648" s="1705"/>
      <c r="Z648" s="1705"/>
    </row>
    <row r="649" spans="1:26" ht="15.75" customHeight="1">
      <c r="A649" s="1705"/>
      <c r="B649" s="1705"/>
      <c r="C649" s="1705"/>
      <c r="D649" s="1705"/>
      <c r="E649" s="1705"/>
      <c r="F649" s="1705"/>
      <c r="G649" s="1705"/>
      <c r="H649" s="1705"/>
      <c r="I649" s="1705"/>
      <c r="J649" s="1705"/>
      <c r="K649" s="1705"/>
      <c r="L649" s="1705"/>
      <c r="M649" s="1705"/>
      <c r="N649" s="1705"/>
      <c r="O649" s="1705"/>
      <c r="P649" s="1705"/>
      <c r="Q649" s="1705"/>
      <c r="R649" s="1705"/>
      <c r="S649" s="1705"/>
      <c r="T649" s="1705"/>
      <c r="U649" s="1705"/>
      <c r="V649" s="1705"/>
      <c r="W649" s="1705"/>
      <c r="X649" s="1705"/>
      <c r="Y649" s="1705"/>
      <c r="Z649" s="1705"/>
    </row>
    <row r="650" spans="1:26" ht="15.75" customHeight="1">
      <c r="A650" s="1705"/>
      <c r="B650" s="1705"/>
      <c r="C650" s="1705"/>
      <c r="D650" s="1705"/>
      <c r="E650" s="1705"/>
      <c r="F650" s="1705"/>
      <c r="G650" s="1705"/>
      <c r="H650" s="1705"/>
      <c r="I650" s="1705"/>
      <c r="J650" s="1705"/>
      <c r="K650" s="1705"/>
      <c r="L650" s="1705"/>
      <c r="M650" s="1705"/>
      <c r="N650" s="1705"/>
      <c r="O650" s="1705"/>
      <c r="P650" s="1705"/>
      <c r="Q650" s="1705"/>
      <c r="R650" s="1705"/>
      <c r="S650" s="1705"/>
      <c r="T650" s="1705"/>
      <c r="U650" s="1705"/>
      <c r="V650" s="1705"/>
      <c r="W650" s="1705"/>
      <c r="X650" s="1705"/>
      <c r="Y650" s="1705"/>
      <c r="Z650" s="1705"/>
    </row>
    <row r="651" spans="1:26" ht="15.75" customHeight="1">
      <c r="A651" s="1705"/>
      <c r="B651" s="1705"/>
      <c r="C651" s="1705"/>
      <c r="D651" s="1705"/>
      <c r="E651" s="1705"/>
      <c r="F651" s="1705"/>
      <c r="G651" s="1705"/>
      <c r="H651" s="1705"/>
      <c r="I651" s="1705"/>
      <c r="J651" s="1705"/>
      <c r="K651" s="1705"/>
      <c r="L651" s="1705"/>
      <c r="M651" s="1705"/>
      <c r="N651" s="1705"/>
      <c r="O651" s="1705"/>
      <c r="P651" s="1705"/>
      <c r="Q651" s="1705"/>
      <c r="R651" s="1705"/>
      <c r="S651" s="1705"/>
      <c r="T651" s="1705"/>
      <c r="U651" s="1705"/>
      <c r="V651" s="1705"/>
      <c r="W651" s="1705"/>
      <c r="X651" s="1705"/>
      <c r="Y651" s="1705"/>
      <c r="Z651" s="1705"/>
    </row>
    <row r="652" spans="1:26" ht="15.75" customHeight="1">
      <c r="A652" s="1705"/>
      <c r="B652" s="1705"/>
      <c r="C652" s="1705"/>
      <c r="D652" s="1705"/>
      <c r="E652" s="1705"/>
      <c r="F652" s="1705"/>
      <c r="G652" s="1705"/>
      <c r="H652" s="1705"/>
      <c r="I652" s="1705"/>
      <c r="J652" s="1705"/>
      <c r="K652" s="1705"/>
      <c r="L652" s="1705"/>
      <c r="M652" s="1705"/>
      <c r="N652" s="1705"/>
      <c r="O652" s="1705"/>
      <c r="P652" s="1705"/>
      <c r="Q652" s="1705"/>
      <c r="R652" s="1705"/>
      <c r="S652" s="1705"/>
      <c r="T652" s="1705"/>
      <c r="U652" s="1705"/>
      <c r="V652" s="1705"/>
      <c r="W652" s="1705"/>
      <c r="X652" s="1705"/>
      <c r="Y652" s="1705"/>
      <c r="Z652" s="1705"/>
    </row>
    <row r="653" spans="1:26" ht="15.75" customHeight="1">
      <c r="A653" s="1705"/>
      <c r="B653" s="1705"/>
      <c r="C653" s="1705"/>
      <c r="D653" s="1705"/>
      <c r="E653" s="1705"/>
      <c r="F653" s="1705"/>
      <c r="G653" s="1705"/>
      <c r="H653" s="1705"/>
      <c r="I653" s="1705"/>
      <c r="J653" s="1705"/>
      <c r="K653" s="1705"/>
      <c r="L653" s="1705"/>
      <c r="M653" s="1705"/>
      <c r="N653" s="1705"/>
      <c r="O653" s="1705"/>
      <c r="P653" s="1705"/>
      <c r="Q653" s="1705"/>
      <c r="R653" s="1705"/>
      <c r="S653" s="1705"/>
      <c r="T653" s="1705"/>
      <c r="U653" s="1705"/>
      <c r="V653" s="1705"/>
      <c r="W653" s="1705"/>
      <c r="X653" s="1705"/>
      <c r="Y653" s="1705"/>
      <c r="Z653" s="1705"/>
    </row>
    <row r="654" spans="1:26" ht="15.75" customHeight="1">
      <c r="A654" s="1705"/>
      <c r="B654" s="1705"/>
      <c r="C654" s="1705"/>
      <c r="D654" s="1705"/>
      <c r="E654" s="1705"/>
      <c r="F654" s="1705"/>
      <c r="G654" s="1705"/>
      <c r="H654" s="1705"/>
      <c r="I654" s="1705"/>
      <c r="J654" s="1705"/>
      <c r="K654" s="1705"/>
      <c r="L654" s="1705"/>
      <c r="M654" s="1705"/>
      <c r="N654" s="1705"/>
      <c r="O654" s="1705"/>
      <c r="P654" s="1705"/>
      <c r="Q654" s="1705"/>
      <c r="R654" s="1705"/>
      <c r="S654" s="1705"/>
      <c r="T654" s="1705"/>
      <c r="U654" s="1705"/>
      <c r="V654" s="1705"/>
      <c r="W654" s="1705"/>
      <c r="X654" s="1705"/>
      <c r="Y654" s="1705"/>
      <c r="Z654" s="1705"/>
    </row>
    <row r="655" spans="1:26" ht="15.75" customHeight="1">
      <c r="A655" s="1705"/>
      <c r="B655" s="1705"/>
      <c r="C655" s="1705"/>
      <c r="D655" s="1705"/>
      <c r="E655" s="1705"/>
      <c r="F655" s="1705"/>
      <c r="G655" s="1705"/>
      <c r="H655" s="1705"/>
      <c r="I655" s="1705"/>
      <c r="J655" s="1705"/>
      <c r="K655" s="1705"/>
      <c r="L655" s="1705"/>
      <c r="M655" s="1705"/>
      <c r="N655" s="1705"/>
      <c r="O655" s="1705"/>
      <c r="P655" s="1705"/>
      <c r="Q655" s="1705"/>
      <c r="R655" s="1705"/>
      <c r="S655" s="1705"/>
      <c r="T655" s="1705"/>
      <c r="U655" s="1705"/>
      <c r="V655" s="1705"/>
      <c r="W655" s="1705"/>
      <c r="X655" s="1705"/>
      <c r="Y655" s="1705"/>
      <c r="Z655" s="1705"/>
    </row>
    <row r="656" spans="1:26" ht="15.75" customHeight="1">
      <c r="A656" s="1705"/>
      <c r="B656" s="1705"/>
      <c r="C656" s="1705"/>
      <c r="D656" s="1705"/>
      <c r="E656" s="1705"/>
      <c r="F656" s="1705"/>
      <c r="G656" s="1705"/>
      <c r="H656" s="1705"/>
      <c r="I656" s="1705"/>
      <c r="J656" s="1705"/>
      <c r="K656" s="1705"/>
      <c r="L656" s="1705"/>
      <c r="M656" s="1705"/>
      <c r="N656" s="1705"/>
      <c r="O656" s="1705"/>
      <c r="P656" s="1705"/>
      <c r="Q656" s="1705"/>
      <c r="R656" s="1705"/>
      <c r="S656" s="1705"/>
      <c r="T656" s="1705"/>
      <c r="U656" s="1705"/>
      <c r="V656" s="1705"/>
      <c r="W656" s="1705"/>
      <c r="X656" s="1705"/>
      <c r="Y656" s="1705"/>
      <c r="Z656" s="1705"/>
    </row>
    <row r="657" spans="1:26" ht="15.75" customHeight="1">
      <c r="A657" s="1705"/>
      <c r="B657" s="1705"/>
      <c r="C657" s="1705"/>
      <c r="D657" s="1705"/>
      <c r="E657" s="1705"/>
      <c r="F657" s="1705"/>
      <c r="G657" s="1705"/>
      <c r="H657" s="1705"/>
      <c r="I657" s="1705"/>
      <c r="J657" s="1705"/>
      <c r="K657" s="1705"/>
      <c r="L657" s="1705"/>
      <c r="M657" s="1705"/>
      <c r="N657" s="1705"/>
      <c r="O657" s="1705"/>
      <c r="P657" s="1705"/>
      <c r="Q657" s="1705"/>
      <c r="R657" s="1705"/>
      <c r="S657" s="1705"/>
      <c r="T657" s="1705"/>
      <c r="U657" s="1705"/>
      <c r="V657" s="1705"/>
      <c r="W657" s="1705"/>
      <c r="X657" s="1705"/>
      <c r="Y657" s="1705"/>
      <c r="Z657" s="1705"/>
    </row>
    <row r="658" spans="1:26" ht="15.75" customHeight="1">
      <c r="A658" s="1705"/>
      <c r="B658" s="1705"/>
      <c r="C658" s="1705"/>
      <c r="D658" s="1705"/>
      <c r="E658" s="1705"/>
      <c r="F658" s="1705"/>
      <c r="G658" s="1705"/>
      <c r="H658" s="1705"/>
      <c r="I658" s="1705"/>
      <c r="J658" s="1705"/>
      <c r="K658" s="1705"/>
      <c r="L658" s="1705"/>
      <c r="M658" s="1705"/>
      <c r="N658" s="1705"/>
      <c r="O658" s="1705"/>
      <c r="P658" s="1705"/>
      <c r="Q658" s="1705"/>
      <c r="R658" s="1705"/>
      <c r="S658" s="1705"/>
      <c r="T658" s="1705"/>
      <c r="U658" s="1705"/>
      <c r="V658" s="1705"/>
      <c r="W658" s="1705"/>
      <c r="X658" s="1705"/>
      <c r="Y658" s="1705"/>
      <c r="Z658" s="1705"/>
    </row>
    <row r="659" spans="1:26" ht="15.75" customHeight="1">
      <c r="A659" s="1705"/>
      <c r="B659" s="1705"/>
      <c r="C659" s="1705"/>
      <c r="D659" s="1705"/>
      <c r="E659" s="1705"/>
      <c r="F659" s="1705"/>
      <c r="G659" s="1705"/>
      <c r="H659" s="1705"/>
      <c r="I659" s="1705"/>
      <c r="J659" s="1705"/>
      <c r="K659" s="1705"/>
      <c r="L659" s="1705"/>
      <c r="M659" s="1705"/>
      <c r="N659" s="1705"/>
      <c r="O659" s="1705"/>
      <c r="P659" s="1705"/>
      <c r="Q659" s="1705"/>
      <c r="R659" s="1705"/>
      <c r="S659" s="1705"/>
      <c r="T659" s="1705"/>
      <c r="U659" s="1705"/>
      <c r="V659" s="1705"/>
      <c r="W659" s="1705"/>
      <c r="X659" s="1705"/>
      <c r="Y659" s="1705"/>
      <c r="Z659" s="1705"/>
    </row>
    <row r="660" spans="1:26" ht="15.75" customHeight="1">
      <c r="A660" s="1705"/>
      <c r="B660" s="1705"/>
      <c r="C660" s="1705"/>
      <c r="D660" s="1705"/>
      <c r="E660" s="1705"/>
      <c r="F660" s="1705"/>
      <c r="G660" s="1705"/>
      <c r="H660" s="1705"/>
      <c r="I660" s="1705"/>
      <c r="J660" s="1705"/>
      <c r="K660" s="1705"/>
      <c r="L660" s="1705"/>
      <c r="M660" s="1705"/>
      <c r="N660" s="1705"/>
      <c r="O660" s="1705"/>
      <c r="P660" s="1705"/>
      <c r="Q660" s="1705"/>
      <c r="R660" s="1705"/>
      <c r="S660" s="1705"/>
      <c r="T660" s="1705"/>
      <c r="U660" s="1705"/>
      <c r="V660" s="1705"/>
      <c r="W660" s="1705"/>
      <c r="X660" s="1705"/>
      <c r="Y660" s="1705"/>
      <c r="Z660" s="1705"/>
    </row>
    <row r="661" spans="1:26" ht="15.75" customHeight="1">
      <c r="A661" s="1705"/>
      <c r="B661" s="1705"/>
      <c r="C661" s="1705"/>
      <c r="D661" s="1705"/>
      <c r="E661" s="1705"/>
      <c r="F661" s="1705"/>
      <c r="G661" s="1705"/>
      <c r="H661" s="1705"/>
      <c r="I661" s="1705"/>
      <c r="J661" s="1705"/>
      <c r="K661" s="1705"/>
      <c r="L661" s="1705"/>
      <c r="M661" s="1705"/>
      <c r="N661" s="1705"/>
      <c r="O661" s="1705"/>
      <c r="P661" s="1705"/>
      <c r="Q661" s="1705"/>
      <c r="R661" s="1705"/>
      <c r="S661" s="1705"/>
      <c r="T661" s="1705"/>
      <c r="U661" s="1705"/>
      <c r="V661" s="1705"/>
      <c r="W661" s="1705"/>
      <c r="X661" s="1705"/>
      <c r="Y661" s="1705"/>
      <c r="Z661" s="1705"/>
    </row>
    <row r="662" spans="1:26" ht="15.75" customHeight="1">
      <c r="A662" s="1705"/>
      <c r="B662" s="1705"/>
      <c r="C662" s="1705"/>
      <c r="D662" s="1705"/>
      <c r="E662" s="1705"/>
      <c r="F662" s="1705"/>
      <c r="G662" s="1705"/>
      <c r="H662" s="1705"/>
      <c r="I662" s="1705"/>
      <c r="J662" s="1705"/>
      <c r="K662" s="1705"/>
      <c r="L662" s="1705"/>
      <c r="M662" s="1705"/>
      <c r="N662" s="1705"/>
      <c r="O662" s="1705"/>
      <c r="P662" s="1705"/>
      <c r="Q662" s="1705"/>
      <c r="R662" s="1705"/>
      <c r="S662" s="1705"/>
      <c r="T662" s="1705"/>
      <c r="U662" s="1705"/>
      <c r="V662" s="1705"/>
      <c r="W662" s="1705"/>
      <c r="X662" s="1705"/>
      <c r="Y662" s="1705"/>
      <c r="Z662" s="1705"/>
    </row>
    <row r="663" spans="1:26" ht="15.75" customHeight="1">
      <c r="A663" s="1705"/>
      <c r="B663" s="1705"/>
      <c r="C663" s="1705"/>
      <c r="D663" s="1705"/>
      <c r="E663" s="1705"/>
      <c r="F663" s="1705"/>
      <c r="G663" s="1705"/>
      <c r="H663" s="1705"/>
      <c r="I663" s="1705"/>
      <c r="J663" s="1705"/>
      <c r="K663" s="1705"/>
      <c r="L663" s="1705"/>
      <c r="M663" s="1705"/>
      <c r="N663" s="1705"/>
      <c r="O663" s="1705"/>
      <c r="P663" s="1705"/>
      <c r="Q663" s="1705"/>
      <c r="R663" s="1705"/>
      <c r="S663" s="1705"/>
      <c r="T663" s="1705"/>
      <c r="U663" s="1705"/>
      <c r="V663" s="1705"/>
      <c r="W663" s="1705"/>
      <c r="X663" s="1705"/>
      <c r="Y663" s="1705"/>
      <c r="Z663" s="1705"/>
    </row>
    <row r="664" spans="1:26" ht="15.75" customHeight="1">
      <c r="A664" s="1705"/>
      <c r="B664" s="1705"/>
      <c r="C664" s="1705"/>
      <c r="D664" s="1705"/>
      <c r="E664" s="1705"/>
      <c r="F664" s="1705"/>
      <c r="G664" s="1705"/>
      <c r="H664" s="1705"/>
      <c r="I664" s="1705"/>
      <c r="J664" s="1705"/>
      <c r="K664" s="1705"/>
      <c r="L664" s="1705"/>
      <c r="M664" s="1705"/>
      <c r="N664" s="1705"/>
      <c r="O664" s="1705"/>
      <c r="P664" s="1705"/>
      <c r="Q664" s="1705"/>
      <c r="R664" s="1705"/>
      <c r="S664" s="1705"/>
      <c r="T664" s="1705"/>
      <c r="U664" s="1705"/>
      <c r="V664" s="1705"/>
      <c r="W664" s="1705"/>
      <c r="X664" s="1705"/>
      <c r="Y664" s="1705"/>
      <c r="Z664" s="1705"/>
    </row>
    <row r="665" spans="1:26" ht="15.75" customHeight="1">
      <c r="A665" s="1705"/>
      <c r="B665" s="1705"/>
      <c r="C665" s="1705"/>
      <c r="D665" s="1705"/>
      <c r="E665" s="1705"/>
      <c r="F665" s="1705"/>
      <c r="G665" s="1705"/>
      <c r="H665" s="1705"/>
      <c r="I665" s="1705"/>
      <c r="J665" s="1705"/>
      <c r="K665" s="1705"/>
      <c r="L665" s="1705"/>
      <c r="M665" s="1705"/>
      <c r="N665" s="1705"/>
      <c r="O665" s="1705"/>
      <c r="P665" s="1705"/>
      <c r="Q665" s="1705"/>
      <c r="R665" s="1705"/>
      <c r="S665" s="1705"/>
      <c r="T665" s="1705"/>
      <c r="U665" s="1705"/>
      <c r="V665" s="1705"/>
      <c r="W665" s="1705"/>
      <c r="X665" s="1705"/>
      <c r="Y665" s="1705"/>
      <c r="Z665" s="1705"/>
    </row>
    <row r="666" spans="1:26" ht="15.75" customHeight="1">
      <c r="A666" s="1705"/>
      <c r="B666" s="1705"/>
      <c r="C666" s="1705"/>
      <c r="D666" s="1705"/>
      <c r="E666" s="1705"/>
      <c r="F666" s="1705"/>
      <c r="G666" s="1705"/>
      <c r="H666" s="1705"/>
      <c r="I666" s="1705"/>
      <c r="J666" s="1705"/>
      <c r="K666" s="1705"/>
      <c r="L666" s="1705"/>
      <c r="M666" s="1705"/>
      <c r="N666" s="1705"/>
      <c r="O666" s="1705"/>
      <c r="P666" s="1705"/>
      <c r="Q666" s="1705"/>
      <c r="R666" s="1705"/>
      <c r="S666" s="1705"/>
      <c r="T666" s="1705"/>
      <c r="U666" s="1705"/>
      <c r="V666" s="1705"/>
      <c r="W666" s="1705"/>
      <c r="X666" s="1705"/>
      <c r="Y666" s="1705"/>
      <c r="Z666" s="1705"/>
    </row>
    <row r="667" spans="1:26" ht="15.75" customHeight="1">
      <c r="A667" s="1705"/>
      <c r="B667" s="1705"/>
      <c r="C667" s="1705"/>
      <c r="D667" s="1705"/>
      <c r="E667" s="1705"/>
      <c r="F667" s="1705"/>
      <c r="G667" s="1705"/>
      <c r="H667" s="1705"/>
      <c r="I667" s="1705"/>
      <c r="J667" s="1705"/>
      <c r="K667" s="1705"/>
      <c r="L667" s="1705"/>
      <c r="M667" s="1705"/>
      <c r="N667" s="1705"/>
      <c r="O667" s="1705"/>
      <c r="P667" s="1705"/>
      <c r="Q667" s="1705"/>
      <c r="R667" s="1705"/>
      <c r="S667" s="1705"/>
      <c r="T667" s="1705"/>
      <c r="U667" s="1705"/>
      <c r="V667" s="1705"/>
      <c r="W667" s="1705"/>
      <c r="X667" s="1705"/>
      <c r="Y667" s="1705"/>
      <c r="Z667" s="1705"/>
    </row>
    <row r="668" spans="1:26" ht="15.75" customHeight="1">
      <c r="A668" s="1705"/>
      <c r="B668" s="1705"/>
      <c r="C668" s="1705"/>
      <c r="D668" s="1705"/>
      <c r="E668" s="1705"/>
      <c r="F668" s="1705"/>
      <c r="G668" s="1705"/>
      <c r="H668" s="1705"/>
      <c r="I668" s="1705"/>
      <c r="J668" s="1705"/>
      <c r="K668" s="1705"/>
      <c r="L668" s="1705"/>
      <c r="M668" s="1705"/>
      <c r="N668" s="1705"/>
      <c r="O668" s="1705"/>
      <c r="P668" s="1705"/>
      <c r="Q668" s="1705"/>
      <c r="R668" s="1705"/>
      <c r="S668" s="1705"/>
      <c r="T668" s="1705"/>
      <c r="U668" s="1705"/>
      <c r="V668" s="1705"/>
      <c r="W668" s="1705"/>
      <c r="X668" s="1705"/>
      <c r="Y668" s="1705"/>
      <c r="Z668" s="1705"/>
    </row>
    <row r="669" spans="1:26" ht="15.75" customHeight="1">
      <c r="A669" s="1705"/>
      <c r="B669" s="1705"/>
      <c r="C669" s="1705"/>
      <c r="D669" s="1705"/>
      <c r="E669" s="1705"/>
      <c r="F669" s="1705"/>
      <c r="G669" s="1705"/>
      <c r="H669" s="1705"/>
      <c r="I669" s="1705"/>
      <c r="J669" s="1705"/>
      <c r="K669" s="1705"/>
      <c r="L669" s="1705"/>
      <c r="M669" s="1705"/>
      <c r="N669" s="1705"/>
      <c r="O669" s="1705"/>
      <c r="P669" s="1705"/>
      <c r="Q669" s="1705"/>
      <c r="R669" s="1705"/>
      <c r="S669" s="1705"/>
      <c r="T669" s="1705"/>
      <c r="U669" s="1705"/>
      <c r="V669" s="1705"/>
      <c r="W669" s="1705"/>
      <c r="X669" s="1705"/>
      <c r="Y669" s="1705"/>
      <c r="Z669" s="1705"/>
    </row>
    <row r="670" spans="1:26" ht="15.75" customHeight="1">
      <c r="A670" s="1705"/>
      <c r="B670" s="1705"/>
      <c r="C670" s="1705"/>
      <c r="D670" s="1705"/>
      <c r="E670" s="1705"/>
      <c r="F670" s="1705"/>
      <c r="G670" s="1705"/>
      <c r="H670" s="1705"/>
      <c r="I670" s="1705"/>
      <c r="J670" s="1705"/>
      <c r="K670" s="1705"/>
      <c r="L670" s="1705"/>
      <c r="M670" s="1705"/>
      <c r="N670" s="1705"/>
      <c r="O670" s="1705"/>
      <c r="P670" s="1705"/>
      <c r="Q670" s="1705"/>
      <c r="R670" s="1705"/>
      <c r="S670" s="1705"/>
      <c r="T670" s="1705"/>
      <c r="U670" s="1705"/>
      <c r="V670" s="1705"/>
      <c r="W670" s="1705"/>
      <c r="X670" s="1705"/>
      <c r="Y670" s="1705"/>
      <c r="Z670" s="1705"/>
    </row>
    <row r="671" spans="1:26" ht="15.75" customHeight="1">
      <c r="A671" s="1705"/>
      <c r="B671" s="1705"/>
      <c r="C671" s="1705"/>
      <c r="D671" s="1705"/>
      <c r="E671" s="1705"/>
      <c r="F671" s="1705"/>
      <c r="G671" s="1705"/>
      <c r="H671" s="1705"/>
      <c r="I671" s="1705"/>
      <c r="J671" s="1705"/>
      <c r="K671" s="1705"/>
      <c r="L671" s="1705"/>
      <c r="M671" s="1705"/>
      <c r="N671" s="1705"/>
      <c r="O671" s="1705"/>
      <c r="P671" s="1705"/>
      <c r="Q671" s="1705"/>
      <c r="R671" s="1705"/>
      <c r="S671" s="1705"/>
      <c r="T671" s="1705"/>
      <c r="U671" s="1705"/>
      <c r="V671" s="1705"/>
      <c r="W671" s="1705"/>
      <c r="X671" s="1705"/>
      <c r="Y671" s="1705"/>
      <c r="Z671" s="1705"/>
    </row>
    <row r="672" spans="1:26" ht="15.75" customHeight="1">
      <c r="A672" s="1705"/>
      <c r="B672" s="1705"/>
      <c r="C672" s="1705"/>
      <c r="D672" s="1705"/>
      <c r="E672" s="1705"/>
      <c r="F672" s="1705"/>
      <c r="G672" s="1705"/>
      <c r="H672" s="1705"/>
      <c r="I672" s="1705"/>
      <c r="J672" s="1705"/>
      <c r="K672" s="1705"/>
      <c r="L672" s="1705"/>
      <c r="M672" s="1705"/>
      <c r="N672" s="1705"/>
      <c r="O672" s="1705"/>
      <c r="P672" s="1705"/>
      <c r="Q672" s="1705"/>
      <c r="R672" s="1705"/>
      <c r="S672" s="1705"/>
      <c r="T672" s="1705"/>
      <c r="U672" s="1705"/>
      <c r="V672" s="1705"/>
      <c r="W672" s="1705"/>
      <c r="X672" s="1705"/>
      <c r="Y672" s="1705"/>
      <c r="Z672" s="1705"/>
    </row>
    <row r="673" spans="1:26" ht="15.75" customHeight="1">
      <c r="A673" s="1705"/>
      <c r="B673" s="1705"/>
      <c r="C673" s="1705"/>
      <c r="D673" s="1705"/>
      <c r="E673" s="1705"/>
      <c r="F673" s="1705"/>
      <c r="G673" s="1705"/>
      <c r="H673" s="1705"/>
      <c r="I673" s="1705"/>
      <c r="J673" s="1705"/>
      <c r="K673" s="1705"/>
      <c r="L673" s="1705"/>
      <c r="M673" s="1705"/>
      <c r="N673" s="1705"/>
      <c r="O673" s="1705"/>
      <c r="P673" s="1705"/>
      <c r="Q673" s="1705"/>
      <c r="R673" s="1705"/>
      <c r="S673" s="1705"/>
      <c r="T673" s="1705"/>
      <c r="U673" s="1705"/>
      <c r="V673" s="1705"/>
      <c r="W673" s="1705"/>
      <c r="X673" s="1705"/>
      <c r="Y673" s="1705"/>
      <c r="Z673" s="1705"/>
    </row>
    <row r="674" spans="1:26" ht="15.75" customHeight="1">
      <c r="A674" s="1705"/>
      <c r="B674" s="1705"/>
      <c r="C674" s="1705"/>
      <c r="D674" s="1705"/>
      <c r="E674" s="1705"/>
      <c r="F674" s="1705"/>
      <c r="G674" s="1705"/>
      <c r="H674" s="1705"/>
      <c r="I674" s="1705"/>
      <c r="J674" s="1705"/>
      <c r="K674" s="1705"/>
      <c r="L674" s="1705"/>
      <c r="M674" s="1705"/>
      <c r="N674" s="1705"/>
      <c r="O674" s="1705"/>
      <c r="P674" s="1705"/>
      <c r="Q674" s="1705"/>
      <c r="R674" s="1705"/>
      <c r="S674" s="1705"/>
      <c r="T674" s="1705"/>
      <c r="U674" s="1705"/>
      <c r="V674" s="1705"/>
      <c r="W674" s="1705"/>
      <c r="X674" s="1705"/>
      <c r="Y674" s="1705"/>
      <c r="Z674" s="1705"/>
    </row>
    <row r="675" spans="1:26" ht="15.75" customHeight="1">
      <c r="A675" s="1705"/>
      <c r="B675" s="1705"/>
      <c r="C675" s="1705"/>
      <c r="D675" s="1705"/>
      <c r="E675" s="1705"/>
      <c r="F675" s="1705"/>
      <c r="G675" s="1705"/>
      <c r="H675" s="1705"/>
      <c r="I675" s="1705"/>
      <c r="J675" s="1705"/>
      <c r="K675" s="1705"/>
      <c r="L675" s="1705"/>
      <c r="M675" s="1705"/>
      <c r="N675" s="1705"/>
      <c r="O675" s="1705"/>
      <c r="P675" s="1705"/>
      <c r="Q675" s="1705"/>
      <c r="R675" s="1705"/>
      <c r="S675" s="1705"/>
      <c r="T675" s="1705"/>
      <c r="U675" s="1705"/>
      <c r="V675" s="1705"/>
      <c r="W675" s="1705"/>
      <c r="X675" s="1705"/>
      <c r="Y675" s="1705"/>
      <c r="Z675" s="1705"/>
    </row>
    <row r="676" spans="1:26" ht="15.75" customHeight="1">
      <c r="A676" s="1705"/>
      <c r="B676" s="1705"/>
      <c r="C676" s="1705"/>
      <c r="D676" s="1705"/>
      <c r="E676" s="1705"/>
      <c r="F676" s="1705"/>
      <c r="G676" s="1705"/>
      <c r="H676" s="1705"/>
      <c r="I676" s="1705"/>
      <c r="J676" s="1705"/>
      <c r="K676" s="1705"/>
      <c r="L676" s="1705"/>
      <c r="M676" s="1705"/>
      <c r="N676" s="1705"/>
      <c r="O676" s="1705"/>
      <c r="P676" s="1705"/>
      <c r="Q676" s="1705"/>
      <c r="R676" s="1705"/>
      <c r="S676" s="1705"/>
      <c r="T676" s="1705"/>
      <c r="U676" s="1705"/>
      <c r="V676" s="1705"/>
      <c r="W676" s="1705"/>
      <c r="X676" s="1705"/>
      <c r="Y676" s="1705"/>
      <c r="Z676" s="1705"/>
    </row>
    <row r="677" spans="1:26" ht="15.75" customHeight="1">
      <c r="A677" s="1705"/>
      <c r="B677" s="1705"/>
      <c r="C677" s="1705"/>
      <c r="D677" s="1705"/>
      <c r="E677" s="1705"/>
      <c r="F677" s="1705"/>
      <c r="G677" s="1705"/>
      <c r="H677" s="1705"/>
      <c r="I677" s="1705"/>
      <c r="J677" s="1705"/>
      <c r="K677" s="1705"/>
      <c r="L677" s="1705"/>
      <c r="M677" s="1705"/>
      <c r="N677" s="1705"/>
      <c r="O677" s="1705"/>
      <c r="P677" s="1705"/>
      <c r="Q677" s="1705"/>
      <c r="R677" s="1705"/>
      <c r="S677" s="1705"/>
      <c r="T677" s="1705"/>
      <c r="U677" s="1705"/>
      <c r="V677" s="1705"/>
      <c r="W677" s="1705"/>
      <c r="X677" s="1705"/>
      <c r="Y677" s="1705"/>
      <c r="Z677" s="1705"/>
    </row>
    <row r="678" spans="1:26" ht="15.75" customHeight="1">
      <c r="A678" s="1705"/>
      <c r="B678" s="1705"/>
      <c r="C678" s="1705"/>
      <c r="D678" s="1705"/>
      <c r="E678" s="1705"/>
      <c r="F678" s="1705"/>
      <c r="G678" s="1705"/>
      <c r="H678" s="1705"/>
      <c r="I678" s="1705"/>
      <c r="J678" s="1705"/>
      <c r="K678" s="1705"/>
      <c r="L678" s="1705"/>
      <c r="M678" s="1705"/>
      <c r="N678" s="1705"/>
      <c r="O678" s="1705"/>
      <c r="P678" s="1705"/>
      <c r="Q678" s="1705"/>
      <c r="R678" s="1705"/>
      <c r="S678" s="1705"/>
      <c r="T678" s="1705"/>
      <c r="U678" s="1705"/>
      <c r="V678" s="1705"/>
      <c r="W678" s="1705"/>
      <c r="X678" s="1705"/>
      <c r="Y678" s="1705"/>
      <c r="Z678" s="1705"/>
    </row>
    <row r="679" spans="1:26" ht="15.75" customHeight="1">
      <c r="A679" s="1705"/>
      <c r="B679" s="1705"/>
      <c r="C679" s="1705"/>
      <c r="D679" s="1705"/>
      <c r="E679" s="1705"/>
      <c r="F679" s="1705"/>
      <c r="G679" s="1705"/>
      <c r="H679" s="1705"/>
      <c r="I679" s="1705"/>
      <c r="J679" s="1705"/>
      <c r="K679" s="1705"/>
      <c r="L679" s="1705"/>
      <c r="M679" s="1705"/>
      <c r="N679" s="1705"/>
      <c r="O679" s="1705"/>
      <c r="P679" s="1705"/>
      <c r="Q679" s="1705"/>
      <c r="R679" s="1705"/>
      <c r="S679" s="1705"/>
      <c r="T679" s="1705"/>
      <c r="U679" s="1705"/>
      <c r="V679" s="1705"/>
      <c r="W679" s="1705"/>
      <c r="X679" s="1705"/>
      <c r="Y679" s="1705"/>
      <c r="Z679" s="1705"/>
    </row>
    <row r="680" spans="1:26" ht="15.75" customHeight="1">
      <c r="A680" s="1705"/>
      <c r="B680" s="1705"/>
      <c r="C680" s="1705"/>
      <c r="D680" s="1705"/>
      <c r="E680" s="1705"/>
      <c r="F680" s="1705"/>
      <c r="G680" s="1705"/>
      <c r="H680" s="1705"/>
      <c r="I680" s="1705"/>
      <c r="J680" s="1705"/>
      <c r="K680" s="1705"/>
      <c r="L680" s="1705"/>
      <c r="M680" s="1705"/>
      <c r="N680" s="1705"/>
      <c r="O680" s="1705"/>
      <c r="P680" s="1705"/>
      <c r="Q680" s="1705"/>
      <c r="R680" s="1705"/>
      <c r="S680" s="1705"/>
      <c r="T680" s="1705"/>
      <c r="U680" s="1705"/>
      <c r="V680" s="1705"/>
      <c r="W680" s="1705"/>
      <c r="X680" s="1705"/>
      <c r="Y680" s="1705"/>
      <c r="Z680" s="1705"/>
    </row>
    <row r="681" spans="1:26" ht="15.75" customHeight="1">
      <c r="A681" s="1705"/>
      <c r="B681" s="1705"/>
      <c r="C681" s="1705"/>
      <c r="D681" s="1705"/>
      <c r="E681" s="1705"/>
      <c r="F681" s="1705"/>
      <c r="G681" s="1705"/>
      <c r="H681" s="1705"/>
      <c r="I681" s="1705"/>
      <c r="J681" s="1705"/>
      <c r="K681" s="1705"/>
      <c r="L681" s="1705"/>
      <c r="M681" s="1705"/>
      <c r="N681" s="1705"/>
      <c r="O681" s="1705"/>
      <c r="P681" s="1705"/>
      <c r="Q681" s="1705"/>
      <c r="R681" s="1705"/>
      <c r="S681" s="1705"/>
      <c r="T681" s="1705"/>
      <c r="U681" s="1705"/>
      <c r="V681" s="1705"/>
      <c r="W681" s="1705"/>
      <c r="X681" s="1705"/>
      <c r="Y681" s="1705"/>
      <c r="Z681" s="1705"/>
    </row>
    <row r="682" spans="1:26" ht="15.75" customHeight="1">
      <c r="A682" s="1705"/>
      <c r="B682" s="1705"/>
      <c r="C682" s="1705"/>
      <c r="D682" s="1705"/>
      <c r="E682" s="1705"/>
      <c r="F682" s="1705"/>
      <c r="G682" s="1705"/>
      <c r="H682" s="1705"/>
      <c r="I682" s="1705"/>
      <c r="J682" s="1705"/>
      <c r="K682" s="1705"/>
      <c r="L682" s="1705"/>
      <c r="M682" s="1705"/>
      <c r="N682" s="1705"/>
      <c r="O682" s="1705"/>
      <c r="P682" s="1705"/>
      <c r="Q682" s="1705"/>
      <c r="R682" s="1705"/>
      <c r="S682" s="1705"/>
      <c r="T682" s="1705"/>
      <c r="U682" s="1705"/>
      <c r="V682" s="1705"/>
      <c r="W682" s="1705"/>
      <c r="X682" s="1705"/>
      <c r="Y682" s="1705"/>
      <c r="Z682" s="1705"/>
    </row>
    <row r="683" spans="1:26" ht="15.75" customHeight="1">
      <c r="A683" s="1705"/>
      <c r="B683" s="1705"/>
      <c r="C683" s="1705"/>
      <c r="D683" s="1705"/>
      <c r="E683" s="1705"/>
      <c r="F683" s="1705"/>
      <c r="G683" s="1705"/>
      <c r="H683" s="1705"/>
      <c r="I683" s="1705"/>
      <c r="J683" s="1705"/>
      <c r="K683" s="1705"/>
      <c r="L683" s="1705"/>
      <c r="M683" s="1705"/>
      <c r="N683" s="1705"/>
      <c r="O683" s="1705"/>
      <c r="P683" s="1705"/>
      <c r="Q683" s="1705"/>
      <c r="R683" s="1705"/>
      <c r="S683" s="1705"/>
      <c r="T683" s="1705"/>
      <c r="U683" s="1705"/>
      <c r="V683" s="1705"/>
      <c r="W683" s="1705"/>
      <c r="X683" s="1705"/>
      <c r="Y683" s="1705"/>
      <c r="Z683" s="1705"/>
    </row>
    <row r="684" spans="1:26" ht="15.75" customHeight="1">
      <c r="A684" s="1705"/>
      <c r="B684" s="1705"/>
      <c r="C684" s="1705"/>
      <c r="D684" s="1705"/>
      <c r="E684" s="1705"/>
      <c r="F684" s="1705"/>
      <c r="G684" s="1705"/>
      <c r="H684" s="1705"/>
      <c r="I684" s="1705"/>
      <c r="J684" s="1705"/>
      <c r="K684" s="1705"/>
      <c r="L684" s="1705"/>
      <c r="M684" s="1705"/>
      <c r="N684" s="1705"/>
      <c r="O684" s="1705"/>
      <c r="P684" s="1705"/>
      <c r="Q684" s="1705"/>
      <c r="R684" s="1705"/>
      <c r="S684" s="1705"/>
      <c r="T684" s="1705"/>
      <c r="U684" s="1705"/>
      <c r="V684" s="1705"/>
      <c r="W684" s="1705"/>
      <c r="X684" s="1705"/>
      <c r="Y684" s="1705"/>
      <c r="Z684" s="1705"/>
    </row>
    <row r="685" spans="1:26" ht="15.75" customHeight="1">
      <c r="A685" s="1705"/>
      <c r="B685" s="1705"/>
      <c r="C685" s="1705"/>
      <c r="D685" s="1705"/>
      <c r="E685" s="1705"/>
      <c r="F685" s="1705"/>
      <c r="G685" s="1705"/>
      <c r="H685" s="1705"/>
      <c r="I685" s="1705"/>
      <c r="J685" s="1705"/>
      <c r="K685" s="1705"/>
      <c r="L685" s="1705"/>
      <c r="M685" s="1705"/>
      <c r="N685" s="1705"/>
      <c r="O685" s="1705"/>
      <c r="P685" s="1705"/>
      <c r="Q685" s="1705"/>
      <c r="R685" s="1705"/>
      <c r="S685" s="1705"/>
      <c r="T685" s="1705"/>
      <c r="U685" s="1705"/>
      <c r="V685" s="1705"/>
      <c r="W685" s="1705"/>
      <c r="X685" s="1705"/>
      <c r="Y685" s="1705"/>
      <c r="Z685" s="1705"/>
    </row>
    <row r="686" spans="1:26" ht="15.75" customHeight="1">
      <c r="A686" s="1705"/>
      <c r="B686" s="1705"/>
      <c r="C686" s="1705"/>
      <c r="D686" s="1705"/>
      <c r="E686" s="1705"/>
      <c r="F686" s="1705"/>
      <c r="G686" s="1705"/>
      <c r="H686" s="1705"/>
      <c r="I686" s="1705"/>
      <c r="J686" s="1705"/>
      <c r="K686" s="1705"/>
      <c r="L686" s="1705"/>
      <c r="M686" s="1705"/>
      <c r="N686" s="1705"/>
      <c r="O686" s="1705"/>
      <c r="P686" s="1705"/>
      <c r="Q686" s="1705"/>
      <c r="R686" s="1705"/>
      <c r="S686" s="1705"/>
      <c r="T686" s="1705"/>
      <c r="U686" s="1705"/>
      <c r="V686" s="1705"/>
      <c r="W686" s="1705"/>
      <c r="X686" s="1705"/>
      <c r="Y686" s="1705"/>
      <c r="Z686" s="1705"/>
    </row>
    <row r="687" spans="1:26" ht="15.75" customHeight="1">
      <c r="A687" s="1705"/>
      <c r="B687" s="1705"/>
      <c r="C687" s="1705"/>
      <c r="D687" s="1705"/>
      <c r="E687" s="1705"/>
      <c r="F687" s="1705"/>
      <c r="G687" s="1705"/>
      <c r="H687" s="1705"/>
      <c r="I687" s="1705"/>
      <c r="J687" s="1705"/>
      <c r="K687" s="1705"/>
      <c r="L687" s="1705"/>
      <c r="M687" s="1705"/>
      <c r="N687" s="1705"/>
      <c r="O687" s="1705"/>
      <c r="P687" s="1705"/>
      <c r="Q687" s="1705"/>
      <c r="R687" s="1705"/>
      <c r="S687" s="1705"/>
      <c r="T687" s="1705"/>
      <c r="U687" s="1705"/>
      <c r="V687" s="1705"/>
      <c r="W687" s="1705"/>
      <c r="X687" s="1705"/>
      <c r="Y687" s="1705"/>
      <c r="Z687" s="1705"/>
    </row>
    <row r="688" spans="1:26" ht="15.75" customHeight="1">
      <c r="A688" s="1705"/>
      <c r="B688" s="1705"/>
      <c r="C688" s="1705"/>
      <c r="D688" s="1705"/>
      <c r="E688" s="1705"/>
      <c r="F688" s="1705"/>
      <c r="G688" s="1705"/>
      <c r="H688" s="1705"/>
      <c r="I688" s="1705"/>
      <c r="J688" s="1705"/>
      <c r="K688" s="1705"/>
      <c r="L688" s="1705"/>
      <c r="M688" s="1705"/>
      <c r="N688" s="1705"/>
      <c r="O688" s="1705"/>
      <c r="P688" s="1705"/>
      <c r="Q688" s="1705"/>
      <c r="R688" s="1705"/>
      <c r="S688" s="1705"/>
      <c r="T688" s="1705"/>
      <c r="U688" s="1705"/>
      <c r="V688" s="1705"/>
      <c r="W688" s="1705"/>
      <c r="X688" s="1705"/>
      <c r="Y688" s="1705"/>
      <c r="Z688" s="1705"/>
    </row>
    <row r="689" spans="1:26" ht="15.75" customHeight="1">
      <c r="A689" s="1705"/>
      <c r="B689" s="1705"/>
      <c r="C689" s="1705"/>
      <c r="D689" s="1705"/>
      <c r="E689" s="1705"/>
      <c r="F689" s="1705"/>
      <c r="G689" s="1705"/>
      <c r="H689" s="1705"/>
      <c r="I689" s="1705"/>
      <c r="J689" s="1705"/>
      <c r="K689" s="1705"/>
      <c r="L689" s="1705"/>
      <c r="M689" s="1705"/>
      <c r="N689" s="1705"/>
      <c r="O689" s="1705"/>
      <c r="P689" s="1705"/>
      <c r="Q689" s="1705"/>
      <c r="R689" s="1705"/>
      <c r="S689" s="1705"/>
      <c r="T689" s="1705"/>
      <c r="U689" s="1705"/>
      <c r="V689" s="1705"/>
      <c r="W689" s="1705"/>
      <c r="X689" s="1705"/>
      <c r="Y689" s="1705"/>
      <c r="Z689" s="1705"/>
    </row>
    <row r="690" spans="1:26" ht="15.75" customHeight="1">
      <c r="A690" s="1705"/>
      <c r="B690" s="1705"/>
      <c r="C690" s="1705"/>
      <c r="D690" s="1705"/>
      <c r="E690" s="1705"/>
      <c r="F690" s="1705"/>
      <c r="G690" s="1705"/>
      <c r="H690" s="1705"/>
      <c r="I690" s="1705"/>
      <c r="J690" s="1705"/>
      <c r="K690" s="1705"/>
      <c r="L690" s="1705"/>
      <c r="M690" s="1705"/>
      <c r="N690" s="1705"/>
      <c r="O690" s="1705"/>
      <c r="P690" s="1705"/>
      <c r="Q690" s="1705"/>
      <c r="R690" s="1705"/>
      <c r="S690" s="1705"/>
      <c r="T690" s="1705"/>
      <c r="U690" s="1705"/>
      <c r="V690" s="1705"/>
      <c r="W690" s="1705"/>
      <c r="X690" s="1705"/>
      <c r="Y690" s="1705"/>
      <c r="Z690" s="1705"/>
    </row>
    <row r="691" spans="1:26" ht="15.75" customHeight="1">
      <c r="A691" s="1705"/>
      <c r="B691" s="1705"/>
      <c r="C691" s="1705"/>
      <c r="D691" s="1705"/>
      <c r="E691" s="1705"/>
      <c r="F691" s="1705"/>
      <c r="G691" s="1705"/>
      <c r="H691" s="1705"/>
      <c r="I691" s="1705"/>
      <c r="J691" s="1705"/>
      <c r="K691" s="1705"/>
      <c r="L691" s="1705"/>
      <c r="M691" s="1705"/>
      <c r="N691" s="1705"/>
      <c r="O691" s="1705"/>
      <c r="P691" s="1705"/>
      <c r="Q691" s="1705"/>
      <c r="R691" s="1705"/>
      <c r="S691" s="1705"/>
      <c r="T691" s="1705"/>
      <c r="U691" s="1705"/>
      <c r="V691" s="1705"/>
      <c r="W691" s="1705"/>
      <c r="X691" s="1705"/>
      <c r="Y691" s="1705"/>
      <c r="Z691" s="1705"/>
    </row>
    <row r="692" spans="1:26" ht="15.75" customHeight="1">
      <c r="A692" s="1705"/>
      <c r="B692" s="1705"/>
      <c r="C692" s="1705"/>
      <c r="D692" s="1705"/>
      <c r="E692" s="1705"/>
      <c r="F692" s="1705"/>
      <c r="G692" s="1705"/>
      <c r="H692" s="1705"/>
      <c r="I692" s="1705"/>
      <c r="J692" s="1705"/>
      <c r="K692" s="1705"/>
      <c r="L692" s="1705"/>
      <c r="M692" s="1705"/>
      <c r="N692" s="1705"/>
      <c r="O692" s="1705"/>
      <c r="P692" s="1705"/>
      <c r="Q692" s="1705"/>
      <c r="R692" s="1705"/>
      <c r="S692" s="1705"/>
      <c r="T692" s="1705"/>
      <c r="U692" s="1705"/>
      <c r="V692" s="1705"/>
      <c r="W692" s="1705"/>
      <c r="X692" s="1705"/>
      <c r="Y692" s="1705"/>
      <c r="Z692" s="1705"/>
    </row>
    <row r="693" spans="1:26" ht="15.75" customHeight="1">
      <c r="A693" s="1705"/>
      <c r="B693" s="1705"/>
      <c r="C693" s="1705"/>
      <c r="D693" s="1705"/>
      <c r="E693" s="1705"/>
      <c r="F693" s="1705"/>
      <c r="G693" s="1705"/>
      <c r="H693" s="1705"/>
      <c r="I693" s="1705"/>
      <c r="J693" s="1705"/>
      <c r="K693" s="1705"/>
      <c r="L693" s="1705"/>
      <c r="M693" s="1705"/>
      <c r="N693" s="1705"/>
      <c r="O693" s="1705"/>
      <c r="P693" s="1705"/>
      <c r="Q693" s="1705"/>
      <c r="R693" s="1705"/>
      <c r="S693" s="1705"/>
      <c r="T693" s="1705"/>
      <c r="U693" s="1705"/>
      <c r="V693" s="1705"/>
      <c r="W693" s="1705"/>
      <c r="X693" s="1705"/>
      <c r="Y693" s="1705"/>
      <c r="Z693" s="1705"/>
    </row>
    <row r="694" spans="1:26" ht="15.75" customHeight="1">
      <c r="A694" s="1705"/>
      <c r="B694" s="1705"/>
      <c r="C694" s="1705"/>
      <c r="D694" s="1705"/>
      <c r="E694" s="1705"/>
      <c r="F694" s="1705"/>
      <c r="G694" s="1705"/>
      <c r="H694" s="1705"/>
      <c r="I694" s="1705"/>
      <c r="J694" s="1705"/>
      <c r="K694" s="1705"/>
      <c r="L694" s="1705"/>
      <c r="M694" s="1705"/>
      <c r="N694" s="1705"/>
      <c r="O694" s="1705"/>
      <c r="P694" s="1705"/>
      <c r="Q694" s="1705"/>
      <c r="R694" s="1705"/>
      <c r="S694" s="1705"/>
      <c r="T694" s="1705"/>
      <c r="U694" s="1705"/>
      <c r="V694" s="1705"/>
      <c r="W694" s="1705"/>
      <c r="X694" s="1705"/>
      <c r="Y694" s="1705"/>
      <c r="Z694" s="1705"/>
    </row>
    <row r="695" spans="1:26" ht="15.75" customHeight="1">
      <c r="A695" s="1705"/>
      <c r="B695" s="1705"/>
      <c r="C695" s="1705"/>
      <c r="D695" s="1705"/>
      <c r="E695" s="1705"/>
      <c r="F695" s="1705"/>
      <c r="G695" s="1705"/>
      <c r="H695" s="1705"/>
      <c r="I695" s="1705"/>
      <c r="J695" s="1705"/>
      <c r="K695" s="1705"/>
      <c r="L695" s="1705"/>
      <c r="M695" s="1705"/>
      <c r="N695" s="1705"/>
      <c r="O695" s="1705"/>
      <c r="P695" s="1705"/>
      <c r="Q695" s="1705"/>
      <c r="R695" s="1705"/>
      <c r="S695" s="1705"/>
      <c r="T695" s="1705"/>
      <c r="U695" s="1705"/>
      <c r="V695" s="1705"/>
      <c r="W695" s="1705"/>
      <c r="X695" s="1705"/>
      <c r="Y695" s="1705"/>
      <c r="Z695" s="1705"/>
    </row>
    <row r="696" spans="1:26" ht="15.75" customHeight="1">
      <c r="A696" s="1705"/>
      <c r="B696" s="1705"/>
      <c r="C696" s="1705"/>
      <c r="D696" s="1705"/>
      <c r="E696" s="1705"/>
      <c r="F696" s="1705"/>
      <c r="G696" s="1705"/>
      <c r="H696" s="1705"/>
      <c r="I696" s="1705"/>
      <c r="J696" s="1705"/>
      <c r="K696" s="1705"/>
      <c r="L696" s="1705"/>
      <c r="M696" s="1705"/>
      <c r="N696" s="1705"/>
      <c r="O696" s="1705"/>
      <c r="P696" s="1705"/>
      <c r="Q696" s="1705"/>
      <c r="R696" s="1705"/>
      <c r="S696" s="1705"/>
      <c r="T696" s="1705"/>
      <c r="U696" s="1705"/>
      <c r="V696" s="1705"/>
      <c r="W696" s="1705"/>
      <c r="X696" s="1705"/>
      <c r="Y696" s="1705"/>
      <c r="Z696" s="1705"/>
    </row>
    <row r="697" spans="1:26" ht="15.75" customHeight="1">
      <c r="A697" s="1705"/>
      <c r="B697" s="1705"/>
      <c r="C697" s="1705"/>
      <c r="D697" s="1705"/>
      <c r="E697" s="1705"/>
      <c r="F697" s="1705"/>
      <c r="G697" s="1705"/>
      <c r="H697" s="1705"/>
      <c r="I697" s="1705"/>
      <c r="J697" s="1705"/>
      <c r="K697" s="1705"/>
      <c r="L697" s="1705"/>
      <c r="M697" s="1705"/>
      <c r="N697" s="1705"/>
      <c r="O697" s="1705"/>
      <c r="P697" s="1705"/>
      <c r="Q697" s="1705"/>
      <c r="R697" s="1705"/>
      <c r="S697" s="1705"/>
      <c r="T697" s="1705"/>
      <c r="U697" s="1705"/>
      <c r="V697" s="1705"/>
      <c r="W697" s="1705"/>
      <c r="X697" s="1705"/>
      <c r="Y697" s="1705"/>
      <c r="Z697" s="1705"/>
    </row>
    <row r="698" spans="1:26" ht="15.75" customHeight="1">
      <c r="A698" s="1705"/>
      <c r="B698" s="1705"/>
      <c r="C698" s="1705"/>
      <c r="D698" s="1705"/>
      <c r="E698" s="1705"/>
      <c r="F698" s="1705"/>
      <c r="G698" s="1705"/>
      <c r="H698" s="1705"/>
      <c r="I698" s="1705"/>
      <c r="J698" s="1705"/>
      <c r="K698" s="1705"/>
      <c r="L698" s="1705"/>
      <c r="M698" s="1705"/>
      <c r="N698" s="1705"/>
      <c r="O698" s="1705"/>
      <c r="P698" s="1705"/>
      <c r="Q698" s="1705"/>
      <c r="R698" s="1705"/>
      <c r="S698" s="1705"/>
      <c r="T698" s="1705"/>
      <c r="U698" s="1705"/>
      <c r="V698" s="1705"/>
      <c r="W698" s="1705"/>
      <c r="X698" s="1705"/>
      <c r="Y698" s="1705"/>
      <c r="Z698" s="1705"/>
    </row>
    <row r="699" spans="1:26" ht="15.75" customHeight="1">
      <c r="A699" s="1705"/>
      <c r="B699" s="1705"/>
      <c r="C699" s="1705"/>
      <c r="D699" s="1705"/>
      <c r="E699" s="1705"/>
      <c r="F699" s="1705"/>
      <c r="G699" s="1705"/>
      <c r="H699" s="1705"/>
      <c r="I699" s="1705"/>
      <c r="J699" s="1705"/>
      <c r="K699" s="1705"/>
      <c r="L699" s="1705"/>
      <c r="M699" s="1705"/>
      <c r="N699" s="1705"/>
      <c r="O699" s="1705"/>
      <c r="P699" s="1705"/>
      <c r="Q699" s="1705"/>
      <c r="R699" s="1705"/>
      <c r="S699" s="1705"/>
      <c r="T699" s="1705"/>
      <c r="U699" s="1705"/>
      <c r="V699" s="1705"/>
      <c r="W699" s="1705"/>
      <c r="X699" s="1705"/>
      <c r="Y699" s="1705"/>
      <c r="Z699" s="1705"/>
    </row>
    <row r="700" spans="1:26" ht="15.75" customHeight="1">
      <c r="A700" s="1705"/>
      <c r="B700" s="1705"/>
      <c r="C700" s="1705"/>
      <c r="D700" s="1705"/>
      <c r="E700" s="1705"/>
      <c r="F700" s="1705"/>
      <c r="G700" s="1705"/>
      <c r="H700" s="1705"/>
      <c r="I700" s="1705"/>
      <c r="J700" s="1705"/>
      <c r="K700" s="1705"/>
      <c r="L700" s="1705"/>
      <c r="M700" s="1705"/>
      <c r="N700" s="1705"/>
      <c r="O700" s="1705"/>
      <c r="P700" s="1705"/>
      <c r="Q700" s="1705"/>
      <c r="R700" s="1705"/>
      <c r="S700" s="1705"/>
      <c r="T700" s="1705"/>
      <c r="U700" s="1705"/>
      <c r="V700" s="1705"/>
      <c r="W700" s="1705"/>
      <c r="X700" s="1705"/>
      <c r="Y700" s="1705"/>
      <c r="Z700" s="1705"/>
    </row>
    <row r="701" spans="1:26" ht="15.75" customHeight="1">
      <c r="A701" s="1705"/>
      <c r="B701" s="1705"/>
      <c r="C701" s="1705"/>
      <c r="D701" s="1705"/>
      <c r="E701" s="1705"/>
      <c r="F701" s="1705"/>
      <c r="G701" s="1705"/>
      <c r="H701" s="1705"/>
      <c r="I701" s="1705"/>
      <c r="J701" s="1705"/>
      <c r="K701" s="1705"/>
      <c r="L701" s="1705"/>
      <c r="M701" s="1705"/>
      <c r="N701" s="1705"/>
      <c r="O701" s="1705"/>
      <c r="P701" s="1705"/>
      <c r="Q701" s="1705"/>
      <c r="R701" s="1705"/>
      <c r="S701" s="1705"/>
      <c r="T701" s="1705"/>
      <c r="U701" s="1705"/>
      <c r="V701" s="1705"/>
      <c r="W701" s="1705"/>
      <c r="X701" s="1705"/>
      <c r="Y701" s="1705"/>
      <c r="Z701" s="1705"/>
    </row>
    <row r="702" spans="1:26" ht="15.75" customHeight="1">
      <c r="A702" s="1705"/>
      <c r="B702" s="1705"/>
      <c r="C702" s="1705"/>
      <c r="D702" s="1705"/>
      <c r="E702" s="1705"/>
      <c r="F702" s="1705"/>
      <c r="G702" s="1705"/>
      <c r="H702" s="1705"/>
      <c r="I702" s="1705"/>
      <c r="J702" s="1705"/>
      <c r="K702" s="1705"/>
      <c r="L702" s="1705"/>
      <c r="M702" s="1705"/>
      <c r="N702" s="1705"/>
      <c r="O702" s="1705"/>
      <c r="P702" s="1705"/>
      <c r="Q702" s="1705"/>
      <c r="R702" s="1705"/>
      <c r="S702" s="1705"/>
      <c r="T702" s="1705"/>
      <c r="U702" s="1705"/>
      <c r="V702" s="1705"/>
      <c r="W702" s="1705"/>
      <c r="X702" s="1705"/>
      <c r="Y702" s="1705"/>
      <c r="Z702" s="1705"/>
    </row>
    <row r="703" spans="1:26" ht="15.75" customHeight="1">
      <c r="A703" s="1705"/>
      <c r="B703" s="1705"/>
      <c r="C703" s="1705"/>
      <c r="D703" s="1705"/>
      <c r="E703" s="1705"/>
      <c r="F703" s="1705"/>
      <c r="G703" s="1705"/>
      <c r="H703" s="1705"/>
      <c r="I703" s="1705"/>
      <c r="J703" s="1705"/>
      <c r="K703" s="1705"/>
      <c r="L703" s="1705"/>
      <c r="M703" s="1705"/>
      <c r="N703" s="1705"/>
      <c r="O703" s="1705"/>
      <c r="P703" s="1705"/>
      <c r="Q703" s="1705"/>
      <c r="R703" s="1705"/>
      <c r="S703" s="1705"/>
      <c r="T703" s="1705"/>
      <c r="U703" s="1705"/>
      <c r="V703" s="1705"/>
      <c r="W703" s="1705"/>
      <c r="X703" s="1705"/>
      <c r="Y703" s="1705"/>
      <c r="Z703" s="1705"/>
    </row>
    <row r="704" spans="1:26" ht="15.75" customHeight="1">
      <c r="A704" s="1705"/>
      <c r="B704" s="1705"/>
      <c r="C704" s="1705"/>
      <c r="D704" s="1705"/>
      <c r="E704" s="1705"/>
      <c r="F704" s="1705"/>
      <c r="G704" s="1705"/>
      <c r="H704" s="1705"/>
      <c r="I704" s="1705"/>
      <c r="J704" s="1705"/>
      <c r="K704" s="1705"/>
      <c r="L704" s="1705"/>
      <c r="M704" s="1705"/>
      <c r="N704" s="1705"/>
      <c r="O704" s="1705"/>
      <c r="P704" s="1705"/>
      <c r="Q704" s="1705"/>
      <c r="R704" s="1705"/>
      <c r="S704" s="1705"/>
      <c r="T704" s="1705"/>
      <c r="U704" s="1705"/>
      <c r="V704" s="1705"/>
      <c r="W704" s="1705"/>
      <c r="X704" s="1705"/>
      <c r="Y704" s="1705"/>
      <c r="Z704" s="1705"/>
    </row>
    <row r="705" spans="1:26" ht="15.75" customHeight="1">
      <c r="A705" s="1705"/>
      <c r="B705" s="1705"/>
      <c r="C705" s="1705"/>
      <c r="D705" s="1705"/>
      <c r="E705" s="1705"/>
      <c r="F705" s="1705"/>
      <c r="G705" s="1705"/>
      <c r="H705" s="1705"/>
      <c r="I705" s="1705"/>
      <c r="J705" s="1705"/>
      <c r="K705" s="1705"/>
      <c r="L705" s="1705"/>
      <c r="M705" s="1705"/>
      <c r="N705" s="1705"/>
      <c r="O705" s="1705"/>
      <c r="P705" s="1705"/>
      <c r="Q705" s="1705"/>
      <c r="R705" s="1705"/>
      <c r="S705" s="1705"/>
      <c r="T705" s="1705"/>
      <c r="U705" s="1705"/>
      <c r="V705" s="1705"/>
      <c r="W705" s="1705"/>
      <c r="X705" s="1705"/>
      <c r="Y705" s="1705"/>
      <c r="Z705" s="1705"/>
    </row>
    <row r="706" spans="1:26" ht="15.75" customHeight="1">
      <c r="A706" s="1705"/>
      <c r="B706" s="1705"/>
      <c r="C706" s="1705"/>
      <c r="D706" s="1705"/>
      <c r="E706" s="1705"/>
      <c r="F706" s="1705"/>
      <c r="G706" s="1705"/>
      <c r="H706" s="1705"/>
      <c r="I706" s="1705"/>
      <c r="J706" s="1705"/>
      <c r="K706" s="1705"/>
      <c r="L706" s="1705"/>
      <c r="M706" s="1705"/>
      <c r="N706" s="1705"/>
      <c r="O706" s="1705"/>
      <c r="P706" s="1705"/>
      <c r="Q706" s="1705"/>
      <c r="R706" s="1705"/>
      <c r="S706" s="1705"/>
      <c r="T706" s="1705"/>
      <c r="U706" s="1705"/>
      <c r="V706" s="1705"/>
      <c r="W706" s="1705"/>
      <c r="X706" s="1705"/>
      <c r="Y706" s="1705"/>
      <c r="Z706" s="1705"/>
    </row>
    <row r="707" spans="1:26" ht="15.75" customHeight="1">
      <c r="A707" s="1705"/>
      <c r="B707" s="1705"/>
      <c r="C707" s="1705"/>
      <c r="D707" s="1705"/>
      <c r="E707" s="1705"/>
      <c r="F707" s="1705"/>
      <c r="G707" s="1705"/>
      <c r="H707" s="1705"/>
      <c r="I707" s="1705"/>
      <c r="J707" s="1705"/>
      <c r="K707" s="1705"/>
      <c r="L707" s="1705"/>
      <c r="M707" s="1705"/>
      <c r="N707" s="1705"/>
      <c r="O707" s="1705"/>
      <c r="P707" s="1705"/>
      <c r="Q707" s="1705"/>
      <c r="R707" s="1705"/>
      <c r="S707" s="1705"/>
      <c r="T707" s="1705"/>
      <c r="U707" s="1705"/>
      <c r="V707" s="1705"/>
      <c r="W707" s="1705"/>
      <c r="X707" s="1705"/>
      <c r="Y707" s="1705"/>
      <c r="Z707" s="1705"/>
    </row>
    <row r="708" spans="1:26" ht="15.75" customHeight="1">
      <c r="A708" s="1705"/>
      <c r="B708" s="1705"/>
      <c r="C708" s="1705"/>
      <c r="D708" s="1705"/>
      <c r="E708" s="1705"/>
      <c r="F708" s="1705"/>
      <c r="G708" s="1705"/>
      <c r="H708" s="1705"/>
      <c r="I708" s="1705"/>
      <c r="J708" s="1705"/>
      <c r="K708" s="1705"/>
      <c r="L708" s="1705"/>
      <c r="M708" s="1705"/>
      <c r="N708" s="1705"/>
      <c r="O708" s="1705"/>
      <c r="P708" s="1705"/>
      <c r="Q708" s="1705"/>
      <c r="R708" s="1705"/>
      <c r="S708" s="1705"/>
      <c r="T708" s="1705"/>
      <c r="U708" s="1705"/>
      <c r="V708" s="1705"/>
      <c r="W708" s="1705"/>
      <c r="X708" s="1705"/>
      <c r="Y708" s="1705"/>
      <c r="Z708" s="1705"/>
    </row>
    <row r="709" spans="1:26" ht="15.75" customHeight="1">
      <c r="A709" s="1705"/>
      <c r="B709" s="1705"/>
      <c r="C709" s="1705"/>
      <c r="D709" s="1705"/>
      <c r="E709" s="1705"/>
      <c r="F709" s="1705"/>
      <c r="G709" s="1705"/>
      <c r="H709" s="1705"/>
      <c r="I709" s="1705"/>
      <c r="J709" s="1705"/>
      <c r="K709" s="1705"/>
      <c r="L709" s="1705"/>
      <c r="M709" s="1705"/>
      <c r="N709" s="1705"/>
      <c r="O709" s="1705"/>
      <c r="P709" s="1705"/>
      <c r="Q709" s="1705"/>
      <c r="R709" s="1705"/>
      <c r="S709" s="1705"/>
      <c r="T709" s="1705"/>
      <c r="U709" s="1705"/>
      <c r="V709" s="1705"/>
      <c r="W709" s="1705"/>
      <c r="X709" s="1705"/>
      <c r="Y709" s="1705"/>
      <c r="Z709" s="1705"/>
    </row>
    <row r="710" spans="1:26" ht="15.75" customHeight="1">
      <c r="A710" s="1705"/>
      <c r="B710" s="1705"/>
      <c r="C710" s="1705"/>
      <c r="D710" s="1705"/>
      <c r="E710" s="1705"/>
      <c r="F710" s="1705"/>
      <c r="G710" s="1705"/>
      <c r="H710" s="1705"/>
      <c r="I710" s="1705"/>
      <c r="J710" s="1705"/>
      <c r="K710" s="1705"/>
      <c r="L710" s="1705"/>
      <c r="M710" s="1705"/>
      <c r="N710" s="1705"/>
      <c r="O710" s="1705"/>
      <c r="P710" s="1705"/>
      <c r="Q710" s="1705"/>
      <c r="R710" s="1705"/>
      <c r="S710" s="1705"/>
      <c r="T710" s="1705"/>
      <c r="U710" s="1705"/>
      <c r="V710" s="1705"/>
      <c r="W710" s="1705"/>
      <c r="X710" s="1705"/>
      <c r="Y710" s="1705"/>
      <c r="Z710" s="1705"/>
    </row>
    <row r="711" spans="1:26" ht="15.75" customHeight="1">
      <c r="A711" s="1705"/>
      <c r="B711" s="1705"/>
      <c r="C711" s="1705"/>
      <c r="D711" s="1705"/>
      <c r="E711" s="1705"/>
      <c r="F711" s="1705"/>
      <c r="G711" s="1705"/>
      <c r="H711" s="1705"/>
      <c r="I711" s="1705"/>
      <c r="J711" s="1705"/>
      <c r="K711" s="1705"/>
      <c r="L711" s="1705"/>
      <c r="M711" s="1705"/>
      <c r="N711" s="1705"/>
      <c r="O711" s="1705"/>
      <c r="P711" s="1705"/>
      <c r="Q711" s="1705"/>
      <c r="R711" s="1705"/>
      <c r="S711" s="1705"/>
      <c r="T711" s="1705"/>
      <c r="U711" s="1705"/>
      <c r="V711" s="1705"/>
      <c r="W711" s="1705"/>
      <c r="X711" s="1705"/>
      <c r="Y711" s="1705"/>
      <c r="Z711" s="1705"/>
    </row>
    <row r="712" spans="1:26" ht="15.75" customHeight="1">
      <c r="A712" s="1705"/>
      <c r="B712" s="1705"/>
      <c r="C712" s="1705"/>
      <c r="D712" s="1705"/>
      <c r="E712" s="1705"/>
      <c r="F712" s="1705"/>
      <c r="G712" s="1705"/>
      <c r="H712" s="1705"/>
      <c r="I712" s="1705"/>
      <c r="J712" s="1705"/>
      <c r="K712" s="1705"/>
      <c r="L712" s="1705"/>
      <c r="M712" s="1705"/>
      <c r="N712" s="1705"/>
      <c r="O712" s="1705"/>
      <c r="P712" s="1705"/>
      <c r="Q712" s="1705"/>
      <c r="R712" s="1705"/>
      <c r="S712" s="1705"/>
      <c r="T712" s="1705"/>
      <c r="U712" s="1705"/>
      <c r="V712" s="1705"/>
      <c r="W712" s="1705"/>
      <c r="X712" s="1705"/>
      <c r="Y712" s="1705"/>
      <c r="Z712" s="1705"/>
    </row>
    <row r="713" spans="1:26" ht="15.75" customHeight="1">
      <c r="A713" s="1705"/>
      <c r="B713" s="1705"/>
      <c r="C713" s="1705"/>
      <c r="D713" s="1705"/>
      <c r="E713" s="1705"/>
      <c r="F713" s="1705"/>
      <c r="G713" s="1705"/>
      <c r="H713" s="1705"/>
      <c r="I713" s="1705"/>
      <c r="J713" s="1705"/>
      <c r="K713" s="1705"/>
      <c r="L713" s="1705"/>
      <c r="M713" s="1705"/>
      <c r="N713" s="1705"/>
      <c r="O713" s="1705"/>
      <c r="P713" s="1705"/>
      <c r="Q713" s="1705"/>
      <c r="R713" s="1705"/>
      <c r="S713" s="1705"/>
      <c r="T713" s="1705"/>
      <c r="U713" s="1705"/>
      <c r="V713" s="1705"/>
      <c r="W713" s="1705"/>
      <c r="X713" s="1705"/>
      <c r="Y713" s="1705"/>
      <c r="Z713" s="1705"/>
    </row>
    <row r="714" spans="1:26" ht="15.75" customHeight="1">
      <c r="A714" s="1705"/>
      <c r="B714" s="1705"/>
      <c r="C714" s="1705"/>
      <c r="D714" s="1705"/>
      <c r="E714" s="1705"/>
      <c r="F714" s="1705"/>
      <c r="G714" s="1705"/>
      <c r="H714" s="1705"/>
      <c r="I714" s="1705"/>
      <c r="J714" s="1705"/>
      <c r="K714" s="1705"/>
      <c r="L714" s="1705"/>
      <c r="M714" s="1705"/>
      <c r="N714" s="1705"/>
      <c r="O714" s="1705"/>
      <c r="P714" s="1705"/>
      <c r="Q714" s="1705"/>
      <c r="R714" s="1705"/>
      <c r="S714" s="1705"/>
      <c r="T714" s="1705"/>
      <c r="U714" s="1705"/>
      <c r="V714" s="1705"/>
      <c r="W714" s="1705"/>
      <c r="X714" s="1705"/>
      <c r="Y714" s="1705"/>
      <c r="Z714" s="1705"/>
    </row>
    <row r="715" spans="1:26" ht="15.75" customHeight="1">
      <c r="A715" s="1705"/>
      <c r="B715" s="1705"/>
      <c r="C715" s="1705"/>
      <c r="D715" s="1705"/>
      <c r="E715" s="1705"/>
      <c r="F715" s="1705"/>
      <c r="G715" s="1705"/>
      <c r="H715" s="1705"/>
      <c r="I715" s="1705"/>
      <c r="J715" s="1705"/>
      <c r="K715" s="1705"/>
      <c r="L715" s="1705"/>
      <c r="M715" s="1705"/>
      <c r="N715" s="1705"/>
      <c r="O715" s="1705"/>
      <c r="P715" s="1705"/>
      <c r="Q715" s="1705"/>
      <c r="R715" s="1705"/>
      <c r="S715" s="1705"/>
      <c r="T715" s="1705"/>
      <c r="U715" s="1705"/>
      <c r="V715" s="1705"/>
      <c r="W715" s="1705"/>
      <c r="X715" s="1705"/>
      <c r="Y715" s="1705"/>
      <c r="Z715" s="1705"/>
    </row>
    <row r="716" spans="1:26" ht="15.75" customHeight="1">
      <c r="A716" s="1705"/>
      <c r="B716" s="1705"/>
      <c r="C716" s="1705"/>
      <c r="D716" s="1705"/>
      <c r="E716" s="1705"/>
      <c r="F716" s="1705"/>
      <c r="G716" s="1705"/>
      <c r="H716" s="1705"/>
      <c r="I716" s="1705"/>
      <c r="J716" s="1705"/>
      <c r="K716" s="1705"/>
      <c r="L716" s="1705"/>
      <c r="M716" s="1705"/>
      <c r="N716" s="1705"/>
      <c r="O716" s="1705"/>
      <c r="P716" s="1705"/>
      <c r="Q716" s="1705"/>
      <c r="R716" s="1705"/>
      <c r="S716" s="1705"/>
      <c r="T716" s="1705"/>
      <c r="U716" s="1705"/>
      <c r="V716" s="1705"/>
      <c r="W716" s="1705"/>
      <c r="X716" s="1705"/>
      <c r="Y716" s="1705"/>
      <c r="Z716" s="1705"/>
    </row>
    <row r="717" spans="1:26" ht="15.75" customHeight="1">
      <c r="A717" s="1705"/>
      <c r="B717" s="1705"/>
      <c r="C717" s="1705"/>
      <c r="D717" s="1705"/>
      <c r="E717" s="1705"/>
      <c r="F717" s="1705"/>
      <c r="G717" s="1705"/>
      <c r="H717" s="1705"/>
      <c r="I717" s="1705"/>
      <c r="J717" s="1705"/>
      <c r="K717" s="1705"/>
      <c r="L717" s="1705"/>
      <c r="M717" s="1705"/>
      <c r="N717" s="1705"/>
      <c r="O717" s="1705"/>
      <c r="P717" s="1705"/>
      <c r="Q717" s="1705"/>
      <c r="R717" s="1705"/>
      <c r="S717" s="1705"/>
      <c r="T717" s="1705"/>
      <c r="U717" s="1705"/>
      <c r="V717" s="1705"/>
      <c r="W717" s="1705"/>
      <c r="X717" s="1705"/>
      <c r="Y717" s="1705"/>
      <c r="Z717" s="1705"/>
    </row>
    <row r="718" spans="1:26" ht="15.75" customHeight="1">
      <c r="A718" s="1705"/>
      <c r="B718" s="1705"/>
      <c r="C718" s="1705"/>
      <c r="D718" s="1705"/>
      <c r="E718" s="1705"/>
      <c r="F718" s="1705"/>
      <c r="G718" s="1705"/>
      <c r="H718" s="1705"/>
      <c r="I718" s="1705"/>
      <c r="J718" s="1705"/>
      <c r="K718" s="1705"/>
      <c r="L718" s="1705"/>
      <c r="M718" s="1705"/>
      <c r="N718" s="1705"/>
      <c r="O718" s="1705"/>
      <c r="P718" s="1705"/>
      <c r="Q718" s="1705"/>
      <c r="R718" s="1705"/>
      <c r="S718" s="1705"/>
      <c r="T718" s="1705"/>
      <c r="U718" s="1705"/>
      <c r="V718" s="1705"/>
      <c r="W718" s="1705"/>
      <c r="X718" s="1705"/>
      <c r="Y718" s="1705"/>
      <c r="Z718" s="1705"/>
    </row>
    <row r="719" spans="1:26" ht="15.75" customHeight="1">
      <c r="A719" s="1705"/>
      <c r="B719" s="1705"/>
      <c r="C719" s="1705"/>
      <c r="D719" s="1705"/>
      <c r="E719" s="1705"/>
      <c r="F719" s="1705"/>
      <c r="G719" s="1705"/>
      <c r="H719" s="1705"/>
      <c r="I719" s="1705"/>
      <c r="J719" s="1705"/>
      <c r="K719" s="1705"/>
      <c r="L719" s="1705"/>
      <c r="M719" s="1705"/>
      <c r="N719" s="1705"/>
      <c r="O719" s="1705"/>
      <c r="P719" s="1705"/>
      <c r="Q719" s="1705"/>
      <c r="R719" s="1705"/>
      <c r="S719" s="1705"/>
      <c r="T719" s="1705"/>
      <c r="U719" s="1705"/>
      <c r="V719" s="1705"/>
      <c r="W719" s="1705"/>
      <c r="X719" s="1705"/>
      <c r="Y719" s="1705"/>
      <c r="Z719" s="1705"/>
    </row>
    <row r="720" spans="1:26" ht="15.75" customHeight="1">
      <c r="A720" s="1705"/>
      <c r="B720" s="1705"/>
      <c r="C720" s="1705"/>
      <c r="D720" s="1705"/>
      <c r="E720" s="1705"/>
      <c r="F720" s="1705"/>
      <c r="G720" s="1705"/>
      <c r="H720" s="1705"/>
      <c r="I720" s="1705"/>
      <c r="J720" s="1705"/>
      <c r="K720" s="1705"/>
      <c r="L720" s="1705"/>
      <c r="M720" s="1705"/>
      <c r="N720" s="1705"/>
      <c r="O720" s="1705"/>
      <c r="P720" s="1705"/>
      <c r="Q720" s="1705"/>
      <c r="R720" s="1705"/>
      <c r="S720" s="1705"/>
      <c r="T720" s="1705"/>
      <c r="U720" s="1705"/>
      <c r="V720" s="1705"/>
      <c r="W720" s="1705"/>
      <c r="X720" s="1705"/>
      <c r="Y720" s="1705"/>
      <c r="Z720" s="1705"/>
    </row>
    <row r="721" spans="1:26" ht="15.75" customHeight="1">
      <c r="A721" s="1705"/>
      <c r="B721" s="1705"/>
      <c r="C721" s="1705"/>
      <c r="D721" s="1705"/>
      <c r="E721" s="1705"/>
      <c r="F721" s="1705"/>
      <c r="G721" s="1705"/>
      <c r="H721" s="1705"/>
      <c r="I721" s="1705"/>
      <c r="J721" s="1705"/>
      <c r="K721" s="1705"/>
      <c r="L721" s="1705"/>
      <c r="M721" s="1705"/>
      <c r="N721" s="1705"/>
      <c r="O721" s="1705"/>
      <c r="P721" s="1705"/>
      <c r="Q721" s="1705"/>
      <c r="R721" s="1705"/>
      <c r="S721" s="1705"/>
      <c r="T721" s="1705"/>
      <c r="U721" s="1705"/>
      <c r="V721" s="1705"/>
      <c r="W721" s="1705"/>
      <c r="X721" s="1705"/>
      <c r="Y721" s="1705"/>
      <c r="Z721" s="1705"/>
    </row>
    <row r="722" spans="1:26" ht="15.75" customHeight="1">
      <c r="A722" s="1705"/>
      <c r="B722" s="1705"/>
      <c r="C722" s="1705"/>
      <c r="D722" s="1705"/>
      <c r="E722" s="1705"/>
      <c r="F722" s="1705"/>
      <c r="G722" s="1705"/>
      <c r="H722" s="1705"/>
      <c r="I722" s="1705"/>
      <c r="J722" s="1705"/>
      <c r="K722" s="1705"/>
      <c r="L722" s="1705"/>
      <c r="M722" s="1705"/>
      <c r="N722" s="1705"/>
      <c r="O722" s="1705"/>
      <c r="P722" s="1705"/>
      <c r="Q722" s="1705"/>
      <c r="R722" s="1705"/>
      <c r="S722" s="1705"/>
      <c r="T722" s="1705"/>
      <c r="U722" s="1705"/>
      <c r="V722" s="1705"/>
      <c r="W722" s="1705"/>
      <c r="X722" s="1705"/>
      <c r="Y722" s="1705"/>
      <c r="Z722" s="1705"/>
    </row>
    <row r="723" spans="1:26" ht="15.75" customHeight="1">
      <c r="A723" s="1705"/>
      <c r="B723" s="1705"/>
      <c r="C723" s="1705"/>
      <c r="D723" s="1705"/>
      <c r="E723" s="1705"/>
      <c r="F723" s="1705"/>
      <c r="G723" s="1705"/>
      <c r="H723" s="1705"/>
      <c r="I723" s="1705"/>
      <c r="J723" s="1705"/>
      <c r="K723" s="1705"/>
      <c r="L723" s="1705"/>
      <c r="M723" s="1705"/>
      <c r="N723" s="1705"/>
      <c r="O723" s="1705"/>
      <c r="P723" s="1705"/>
      <c r="Q723" s="1705"/>
      <c r="R723" s="1705"/>
      <c r="S723" s="1705"/>
      <c r="T723" s="1705"/>
      <c r="U723" s="1705"/>
      <c r="V723" s="1705"/>
      <c r="W723" s="1705"/>
      <c r="X723" s="1705"/>
      <c r="Y723" s="1705"/>
      <c r="Z723" s="1705"/>
    </row>
    <row r="724" spans="1:26" ht="15.75" customHeight="1">
      <c r="A724" s="1705"/>
      <c r="B724" s="1705"/>
      <c r="C724" s="1705"/>
      <c r="D724" s="1705"/>
      <c r="E724" s="1705"/>
      <c r="F724" s="1705"/>
      <c r="G724" s="1705"/>
      <c r="H724" s="1705"/>
      <c r="I724" s="1705"/>
      <c r="J724" s="1705"/>
      <c r="K724" s="1705"/>
      <c r="L724" s="1705"/>
      <c r="M724" s="1705"/>
      <c r="N724" s="1705"/>
      <c r="O724" s="1705"/>
      <c r="P724" s="1705"/>
      <c r="Q724" s="1705"/>
      <c r="R724" s="1705"/>
      <c r="S724" s="1705"/>
      <c r="T724" s="1705"/>
      <c r="U724" s="1705"/>
      <c r="V724" s="1705"/>
      <c r="W724" s="1705"/>
      <c r="X724" s="1705"/>
      <c r="Y724" s="1705"/>
      <c r="Z724" s="1705"/>
    </row>
    <row r="725" spans="1:26" ht="15.75" customHeight="1">
      <c r="A725" s="1705"/>
      <c r="B725" s="1705"/>
      <c r="C725" s="1705"/>
      <c r="D725" s="1705"/>
      <c r="E725" s="1705"/>
      <c r="F725" s="1705"/>
      <c r="G725" s="1705"/>
      <c r="H725" s="1705"/>
      <c r="I725" s="1705"/>
      <c r="J725" s="1705"/>
      <c r="K725" s="1705"/>
      <c r="L725" s="1705"/>
      <c r="M725" s="1705"/>
      <c r="N725" s="1705"/>
      <c r="O725" s="1705"/>
      <c r="P725" s="1705"/>
      <c r="Q725" s="1705"/>
      <c r="R725" s="1705"/>
      <c r="S725" s="1705"/>
      <c r="T725" s="1705"/>
      <c r="U725" s="1705"/>
      <c r="V725" s="1705"/>
      <c r="W725" s="1705"/>
      <c r="X725" s="1705"/>
      <c r="Y725" s="1705"/>
      <c r="Z725" s="1705"/>
    </row>
    <row r="726" spans="1:26" ht="15.75" customHeight="1">
      <c r="A726" s="1705"/>
      <c r="B726" s="1705"/>
      <c r="C726" s="1705"/>
      <c r="D726" s="1705"/>
      <c r="E726" s="1705"/>
      <c r="F726" s="1705"/>
      <c r="G726" s="1705"/>
      <c r="H726" s="1705"/>
      <c r="I726" s="1705"/>
      <c r="J726" s="1705"/>
      <c r="K726" s="1705"/>
      <c r="L726" s="1705"/>
      <c r="M726" s="1705"/>
      <c r="N726" s="1705"/>
      <c r="O726" s="1705"/>
      <c r="P726" s="1705"/>
      <c r="Q726" s="1705"/>
      <c r="R726" s="1705"/>
      <c r="S726" s="1705"/>
      <c r="T726" s="1705"/>
      <c r="U726" s="1705"/>
      <c r="V726" s="1705"/>
      <c r="W726" s="1705"/>
      <c r="X726" s="1705"/>
      <c r="Y726" s="1705"/>
      <c r="Z726" s="1705"/>
    </row>
    <row r="727" spans="1:26" ht="15.75" customHeight="1">
      <c r="A727" s="1705"/>
      <c r="B727" s="1705"/>
      <c r="C727" s="1705"/>
      <c r="D727" s="1705"/>
      <c r="E727" s="1705"/>
      <c r="F727" s="1705"/>
      <c r="G727" s="1705"/>
      <c r="H727" s="1705"/>
      <c r="I727" s="1705"/>
      <c r="J727" s="1705"/>
      <c r="K727" s="1705"/>
      <c r="L727" s="1705"/>
      <c r="M727" s="1705"/>
      <c r="N727" s="1705"/>
      <c r="O727" s="1705"/>
      <c r="P727" s="1705"/>
      <c r="Q727" s="1705"/>
      <c r="R727" s="1705"/>
      <c r="S727" s="1705"/>
      <c r="T727" s="1705"/>
      <c r="U727" s="1705"/>
      <c r="V727" s="1705"/>
      <c r="W727" s="1705"/>
      <c r="X727" s="1705"/>
      <c r="Y727" s="1705"/>
      <c r="Z727" s="1705"/>
    </row>
    <row r="728" spans="1:26" ht="15.75" customHeight="1">
      <c r="A728" s="1705"/>
      <c r="B728" s="1705"/>
      <c r="C728" s="1705"/>
      <c r="D728" s="1705"/>
      <c r="E728" s="1705"/>
      <c r="F728" s="1705"/>
      <c r="G728" s="1705"/>
      <c r="H728" s="1705"/>
      <c r="I728" s="1705"/>
      <c r="J728" s="1705"/>
      <c r="K728" s="1705"/>
      <c r="L728" s="1705"/>
      <c r="M728" s="1705"/>
      <c r="N728" s="1705"/>
      <c r="O728" s="1705"/>
      <c r="P728" s="1705"/>
      <c r="Q728" s="1705"/>
      <c r="R728" s="1705"/>
      <c r="S728" s="1705"/>
      <c r="T728" s="1705"/>
      <c r="U728" s="1705"/>
      <c r="V728" s="1705"/>
      <c r="W728" s="1705"/>
      <c r="X728" s="1705"/>
      <c r="Y728" s="1705"/>
      <c r="Z728" s="1705"/>
    </row>
    <row r="729" spans="1:26" ht="15.75" customHeight="1">
      <c r="A729" s="1705"/>
      <c r="B729" s="1705"/>
      <c r="C729" s="1705"/>
      <c r="D729" s="1705"/>
      <c r="E729" s="1705"/>
      <c r="F729" s="1705"/>
      <c r="G729" s="1705"/>
      <c r="H729" s="1705"/>
      <c r="I729" s="1705"/>
      <c r="J729" s="1705"/>
      <c r="K729" s="1705"/>
      <c r="L729" s="1705"/>
      <c r="M729" s="1705"/>
      <c r="N729" s="1705"/>
      <c r="O729" s="1705"/>
      <c r="P729" s="1705"/>
      <c r="Q729" s="1705"/>
      <c r="R729" s="1705"/>
      <c r="S729" s="1705"/>
      <c r="T729" s="1705"/>
      <c r="U729" s="1705"/>
      <c r="V729" s="1705"/>
      <c r="W729" s="1705"/>
      <c r="X729" s="1705"/>
      <c r="Y729" s="1705"/>
      <c r="Z729" s="1705"/>
    </row>
    <row r="730" spans="1:26" ht="15.75" customHeight="1">
      <c r="A730" s="1705"/>
      <c r="B730" s="1705"/>
      <c r="C730" s="1705"/>
      <c r="D730" s="1705"/>
      <c r="E730" s="1705"/>
      <c r="F730" s="1705"/>
      <c r="G730" s="1705"/>
      <c r="H730" s="1705"/>
      <c r="I730" s="1705"/>
      <c r="J730" s="1705"/>
      <c r="K730" s="1705"/>
      <c r="L730" s="1705"/>
      <c r="M730" s="1705"/>
      <c r="N730" s="1705"/>
      <c r="O730" s="1705"/>
      <c r="P730" s="1705"/>
      <c r="Q730" s="1705"/>
      <c r="R730" s="1705"/>
      <c r="S730" s="1705"/>
      <c r="T730" s="1705"/>
      <c r="U730" s="1705"/>
      <c r="V730" s="1705"/>
      <c r="W730" s="1705"/>
      <c r="X730" s="1705"/>
      <c r="Y730" s="1705"/>
      <c r="Z730" s="1705"/>
    </row>
    <row r="731" spans="1:26" ht="15.75" customHeight="1">
      <c r="A731" s="1705"/>
      <c r="B731" s="1705"/>
      <c r="C731" s="1705"/>
      <c r="D731" s="1705"/>
      <c r="E731" s="1705"/>
      <c r="F731" s="1705"/>
      <c r="G731" s="1705"/>
      <c r="H731" s="1705"/>
      <c r="I731" s="1705"/>
      <c r="J731" s="1705"/>
      <c r="K731" s="1705"/>
      <c r="L731" s="1705"/>
      <c r="M731" s="1705"/>
      <c r="N731" s="1705"/>
      <c r="O731" s="1705"/>
      <c r="P731" s="1705"/>
      <c r="Q731" s="1705"/>
      <c r="R731" s="1705"/>
      <c r="S731" s="1705"/>
      <c r="T731" s="1705"/>
      <c r="U731" s="1705"/>
      <c r="V731" s="1705"/>
      <c r="W731" s="1705"/>
      <c r="X731" s="1705"/>
      <c r="Y731" s="1705"/>
      <c r="Z731" s="1705"/>
    </row>
    <row r="732" spans="1:26" ht="15.75" customHeight="1">
      <c r="A732" s="1705"/>
      <c r="B732" s="1705"/>
      <c r="C732" s="1705"/>
      <c r="D732" s="1705"/>
      <c r="E732" s="1705"/>
      <c r="F732" s="1705"/>
      <c r="G732" s="1705"/>
      <c r="H732" s="1705"/>
      <c r="I732" s="1705"/>
      <c r="J732" s="1705"/>
      <c r="K732" s="1705"/>
      <c r="L732" s="1705"/>
      <c r="M732" s="1705"/>
      <c r="N732" s="1705"/>
      <c r="O732" s="1705"/>
      <c r="P732" s="1705"/>
      <c r="Q732" s="1705"/>
      <c r="R732" s="1705"/>
      <c r="S732" s="1705"/>
      <c r="T732" s="1705"/>
      <c r="U732" s="1705"/>
      <c r="V732" s="1705"/>
      <c r="W732" s="1705"/>
      <c r="X732" s="1705"/>
      <c r="Y732" s="1705"/>
      <c r="Z732" s="1705"/>
    </row>
    <row r="733" spans="1:26" ht="15.75" customHeight="1">
      <c r="A733" s="1705"/>
      <c r="B733" s="1705"/>
      <c r="C733" s="1705"/>
      <c r="D733" s="1705"/>
      <c r="E733" s="1705"/>
      <c r="F733" s="1705"/>
      <c r="G733" s="1705"/>
      <c r="H733" s="1705"/>
      <c r="I733" s="1705"/>
      <c r="J733" s="1705"/>
      <c r="K733" s="1705"/>
      <c r="L733" s="1705"/>
      <c r="M733" s="1705"/>
      <c r="N733" s="1705"/>
      <c r="O733" s="1705"/>
      <c r="P733" s="1705"/>
      <c r="Q733" s="1705"/>
      <c r="R733" s="1705"/>
      <c r="S733" s="1705"/>
      <c r="T733" s="1705"/>
      <c r="U733" s="1705"/>
      <c r="V733" s="1705"/>
      <c r="W733" s="1705"/>
      <c r="X733" s="1705"/>
      <c r="Y733" s="1705"/>
      <c r="Z733" s="1705"/>
    </row>
    <row r="734" spans="1:26" ht="15.75" customHeight="1">
      <c r="A734" s="1705"/>
      <c r="B734" s="1705"/>
      <c r="C734" s="1705"/>
      <c r="D734" s="1705"/>
      <c r="E734" s="1705"/>
      <c r="F734" s="1705"/>
      <c r="G734" s="1705"/>
      <c r="H734" s="1705"/>
      <c r="I734" s="1705"/>
      <c r="J734" s="1705"/>
      <c r="K734" s="1705"/>
      <c r="L734" s="1705"/>
      <c r="M734" s="1705"/>
      <c r="N734" s="1705"/>
      <c r="O734" s="1705"/>
      <c r="P734" s="1705"/>
      <c r="Q734" s="1705"/>
      <c r="R734" s="1705"/>
      <c r="S734" s="1705"/>
      <c r="T734" s="1705"/>
      <c r="U734" s="1705"/>
      <c r="V734" s="1705"/>
      <c r="W734" s="1705"/>
      <c r="X734" s="1705"/>
      <c r="Y734" s="1705"/>
      <c r="Z734" s="1705"/>
    </row>
    <row r="735" spans="1:26" ht="15.75" customHeight="1">
      <c r="A735" s="1705"/>
      <c r="B735" s="1705"/>
      <c r="C735" s="1705"/>
      <c r="D735" s="1705"/>
      <c r="E735" s="1705"/>
      <c r="F735" s="1705"/>
      <c r="G735" s="1705"/>
      <c r="H735" s="1705"/>
      <c r="I735" s="1705"/>
      <c r="J735" s="1705"/>
      <c r="K735" s="1705"/>
      <c r="L735" s="1705"/>
      <c r="M735" s="1705"/>
      <c r="N735" s="1705"/>
      <c r="O735" s="1705"/>
      <c r="P735" s="1705"/>
      <c r="Q735" s="1705"/>
      <c r="R735" s="1705"/>
      <c r="S735" s="1705"/>
      <c r="T735" s="1705"/>
      <c r="U735" s="1705"/>
      <c r="V735" s="1705"/>
      <c r="W735" s="1705"/>
      <c r="X735" s="1705"/>
      <c r="Y735" s="1705"/>
      <c r="Z735" s="1705"/>
    </row>
    <row r="736" spans="1:26" ht="15.75" customHeight="1">
      <c r="A736" s="1705"/>
      <c r="B736" s="1705"/>
      <c r="C736" s="1705"/>
      <c r="D736" s="1705"/>
      <c r="E736" s="1705"/>
      <c r="F736" s="1705"/>
      <c r="G736" s="1705"/>
      <c r="H736" s="1705"/>
      <c r="I736" s="1705"/>
      <c r="J736" s="1705"/>
      <c r="K736" s="1705"/>
      <c r="L736" s="1705"/>
      <c r="M736" s="1705"/>
      <c r="N736" s="1705"/>
      <c r="O736" s="1705"/>
      <c r="P736" s="1705"/>
      <c r="Q736" s="1705"/>
      <c r="R736" s="1705"/>
      <c r="S736" s="1705"/>
      <c r="T736" s="1705"/>
      <c r="U736" s="1705"/>
      <c r="V736" s="1705"/>
      <c r="W736" s="1705"/>
      <c r="X736" s="1705"/>
      <c r="Y736" s="1705"/>
      <c r="Z736" s="1705"/>
    </row>
    <row r="737" spans="1:26" ht="15.75" customHeight="1">
      <c r="A737" s="1705"/>
      <c r="B737" s="1705"/>
      <c r="C737" s="1705"/>
      <c r="D737" s="1705"/>
      <c r="E737" s="1705"/>
      <c r="F737" s="1705"/>
      <c r="G737" s="1705"/>
      <c r="H737" s="1705"/>
      <c r="I737" s="1705"/>
      <c r="J737" s="1705"/>
      <c r="K737" s="1705"/>
      <c r="L737" s="1705"/>
      <c r="M737" s="1705"/>
      <c r="N737" s="1705"/>
      <c r="O737" s="1705"/>
      <c r="P737" s="1705"/>
      <c r="Q737" s="1705"/>
      <c r="R737" s="1705"/>
      <c r="S737" s="1705"/>
      <c r="T737" s="1705"/>
      <c r="U737" s="1705"/>
      <c r="V737" s="1705"/>
      <c r="W737" s="1705"/>
      <c r="X737" s="1705"/>
      <c r="Y737" s="1705"/>
      <c r="Z737" s="1705"/>
    </row>
    <row r="738" spans="1:26" ht="15.75" customHeight="1">
      <c r="A738" s="1705"/>
      <c r="B738" s="1705"/>
      <c r="C738" s="1705"/>
      <c r="D738" s="1705"/>
      <c r="E738" s="1705"/>
      <c r="F738" s="1705"/>
      <c r="G738" s="1705"/>
      <c r="H738" s="1705"/>
      <c r="I738" s="1705"/>
      <c r="J738" s="1705"/>
      <c r="K738" s="1705"/>
      <c r="L738" s="1705"/>
      <c r="M738" s="1705"/>
      <c r="N738" s="1705"/>
      <c r="O738" s="1705"/>
      <c r="P738" s="1705"/>
      <c r="Q738" s="1705"/>
      <c r="R738" s="1705"/>
      <c r="S738" s="1705"/>
      <c r="T738" s="1705"/>
      <c r="U738" s="1705"/>
      <c r="V738" s="1705"/>
      <c r="W738" s="1705"/>
      <c r="X738" s="1705"/>
      <c r="Y738" s="1705"/>
      <c r="Z738" s="1705"/>
    </row>
    <row r="739" spans="1:26" ht="15.75" customHeight="1">
      <c r="A739" s="1705"/>
      <c r="B739" s="1705"/>
      <c r="C739" s="1705"/>
      <c r="D739" s="1705"/>
      <c r="E739" s="1705"/>
      <c r="F739" s="1705"/>
      <c r="G739" s="1705"/>
      <c r="H739" s="1705"/>
      <c r="I739" s="1705"/>
      <c r="J739" s="1705"/>
      <c r="K739" s="1705"/>
      <c r="L739" s="1705"/>
      <c r="M739" s="1705"/>
      <c r="N739" s="1705"/>
      <c r="O739" s="1705"/>
      <c r="P739" s="1705"/>
      <c r="Q739" s="1705"/>
      <c r="R739" s="1705"/>
      <c r="S739" s="1705"/>
      <c r="T739" s="1705"/>
      <c r="U739" s="1705"/>
      <c r="V739" s="1705"/>
      <c r="W739" s="1705"/>
      <c r="X739" s="1705"/>
      <c r="Y739" s="1705"/>
      <c r="Z739" s="1705"/>
    </row>
    <row r="740" spans="1:26" ht="15.75" customHeight="1">
      <c r="A740" s="1705"/>
      <c r="B740" s="1705"/>
      <c r="C740" s="1705"/>
      <c r="D740" s="1705"/>
      <c r="E740" s="1705"/>
      <c r="F740" s="1705"/>
      <c r="G740" s="1705"/>
      <c r="H740" s="1705"/>
      <c r="I740" s="1705"/>
      <c r="J740" s="1705"/>
      <c r="K740" s="1705"/>
      <c r="L740" s="1705"/>
      <c r="M740" s="1705"/>
      <c r="N740" s="1705"/>
      <c r="O740" s="1705"/>
      <c r="P740" s="1705"/>
      <c r="Q740" s="1705"/>
      <c r="R740" s="1705"/>
      <c r="S740" s="1705"/>
      <c r="T740" s="1705"/>
      <c r="U740" s="1705"/>
      <c r="V740" s="1705"/>
      <c r="W740" s="1705"/>
      <c r="X740" s="1705"/>
      <c r="Y740" s="1705"/>
      <c r="Z740" s="1705"/>
    </row>
    <row r="741" spans="1:26" ht="15.75" customHeight="1">
      <c r="A741" s="1705"/>
      <c r="B741" s="1705"/>
      <c r="C741" s="1705"/>
      <c r="D741" s="1705"/>
      <c r="E741" s="1705"/>
      <c r="F741" s="1705"/>
      <c r="G741" s="1705"/>
      <c r="H741" s="1705"/>
      <c r="I741" s="1705"/>
      <c r="J741" s="1705"/>
      <c r="K741" s="1705"/>
      <c r="L741" s="1705"/>
      <c r="M741" s="1705"/>
      <c r="N741" s="1705"/>
      <c r="O741" s="1705"/>
      <c r="P741" s="1705"/>
      <c r="Q741" s="1705"/>
      <c r="R741" s="1705"/>
      <c r="S741" s="1705"/>
      <c r="T741" s="1705"/>
      <c r="U741" s="1705"/>
      <c r="V741" s="1705"/>
      <c r="W741" s="1705"/>
      <c r="X741" s="1705"/>
      <c r="Y741" s="1705"/>
      <c r="Z741" s="1705"/>
    </row>
    <row r="742" spans="1:26" ht="15.75" customHeight="1">
      <c r="A742" s="1705"/>
      <c r="B742" s="1705"/>
      <c r="C742" s="1705"/>
      <c r="D742" s="1705"/>
      <c r="E742" s="1705"/>
      <c r="F742" s="1705"/>
      <c r="G742" s="1705"/>
      <c r="H742" s="1705"/>
      <c r="I742" s="1705"/>
      <c r="J742" s="1705"/>
      <c r="K742" s="1705"/>
      <c r="L742" s="1705"/>
      <c r="M742" s="1705"/>
      <c r="N742" s="1705"/>
      <c r="O742" s="1705"/>
      <c r="P742" s="1705"/>
      <c r="Q742" s="1705"/>
      <c r="R742" s="1705"/>
      <c r="S742" s="1705"/>
      <c r="T742" s="1705"/>
      <c r="U742" s="1705"/>
      <c r="V742" s="1705"/>
      <c r="W742" s="1705"/>
      <c r="X742" s="1705"/>
      <c r="Y742" s="1705"/>
      <c r="Z742" s="1705"/>
    </row>
    <row r="743" spans="1:26" ht="15.75" customHeight="1">
      <c r="A743" s="1705"/>
      <c r="B743" s="1705"/>
      <c r="C743" s="1705"/>
      <c r="D743" s="1705"/>
      <c r="E743" s="1705"/>
      <c r="F743" s="1705"/>
      <c r="G743" s="1705"/>
      <c r="H743" s="1705"/>
      <c r="I743" s="1705"/>
      <c r="J743" s="1705"/>
      <c r="K743" s="1705"/>
      <c r="L743" s="1705"/>
      <c r="M743" s="1705"/>
      <c r="N743" s="1705"/>
      <c r="O743" s="1705"/>
      <c r="P743" s="1705"/>
      <c r="Q743" s="1705"/>
      <c r="R743" s="1705"/>
      <c r="S743" s="1705"/>
      <c r="T743" s="1705"/>
      <c r="U743" s="1705"/>
      <c r="V743" s="1705"/>
      <c r="W743" s="1705"/>
      <c r="X743" s="1705"/>
      <c r="Y743" s="1705"/>
      <c r="Z743" s="1705"/>
    </row>
    <row r="744" spans="1:26" ht="15.75" customHeight="1">
      <c r="A744" s="1705"/>
      <c r="B744" s="1705"/>
      <c r="C744" s="1705"/>
      <c r="D744" s="1705"/>
      <c r="E744" s="1705"/>
      <c r="F744" s="1705"/>
      <c r="G744" s="1705"/>
      <c r="H744" s="1705"/>
      <c r="I744" s="1705"/>
      <c r="J744" s="1705"/>
      <c r="K744" s="1705"/>
      <c r="L744" s="1705"/>
      <c r="M744" s="1705"/>
      <c r="N744" s="1705"/>
      <c r="O744" s="1705"/>
      <c r="P744" s="1705"/>
      <c r="Q744" s="1705"/>
      <c r="R744" s="1705"/>
      <c r="S744" s="1705"/>
      <c r="T744" s="1705"/>
      <c r="U744" s="1705"/>
      <c r="V744" s="1705"/>
      <c r="W744" s="1705"/>
      <c r="X744" s="1705"/>
      <c r="Y744" s="1705"/>
      <c r="Z744" s="1705"/>
    </row>
    <row r="745" spans="1:26" ht="15.75" customHeight="1">
      <c r="A745" s="1705"/>
      <c r="B745" s="1705"/>
      <c r="C745" s="1705"/>
      <c r="D745" s="1705"/>
      <c r="E745" s="1705"/>
      <c r="F745" s="1705"/>
      <c r="G745" s="1705"/>
      <c r="H745" s="1705"/>
      <c r="I745" s="1705"/>
      <c r="J745" s="1705"/>
      <c r="K745" s="1705"/>
      <c r="L745" s="1705"/>
      <c r="M745" s="1705"/>
      <c r="N745" s="1705"/>
      <c r="O745" s="1705"/>
      <c r="P745" s="1705"/>
      <c r="Q745" s="1705"/>
      <c r="R745" s="1705"/>
      <c r="S745" s="1705"/>
      <c r="T745" s="1705"/>
      <c r="U745" s="1705"/>
      <c r="V745" s="1705"/>
      <c r="W745" s="1705"/>
      <c r="X745" s="1705"/>
      <c r="Y745" s="1705"/>
      <c r="Z745" s="1705"/>
    </row>
    <row r="746" spans="1:26" ht="15.75" customHeight="1">
      <c r="A746" s="1705"/>
      <c r="B746" s="1705"/>
      <c r="C746" s="1705"/>
      <c r="D746" s="1705"/>
      <c r="E746" s="1705"/>
      <c r="F746" s="1705"/>
      <c r="G746" s="1705"/>
      <c r="H746" s="1705"/>
      <c r="I746" s="1705"/>
      <c r="J746" s="1705"/>
      <c r="K746" s="1705"/>
      <c r="L746" s="1705"/>
      <c r="M746" s="1705"/>
      <c r="N746" s="1705"/>
      <c r="O746" s="1705"/>
      <c r="P746" s="1705"/>
      <c r="Q746" s="1705"/>
      <c r="R746" s="1705"/>
      <c r="S746" s="1705"/>
      <c r="T746" s="1705"/>
      <c r="U746" s="1705"/>
      <c r="V746" s="1705"/>
      <c r="W746" s="1705"/>
      <c r="X746" s="1705"/>
      <c r="Y746" s="1705"/>
      <c r="Z746" s="1705"/>
    </row>
    <row r="747" spans="1:26" ht="15.75" customHeight="1">
      <c r="A747" s="1705"/>
      <c r="B747" s="1705"/>
      <c r="C747" s="1705"/>
      <c r="D747" s="1705"/>
      <c r="E747" s="1705"/>
      <c r="F747" s="1705"/>
      <c r="G747" s="1705"/>
      <c r="H747" s="1705"/>
      <c r="I747" s="1705"/>
      <c r="J747" s="1705"/>
      <c r="K747" s="1705"/>
      <c r="L747" s="1705"/>
      <c r="M747" s="1705"/>
      <c r="N747" s="1705"/>
      <c r="O747" s="1705"/>
      <c r="P747" s="1705"/>
      <c r="Q747" s="1705"/>
      <c r="R747" s="1705"/>
      <c r="S747" s="1705"/>
      <c r="T747" s="1705"/>
      <c r="U747" s="1705"/>
      <c r="V747" s="1705"/>
      <c r="W747" s="1705"/>
      <c r="X747" s="1705"/>
      <c r="Y747" s="1705"/>
      <c r="Z747" s="1705"/>
    </row>
    <row r="748" spans="1:26" ht="15.75" customHeight="1">
      <c r="A748" s="1705"/>
      <c r="B748" s="1705"/>
      <c r="C748" s="1705"/>
      <c r="D748" s="1705"/>
      <c r="E748" s="1705"/>
      <c r="F748" s="1705"/>
      <c r="G748" s="1705"/>
      <c r="H748" s="1705"/>
      <c r="I748" s="1705"/>
      <c r="J748" s="1705"/>
      <c r="K748" s="1705"/>
      <c r="L748" s="1705"/>
      <c r="M748" s="1705"/>
      <c r="N748" s="1705"/>
      <c r="O748" s="1705"/>
      <c r="P748" s="1705"/>
      <c r="Q748" s="1705"/>
      <c r="R748" s="1705"/>
      <c r="S748" s="1705"/>
      <c r="T748" s="1705"/>
      <c r="U748" s="1705"/>
      <c r="V748" s="1705"/>
      <c r="W748" s="1705"/>
      <c r="X748" s="1705"/>
      <c r="Y748" s="1705"/>
      <c r="Z748" s="1705"/>
    </row>
    <row r="749" spans="1:26" ht="15.75" customHeight="1">
      <c r="A749" s="1705"/>
      <c r="B749" s="1705"/>
      <c r="C749" s="1705"/>
      <c r="D749" s="1705"/>
      <c r="E749" s="1705"/>
      <c r="F749" s="1705"/>
      <c r="G749" s="1705"/>
      <c r="H749" s="1705"/>
      <c r="I749" s="1705"/>
      <c r="J749" s="1705"/>
      <c r="K749" s="1705"/>
      <c r="L749" s="1705"/>
      <c r="M749" s="1705"/>
      <c r="N749" s="1705"/>
      <c r="O749" s="1705"/>
      <c r="P749" s="1705"/>
      <c r="Q749" s="1705"/>
      <c r="R749" s="1705"/>
      <c r="S749" s="1705"/>
      <c r="T749" s="1705"/>
      <c r="U749" s="1705"/>
      <c r="V749" s="1705"/>
      <c r="W749" s="1705"/>
      <c r="X749" s="1705"/>
      <c r="Y749" s="1705"/>
      <c r="Z749" s="1705"/>
    </row>
    <row r="750" spans="1:26" ht="15.75" customHeight="1">
      <c r="A750" s="1705"/>
      <c r="B750" s="1705"/>
      <c r="C750" s="1705"/>
      <c r="D750" s="1705"/>
      <c r="E750" s="1705"/>
      <c r="F750" s="1705"/>
      <c r="G750" s="1705"/>
      <c r="H750" s="1705"/>
      <c r="I750" s="1705"/>
      <c r="J750" s="1705"/>
      <c r="K750" s="1705"/>
      <c r="L750" s="1705"/>
      <c r="M750" s="1705"/>
      <c r="N750" s="1705"/>
      <c r="O750" s="1705"/>
      <c r="P750" s="1705"/>
      <c r="Q750" s="1705"/>
      <c r="R750" s="1705"/>
      <c r="S750" s="1705"/>
      <c r="T750" s="1705"/>
      <c r="U750" s="1705"/>
      <c r="V750" s="1705"/>
      <c r="W750" s="1705"/>
      <c r="X750" s="1705"/>
      <c r="Y750" s="1705"/>
      <c r="Z750" s="1705"/>
    </row>
    <row r="751" spans="1:26" ht="15.75" customHeight="1">
      <c r="A751" s="1705"/>
      <c r="B751" s="1705"/>
      <c r="C751" s="1705"/>
      <c r="D751" s="1705"/>
      <c r="E751" s="1705"/>
      <c r="F751" s="1705"/>
      <c r="G751" s="1705"/>
      <c r="H751" s="1705"/>
      <c r="I751" s="1705"/>
      <c r="J751" s="1705"/>
      <c r="K751" s="1705"/>
      <c r="L751" s="1705"/>
      <c r="M751" s="1705"/>
      <c r="N751" s="1705"/>
      <c r="O751" s="1705"/>
      <c r="P751" s="1705"/>
      <c r="Q751" s="1705"/>
      <c r="R751" s="1705"/>
      <c r="S751" s="1705"/>
      <c r="T751" s="1705"/>
      <c r="U751" s="1705"/>
      <c r="V751" s="1705"/>
      <c r="W751" s="1705"/>
      <c r="X751" s="1705"/>
      <c r="Y751" s="1705"/>
      <c r="Z751" s="1705"/>
    </row>
    <row r="752" spans="1:26" ht="15.75" customHeight="1">
      <c r="A752" s="1705"/>
      <c r="B752" s="1705"/>
      <c r="C752" s="1705"/>
      <c r="D752" s="1705"/>
      <c r="E752" s="1705"/>
      <c r="F752" s="1705"/>
      <c r="G752" s="1705"/>
      <c r="H752" s="1705"/>
      <c r="I752" s="1705"/>
      <c r="J752" s="1705"/>
      <c r="K752" s="1705"/>
      <c r="L752" s="1705"/>
      <c r="M752" s="1705"/>
      <c r="N752" s="1705"/>
      <c r="O752" s="1705"/>
      <c r="P752" s="1705"/>
      <c r="Q752" s="1705"/>
      <c r="R752" s="1705"/>
      <c r="S752" s="1705"/>
      <c r="T752" s="1705"/>
      <c r="U752" s="1705"/>
      <c r="V752" s="1705"/>
      <c r="W752" s="1705"/>
      <c r="X752" s="1705"/>
      <c r="Y752" s="1705"/>
      <c r="Z752" s="1705"/>
    </row>
    <row r="753" spans="1:26" ht="15.75" customHeight="1">
      <c r="A753" s="1705"/>
      <c r="B753" s="1705"/>
      <c r="C753" s="1705"/>
      <c r="D753" s="1705"/>
      <c r="E753" s="1705"/>
      <c r="F753" s="1705"/>
      <c r="G753" s="1705"/>
      <c r="H753" s="1705"/>
      <c r="I753" s="1705"/>
      <c r="J753" s="1705"/>
      <c r="K753" s="1705"/>
      <c r="L753" s="1705"/>
      <c r="M753" s="1705"/>
      <c r="N753" s="1705"/>
      <c r="O753" s="1705"/>
      <c r="P753" s="1705"/>
      <c r="Q753" s="1705"/>
      <c r="R753" s="1705"/>
      <c r="S753" s="1705"/>
      <c r="T753" s="1705"/>
      <c r="U753" s="1705"/>
      <c r="V753" s="1705"/>
      <c r="W753" s="1705"/>
      <c r="X753" s="1705"/>
      <c r="Y753" s="1705"/>
      <c r="Z753" s="1705"/>
    </row>
    <row r="754" spans="1:26" ht="15.75" customHeight="1">
      <c r="A754" s="1705"/>
      <c r="B754" s="1705"/>
      <c r="C754" s="1705"/>
      <c r="D754" s="1705"/>
      <c r="E754" s="1705"/>
      <c r="F754" s="1705"/>
      <c r="G754" s="1705"/>
      <c r="H754" s="1705"/>
      <c r="I754" s="1705"/>
      <c r="J754" s="1705"/>
      <c r="K754" s="1705"/>
      <c r="L754" s="1705"/>
      <c r="M754" s="1705"/>
      <c r="N754" s="1705"/>
      <c r="O754" s="1705"/>
      <c r="P754" s="1705"/>
      <c r="Q754" s="1705"/>
      <c r="R754" s="1705"/>
      <c r="S754" s="1705"/>
      <c r="T754" s="1705"/>
      <c r="U754" s="1705"/>
      <c r="V754" s="1705"/>
      <c r="W754" s="1705"/>
      <c r="X754" s="1705"/>
      <c r="Y754" s="1705"/>
      <c r="Z754" s="1705"/>
    </row>
    <row r="755" spans="1:26" ht="15.75" customHeight="1">
      <c r="A755" s="1705"/>
      <c r="B755" s="1705"/>
      <c r="C755" s="1705"/>
      <c r="D755" s="1705"/>
      <c r="E755" s="1705"/>
      <c r="F755" s="1705"/>
      <c r="G755" s="1705"/>
      <c r="H755" s="1705"/>
      <c r="I755" s="1705"/>
      <c r="J755" s="1705"/>
      <c r="K755" s="1705"/>
      <c r="L755" s="1705"/>
      <c r="M755" s="1705"/>
      <c r="N755" s="1705"/>
      <c r="O755" s="1705"/>
      <c r="P755" s="1705"/>
      <c r="Q755" s="1705"/>
      <c r="R755" s="1705"/>
      <c r="S755" s="1705"/>
      <c r="T755" s="1705"/>
      <c r="U755" s="1705"/>
      <c r="V755" s="1705"/>
      <c r="W755" s="1705"/>
      <c r="X755" s="1705"/>
      <c r="Y755" s="1705"/>
      <c r="Z755" s="1705"/>
    </row>
    <row r="756" spans="1:26" ht="15.75" customHeight="1">
      <c r="A756" s="1705"/>
      <c r="B756" s="1705"/>
      <c r="C756" s="1705"/>
      <c r="D756" s="1705"/>
      <c r="E756" s="1705"/>
      <c r="F756" s="1705"/>
      <c r="G756" s="1705"/>
      <c r="H756" s="1705"/>
      <c r="I756" s="1705"/>
      <c r="J756" s="1705"/>
      <c r="K756" s="1705"/>
      <c r="L756" s="1705"/>
      <c r="M756" s="1705"/>
      <c r="N756" s="1705"/>
      <c r="O756" s="1705"/>
      <c r="P756" s="1705"/>
      <c r="Q756" s="1705"/>
      <c r="R756" s="1705"/>
      <c r="S756" s="1705"/>
      <c r="T756" s="1705"/>
      <c r="U756" s="1705"/>
      <c r="V756" s="1705"/>
      <c r="W756" s="1705"/>
      <c r="X756" s="1705"/>
      <c r="Y756" s="1705"/>
      <c r="Z756" s="1705"/>
    </row>
    <row r="757" spans="1:26" ht="15.75" customHeight="1">
      <c r="A757" s="1705"/>
      <c r="B757" s="1705"/>
      <c r="C757" s="1705"/>
      <c r="D757" s="1705"/>
      <c r="E757" s="1705"/>
      <c r="F757" s="1705"/>
      <c r="G757" s="1705"/>
      <c r="H757" s="1705"/>
      <c r="I757" s="1705"/>
      <c r="J757" s="1705"/>
      <c r="K757" s="1705"/>
      <c r="L757" s="1705"/>
      <c r="M757" s="1705"/>
      <c r="N757" s="1705"/>
      <c r="O757" s="1705"/>
      <c r="P757" s="1705"/>
      <c r="Q757" s="1705"/>
      <c r="R757" s="1705"/>
      <c r="S757" s="1705"/>
      <c r="T757" s="1705"/>
      <c r="U757" s="1705"/>
      <c r="V757" s="1705"/>
      <c r="W757" s="1705"/>
      <c r="X757" s="1705"/>
      <c r="Y757" s="1705"/>
      <c r="Z757" s="1705"/>
    </row>
    <row r="758" spans="1:26" ht="15.75" customHeight="1">
      <c r="A758" s="1705"/>
      <c r="B758" s="1705"/>
      <c r="C758" s="1705"/>
      <c r="D758" s="1705"/>
      <c r="E758" s="1705"/>
      <c r="F758" s="1705"/>
      <c r="G758" s="1705"/>
      <c r="H758" s="1705"/>
      <c r="I758" s="1705"/>
      <c r="J758" s="1705"/>
      <c r="K758" s="1705"/>
      <c r="L758" s="1705"/>
      <c r="M758" s="1705"/>
      <c r="N758" s="1705"/>
      <c r="O758" s="1705"/>
      <c r="P758" s="1705"/>
      <c r="Q758" s="1705"/>
      <c r="R758" s="1705"/>
      <c r="S758" s="1705"/>
      <c r="T758" s="1705"/>
      <c r="U758" s="1705"/>
      <c r="V758" s="1705"/>
      <c r="W758" s="1705"/>
      <c r="X758" s="1705"/>
      <c r="Y758" s="1705"/>
      <c r="Z758" s="1705"/>
    </row>
    <row r="759" spans="1:26" ht="15.75" customHeight="1">
      <c r="A759" s="1705"/>
      <c r="B759" s="1705"/>
      <c r="C759" s="1705"/>
      <c r="D759" s="1705"/>
      <c r="E759" s="1705"/>
      <c r="F759" s="1705"/>
      <c r="G759" s="1705"/>
      <c r="H759" s="1705"/>
      <c r="I759" s="1705"/>
      <c r="J759" s="1705"/>
      <c r="K759" s="1705"/>
      <c r="L759" s="1705"/>
      <c r="M759" s="1705"/>
      <c r="N759" s="1705"/>
      <c r="O759" s="1705"/>
      <c r="P759" s="1705"/>
      <c r="Q759" s="1705"/>
      <c r="R759" s="1705"/>
      <c r="S759" s="1705"/>
      <c r="T759" s="1705"/>
      <c r="U759" s="1705"/>
      <c r="V759" s="1705"/>
      <c r="W759" s="1705"/>
      <c r="X759" s="1705"/>
      <c r="Y759" s="1705"/>
      <c r="Z759" s="1705"/>
    </row>
    <row r="760" spans="1:26" ht="15.75" customHeight="1">
      <c r="A760" s="1705"/>
      <c r="B760" s="1705"/>
      <c r="C760" s="1705"/>
      <c r="D760" s="1705"/>
      <c r="E760" s="1705"/>
      <c r="F760" s="1705"/>
      <c r="G760" s="1705"/>
      <c r="H760" s="1705"/>
      <c r="I760" s="1705"/>
      <c r="J760" s="1705"/>
      <c r="K760" s="1705"/>
      <c r="L760" s="1705"/>
      <c r="M760" s="1705"/>
      <c r="N760" s="1705"/>
      <c r="O760" s="1705"/>
      <c r="P760" s="1705"/>
      <c r="Q760" s="1705"/>
      <c r="R760" s="1705"/>
      <c r="S760" s="1705"/>
      <c r="T760" s="1705"/>
      <c r="U760" s="1705"/>
      <c r="V760" s="1705"/>
      <c r="W760" s="1705"/>
      <c r="X760" s="1705"/>
      <c r="Y760" s="1705"/>
      <c r="Z760" s="1705"/>
    </row>
    <row r="761" spans="1:26" ht="15.75" customHeight="1">
      <c r="A761" s="1705"/>
      <c r="B761" s="1705"/>
      <c r="C761" s="1705"/>
      <c r="D761" s="1705"/>
      <c r="E761" s="1705"/>
      <c r="F761" s="1705"/>
      <c r="G761" s="1705"/>
      <c r="H761" s="1705"/>
      <c r="I761" s="1705"/>
      <c r="J761" s="1705"/>
      <c r="K761" s="1705"/>
      <c r="L761" s="1705"/>
      <c r="M761" s="1705"/>
      <c r="N761" s="1705"/>
      <c r="O761" s="1705"/>
      <c r="P761" s="1705"/>
      <c r="Q761" s="1705"/>
      <c r="R761" s="1705"/>
      <c r="S761" s="1705"/>
      <c r="T761" s="1705"/>
      <c r="U761" s="1705"/>
      <c r="V761" s="1705"/>
      <c r="W761" s="1705"/>
      <c r="X761" s="1705"/>
      <c r="Y761" s="1705"/>
      <c r="Z761" s="1705"/>
    </row>
    <row r="762" spans="1:26" ht="15.75" customHeight="1">
      <c r="A762" s="1705"/>
      <c r="B762" s="1705"/>
      <c r="C762" s="1705"/>
      <c r="D762" s="1705"/>
      <c r="E762" s="1705"/>
      <c r="F762" s="1705"/>
      <c r="G762" s="1705"/>
      <c r="H762" s="1705"/>
      <c r="I762" s="1705"/>
      <c r="J762" s="1705"/>
      <c r="K762" s="1705"/>
      <c r="L762" s="1705"/>
      <c r="M762" s="1705"/>
      <c r="N762" s="1705"/>
      <c r="O762" s="1705"/>
      <c r="P762" s="1705"/>
      <c r="Q762" s="1705"/>
      <c r="R762" s="1705"/>
      <c r="S762" s="1705"/>
      <c r="T762" s="1705"/>
      <c r="U762" s="1705"/>
      <c r="V762" s="1705"/>
      <c r="W762" s="1705"/>
      <c r="X762" s="1705"/>
      <c r="Y762" s="1705"/>
      <c r="Z762" s="1705"/>
    </row>
    <row r="763" spans="1:26" ht="15.75" customHeight="1">
      <c r="A763" s="1705"/>
      <c r="B763" s="1705"/>
      <c r="C763" s="1705"/>
      <c r="D763" s="1705"/>
      <c r="E763" s="1705"/>
      <c r="F763" s="1705"/>
      <c r="G763" s="1705"/>
      <c r="H763" s="1705"/>
      <c r="I763" s="1705"/>
      <c r="J763" s="1705"/>
      <c r="K763" s="1705"/>
      <c r="L763" s="1705"/>
      <c r="M763" s="1705"/>
      <c r="N763" s="1705"/>
      <c r="O763" s="1705"/>
      <c r="P763" s="1705"/>
      <c r="Q763" s="1705"/>
      <c r="R763" s="1705"/>
      <c r="S763" s="1705"/>
      <c r="T763" s="1705"/>
      <c r="U763" s="1705"/>
      <c r="V763" s="1705"/>
      <c r="W763" s="1705"/>
      <c r="X763" s="1705"/>
      <c r="Y763" s="1705"/>
      <c r="Z763" s="1705"/>
    </row>
    <row r="764" spans="1:26" ht="15.75" customHeight="1">
      <c r="A764" s="1705"/>
      <c r="B764" s="1705"/>
      <c r="C764" s="1705"/>
      <c r="D764" s="1705"/>
      <c r="E764" s="1705"/>
      <c r="F764" s="1705"/>
      <c r="G764" s="1705"/>
      <c r="H764" s="1705"/>
      <c r="I764" s="1705"/>
      <c r="J764" s="1705"/>
      <c r="K764" s="1705"/>
      <c r="L764" s="1705"/>
      <c r="M764" s="1705"/>
      <c r="N764" s="1705"/>
      <c r="O764" s="1705"/>
      <c r="P764" s="1705"/>
      <c r="Q764" s="1705"/>
      <c r="R764" s="1705"/>
      <c r="S764" s="1705"/>
      <c r="T764" s="1705"/>
      <c r="U764" s="1705"/>
      <c r="V764" s="1705"/>
      <c r="W764" s="1705"/>
      <c r="X764" s="1705"/>
      <c r="Y764" s="1705"/>
      <c r="Z764" s="1705"/>
    </row>
    <row r="765" spans="1:26" ht="15.75" customHeight="1">
      <c r="A765" s="1705"/>
      <c r="B765" s="1705"/>
      <c r="C765" s="1705"/>
      <c r="D765" s="1705"/>
      <c r="E765" s="1705"/>
      <c r="F765" s="1705"/>
      <c r="G765" s="1705"/>
      <c r="H765" s="1705"/>
      <c r="I765" s="1705"/>
      <c r="J765" s="1705"/>
      <c r="K765" s="1705"/>
      <c r="L765" s="1705"/>
      <c r="M765" s="1705"/>
      <c r="N765" s="1705"/>
      <c r="O765" s="1705"/>
      <c r="P765" s="1705"/>
      <c r="Q765" s="1705"/>
      <c r="R765" s="1705"/>
      <c r="S765" s="1705"/>
      <c r="T765" s="1705"/>
      <c r="U765" s="1705"/>
      <c r="V765" s="1705"/>
      <c r="W765" s="1705"/>
      <c r="X765" s="1705"/>
      <c r="Y765" s="1705"/>
      <c r="Z765" s="1705"/>
    </row>
    <row r="766" spans="1:26" ht="15.75" customHeight="1">
      <c r="A766" s="1705"/>
      <c r="B766" s="1705"/>
      <c r="C766" s="1705"/>
      <c r="D766" s="1705"/>
      <c r="E766" s="1705"/>
      <c r="F766" s="1705"/>
      <c r="G766" s="1705"/>
      <c r="H766" s="1705"/>
      <c r="I766" s="1705"/>
      <c r="J766" s="1705"/>
      <c r="K766" s="1705"/>
      <c r="L766" s="1705"/>
      <c r="M766" s="1705"/>
      <c r="N766" s="1705"/>
      <c r="O766" s="1705"/>
      <c r="P766" s="1705"/>
      <c r="Q766" s="1705"/>
      <c r="R766" s="1705"/>
      <c r="S766" s="1705"/>
      <c r="T766" s="1705"/>
      <c r="U766" s="1705"/>
      <c r="V766" s="1705"/>
      <c r="W766" s="1705"/>
      <c r="X766" s="1705"/>
      <c r="Y766" s="1705"/>
      <c r="Z766" s="1705"/>
    </row>
    <row r="767" spans="1:26" ht="15.75" customHeight="1">
      <c r="A767" s="1705"/>
      <c r="B767" s="1705"/>
      <c r="C767" s="1705"/>
      <c r="D767" s="1705"/>
      <c r="E767" s="1705"/>
      <c r="F767" s="1705"/>
      <c r="G767" s="1705"/>
      <c r="H767" s="1705"/>
      <c r="I767" s="1705"/>
      <c r="J767" s="1705"/>
      <c r="K767" s="1705"/>
      <c r="L767" s="1705"/>
      <c r="M767" s="1705"/>
      <c r="N767" s="1705"/>
      <c r="O767" s="1705"/>
      <c r="P767" s="1705"/>
      <c r="Q767" s="1705"/>
      <c r="R767" s="1705"/>
      <c r="S767" s="1705"/>
      <c r="T767" s="1705"/>
      <c r="U767" s="1705"/>
      <c r="V767" s="1705"/>
      <c r="W767" s="1705"/>
      <c r="X767" s="1705"/>
      <c r="Y767" s="1705"/>
      <c r="Z767" s="1705"/>
    </row>
    <row r="768" spans="1:26" ht="15.75" customHeight="1">
      <c r="A768" s="1705"/>
      <c r="B768" s="1705"/>
      <c r="C768" s="1705"/>
      <c r="D768" s="1705"/>
      <c r="E768" s="1705"/>
      <c r="F768" s="1705"/>
      <c r="G768" s="1705"/>
      <c r="H768" s="1705"/>
      <c r="I768" s="1705"/>
      <c r="J768" s="1705"/>
      <c r="K768" s="1705"/>
      <c r="L768" s="1705"/>
      <c r="M768" s="1705"/>
      <c r="N768" s="1705"/>
      <c r="O768" s="1705"/>
      <c r="P768" s="1705"/>
      <c r="Q768" s="1705"/>
      <c r="R768" s="1705"/>
      <c r="S768" s="1705"/>
      <c r="T768" s="1705"/>
      <c r="U768" s="1705"/>
      <c r="V768" s="1705"/>
      <c r="W768" s="1705"/>
      <c r="X768" s="1705"/>
      <c r="Y768" s="1705"/>
      <c r="Z768" s="1705"/>
    </row>
    <row r="769" spans="1:26" ht="15.75" customHeight="1">
      <c r="A769" s="1705"/>
      <c r="B769" s="1705"/>
      <c r="C769" s="1705"/>
      <c r="D769" s="1705"/>
      <c r="E769" s="1705"/>
      <c r="F769" s="1705"/>
      <c r="G769" s="1705"/>
      <c r="H769" s="1705"/>
      <c r="I769" s="1705"/>
      <c r="J769" s="1705"/>
      <c r="K769" s="1705"/>
      <c r="L769" s="1705"/>
      <c r="M769" s="1705"/>
      <c r="N769" s="1705"/>
      <c r="O769" s="1705"/>
      <c r="P769" s="1705"/>
      <c r="Q769" s="1705"/>
      <c r="R769" s="1705"/>
      <c r="S769" s="1705"/>
      <c r="T769" s="1705"/>
      <c r="U769" s="1705"/>
      <c r="V769" s="1705"/>
      <c r="W769" s="1705"/>
      <c r="X769" s="1705"/>
      <c r="Y769" s="1705"/>
      <c r="Z769" s="1705"/>
    </row>
    <row r="770" spans="1:26" ht="15.75" customHeight="1">
      <c r="A770" s="1705"/>
      <c r="B770" s="1705"/>
      <c r="C770" s="1705"/>
      <c r="D770" s="1705"/>
      <c r="E770" s="1705"/>
      <c r="F770" s="1705"/>
      <c r="G770" s="1705"/>
      <c r="H770" s="1705"/>
      <c r="I770" s="1705"/>
      <c r="J770" s="1705"/>
      <c r="K770" s="1705"/>
      <c r="L770" s="1705"/>
      <c r="M770" s="1705"/>
      <c r="N770" s="1705"/>
      <c r="O770" s="1705"/>
      <c r="P770" s="1705"/>
      <c r="Q770" s="1705"/>
      <c r="R770" s="1705"/>
      <c r="S770" s="1705"/>
      <c r="T770" s="1705"/>
      <c r="U770" s="1705"/>
      <c r="V770" s="1705"/>
      <c r="W770" s="1705"/>
      <c r="X770" s="1705"/>
      <c r="Y770" s="1705"/>
      <c r="Z770" s="1705"/>
    </row>
    <row r="771" spans="1:26" ht="15.75" customHeight="1">
      <c r="A771" s="1705"/>
      <c r="B771" s="1705"/>
      <c r="C771" s="1705"/>
      <c r="D771" s="1705"/>
      <c r="E771" s="1705"/>
      <c r="F771" s="1705"/>
      <c r="G771" s="1705"/>
      <c r="H771" s="1705"/>
      <c r="I771" s="1705"/>
      <c r="J771" s="1705"/>
      <c r="K771" s="1705"/>
      <c r="L771" s="1705"/>
      <c r="M771" s="1705"/>
      <c r="N771" s="1705"/>
      <c r="O771" s="1705"/>
      <c r="P771" s="1705"/>
      <c r="Q771" s="1705"/>
      <c r="R771" s="1705"/>
      <c r="S771" s="1705"/>
      <c r="T771" s="1705"/>
      <c r="U771" s="1705"/>
      <c r="V771" s="1705"/>
      <c r="W771" s="1705"/>
      <c r="X771" s="1705"/>
      <c r="Y771" s="1705"/>
      <c r="Z771" s="1705"/>
    </row>
    <row r="772" spans="1:26" ht="15.75" customHeight="1">
      <c r="A772" s="1705"/>
      <c r="B772" s="1705"/>
      <c r="C772" s="1705"/>
      <c r="D772" s="1705"/>
      <c r="E772" s="1705"/>
      <c r="F772" s="1705"/>
      <c r="G772" s="1705"/>
      <c r="H772" s="1705"/>
      <c r="I772" s="1705"/>
      <c r="J772" s="1705"/>
      <c r="K772" s="1705"/>
      <c r="L772" s="1705"/>
      <c r="M772" s="1705"/>
      <c r="N772" s="1705"/>
      <c r="O772" s="1705"/>
      <c r="P772" s="1705"/>
      <c r="Q772" s="1705"/>
      <c r="R772" s="1705"/>
      <c r="S772" s="1705"/>
      <c r="T772" s="1705"/>
      <c r="U772" s="1705"/>
      <c r="V772" s="1705"/>
      <c r="W772" s="1705"/>
      <c r="X772" s="1705"/>
      <c r="Y772" s="1705"/>
      <c r="Z772" s="1705"/>
    </row>
    <row r="773" spans="1:26" ht="15.75" customHeight="1">
      <c r="A773" s="1705"/>
      <c r="B773" s="1705"/>
      <c r="C773" s="1705"/>
      <c r="D773" s="1705"/>
      <c r="E773" s="1705"/>
      <c r="F773" s="1705"/>
      <c r="G773" s="1705"/>
      <c r="H773" s="1705"/>
      <c r="I773" s="1705"/>
      <c r="J773" s="1705"/>
      <c r="K773" s="1705"/>
      <c r="L773" s="1705"/>
      <c r="M773" s="1705"/>
      <c r="N773" s="1705"/>
      <c r="O773" s="1705"/>
      <c r="P773" s="1705"/>
      <c r="Q773" s="1705"/>
      <c r="R773" s="1705"/>
      <c r="S773" s="1705"/>
      <c r="T773" s="1705"/>
      <c r="U773" s="1705"/>
      <c r="V773" s="1705"/>
      <c r="W773" s="1705"/>
      <c r="X773" s="1705"/>
      <c r="Y773" s="1705"/>
      <c r="Z773" s="1705"/>
    </row>
    <row r="774" spans="1:26" ht="15.75" customHeight="1">
      <c r="A774" s="1705"/>
      <c r="B774" s="1705"/>
      <c r="C774" s="1705"/>
      <c r="D774" s="1705"/>
      <c r="E774" s="1705"/>
      <c r="F774" s="1705"/>
      <c r="G774" s="1705"/>
      <c r="H774" s="1705"/>
      <c r="I774" s="1705"/>
      <c r="J774" s="1705"/>
      <c r="K774" s="1705"/>
      <c r="L774" s="1705"/>
      <c r="M774" s="1705"/>
      <c r="N774" s="1705"/>
      <c r="O774" s="1705"/>
      <c r="P774" s="1705"/>
      <c r="Q774" s="1705"/>
      <c r="R774" s="1705"/>
      <c r="S774" s="1705"/>
      <c r="T774" s="1705"/>
      <c r="U774" s="1705"/>
      <c r="V774" s="1705"/>
      <c r="W774" s="1705"/>
      <c r="X774" s="1705"/>
      <c r="Y774" s="1705"/>
      <c r="Z774" s="1705"/>
    </row>
    <row r="775" spans="1:26" ht="15.75" customHeight="1">
      <c r="A775" s="1705"/>
      <c r="B775" s="1705"/>
      <c r="C775" s="1705"/>
      <c r="D775" s="1705"/>
      <c r="E775" s="1705"/>
      <c r="F775" s="1705"/>
      <c r="G775" s="1705"/>
      <c r="H775" s="1705"/>
      <c r="I775" s="1705"/>
      <c r="J775" s="1705"/>
      <c r="K775" s="1705"/>
      <c r="L775" s="1705"/>
      <c r="M775" s="1705"/>
      <c r="N775" s="1705"/>
      <c r="O775" s="1705"/>
      <c r="P775" s="1705"/>
      <c r="Q775" s="1705"/>
      <c r="R775" s="1705"/>
      <c r="S775" s="1705"/>
      <c r="T775" s="1705"/>
      <c r="U775" s="1705"/>
      <c r="V775" s="1705"/>
      <c r="W775" s="1705"/>
      <c r="X775" s="1705"/>
      <c r="Y775" s="1705"/>
      <c r="Z775" s="1705"/>
    </row>
    <row r="776" spans="1:26" ht="15.75" customHeight="1">
      <c r="A776" s="1705"/>
      <c r="B776" s="1705"/>
      <c r="C776" s="1705"/>
      <c r="D776" s="1705"/>
      <c r="E776" s="1705"/>
      <c r="F776" s="1705"/>
      <c r="G776" s="1705"/>
      <c r="H776" s="1705"/>
      <c r="I776" s="1705"/>
      <c r="J776" s="1705"/>
      <c r="K776" s="1705"/>
      <c r="L776" s="1705"/>
      <c r="M776" s="1705"/>
      <c r="N776" s="1705"/>
      <c r="O776" s="1705"/>
      <c r="P776" s="1705"/>
      <c r="Q776" s="1705"/>
      <c r="R776" s="1705"/>
      <c r="S776" s="1705"/>
      <c r="T776" s="1705"/>
      <c r="U776" s="1705"/>
      <c r="V776" s="1705"/>
      <c r="W776" s="1705"/>
      <c r="X776" s="1705"/>
      <c r="Y776" s="1705"/>
      <c r="Z776" s="1705"/>
    </row>
    <row r="777" spans="1:26" ht="15.75" customHeight="1">
      <c r="A777" s="1705"/>
      <c r="B777" s="1705"/>
      <c r="C777" s="1705"/>
      <c r="D777" s="1705"/>
      <c r="E777" s="1705"/>
      <c r="F777" s="1705"/>
      <c r="G777" s="1705"/>
      <c r="H777" s="1705"/>
      <c r="I777" s="1705"/>
      <c r="J777" s="1705"/>
      <c r="K777" s="1705"/>
      <c r="L777" s="1705"/>
      <c r="M777" s="1705"/>
      <c r="N777" s="1705"/>
      <c r="O777" s="1705"/>
      <c r="P777" s="1705"/>
      <c r="Q777" s="1705"/>
      <c r="R777" s="1705"/>
      <c r="S777" s="1705"/>
      <c r="T777" s="1705"/>
      <c r="U777" s="1705"/>
      <c r="V777" s="1705"/>
      <c r="W777" s="1705"/>
      <c r="X777" s="1705"/>
      <c r="Y777" s="1705"/>
      <c r="Z777" s="1705"/>
    </row>
    <row r="778" spans="1:26" ht="15.75" customHeight="1">
      <c r="A778" s="1705"/>
      <c r="B778" s="1705"/>
      <c r="C778" s="1705"/>
      <c r="D778" s="1705"/>
      <c r="E778" s="1705"/>
      <c r="F778" s="1705"/>
      <c r="G778" s="1705"/>
      <c r="H778" s="1705"/>
      <c r="I778" s="1705"/>
      <c r="J778" s="1705"/>
      <c r="K778" s="1705"/>
      <c r="L778" s="1705"/>
      <c r="M778" s="1705"/>
      <c r="N778" s="1705"/>
      <c r="O778" s="1705"/>
      <c r="P778" s="1705"/>
      <c r="Q778" s="1705"/>
      <c r="R778" s="1705"/>
      <c r="S778" s="1705"/>
      <c r="T778" s="1705"/>
      <c r="U778" s="1705"/>
      <c r="V778" s="1705"/>
      <c r="W778" s="1705"/>
      <c r="X778" s="1705"/>
      <c r="Y778" s="1705"/>
      <c r="Z778" s="1705"/>
    </row>
    <row r="779" spans="1:26" ht="15.75" customHeight="1">
      <c r="A779" s="1705"/>
      <c r="B779" s="1705"/>
      <c r="C779" s="1705"/>
      <c r="D779" s="1705"/>
      <c r="E779" s="1705"/>
      <c r="F779" s="1705"/>
      <c r="G779" s="1705"/>
      <c r="H779" s="1705"/>
      <c r="I779" s="1705"/>
      <c r="J779" s="1705"/>
      <c r="K779" s="1705"/>
      <c r="L779" s="1705"/>
      <c r="M779" s="1705"/>
      <c r="N779" s="1705"/>
      <c r="O779" s="1705"/>
      <c r="P779" s="1705"/>
      <c r="Q779" s="1705"/>
      <c r="R779" s="1705"/>
      <c r="S779" s="1705"/>
      <c r="T779" s="1705"/>
      <c r="U779" s="1705"/>
      <c r="V779" s="1705"/>
      <c r="W779" s="1705"/>
      <c r="X779" s="1705"/>
      <c r="Y779" s="1705"/>
      <c r="Z779" s="1705"/>
    </row>
    <row r="780" spans="1:26" ht="15.75" customHeight="1">
      <c r="A780" s="1705"/>
      <c r="B780" s="1705"/>
      <c r="C780" s="1705"/>
      <c r="D780" s="1705"/>
      <c r="E780" s="1705"/>
      <c r="F780" s="1705"/>
      <c r="G780" s="1705"/>
      <c r="H780" s="1705"/>
      <c r="I780" s="1705"/>
      <c r="J780" s="1705"/>
      <c r="K780" s="1705"/>
      <c r="L780" s="1705"/>
      <c r="M780" s="1705"/>
      <c r="N780" s="1705"/>
      <c r="O780" s="1705"/>
      <c r="P780" s="1705"/>
      <c r="Q780" s="1705"/>
      <c r="R780" s="1705"/>
      <c r="S780" s="1705"/>
      <c r="T780" s="1705"/>
      <c r="U780" s="1705"/>
      <c r="V780" s="1705"/>
      <c r="W780" s="1705"/>
      <c r="X780" s="1705"/>
      <c r="Y780" s="1705"/>
      <c r="Z780" s="1705"/>
    </row>
    <row r="781" spans="1:26" ht="15.75" customHeight="1">
      <c r="A781" s="1705"/>
      <c r="B781" s="1705"/>
      <c r="C781" s="1705"/>
      <c r="D781" s="1705"/>
      <c r="E781" s="1705"/>
      <c r="F781" s="1705"/>
      <c r="G781" s="1705"/>
      <c r="H781" s="1705"/>
      <c r="I781" s="1705"/>
      <c r="J781" s="1705"/>
      <c r="K781" s="1705"/>
      <c r="L781" s="1705"/>
      <c r="M781" s="1705"/>
      <c r="N781" s="1705"/>
      <c r="O781" s="1705"/>
      <c r="P781" s="1705"/>
      <c r="Q781" s="1705"/>
      <c r="R781" s="1705"/>
      <c r="S781" s="1705"/>
      <c r="T781" s="1705"/>
      <c r="U781" s="1705"/>
      <c r="V781" s="1705"/>
      <c r="W781" s="1705"/>
      <c r="X781" s="1705"/>
      <c r="Y781" s="1705"/>
      <c r="Z781" s="1705"/>
    </row>
    <row r="782" spans="1:26" ht="15.75" customHeight="1">
      <c r="A782" s="1705"/>
      <c r="B782" s="1705"/>
      <c r="C782" s="1705"/>
      <c r="D782" s="1705"/>
      <c r="E782" s="1705"/>
      <c r="F782" s="1705"/>
      <c r="G782" s="1705"/>
      <c r="H782" s="1705"/>
      <c r="I782" s="1705"/>
      <c r="J782" s="1705"/>
      <c r="K782" s="1705"/>
      <c r="L782" s="1705"/>
      <c r="M782" s="1705"/>
      <c r="N782" s="1705"/>
      <c r="O782" s="1705"/>
      <c r="P782" s="1705"/>
      <c r="Q782" s="1705"/>
      <c r="R782" s="1705"/>
      <c r="S782" s="1705"/>
      <c r="T782" s="1705"/>
      <c r="U782" s="1705"/>
      <c r="V782" s="1705"/>
      <c r="W782" s="1705"/>
      <c r="X782" s="1705"/>
      <c r="Y782" s="1705"/>
      <c r="Z782" s="1705"/>
    </row>
    <row r="783" spans="1:26" ht="15.75" customHeight="1">
      <c r="A783" s="1705"/>
      <c r="B783" s="1705"/>
      <c r="C783" s="1705"/>
      <c r="D783" s="1705"/>
      <c r="E783" s="1705"/>
      <c r="F783" s="1705"/>
      <c r="G783" s="1705"/>
      <c r="H783" s="1705"/>
      <c r="I783" s="1705"/>
      <c r="J783" s="1705"/>
      <c r="K783" s="1705"/>
      <c r="L783" s="1705"/>
      <c r="M783" s="1705"/>
      <c r="N783" s="1705"/>
      <c r="O783" s="1705"/>
      <c r="P783" s="1705"/>
      <c r="Q783" s="1705"/>
      <c r="R783" s="1705"/>
      <c r="S783" s="1705"/>
      <c r="T783" s="1705"/>
      <c r="U783" s="1705"/>
      <c r="V783" s="1705"/>
      <c r="W783" s="1705"/>
      <c r="X783" s="1705"/>
      <c r="Y783" s="1705"/>
      <c r="Z783" s="1705"/>
    </row>
    <row r="784" spans="1:26" ht="15.75" customHeight="1">
      <c r="A784" s="1705"/>
      <c r="B784" s="1705"/>
      <c r="C784" s="1705"/>
      <c r="D784" s="1705"/>
      <c r="E784" s="1705"/>
      <c r="F784" s="1705"/>
      <c r="G784" s="1705"/>
      <c r="H784" s="1705"/>
      <c r="I784" s="1705"/>
      <c r="J784" s="1705"/>
      <c r="K784" s="1705"/>
      <c r="L784" s="1705"/>
      <c r="M784" s="1705"/>
      <c r="N784" s="1705"/>
      <c r="O784" s="1705"/>
      <c r="P784" s="1705"/>
      <c r="Q784" s="1705"/>
      <c r="R784" s="1705"/>
      <c r="S784" s="1705"/>
      <c r="T784" s="1705"/>
      <c r="U784" s="1705"/>
      <c r="V784" s="1705"/>
      <c r="W784" s="1705"/>
      <c r="X784" s="1705"/>
      <c r="Y784" s="1705"/>
      <c r="Z784" s="1705"/>
    </row>
    <row r="785" spans="1:26" ht="15.75" customHeight="1">
      <c r="A785" s="1705"/>
      <c r="B785" s="1705"/>
      <c r="C785" s="1705"/>
      <c r="D785" s="1705"/>
      <c r="E785" s="1705"/>
      <c r="F785" s="1705"/>
      <c r="G785" s="1705"/>
      <c r="H785" s="1705"/>
      <c r="I785" s="1705"/>
      <c r="J785" s="1705"/>
      <c r="K785" s="1705"/>
      <c r="L785" s="1705"/>
      <c r="M785" s="1705"/>
      <c r="N785" s="1705"/>
      <c r="O785" s="1705"/>
      <c r="P785" s="1705"/>
      <c r="Q785" s="1705"/>
      <c r="R785" s="1705"/>
      <c r="S785" s="1705"/>
      <c r="T785" s="1705"/>
      <c r="U785" s="1705"/>
      <c r="V785" s="1705"/>
      <c r="W785" s="1705"/>
      <c r="X785" s="1705"/>
      <c r="Y785" s="1705"/>
      <c r="Z785" s="1705"/>
    </row>
    <row r="786" spans="1:26" ht="15.75" customHeight="1">
      <c r="A786" s="1705"/>
      <c r="B786" s="1705"/>
      <c r="C786" s="1705"/>
      <c r="D786" s="1705"/>
      <c r="E786" s="1705"/>
      <c r="F786" s="1705"/>
      <c r="G786" s="1705"/>
      <c r="H786" s="1705"/>
      <c r="I786" s="1705"/>
      <c r="J786" s="1705"/>
      <c r="K786" s="1705"/>
      <c r="L786" s="1705"/>
      <c r="M786" s="1705"/>
      <c r="N786" s="1705"/>
      <c r="O786" s="1705"/>
      <c r="P786" s="1705"/>
      <c r="Q786" s="1705"/>
      <c r="R786" s="1705"/>
      <c r="S786" s="1705"/>
      <c r="T786" s="1705"/>
      <c r="U786" s="1705"/>
      <c r="V786" s="1705"/>
      <c r="W786" s="1705"/>
      <c r="X786" s="1705"/>
      <c r="Y786" s="1705"/>
      <c r="Z786" s="1705"/>
    </row>
    <row r="787" spans="1:26" ht="15.75" customHeight="1">
      <c r="A787" s="1705"/>
      <c r="B787" s="1705"/>
      <c r="C787" s="1705"/>
      <c r="D787" s="1705"/>
      <c r="E787" s="1705"/>
      <c r="F787" s="1705"/>
      <c r="G787" s="1705"/>
      <c r="H787" s="1705"/>
      <c r="I787" s="1705"/>
      <c r="J787" s="1705"/>
      <c r="K787" s="1705"/>
      <c r="L787" s="1705"/>
      <c r="M787" s="1705"/>
      <c r="N787" s="1705"/>
      <c r="O787" s="1705"/>
      <c r="P787" s="1705"/>
      <c r="Q787" s="1705"/>
      <c r="R787" s="1705"/>
      <c r="S787" s="1705"/>
      <c r="T787" s="1705"/>
      <c r="U787" s="1705"/>
      <c r="V787" s="1705"/>
      <c r="W787" s="1705"/>
      <c r="X787" s="1705"/>
      <c r="Y787" s="1705"/>
      <c r="Z787" s="1705"/>
    </row>
    <row r="788" spans="1:26" ht="15.75" customHeight="1">
      <c r="A788" s="1705"/>
      <c r="B788" s="1705"/>
      <c r="C788" s="1705"/>
      <c r="D788" s="1705"/>
      <c r="E788" s="1705"/>
      <c r="F788" s="1705"/>
      <c r="G788" s="1705"/>
      <c r="H788" s="1705"/>
      <c r="I788" s="1705"/>
      <c r="J788" s="1705"/>
      <c r="K788" s="1705"/>
      <c r="L788" s="1705"/>
      <c r="M788" s="1705"/>
      <c r="N788" s="1705"/>
      <c r="O788" s="1705"/>
      <c r="P788" s="1705"/>
      <c r="Q788" s="1705"/>
      <c r="R788" s="1705"/>
      <c r="S788" s="1705"/>
      <c r="T788" s="1705"/>
      <c r="U788" s="1705"/>
      <c r="V788" s="1705"/>
      <c r="W788" s="1705"/>
      <c r="X788" s="1705"/>
      <c r="Y788" s="1705"/>
      <c r="Z788" s="1705"/>
    </row>
    <row r="789" spans="1:26" ht="15.75" customHeight="1">
      <c r="A789" s="1705"/>
      <c r="B789" s="1705"/>
      <c r="C789" s="1705"/>
      <c r="D789" s="1705"/>
      <c r="E789" s="1705"/>
      <c r="F789" s="1705"/>
      <c r="G789" s="1705"/>
      <c r="H789" s="1705"/>
      <c r="I789" s="1705"/>
      <c r="J789" s="1705"/>
      <c r="K789" s="1705"/>
      <c r="L789" s="1705"/>
      <c r="M789" s="1705"/>
      <c r="N789" s="1705"/>
      <c r="O789" s="1705"/>
      <c r="P789" s="1705"/>
      <c r="Q789" s="1705"/>
      <c r="R789" s="1705"/>
      <c r="S789" s="1705"/>
      <c r="T789" s="1705"/>
      <c r="U789" s="1705"/>
      <c r="V789" s="1705"/>
      <c r="W789" s="1705"/>
      <c r="X789" s="1705"/>
      <c r="Y789" s="1705"/>
      <c r="Z789" s="1705"/>
    </row>
    <row r="790" spans="1:26" ht="15.75" customHeight="1">
      <c r="A790" s="1705"/>
      <c r="B790" s="1705"/>
      <c r="C790" s="1705"/>
      <c r="D790" s="1705"/>
      <c r="E790" s="1705"/>
      <c r="F790" s="1705"/>
      <c r="G790" s="1705"/>
      <c r="H790" s="1705"/>
      <c r="I790" s="1705"/>
      <c r="J790" s="1705"/>
      <c r="K790" s="1705"/>
      <c r="L790" s="1705"/>
      <c r="M790" s="1705"/>
      <c r="N790" s="1705"/>
      <c r="O790" s="1705"/>
      <c r="P790" s="1705"/>
      <c r="Q790" s="1705"/>
      <c r="R790" s="1705"/>
      <c r="S790" s="1705"/>
      <c r="T790" s="1705"/>
      <c r="U790" s="1705"/>
      <c r="V790" s="1705"/>
      <c r="W790" s="1705"/>
      <c r="X790" s="1705"/>
      <c r="Y790" s="1705"/>
      <c r="Z790" s="1705"/>
    </row>
    <row r="791" spans="1:26" ht="15.75" customHeight="1">
      <c r="A791" s="1705"/>
      <c r="B791" s="1705"/>
      <c r="C791" s="1705"/>
      <c r="D791" s="1705"/>
      <c r="E791" s="1705"/>
      <c r="F791" s="1705"/>
      <c r="G791" s="1705"/>
      <c r="H791" s="1705"/>
      <c r="I791" s="1705"/>
      <c r="J791" s="1705"/>
      <c r="K791" s="1705"/>
      <c r="L791" s="1705"/>
      <c r="M791" s="1705"/>
      <c r="N791" s="1705"/>
      <c r="O791" s="1705"/>
      <c r="P791" s="1705"/>
      <c r="Q791" s="1705"/>
      <c r="R791" s="1705"/>
      <c r="S791" s="1705"/>
      <c r="T791" s="1705"/>
      <c r="U791" s="1705"/>
      <c r="V791" s="1705"/>
      <c r="W791" s="1705"/>
      <c r="X791" s="1705"/>
      <c r="Y791" s="1705"/>
      <c r="Z791" s="1705"/>
    </row>
    <row r="792" spans="1:26" ht="15.75" customHeight="1">
      <c r="A792" s="1705"/>
      <c r="B792" s="1705"/>
      <c r="C792" s="1705"/>
      <c r="D792" s="1705"/>
      <c r="E792" s="1705"/>
      <c r="F792" s="1705"/>
      <c r="G792" s="1705"/>
      <c r="H792" s="1705"/>
      <c r="I792" s="1705"/>
      <c r="J792" s="1705"/>
      <c r="K792" s="1705"/>
      <c r="L792" s="1705"/>
      <c r="M792" s="1705"/>
      <c r="N792" s="1705"/>
      <c r="O792" s="1705"/>
      <c r="P792" s="1705"/>
      <c r="Q792" s="1705"/>
      <c r="R792" s="1705"/>
      <c r="S792" s="1705"/>
      <c r="T792" s="1705"/>
      <c r="U792" s="1705"/>
      <c r="V792" s="1705"/>
      <c r="W792" s="1705"/>
      <c r="X792" s="1705"/>
      <c r="Y792" s="1705"/>
      <c r="Z792" s="1705"/>
    </row>
    <row r="793" spans="1:26" ht="15.75" customHeight="1">
      <c r="A793" s="1705"/>
      <c r="B793" s="1705"/>
      <c r="C793" s="1705"/>
      <c r="D793" s="1705"/>
      <c r="E793" s="1705"/>
      <c r="F793" s="1705"/>
      <c r="G793" s="1705"/>
      <c r="H793" s="1705"/>
      <c r="I793" s="1705"/>
      <c r="J793" s="1705"/>
      <c r="K793" s="1705"/>
      <c r="L793" s="1705"/>
      <c r="M793" s="1705"/>
      <c r="N793" s="1705"/>
      <c r="O793" s="1705"/>
      <c r="P793" s="1705"/>
      <c r="Q793" s="1705"/>
      <c r="R793" s="1705"/>
      <c r="S793" s="1705"/>
      <c r="T793" s="1705"/>
      <c r="U793" s="1705"/>
      <c r="V793" s="1705"/>
      <c r="W793" s="1705"/>
      <c r="X793" s="1705"/>
      <c r="Y793" s="1705"/>
      <c r="Z793" s="1705"/>
    </row>
    <row r="794" spans="1:26" ht="15.75" customHeight="1">
      <c r="A794" s="1705"/>
      <c r="B794" s="1705"/>
      <c r="C794" s="1705"/>
      <c r="D794" s="1705"/>
      <c r="E794" s="1705"/>
      <c r="F794" s="1705"/>
      <c r="G794" s="1705"/>
      <c r="H794" s="1705"/>
      <c r="I794" s="1705"/>
      <c r="J794" s="1705"/>
      <c r="K794" s="1705"/>
      <c r="L794" s="1705"/>
      <c r="M794" s="1705"/>
      <c r="N794" s="1705"/>
      <c r="O794" s="1705"/>
      <c r="P794" s="1705"/>
      <c r="Q794" s="1705"/>
      <c r="R794" s="1705"/>
      <c r="S794" s="1705"/>
      <c r="T794" s="1705"/>
      <c r="U794" s="1705"/>
      <c r="V794" s="1705"/>
      <c r="W794" s="1705"/>
      <c r="X794" s="1705"/>
      <c r="Y794" s="1705"/>
      <c r="Z794" s="1705"/>
    </row>
    <row r="795" spans="1:26" ht="15.75" customHeight="1">
      <c r="A795" s="1705"/>
      <c r="B795" s="1705"/>
      <c r="C795" s="1705"/>
      <c r="D795" s="1705"/>
      <c r="E795" s="1705"/>
      <c r="F795" s="1705"/>
      <c r="G795" s="1705"/>
      <c r="H795" s="1705"/>
      <c r="I795" s="1705"/>
      <c r="J795" s="1705"/>
      <c r="K795" s="1705"/>
      <c r="L795" s="1705"/>
      <c r="M795" s="1705"/>
      <c r="N795" s="1705"/>
      <c r="O795" s="1705"/>
      <c r="P795" s="1705"/>
      <c r="Q795" s="1705"/>
      <c r="R795" s="1705"/>
      <c r="S795" s="1705"/>
      <c r="T795" s="1705"/>
      <c r="U795" s="1705"/>
      <c r="V795" s="1705"/>
      <c r="W795" s="1705"/>
      <c r="X795" s="1705"/>
      <c r="Y795" s="1705"/>
      <c r="Z795" s="1705"/>
    </row>
    <row r="796" spans="1:26" ht="15.75" customHeight="1">
      <c r="A796" s="1705"/>
      <c r="B796" s="1705"/>
      <c r="C796" s="1705"/>
      <c r="D796" s="1705"/>
      <c r="E796" s="1705"/>
      <c r="F796" s="1705"/>
      <c r="G796" s="1705"/>
      <c r="H796" s="1705"/>
      <c r="I796" s="1705"/>
      <c r="J796" s="1705"/>
      <c r="K796" s="1705"/>
      <c r="L796" s="1705"/>
      <c r="M796" s="1705"/>
      <c r="N796" s="1705"/>
      <c r="O796" s="1705"/>
      <c r="P796" s="1705"/>
      <c r="Q796" s="1705"/>
      <c r="R796" s="1705"/>
      <c r="S796" s="1705"/>
      <c r="T796" s="1705"/>
      <c r="U796" s="1705"/>
      <c r="V796" s="1705"/>
      <c r="W796" s="1705"/>
      <c r="X796" s="1705"/>
      <c r="Y796" s="1705"/>
      <c r="Z796" s="1705"/>
    </row>
    <row r="797" spans="1:26" ht="15.75" customHeight="1">
      <c r="A797" s="1705"/>
      <c r="B797" s="1705"/>
      <c r="C797" s="1705"/>
      <c r="D797" s="1705"/>
      <c r="E797" s="1705"/>
      <c r="F797" s="1705"/>
      <c r="G797" s="1705"/>
      <c r="H797" s="1705"/>
      <c r="I797" s="1705"/>
      <c r="J797" s="1705"/>
      <c r="K797" s="1705"/>
      <c r="L797" s="1705"/>
      <c r="M797" s="1705"/>
      <c r="N797" s="1705"/>
      <c r="O797" s="1705"/>
      <c r="P797" s="1705"/>
      <c r="Q797" s="1705"/>
      <c r="R797" s="1705"/>
      <c r="S797" s="1705"/>
      <c r="T797" s="1705"/>
      <c r="U797" s="1705"/>
      <c r="V797" s="1705"/>
      <c r="W797" s="1705"/>
      <c r="X797" s="1705"/>
      <c r="Y797" s="1705"/>
      <c r="Z797" s="1705"/>
    </row>
    <row r="798" spans="1:26" ht="15.75" customHeight="1">
      <c r="A798" s="1705"/>
      <c r="B798" s="1705"/>
      <c r="C798" s="1705"/>
      <c r="D798" s="1705"/>
      <c r="E798" s="1705"/>
      <c r="F798" s="1705"/>
      <c r="G798" s="1705"/>
      <c r="H798" s="1705"/>
      <c r="I798" s="1705"/>
      <c r="J798" s="1705"/>
      <c r="K798" s="1705"/>
      <c r="L798" s="1705"/>
      <c r="M798" s="1705"/>
      <c r="N798" s="1705"/>
      <c r="O798" s="1705"/>
      <c r="P798" s="1705"/>
      <c r="Q798" s="1705"/>
      <c r="R798" s="1705"/>
      <c r="S798" s="1705"/>
      <c r="T798" s="1705"/>
      <c r="U798" s="1705"/>
      <c r="V798" s="1705"/>
      <c r="W798" s="1705"/>
      <c r="X798" s="1705"/>
      <c r="Y798" s="1705"/>
      <c r="Z798" s="1705"/>
    </row>
    <row r="799" spans="1:26" ht="15.75" customHeight="1">
      <c r="A799" s="1705"/>
      <c r="B799" s="1705"/>
      <c r="C799" s="1705"/>
      <c r="D799" s="1705"/>
      <c r="E799" s="1705"/>
      <c r="F799" s="1705"/>
      <c r="G799" s="1705"/>
      <c r="H799" s="1705"/>
      <c r="I799" s="1705"/>
      <c r="J799" s="1705"/>
      <c r="K799" s="1705"/>
      <c r="L799" s="1705"/>
      <c r="M799" s="1705"/>
      <c r="N799" s="1705"/>
      <c r="O799" s="1705"/>
      <c r="P799" s="1705"/>
      <c r="Q799" s="1705"/>
      <c r="R799" s="1705"/>
      <c r="S799" s="1705"/>
      <c r="T799" s="1705"/>
      <c r="U799" s="1705"/>
      <c r="V799" s="1705"/>
      <c r="W799" s="1705"/>
      <c r="X799" s="1705"/>
      <c r="Y799" s="1705"/>
      <c r="Z799" s="1705"/>
    </row>
    <row r="800" spans="1:26" ht="15.75" customHeight="1">
      <c r="A800" s="1705"/>
      <c r="B800" s="1705"/>
      <c r="C800" s="1705"/>
      <c r="D800" s="1705"/>
      <c r="E800" s="1705"/>
      <c r="F800" s="1705"/>
      <c r="G800" s="1705"/>
      <c r="H800" s="1705"/>
      <c r="I800" s="1705"/>
      <c r="J800" s="1705"/>
      <c r="K800" s="1705"/>
      <c r="L800" s="1705"/>
      <c r="M800" s="1705"/>
      <c r="N800" s="1705"/>
      <c r="O800" s="1705"/>
      <c r="P800" s="1705"/>
      <c r="Q800" s="1705"/>
      <c r="R800" s="1705"/>
      <c r="S800" s="1705"/>
      <c r="T800" s="1705"/>
      <c r="U800" s="1705"/>
      <c r="V800" s="1705"/>
      <c r="W800" s="1705"/>
      <c r="X800" s="1705"/>
      <c r="Y800" s="1705"/>
      <c r="Z800" s="1705"/>
    </row>
    <row r="801" spans="1:26" ht="15.75" customHeight="1">
      <c r="A801" s="1705"/>
      <c r="B801" s="1705"/>
      <c r="C801" s="1705"/>
      <c r="D801" s="1705"/>
      <c r="E801" s="1705"/>
      <c r="F801" s="1705"/>
      <c r="G801" s="1705"/>
      <c r="H801" s="1705"/>
      <c r="I801" s="1705"/>
      <c r="J801" s="1705"/>
      <c r="K801" s="1705"/>
      <c r="L801" s="1705"/>
      <c r="M801" s="1705"/>
      <c r="N801" s="1705"/>
      <c r="O801" s="1705"/>
      <c r="P801" s="1705"/>
      <c r="Q801" s="1705"/>
      <c r="R801" s="1705"/>
      <c r="S801" s="1705"/>
      <c r="T801" s="1705"/>
      <c r="U801" s="1705"/>
      <c r="V801" s="1705"/>
      <c r="W801" s="1705"/>
      <c r="X801" s="1705"/>
      <c r="Y801" s="1705"/>
      <c r="Z801" s="1705"/>
    </row>
    <row r="802" spans="1:26" ht="15.75" customHeight="1">
      <c r="A802" s="1705"/>
      <c r="B802" s="1705"/>
      <c r="C802" s="1705"/>
      <c r="D802" s="1705"/>
      <c r="E802" s="1705"/>
      <c r="F802" s="1705"/>
      <c r="G802" s="1705"/>
      <c r="H802" s="1705"/>
      <c r="I802" s="1705"/>
      <c r="J802" s="1705"/>
      <c r="K802" s="1705"/>
      <c r="L802" s="1705"/>
      <c r="M802" s="1705"/>
      <c r="N802" s="1705"/>
      <c r="O802" s="1705"/>
      <c r="P802" s="1705"/>
      <c r="Q802" s="1705"/>
      <c r="R802" s="1705"/>
      <c r="S802" s="1705"/>
      <c r="T802" s="1705"/>
      <c r="U802" s="1705"/>
      <c r="V802" s="1705"/>
      <c r="W802" s="1705"/>
      <c r="X802" s="1705"/>
      <c r="Y802" s="1705"/>
      <c r="Z802" s="1705"/>
    </row>
    <row r="803" spans="1:26" ht="15.75" customHeight="1">
      <c r="A803" s="1705"/>
      <c r="B803" s="1705"/>
      <c r="C803" s="1705"/>
      <c r="D803" s="1705"/>
      <c r="E803" s="1705"/>
      <c r="F803" s="1705"/>
      <c r="G803" s="1705"/>
      <c r="H803" s="1705"/>
      <c r="I803" s="1705"/>
      <c r="J803" s="1705"/>
      <c r="K803" s="1705"/>
      <c r="L803" s="1705"/>
      <c r="M803" s="1705"/>
      <c r="N803" s="1705"/>
      <c r="O803" s="1705"/>
      <c r="P803" s="1705"/>
      <c r="Q803" s="1705"/>
      <c r="R803" s="1705"/>
      <c r="S803" s="1705"/>
      <c r="T803" s="1705"/>
      <c r="U803" s="1705"/>
      <c r="V803" s="1705"/>
      <c r="W803" s="1705"/>
      <c r="X803" s="1705"/>
      <c r="Y803" s="1705"/>
      <c r="Z803" s="1705"/>
    </row>
    <row r="804" spans="1:26" ht="15.75" customHeight="1">
      <c r="A804" s="1705"/>
      <c r="B804" s="1705"/>
      <c r="C804" s="1705"/>
      <c r="D804" s="1705"/>
      <c r="E804" s="1705"/>
      <c r="F804" s="1705"/>
      <c r="G804" s="1705"/>
      <c r="H804" s="1705"/>
      <c r="I804" s="1705"/>
      <c r="J804" s="1705"/>
      <c r="K804" s="1705"/>
      <c r="L804" s="1705"/>
      <c r="M804" s="1705"/>
      <c r="N804" s="1705"/>
      <c r="O804" s="1705"/>
      <c r="P804" s="1705"/>
      <c r="Q804" s="1705"/>
      <c r="R804" s="1705"/>
      <c r="S804" s="1705"/>
      <c r="T804" s="1705"/>
      <c r="U804" s="1705"/>
      <c r="V804" s="1705"/>
      <c r="W804" s="1705"/>
      <c r="X804" s="1705"/>
      <c r="Y804" s="1705"/>
      <c r="Z804" s="1705"/>
    </row>
    <row r="805" spans="1:26" ht="15.75" customHeight="1">
      <c r="A805" s="1705"/>
      <c r="B805" s="1705"/>
      <c r="C805" s="1705"/>
      <c r="D805" s="1705"/>
      <c r="E805" s="1705"/>
      <c r="F805" s="1705"/>
      <c r="G805" s="1705"/>
      <c r="H805" s="1705"/>
      <c r="I805" s="1705"/>
      <c r="J805" s="1705"/>
      <c r="K805" s="1705"/>
      <c r="L805" s="1705"/>
      <c r="M805" s="1705"/>
      <c r="N805" s="1705"/>
      <c r="O805" s="1705"/>
      <c r="P805" s="1705"/>
      <c r="Q805" s="1705"/>
      <c r="R805" s="1705"/>
      <c r="S805" s="1705"/>
      <c r="T805" s="1705"/>
      <c r="U805" s="1705"/>
      <c r="V805" s="1705"/>
      <c r="W805" s="1705"/>
      <c r="X805" s="1705"/>
      <c r="Y805" s="1705"/>
      <c r="Z805" s="1705"/>
    </row>
    <row r="806" spans="1:26" ht="15.75" customHeight="1">
      <c r="A806" s="1705"/>
      <c r="B806" s="1705"/>
      <c r="C806" s="1705"/>
      <c r="D806" s="1705"/>
      <c r="E806" s="1705"/>
      <c r="F806" s="1705"/>
      <c r="G806" s="1705"/>
      <c r="H806" s="1705"/>
      <c r="I806" s="1705"/>
      <c r="J806" s="1705"/>
      <c r="K806" s="1705"/>
      <c r="L806" s="1705"/>
      <c r="M806" s="1705"/>
      <c r="N806" s="1705"/>
      <c r="O806" s="1705"/>
      <c r="P806" s="1705"/>
      <c r="Q806" s="1705"/>
      <c r="R806" s="1705"/>
      <c r="S806" s="1705"/>
      <c r="T806" s="1705"/>
      <c r="U806" s="1705"/>
      <c r="V806" s="1705"/>
      <c r="W806" s="1705"/>
      <c r="X806" s="1705"/>
      <c r="Y806" s="1705"/>
      <c r="Z806" s="1705"/>
    </row>
    <row r="807" spans="1:26" ht="15.75" customHeight="1">
      <c r="A807" s="1705"/>
      <c r="B807" s="1705"/>
      <c r="C807" s="1705"/>
      <c r="D807" s="1705"/>
      <c r="E807" s="1705"/>
      <c r="F807" s="1705"/>
      <c r="G807" s="1705"/>
      <c r="H807" s="1705"/>
      <c r="I807" s="1705"/>
      <c r="J807" s="1705"/>
      <c r="K807" s="1705"/>
      <c r="L807" s="1705"/>
      <c r="M807" s="1705"/>
      <c r="N807" s="1705"/>
      <c r="O807" s="1705"/>
      <c r="P807" s="1705"/>
      <c r="Q807" s="1705"/>
      <c r="R807" s="1705"/>
      <c r="S807" s="1705"/>
      <c r="T807" s="1705"/>
      <c r="U807" s="1705"/>
      <c r="V807" s="1705"/>
      <c r="W807" s="1705"/>
      <c r="X807" s="1705"/>
      <c r="Y807" s="1705"/>
      <c r="Z807" s="1705"/>
    </row>
    <row r="808" spans="1:26" ht="15.75" customHeight="1">
      <c r="A808" s="1705"/>
      <c r="B808" s="1705"/>
      <c r="C808" s="1705"/>
      <c r="D808" s="1705"/>
      <c r="E808" s="1705"/>
      <c r="F808" s="1705"/>
      <c r="G808" s="1705"/>
      <c r="H808" s="1705"/>
      <c r="I808" s="1705"/>
      <c r="J808" s="1705"/>
      <c r="K808" s="1705"/>
      <c r="L808" s="1705"/>
      <c r="M808" s="1705"/>
      <c r="N808" s="1705"/>
      <c r="O808" s="1705"/>
      <c r="P808" s="1705"/>
      <c r="Q808" s="1705"/>
      <c r="R808" s="1705"/>
      <c r="S808" s="1705"/>
      <c r="T808" s="1705"/>
      <c r="U808" s="1705"/>
      <c r="V808" s="1705"/>
      <c r="W808" s="1705"/>
      <c r="X808" s="1705"/>
      <c r="Y808" s="1705"/>
      <c r="Z808" s="1705"/>
    </row>
    <row r="809" spans="1:26" ht="15.75" customHeight="1">
      <c r="A809" s="1705"/>
      <c r="B809" s="1705"/>
      <c r="C809" s="1705"/>
      <c r="D809" s="1705"/>
      <c r="E809" s="1705"/>
      <c r="F809" s="1705"/>
      <c r="G809" s="1705"/>
      <c r="H809" s="1705"/>
      <c r="I809" s="1705"/>
      <c r="J809" s="1705"/>
      <c r="K809" s="1705"/>
      <c r="L809" s="1705"/>
      <c r="M809" s="1705"/>
      <c r="N809" s="1705"/>
      <c r="O809" s="1705"/>
      <c r="P809" s="1705"/>
      <c r="Q809" s="1705"/>
      <c r="R809" s="1705"/>
      <c r="S809" s="1705"/>
      <c r="T809" s="1705"/>
      <c r="U809" s="1705"/>
      <c r="V809" s="1705"/>
      <c r="W809" s="1705"/>
      <c r="X809" s="1705"/>
      <c r="Y809" s="1705"/>
      <c r="Z809" s="1705"/>
    </row>
    <row r="810" spans="1:26" ht="15.75" customHeight="1">
      <c r="A810" s="1705"/>
      <c r="B810" s="1705"/>
      <c r="C810" s="1705"/>
      <c r="D810" s="1705"/>
      <c r="E810" s="1705"/>
      <c r="F810" s="1705"/>
      <c r="G810" s="1705"/>
      <c r="H810" s="1705"/>
      <c r="I810" s="1705"/>
      <c r="J810" s="1705"/>
      <c r="K810" s="1705"/>
      <c r="L810" s="1705"/>
      <c r="M810" s="1705"/>
      <c r="N810" s="1705"/>
      <c r="O810" s="1705"/>
      <c r="P810" s="1705"/>
      <c r="Q810" s="1705"/>
      <c r="R810" s="1705"/>
      <c r="S810" s="1705"/>
      <c r="T810" s="1705"/>
      <c r="U810" s="1705"/>
      <c r="V810" s="1705"/>
      <c r="W810" s="1705"/>
      <c r="X810" s="1705"/>
      <c r="Y810" s="1705"/>
      <c r="Z810" s="1705"/>
    </row>
    <row r="811" spans="1:26" ht="15.75" customHeight="1">
      <c r="A811" s="1705"/>
      <c r="B811" s="1705"/>
      <c r="C811" s="1705"/>
      <c r="D811" s="1705"/>
      <c r="E811" s="1705"/>
      <c r="F811" s="1705"/>
      <c r="G811" s="1705"/>
      <c r="H811" s="1705"/>
      <c r="I811" s="1705"/>
      <c r="J811" s="1705"/>
      <c r="K811" s="1705"/>
      <c r="L811" s="1705"/>
      <c r="M811" s="1705"/>
      <c r="N811" s="1705"/>
      <c r="O811" s="1705"/>
      <c r="P811" s="1705"/>
      <c r="Q811" s="1705"/>
      <c r="R811" s="1705"/>
      <c r="S811" s="1705"/>
      <c r="T811" s="1705"/>
      <c r="U811" s="1705"/>
      <c r="V811" s="1705"/>
      <c r="W811" s="1705"/>
      <c r="X811" s="1705"/>
      <c r="Y811" s="1705"/>
      <c r="Z811" s="1705"/>
    </row>
    <row r="812" spans="1:26" ht="15.75" customHeight="1">
      <c r="A812" s="1705"/>
      <c r="B812" s="1705"/>
      <c r="C812" s="1705"/>
      <c r="D812" s="1705"/>
      <c r="E812" s="1705"/>
      <c r="F812" s="1705"/>
      <c r="G812" s="1705"/>
      <c r="H812" s="1705"/>
      <c r="I812" s="1705"/>
      <c r="J812" s="1705"/>
      <c r="K812" s="1705"/>
      <c r="L812" s="1705"/>
      <c r="M812" s="1705"/>
      <c r="N812" s="1705"/>
      <c r="O812" s="1705"/>
      <c r="P812" s="1705"/>
      <c r="Q812" s="1705"/>
      <c r="R812" s="1705"/>
      <c r="S812" s="1705"/>
      <c r="T812" s="1705"/>
      <c r="U812" s="1705"/>
      <c r="V812" s="1705"/>
      <c r="W812" s="1705"/>
      <c r="X812" s="1705"/>
      <c r="Y812" s="1705"/>
      <c r="Z812" s="1705"/>
    </row>
    <row r="813" spans="1:26" ht="15.75" customHeight="1">
      <c r="A813" s="1705"/>
      <c r="B813" s="1705"/>
      <c r="C813" s="1705"/>
      <c r="D813" s="1705"/>
      <c r="E813" s="1705"/>
      <c r="F813" s="1705"/>
      <c r="G813" s="1705"/>
      <c r="H813" s="1705"/>
      <c r="I813" s="1705"/>
      <c r="J813" s="1705"/>
      <c r="K813" s="1705"/>
      <c r="L813" s="1705"/>
      <c r="M813" s="1705"/>
      <c r="N813" s="1705"/>
      <c r="O813" s="1705"/>
      <c r="P813" s="1705"/>
      <c r="Q813" s="1705"/>
      <c r="R813" s="1705"/>
      <c r="S813" s="1705"/>
      <c r="T813" s="1705"/>
      <c r="U813" s="1705"/>
      <c r="V813" s="1705"/>
      <c r="W813" s="1705"/>
      <c r="X813" s="1705"/>
      <c r="Y813" s="1705"/>
      <c r="Z813" s="1705"/>
    </row>
    <row r="814" spans="1:26" ht="15.75" customHeight="1">
      <c r="A814" s="1705"/>
      <c r="B814" s="1705"/>
      <c r="C814" s="1705"/>
      <c r="D814" s="1705"/>
      <c r="E814" s="1705"/>
      <c r="F814" s="1705"/>
      <c r="G814" s="1705"/>
      <c r="H814" s="1705"/>
      <c r="I814" s="1705"/>
      <c r="J814" s="1705"/>
      <c r="K814" s="1705"/>
      <c r="L814" s="1705"/>
      <c r="M814" s="1705"/>
      <c r="N814" s="1705"/>
      <c r="O814" s="1705"/>
      <c r="P814" s="1705"/>
      <c r="Q814" s="1705"/>
      <c r="R814" s="1705"/>
      <c r="S814" s="1705"/>
      <c r="T814" s="1705"/>
      <c r="U814" s="1705"/>
      <c r="V814" s="1705"/>
      <c r="W814" s="1705"/>
      <c r="X814" s="1705"/>
      <c r="Y814" s="1705"/>
      <c r="Z814" s="1705"/>
    </row>
    <row r="815" spans="1:26" ht="15.75" customHeight="1">
      <c r="A815" s="1705"/>
      <c r="B815" s="1705"/>
      <c r="C815" s="1705"/>
      <c r="D815" s="1705"/>
      <c r="E815" s="1705"/>
      <c r="F815" s="1705"/>
      <c r="G815" s="1705"/>
      <c r="H815" s="1705"/>
      <c r="I815" s="1705"/>
      <c r="J815" s="1705"/>
      <c r="K815" s="1705"/>
      <c r="L815" s="1705"/>
      <c r="M815" s="1705"/>
      <c r="N815" s="1705"/>
      <c r="O815" s="1705"/>
      <c r="P815" s="1705"/>
      <c r="Q815" s="1705"/>
      <c r="R815" s="1705"/>
      <c r="S815" s="1705"/>
      <c r="T815" s="1705"/>
      <c r="U815" s="1705"/>
      <c r="V815" s="1705"/>
      <c r="W815" s="1705"/>
      <c r="X815" s="1705"/>
      <c r="Y815" s="1705"/>
      <c r="Z815" s="1705"/>
    </row>
    <row r="816" spans="1:26" ht="15.75" customHeight="1">
      <c r="A816" s="1705"/>
      <c r="B816" s="1705"/>
      <c r="C816" s="1705"/>
      <c r="D816" s="1705"/>
      <c r="E816" s="1705"/>
      <c r="F816" s="1705"/>
      <c r="G816" s="1705"/>
      <c r="H816" s="1705"/>
      <c r="I816" s="1705"/>
      <c r="J816" s="1705"/>
      <c r="K816" s="1705"/>
      <c r="L816" s="1705"/>
      <c r="M816" s="1705"/>
      <c r="N816" s="1705"/>
      <c r="O816" s="1705"/>
      <c r="P816" s="1705"/>
      <c r="Q816" s="1705"/>
      <c r="R816" s="1705"/>
      <c r="S816" s="1705"/>
      <c r="T816" s="1705"/>
      <c r="U816" s="1705"/>
      <c r="V816" s="1705"/>
      <c r="W816" s="1705"/>
      <c r="X816" s="1705"/>
      <c r="Y816" s="1705"/>
      <c r="Z816" s="1705"/>
    </row>
    <row r="817" spans="1:26" ht="15.75" customHeight="1">
      <c r="A817" s="1705"/>
      <c r="B817" s="1705"/>
      <c r="C817" s="1705"/>
      <c r="D817" s="1705"/>
      <c r="E817" s="1705"/>
      <c r="F817" s="1705"/>
      <c r="G817" s="1705"/>
      <c r="H817" s="1705"/>
      <c r="I817" s="1705"/>
      <c r="J817" s="1705"/>
      <c r="K817" s="1705"/>
      <c r="L817" s="1705"/>
      <c r="M817" s="1705"/>
      <c r="N817" s="1705"/>
      <c r="O817" s="1705"/>
      <c r="P817" s="1705"/>
      <c r="Q817" s="1705"/>
      <c r="R817" s="1705"/>
      <c r="S817" s="1705"/>
      <c r="T817" s="1705"/>
      <c r="U817" s="1705"/>
      <c r="V817" s="1705"/>
      <c r="W817" s="1705"/>
      <c r="X817" s="1705"/>
      <c r="Y817" s="1705"/>
      <c r="Z817" s="1705"/>
    </row>
    <row r="818" spans="1:26" ht="15.75" customHeight="1">
      <c r="A818" s="1705"/>
      <c r="B818" s="1705"/>
      <c r="C818" s="1705"/>
      <c r="D818" s="1705"/>
      <c r="E818" s="1705"/>
      <c r="F818" s="1705"/>
      <c r="G818" s="1705"/>
      <c r="H818" s="1705"/>
      <c r="I818" s="1705"/>
      <c r="J818" s="1705"/>
      <c r="K818" s="1705"/>
      <c r="L818" s="1705"/>
      <c r="M818" s="1705"/>
      <c r="N818" s="1705"/>
      <c r="O818" s="1705"/>
      <c r="P818" s="1705"/>
      <c r="Q818" s="1705"/>
      <c r="R818" s="1705"/>
      <c r="S818" s="1705"/>
      <c r="T818" s="1705"/>
      <c r="U818" s="1705"/>
      <c r="V818" s="1705"/>
      <c r="W818" s="1705"/>
      <c r="X818" s="1705"/>
      <c r="Y818" s="1705"/>
      <c r="Z818" s="1705"/>
    </row>
    <row r="819" spans="1:26" ht="15.75" customHeight="1">
      <c r="A819" s="1705"/>
      <c r="B819" s="1705"/>
      <c r="C819" s="1705"/>
      <c r="D819" s="1705"/>
      <c r="E819" s="1705"/>
      <c r="F819" s="1705"/>
      <c r="G819" s="1705"/>
      <c r="H819" s="1705"/>
      <c r="I819" s="1705"/>
      <c r="J819" s="1705"/>
      <c r="K819" s="1705"/>
      <c r="L819" s="1705"/>
      <c r="M819" s="1705"/>
      <c r="N819" s="1705"/>
      <c r="O819" s="1705"/>
      <c r="P819" s="1705"/>
      <c r="Q819" s="1705"/>
      <c r="R819" s="1705"/>
      <c r="S819" s="1705"/>
      <c r="T819" s="1705"/>
      <c r="U819" s="1705"/>
      <c r="V819" s="1705"/>
      <c r="W819" s="1705"/>
      <c r="X819" s="1705"/>
      <c r="Y819" s="1705"/>
      <c r="Z819" s="1705"/>
    </row>
    <row r="820" spans="1:26" ht="15.75" customHeight="1">
      <c r="A820" s="1705"/>
      <c r="B820" s="1705"/>
      <c r="C820" s="1705"/>
      <c r="D820" s="1705"/>
      <c r="E820" s="1705"/>
      <c r="F820" s="1705"/>
      <c r="G820" s="1705"/>
      <c r="H820" s="1705"/>
      <c r="I820" s="1705"/>
      <c r="J820" s="1705"/>
      <c r="K820" s="1705"/>
      <c r="L820" s="1705"/>
      <c r="M820" s="1705"/>
      <c r="N820" s="1705"/>
      <c r="O820" s="1705"/>
      <c r="P820" s="1705"/>
      <c r="Q820" s="1705"/>
      <c r="R820" s="1705"/>
      <c r="S820" s="1705"/>
      <c r="T820" s="1705"/>
      <c r="U820" s="1705"/>
      <c r="V820" s="1705"/>
      <c r="W820" s="1705"/>
      <c r="X820" s="1705"/>
      <c r="Y820" s="1705"/>
      <c r="Z820" s="1705"/>
    </row>
    <row r="821" spans="1:26" ht="15.75" customHeight="1">
      <c r="A821" s="1705"/>
      <c r="B821" s="1705"/>
      <c r="C821" s="1705"/>
      <c r="D821" s="1705"/>
      <c r="E821" s="1705"/>
      <c r="F821" s="1705"/>
      <c r="G821" s="1705"/>
      <c r="H821" s="1705"/>
      <c r="I821" s="1705"/>
      <c r="J821" s="1705"/>
      <c r="K821" s="1705"/>
      <c r="L821" s="1705"/>
      <c r="M821" s="1705"/>
      <c r="N821" s="1705"/>
      <c r="O821" s="1705"/>
      <c r="P821" s="1705"/>
      <c r="Q821" s="1705"/>
      <c r="R821" s="1705"/>
      <c r="S821" s="1705"/>
      <c r="T821" s="1705"/>
      <c r="U821" s="1705"/>
      <c r="V821" s="1705"/>
      <c r="W821" s="1705"/>
      <c r="X821" s="1705"/>
      <c r="Y821" s="1705"/>
      <c r="Z821" s="1705"/>
    </row>
    <row r="822" spans="1:26" ht="15.75" customHeight="1">
      <c r="A822" s="1705"/>
      <c r="B822" s="1705"/>
      <c r="C822" s="1705"/>
      <c r="D822" s="1705"/>
      <c r="E822" s="1705"/>
      <c r="F822" s="1705"/>
      <c r="G822" s="1705"/>
      <c r="H822" s="1705"/>
      <c r="I822" s="1705"/>
      <c r="J822" s="1705"/>
      <c r="K822" s="1705"/>
      <c r="L822" s="1705"/>
      <c r="M822" s="1705"/>
      <c r="N822" s="1705"/>
      <c r="O822" s="1705"/>
      <c r="P822" s="1705"/>
      <c r="Q822" s="1705"/>
      <c r="R822" s="1705"/>
      <c r="S822" s="1705"/>
      <c r="T822" s="1705"/>
      <c r="U822" s="1705"/>
      <c r="V822" s="1705"/>
      <c r="W822" s="1705"/>
      <c r="X822" s="1705"/>
      <c r="Y822" s="1705"/>
      <c r="Z822" s="1705"/>
    </row>
    <row r="823" spans="1:26" ht="15.75" customHeight="1">
      <c r="A823" s="1705"/>
      <c r="B823" s="1705"/>
      <c r="C823" s="1705"/>
      <c r="D823" s="1705"/>
      <c r="E823" s="1705"/>
      <c r="F823" s="1705"/>
      <c r="G823" s="1705"/>
      <c r="H823" s="1705"/>
      <c r="I823" s="1705"/>
      <c r="J823" s="1705"/>
      <c r="K823" s="1705"/>
      <c r="L823" s="1705"/>
      <c r="M823" s="1705"/>
      <c r="N823" s="1705"/>
      <c r="O823" s="1705"/>
      <c r="P823" s="1705"/>
      <c r="Q823" s="1705"/>
      <c r="R823" s="1705"/>
      <c r="S823" s="1705"/>
      <c r="T823" s="1705"/>
      <c r="U823" s="1705"/>
      <c r="V823" s="1705"/>
      <c r="W823" s="1705"/>
      <c r="X823" s="1705"/>
      <c r="Y823" s="1705"/>
      <c r="Z823" s="1705"/>
    </row>
    <row r="824" spans="1:26" ht="15.75" customHeight="1">
      <c r="A824" s="1705"/>
      <c r="B824" s="1705"/>
      <c r="C824" s="1705"/>
      <c r="D824" s="1705"/>
      <c r="E824" s="1705"/>
      <c r="F824" s="1705"/>
      <c r="G824" s="1705"/>
      <c r="H824" s="1705"/>
      <c r="I824" s="1705"/>
      <c r="J824" s="1705"/>
      <c r="K824" s="1705"/>
      <c r="L824" s="1705"/>
      <c r="M824" s="1705"/>
      <c r="N824" s="1705"/>
      <c r="O824" s="1705"/>
      <c r="P824" s="1705"/>
      <c r="Q824" s="1705"/>
      <c r="R824" s="1705"/>
      <c r="S824" s="1705"/>
      <c r="T824" s="1705"/>
      <c r="U824" s="1705"/>
      <c r="V824" s="1705"/>
      <c r="W824" s="1705"/>
      <c r="X824" s="1705"/>
      <c r="Y824" s="1705"/>
      <c r="Z824" s="1705"/>
    </row>
    <row r="825" spans="1:26" ht="15.75" customHeight="1">
      <c r="A825" s="1705"/>
      <c r="B825" s="1705"/>
      <c r="C825" s="1705"/>
      <c r="D825" s="1705"/>
      <c r="E825" s="1705"/>
      <c r="F825" s="1705"/>
      <c r="G825" s="1705"/>
      <c r="H825" s="1705"/>
      <c r="I825" s="1705"/>
      <c r="J825" s="1705"/>
      <c r="K825" s="1705"/>
      <c r="L825" s="1705"/>
      <c r="M825" s="1705"/>
      <c r="N825" s="1705"/>
      <c r="O825" s="1705"/>
      <c r="P825" s="1705"/>
      <c r="Q825" s="1705"/>
      <c r="R825" s="1705"/>
      <c r="S825" s="1705"/>
      <c r="T825" s="1705"/>
      <c r="U825" s="1705"/>
      <c r="V825" s="1705"/>
      <c r="W825" s="1705"/>
      <c r="X825" s="1705"/>
      <c r="Y825" s="1705"/>
      <c r="Z825" s="1705"/>
    </row>
    <row r="826" spans="1:26" ht="15.75" customHeight="1">
      <c r="A826" s="1705"/>
      <c r="B826" s="1705"/>
      <c r="C826" s="1705"/>
      <c r="D826" s="1705"/>
      <c r="E826" s="1705"/>
      <c r="F826" s="1705"/>
      <c r="G826" s="1705"/>
      <c r="H826" s="1705"/>
      <c r="I826" s="1705"/>
      <c r="J826" s="1705"/>
      <c r="K826" s="1705"/>
      <c r="L826" s="1705"/>
      <c r="M826" s="1705"/>
      <c r="N826" s="1705"/>
      <c r="O826" s="1705"/>
      <c r="P826" s="1705"/>
      <c r="Q826" s="1705"/>
      <c r="R826" s="1705"/>
      <c r="S826" s="1705"/>
      <c r="T826" s="1705"/>
      <c r="U826" s="1705"/>
      <c r="V826" s="1705"/>
      <c r="W826" s="1705"/>
      <c r="X826" s="1705"/>
      <c r="Y826" s="1705"/>
      <c r="Z826" s="1705"/>
    </row>
    <row r="827" spans="1:26" ht="15.75" customHeight="1">
      <c r="A827" s="1705"/>
      <c r="B827" s="1705"/>
      <c r="C827" s="1705"/>
      <c r="D827" s="1705"/>
      <c r="E827" s="1705"/>
      <c r="F827" s="1705"/>
      <c r="G827" s="1705"/>
      <c r="H827" s="1705"/>
      <c r="I827" s="1705"/>
      <c r="J827" s="1705"/>
      <c r="K827" s="1705"/>
      <c r="L827" s="1705"/>
      <c r="M827" s="1705"/>
      <c r="N827" s="1705"/>
      <c r="O827" s="1705"/>
      <c r="P827" s="1705"/>
      <c r="Q827" s="1705"/>
      <c r="R827" s="1705"/>
      <c r="S827" s="1705"/>
      <c r="T827" s="1705"/>
      <c r="U827" s="1705"/>
      <c r="V827" s="1705"/>
      <c r="W827" s="1705"/>
      <c r="X827" s="1705"/>
      <c r="Y827" s="1705"/>
      <c r="Z827" s="1705"/>
    </row>
    <row r="828" spans="1:26" ht="15.75" customHeight="1">
      <c r="A828" s="1705"/>
      <c r="B828" s="1705"/>
      <c r="C828" s="1705"/>
      <c r="D828" s="1705"/>
      <c r="E828" s="1705"/>
      <c r="F828" s="1705"/>
      <c r="G828" s="1705"/>
      <c r="H828" s="1705"/>
      <c r="I828" s="1705"/>
      <c r="J828" s="1705"/>
      <c r="K828" s="1705"/>
      <c r="L828" s="1705"/>
      <c r="M828" s="1705"/>
      <c r="N828" s="1705"/>
      <c r="O828" s="1705"/>
      <c r="P828" s="1705"/>
      <c r="Q828" s="1705"/>
      <c r="R828" s="1705"/>
      <c r="S828" s="1705"/>
      <c r="T828" s="1705"/>
      <c r="U828" s="1705"/>
      <c r="V828" s="1705"/>
      <c r="W828" s="1705"/>
      <c r="X828" s="1705"/>
      <c r="Y828" s="1705"/>
      <c r="Z828" s="1705"/>
    </row>
    <row r="829" spans="1:26" ht="15.75" customHeight="1">
      <c r="A829" s="1705"/>
      <c r="B829" s="1705"/>
      <c r="C829" s="1705"/>
      <c r="D829" s="1705"/>
      <c r="E829" s="1705"/>
      <c r="F829" s="1705"/>
      <c r="G829" s="1705"/>
      <c r="H829" s="1705"/>
      <c r="I829" s="1705"/>
      <c r="J829" s="1705"/>
      <c r="K829" s="1705"/>
      <c r="L829" s="1705"/>
      <c r="M829" s="1705"/>
      <c r="N829" s="1705"/>
      <c r="O829" s="1705"/>
      <c r="P829" s="1705"/>
      <c r="Q829" s="1705"/>
      <c r="R829" s="1705"/>
      <c r="S829" s="1705"/>
      <c r="T829" s="1705"/>
      <c r="U829" s="1705"/>
      <c r="V829" s="1705"/>
      <c r="W829" s="1705"/>
      <c r="X829" s="1705"/>
      <c r="Y829" s="1705"/>
      <c r="Z829" s="1705"/>
    </row>
    <row r="830" spans="1:26" ht="15.75" customHeight="1">
      <c r="A830" s="1705"/>
      <c r="B830" s="1705"/>
      <c r="C830" s="1705"/>
      <c r="D830" s="1705"/>
      <c r="E830" s="1705"/>
      <c r="F830" s="1705"/>
      <c r="G830" s="1705"/>
      <c r="H830" s="1705"/>
      <c r="I830" s="1705"/>
      <c r="J830" s="1705"/>
      <c r="K830" s="1705"/>
      <c r="L830" s="1705"/>
      <c r="M830" s="1705"/>
      <c r="N830" s="1705"/>
      <c r="O830" s="1705"/>
      <c r="P830" s="1705"/>
      <c r="Q830" s="1705"/>
      <c r="R830" s="1705"/>
      <c r="S830" s="1705"/>
      <c r="T830" s="1705"/>
      <c r="U830" s="1705"/>
      <c r="V830" s="1705"/>
      <c r="W830" s="1705"/>
      <c r="X830" s="1705"/>
      <c r="Y830" s="1705"/>
      <c r="Z830" s="1705"/>
    </row>
    <row r="831" spans="1:26" ht="15.75" customHeight="1">
      <c r="A831" s="1705"/>
      <c r="B831" s="1705"/>
      <c r="C831" s="1705"/>
      <c r="D831" s="1705"/>
      <c r="E831" s="1705"/>
      <c r="F831" s="1705"/>
      <c r="G831" s="1705"/>
      <c r="H831" s="1705"/>
      <c r="I831" s="1705"/>
      <c r="J831" s="1705"/>
      <c r="K831" s="1705"/>
      <c r="L831" s="1705"/>
      <c r="M831" s="1705"/>
      <c r="N831" s="1705"/>
      <c r="O831" s="1705"/>
      <c r="P831" s="1705"/>
      <c r="Q831" s="1705"/>
      <c r="R831" s="1705"/>
      <c r="S831" s="1705"/>
      <c r="T831" s="1705"/>
      <c r="U831" s="1705"/>
      <c r="V831" s="1705"/>
      <c r="W831" s="1705"/>
      <c r="X831" s="1705"/>
      <c r="Y831" s="1705"/>
      <c r="Z831" s="1705"/>
    </row>
    <row r="832" spans="1:26" ht="15.75" customHeight="1">
      <c r="A832" s="1705"/>
      <c r="B832" s="1705"/>
      <c r="C832" s="1705"/>
      <c r="D832" s="1705"/>
      <c r="E832" s="1705"/>
      <c r="F832" s="1705"/>
      <c r="G832" s="1705"/>
      <c r="H832" s="1705"/>
      <c r="I832" s="1705"/>
      <c r="J832" s="1705"/>
      <c r="K832" s="1705"/>
      <c r="L832" s="1705"/>
      <c r="M832" s="1705"/>
      <c r="N832" s="1705"/>
      <c r="O832" s="1705"/>
      <c r="P832" s="1705"/>
      <c r="Q832" s="1705"/>
      <c r="R832" s="1705"/>
      <c r="S832" s="1705"/>
      <c r="T832" s="1705"/>
      <c r="U832" s="1705"/>
      <c r="V832" s="1705"/>
      <c r="W832" s="1705"/>
      <c r="X832" s="1705"/>
      <c r="Y832" s="1705"/>
      <c r="Z832" s="1705"/>
    </row>
    <row r="833" spans="1:26" ht="15.75" customHeight="1">
      <c r="A833" s="1705"/>
      <c r="B833" s="1705"/>
      <c r="C833" s="1705"/>
      <c r="D833" s="1705"/>
      <c r="E833" s="1705"/>
      <c r="F833" s="1705"/>
      <c r="G833" s="1705"/>
      <c r="H833" s="1705"/>
      <c r="I833" s="1705"/>
      <c r="J833" s="1705"/>
      <c r="K833" s="1705"/>
      <c r="L833" s="1705"/>
      <c r="M833" s="1705"/>
      <c r="N833" s="1705"/>
      <c r="O833" s="1705"/>
      <c r="P833" s="1705"/>
      <c r="Q833" s="1705"/>
      <c r="R833" s="1705"/>
      <c r="S833" s="1705"/>
      <c r="T833" s="1705"/>
      <c r="U833" s="1705"/>
      <c r="V833" s="1705"/>
      <c r="W833" s="1705"/>
      <c r="X833" s="1705"/>
      <c r="Y833" s="1705"/>
      <c r="Z833" s="1705"/>
    </row>
    <row r="834" spans="1:26" ht="15.75" customHeight="1">
      <c r="A834" s="1705"/>
      <c r="B834" s="1705"/>
      <c r="C834" s="1705"/>
      <c r="D834" s="1705"/>
      <c r="E834" s="1705"/>
      <c r="F834" s="1705"/>
      <c r="G834" s="1705"/>
      <c r="H834" s="1705"/>
      <c r="I834" s="1705"/>
      <c r="J834" s="1705"/>
      <c r="K834" s="1705"/>
      <c r="L834" s="1705"/>
      <c r="M834" s="1705"/>
      <c r="N834" s="1705"/>
      <c r="O834" s="1705"/>
      <c r="P834" s="1705"/>
      <c r="Q834" s="1705"/>
      <c r="R834" s="1705"/>
      <c r="S834" s="1705"/>
      <c r="T834" s="1705"/>
      <c r="U834" s="1705"/>
      <c r="V834" s="1705"/>
      <c r="W834" s="1705"/>
      <c r="X834" s="1705"/>
      <c r="Y834" s="1705"/>
      <c r="Z834" s="1705"/>
    </row>
    <row r="835" spans="1:26" ht="15.75" customHeight="1">
      <c r="A835" s="1705"/>
      <c r="B835" s="1705"/>
      <c r="C835" s="1705"/>
      <c r="D835" s="1705"/>
      <c r="E835" s="1705"/>
      <c r="F835" s="1705"/>
      <c r="G835" s="1705"/>
      <c r="H835" s="1705"/>
      <c r="I835" s="1705"/>
      <c r="J835" s="1705"/>
      <c r="K835" s="1705"/>
      <c r="L835" s="1705"/>
      <c r="M835" s="1705"/>
      <c r="N835" s="1705"/>
      <c r="O835" s="1705"/>
      <c r="P835" s="1705"/>
      <c r="Q835" s="1705"/>
      <c r="R835" s="1705"/>
      <c r="S835" s="1705"/>
      <c r="T835" s="1705"/>
      <c r="U835" s="1705"/>
      <c r="V835" s="1705"/>
      <c r="W835" s="1705"/>
      <c r="X835" s="1705"/>
      <c r="Y835" s="1705"/>
      <c r="Z835" s="1705"/>
    </row>
    <row r="836" spans="1:26" ht="15.75" customHeight="1">
      <c r="A836" s="1705"/>
      <c r="B836" s="1705"/>
      <c r="C836" s="1705"/>
      <c r="D836" s="1705"/>
      <c r="E836" s="1705"/>
      <c r="F836" s="1705"/>
      <c r="G836" s="1705"/>
      <c r="H836" s="1705"/>
      <c r="I836" s="1705"/>
      <c r="J836" s="1705"/>
      <c r="K836" s="1705"/>
      <c r="L836" s="1705"/>
      <c r="M836" s="1705"/>
      <c r="N836" s="1705"/>
      <c r="O836" s="1705"/>
      <c r="P836" s="1705"/>
      <c r="Q836" s="1705"/>
      <c r="R836" s="1705"/>
      <c r="S836" s="1705"/>
      <c r="T836" s="1705"/>
      <c r="U836" s="1705"/>
      <c r="V836" s="1705"/>
      <c r="W836" s="1705"/>
      <c r="X836" s="1705"/>
      <c r="Y836" s="1705"/>
      <c r="Z836" s="1705"/>
    </row>
    <row r="837" spans="1:26" ht="15.75" customHeight="1">
      <c r="A837" s="1705"/>
      <c r="B837" s="1705"/>
      <c r="C837" s="1705"/>
      <c r="D837" s="1705"/>
      <c r="E837" s="1705"/>
      <c r="F837" s="1705"/>
      <c r="G837" s="1705"/>
      <c r="H837" s="1705"/>
      <c r="I837" s="1705"/>
      <c r="J837" s="1705"/>
      <c r="K837" s="1705"/>
      <c r="L837" s="1705"/>
      <c r="M837" s="1705"/>
      <c r="N837" s="1705"/>
      <c r="O837" s="1705"/>
      <c r="P837" s="1705"/>
      <c r="Q837" s="1705"/>
      <c r="R837" s="1705"/>
      <c r="S837" s="1705"/>
      <c r="T837" s="1705"/>
      <c r="U837" s="1705"/>
      <c r="V837" s="1705"/>
      <c r="W837" s="1705"/>
      <c r="X837" s="1705"/>
      <c r="Y837" s="1705"/>
      <c r="Z837" s="1705"/>
    </row>
    <row r="838" spans="1:26" ht="15.75" customHeight="1">
      <c r="A838" s="1705"/>
      <c r="B838" s="1705"/>
      <c r="C838" s="1705"/>
      <c r="D838" s="1705"/>
      <c r="E838" s="1705"/>
      <c r="F838" s="1705"/>
      <c r="G838" s="1705"/>
      <c r="H838" s="1705"/>
      <c r="I838" s="1705"/>
      <c r="J838" s="1705"/>
      <c r="K838" s="1705"/>
      <c r="L838" s="1705"/>
      <c r="M838" s="1705"/>
      <c r="N838" s="1705"/>
      <c r="O838" s="1705"/>
      <c r="P838" s="1705"/>
      <c r="Q838" s="1705"/>
      <c r="R838" s="1705"/>
      <c r="S838" s="1705"/>
      <c r="T838" s="1705"/>
      <c r="U838" s="1705"/>
      <c r="V838" s="1705"/>
      <c r="W838" s="1705"/>
      <c r="X838" s="1705"/>
      <c r="Y838" s="1705"/>
      <c r="Z838" s="1705"/>
    </row>
    <row r="839" spans="1:26" ht="15.75" customHeight="1">
      <c r="A839" s="1705"/>
      <c r="B839" s="1705"/>
      <c r="C839" s="1705"/>
      <c r="D839" s="1705"/>
      <c r="E839" s="1705"/>
      <c r="F839" s="1705"/>
      <c r="G839" s="1705"/>
      <c r="H839" s="1705"/>
      <c r="I839" s="1705"/>
      <c r="J839" s="1705"/>
      <c r="K839" s="1705"/>
      <c r="L839" s="1705"/>
      <c r="M839" s="1705"/>
      <c r="N839" s="1705"/>
      <c r="O839" s="1705"/>
      <c r="P839" s="1705"/>
      <c r="Q839" s="1705"/>
      <c r="R839" s="1705"/>
      <c r="S839" s="1705"/>
      <c r="T839" s="1705"/>
      <c r="U839" s="1705"/>
      <c r="V839" s="1705"/>
      <c r="W839" s="1705"/>
      <c r="X839" s="1705"/>
      <c r="Y839" s="1705"/>
      <c r="Z839" s="1705"/>
    </row>
    <row r="840" spans="1:26" ht="15.75" customHeight="1">
      <c r="A840" s="1705"/>
      <c r="B840" s="1705"/>
      <c r="C840" s="1705"/>
      <c r="D840" s="1705"/>
      <c r="E840" s="1705"/>
      <c r="F840" s="1705"/>
      <c r="G840" s="1705"/>
      <c r="H840" s="1705"/>
      <c r="I840" s="1705"/>
      <c r="J840" s="1705"/>
      <c r="K840" s="1705"/>
      <c r="L840" s="1705"/>
      <c r="M840" s="1705"/>
      <c r="N840" s="1705"/>
      <c r="O840" s="1705"/>
      <c r="P840" s="1705"/>
      <c r="Q840" s="1705"/>
      <c r="R840" s="1705"/>
      <c r="S840" s="1705"/>
      <c r="T840" s="1705"/>
      <c r="U840" s="1705"/>
      <c r="V840" s="1705"/>
      <c r="W840" s="1705"/>
      <c r="X840" s="1705"/>
      <c r="Y840" s="1705"/>
      <c r="Z840" s="1705"/>
    </row>
    <row r="841" spans="1:26" ht="15.75" customHeight="1">
      <c r="A841" s="1705"/>
      <c r="B841" s="1705"/>
      <c r="C841" s="1705"/>
      <c r="D841" s="1705"/>
      <c r="E841" s="1705"/>
      <c r="F841" s="1705"/>
      <c r="G841" s="1705"/>
      <c r="H841" s="1705"/>
      <c r="I841" s="1705"/>
      <c r="J841" s="1705"/>
      <c r="K841" s="1705"/>
      <c r="L841" s="1705"/>
      <c r="M841" s="1705"/>
      <c r="N841" s="1705"/>
      <c r="O841" s="1705"/>
      <c r="P841" s="1705"/>
      <c r="Q841" s="1705"/>
      <c r="R841" s="1705"/>
      <c r="S841" s="1705"/>
      <c r="T841" s="1705"/>
      <c r="U841" s="1705"/>
      <c r="V841" s="1705"/>
      <c r="W841" s="1705"/>
      <c r="X841" s="1705"/>
      <c r="Y841" s="1705"/>
      <c r="Z841" s="1705"/>
    </row>
    <row r="842" spans="1:26" ht="15.75" customHeight="1">
      <c r="A842" s="1705"/>
      <c r="B842" s="1705"/>
      <c r="C842" s="1705"/>
      <c r="D842" s="1705"/>
      <c r="E842" s="1705"/>
      <c r="F842" s="1705"/>
      <c r="G842" s="1705"/>
      <c r="H842" s="1705"/>
      <c r="I842" s="1705"/>
      <c r="J842" s="1705"/>
      <c r="K842" s="1705"/>
      <c r="L842" s="1705"/>
      <c r="M842" s="1705"/>
      <c r="N842" s="1705"/>
      <c r="O842" s="1705"/>
      <c r="P842" s="1705"/>
      <c r="Q842" s="1705"/>
      <c r="R842" s="1705"/>
      <c r="S842" s="1705"/>
      <c r="T842" s="1705"/>
      <c r="U842" s="1705"/>
      <c r="V842" s="1705"/>
      <c r="W842" s="1705"/>
      <c r="X842" s="1705"/>
      <c r="Y842" s="1705"/>
      <c r="Z842" s="1705"/>
    </row>
    <row r="843" spans="1:26" ht="15.75" customHeight="1">
      <c r="A843" s="1705"/>
      <c r="B843" s="1705"/>
      <c r="C843" s="1705"/>
      <c r="D843" s="1705"/>
      <c r="E843" s="1705"/>
      <c r="F843" s="1705"/>
      <c r="G843" s="1705"/>
      <c r="H843" s="1705"/>
      <c r="I843" s="1705"/>
      <c r="J843" s="1705"/>
      <c r="K843" s="1705"/>
      <c r="L843" s="1705"/>
      <c r="M843" s="1705"/>
      <c r="N843" s="1705"/>
      <c r="O843" s="1705"/>
      <c r="P843" s="1705"/>
      <c r="Q843" s="1705"/>
      <c r="R843" s="1705"/>
      <c r="S843" s="1705"/>
      <c r="T843" s="1705"/>
      <c r="U843" s="1705"/>
      <c r="V843" s="1705"/>
      <c r="W843" s="1705"/>
      <c r="X843" s="1705"/>
      <c r="Y843" s="1705"/>
      <c r="Z843" s="1705"/>
    </row>
    <row r="844" spans="1:26" ht="15.75" customHeight="1">
      <c r="A844" s="1705"/>
      <c r="B844" s="1705"/>
      <c r="C844" s="1705"/>
      <c r="D844" s="1705"/>
      <c r="E844" s="1705"/>
      <c r="F844" s="1705"/>
      <c r="G844" s="1705"/>
      <c r="H844" s="1705"/>
      <c r="I844" s="1705"/>
      <c r="J844" s="1705"/>
      <c r="K844" s="1705"/>
      <c r="L844" s="1705"/>
      <c r="M844" s="1705"/>
      <c r="N844" s="1705"/>
      <c r="O844" s="1705"/>
      <c r="P844" s="1705"/>
      <c r="Q844" s="1705"/>
      <c r="R844" s="1705"/>
      <c r="S844" s="1705"/>
      <c r="T844" s="1705"/>
      <c r="U844" s="1705"/>
      <c r="V844" s="1705"/>
      <c r="W844" s="1705"/>
      <c r="X844" s="1705"/>
      <c r="Y844" s="1705"/>
      <c r="Z844" s="1705"/>
    </row>
    <row r="845" spans="1:26" ht="15.75" customHeight="1">
      <c r="A845" s="1705"/>
      <c r="B845" s="1705"/>
      <c r="C845" s="1705"/>
      <c r="D845" s="1705"/>
      <c r="E845" s="1705"/>
      <c r="F845" s="1705"/>
      <c r="G845" s="1705"/>
      <c r="H845" s="1705"/>
      <c r="I845" s="1705"/>
      <c r="J845" s="1705"/>
      <c r="K845" s="1705"/>
      <c r="L845" s="1705"/>
      <c r="M845" s="1705"/>
      <c r="N845" s="1705"/>
      <c r="O845" s="1705"/>
      <c r="P845" s="1705"/>
      <c r="Q845" s="1705"/>
      <c r="R845" s="1705"/>
      <c r="S845" s="1705"/>
      <c r="T845" s="1705"/>
      <c r="U845" s="1705"/>
      <c r="V845" s="1705"/>
      <c r="W845" s="1705"/>
      <c r="X845" s="1705"/>
      <c r="Y845" s="1705"/>
      <c r="Z845" s="1705"/>
    </row>
    <row r="846" spans="1:26" ht="15.75" customHeight="1">
      <c r="A846" s="1705"/>
      <c r="B846" s="1705"/>
      <c r="C846" s="1705"/>
      <c r="D846" s="1705"/>
      <c r="E846" s="1705"/>
      <c r="F846" s="1705"/>
      <c r="G846" s="1705"/>
      <c r="H846" s="1705"/>
      <c r="I846" s="1705"/>
      <c r="J846" s="1705"/>
      <c r="K846" s="1705"/>
      <c r="L846" s="1705"/>
      <c r="M846" s="1705"/>
      <c r="N846" s="1705"/>
      <c r="O846" s="1705"/>
      <c r="P846" s="1705"/>
      <c r="Q846" s="1705"/>
      <c r="R846" s="1705"/>
      <c r="S846" s="1705"/>
      <c r="T846" s="1705"/>
      <c r="U846" s="1705"/>
      <c r="V846" s="1705"/>
      <c r="W846" s="1705"/>
      <c r="X846" s="1705"/>
      <c r="Y846" s="1705"/>
      <c r="Z846" s="1705"/>
    </row>
    <row r="847" spans="1:26" ht="15.75" customHeight="1">
      <c r="A847" s="1705"/>
      <c r="B847" s="1705"/>
      <c r="C847" s="1705"/>
      <c r="D847" s="1705"/>
      <c r="E847" s="1705"/>
      <c r="F847" s="1705"/>
      <c r="G847" s="1705"/>
      <c r="H847" s="1705"/>
      <c r="I847" s="1705"/>
      <c r="J847" s="1705"/>
      <c r="K847" s="1705"/>
      <c r="L847" s="1705"/>
      <c r="M847" s="1705"/>
      <c r="N847" s="1705"/>
      <c r="O847" s="1705"/>
      <c r="P847" s="1705"/>
      <c r="Q847" s="1705"/>
      <c r="R847" s="1705"/>
      <c r="S847" s="1705"/>
      <c r="T847" s="1705"/>
      <c r="U847" s="1705"/>
      <c r="V847" s="1705"/>
      <c r="W847" s="1705"/>
      <c r="X847" s="1705"/>
      <c r="Y847" s="1705"/>
      <c r="Z847" s="1705"/>
    </row>
    <row r="848" spans="1:26" ht="15.75" customHeight="1">
      <c r="A848" s="1705"/>
      <c r="B848" s="1705"/>
      <c r="C848" s="1705"/>
      <c r="D848" s="1705"/>
      <c r="E848" s="1705"/>
      <c r="F848" s="1705"/>
      <c r="G848" s="1705"/>
      <c r="H848" s="1705"/>
      <c r="I848" s="1705"/>
      <c r="J848" s="1705"/>
      <c r="K848" s="1705"/>
      <c r="L848" s="1705"/>
      <c r="M848" s="1705"/>
      <c r="N848" s="1705"/>
      <c r="O848" s="1705"/>
      <c r="P848" s="1705"/>
      <c r="Q848" s="1705"/>
      <c r="R848" s="1705"/>
      <c r="S848" s="1705"/>
      <c r="T848" s="1705"/>
      <c r="U848" s="1705"/>
      <c r="V848" s="1705"/>
      <c r="W848" s="1705"/>
      <c r="X848" s="1705"/>
      <c r="Y848" s="1705"/>
      <c r="Z848" s="1705"/>
    </row>
    <row r="849" spans="1:26" ht="15.75" customHeight="1">
      <c r="A849" s="1705"/>
      <c r="B849" s="1705"/>
      <c r="C849" s="1705"/>
      <c r="D849" s="1705"/>
      <c r="E849" s="1705"/>
      <c r="F849" s="1705"/>
      <c r="G849" s="1705"/>
      <c r="H849" s="1705"/>
      <c r="I849" s="1705"/>
      <c r="J849" s="1705"/>
      <c r="K849" s="1705"/>
      <c r="L849" s="1705"/>
      <c r="M849" s="1705"/>
      <c r="N849" s="1705"/>
      <c r="O849" s="1705"/>
      <c r="P849" s="1705"/>
      <c r="Q849" s="1705"/>
      <c r="R849" s="1705"/>
      <c r="S849" s="1705"/>
      <c r="T849" s="1705"/>
      <c r="U849" s="1705"/>
      <c r="V849" s="1705"/>
      <c r="W849" s="1705"/>
      <c r="X849" s="1705"/>
      <c r="Y849" s="1705"/>
      <c r="Z849" s="1705"/>
    </row>
    <row r="850" spans="1:26" ht="15.75" customHeight="1">
      <c r="A850" s="1705"/>
      <c r="B850" s="1705"/>
      <c r="C850" s="1705"/>
      <c r="D850" s="1705"/>
      <c r="E850" s="1705"/>
      <c r="F850" s="1705"/>
      <c r="G850" s="1705"/>
      <c r="H850" s="1705"/>
      <c r="I850" s="1705"/>
      <c r="J850" s="1705"/>
      <c r="K850" s="1705"/>
      <c r="L850" s="1705"/>
      <c r="M850" s="1705"/>
      <c r="N850" s="1705"/>
      <c r="O850" s="1705"/>
      <c r="P850" s="1705"/>
      <c r="Q850" s="1705"/>
      <c r="R850" s="1705"/>
      <c r="S850" s="1705"/>
      <c r="T850" s="1705"/>
      <c r="U850" s="1705"/>
      <c r="V850" s="1705"/>
      <c r="W850" s="1705"/>
      <c r="X850" s="1705"/>
      <c r="Y850" s="1705"/>
      <c r="Z850" s="1705"/>
    </row>
    <row r="851" spans="1:26" ht="15.75" customHeight="1">
      <c r="A851" s="1705"/>
      <c r="B851" s="1705"/>
      <c r="C851" s="1705"/>
      <c r="D851" s="1705"/>
      <c r="E851" s="1705"/>
      <c r="F851" s="1705"/>
      <c r="G851" s="1705"/>
      <c r="H851" s="1705"/>
      <c r="I851" s="1705"/>
      <c r="J851" s="1705"/>
      <c r="K851" s="1705"/>
      <c r="L851" s="1705"/>
      <c r="M851" s="1705"/>
      <c r="N851" s="1705"/>
      <c r="O851" s="1705"/>
      <c r="P851" s="1705"/>
      <c r="Q851" s="1705"/>
      <c r="R851" s="1705"/>
      <c r="S851" s="1705"/>
      <c r="T851" s="1705"/>
      <c r="U851" s="1705"/>
      <c r="V851" s="1705"/>
      <c r="W851" s="1705"/>
      <c r="X851" s="1705"/>
      <c r="Y851" s="1705"/>
      <c r="Z851" s="1705"/>
    </row>
    <row r="852" spans="1:26" ht="15.75" customHeight="1">
      <c r="A852" s="1705"/>
      <c r="B852" s="1705"/>
      <c r="C852" s="1705"/>
      <c r="D852" s="1705"/>
      <c r="E852" s="1705"/>
      <c r="F852" s="1705"/>
      <c r="G852" s="1705"/>
      <c r="H852" s="1705"/>
      <c r="I852" s="1705"/>
      <c r="J852" s="1705"/>
      <c r="K852" s="1705"/>
      <c r="L852" s="1705"/>
      <c r="M852" s="1705"/>
      <c r="N852" s="1705"/>
      <c r="O852" s="1705"/>
      <c r="P852" s="1705"/>
      <c r="Q852" s="1705"/>
      <c r="R852" s="1705"/>
      <c r="S852" s="1705"/>
      <c r="T852" s="1705"/>
      <c r="U852" s="1705"/>
      <c r="V852" s="1705"/>
      <c r="W852" s="1705"/>
      <c r="X852" s="1705"/>
      <c r="Y852" s="1705"/>
      <c r="Z852" s="1705"/>
    </row>
    <row r="853" spans="1:26" ht="15.75" customHeight="1">
      <c r="A853" s="1705"/>
      <c r="B853" s="1705"/>
      <c r="C853" s="1705"/>
      <c r="D853" s="1705"/>
      <c r="E853" s="1705"/>
      <c r="F853" s="1705"/>
      <c r="G853" s="1705"/>
      <c r="H853" s="1705"/>
      <c r="I853" s="1705"/>
      <c r="J853" s="1705"/>
      <c r="K853" s="1705"/>
      <c r="L853" s="1705"/>
      <c r="M853" s="1705"/>
      <c r="N853" s="1705"/>
      <c r="O853" s="1705"/>
      <c r="P853" s="1705"/>
      <c r="Q853" s="1705"/>
      <c r="R853" s="1705"/>
      <c r="S853" s="1705"/>
      <c r="T853" s="1705"/>
      <c r="U853" s="1705"/>
      <c r="V853" s="1705"/>
      <c r="W853" s="1705"/>
      <c r="X853" s="1705"/>
      <c r="Y853" s="1705"/>
      <c r="Z853" s="1705"/>
    </row>
    <row r="854" spans="1:26" ht="15.75" customHeight="1">
      <c r="A854" s="1705"/>
      <c r="B854" s="1705"/>
      <c r="C854" s="1705"/>
      <c r="D854" s="1705"/>
      <c r="E854" s="1705"/>
      <c r="F854" s="1705"/>
      <c r="G854" s="1705"/>
      <c r="H854" s="1705"/>
      <c r="I854" s="1705"/>
      <c r="J854" s="1705"/>
      <c r="K854" s="1705"/>
      <c r="L854" s="1705"/>
      <c r="M854" s="1705"/>
      <c r="N854" s="1705"/>
      <c r="O854" s="1705"/>
      <c r="P854" s="1705"/>
      <c r="Q854" s="1705"/>
      <c r="R854" s="1705"/>
      <c r="S854" s="1705"/>
      <c r="T854" s="1705"/>
      <c r="U854" s="1705"/>
      <c r="V854" s="1705"/>
      <c r="W854" s="1705"/>
      <c r="X854" s="1705"/>
      <c r="Y854" s="1705"/>
      <c r="Z854" s="1705"/>
    </row>
    <row r="855" spans="1:26" ht="15.75" customHeight="1">
      <c r="A855" s="1705"/>
      <c r="B855" s="1705"/>
      <c r="C855" s="1705"/>
      <c r="D855" s="1705"/>
      <c r="E855" s="1705"/>
      <c r="F855" s="1705"/>
      <c r="G855" s="1705"/>
      <c r="H855" s="1705"/>
      <c r="I855" s="1705"/>
      <c r="J855" s="1705"/>
      <c r="K855" s="1705"/>
      <c r="L855" s="1705"/>
      <c r="M855" s="1705"/>
      <c r="N855" s="1705"/>
      <c r="O855" s="1705"/>
      <c r="P855" s="1705"/>
      <c r="Q855" s="1705"/>
      <c r="R855" s="1705"/>
      <c r="S855" s="1705"/>
      <c r="T855" s="1705"/>
      <c r="U855" s="1705"/>
      <c r="V855" s="1705"/>
      <c r="W855" s="1705"/>
      <c r="X855" s="1705"/>
      <c r="Y855" s="1705"/>
      <c r="Z855" s="1705"/>
    </row>
    <row r="856" spans="1:26" ht="15.75" customHeight="1">
      <c r="A856" s="1705"/>
      <c r="B856" s="1705"/>
      <c r="C856" s="1705"/>
      <c r="D856" s="1705"/>
      <c r="E856" s="1705"/>
      <c r="F856" s="1705"/>
      <c r="G856" s="1705"/>
      <c r="H856" s="1705"/>
      <c r="I856" s="1705"/>
      <c r="J856" s="1705"/>
      <c r="K856" s="1705"/>
      <c r="L856" s="1705"/>
      <c r="M856" s="1705"/>
      <c r="N856" s="1705"/>
      <c r="O856" s="1705"/>
      <c r="P856" s="1705"/>
      <c r="Q856" s="1705"/>
      <c r="R856" s="1705"/>
      <c r="S856" s="1705"/>
      <c r="T856" s="1705"/>
      <c r="U856" s="1705"/>
      <c r="V856" s="1705"/>
      <c r="W856" s="1705"/>
      <c r="X856" s="1705"/>
      <c r="Y856" s="1705"/>
      <c r="Z856" s="1705"/>
    </row>
    <row r="857" spans="1:26" ht="15.75" customHeight="1">
      <c r="A857" s="1705"/>
      <c r="B857" s="1705"/>
      <c r="C857" s="1705"/>
      <c r="D857" s="1705"/>
      <c r="E857" s="1705"/>
      <c r="F857" s="1705"/>
      <c r="G857" s="1705"/>
      <c r="H857" s="1705"/>
      <c r="I857" s="1705"/>
      <c r="J857" s="1705"/>
      <c r="K857" s="1705"/>
      <c r="L857" s="1705"/>
      <c r="M857" s="1705"/>
      <c r="N857" s="1705"/>
      <c r="O857" s="1705"/>
      <c r="P857" s="1705"/>
      <c r="Q857" s="1705"/>
      <c r="R857" s="1705"/>
      <c r="S857" s="1705"/>
      <c r="T857" s="1705"/>
      <c r="U857" s="1705"/>
      <c r="V857" s="1705"/>
      <c r="W857" s="1705"/>
      <c r="X857" s="1705"/>
      <c r="Y857" s="1705"/>
      <c r="Z857" s="1705"/>
    </row>
    <row r="858" spans="1:26" ht="15.75" customHeight="1">
      <c r="A858" s="1705"/>
      <c r="B858" s="1705"/>
      <c r="C858" s="1705"/>
      <c r="D858" s="1705"/>
      <c r="E858" s="1705"/>
      <c r="F858" s="1705"/>
      <c r="G858" s="1705"/>
      <c r="H858" s="1705"/>
      <c r="I858" s="1705"/>
      <c r="J858" s="1705"/>
      <c r="K858" s="1705"/>
      <c r="L858" s="1705"/>
      <c r="M858" s="1705"/>
      <c r="N858" s="1705"/>
      <c r="O858" s="1705"/>
      <c r="P858" s="1705"/>
      <c r="Q858" s="1705"/>
      <c r="R858" s="1705"/>
      <c r="S858" s="1705"/>
      <c r="T858" s="1705"/>
      <c r="U858" s="1705"/>
      <c r="V858" s="1705"/>
      <c r="W858" s="1705"/>
      <c r="X858" s="1705"/>
      <c r="Y858" s="1705"/>
      <c r="Z858" s="1705"/>
    </row>
    <row r="859" spans="1:26" ht="15.75" customHeight="1">
      <c r="A859" s="1705"/>
      <c r="B859" s="1705"/>
      <c r="C859" s="1705"/>
      <c r="D859" s="1705"/>
      <c r="E859" s="1705"/>
      <c r="F859" s="1705"/>
      <c r="G859" s="1705"/>
      <c r="H859" s="1705"/>
      <c r="I859" s="1705"/>
      <c r="J859" s="1705"/>
      <c r="K859" s="1705"/>
      <c r="L859" s="1705"/>
      <c r="M859" s="1705"/>
      <c r="N859" s="1705"/>
      <c r="O859" s="1705"/>
      <c r="P859" s="1705"/>
      <c r="Q859" s="1705"/>
      <c r="R859" s="1705"/>
      <c r="S859" s="1705"/>
      <c r="T859" s="1705"/>
      <c r="U859" s="1705"/>
      <c r="V859" s="1705"/>
      <c r="W859" s="1705"/>
      <c r="X859" s="1705"/>
      <c r="Y859" s="1705"/>
      <c r="Z859" s="1705"/>
    </row>
    <row r="860" spans="1:26" ht="15.75" customHeight="1">
      <c r="A860" s="1705"/>
      <c r="B860" s="1705"/>
      <c r="C860" s="1705"/>
      <c r="D860" s="1705"/>
      <c r="E860" s="1705"/>
      <c r="F860" s="1705"/>
      <c r="G860" s="1705"/>
      <c r="H860" s="1705"/>
      <c r="I860" s="1705"/>
      <c r="J860" s="1705"/>
      <c r="K860" s="1705"/>
      <c r="L860" s="1705"/>
      <c r="M860" s="1705"/>
      <c r="N860" s="1705"/>
      <c r="O860" s="1705"/>
      <c r="P860" s="1705"/>
      <c r="Q860" s="1705"/>
      <c r="R860" s="1705"/>
      <c r="S860" s="1705"/>
      <c r="T860" s="1705"/>
      <c r="U860" s="1705"/>
      <c r="V860" s="1705"/>
      <c r="W860" s="1705"/>
      <c r="X860" s="1705"/>
      <c r="Y860" s="1705"/>
      <c r="Z860" s="1705"/>
    </row>
    <row r="861" spans="1:26" ht="15.75" customHeight="1">
      <c r="A861" s="1705"/>
      <c r="B861" s="1705"/>
      <c r="C861" s="1705"/>
      <c r="D861" s="1705"/>
      <c r="E861" s="1705"/>
      <c r="F861" s="1705"/>
      <c r="G861" s="1705"/>
      <c r="H861" s="1705"/>
      <c r="I861" s="1705"/>
      <c r="J861" s="1705"/>
      <c r="K861" s="1705"/>
      <c r="L861" s="1705"/>
      <c r="M861" s="1705"/>
      <c r="N861" s="1705"/>
      <c r="O861" s="1705"/>
      <c r="P861" s="1705"/>
      <c r="Q861" s="1705"/>
      <c r="R861" s="1705"/>
      <c r="S861" s="1705"/>
      <c r="T861" s="1705"/>
      <c r="U861" s="1705"/>
      <c r="V861" s="1705"/>
      <c r="W861" s="1705"/>
      <c r="X861" s="1705"/>
      <c r="Y861" s="1705"/>
      <c r="Z861" s="1705"/>
    </row>
    <row r="862" spans="1:26" ht="15.75" customHeight="1">
      <c r="A862" s="1705"/>
      <c r="B862" s="1705"/>
      <c r="C862" s="1705"/>
      <c r="D862" s="1705"/>
      <c r="E862" s="1705"/>
      <c r="F862" s="1705"/>
      <c r="G862" s="1705"/>
      <c r="H862" s="1705"/>
      <c r="I862" s="1705"/>
      <c r="J862" s="1705"/>
      <c r="K862" s="1705"/>
      <c r="L862" s="1705"/>
      <c r="M862" s="1705"/>
      <c r="N862" s="1705"/>
      <c r="O862" s="1705"/>
      <c r="P862" s="1705"/>
      <c r="Q862" s="1705"/>
      <c r="R862" s="1705"/>
      <c r="S862" s="1705"/>
      <c r="T862" s="1705"/>
      <c r="U862" s="1705"/>
      <c r="V862" s="1705"/>
      <c r="W862" s="1705"/>
      <c r="X862" s="1705"/>
      <c r="Y862" s="1705"/>
      <c r="Z862" s="1705"/>
    </row>
    <row r="863" spans="1:26" ht="15.75" customHeight="1">
      <c r="A863" s="1705"/>
      <c r="B863" s="1705"/>
      <c r="C863" s="1705"/>
      <c r="D863" s="1705"/>
      <c r="E863" s="1705"/>
      <c r="F863" s="1705"/>
      <c r="G863" s="1705"/>
      <c r="H863" s="1705"/>
      <c r="I863" s="1705"/>
      <c r="J863" s="1705"/>
      <c r="K863" s="1705"/>
      <c r="L863" s="1705"/>
      <c r="M863" s="1705"/>
      <c r="N863" s="1705"/>
      <c r="O863" s="1705"/>
      <c r="P863" s="1705"/>
      <c r="Q863" s="1705"/>
      <c r="R863" s="1705"/>
      <c r="S863" s="1705"/>
      <c r="T863" s="1705"/>
      <c r="U863" s="1705"/>
      <c r="V863" s="1705"/>
      <c r="W863" s="1705"/>
      <c r="X863" s="1705"/>
      <c r="Y863" s="1705"/>
      <c r="Z863" s="1705"/>
    </row>
    <row r="864" spans="1:26" ht="15.75" customHeight="1">
      <c r="A864" s="1705"/>
      <c r="B864" s="1705"/>
      <c r="C864" s="1705"/>
      <c r="D864" s="1705"/>
      <c r="E864" s="1705"/>
      <c r="F864" s="1705"/>
      <c r="G864" s="1705"/>
      <c r="H864" s="1705"/>
      <c r="I864" s="1705"/>
      <c r="J864" s="1705"/>
      <c r="K864" s="1705"/>
      <c r="L864" s="1705"/>
      <c r="M864" s="1705"/>
      <c r="N864" s="1705"/>
      <c r="O864" s="1705"/>
      <c r="P864" s="1705"/>
      <c r="Q864" s="1705"/>
      <c r="R864" s="1705"/>
      <c r="S864" s="1705"/>
      <c r="T864" s="1705"/>
      <c r="U864" s="1705"/>
      <c r="V864" s="1705"/>
      <c r="W864" s="1705"/>
      <c r="X864" s="1705"/>
      <c r="Y864" s="1705"/>
      <c r="Z864" s="1705"/>
    </row>
    <row r="865" spans="1:26" ht="15.75" customHeight="1">
      <c r="A865" s="1705"/>
      <c r="B865" s="1705"/>
      <c r="C865" s="1705"/>
      <c r="D865" s="1705"/>
      <c r="E865" s="1705"/>
      <c r="F865" s="1705"/>
      <c r="G865" s="1705"/>
      <c r="H865" s="1705"/>
      <c r="I865" s="1705"/>
      <c r="J865" s="1705"/>
      <c r="K865" s="1705"/>
      <c r="L865" s="1705"/>
      <c r="M865" s="1705"/>
      <c r="N865" s="1705"/>
      <c r="O865" s="1705"/>
      <c r="P865" s="1705"/>
      <c r="Q865" s="1705"/>
      <c r="R865" s="1705"/>
      <c r="S865" s="1705"/>
      <c r="T865" s="1705"/>
      <c r="U865" s="1705"/>
      <c r="V865" s="1705"/>
      <c r="W865" s="1705"/>
      <c r="X865" s="1705"/>
      <c r="Y865" s="1705"/>
      <c r="Z865" s="1705"/>
    </row>
    <row r="866" spans="1:26" ht="15.75" customHeight="1">
      <c r="A866" s="1705"/>
      <c r="B866" s="1705"/>
      <c r="C866" s="1705"/>
      <c r="D866" s="1705"/>
      <c r="E866" s="1705"/>
      <c r="F866" s="1705"/>
      <c r="G866" s="1705"/>
      <c r="H866" s="1705"/>
      <c r="I866" s="1705"/>
      <c r="J866" s="1705"/>
      <c r="K866" s="1705"/>
      <c r="L866" s="1705"/>
      <c r="M866" s="1705"/>
      <c r="N866" s="1705"/>
      <c r="O866" s="1705"/>
      <c r="P866" s="1705"/>
      <c r="Q866" s="1705"/>
      <c r="R866" s="1705"/>
      <c r="S866" s="1705"/>
      <c r="T866" s="1705"/>
      <c r="U866" s="1705"/>
      <c r="V866" s="1705"/>
      <c r="W866" s="1705"/>
      <c r="X866" s="1705"/>
      <c r="Y866" s="1705"/>
      <c r="Z866" s="1705"/>
    </row>
    <row r="867" spans="1:26" ht="15.75" customHeight="1">
      <c r="A867" s="1705"/>
      <c r="B867" s="1705"/>
      <c r="C867" s="1705"/>
      <c r="D867" s="1705"/>
      <c r="E867" s="1705"/>
      <c r="F867" s="1705"/>
      <c r="G867" s="1705"/>
      <c r="H867" s="1705"/>
      <c r="I867" s="1705"/>
      <c r="J867" s="1705"/>
      <c r="K867" s="1705"/>
      <c r="L867" s="1705"/>
      <c r="M867" s="1705"/>
      <c r="N867" s="1705"/>
      <c r="O867" s="1705"/>
      <c r="P867" s="1705"/>
      <c r="Q867" s="1705"/>
      <c r="R867" s="1705"/>
      <c r="S867" s="1705"/>
      <c r="T867" s="1705"/>
      <c r="U867" s="1705"/>
      <c r="V867" s="1705"/>
      <c r="W867" s="1705"/>
      <c r="X867" s="1705"/>
      <c r="Y867" s="1705"/>
      <c r="Z867" s="1705"/>
    </row>
    <row r="868" spans="1:26" ht="15.75" customHeight="1">
      <c r="A868" s="1705"/>
      <c r="B868" s="1705"/>
      <c r="C868" s="1705"/>
      <c r="D868" s="1705"/>
      <c r="E868" s="1705"/>
      <c r="F868" s="1705"/>
      <c r="G868" s="1705"/>
      <c r="H868" s="1705"/>
      <c r="I868" s="1705"/>
      <c r="J868" s="1705"/>
      <c r="K868" s="1705"/>
      <c r="L868" s="1705"/>
      <c r="M868" s="1705"/>
      <c r="N868" s="1705"/>
      <c r="O868" s="1705"/>
      <c r="P868" s="1705"/>
      <c r="Q868" s="1705"/>
      <c r="R868" s="1705"/>
      <c r="S868" s="1705"/>
      <c r="T868" s="1705"/>
      <c r="U868" s="1705"/>
      <c r="V868" s="1705"/>
      <c r="W868" s="1705"/>
      <c r="X868" s="1705"/>
      <c r="Y868" s="1705"/>
      <c r="Z868" s="1705"/>
    </row>
    <row r="869" spans="1:26" ht="15.75" customHeight="1">
      <c r="A869" s="1705"/>
      <c r="B869" s="1705"/>
      <c r="C869" s="1705"/>
      <c r="D869" s="1705"/>
      <c r="E869" s="1705"/>
      <c r="F869" s="1705"/>
      <c r="G869" s="1705"/>
      <c r="H869" s="1705"/>
      <c r="I869" s="1705"/>
      <c r="J869" s="1705"/>
      <c r="K869" s="1705"/>
      <c r="L869" s="1705"/>
      <c r="M869" s="1705"/>
      <c r="N869" s="1705"/>
      <c r="O869" s="1705"/>
      <c r="P869" s="1705"/>
      <c r="Q869" s="1705"/>
      <c r="R869" s="1705"/>
      <c r="S869" s="1705"/>
      <c r="T869" s="1705"/>
      <c r="U869" s="1705"/>
      <c r="V869" s="1705"/>
      <c r="W869" s="1705"/>
      <c r="X869" s="1705"/>
      <c r="Y869" s="1705"/>
      <c r="Z869" s="1705"/>
    </row>
    <row r="870" spans="1:26" ht="15.75" customHeight="1">
      <c r="A870" s="1705"/>
      <c r="B870" s="1705"/>
      <c r="C870" s="1705"/>
      <c r="D870" s="1705"/>
      <c r="E870" s="1705"/>
      <c r="F870" s="1705"/>
      <c r="G870" s="1705"/>
      <c r="H870" s="1705"/>
      <c r="I870" s="1705"/>
      <c r="J870" s="1705"/>
      <c r="K870" s="1705"/>
      <c r="L870" s="1705"/>
      <c r="M870" s="1705"/>
      <c r="N870" s="1705"/>
      <c r="O870" s="1705"/>
      <c r="P870" s="1705"/>
      <c r="Q870" s="1705"/>
      <c r="R870" s="1705"/>
      <c r="S870" s="1705"/>
      <c r="T870" s="1705"/>
      <c r="U870" s="1705"/>
      <c r="V870" s="1705"/>
      <c r="W870" s="1705"/>
      <c r="X870" s="1705"/>
      <c r="Y870" s="1705"/>
      <c r="Z870" s="1705"/>
    </row>
    <row r="871" spans="1:26" ht="15.75" customHeight="1">
      <c r="A871" s="1705"/>
      <c r="B871" s="1705"/>
      <c r="C871" s="1705"/>
      <c r="D871" s="1705"/>
      <c r="E871" s="1705"/>
      <c r="F871" s="1705"/>
      <c r="G871" s="1705"/>
      <c r="H871" s="1705"/>
      <c r="I871" s="1705"/>
      <c r="J871" s="1705"/>
      <c r="K871" s="1705"/>
      <c r="L871" s="1705"/>
      <c r="M871" s="1705"/>
      <c r="N871" s="1705"/>
      <c r="O871" s="1705"/>
      <c r="P871" s="1705"/>
      <c r="Q871" s="1705"/>
      <c r="R871" s="1705"/>
      <c r="S871" s="1705"/>
      <c r="T871" s="1705"/>
      <c r="U871" s="1705"/>
      <c r="V871" s="1705"/>
      <c r="W871" s="1705"/>
      <c r="X871" s="1705"/>
      <c r="Y871" s="1705"/>
      <c r="Z871" s="1705"/>
    </row>
    <row r="872" spans="1:26" ht="15.75" customHeight="1">
      <c r="A872" s="1705"/>
      <c r="B872" s="1705"/>
      <c r="C872" s="1705"/>
      <c r="D872" s="1705"/>
      <c r="E872" s="1705"/>
      <c r="F872" s="1705"/>
      <c r="G872" s="1705"/>
      <c r="H872" s="1705"/>
      <c r="I872" s="1705"/>
      <c r="J872" s="1705"/>
      <c r="K872" s="1705"/>
      <c r="L872" s="1705"/>
      <c r="M872" s="1705"/>
      <c r="N872" s="1705"/>
      <c r="O872" s="1705"/>
      <c r="P872" s="1705"/>
      <c r="Q872" s="1705"/>
      <c r="R872" s="1705"/>
      <c r="S872" s="1705"/>
      <c r="T872" s="1705"/>
      <c r="U872" s="1705"/>
      <c r="V872" s="1705"/>
      <c r="W872" s="1705"/>
      <c r="X872" s="1705"/>
      <c r="Y872" s="1705"/>
      <c r="Z872" s="1705"/>
    </row>
    <row r="873" spans="1:26" ht="15.75" customHeight="1">
      <c r="A873" s="1705"/>
      <c r="B873" s="1705"/>
      <c r="C873" s="1705"/>
      <c r="D873" s="1705"/>
      <c r="E873" s="1705"/>
      <c r="F873" s="1705"/>
      <c r="G873" s="1705"/>
      <c r="H873" s="1705"/>
      <c r="I873" s="1705"/>
      <c r="J873" s="1705"/>
      <c r="K873" s="1705"/>
      <c r="L873" s="1705"/>
      <c r="M873" s="1705"/>
      <c r="N873" s="1705"/>
      <c r="O873" s="1705"/>
      <c r="P873" s="1705"/>
      <c r="Q873" s="1705"/>
      <c r="R873" s="1705"/>
      <c r="S873" s="1705"/>
      <c r="T873" s="1705"/>
      <c r="U873" s="1705"/>
      <c r="V873" s="1705"/>
      <c r="W873" s="1705"/>
      <c r="X873" s="1705"/>
      <c r="Y873" s="1705"/>
      <c r="Z873" s="1705"/>
    </row>
    <row r="874" spans="1:26" ht="15.75" customHeight="1">
      <c r="A874" s="1705"/>
      <c r="B874" s="1705"/>
      <c r="C874" s="1705"/>
      <c r="D874" s="1705"/>
      <c r="E874" s="1705"/>
      <c r="F874" s="1705"/>
      <c r="G874" s="1705"/>
      <c r="H874" s="1705"/>
      <c r="I874" s="1705"/>
      <c r="J874" s="1705"/>
      <c r="K874" s="1705"/>
      <c r="L874" s="1705"/>
      <c r="M874" s="1705"/>
      <c r="N874" s="1705"/>
      <c r="O874" s="1705"/>
      <c r="P874" s="1705"/>
      <c r="Q874" s="1705"/>
      <c r="R874" s="1705"/>
      <c r="S874" s="1705"/>
      <c r="T874" s="1705"/>
      <c r="U874" s="1705"/>
      <c r="V874" s="1705"/>
      <c r="W874" s="1705"/>
      <c r="X874" s="1705"/>
      <c r="Y874" s="1705"/>
      <c r="Z874" s="1705"/>
    </row>
    <row r="875" spans="1:26" ht="15.75" customHeight="1">
      <c r="A875" s="1705"/>
      <c r="B875" s="1705"/>
      <c r="C875" s="1705"/>
      <c r="D875" s="1705"/>
      <c r="E875" s="1705"/>
      <c r="F875" s="1705"/>
      <c r="G875" s="1705"/>
      <c r="H875" s="1705"/>
      <c r="I875" s="1705"/>
      <c r="J875" s="1705"/>
      <c r="K875" s="1705"/>
      <c r="L875" s="1705"/>
      <c r="M875" s="1705"/>
      <c r="N875" s="1705"/>
      <c r="O875" s="1705"/>
      <c r="P875" s="1705"/>
      <c r="Q875" s="1705"/>
      <c r="R875" s="1705"/>
      <c r="S875" s="1705"/>
      <c r="T875" s="1705"/>
      <c r="U875" s="1705"/>
      <c r="V875" s="1705"/>
      <c r="W875" s="1705"/>
      <c r="X875" s="1705"/>
      <c r="Y875" s="1705"/>
      <c r="Z875" s="1705"/>
    </row>
    <row r="876" spans="1:26" ht="15.75" customHeight="1">
      <c r="A876" s="1705"/>
      <c r="B876" s="1705"/>
      <c r="C876" s="1705"/>
      <c r="D876" s="1705"/>
      <c r="E876" s="1705"/>
      <c r="F876" s="1705"/>
      <c r="G876" s="1705"/>
      <c r="H876" s="1705"/>
      <c r="I876" s="1705"/>
      <c r="J876" s="1705"/>
      <c r="K876" s="1705"/>
      <c r="L876" s="1705"/>
      <c r="M876" s="1705"/>
      <c r="N876" s="1705"/>
      <c r="O876" s="1705"/>
      <c r="P876" s="1705"/>
      <c r="Q876" s="1705"/>
      <c r="R876" s="1705"/>
      <c r="S876" s="1705"/>
      <c r="T876" s="1705"/>
      <c r="U876" s="1705"/>
      <c r="V876" s="1705"/>
      <c r="W876" s="1705"/>
      <c r="X876" s="1705"/>
      <c r="Y876" s="1705"/>
      <c r="Z876" s="1705"/>
    </row>
    <row r="877" spans="1:26" ht="15.75" customHeight="1">
      <c r="A877" s="1705"/>
      <c r="B877" s="1705"/>
      <c r="C877" s="1705"/>
      <c r="D877" s="1705"/>
      <c r="E877" s="1705"/>
      <c r="F877" s="1705"/>
      <c r="G877" s="1705"/>
      <c r="H877" s="1705"/>
      <c r="I877" s="1705"/>
      <c r="J877" s="1705"/>
      <c r="K877" s="1705"/>
      <c r="L877" s="1705"/>
      <c r="M877" s="1705"/>
      <c r="N877" s="1705"/>
      <c r="O877" s="1705"/>
      <c r="P877" s="1705"/>
      <c r="Q877" s="1705"/>
      <c r="R877" s="1705"/>
      <c r="S877" s="1705"/>
      <c r="T877" s="1705"/>
      <c r="U877" s="1705"/>
      <c r="V877" s="1705"/>
      <c r="W877" s="1705"/>
      <c r="X877" s="1705"/>
      <c r="Y877" s="1705"/>
      <c r="Z877" s="1705"/>
    </row>
    <row r="878" spans="1:26" ht="15.75" customHeight="1">
      <c r="A878" s="1705"/>
      <c r="B878" s="1705"/>
      <c r="C878" s="1705"/>
      <c r="D878" s="1705"/>
      <c r="E878" s="1705"/>
      <c r="F878" s="1705"/>
      <c r="G878" s="1705"/>
      <c r="H878" s="1705"/>
      <c r="I878" s="1705"/>
      <c r="J878" s="1705"/>
      <c r="K878" s="1705"/>
      <c r="L878" s="1705"/>
      <c r="M878" s="1705"/>
      <c r="N878" s="1705"/>
      <c r="O878" s="1705"/>
      <c r="P878" s="1705"/>
      <c r="Q878" s="1705"/>
      <c r="R878" s="1705"/>
      <c r="S878" s="1705"/>
      <c r="T878" s="1705"/>
      <c r="U878" s="1705"/>
      <c r="V878" s="1705"/>
      <c r="W878" s="1705"/>
      <c r="X878" s="1705"/>
      <c r="Y878" s="1705"/>
      <c r="Z878" s="1705"/>
    </row>
    <row r="879" spans="1:26" ht="15.75" customHeight="1">
      <c r="A879" s="1705"/>
      <c r="B879" s="1705"/>
      <c r="C879" s="1705"/>
      <c r="D879" s="1705"/>
      <c r="E879" s="1705"/>
      <c r="F879" s="1705"/>
      <c r="G879" s="1705"/>
      <c r="H879" s="1705"/>
      <c r="I879" s="1705"/>
      <c r="J879" s="1705"/>
      <c r="K879" s="1705"/>
      <c r="L879" s="1705"/>
      <c r="M879" s="1705"/>
      <c r="N879" s="1705"/>
      <c r="O879" s="1705"/>
      <c r="P879" s="1705"/>
      <c r="Q879" s="1705"/>
      <c r="R879" s="1705"/>
      <c r="S879" s="1705"/>
      <c r="T879" s="1705"/>
      <c r="U879" s="1705"/>
      <c r="V879" s="1705"/>
      <c r="W879" s="1705"/>
      <c r="X879" s="1705"/>
      <c r="Y879" s="1705"/>
      <c r="Z879" s="1705"/>
    </row>
    <row r="880" spans="1:26" ht="15.75" customHeight="1">
      <c r="A880" s="1705"/>
      <c r="B880" s="1705"/>
      <c r="C880" s="1705"/>
      <c r="D880" s="1705"/>
      <c r="E880" s="1705"/>
      <c r="F880" s="1705"/>
      <c r="G880" s="1705"/>
      <c r="H880" s="1705"/>
      <c r="I880" s="1705"/>
      <c r="J880" s="1705"/>
      <c r="K880" s="1705"/>
      <c r="L880" s="1705"/>
      <c r="M880" s="1705"/>
      <c r="N880" s="1705"/>
      <c r="O880" s="1705"/>
      <c r="P880" s="1705"/>
      <c r="Q880" s="1705"/>
      <c r="R880" s="1705"/>
      <c r="S880" s="1705"/>
      <c r="T880" s="1705"/>
      <c r="U880" s="1705"/>
      <c r="V880" s="1705"/>
      <c r="W880" s="1705"/>
      <c r="X880" s="1705"/>
      <c r="Y880" s="1705"/>
      <c r="Z880" s="1705"/>
    </row>
    <row r="881" spans="1:26" ht="15.75" customHeight="1">
      <c r="A881" s="1705"/>
      <c r="B881" s="1705"/>
      <c r="C881" s="1705"/>
      <c r="D881" s="1705"/>
      <c r="E881" s="1705"/>
      <c r="F881" s="1705"/>
      <c r="G881" s="1705"/>
      <c r="H881" s="1705"/>
      <c r="I881" s="1705"/>
      <c r="J881" s="1705"/>
      <c r="K881" s="1705"/>
      <c r="L881" s="1705"/>
      <c r="M881" s="1705"/>
      <c r="N881" s="1705"/>
      <c r="O881" s="1705"/>
      <c r="P881" s="1705"/>
      <c r="Q881" s="1705"/>
      <c r="R881" s="1705"/>
      <c r="S881" s="1705"/>
      <c r="T881" s="1705"/>
      <c r="U881" s="1705"/>
      <c r="V881" s="1705"/>
      <c r="W881" s="1705"/>
      <c r="X881" s="1705"/>
      <c r="Y881" s="1705"/>
      <c r="Z881" s="1705"/>
    </row>
    <row r="882" spans="1:26" ht="15.75" customHeight="1">
      <c r="A882" s="1705"/>
      <c r="B882" s="1705"/>
      <c r="C882" s="1705"/>
      <c r="D882" s="1705"/>
      <c r="E882" s="1705"/>
      <c r="F882" s="1705"/>
      <c r="G882" s="1705"/>
      <c r="H882" s="1705"/>
      <c r="I882" s="1705"/>
      <c r="J882" s="1705"/>
      <c r="K882" s="1705"/>
      <c r="L882" s="1705"/>
      <c r="M882" s="1705"/>
      <c r="N882" s="1705"/>
      <c r="O882" s="1705"/>
      <c r="P882" s="1705"/>
      <c r="Q882" s="1705"/>
      <c r="R882" s="1705"/>
      <c r="S882" s="1705"/>
      <c r="T882" s="1705"/>
      <c r="U882" s="1705"/>
      <c r="V882" s="1705"/>
      <c r="W882" s="1705"/>
      <c r="X882" s="1705"/>
      <c r="Y882" s="1705"/>
      <c r="Z882" s="1705"/>
    </row>
    <row r="883" spans="1:26" ht="15.75" customHeight="1">
      <c r="A883" s="1705"/>
      <c r="B883" s="1705"/>
      <c r="C883" s="1705"/>
      <c r="D883" s="1705"/>
      <c r="E883" s="1705"/>
      <c r="F883" s="1705"/>
      <c r="G883" s="1705"/>
      <c r="H883" s="1705"/>
      <c r="I883" s="1705"/>
      <c r="J883" s="1705"/>
      <c r="K883" s="1705"/>
      <c r="L883" s="1705"/>
      <c r="M883" s="1705"/>
      <c r="N883" s="1705"/>
      <c r="O883" s="1705"/>
      <c r="P883" s="1705"/>
      <c r="Q883" s="1705"/>
      <c r="R883" s="1705"/>
      <c r="S883" s="1705"/>
      <c r="T883" s="1705"/>
      <c r="U883" s="1705"/>
      <c r="V883" s="1705"/>
      <c r="W883" s="1705"/>
      <c r="X883" s="1705"/>
      <c r="Y883" s="1705"/>
      <c r="Z883" s="1705"/>
    </row>
    <row r="884" spans="1:26" ht="15.75" customHeight="1">
      <c r="A884" s="1705"/>
      <c r="B884" s="1705"/>
      <c r="C884" s="1705"/>
      <c r="D884" s="1705"/>
      <c r="E884" s="1705"/>
      <c r="F884" s="1705"/>
      <c r="G884" s="1705"/>
      <c r="H884" s="1705"/>
      <c r="I884" s="1705"/>
      <c r="J884" s="1705"/>
      <c r="K884" s="1705"/>
      <c r="L884" s="1705"/>
      <c r="M884" s="1705"/>
      <c r="N884" s="1705"/>
      <c r="O884" s="1705"/>
      <c r="P884" s="1705"/>
      <c r="Q884" s="1705"/>
      <c r="R884" s="1705"/>
      <c r="S884" s="1705"/>
      <c r="T884" s="1705"/>
      <c r="U884" s="1705"/>
      <c r="V884" s="1705"/>
      <c r="W884" s="1705"/>
      <c r="X884" s="1705"/>
      <c r="Y884" s="1705"/>
      <c r="Z884" s="1705"/>
    </row>
    <row r="885" spans="1:26" ht="15.75" customHeight="1">
      <c r="A885" s="1705"/>
      <c r="B885" s="1705"/>
      <c r="C885" s="1705"/>
      <c r="D885" s="1705"/>
      <c r="E885" s="1705"/>
      <c r="F885" s="1705"/>
      <c r="G885" s="1705"/>
      <c r="H885" s="1705"/>
      <c r="I885" s="1705"/>
      <c r="J885" s="1705"/>
      <c r="K885" s="1705"/>
      <c r="L885" s="1705"/>
      <c r="M885" s="1705"/>
      <c r="N885" s="1705"/>
      <c r="O885" s="1705"/>
      <c r="P885" s="1705"/>
      <c r="Q885" s="1705"/>
      <c r="R885" s="1705"/>
      <c r="S885" s="1705"/>
      <c r="T885" s="1705"/>
      <c r="U885" s="1705"/>
      <c r="V885" s="1705"/>
      <c r="W885" s="1705"/>
      <c r="X885" s="1705"/>
      <c r="Y885" s="1705"/>
      <c r="Z885" s="1705"/>
    </row>
    <row r="886" spans="1:26" ht="15.75" customHeight="1">
      <c r="A886" s="1705"/>
      <c r="B886" s="1705"/>
      <c r="C886" s="1705"/>
      <c r="D886" s="1705"/>
      <c r="E886" s="1705"/>
      <c r="F886" s="1705"/>
      <c r="G886" s="1705"/>
      <c r="H886" s="1705"/>
      <c r="I886" s="1705"/>
      <c r="J886" s="1705"/>
      <c r="K886" s="1705"/>
      <c r="L886" s="1705"/>
      <c r="M886" s="1705"/>
      <c r="N886" s="1705"/>
      <c r="O886" s="1705"/>
      <c r="P886" s="1705"/>
      <c r="Q886" s="1705"/>
      <c r="R886" s="1705"/>
      <c r="S886" s="1705"/>
      <c r="T886" s="1705"/>
      <c r="U886" s="1705"/>
      <c r="V886" s="1705"/>
      <c r="W886" s="1705"/>
      <c r="X886" s="1705"/>
      <c r="Y886" s="1705"/>
      <c r="Z886" s="1705"/>
    </row>
    <row r="887" spans="1:26" ht="15.75" customHeight="1">
      <c r="A887" s="1705"/>
      <c r="B887" s="1705"/>
      <c r="C887" s="1705"/>
      <c r="D887" s="1705"/>
      <c r="E887" s="1705"/>
      <c r="F887" s="1705"/>
      <c r="G887" s="1705"/>
      <c r="H887" s="1705"/>
      <c r="I887" s="1705"/>
      <c r="J887" s="1705"/>
      <c r="K887" s="1705"/>
      <c r="L887" s="1705"/>
      <c r="M887" s="1705"/>
      <c r="N887" s="1705"/>
      <c r="O887" s="1705"/>
      <c r="P887" s="1705"/>
      <c r="Q887" s="1705"/>
      <c r="R887" s="1705"/>
      <c r="S887" s="1705"/>
      <c r="T887" s="1705"/>
      <c r="U887" s="1705"/>
      <c r="V887" s="1705"/>
      <c r="W887" s="1705"/>
      <c r="X887" s="1705"/>
      <c r="Y887" s="1705"/>
      <c r="Z887" s="1705"/>
    </row>
    <row r="888" spans="1:26" ht="15.75" customHeight="1">
      <c r="A888" s="1705"/>
      <c r="B888" s="1705"/>
      <c r="C888" s="1705"/>
      <c r="D888" s="1705"/>
      <c r="E888" s="1705"/>
      <c r="F888" s="1705"/>
      <c r="G888" s="1705"/>
      <c r="H888" s="1705"/>
      <c r="I888" s="1705"/>
      <c r="J888" s="1705"/>
      <c r="K888" s="1705"/>
      <c r="L888" s="1705"/>
      <c r="M888" s="1705"/>
      <c r="N888" s="1705"/>
      <c r="O888" s="1705"/>
      <c r="P888" s="1705"/>
      <c r="Q888" s="1705"/>
      <c r="R888" s="1705"/>
      <c r="S888" s="1705"/>
      <c r="T888" s="1705"/>
      <c r="U888" s="1705"/>
      <c r="V888" s="1705"/>
      <c r="W888" s="1705"/>
      <c r="X888" s="1705"/>
      <c r="Y888" s="1705"/>
      <c r="Z888" s="1705"/>
    </row>
    <row r="889" spans="1:26" ht="15.75" customHeight="1">
      <c r="A889" s="1705"/>
      <c r="B889" s="1705"/>
      <c r="C889" s="1705"/>
      <c r="D889" s="1705"/>
      <c r="E889" s="1705"/>
      <c r="F889" s="1705"/>
      <c r="G889" s="1705"/>
      <c r="H889" s="1705"/>
      <c r="I889" s="1705"/>
      <c r="J889" s="1705"/>
      <c r="K889" s="1705"/>
      <c r="L889" s="1705"/>
      <c r="M889" s="1705"/>
      <c r="N889" s="1705"/>
      <c r="O889" s="1705"/>
      <c r="P889" s="1705"/>
      <c r="Q889" s="1705"/>
      <c r="R889" s="1705"/>
      <c r="S889" s="1705"/>
      <c r="T889" s="1705"/>
      <c r="U889" s="1705"/>
      <c r="V889" s="1705"/>
      <c r="W889" s="1705"/>
      <c r="X889" s="1705"/>
      <c r="Y889" s="1705"/>
      <c r="Z889" s="1705"/>
    </row>
    <row r="890" spans="1:26" ht="15.75" customHeight="1">
      <c r="A890" s="1705"/>
      <c r="B890" s="1705"/>
      <c r="C890" s="1705"/>
      <c r="D890" s="1705"/>
      <c r="E890" s="1705"/>
      <c r="F890" s="1705"/>
      <c r="G890" s="1705"/>
      <c r="H890" s="1705"/>
      <c r="I890" s="1705"/>
      <c r="J890" s="1705"/>
      <c r="K890" s="1705"/>
      <c r="L890" s="1705"/>
      <c r="M890" s="1705"/>
      <c r="N890" s="1705"/>
      <c r="O890" s="1705"/>
      <c r="P890" s="1705"/>
      <c r="Q890" s="1705"/>
      <c r="R890" s="1705"/>
      <c r="S890" s="1705"/>
      <c r="T890" s="1705"/>
      <c r="U890" s="1705"/>
      <c r="V890" s="1705"/>
      <c r="W890" s="1705"/>
      <c r="X890" s="1705"/>
      <c r="Y890" s="1705"/>
      <c r="Z890" s="1705"/>
    </row>
    <row r="891" spans="1:26" ht="15.75" customHeight="1">
      <c r="A891" s="1705"/>
      <c r="B891" s="1705"/>
      <c r="C891" s="1705"/>
      <c r="D891" s="1705"/>
      <c r="E891" s="1705"/>
      <c r="F891" s="1705"/>
      <c r="G891" s="1705"/>
      <c r="H891" s="1705"/>
      <c r="I891" s="1705"/>
      <c r="J891" s="1705"/>
      <c r="K891" s="1705"/>
      <c r="L891" s="1705"/>
      <c r="M891" s="1705"/>
      <c r="N891" s="1705"/>
      <c r="O891" s="1705"/>
      <c r="P891" s="1705"/>
      <c r="Q891" s="1705"/>
      <c r="R891" s="1705"/>
      <c r="S891" s="1705"/>
      <c r="T891" s="1705"/>
      <c r="U891" s="1705"/>
      <c r="V891" s="1705"/>
      <c r="W891" s="1705"/>
      <c r="X891" s="1705"/>
      <c r="Y891" s="1705"/>
      <c r="Z891" s="1705"/>
    </row>
    <row r="892" spans="1:26" ht="15.75" customHeight="1">
      <c r="A892" s="1705"/>
      <c r="B892" s="1705"/>
      <c r="C892" s="1705"/>
      <c r="D892" s="1705"/>
      <c r="E892" s="1705"/>
      <c r="F892" s="1705"/>
      <c r="G892" s="1705"/>
      <c r="H892" s="1705"/>
      <c r="I892" s="1705"/>
      <c r="J892" s="1705"/>
      <c r="K892" s="1705"/>
      <c r="L892" s="1705"/>
      <c r="M892" s="1705"/>
      <c r="N892" s="1705"/>
      <c r="O892" s="1705"/>
      <c r="P892" s="1705"/>
      <c r="Q892" s="1705"/>
      <c r="R892" s="1705"/>
      <c r="S892" s="1705"/>
      <c r="T892" s="1705"/>
      <c r="U892" s="1705"/>
      <c r="V892" s="1705"/>
      <c r="W892" s="1705"/>
      <c r="X892" s="1705"/>
      <c r="Y892" s="1705"/>
      <c r="Z892" s="1705"/>
    </row>
    <row r="893" spans="1:26" ht="15.75" customHeight="1">
      <c r="A893" s="1705"/>
      <c r="B893" s="1705"/>
      <c r="C893" s="1705"/>
      <c r="D893" s="1705"/>
      <c r="E893" s="1705"/>
      <c r="F893" s="1705"/>
      <c r="G893" s="1705"/>
      <c r="H893" s="1705"/>
      <c r="I893" s="1705"/>
      <c r="J893" s="1705"/>
      <c r="K893" s="1705"/>
      <c r="L893" s="1705"/>
      <c r="M893" s="1705"/>
      <c r="N893" s="1705"/>
      <c r="O893" s="1705"/>
      <c r="P893" s="1705"/>
      <c r="Q893" s="1705"/>
      <c r="R893" s="1705"/>
      <c r="S893" s="1705"/>
      <c r="T893" s="1705"/>
      <c r="U893" s="1705"/>
      <c r="V893" s="1705"/>
      <c r="W893" s="1705"/>
      <c r="X893" s="1705"/>
      <c r="Y893" s="1705"/>
      <c r="Z893" s="1705"/>
    </row>
    <row r="894" spans="1:26" ht="15.75" customHeight="1">
      <c r="A894" s="1705"/>
      <c r="B894" s="1705"/>
      <c r="C894" s="1705"/>
      <c r="D894" s="1705"/>
      <c r="E894" s="1705"/>
      <c r="F894" s="1705"/>
      <c r="G894" s="1705"/>
      <c r="H894" s="1705"/>
      <c r="I894" s="1705"/>
      <c r="J894" s="1705"/>
      <c r="K894" s="1705"/>
      <c r="L894" s="1705"/>
      <c r="M894" s="1705"/>
      <c r="N894" s="1705"/>
      <c r="O894" s="1705"/>
      <c r="P894" s="1705"/>
      <c r="Q894" s="1705"/>
      <c r="R894" s="1705"/>
      <c r="S894" s="1705"/>
      <c r="T894" s="1705"/>
      <c r="U894" s="1705"/>
      <c r="V894" s="1705"/>
      <c r="W894" s="1705"/>
      <c r="X894" s="1705"/>
      <c r="Y894" s="1705"/>
      <c r="Z894" s="1705"/>
    </row>
    <row r="895" spans="1:26" ht="15.75" customHeight="1">
      <c r="A895" s="1705"/>
      <c r="B895" s="1705"/>
      <c r="C895" s="1705"/>
      <c r="D895" s="1705"/>
      <c r="E895" s="1705"/>
      <c r="F895" s="1705"/>
      <c r="G895" s="1705"/>
      <c r="H895" s="1705"/>
      <c r="I895" s="1705"/>
      <c r="J895" s="1705"/>
      <c r="K895" s="1705"/>
      <c r="L895" s="1705"/>
      <c r="M895" s="1705"/>
      <c r="N895" s="1705"/>
      <c r="O895" s="1705"/>
      <c r="P895" s="1705"/>
      <c r="Q895" s="1705"/>
      <c r="R895" s="1705"/>
      <c r="S895" s="1705"/>
      <c r="T895" s="1705"/>
      <c r="U895" s="1705"/>
      <c r="V895" s="1705"/>
      <c r="W895" s="1705"/>
      <c r="X895" s="1705"/>
      <c r="Y895" s="1705"/>
      <c r="Z895" s="1705"/>
    </row>
    <row r="896" spans="1:26" ht="15.75" customHeight="1">
      <c r="A896" s="1705"/>
      <c r="B896" s="1705"/>
      <c r="C896" s="1705"/>
      <c r="D896" s="1705"/>
      <c r="E896" s="1705"/>
      <c r="F896" s="1705"/>
      <c r="G896" s="1705"/>
      <c r="H896" s="1705"/>
      <c r="I896" s="1705"/>
      <c r="J896" s="1705"/>
      <c r="K896" s="1705"/>
      <c r="L896" s="1705"/>
      <c r="M896" s="1705"/>
      <c r="N896" s="1705"/>
      <c r="O896" s="1705"/>
      <c r="P896" s="1705"/>
      <c r="Q896" s="1705"/>
      <c r="R896" s="1705"/>
      <c r="S896" s="1705"/>
      <c r="T896" s="1705"/>
      <c r="U896" s="1705"/>
      <c r="V896" s="1705"/>
      <c r="W896" s="1705"/>
      <c r="X896" s="1705"/>
      <c r="Y896" s="1705"/>
      <c r="Z896" s="1705"/>
    </row>
    <row r="897" spans="1:26" ht="15.75" customHeight="1">
      <c r="A897" s="1705"/>
      <c r="B897" s="1705"/>
      <c r="C897" s="1705"/>
      <c r="D897" s="1705"/>
      <c r="E897" s="1705"/>
      <c r="F897" s="1705"/>
      <c r="G897" s="1705"/>
      <c r="H897" s="1705"/>
      <c r="I897" s="1705"/>
      <c r="J897" s="1705"/>
      <c r="K897" s="1705"/>
      <c r="L897" s="1705"/>
      <c r="M897" s="1705"/>
      <c r="N897" s="1705"/>
      <c r="O897" s="1705"/>
      <c r="P897" s="1705"/>
      <c r="Q897" s="1705"/>
      <c r="R897" s="1705"/>
      <c r="S897" s="1705"/>
      <c r="T897" s="1705"/>
      <c r="U897" s="1705"/>
      <c r="V897" s="1705"/>
      <c r="W897" s="1705"/>
      <c r="X897" s="1705"/>
      <c r="Y897" s="1705"/>
      <c r="Z897" s="1705"/>
    </row>
    <row r="898" spans="1:26" ht="15.75" customHeight="1">
      <c r="A898" s="1705"/>
      <c r="B898" s="1705"/>
      <c r="C898" s="1705"/>
      <c r="D898" s="1705"/>
      <c r="E898" s="1705"/>
      <c r="F898" s="1705"/>
      <c r="G898" s="1705"/>
      <c r="H898" s="1705"/>
      <c r="I898" s="1705"/>
      <c r="J898" s="1705"/>
      <c r="K898" s="1705"/>
      <c r="L898" s="1705"/>
      <c r="M898" s="1705"/>
      <c r="N898" s="1705"/>
      <c r="O898" s="1705"/>
      <c r="P898" s="1705"/>
      <c r="Q898" s="1705"/>
      <c r="R898" s="1705"/>
      <c r="S898" s="1705"/>
      <c r="T898" s="1705"/>
      <c r="U898" s="1705"/>
      <c r="V898" s="1705"/>
      <c r="W898" s="1705"/>
      <c r="X898" s="1705"/>
      <c r="Y898" s="1705"/>
      <c r="Z898" s="1705"/>
    </row>
    <row r="899" spans="1:26" ht="15.75" customHeight="1">
      <c r="A899" s="1705"/>
      <c r="B899" s="1705"/>
      <c r="C899" s="1705"/>
      <c r="D899" s="1705"/>
      <c r="E899" s="1705"/>
      <c r="F899" s="1705"/>
      <c r="G899" s="1705"/>
      <c r="H899" s="1705"/>
      <c r="I899" s="1705"/>
      <c r="J899" s="1705"/>
      <c r="K899" s="1705"/>
      <c r="L899" s="1705"/>
      <c r="M899" s="1705"/>
      <c r="N899" s="1705"/>
      <c r="O899" s="1705"/>
      <c r="P899" s="1705"/>
      <c r="Q899" s="1705"/>
      <c r="R899" s="1705"/>
      <c r="S899" s="1705"/>
      <c r="T899" s="1705"/>
      <c r="U899" s="1705"/>
      <c r="V899" s="1705"/>
      <c r="W899" s="1705"/>
      <c r="X899" s="1705"/>
      <c r="Y899" s="1705"/>
      <c r="Z899" s="1705"/>
    </row>
    <row r="900" spans="1:26" ht="15.75" customHeight="1">
      <c r="A900" s="1705"/>
      <c r="B900" s="1705"/>
      <c r="C900" s="1705"/>
      <c r="D900" s="1705"/>
      <c r="E900" s="1705"/>
      <c r="F900" s="1705"/>
      <c r="G900" s="1705"/>
      <c r="H900" s="1705"/>
      <c r="I900" s="1705"/>
      <c r="J900" s="1705"/>
      <c r="K900" s="1705"/>
      <c r="L900" s="1705"/>
      <c r="M900" s="1705"/>
      <c r="N900" s="1705"/>
      <c r="O900" s="1705"/>
      <c r="P900" s="1705"/>
      <c r="Q900" s="1705"/>
      <c r="R900" s="1705"/>
      <c r="S900" s="1705"/>
      <c r="T900" s="1705"/>
      <c r="U900" s="1705"/>
      <c r="V900" s="1705"/>
      <c r="W900" s="1705"/>
      <c r="X900" s="1705"/>
      <c r="Y900" s="1705"/>
      <c r="Z900" s="1705"/>
    </row>
    <row r="901" spans="1:26" ht="15.75" customHeight="1">
      <c r="A901" s="1705"/>
      <c r="B901" s="1705"/>
      <c r="C901" s="1705"/>
      <c r="D901" s="1705"/>
      <c r="E901" s="1705"/>
      <c r="F901" s="1705"/>
      <c r="G901" s="1705"/>
      <c r="H901" s="1705"/>
      <c r="I901" s="1705"/>
      <c r="J901" s="1705"/>
      <c r="K901" s="1705"/>
      <c r="L901" s="1705"/>
      <c r="M901" s="1705"/>
      <c r="N901" s="1705"/>
      <c r="O901" s="1705"/>
      <c r="P901" s="1705"/>
      <c r="Q901" s="1705"/>
      <c r="R901" s="1705"/>
      <c r="S901" s="1705"/>
      <c r="T901" s="1705"/>
      <c r="U901" s="1705"/>
      <c r="V901" s="1705"/>
      <c r="W901" s="1705"/>
      <c r="X901" s="1705"/>
      <c r="Y901" s="1705"/>
      <c r="Z901" s="1705"/>
    </row>
    <row r="902" spans="1:26" ht="15.75" customHeight="1">
      <c r="A902" s="1705"/>
      <c r="B902" s="1705"/>
      <c r="C902" s="1705"/>
      <c r="D902" s="1705"/>
      <c r="E902" s="1705"/>
      <c r="F902" s="1705"/>
      <c r="G902" s="1705"/>
      <c r="H902" s="1705"/>
      <c r="I902" s="1705"/>
      <c r="J902" s="1705"/>
      <c r="K902" s="1705"/>
      <c r="L902" s="1705"/>
      <c r="M902" s="1705"/>
      <c r="N902" s="1705"/>
      <c r="O902" s="1705"/>
      <c r="P902" s="1705"/>
      <c r="Q902" s="1705"/>
      <c r="R902" s="1705"/>
      <c r="S902" s="1705"/>
      <c r="T902" s="1705"/>
      <c r="U902" s="1705"/>
      <c r="V902" s="1705"/>
      <c r="W902" s="1705"/>
      <c r="X902" s="1705"/>
      <c r="Y902" s="1705"/>
      <c r="Z902" s="1705"/>
    </row>
    <row r="903" spans="1:26" ht="15.75" customHeight="1">
      <c r="A903" s="1705"/>
      <c r="B903" s="1705"/>
      <c r="C903" s="1705"/>
      <c r="D903" s="1705"/>
      <c r="E903" s="1705"/>
      <c r="F903" s="1705"/>
      <c r="G903" s="1705"/>
      <c r="H903" s="1705"/>
      <c r="I903" s="1705"/>
      <c r="J903" s="1705"/>
      <c r="K903" s="1705"/>
      <c r="L903" s="1705"/>
      <c r="M903" s="1705"/>
      <c r="N903" s="1705"/>
      <c r="O903" s="1705"/>
      <c r="P903" s="1705"/>
      <c r="Q903" s="1705"/>
      <c r="R903" s="1705"/>
      <c r="S903" s="1705"/>
      <c r="T903" s="1705"/>
      <c r="U903" s="1705"/>
      <c r="V903" s="1705"/>
      <c r="W903" s="1705"/>
      <c r="X903" s="1705"/>
      <c r="Y903" s="1705"/>
      <c r="Z903" s="1705"/>
    </row>
    <row r="904" spans="1:26" ht="15.75" customHeight="1">
      <c r="A904" s="1705"/>
      <c r="B904" s="1705"/>
      <c r="C904" s="1705"/>
      <c r="D904" s="1705"/>
      <c r="E904" s="1705"/>
      <c r="F904" s="1705"/>
      <c r="G904" s="1705"/>
      <c r="H904" s="1705"/>
      <c r="I904" s="1705"/>
      <c r="J904" s="1705"/>
      <c r="K904" s="1705"/>
      <c r="L904" s="1705"/>
      <c r="M904" s="1705"/>
      <c r="N904" s="1705"/>
      <c r="O904" s="1705"/>
      <c r="P904" s="1705"/>
      <c r="Q904" s="1705"/>
      <c r="R904" s="1705"/>
      <c r="S904" s="1705"/>
      <c r="T904" s="1705"/>
      <c r="U904" s="1705"/>
      <c r="V904" s="1705"/>
      <c r="W904" s="1705"/>
      <c r="X904" s="1705"/>
      <c r="Y904" s="1705"/>
      <c r="Z904" s="1705"/>
    </row>
    <row r="905" spans="1:26" ht="15.75" customHeight="1">
      <c r="A905" s="1705"/>
      <c r="B905" s="1705"/>
      <c r="C905" s="1705"/>
      <c r="D905" s="1705"/>
      <c r="E905" s="1705"/>
      <c r="F905" s="1705"/>
      <c r="G905" s="1705"/>
      <c r="H905" s="1705"/>
      <c r="I905" s="1705"/>
      <c r="J905" s="1705"/>
      <c r="K905" s="1705"/>
      <c r="L905" s="1705"/>
      <c r="M905" s="1705"/>
      <c r="N905" s="1705"/>
      <c r="O905" s="1705"/>
      <c r="P905" s="1705"/>
      <c r="Q905" s="1705"/>
      <c r="R905" s="1705"/>
      <c r="S905" s="1705"/>
      <c r="T905" s="1705"/>
      <c r="U905" s="1705"/>
      <c r="V905" s="1705"/>
      <c r="W905" s="1705"/>
      <c r="X905" s="1705"/>
      <c r="Y905" s="1705"/>
      <c r="Z905" s="1705"/>
    </row>
    <row r="906" spans="1:26" ht="15.75" customHeight="1">
      <c r="A906" s="1705"/>
      <c r="B906" s="1705"/>
      <c r="C906" s="1705"/>
      <c r="D906" s="1705"/>
      <c r="E906" s="1705"/>
      <c r="F906" s="1705"/>
      <c r="G906" s="1705"/>
      <c r="H906" s="1705"/>
      <c r="I906" s="1705"/>
      <c r="J906" s="1705"/>
      <c r="K906" s="1705"/>
      <c r="L906" s="1705"/>
      <c r="M906" s="1705"/>
      <c r="N906" s="1705"/>
      <c r="O906" s="1705"/>
      <c r="P906" s="1705"/>
      <c r="Q906" s="1705"/>
      <c r="R906" s="1705"/>
      <c r="S906" s="1705"/>
      <c r="T906" s="1705"/>
      <c r="U906" s="1705"/>
      <c r="V906" s="1705"/>
      <c r="W906" s="1705"/>
      <c r="X906" s="1705"/>
      <c r="Y906" s="1705"/>
      <c r="Z906" s="1705"/>
    </row>
    <row r="907" spans="1:26" ht="15.75" customHeight="1">
      <c r="A907" s="1705"/>
      <c r="B907" s="1705"/>
      <c r="C907" s="1705"/>
      <c r="D907" s="1705"/>
      <c r="E907" s="1705"/>
      <c r="F907" s="1705"/>
      <c r="G907" s="1705"/>
      <c r="H907" s="1705"/>
      <c r="I907" s="1705"/>
      <c r="J907" s="1705"/>
      <c r="K907" s="1705"/>
      <c r="L907" s="1705"/>
      <c r="M907" s="1705"/>
      <c r="N907" s="1705"/>
      <c r="O907" s="1705"/>
      <c r="P907" s="1705"/>
      <c r="Q907" s="1705"/>
      <c r="R907" s="1705"/>
      <c r="S907" s="1705"/>
      <c r="T907" s="1705"/>
      <c r="U907" s="1705"/>
      <c r="V907" s="1705"/>
      <c r="W907" s="1705"/>
      <c r="X907" s="1705"/>
      <c r="Y907" s="1705"/>
      <c r="Z907" s="1705"/>
    </row>
    <row r="908" spans="1:26" ht="15.75" customHeight="1">
      <c r="A908" s="1705"/>
      <c r="B908" s="1705"/>
      <c r="C908" s="1705"/>
      <c r="D908" s="1705"/>
      <c r="E908" s="1705"/>
      <c r="F908" s="1705"/>
      <c r="G908" s="1705"/>
      <c r="H908" s="1705"/>
      <c r="I908" s="1705"/>
      <c r="J908" s="1705"/>
      <c r="K908" s="1705"/>
      <c r="L908" s="1705"/>
      <c r="M908" s="1705"/>
      <c r="N908" s="1705"/>
      <c r="O908" s="1705"/>
      <c r="P908" s="1705"/>
      <c r="Q908" s="1705"/>
      <c r="R908" s="1705"/>
      <c r="S908" s="1705"/>
      <c r="T908" s="1705"/>
      <c r="U908" s="1705"/>
      <c r="V908" s="1705"/>
      <c r="W908" s="1705"/>
      <c r="X908" s="1705"/>
      <c r="Y908" s="1705"/>
      <c r="Z908" s="1705"/>
    </row>
    <row r="909" spans="1:26" ht="15.75" customHeight="1">
      <c r="A909" s="1705"/>
      <c r="B909" s="1705"/>
      <c r="C909" s="1705"/>
      <c r="D909" s="1705"/>
      <c r="E909" s="1705"/>
      <c r="F909" s="1705"/>
      <c r="G909" s="1705"/>
      <c r="H909" s="1705"/>
      <c r="I909" s="1705"/>
      <c r="J909" s="1705"/>
      <c r="K909" s="1705"/>
      <c r="L909" s="1705"/>
      <c r="M909" s="1705"/>
      <c r="N909" s="1705"/>
      <c r="O909" s="1705"/>
      <c r="P909" s="1705"/>
      <c r="Q909" s="1705"/>
      <c r="R909" s="1705"/>
      <c r="S909" s="1705"/>
      <c r="T909" s="1705"/>
      <c r="U909" s="1705"/>
      <c r="V909" s="1705"/>
      <c r="W909" s="1705"/>
      <c r="X909" s="1705"/>
      <c r="Y909" s="1705"/>
      <c r="Z909" s="1705"/>
    </row>
    <row r="910" spans="1:26" ht="15.75" customHeight="1">
      <c r="A910" s="1705"/>
      <c r="B910" s="1705"/>
      <c r="C910" s="1705"/>
      <c r="D910" s="1705"/>
      <c r="E910" s="1705"/>
      <c r="F910" s="1705"/>
      <c r="G910" s="1705"/>
      <c r="H910" s="1705"/>
      <c r="I910" s="1705"/>
      <c r="J910" s="1705"/>
      <c r="K910" s="1705"/>
      <c r="L910" s="1705"/>
      <c r="M910" s="1705"/>
      <c r="N910" s="1705"/>
      <c r="O910" s="1705"/>
      <c r="P910" s="1705"/>
      <c r="Q910" s="1705"/>
      <c r="R910" s="1705"/>
      <c r="S910" s="1705"/>
      <c r="T910" s="1705"/>
      <c r="U910" s="1705"/>
      <c r="V910" s="1705"/>
      <c r="W910" s="1705"/>
      <c r="X910" s="1705"/>
      <c r="Y910" s="1705"/>
      <c r="Z910" s="1705"/>
    </row>
    <row r="911" spans="1:26" ht="15.75" customHeight="1">
      <c r="A911" s="1705"/>
      <c r="B911" s="1705"/>
      <c r="C911" s="1705"/>
      <c r="D911" s="1705"/>
      <c r="E911" s="1705"/>
      <c r="F911" s="1705"/>
      <c r="G911" s="1705"/>
      <c r="H911" s="1705"/>
      <c r="I911" s="1705"/>
      <c r="J911" s="1705"/>
      <c r="K911" s="1705"/>
      <c r="L911" s="1705"/>
      <c r="M911" s="1705"/>
      <c r="N911" s="1705"/>
      <c r="O911" s="1705"/>
      <c r="P911" s="1705"/>
      <c r="Q911" s="1705"/>
      <c r="R911" s="1705"/>
      <c r="S911" s="1705"/>
      <c r="T911" s="1705"/>
      <c r="U911" s="1705"/>
      <c r="V911" s="1705"/>
      <c r="W911" s="1705"/>
      <c r="X911" s="1705"/>
      <c r="Y911" s="1705"/>
      <c r="Z911" s="1705"/>
    </row>
    <row r="912" spans="1:26" ht="15.75" customHeight="1">
      <c r="A912" s="1705"/>
      <c r="B912" s="1705"/>
      <c r="C912" s="1705"/>
      <c r="D912" s="1705"/>
      <c r="E912" s="1705"/>
      <c r="F912" s="1705"/>
      <c r="G912" s="1705"/>
      <c r="H912" s="1705"/>
      <c r="I912" s="1705"/>
      <c r="J912" s="1705"/>
      <c r="K912" s="1705"/>
      <c r="L912" s="1705"/>
      <c r="M912" s="1705"/>
      <c r="N912" s="1705"/>
      <c r="O912" s="1705"/>
      <c r="P912" s="1705"/>
      <c r="Q912" s="1705"/>
      <c r="R912" s="1705"/>
      <c r="S912" s="1705"/>
      <c r="T912" s="1705"/>
      <c r="U912" s="1705"/>
      <c r="V912" s="1705"/>
      <c r="W912" s="1705"/>
      <c r="X912" s="1705"/>
      <c r="Y912" s="1705"/>
      <c r="Z912" s="1705"/>
    </row>
    <row r="913" spans="1:26" ht="15.75" customHeight="1">
      <c r="A913" s="1705"/>
      <c r="B913" s="1705"/>
      <c r="C913" s="1705"/>
      <c r="D913" s="1705"/>
      <c r="E913" s="1705"/>
      <c r="F913" s="1705"/>
      <c r="G913" s="1705"/>
      <c r="H913" s="1705"/>
      <c r="I913" s="1705"/>
      <c r="J913" s="1705"/>
      <c r="K913" s="1705"/>
      <c r="L913" s="1705"/>
      <c r="M913" s="1705"/>
      <c r="N913" s="1705"/>
      <c r="O913" s="1705"/>
      <c r="P913" s="1705"/>
      <c r="Q913" s="1705"/>
      <c r="R913" s="1705"/>
      <c r="S913" s="1705"/>
      <c r="T913" s="1705"/>
      <c r="U913" s="1705"/>
      <c r="V913" s="1705"/>
      <c r="W913" s="1705"/>
      <c r="X913" s="1705"/>
      <c r="Y913" s="1705"/>
      <c r="Z913" s="1705"/>
    </row>
    <row r="914" spans="1:26" ht="15.75" customHeight="1">
      <c r="A914" s="1705"/>
      <c r="B914" s="1705"/>
      <c r="C914" s="1705"/>
      <c r="D914" s="1705"/>
      <c r="E914" s="1705"/>
      <c r="F914" s="1705"/>
      <c r="G914" s="1705"/>
      <c r="H914" s="1705"/>
      <c r="I914" s="1705"/>
      <c r="J914" s="1705"/>
      <c r="K914" s="1705"/>
      <c r="L914" s="1705"/>
      <c r="M914" s="1705"/>
      <c r="N914" s="1705"/>
      <c r="O914" s="1705"/>
      <c r="P914" s="1705"/>
      <c r="Q914" s="1705"/>
      <c r="R914" s="1705"/>
      <c r="S914" s="1705"/>
      <c r="T914" s="1705"/>
      <c r="U914" s="1705"/>
      <c r="V914" s="1705"/>
      <c r="W914" s="1705"/>
      <c r="X914" s="1705"/>
      <c r="Y914" s="1705"/>
      <c r="Z914" s="1705"/>
    </row>
    <row r="915" spans="1:26" ht="15.75" customHeight="1">
      <c r="A915" s="1705"/>
      <c r="B915" s="1705"/>
      <c r="C915" s="1705"/>
      <c r="D915" s="1705"/>
      <c r="E915" s="1705"/>
      <c r="F915" s="1705"/>
      <c r="G915" s="1705"/>
      <c r="H915" s="1705"/>
      <c r="I915" s="1705"/>
      <c r="J915" s="1705"/>
      <c r="K915" s="1705"/>
      <c r="L915" s="1705"/>
      <c r="M915" s="1705"/>
      <c r="N915" s="1705"/>
      <c r="O915" s="1705"/>
      <c r="P915" s="1705"/>
      <c r="Q915" s="1705"/>
      <c r="R915" s="1705"/>
      <c r="S915" s="1705"/>
      <c r="T915" s="1705"/>
      <c r="U915" s="1705"/>
      <c r="V915" s="1705"/>
      <c r="W915" s="1705"/>
      <c r="X915" s="1705"/>
      <c r="Y915" s="1705"/>
      <c r="Z915" s="1705"/>
    </row>
    <row r="916" spans="1:26" ht="15.75" customHeight="1">
      <c r="A916" s="1705"/>
      <c r="B916" s="1705"/>
      <c r="C916" s="1705"/>
      <c r="D916" s="1705"/>
      <c r="E916" s="1705"/>
      <c r="F916" s="1705"/>
      <c r="G916" s="1705"/>
      <c r="H916" s="1705"/>
      <c r="I916" s="1705"/>
      <c r="J916" s="1705"/>
      <c r="K916" s="1705"/>
      <c r="L916" s="1705"/>
      <c r="M916" s="1705"/>
      <c r="N916" s="1705"/>
      <c r="O916" s="1705"/>
      <c r="P916" s="1705"/>
      <c r="Q916" s="1705"/>
      <c r="R916" s="1705"/>
      <c r="S916" s="1705"/>
      <c r="T916" s="1705"/>
      <c r="U916" s="1705"/>
      <c r="V916" s="1705"/>
      <c r="W916" s="1705"/>
      <c r="X916" s="1705"/>
      <c r="Y916" s="1705"/>
      <c r="Z916" s="1705"/>
    </row>
    <row r="917" spans="1:26" ht="15.75" customHeight="1">
      <c r="A917" s="1705"/>
      <c r="B917" s="1705"/>
      <c r="C917" s="1705"/>
      <c r="D917" s="1705"/>
      <c r="E917" s="1705"/>
      <c r="F917" s="1705"/>
      <c r="G917" s="1705"/>
      <c r="H917" s="1705"/>
      <c r="I917" s="1705"/>
      <c r="J917" s="1705"/>
      <c r="K917" s="1705"/>
      <c r="L917" s="1705"/>
      <c r="M917" s="1705"/>
      <c r="N917" s="1705"/>
      <c r="O917" s="1705"/>
      <c r="P917" s="1705"/>
      <c r="Q917" s="1705"/>
      <c r="R917" s="1705"/>
      <c r="S917" s="1705"/>
      <c r="T917" s="1705"/>
      <c r="U917" s="1705"/>
      <c r="V917" s="1705"/>
      <c r="W917" s="1705"/>
      <c r="X917" s="1705"/>
      <c r="Y917" s="1705"/>
      <c r="Z917" s="1705"/>
    </row>
    <row r="918" spans="1:26" ht="15.75" customHeight="1">
      <c r="A918" s="1705"/>
      <c r="B918" s="1705"/>
      <c r="C918" s="1705"/>
      <c r="D918" s="1705"/>
      <c r="E918" s="1705"/>
      <c r="F918" s="1705"/>
      <c r="G918" s="1705"/>
      <c r="H918" s="1705"/>
      <c r="I918" s="1705"/>
      <c r="J918" s="1705"/>
      <c r="K918" s="1705"/>
      <c r="L918" s="1705"/>
      <c r="M918" s="1705"/>
      <c r="N918" s="1705"/>
      <c r="O918" s="1705"/>
      <c r="P918" s="1705"/>
      <c r="Q918" s="1705"/>
      <c r="R918" s="1705"/>
      <c r="S918" s="1705"/>
      <c r="T918" s="1705"/>
      <c r="U918" s="1705"/>
      <c r="V918" s="1705"/>
      <c r="W918" s="1705"/>
      <c r="X918" s="1705"/>
      <c r="Y918" s="1705"/>
      <c r="Z918" s="1705"/>
    </row>
    <row r="919" spans="1:26" ht="15.75" customHeight="1">
      <c r="A919" s="1705"/>
      <c r="B919" s="1705"/>
      <c r="C919" s="1705"/>
      <c r="D919" s="1705"/>
      <c r="E919" s="1705"/>
      <c r="F919" s="1705"/>
      <c r="G919" s="1705"/>
      <c r="H919" s="1705"/>
      <c r="I919" s="1705"/>
      <c r="J919" s="1705"/>
      <c r="K919" s="1705"/>
      <c r="L919" s="1705"/>
      <c r="M919" s="1705"/>
      <c r="N919" s="1705"/>
      <c r="O919" s="1705"/>
      <c r="P919" s="1705"/>
      <c r="Q919" s="1705"/>
      <c r="R919" s="1705"/>
      <c r="S919" s="1705"/>
      <c r="T919" s="1705"/>
      <c r="U919" s="1705"/>
      <c r="V919" s="1705"/>
      <c r="W919" s="1705"/>
      <c r="X919" s="1705"/>
      <c r="Y919" s="1705"/>
      <c r="Z919" s="1705"/>
    </row>
    <row r="920" spans="1:26" ht="15.75" customHeight="1">
      <c r="A920" s="1705"/>
      <c r="B920" s="1705"/>
      <c r="C920" s="1705"/>
      <c r="D920" s="1705"/>
      <c r="E920" s="1705"/>
      <c r="F920" s="1705"/>
      <c r="G920" s="1705"/>
      <c r="H920" s="1705"/>
      <c r="I920" s="1705"/>
      <c r="J920" s="1705"/>
      <c r="K920" s="1705"/>
      <c r="L920" s="1705"/>
      <c r="M920" s="1705"/>
      <c r="N920" s="1705"/>
      <c r="O920" s="1705"/>
      <c r="P920" s="1705"/>
      <c r="Q920" s="1705"/>
      <c r="R920" s="1705"/>
      <c r="S920" s="1705"/>
      <c r="T920" s="1705"/>
      <c r="U920" s="1705"/>
      <c r="V920" s="1705"/>
      <c r="W920" s="1705"/>
      <c r="X920" s="1705"/>
      <c r="Y920" s="1705"/>
      <c r="Z920" s="1705"/>
    </row>
    <row r="921" spans="1:26" ht="15.75" customHeight="1">
      <c r="A921" s="1705"/>
      <c r="B921" s="1705"/>
      <c r="C921" s="1705"/>
      <c r="D921" s="1705"/>
      <c r="E921" s="1705"/>
      <c r="F921" s="1705"/>
      <c r="G921" s="1705"/>
      <c r="H921" s="1705"/>
      <c r="I921" s="1705"/>
      <c r="J921" s="1705"/>
      <c r="K921" s="1705"/>
      <c r="L921" s="1705"/>
      <c r="M921" s="1705"/>
      <c r="N921" s="1705"/>
      <c r="O921" s="1705"/>
      <c r="P921" s="1705"/>
      <c r="Q921" s="1705"/>
      <c r="R921" s="1705"/>
      <c r="S921" s="1705"/>
      <c r="T921" s="1705"/>
      <c r="U921" s="1705"/>
      <c r="V921" s="1705"/>
      <c r="W921" s="1705"/>
      <c r="X921" s="1705"/>
      <c r="Y921" s="1705"/>
      <c r="Z921" s="1705"/>
    </row>
    <row r="922" spans="1:26" ht="15.75" customHeight="1">
      <c r="A922" s="1705"/>
      <c r="B922" s="1705"/>
      <c r="C922" s="1705"/>
      <c r="D922" s="1705"/>
      <c r="E922" s="1705"/>
      <c r="F922" s="1705"/>
      <c r="G922" s="1705"/>
      <c r="H922" s="1705"/>
      <c r="I922" s="1705"/>
      <c r="J922" s="1705"/>
      <c r="K922" s="1705"/>
      <c r="L922" s="1705"/>
      <c r="M922" s="1705"/>
      <c r="N922" s="1705"/>
      <c r="O922" s="1705"/>
      <c r="P922" s="1705"/>
      <c r="Q922" s="1705"/>
      <c r="R922" s="1705"/>
      <c r="S922" s="1705"/>
      <c r="T922" s="1705"/>
      <c r="U922" s="1705"/>
      <c r="V922" s="1705"/>
      <c r="W922" s="1705"/>
      <c r="X922" s="1705"/>
      <c r="Y922" s="1705"/>
      <c r="Z922" s="1705"/>
    </row>
    <row r="923" spans="1:26" ht="15.75" customHeight="1">
      <c r="A923" s="1705"/>
      <c r="B923" s="1705"/>
      <c r="C923" s="1705"/>
      <c r="D923" s="1705"/>
      <c r="E923" s="1705"/>
      <c r="F923" s="1705"/>
      <c r="G923" s="1705"/>
      <c r="H923" s="1705"/>
      <c r="I923" s="1705"/>
      <c r="J923" s="1705"/>
      <c r="K923" s="1705"/>
      <c r="L923" s="1705"/>
      <c r="M923" s="1705"/>
      <c r="N923" s="1705"/>
      <c r="O923" s="1705"/>
      <c r="P923" s="1705"/>
      <c r="Q923" s="1705"/>
      <c r="R923" s="1705"/>
      <c r="S923" s="1705"/>
      <c r="T923" s="1705"/>
      <c r="U923" s="1705"/>
      <c r="V923" s="1705"/>
      <c r="W923" s="1705"/>
      <c r="X923" s="1705"/>
      <c r="Y923" s="1705"/>
      <c r="Z923" s="1705"/>
    </row>
    <row r="924" spans="1:26" ht="15.75" customHeight="1">
      <c r="A924" s="1705"/>
      <c r="B924" s="1705"/>
      <c r="C924" s="1705"/>
      <c r="D924" s="1705"/>
      <c r="E924" s="1705"/>
      <c r="F924" s="1705"/>
      <c r="G924" s="1705"/>
      <c r="H924" s="1705"/>
      <c r="I924" s="1705"/>
      <c r="J924" s="1705"/>
      <c r="K924" s="1705"/>
      <c r="L924" s="1705"/>
      <c r="M924" s="1705"/>
      <c r="N924" s="1705"/>
      <c r="O924" s="1705"/>
      <c r="P924" s="1705"/>
      <c r="Q924" s="1705"/>
      <c r="R924" s="1705"/>
      <c r="S924" s="1705"/>
      <c r="T924" s="1705"/>
      <c r="U924" s="1705"/>
      <c r="V924" s="1705"/>
      <c r="W924" s="1705"/>
      <c r="X924" s="1705"/>
      <c r="Y924" s="1705"/>
      <c r="Z924" s="1705"/>
    </row>
    <row r="925" spans="1:26" ht="15.75" customHeight="1">
      <c r="A925" s="1705"/>
      <c r="B925" s="1705"/>
      <c r="C925" s="1705"/>
      <c r="D925" s="1705"/>
      <c r="E925" s="1705"/>
      <c r="F925" s="1705"/>
      <c r="G925" s="1705"/>
      <c r="H925" s="1705"/>
      <c r="I925" s="1705"/>
      <c r="J925" s="1705"/>
      <c r="K925" s="1705"/>
      <c r="L925" s="1705"/>
      <c r="M925" s="1705"/>
      <c r="N925" s="1705"/>
      <c r="O925" s="1705"/>
      <c r="P925" s="1705"/>
      <c r="Q925" s="1705"/>
      <c r="R925" s="1705"/>
      <c r="S925" s="1705"/>
      <c r="T925" s="1705"/>
      <c r="U925" s="1705"/>
      <c r="V925" s="1705"/>
      <c r="W925" s="1705"/>
      <c r="X925" s="1705"/>
      <c r="Y925" s="1705"/>
      <c r="Z925" s="1705"/>
    </row>
    <row r="926" spans="1:26" ht="15.75" customHeight="1">
      <c r="A926" s="1705"/>
      <c r="B926" s="1705"/>
      <c r="C926" s="1705"/>
      <c r="D926" s="1705"/>
      <c r="E926" s="1705"/>
      <c r="F926" s="1705"/>
      <c r="G926" s="1705"/>
      <c r="H926" s="1705"/>
      <c r="I926" s="1705"/>
      <c r="J926" s="1705"/>
      <c r="K926" s="1705"/>
      <c r="L926" s="1705"/>
      <c r="M926" s="1705"/>
      <c r="N926" s="1705"/>
      <c r="O926" s="1705"/>
      <c r="P926" s="1705"/>
      <c r="Q926" s="1705"/>
      <c r="R926" s="1705"/>
      <c r="S926" s="1705"/>
      <c r="T926" s="1705"/>
      <c r="U926" s="1705"/>
      <c r="V926" s="1705"/>
      <c r="W926" s="1705"/>
      <c r="X926" s="1705"/>
      <c r="Y926" s="1705"/>
      <c r="Z926" s="1705"/>
    </row>
    <row r="927" spans="1:26" ht="15.75" customHeight="1">
      <c r="A927" s="1705"/>
      <c r="B927" s="1705"/>
      <c r="C927" s="1705"/>
      <c r="D927" s="1705"/>
      <c r="E927" s="1705"/>
      <c r="F927" s="1705"/>
      <c r="G927" s="1705"/>
      <c r="H927" s="1705"/>
      <c r="I927" s="1705"/>
      <c r="J927" s="1705"/>
      <c r="K927" s="1705"/>
      <c r="L927" s="1705"/>
      <c r="M927" s="1705"/>
      <c r="N927" s="1705"/>
      <c r="O927" s="1705"/>
      <c r="P927" s="1705"/>
      <c r="Q927" s="1705"/>
      <c r="R927" s="1705"/>
      <c r="S927" s="1705"/>
      <c r="T927" s="1705"/>
      <c r="U927" s="1705"/>
      <c r="V927" s="1705"/>
      <c r="W927" s="1705"/>
      <c r="X927" s="1705"/>
      <c r="Y927" s="1705"/>
      <c r="Z927" s="1705"/>
    </row>
    <row r="928" spans="1:26" ht="15.75" customHeight="1">
      <c r="A928" s="1705"/>
      <c r="B928" s="1705"/>
      <c r="C928" s="1705"/>
      <c r="D928" s="1705"/>
      <c r="E928" s="1705"/>
      <c r="F928" s="1705"/>
      <c r="G928" s="1705"/>
      <c r="H928" s="1705"/>
      <c r="I928" s="1705"/>
      <c r="J928" s="1705"/>
      <c r="K928" s="1705"/>
      <c r="L928" s="1705"/>
      <c r="M928" s="1705"/>
      <c r="N928" s="1705"/>
      <c r="O928" s="1705"/>
      <c r="P928" s="1705"/>
      <c r="Q928" s="1705"/>
      <c r="R928" s="1705"/>
      <c r="S928" s="1705"/>
      <c r="T928" s="1705"/>
      <c r="U928" s="1705"/>
      <c r="V928" s="1705"/>
      <c r="W928" s="1705"/>
      <c r="X928" s="1705"/>
      <c r="Y928" s="1705"/>
      <c r="Z928" s="1705"/>
    </row>
    <row r="929" spans="1:26" ht="15.75" customHeight="1">
      <c r="A929" s="1705"/>
      <c r="B929" s="1705"/>
      <c r="C929" s="1705"/>
      <c r="D929" s="1705"/>
      <c r="E929" s="1705"/>
      <c r="F929" s="1705"/>
      <c r="G929" s="1705"/>
      <c r="H929" s="1705"/>
      <c r="I929" s="1705"/>
      <c r="J929" s="1705"/>
      <c r="K929" s="1705"/>
      <c r="L929" s="1705"/>
      <c r="M929" s="1705"/>
      <c r="N929" s="1705"/>
      <c r="O929" s="1705"/>
      <c r="P929" s="1705"/>
      <c r="Q929" s="1705"/>
      <c r="R929" s="1705"/>
      <c r="S929" s="1705"/>
      <c r="T929" s="1705"/>
      <c r="U929" s="1705"/>
      <c r="V929" s="1705"/>
      <c r="W929" s="1705"/>
      <c r="X929" s="1705"/>
      <c r="Y929" s="1705"/>
      <c r="Z929" s="1705"/>
    </row>
    <row r="930" spans="1:26" ht="15.75" customHeight="1">
      <c r="A930" s="1705"/>
      <c r="B930" s="1705"/>
      <c r="C930" s="1705"/>
      <c r="D930" s="1705"/>
      <c r="E930" s="1705"/>
      <c r="F930" s="1705"/>
      <c r="G930" s="1705"/>
      <c r="H930" s="1705"/>
      <c r="I930" s="1705"/>
      <c r="J930" s="1705"/>
      <c r="K930" s="1705"/>
      <c r="L930" s="1705"/>
      <c r="M930" s="1705"/>
      <c r="N930" s="1705"/>
      <c r="O930" s="1705"/>
      <c r="P930" s="1705"/>
      <c r="Q930" s="1705"/>
      <c r="R930" s="1705"/>
      <c r="S930" s="1705"/>
      <c r="T930" s="1705"/>
      <c r="U930" s="1705"/>
      <c r="V930" s="1705"/>
      <c r="W930" s="1705"/>
      <c r="X930" s="1705"/>
      <c r="Y930" s="1705"/>
      <c r="Z930" s="1705"/>
    </row>
    <row r="931" spans="1:26" ht="15.75" customHeight="1">
      <c r="A931" s="1705"/>
      <c r="B931" s="1705"/>
      <c r="C931" s="1705"/>
      <c r="D931" s="1705"/>
      <c r="E931" s="1705"/>
      <c r="F931" s="1705"/>
      <c r="G931" s="1705"/>
      <c r="H931" s="1705"/>
      <c r="I931" s="1705"/>
      <c r="J931" s="1705"/>
      <c r="K931" s="1705"/>
      <c r="L931" s="1705"/>
      <c r="M931" s="1705"/>
      <c r="N931" s="1705"/>
      <c r="O931" s="1705"/>
      <c r="P931" s="1705"/>
      <c r="Q931" s="1705"/>
      <c r="R931" s="1705"/>
      <c r="S931" s="1705"/>
      <c r="T931" s="1705"/>
      <c r="U931" s="1705"/>
      <c r="V931" s="1705"/>
      <c r="W931" s="1705"/>
      <c r="X931" s="1705"/>
      <c r="Y931" s="1705"/>
      <c r="Z931" s="1705"/>
    </row>
    <row r="932" spans="1:26" ht="15.75" customHeight="1">
      <c r="A932" s="1705"/>
      <c r="B932" s="1705"/>
      <c r="C932" s="1705"/>
      <c r="D932" s="1705"/>
      <c r="E932" s="1705"/>
      <c r="F932" s="1705"/>
      <c r="G932" s="1705"/>
      <c r="H932" s="1705"/>
      <c r="I932" s="1705"/>
      <c r="J932" s="1705"/>
      <c r="K932" s="1705"/>
      <c r="L932" s="1705"/>
      <c r="M932" s="1705"/>
      <c r="N932" s="1705"/>
      <c r="O932" s="1705"/>
      <c r="P932" s="1705"/>
      <c r="Q932" s="1705"/>
      <c r="R932" s="1705"/>
      <c r="S932" s="1705"/>
      <c r="T932" s="1705"/>
      <c r="U932" s="1705"/>
      <c r="V932" s="1705"/>
      <c r="W932" s="1705"/>
      <c r="X932" s="1705"/>
      <c r="Y932" s="1705"/>
      <c r="Z932" s="1705"/>
    </row>
    <row r="933" spans="1:26" ht="15.75" customHeight="1">
      <c r="A933" s="1705"/>
      <c r="B933" s="1705"/>
      <c r="C933" s="1705"/>
      <c r="D933" s="1705"/>
      <c r="E933" s="1705"/>
      <c r="F933" s="1705"/>
      <c r="G933" s="1705"/>
      <c r="H933" s="1705"/>
      <c r="I933" s="1705"/>
      <c r="J933" s="1705"/>
      <c r="K933" s="1705"/>
      <c r="L933" s="1705"/>
      <c r="M933" s="1705"/>
      <c r="N933" s="1705"/>
      <c r="O933" s="1705"/>
      <c r="P933" s="1705"/>
      <c r="Q933" s="1705"/>
      <c r="R933" s="1705"/>
      <c r="S933" s="1705"/>
      <c r="T933" s="1705"/>
      <c r="U933" s="1705"/>
      <c r="V933" s="1705"/>
      <c r="W933" s="1705"/>
      <c r="X933" s="1705"/>
      <c r="Y933" s="1705"/>
      <c r="Z933" s="1705"/>
    </row>
    <row r="934" spans="1:26" ht="15.75" customHeight="1">
      <c r="A934" s="1705"/>
      <c r="B934" s="1705"/>
      <c r="C934" s="1705"/>
      <c r="D934" s="1705"/>
      <c r="E934" s="1705"/>
      <c r="F934" s="1705"/>
      <c r="G934" s="1705"/>
      <c r="H934" s="1705"/>
      <c r="I934" s="1705"/>
      <c r="J934" s="1705"/>
      <c r="K934" s="1705"/>
      <c r="L934" s="1705"/>
      <c r="M934" s="1705"/>
      <c r="N934" s="1705"/>
      <c r="O934" s="1705"/>
      <c r="P934" s="1705"/>
      <c r="Q934" s="1705"/>
      <c r="R934" s="1705"/>
      <c r="S934" s="1705"/>
      <c r="T934" s="1705"/>
      <c r="U934" s="1705"/>
      <c r="V934" s="1705"/>
      <c r="W934" s="1705"/>
      <c r="X934" s="1705"/>
      <c r="Y934" s="1705"/>
      <c r="Z934" s="1705"/>
    </row>
    <row r="935" spans="1:26" ht="15.75" customHeight="1">
      <c r="A935" s="1705"/>
      <c r="B935" s="1705"/>
      <c r="C935" s="1705"/>
      <c r="D935" s="1705"/>
      <c r="E935" s="1705"/>
      <c r="F935" s="1705"/>
      <c r="G935" s="1705"/>
      <c r="H935" s="1705"/>
      <c r="I935" s="1705"/>
      <c r="J935" s="1705"/>
      <c r="K935" s="1705"/>
      <c r="L935" s="1705"/>
      <c r="M935" s="1705"/>
      <c r="N935" s="1705"/>
      <c r="O935" s="1705"/>
      <c r="P935" s="1705"/>
      <c r="Q935" s="1705"/>
      <c r="R935" s="1705"/>
      <c r="S935" s="1705"/>
      <c r="T935" s="1705"/>
      <c r="U935" s="1705"/>
      <c r="V935" s="1705"/>
      <c r="W935" s="1705"/>
      <c r="X935" s="1705"/>
      <c r="Y935" s="1705"/>
      <c r="Z935" s="1705"/>
    </row>
    <row r="936" spans="1:26" ht="15.75" customHeight="1">
      <c r="A936" s="1705"/>
      <c r="B936" s="1705"/>
      <c r="C936" s="1705"/>
      <c r="D936" s="1705"/>
      <c r="E936" s="1705"/>
      <c r="F936" s="1705"/>
      <c r="G936" s="1705"/>
      <c r="H936" s="1705"/>
      <c r="I936" s="1705"/>
      <c r="J936" s="1705"/>
      <c r="K936" s="1705"/>
      <c r="L936" s="1705"/>
      <c r="M936" s="1705"/>
      <c r="N936" s="1705"/>
      <c r="O936" s="1705"/>
      <c r="P936" s="1705"/>
      <c r="Q936" s="1705"/>
      <c r="R936" s="1705"/>
      <c r="S936" s="1705"/>
      <c r="T936" s="1705"/>
      <c r="U936" s="1705"/>
      <c r="V936" s="1705"/>
      <c r="W936" s="1705"/>
      <c r="X936" s="1705"/>
      <c r="Y936" s="1705"/>
      <c r="Z936" s="1705"/>
    </row>
    <row r="937" spans="1:26" ht="15.75" customHeight="1">
      <c r="A937" s="1705"/>
      <c r="B937" s="1705"/>
      <c r="C937" s="1705"/>
      <c r="D937" s="1705"/>
      <c r="E937" s="1705"/>
      <c r="F937" s="1705"/>
      <c r="G937" s="1705"/>
      <c r="H937" s="1705"/>
      <c r="I937" s="1705"/>
      <c r="J937" s="1705"/>
      <c r="K937" s="1705"/>
      <c r="L937" s="1705"/>
      <c r="M937" s="1705"/>
      <c r="N937" s="1705"/>
      <c r="O937" s="1705"/>
      <c r="P937" s="1705"/>
      <c r="Q937" s="1705"/>
      <c r="R937" s="1705"/>
      <c r="S937" s="1705"/>
      <c r="T937" s="1705"/>
      <c r="U937" s="1705"/>
      <c r="V937" s="1705"/>
      <c r="W937" s="1705"/>
      <c r="X937" s="1705"/>
      <c r="Y937" s="1705"/>
      <c r="Z937" s="1705"/>
    </row>
    <row r="938" spans="1:26" ht="15.75" customHeight="1">
      <c r="A938" s="1705"/>
      <c r="B938" s="1705"/>
      <c r="C938" s="1705"/>
      <c r="D938" s="1705"/>
      <c r="E938" s="1705"/>
      <c r="F938" s="1705"/>
      <c r="G938" s="1705"/>
      <c r="H938" s="1705"/>
      <c r="I938" s="1705"/>
      <c r="J938" s="1705"/>
      <c r="K938" s="1705"/>
      <c r="L938" s="1705"/>
      <c r="M938" s="1705"/>
      <c r="N938" s="1705"/>
      <c r="O938" s="1705"/>
      <c r="P938" s="1705"/>
      <c r="Q938" s="1705"/>
      <c r="R938" s="1705"/>
      <c r="S938" s="1705"/>
      <c r="T938" s="1705"/>
      <c r="U938" s="1705"/>
      <c r="V938" s="1705"/>
      <c r="W938" s="1705"/>
      <c r="X938" s="1705"/>
      <c r="Y938" s="1705"/>
      <c r="Z938" s="1705"/>
    </row>
    <row r="939" spans="1:26" ht="15.75" customHeight="1">
      <c r="A939" s="1705"/>
      <c r="B939" s="1705"/>
      <c r="C939" s="1705"/>
      <c r="D939" s="1705"/>
      <c r="E939" s="1705"/>
      <c r="F939" s="1705"/>
      <c r="G939" s="1705"/>
      <c r="H939" s="1705"/>
      <c r="I939" s="1705"/>
      <c r="J939" s="1705"/>
      <c r="K939" s="1705"/>
      <c r="L939" s="1705"/>
      <c r="M939" s="1705"/>
      <c r="N939" s="1705"/>
      <c r="O939" s="1705"/>
      <c r="P939" s="1705"/>
      <c r="Q939" s="1705"/>
      <c r="R939" s="1705"/>
      <c r="S939" s="1705"/>
      <c r="T939" s="1705"/>
      <c r="U939" s="1705"/>
      <c r="V939" s="1705"/>
      <c r="W939" s="1705"/>
      <c r="X939" s="1705"/>
      <c r="Y939" s="1705"/>
      <c r="Z939" s="1705"/>
    </row>
    <row r="940" spans="1:26" ht="15.75" customHeight="1">
      <c r="A940" s="1705"/>
      <c r="B940" s="1705"/>
      <c r="C940" s="1705"/>
      <c r="D940" s="1705"/>
      <c r="E940" s="1705"/>
      <c r="F940" s="1705"/>
      <c r="G940" s="1705"/>
      <c r="H940" s="1705"/>
      <c r="I940" s="1705"/>
      <c r="J940" s="1705"/>
      <c r="K940" s="1705"/>
      <c r="L940" s="1705"/>
      <c r="M940" s="1705"/>
      <c r="N940" s="1705"/>
      <c r="O940" s="1705"/>
      <c r="P940" s="1705"/>
      <c r="Q940" s="1705"/>
      <c r="R940" s="1705"/>
      <c r="S940" s="1705"/>
      <c r="T940" s="1705"/>
      <c r="U940" s="1705"/>
      <c r="V940" s="1705"/>
      <c r="W940" s="1705"/>
      <c r="X940" s="1705"/>
      <c r="Y940" s="1705"/>
      <c r="Z940" s="1705"/>
    </row>
    <row r="941" spans="1:26" ht="15.75" customHeight="1">
      <c r="A941" s="1705"/>
      <c r="B941" s="1705"/>
      <c r="C941" s="1705"/>
      <c r="D941" s="1705"/>
      <c r="E941" s="1705"/>
      <c r="F941" s="1705"/>
      <c r="G941" s="1705"/>
      <c r="H941" s="1705"/>
      <c r="I941" s="1705"/>
      <c r="J941" s="1705"/>
      <c r="K941" s="1705"/>
      <c r="L941" s="1705"/>
      <c r="M941" s="1705"/>
      <c r="N941" s="1705"/>
      <c r="O941" s="1705"/>
      <c r="P941" s="1705"/>
      <c r="Q941" s="1705"/>
      <c r="R941" s="1705"/>
      <c r="S941" s="1705"/>
      <c r="T941" s="1705"/>
      <c r="U941" s="1705"/>
      <c r="V941" s="1705"/>
      <c r="W941" s="1705"/>
      <c r="X941" s="1705"/>
      <c r="Y941" s="1705"/>
      <c r="Z941" s="1705"/>
    </row>
    <row r="942" spans="1:26" ht="15.75" customHeight="1">
      <c r="A942" s="1705"/>
      <c r="B942" s="1705"/>
      <c r="C942" s="1705"/>
      <c r="D942" s="1705"/>
      <c r="E942" s="1705"/>
      <c r="F942" s="1705"/>
      <c r="G942" s="1705"/>
      <c r="H942" s="1705"/>
      <c r="I942" s="1705"/>
      <c r="J942" s="1705"/>
      <c r="K942" s="1705"/>
      <c r="L942" s="1705"/>
      <c r="M942" s="1705"/>
      <c r="N942" s="1705"/>
      <c r="O942" s="1705"/>
      <c r="P942" s="1705"/>
      <c r="Q942" s="1705"/>
      <c r="R942" s="1705"/>
      <c r="S942" s="1705"/>
      <c r="T942" s="1705"/>
      <c r="U942" s="1705"/>
      <c r="V942" s="1705"/>
      <c r="W942" s="1705"/>
      <c r="X942" s="1705"/>
      <c r="Y942" s="1705"/>
      <c r="Z942" s="1705"/>
    </row>
    <row r="943" spans="1:26" ht="15.75" customHeight="1">
      <c r="A943" s="1705"/>
      <c r="B943" s="1705"/>
      <c r="C943" s="1705"/>
      <c r="D943" s="1705"/>
      <c r="E943" s="1705"/>
      <c r="F943" s="1705"/>
      <c r="G943" s="1705"/>
      <c r="H943" s="1705"/>
      <c r="I943" s="1705"/>
      <c r="J943" s="1705"/>
      <c r="K943" s="1705"/>
      <c r="L943" s="1705"/>
      <c r="M943" s="1705"/>
      <c r="N943" s="1705"/>
      <c r="O943" s="1705"/>
      <c r="P943" s="1705"/>
      <c r="Q943" s="1705"/>
      <c r="R943" s="1705"/>
      <c r="S943" s="1705"/>
      <c r="T943" s="1705"/>
      <c r="U943" s="1705"/>
      <c r="V943" s="1705"/>
      <c r="W943" s="1705"/>
      <c r="X943" s="1705"/>
      <c r="Y943" s="1705"/>
      <c r="Z943" s="1705"/>
    </row>
    <row r="944" spans="1:26" ht="15.75" customHeight="1">
      <c r="A944" s="1705"/>
      <c r="B944" s="1705"/>
      <c r="C944" s="1705"/>
      <c r="D944" s="1705"/>
      <c r="E944" s="1705"/>
      <c r="F944" s="1705"/>
      <c r="G944" s="1705"/>
      <c r="H944" s="1705"/>
      <c r="I944" s="1705"/>
      <c r="J944" s="1705"/>
      <c r="K944" s="1705"/>
      <c r="L944" s="1705"/>
      <c r="M944" s="1705"/>
      <c r="N944" s="1705"/>
      <c r="O944" s="1705"/>
      <c r="P944" s="1705"/>
      <c r="Q944" s="1705"/>
      <c r="R944" s="1705"/>
      <c r="S944" s="1705"/>
      <c r="T944" s="1705"/>
      <c r="U944" s="1705"/>
      <c r="V944" s="1705"/>
      <c r="W944" s="1705"/>
      <c r="X944" s="1705"/>
      <c r="Y944" s="1705"/>
      <c r="Z944" s="1705"/>
    </row>
    <row r="945" spans="1:26" ht="15.75" customHeight="1">
      <c r="A945" s="1705"/>
      <c r="B945" s="1705"/>
      <c r="C945" s="1705"/>
      <c r="D945" s="1705"/>
      <c r="E945" s="1705"/>
      <c r="F945" s="1705"/>
      <c r="G945" s="1705"/>
      <c r="H945" s="1705"/>
      <c r="I945" s="1705"/>
      <c r="J945" s="1705"/>
      <c r="K945" s="1705"/>
      <c r="L945" s="1705"/>
      <c r="M945" s="1705"/>
      <c r="N945" s="1705"/>
      <c r="O945" s="1705"/>
      <c r="P945" s="1705"/>
      <c r="Q945" s="1705"/>
      <c r="R945" s="1705"/>
      <c r="S945" s="1705"/>
      <c r="T945" s="1705"/>
      <c r="U945" s="1705"/>
      <c r="V945" s="1705"/>
      <c r="W945" s="1705"/>
      <c r="X945" s="1705"/>
      <c r="Y945" s="1705"/>
      <c r="Z945" s="1705"/>
    </row>
    <row r="946" spans="1:26" ht="15.75" customHeight="1">
      <c r="A946" s="1705"/>
      <c r="B946" s="1705"/>
      <c r="C946" s="1705"/>
      <c r="D946" s="1705"/>
      <c r="E946" s="1705"/>
      <c r="F946" s="1705"/>
      <c r="G946" s="1705"/>
      <c r="H946" s="1705"/>
      <c r="I946" s="1705"/>
      <c r="J946" s="1705"/>
      <c r="K946" s="1705"/>
      <c r="L946" s="1705"/>
      <c r="M946" s="1705"/>
      <c r="N946" s="1705"/>
      <c r="O946" s="1705"/>
      <c r="P946" s="1705"/>
      <c r="Q946" s="1705"/>
      <c r="R946" s="1705"/>
      <c r="S946" s="1705"/>
      <c r="T946" s="1705"/>
      <c r="U946" s="1705"/>
      <c r="V946" s="1705"/>
      <c r="W946" s="1705"/>
      <c r="X946" s="1705"/>
      <c r="Y946" s="1705"/>
      <c r="Z946" s="1705"/>
    </row>
    <row r="947" spans="1:26" ht="15.75" customHeight="1">
      <c r="A947" s="1705"/>
      <c r="B947" s="1705"/>
      <c r="C947" s="1705"/>
      <c r="D947" s="1705"/>
      <c r="E947" s="1705"/>
      <c r="F947" s="1705"/>
      <c r="G947" s="1705"/>
      <c r="H947" s="1705"/>
      <c r="I947" s="1705"/>
      <c r="J947" s="1705"/>
      <c r="K947" s="1705"/>
      <c r="L947" s="1705"/>
      <c r="M947" s="1705"/>
      <c r="N947" s="1705"/>
      <c r="O947" s="1705"/>
      <c r="P947" s="1705"/>
      <c r="Q947" s="1705"/>
      <c r="R947" s="1705"/>
      <c r="S947" s="1705"/>
      <c r="T947" s="1705"/>
      <c r="U947" s="1705"/>
      <c r="V947" s="1705"/>
      <c r="W947" s="1705"/>
      <c r="X947" s="1705"/>
      <c r="Y947" s="1705"/>
      <c r="Z947" s="1705"/>
    </row>
    <row r="948" spans="1:26" ht="15.75" customHeight="1">
      <c r="A948" s="1705"/>
      <c r="B948" s="1705"/>
      <c r="C948" s="1705"/>
      <c r="D948" s="1705"/>
      <c r="E948" s="1705"/>
      <c r="F948" s="1705"/>
      <c r="G948" s="1705"/>
      <c r="H948" s="1705"/>
      <c r="I948" s="1705"/>
      <c r="J948" s="1705"/>
      <c r="K948" s="1705"/>
      <c r="L948" s="1705"/>
      <c r="M948" s="1705"/>
      <c r="N948" s="1705"/>
      <c r="O948" s="1705"/>
      <c r="P948" s="1705"/>
      <c r="Q948" s="1705"/>
      <c r="R948" s="1705"/>
      <c r="S948" s="1705"/>
      <c r="T948" s="1705"/>
      <c r="U948" s="1705"/>
      <c r="V948" s="1705"/>
      <c r="W948" s="1705"/>
      <c r="X948" s="1705"/>
      <c r="Y948" s="1705"/>
      <c r="Z948" s="1705"/>
    </row>
    <row r="949" spans="1:26" ht="15.75" customHeight="1">
      <c r="A949" s="1705"/>
      <c r="B949" s="1705"/>
      <c r="C949" s="1705"/>
      <c r="D949" s="1705"/>
      <c r="E949" s="1705"/>
      <c r="F949" s="1705"/>
      <c r="G949" s="1705"/>
      <c r="H949" s="1705"/>
      <c r="I949" s="1705"/>
      <c r="J949" s="1705"/>
      <c r="K949" s="1705"/>
      <c r="L949" s="1705"/>
      <c r="M949" s="1705"/>
      <c r="N949" s="1705"/>
      <c r="O949" s="1705"/>
      <c r="P949" s="1705"/>
      <c r="Q949" s="1705"/>
      <c r="R949" s="1705"/>
      <c r="S949" s="1705"/>
      <c r="T949" s="1705"/>
      <c r="U949" s="1705"/>
      <c r="V949" s="1705"/>
      <c r="W949" s="1705"/>
      <c r="X949" s="1705"/>
      <c r="Y949" s="1705"/>
      <c r="Z949" s="1705"/>
    </row>
    <row r="950" spans="1:26" ht="15.75" customHeight="1">
      <c r="A950" s="1705"/>
      <c r="B950" s="1705"/>
      <c r="C950" s="1705"/>
      <c r="D950" s="1705"/>
      <c r="E950" s="1705"/>
      <c r="F950" s="1705"/>
      <c r="G950" s="1705"/>
      <c r="H950" s="1705"/>
      <c r="I950" s="1705"/>
      <c r="J950" s="1705"/>
      <c r="K950" s="1705"/>
      <c r="L950" s="1705"/>
      <c r="M950" s="1705"/>
      <c r="N950" s="1705"/>
      <c r="O950" s="1705"/>
      <c r="P950" s="1705"/>
      <c r="Q950" s="1705"/>
      <c r="R950" s="1705"/>
      <c r="S950" s="1705"/>
      <c r="T950" s="1705"/>
      <c r="U950" s="1705"/>
      <c r="V950" s="1705"/>
      <c r="W950" s="1705"/>
      <c r="X950" s="1705"/>
      <c r="Y950" s="1705"/>
      <c r="Z950" s="1705"/>
    </row>
    <row r="951" spans="1:26" ht="15.75" customHeight="1">
      <c r="A951" s="1705"/>
      <c r="B951" s="1705"/>
      <c r="C951" s="1705"/>
      <c r="D951" s="1705"/>
      <c r="E951" s="1705"/>
      <c r="F951" s="1705"/>
      <c r="G951" s="1705"/>
      <c r="H951" s="1705"/>
      <c r="I951" s="1705"/>
      <c r="J951" s="1705"/>
      <c r="K951" s="1705"/>
      <c r="L951" s="1705"/>
      <c r="M951" s="1705"/>
      <c r="N951" s="1705"/>
      <c r="O951" s="1705"/>
      <c r="P951" s="1705"/>
      <c r="Q951" s="1705"/>
      <c r="R951" s="1705"/>
      <c r="S951" s="1705"/>
      <c r="T951" s="1705"/>
      <c r="U951" s="1705"/>
      <c r="V951" s="1705"/>
      <c r="W951" s="1705"/>
      <c r="X951" s="1705"/>
      <c r="Y951" s="1705"/>
      <c r="Z951" s="1705"/>
    </row>
    <row r="952" spans="1:26" ht="15.75" customHeight="1">
      <c r="A952" s="1705"/>
      <c r="B952" s="1705"/>
      <c r="C952" s="1705"/>
      <c r="D952" s="1705"/>
      <c r="E952" s="1705"/>
      <c r="F952" s="1705"/>
      <c r="G952" s="1705"/>
      <c r="H952" s="1705"/>
      <c r="I952" s="1705"/>
      <c r="J952" s="1705"/>
      <c r="K952" s="1705"/>
      <c r="L952" s="1705"/>
      <c r="M952" s="1705"/>
      <c r="N952" s="1705"/>
      <c r="O952" s="1705"/>
      <c r="P952" s="1705"/>
      <c r="Q952" s="1705"/>
      <c r="R952" s="1705"/>
      <c r="S952" s="1705"/>
      <c r="T952" s="1705"/>
      <c r="U952" s="1705"/>
      <c r="V952" s="1705"/>
      <c r="W952" s="1705"/>
      <c r="X952" s="1705"/>
      <c r="Y952" s="1705"/>
      <c r="Z952" s="1705"/>
    </row>
    <row r="953" spans="1:26" ht="15.75" customHeight="1">
      <c r="A953" s="1705"/>
      <c r="B953" s="1705"/>
      <c r="C953" s="1705"/>
      <c r="D953" s="1705"/>
      <c r="E953" s="1705"/>
      <c r="F953" s="1705"/>
      <c r="G953" s="1705"/>
      <c r="H953" s="1705"/>
      <c r="I953" s="1705"/>
      <c r="J953" s="1705"/>
      <c r="K953" s="1705"/>
      <c r="L953" s="1705"/>
      <c r="M953" s="1705"/>
      <c r="N953" s="1705"/>
      <c r="O953" s="1705"/>
      <c r="P953" s="1705"/>
      <c r="Q953" s="1705"/>
      <c r="R953" s="1705"/>
      <c r="S953" s="1705"/>
      <c r="T953" s="1705"/>
      <c r="U953" s="1705"/>
      <c r="V953" s="1705"/>
      <c r="W953" s="1705"/>
      <c r="X953" s="1705"/>
      <c r="Y953" s="1705"/>
      <c r="Z953" s="1705"/>
    </row>
    <row r="954" spans="1:26" ht="15.75" customHeight="1">
      <c r="A954" s="1705"/>
      <c r="B954" s="1705"/>
      <c r="C954" s="1705"/>
      <c r="D954" s="1705"/>
      <c r="E954" s="1705"/>
      <c r="F954" s="1705"/>
      <c r="G954" s="1705"/>
      <c r="H954" s="1705"/>
      <c r="I954" s="1705"/>
      <c r="J954" s="1705"/>
      <c r="K954" s="1705"/>
      <c r="L954" s="1705"/>
      <c r="M954" s="1705"/>
      <c r="N954" s="1705"/>
      <c r="O954" s="1705"/>
      <c r="P954" s="1705"/>
      <c r="Q954" s="1705"/>
      <c r="R954" s="1705"/>
      <c r="S954" s="1705"/>
      <c r="T954" s="1705"/>
      <c r="U954" s="1705"/>
      <c r="V954" s="1705"/>
      <c r="W954" s="1705"/>
      <c r="X954" s="1705"/>
      <c r="Y954" s="1705"/>
      <c r="Z954" s="1705"/>
    </row>
    <row r="955" spans="1:26" ht="15.75" customHeight="1">
      <c r="A955" s="1705"/>
      <c r="B955" s="1705"/>
      <c r="C955" s="1705"/>
      <c r="D955" s="1705"/>
      <c r="E955" s="1705"/>
      <c r="F955" s="1705"/>
      <c r="G955" s="1705"/>
      <c r="H955" s="1705"/>
      <c r="I955" s="1705"/>
      <c r="J955" s="1705"/>
      <c r="K955" s="1705"/>
      <c r="L955" s="1705"/>
      <c r="M955" s="1705"/>
      <c r="N955" s="1705"/>
      <c r="O955" s="1705"/>
      <c r="P955" s="1705"/>
      <c r="Q955" s="1705"/>
      <c r="R955" s="1705"/>
      <c r="S955" s="1705"/>
      <c r="T955" s="1705"/>
      <c r="U955" s="1705"/>
      <c r="V955" s="1705"/>
      <c r="W955" s="1705"/>
      <c r="X955" s="1705"/>
      <c r="Y955" s="1705"/>
      <c r="Z955" s="1705"/>
    </row>
    <row r="956" spans="1:26" ht="15.75" customHeight="1">
      <c r="A956" s="1705"/>
      <c r="B956" s="1705"/>
      <c r="C956" s="1705"/>
      <c r="D956" s="1705"/>
      <c r="E956" s="1705"/>
      <c r="F956" s="1705"/>
      <c r="G956" s="1705"/>
      <c r="H956" s="1705"/>
      <c r="I956" s="1705"/>
      <c r="J956" s="1705"/>
      <c r="K956" s="1705"/>
      <c r="L956" s="1705"/>
      <c r="M956" s="1705"/>
      <c r="N956" s="1705"/>
      <c r="O956" s="1705"/>
      <c r="P956" s="1705"/>
      <c r="Q956" s="1705"/>
      <c r="R956" s="1705"/>
      <c r="S956" s="1705"/>
      <c r="T956" s="1705"/>
      <c r="U956" s="1705"/>
      <c r="V956" s="1705"/>
      <c r="W956" s="1705"/>
      <c r="X956" s="1705"/>
      <c r="Y956" s="1705"/>
      <c r="Z956" s="1705"/>
    </row>
    <row r="957" spans="1:26" ht="15.75" customHeight="1">
      <c r="A957" s="1705"/>
      <c r="B957" s="1705"/>
      <c r="C957" s="1705"/>
      <c r="D957" s="1705"/>
      <c r="E957" s="1705"/>
      <c r="F957" s="1705"/>
      <c r="G957" s="1705"/>
      <c r="H957" s="1705"/>
      <c r="I957" s="1705"/>
      <c r="J957" s="1705"/>
      <c r="K957" s="1705"/>
      <c r="L957" s="1705"/>
      <c r="M957" s="1705"/>
      <c r="N957" s="1705"/>
      <c r="O957" s="1705"/>
      <c r="P957" s="1705"/>
      <c r="Q957" s="1705"/>
      <c r="R957" s="1705"/>
      <c r="S957" s="1705"/>
      <c r="T957" s="1705"/>
      <c r="U957" s="1705"/>
      <c r="V957" s="1705"/>
      <c r="W957" s="1705"/>
      <c r="X957" s="1705"/>
      <c r="Y957" s="1705"/>
      <c r="Z957" s="1705"/>
    </row>
    <row r="958" spans="1:26" ht="15.75" customHeight="1">
      <c r="A958" s="1705"/>
      <c r="B958" s="1705"/>
      <c r="C958" s="1705"/>
      <c r="D958" s="1705"/>
      <c r="E958" s="1705"/>
      <c r="F958" s="1705"/>
      <c r="G958" s="1705"/>
      <c r="H958" s="1705"/>
      <c r="I958" s="1705"/>
      <c r="J958" s="1705"/>
      <c r="K958" s="1705"/>
      <c r="L958" s="1705"/>
      <c r="M958" s="1705"/>
      <c r="N958" s="1705"/>
      <c r="O958" s="1705"/>
      <c r="P958" s="1705"/>
      <c r="Q958" s="1705"/>
      <c r="R958" s="1705"/>
      <c r="S958" s="1705"/>
      <c r="T958" s="1705"/>
      <c r="U958" s="1705"/>
      <c r="V958" s="1705"/>
      <c r="W958" s="1705"/>
      <c r="X958" s="1705"/>
      <c r="Y958" s="1705"/>
      <c r="Z958" s="1705"/>
    </row>
    <row r="959" spans="1:26" ht="15.75" customHeight="1">
      <c r="A959" s="1705"/>
      <c r="B959" s="1705"/>
      <c r="C959" s="1705"/>
      <c r="D959" s="1705"/>
      <c r="E959" s="1705"/>
      <c r="F959" s="1705"/>
      <c r="G959" s="1705"/>
      <c r="H959" s="1705"/>
      <c r="I959" s="1705"/>
      <c r="J959" s="1705"/>
      <c r="K959" s="1705"/>
      <c r="L959" s="1705"/>
      <c r="M959" s="1705"/>
      <c r="N959" s="1705"/>
      <c r="O959" s="1705"/>
      <c r="P959" s="1705"/>
      <c r="Q959" s="1705"/>
      <c r="R959" s="1705"/>
      <c r="S959" s="1705"/>
      <c r="T959" s="1705"/>
      <c r="U959" s="1705"/>
      <c r="V959" s="1705"/>
      <c r="W959" s="1705"/>
      <c r="X959" s="1705"/>
      <c r="Y959" s="1705"/>
      <c r="Z959" s="1705"/>
    </row>
    <row r="960" spans="1:26" ht="15.75" customHeight="1">
      <c r="A960" s="1705"/>
      <c r="B960" s="1705"/>
      <c r="C960" s="1705"/>
      <c r="D960" s="1705"/>
      <c r="E960" s="1705"/>
      <c r="F960" s="1705"/>
      <c r="G960" s="1705"/>
      <c r="H960" s="1705"/>
      <c r="I960" s="1705"/>
      <c r="J960" s="1705"/>
      <c r="K960" s="1705"/>
      <c r="L960" s="1705"/>
      <c r="M960" s="1705"/>
      <c r="N960" s="1705"/>
      <c r="O960" s="1705"/>
      <c r="P960" s="1705"/>
      <c r="Q960" s="1705"/>
      <c r="R960" s="1705"/>
      <c r="S960" s="1705"/>
      <c r="T960" s="1705"/>
      <c r="U960" s="1705"/>
      <c r="V960" s="1705"/>
      <c r="W960" s="1705"/>
      <c r="X960" s="1705"/>
      <c r="Y960" s="1705"/>
      <c r="Z960" s="1705"/>
    </row>
    <row r="961" spans="1:26" ht="15.75" customHeight="1">
      <c r="A961" s="1705"/>
      <c r="B961" s="1705"/>
      <c r="C961" s="1705"/>
      <c r="D961" s="1705"/>
      <c r="E961" s="1705"/>
      <c r="F961" s="1705"/>
      <c r="G961" s="1705"/>
      <c r="H961" s="1705"/>
      <c r="I961" s="1705"/>
      <c r="J961" s="1705"/>
      <c r="K961" s="1705"/>
      <c r="L961" s="1705"/>
      <c r="M961" s="1705"/>
      <c r="N961" s="1705"/>
      <c r="O961" s="1705"/>
      <c r="P961" s="1705"/>
      <c r="Q961" s="1705"/>
      <c r="R961" s="1705"/>
      <c r="S961" s="1705"/>
      <c r="T961" s="1705"/>
      <c r="U961" s="1705"/>
      <c r="V961" s="1705"/>
      <c r="W961" s="1705"/>
      <c r="X961" s="1705"/>
      <c r="Y961" s="1705"/>
      <c r="Z961" s="1705"/>
    </row>
    <row r="962" spans="1:26" ht="15.75" customHeight="1">
      <c r="A962" s="1705"/>
      <c r="B962" s="1705"/>
      <c r="C962" s="1705"/>
      <c r="D962" s="1705"/>
      <c r="E962" s="1705"/>
      <c r="F962" s="1705"/>
      <c r="G962" s="1705"/>
      <c r="H962" s="1705"/>
      <c r="I962" s="1705"/>
      <c r="J962" s="1705"/>
      <c r="K962" s="1705"/>
      <c r="L962" s="1705"/>
      <c r="M962" s="1705"/>
      <c r="N962" s="1705"/>
      <c r="O962" s="1705"/>
      <c r="P962" s="1705"/>
      <c r="Q962" s="1705"/>
      <c r="R962" s="1705"/>
      <c r="S962" s="1705"/>
      <c r="T962" s="1705"/>
      <c r="U962" s="1705"/>
      <c r="V962" s="1705"/>
      <c r="W962" s="1705"/>
      <c r="X962" s="1705"/>
      <c r="Y962" s="1705"/>
      <c r="Z962" s="1705"/>
    </row>
    <row r="963" spans="1:26" ht="15.75" customHeight="1">
      <c r="A963" s="1705"/>
      <c r="B963" s="1705"/>
      <c r="C963" s="1705"/>
      <c r="D963" s="1705"/>
      <c r="E963" s="1705"/>
      <c r="F963" s="1705"/>
      <c r="G963" s="1705"/>
      <c r="H963" s="1705"/>
      <c r="I963" s="1705"/>
      <c r="J963" s="1705"/>
      <c r="K963" s="1705"/>
      <c r="L963" s="1705"/>
      <c r="M963" s="1705"/>
      <c r="N963" s="1705"/>
      <c r="O963" s="1705"/>
      <c r="P963" s="1705"/>
      <c r="Q963" s="1705"/>
      <c r="R963" s="1705"/>
      <c r="S963" s="1705"/>
      <c r="T963" s="1705"/>
      <c r="U963" s="1705"/>
      <c r="V963" s="1705"/>
      <c r="W963" s="1705"/>
      <c r="X963" s="1705"/>
      <c r="Y963" s="1705"/>
      <c r="Z963" s="1705"/>
    </row>
    <row r="964" spans="1:26" ht="15.75" customHeight="1">
      <c r="A964" s="1705"/>
      <c r="B964" s="1705"/>
      <c r="C964" s="1705"/>
      <c r="D964" s="1705"/>
      <c r="E964" s="1705"/>
      <c r="F964" s="1705"/>
      <c r="G964" s="1705"/>
      <c r="H964" s="1705"/>
      <c r="I964" s="1705"/>
      <c r="J964" s="1705"/>
      <c r="K964" s="1705"/>
      <c r="L964" s="1705"/>
      <c r="M964" s="1705"/>
      <c r="N964" s="1705"/>
      <c r="O964" s="1705"/>
      <c r="P964" s="1705"/>
      <c r="Q964" s="1705"/>
      <c r="R964" s="1705"/>
      <c r="S964" s="1705"/>
      <c r="T964" s="1705"/>
      <c r="U964" s="1705"/>
      <c r="V964" s="1705"/>
      <c r="W964" s="1705"/>
      <c r="X964" s="1705"/>
      <c r="Y964" s="1705"/>
      <c r="Z964" s="1705"/>
    </row>
    <row r="965" spans="1:26" ht="15.75" customHeight="1">
      <c r="A965" s="1705"/>
      <c r="B965" s="1705"/>
      <c r="C965" s="1705"/>
      <c r="D965" s="1705"/>
      <c r="E965" s="1705"/>
      <c r="F965" s="1705"/>
      <c r="G965" s="1705"/>
      <c r="H965" s="1705"/>
      <c r="I965" s="1705"/>
      <c r="J965" s="1705"/>
      <c r="K965" s="1705"/>
      <c r="L965" s="1705"/>
      <c r="M965" s="1705"/>
      <c r="N965" s="1705"/>
      <c r="O965" s="1705"/>
      <c r="P965" s="1705"/>
      <c r="Q965" s="1705"/>
      <c r="R965" s="1705"/>
      <c r="S965" s="1705"/>
      <c r="T965" s="1705"/>
      <c r="U965" s="1705"/>
      <c r="V965" s="1705"/>
      <c r="W965" s="1705"/>
      <c r="X965" s="1705"/>
      <c r="Y965" s="1705"/>
      <c r="Z965" s="1705"/>
    </row>
    <row r="966" spans="1:26" ht="15.75" customHeight="1">
      <c r="A966" s="1705"/>
      <c r="B966" s="1705"/>
      <c r="C966" s="1705"/>
      <c r="D966" s="1705"/>
      <c r="E966" s="1705"/>
      <c r="F966" s="1705"/>
      <c r="G966" s="1705"/>
      <c r="H966" s="1705"/>
      <c r="I966" s="1705"/>
      <c r="J966" s="1705"/>
      <c r="K966" s="1705"/>
      <c r="L966" s="1705"/>
      <c r="M966" s="1705"/>
      <c r="N966" s="1705"/>
      <c r="O966" s="1705"/>
      <c r="P966" s="1705"/>
      <c r="Q966" s="1705"/>
      <c r="R966" s="1705"/>
      <c r="S966" s="1705"/>
      <c r="T966" s="1705"/>
      <c r="U966" s="1705"/>
      <c r="V966" s="1705"/>
      <c r="W966" s="1705"/>
      <c r="X966" s="1705"/>
      <c r="Y966" s="1705"/>
      <c r="Z966" s="1705"/>
    </row>
    <row r="967" spans="1:26" ht="15.75" customHeight="1">
      <c r="A967" s="1705"/>
      <c r="B967" s="1705"/>
      <c r="C967" s="1705"/>
      <c r="D967" s="1705"/>
      <c r="E967" s="1705"/>
      <c r="F967" s="1705"/>
      <c r="G967" s="1705"/>
      <c r="H967" s="1705"/>
      <c r="I967" s="1705"/>
      <c r="J967" s="1705"/>
      <c r="K967" s="1705"/>
      <c r="L967" s="1705"/>
      <c r="M967" s="1705"/>
      <c r="N967" s="1705"/>
      <c r="O967" s="1705"/>
      <c r="P967" s="1705"/>
      <c r="Q967" s="1705"/>
      <c r="R967" s="1705"/>
      <c r="S967" s="1705"/>
      <c r="T967" s="1705"/>
      <c r="U967" s="1705"/>
      <c r="V967" s="1705"/>
      <c r="W967" s="1705"/>
      <c r="X967" s="1705"/>
      <c r="Y967" s="1705"/>
      <c r="Z967" s="1705"/>
    </row>
    <row r="968" spans="1:26" ht="15.75" customHeight="1">
      <c r="A968" s="1705"/>
      <c r="B968" s="1705"/>
      <c r="C968" s="1705"/>
      <c r="D968" s="1705"/>
      <c r="E968" s="1705"/>
      <c r="F968" s="1705"/>
      <c r="G968" s="1705"/>
      <c r="H968" s="1705"/>
      <c r="I968" s="1705"/>
      <c r="J968" s="1705"/>
      <c r="K968" s="1705"/>
      <c r="L968" s="1705"/>
      <c r="M968" s="1705"/>
      <c r="N968" s="1705"/>
      <c r="O968" s="1705"/>
      <c r="P968" s="1705"/>
      <c r="Q968" s="1705"/>
      <c r="R968" s="1705"/>
      <c r="S968" s="1705"/>
      <c r="T968" s="1705"/>
      <c r="U968" s="1705"/>
      <c r="V968" s="1705"/>
      <c r="W968" s="1705"/>
      <c r="X968" s="1705"/>
      <c r="Y968" s="1705"/>
      <c r="Z968" s="1705"/>
    </row>
    <row r="969" spans="1:26" ht="15.75" customHeight="1">
      <c r="A969" s="1705"/>
      <c r="B969" s="1705"/>
      <c r="C969" s="1705"/>
      <c r="D969" s="1705"/>
      <c r="E969" s="1705"/>
      <c r="F969" s="1705"/>
      <c r="G969" s="1705"/>
      <c r="H969" s="1705"/>
      <c r="I969" s="1705"/>
      <c r="J969" s="1705"/>
      <c r="K969" s="1705"/>
      <c r="L969" s="1705"/>
      <c r="M969" s="1705"/>
      <c r="N969" s="1705"/>
      <c r="O969" s="1705"/>
      <c r="P969" s="1705"/>
      <c r="Q969" s="1705"/>
      <c r="R969" s="1705"/>
      <c r="S969" s="1705"/>
      <c r="T969" s="1705"/>
      <c r="U969" s="1705"/>
      <c r="V969" s="1705"/>
      <c r="W969" s="1705"/>
      <c r="X969" s="1705"/>
      <c r="Y969" s="1705"/>
      <c r="Z969" s="1705"/>
    </row>
    <row r="970" spans="1:26" ht="15.75" customHeight="1">
      <c r="A970" s="1705"/>
      <c r="B970" s="1705"/>
      <c r="C970" s="1705"/>
      <c r="D970" s="1705"/>
      <c r="E970" s="1705"/>
      <c r="F970" s="1705"/>
      <c r="G970" s="1705"/>
      <c r="H970" s="1705"/>
      <c r="I970" s="1705"/>
      <c r="J970" s="1705"/>
      <c r="K970" s="1705"/>
      <c r="L970" s="1705"/>
      <c r="M970" s="1705"/>
      <c r="N970" s="1705"/>
      <c r="O970" s="1705"/>
      <c r="P970" s="1705"/>
      <c r="Q970" s="1705"/>
      <c r="R970" s="1705"/>
      <c r="S970" s="1705"/>
      <c r="T970" s="1705"/>
      <c r="U970" s="1705"/>
      <c r="V970" s="1705"/>
      <c r="W970" s="1705"/>
      <c r="X970" s="1705"/>
      <c r="Y970" s="1705"/>
      <c r="Z970" s="1705"/>
    </row>
    <row r="971" spans="1:26" ht="15.75" customHeight="1">
      <c r="A971" s="1705"/>
      <c r="B971" s="1705"/>
      <c r="C971" s="1705"/>
      <c r="D971" s="1705"/>
      <c r="E971" s="1705"/>
      <c r="F971" s="1705"/>
      <c r="G971" s="1705"/>
      <c r="H971" s="1705"/>
      <c r="I971" s="1705"/>
      <c r="J971" s="1705"/>
      <c r="K971" s="1705"/>
      <c r="L971" s="1705"/>
      <c r="M971" s="1705"/>
      <c r="N971" s="1705"/>
      <c r="O971" s="1705"/>
      <c r="P971" s="1705"/>
      <c r="Q971" s="1705"/>
      <c r="R971" s="1705"/>
      <c r="S971" s="1705"/>
      <c r="T971" s="1705"/>
      <c r="U971" s="1705"/>
      <c r="V971" s="1705"/>
      <c r="W971" s="1705"/>
      <c r="X971" s="1705"/>
      <c r="Y971" s="1705"/>
      <c r="Z971" s="1705"/>
    </row>
    <row r="972" spans="1:26" ht="15.75" customHeight="1">
      <c r="A972" s="1705"/>
      <c r="B972" s="1705"/>
      <c r="C972" s="1705"/>
      <c r="D972" s="1705"/>
      <c r="E972" s="1705"/>
      <c r="F972" s="1705"/>
      <c r="G972" s="1705"/>
      <c r="H972" s="1705"/>
      <c r="I972" s="1705"/>
      <c r="J972" s="1705"/>
      <c r="K972" s="1705"/>
      <c r="L972" s="1705"/>
      <c r="M972" s="1705"/>
      <c r="N972" s="1705"/>
      <c r="O972" s="1705"/>
      <c r="P972" s="1705"/>
      <c r="Q972" s="1705"/>
      <c r="R972" s="1705"/>
      <c r="S972" s="1705"/>
      <c r="T972" s="1705"/>
      <c r="U972" s="1705"/>
      <c r="V972" s="1705"/>
      <c r="W972" s="1705"/>
      <c r="X972" s="1705"/>
      <c r="Y972" s="1705"/>
      <c r="Z972" s="1705"/>
    </row>
    <row r="973" spans="1:26" ht="15.75" customHeight="1">
      <c r="A973" s="1705"/>
      <c r="B973" s="1705"/>
      <c r="C973" s="1705"/>
      <c r="D973" s="1705"/>
      <c r="E973" s="1705"/>
      <c r="F973" s="1705"/>
      <c r="G973" s="1705"/>
      <c r="H973" s="1705"/>
      <c r="I973" s="1705"/>
      <c r="J973" s="1705"/>
      <c r="K973" s="1705"/>
      <c r="L973" s="1705"/>
      <c r="M973" s="1705"/>
      <c r="N973" s="1705"/>
      <c r="O973" s="1705"/>
      <c r="P973" s="1705"/>
      <c r="Q973" s="1705"/>
      <c r="R973" s="1705"/>
      <c r="S973" s="1705"/>
      <c r="T973" s="1705"/>
      <c r="U973" s="1705"/>
      <c r="V973" s="1705"/>
      <c r="W973" s="1705"/>
      <c r="X973" s="1705"/>
      <c r="Y973" s="1705"/>
      <c r="Z973" s="1705"/>
    </row>
    <row r="974" spans="1:26" ht="15.75" customHeight="1">
      <c r="A974" s="1705"/>
      <c r="B974" s="1705"/>
      <c r="C974" s="1705"/>
      <c r="D974" s="1705"/>
      <c r="E974" s="1705"/>
      <c r="F974" s="1705"/>
      <c r="G974" s="1705"/>
      <c r="H974" s="1705"/>
      <c r="I974" s="1705"/>
      <c r="J974" s="1705"/>
      <c r="K974" s="1705"/>
      <c r="L974" s="1705"/>
      <c r="M974" s="1705"/>
      <c r="N974" s="1705"/>
      <c r="O974" s="1705"/>
      <c r="P974" s="1705"/>
      <c r="Q974" s="1705"/>
      <c r="R974" s="1705"/>
      <c r="S974" s="1705"/>
      <c r="T974" s="1705"/>
      <c r="U974" s="1705"/>
      <c r="V974" s="1705"/>
      <c r="W974" s="1705"/>
      <c r="X974" s="1705"/>
      <c r="Y974" s="1705"/>
      <c r="Z974" s="1705"/>
    </row>
    <row r="975" spans="1:26" ht="15.75" customHeight="1">
      <c r="A975" s="1705"/>
      <c r="B975" s="1705"/>
      <c r="C975" s="1705"/>
      <c r="D975" s="1705"/>
      <c r="E975" s="1705"/>
      <c r="F975" s="1705"/>
      <c r="G975" s="1705"/>
      <c r="H975" s="1705"/>
      <c r="I975" s="1705"/>
      <c r="J975" s="1705"/>
      <c r="K975" s="1705"/>
      <c r="L975" s="1705"/>
      <c r="M975" s="1705"/>
      <c r="N975" s="1705"/>
      <c r="O975" s="1705"/>
      <c r="P975" s="1705"/>
      <c r="Q975" s="1705"/>
      <c r="R975" s="1705"/>
      <c r="S975" s="1705"/>
      <c r="T975" s="1705"/>
      <c r="U975" s="1705"/>
      <c r="V975" s="1705"/>
      <c r="W975" s="1705"/>
      <c r="X975" s="1705"/>
      <c r="Y975" s="1705"/>
      <c r="Z975" s="1705"/>
    </row>
    <row r="976" spans="1:26" ht="15.75" customHeight="1">
      <c r="A976" s="1705"/>
      <c r="B976" s="1705"/>
      <c r="C976" s="1705"/>
      <c r="D976" s="1705"/>
      <c r="E976" s="1705"/>
      <c r="F976" s="1705"/>
      <c r="G976" s="1705"/>
      <c r="H976" s="1705"/>
      <c r="I976" s="1705"/>
      <c r="J976" s="1705"/>
      <c r="K976" s="1705"/>
      <c r="L976" s="1705"/>
      <c r="M976" s="1705"/>
      <c r="N976" s="1705"/>
      <c r="O976" s="1705"/>
      <c r="P976" s="1705"/>
      <c r="Q976" s="1705"/>
      <c r="R976" s="1705"/>
      <c r="S976" s="1705"/>
      <c r="T976" s="1705"/>
      <c r="U976" s="1705"/>
      <c r="V976" s="1705"/>
      <c r="W976" s="1705"/>
      <c r="X976" s="1705"/>
      <c r="Y976" s="1705"/>
      <c r="Z976" s="1705"/>
    </row>
    <row r="977" spans="1:26" ht="15.75" customHeight="1">
      <c r="A977" s="1705"/>
      <c r="B977" s="1705"/>
      <c r="C977" s="1705"/>
      <c r="D977" s="1705"/>
      <c r="E977" s="1705"/>
      <c r="F977" s="1705"/>
      <c r="G977" s="1705"/>
      <c r="H977" s="1705"/>
      <c r="I977" s="1705"/>
      <c r="J977" s="1705"/>
      <c r="K977" s="1705"/>
      <c r="L977" s="1705"/>
      <c r="M977" s="1705"/>
      <c r="N977" s="1705"/>
      <c r="O977" s="1705"/>
      <c r="P977" s="1705"/>
      <c r="Q977" s="1705"/>
      <c r="R977" s="1705"/>
      <c r="S977" s="1705"/>
      <c r="T977" s="1705"/>
      <c r="U977" s="1705"/>
      <c r="V977" s="1705"/>
      <c r="W977" s="1705"/>
      <c r="X977" s="1705"/>
      <c r="Y977" s="1705"/>
      <c r="Z977" s="1705"/>
    </row>
    <row r="978" spans="1:26" ht="15.75" customHeight="1">
      <c r="A978" s="1705"/>
      <c r="B978" s="1705"/>
      <c r="C978" s="1705"/>
      <c r="D978" s="1705"/>
      <c r="E978" s="1705"/>
      <c r="F978" s="1705"/>
      <c r="G978" s="1705"/>
      <c r="H978" s="1705"/>
      <c r="I978" s="1705"/>
      <c r="J978" s="1705"/>
      <c r="K978" s="1705"/>
      <c r="L978" s="1705"/>
      <c r="M978" s="1705"/>
      <c r="N978" s="1705"/>
      <c r="O978" s="1705"/>
      <c r="P978" s="1705"/>
      <c r="Q978" s="1705"/>
      <c r="R978" s="1705"/>
      <c r="S978" s="1705"/>
      <c r="T978" s="1705"/>
      <c r="U978" s="1705"/>
      <c r="V978" s="1705"/>
      <c r="W978" s="1705"/>
      <c r="X978" s="1705"/>
      <c r="Y978" s="1705"/>
      <c r="Z978" s="1705"/>
    </row>
    <row r="979" spans="1:26" ht="15.75" customHeight="1">
      <c r="A979" s="1705"/>
      <c r="B979" s="1705"/>
      <c r="C979" s="1705"/>
      <c r="D979" s="1705"/>
      <c r="E979" s="1705"/>
      <c r="F979" s="1705"/>
      <c r="G979" s="1705"/>
      <c r="H979" s="1705"/>
      <c r="I979" s="1705"/>
      <c r="J979" s="1705"/>
      <c r="K979" s="1705"/>
      <c r="L979" s="1705"/>
      <c r="M979" s="1705"/>
      <c r="N979" s="1705"/>
      <c r="O979" s="1705"/>
      <c r="P979" s="1705"/>
      <c r="Q979" s="1705"/>
      <c r="R979" s="1705"/>
      <c r="S979" s="1705"/>
      <c r="T979" s="1705"/>
      <c r="U979" s="1705"/>
      <c r="V979" s="1705"/>
      <c r="W979" s="1705"/>
      <c r="X979" s="1705"/>
      <c r="Y979" s="1705"/>
      <c r="Z979" s="1705"/>
    </row>
    <row r="980" spans="1:26" ht="15.75" customHeight="1">
      <c r="A980" s="1705"/>
      <c r="B980" s="1705"/>
      <c r="C980" s="1705"/>
      <c r="D980" s="1705"/>
      <c r="E980" s="1705"/>
      <c r="F980" s="1705"/>
      <c r="G980" s="1705"/>
      <c r="H980" s="1705"/>
      <c r="I980" s="1705"/>
      <c r="J980" s="1705"/>
      <c r="K980" s="1705"/>
      <c r="L980" s="1705"/>
      <c r="M980" s="1705"/>
      <c r="N980" s="1705"/>
      <c r="O980" s="1705"/>
      <c r="P980" s="1705"/>
      <c r="Q980" s="1705"/>
      <c r="R980" s="1705"/>
      <c r="S980" s="1705"/>
      <c r="T980" s="1705"/>
      <c r="U980" s="1705"/>
      <c r="V980" s="1705"/>
      <c r="W980" s="1705"/>
      <c r="X980" s="1705"/>
      <c r="Y980" s="1705"/>
      <c r="Z980" s="1705"/>
    </row>
    <row r="981" spans="1:26" ht="15.75" customHeight="1">
      <c r="A981" s="1705"/>
      <c r="B981" s="1705"/>
      <c r="C981" s="1705"/>
      <c r="D981" s="1705"/>
      <c r="E981" s="1705"/>
      <c r="F981" s="1705"/>
      <c r="G981" s="1705"/>
      <c r="H981" s="1705"/>
      <c r="I981" s="1705"/>
      <c r="J981" s="1705"/>
      <c r="K981" s="1705"/>
      <c r="L981" s="1705"/>
      <c r="M981" s="1705"/>
      <c r="N981" s="1705"/>
      <c r="O981" s="1705"/>
      <c r="P981" s="1705"/>
      <c r="Q981" s="1705"/>
      <c r="R981" s="1705"/>
      <c r="S981" s="1705"/>
      <c r="T981" s="1705"/>
      <c r="U981" s="1705"/>
      <c r="V981" s="1705"/>
      <c r="W981" s="1705"/>
      <c r="X981" s="1705"/>
      <c r="Y981" s="1705"/>
      <c r="Z981" s="1705"/>
    </row>
    <row r="982" spans="1:26" ht="15.75" customHeight="1">
      <c r="A982" s="1705"/>
      <c r="B982" s="1705"/>
      <c r="C982" s="1705"/>
      <c r="D982" s="1705"/>
      <c r="E982" s="1705"/>
      <c r="F982" s="1705"/>
      <c r="G982" s="1705"/>
      <c r="H982" s="1705"/>
      <c r="I982" s="1705"/>
      <c r="J982" s="1705"/>
      <c r="K982" s="1705"/>
      <c r="L982" s="1705"/>
      <c r="M982" s="1705"/>
      <c r="N982" s="1705"/>
      <c r="O982" s="1705"/>
      <c r="P982" s="1705"/>
      <c r="Q982" s="1705"/>
      <c r="R982" s="1705"/>
      <c r="S982" s="1705"/>
      <c r="T982" s="1705"/>
      <c r="U982" s="1705"/>
      <c r="V982" s="1705"/>
      <c r="W982" s="1705"/>
      <c r="X982" s="1705"/>
      <c r="Y982" s="1705"/>
      <c r="Z982" s="1705"/>
    </row>
    <row r="983" spans="1:26" ht="15.75" customHeight="1">
      <c r="A983" s="1705"/>
      <c r="B983" s="1705"/>
      <c r="C983" s="1705"/>
      <c r="D983" s="1705"/>
      <c r="E983" s="1705"/>
      <c r="F983" s="1705"/>
      <c r="G983" s="1705"/>
      <c r="H983" s="1705"/>
      <c r="I983" s="1705"/>
      <c r="J983" s="1705"/>
      <c r="K983" s="1705"/>
      <c r="L983" s="1705"/>
      <c r="M983" s="1705"/>
      <c r="N983" s="1705"/>
      <c r="O983" s="1705"/>
      <c r="P983" s="1705"/>
      <c r="Q983" s="1705"/>
      <c r="R983" s="1705"/>
      <c r="S983" s="1705"/>
      <c r="T983" s="1705"/>
      <c r="U983" s="1705"/>
      <c r="V983" s="1705"/>
      <c r="W983" s="1705"/>
      <c r="X983" s="1705"/>
      <c r="Y983" s="1705"/>
      <c r="Z983" s="1705"/>
    </row>
    <row r="984" spans="1:26" ht="15.75" customHeight="1">
      <c r="A984" s="1705"/>
      <c r="B984" s="1705"/>
      <c r="C984" s="1705"/>
      <c r="D984" s="1705"/>
      <c r="E984" s="1705"/>
      <c r="F984" s="1705"/>
      <c r="G984" s="1705"/>
      <c r="H984" s="1705"/>
      <c r="I984" s="1705"/>
      <c r="J984" s="1705"/>
      <c r="K984" s="1705"/>
      <c r="L984" s="1705"/>
      <c r="M984" s="1705"/>
      <c r="N984" s="1705"/>
      <c r="O984" s="1705"/>
      <c r="P984" s="1705"/>
      <c r="Q984" s="1705"/>
      <c r="R984" s="1705"/>
      <c r="S984" s="1705"/>
      <c r="T984" s="1705"/>
      <c r="U984" s="1705"/>
      <c r="V984" s="1705"/>
      <c r="W984" s="1705"/>
      <c r="X984" s="1705"/>
      <c r="Y984" s="1705"/>
      <c r="Z984" s="1705"/>
    </row>
    <row r="985" spans="1:26" ht="15.75" customHeight="1">
      <c r="A985" s="1705"/>
      <c r="B985" s="1705"/>
      <c r="C985" s="1705"/>
      <c r="D985" s="1705"/>
      <c r="E985" s="1705"/>
      <c r="F985" s="1705"/>
      <c r="G985" s="1705"/>
      <c r="H985" s="1705"/>
      <c r="I985" s="1705"/>
      <c r="J985" s="1705"/>
      <c r="K985" s="1705"/>
      <c r="L985" s="1705"/>
      <c r="M985" s="1705"/>
      <c r="N985" s="1705"/>
      <c r="O985" s="1705"/>
      <c r="P985" s="1705"/>
      <c r="Q985" s="1705"/>
      <c r="R985" s="1705"/>
      <c r="S985" s="1705"/>
      <c r="T985" s="1705"/>
      <c r="U985" s="1705"/>
      <c r="V985" s="1705"/>
      <c r="W985" s="1705"/>
      <c r="X985" s="1705"/>
      <c r="Y985" s="1705"/>
      <c r="Z985" s="1705"/>
    </row>
    <row r="986" spans="1:26" ht="15.75" customHeight="1">
      <c r="A986" s="1705"/>
      <c r="B986" s="1705"/>
      <c r="C986" s="1705"/>
      <c r="D986" s="1705"/>
      <c r="E986" s="1705"/>
      <c r="F986" s="1705"/>
      <c r="G986" s="1705"/>
      <c r="H986" s="1705"/>
      <c r="I986" s="1705"/>
      <c r="J986" s="1705"/>
      <c r="K986" s="1705"/>
      <c r="L986" s="1705"/>
      <c r="M986" s="1705"/>
      <c r="N986" s="1705"/>
      <c r="O986" s="1705"/>
      <c r="P986" s="1705"/>
      <c r="Q986" s="1705"/>
      <c r="R986" s="1705"/>
      <c r="S986" s="1705"/>
      <c r="T986" s="1705"/>
      <c r="U986" s="1705"/>
      <c r="V986" s="1705"/>
      <c r="W986" s="1705"/>
      <c r="X986" s="1705"/>
      <c r="Y986" s="1705"/>
      <c r="Z986" s="1705"/>
    </row>
    <row r="987" spans="1:26" ht="15.75" customHeight="1">
      <c r="A987" s="1705"/>
      <c r="B987" s="1705"/>
      <c r="C987" s="1705"/>
      <c r="D987" s="1705"/>
      <c r="E987" s="1705"/>
      <c r="F987" s="1705"/>
      <c r="G987" s="1705"/>
      <c r="H987" s="1705"/>
      <c r="I987" s="1705"/>
      <c r="J987" s="1705"/>
      <c r="K987" s="1705"/>
      <c r="L987" s="1705"/>
      <c r="M987" s="1705"/>
      <c r="N987" s="1705"/>
      <c r="O987" s="1705"/>
      <c r="P987" s="1705"/>
      <c r="Q987" s="1705"/>
      <c r="R987" s="1705"/>
      <c r="S987" s="1705"/>
      <c r="T987" s="1705"/>
      <c r="U987" s="1705"/>
      <c r="V987" s="1705"/>
      <c r="W987" s="1705"/>
      <c r="X987" s="1705"/>
      <c r="Y987" s="1705"/>
      <c r="Z987" s="1705"/>
    </row>
    <row r="988" spans="1:26" ht="15.75" customHeight="1">
      <c r="A988" s="1705"/>
      <c r="B988" s="1705"/>
      <c r="C988" s="1705"/>
      <c r="D988" s="1705"/>
      <c r="E988" s="1705"/>
      <c r="F988" s="1705"/>
      <c r="G988" s="1705"/>
      <c r="H988" s="1705"/>
      <c r="I988" s="1705"/>
      <c r="J988" s="1705"/>
      <c r="K988" s="1705"/>
      <c r="L988" s="1705"/>
      <c r="M988" s="1705"/>
      <c r="N988" s="1705"/>
      <c r="O988" s="1705"/>
      <c r="P988" s="1705"/>
      <c r="Q988" s="1705"/>
      <c r="R988" s="1705"/>
      <c r="S988" s="1705"/>
      <c r="T988" s="1705"/>
      <c r="U988" s="1705"/>
      <c r="V988" s="1705"/>
      <c r="W988" s="1705"/>
      <c r="X988" s="1705"/>
      <c r="Y988" s="1705"/>
      <c r="Z988" s="1705"/>
    </row>
    <row r="989" spans="1:26" ht="15.75" customHeight="1">
      <c r="A989" s="1705"/>
      <c r="B989" s="1705"/>
      <c r="C989" s="1705"/>
      <c r="D989" s="1705"/>
      <c r="E989" s="1705"/>
      <c r="F989" s="1705"/>
      <c r="G989" s="1705"/>
      <c r="H989" s="1705"/>
      <c r="I989" s="1705"/>
      <c r="J989" s="1705"/>
      <c r="K989" s="1705"/>
      <c r="L989" s="1705"/>
      <c r="M989" s="1705"/>
      <c r="N989" s="1705"/>
      <c r="O989" s="1705"/>
      <c r="P989" s="1705"/>
      <c r="Q989" s="1705"/>
      <c r="R989" s="1705"/>
      <c r="S989" s="1705"/>
      <c r="T989" s="1705"/>
      <c r="U989" s="1705"/>
      <c r="V989" s="1705"/>
      <c r="W989" s="1705"/>
      <c r="X989" s="1705"/>
      <c r="Y989" s="1705"/>
      <c r="Z989" s="1705"/>
    </row>
    <row r="990" spans="1:26" ht="15.75" customHeight="1">
      <c r="A990" s="1705"/>
      <c r="B990" s="1705"/>
      <c r="C990" s="1705"/>
      <c r="D990" s="1705"/>
      <c r="E990" s="1705"/>
      <c r="F990" s="1705"/>
      <c r="G990" s="1705"/>
      <c r="H990" s="1705"/>
      <c r="I990" s="1705"/>
      <c r="J990" s="1705"/>
      <c r="K990" s="1705"/>
      <c r="L990" s="1705"/>
      <c r="M990" s="1705"/>
      <c r="N990" s="1705"/>
      <c r="O990" s="1705"/>
      <c r="P990" s="1705"/>
      <c r="Q990" s="1705"/>
      <c r="R990" s="1705"/>
      <c r="S990" s="1705"/>
      <c r="T990" s="1705"/>
      <c r="U990" s="1705"/>
      <c r="V990" s="1705"/>
      <c r="W990" s="1705"/>
      <c r="X990" s="1705"/>
      <c r="Y990" s="1705"/>
      <c r="Z990" s="1705"/>
    </row>
    <row r="991" spans="1:26" ht="15.75" customHeight="1">
      <c r="A991" s="1705"/>
      <c r="B991" s="1705"/>
      <c r="C991" s="1705"/>
      <c r="D991" s="1705"/>
      <c r="E991" s="1705"/>
      <c r="F991" s="1705"/>
      <c r="G991" s="1705"/>
      <c r="H991" s="1705"/>
      <c r="I991" s="1705"/>
      <c r="J991" s="1705"/>
      <c r="K991" s="1705"/>
      <c r="L991" s="1705"/>
      <c r="M991" s="1705"/>
      <c r="N991" s="1705"/>
      <c r="O991" s="1705"/>
      <c r="P991" s="1705"/>
      <c r="Q991" s="1705"/>
      <c r="R991" s="1705"/>
      <c r="S991" s="1705"/>
      <c r="T991" s="1705"/>
      <c r="U991" s="1705"/>
      <c r="V991" s="1705"/>
      <c r="W991" s="1705"/>
      <c r="X991" s="1705"/>
      <c r="Y991" s="1705"/>
      <c r="Z991" s="1705"/>
    </row>
    <row r="992" spans="1:26" ht="15.75" customHeight="1">
      <c r="A992" s="1705"/>
      <c r="B992" s="1705"/>
      <c r="C992" s="1705"/>
      <c r="D992" s="1705"/>
      <c r="E992" s="1705"/>
      <c r="F992" s="1705"/>
      <c r="G992" s="1705"/>
      <c r="H992" s="1705"/>
      <c r="I992" s="1705"/>
      <c r="J992" s="1705"/>
      <c r="K992" s="1705"/>
      <c r="L992" s="1705"/>
      <c r="M992" s="1705"/>
      <c r="N992" s="1705"/>
      <c r="O992" s="1705"/>
      <c r="P992" s="1705"/>
      <c r="Q992" s="1705"/>
      <c r="R992" s="1705"/>
      <c r="S992" s="1705"/>
      <c r="T992" s="1705"/>
      <c r="U992" s="1705"/>
      <c r="V992" s="1705"/>
      <c r="W992" s="1705"/>
      <c r="X992" s="1705"/>
      <c r="Y992" s="1705"/>
      <c r="Z992" s="1705"/>
    </row>
    <row r="993" spans="1:26" ht="15.75" customHeight="1">
      <c r="A993" s="1705"/>
      <c r="B993" s="1705"/>
      <c r="C993" s="1705"/>
      <c r="D993" s="1705"/>
      <c r="E993" s="1705"/>
      <c r="F993" s="1705"/>
      <c r="G993" s="1705"/>
      <c r="H993" s="1705"/>
      <c r="I993" s="1705"/>
      <c r="J993" s="1705"/>
      <c r="K993" s="1705"/>
      <c r="L993" s="1705"/>
      <c r="M993" s="1705"/>
      <c r="N993" s="1705"/>
      <c r="O993" s="1705"/>
      <c r="P993" s="1705"/>
      <c r="Q993" s="1705"/>
      <c r="R993" s="1705"/>
      <c r="S993" s="1705"/>
      <c r="T993" s="1705"/>
      <c r="U993" s="1705"/>
      <c r="V993" s="1705"/>
      <c r="W993" s="1705"/>
      <c r="X993" s="1705"/>
      <c r="Y993" s="1705"/>
      <c r="Z993" s="1705"/>
    </row>
    <row r="994" spans="1:26" ht="15.75" customHeight="1">
      <c r="A994" s="1705"/>
      <c r="B994" s="1705"/>
      <c r="C994" s="1705"/>
      <c r="D994" s="1705"/>
      <c r="E994" s="1705"/>
      <c r="F994" s="1705"/>
      <c r="G994" s="1705"/>
      <c r="H994" s="1705"/>
      <c r="I994" s="1705"/>
      <c r="J994" s="1705"/>
      <c r="K994" s="1705"/>
      <c r="L994" s="1705"/>
      <c r="M994" s="1705"/>
      <c r="N994" s="1705"/>
      <c r="O994" s="1705"/>
      <c r="P994" s="1705"/>
      <c r="Q994" s="1705"/>
      <c r="R994" s="1705"/>
      <c r="S994" s="1705"/>
      <c r="T994" s="1705"/>
      <c r="U994" s="1705"/>
      <c r="V994" s="1705"/>
      <c r="W994" s="1705"/>
      <c r="X994" s="1705"/>
      <c r="Y994" s="1705"/>
      <c r="Z994" s="1705"/>
    </row>
    <row r="995" spans="1:26" ht="15.75" customHeight="1">
      <c r="A995" s="1705"/>
      <c r="B995" s="1705"/>
      <c r="C995" s="1705"/>
      <c r="D995" s="1705"/>
      <c r="E995" s="1705"/>
      <c r="F995" s="1705"/>
      <c r="G995" s="1705"/>
      <c r="H995" s="1705"/>
      <c r="I995" s="1705"/>
      <c r="J995" s="1705"/>
      <c r="K995" s="1705"/>
      <c r="L995" s="1705"/>
      <c r="M995" s="1705"/>
      <c r="N995" s="1705"/>
      <c r="O995" s="1705"/>
      <c r="P995" s="1705"/>
      <c r="Q995" s="1705"/>
      <c r="R995" s="1705"/>
      <c r="S995" s="1705"/>
      <c r="T995" s="1705"/>
      <c r="U995" s="1705"/>
      <c r="V995" s="1705"/>
      <c r="W995" s="1705"/>
      <c r="X995" s="1705"/>
      <c r="Y995" s="1705"/>
      <c r="Z995" s="1705"/>
    </row>
    <row r="996" spans="1:26" ht="15.75" customHeight="1">
      <c r="A996" s="1705"/>
      <c r="B996" s="1705"/>
      <c r="C996" s="1705"/>
      <c r="D996" s="1705"/>
      <c r="E996" s="1705"/>
      <c r="F996" s="1705"/>
      <c r="G996" s="1705"/>
      <c r="H996" s="1705"/>
      <c r="I996" s="1705"/>
      <c r="J996" s="1705"/>
      <c r="K996" s="1705"/>
      <c r="L996" s="1705"/>
      <c r="M996" s="1705"/>
      <c r="N996" s="1705"/>
      <c r="O996" s="1705"/>
      <c r="P996" s="1705"/>
      <c r="Q996" s="1705"/>
      <c r="R996" s="1705"/>
      <c r="S996" s="1705"/>
      <c r="T996" s="1705"/>
      <c r="U996" s="1705"/>
      <c r="V996" s="1705"/>
      <c r="W996" s="1705"/>
      <c r="X996" s="1705"/>
      <c r="Y996" s="1705"/>
      <c r="Z996" s="1705"/>
    </row>
    <row r="997" spans="1:26" ht="15.75" customHeight="1">
      <c r="A997" s="1705"/>
      <c r="B997" s="1705"/>
      <c r="C997" s="1705"/>
      <c r="D997" s="1705"/>
      <c r="E997" s="1705"/>
      <c r="F997" s="1705"/>
      <c r="G997" s="1705"/>
      <c r="H997" s="1705"/>
      <c r="I997" s="1705"/>
      <c r="J997" s="1705"/>
      <c r="K997" s="1705"/>
      <c r="L997" s="1705"/>
      <c r="M997" s="1705"/>
      <c r="N997" s="1705"/>
      <c r="O997" s="1705"/>
      <c r="P997" s="1705"/>
      <c r="Q997" s="1705"/>
      <c r="R997" s="1705"/>
      <c r="S997" s="1705"/>
      <c r="T997" s="1705"/>
      <c r="U997" s="1705"/>
      <c r="V997" s="1705"/>
      <c r="W997" s="1705"/>
      <c r="X997" s="1705"/>
      <c r="Y997" s="1705"/>
      <c r="Z997" s="1705"/>
    </row>
    <row r="998" spans="1:26" ht="15.75" customHeight="1">
      <c r="A998" s="1705"/>
      <c r="B998" s="1705"/>
      <c r="C998" s="1705"/>
      <c r="D998" s="1705"/>
      <c r="E998" s="1705"/>
      <c r="F998" s="1705"/>
      <c r="G998" s="1705"/>
      <c r="H998" s="1705"/>
      <c r="I998" s="1705"/>
      <c r="J998" s="1705"/>
      <c r="K998" s="1705"/>
      <c r="L998" s="1705"/>
      <c r="M998" s="1705"/>
      <c r="N998" s="1705"/>
      <c r="O998" s="1705"/>
      <c r="P998" s="1705"/>
      <c r="Q998" s="1705"/>
      <c r="R998" s="1705"/>
      <c r="S998" s="1705"/>
      <c r="T998" s="1705"/>
      <c r="U998" s="1705"/>
      <c r="V998" s="1705"/>
      <c r="W998" s="1705"/>
      <c r="X998" s="1705"/>
      <c r="Y998" s="1705"/>
      <c r="Z998" s="1705"/>
    </row>
    <row r="999" spans="1:26" ht="15.75" customHeight="1">
      <c r="A999" s="1705"/>
      <c r="B999" s="1705"/>
      <c r="C999" s="1705"/>
      <c r="D999" s="1705"/>
      <c r="E999" s="1705"/>
      <c r="F999" s="1705"/>
      <c r="G999" s="1705"/>
      <c r="H999" s="1705"/>
      <c r="I999" s="1705"/>
      <c r="J999" s="1705"/>
      <c r="K999" s="1705"/>
      <c r="L999" s="1705"/>
      <c r="M999" s="1705"/>
      <c r="N999" s="1705"/>
      <c r="O999" s="1705"/>
      <c r="P999" s="1705"/>
      <c r="Q999" s="1705"/>
      <c r="R999" s="1705"/>
      <c r="S999" s="1705"/>
      <c r="T999" s="1705"/>
      <c r="U999" s="1705"/>
      <c r="V999" s="1705"/>
      <c r="W999" s="1705"/>
      <c r="X999" s="1705"/>
      <c r="Y999" s="1705"/>
      <c r="Z999" s="1705"/>
    </row>
    <row r="1000" spans="1:26" ht="15.75" customHeight="1">
      <c r="A1000" s="1705"/>
      <c r="B1000" s="1705"/>
      <c r="C1000" s="1705"/>
      <c r="D1000" s="1705"/>
      <c r="E1000" s="1705"/>
      <c r="F1000" s="1705"/>
      <c r="G1000" s="1705"/>
      <c r="H1000" s="1705"/>
      <c r="I1000" s="1705"/>
      <c r="J1000" s="1705"/>
      <c r="K1000" s="1705"/>
      <c r="L1000" s="1705"/>
      <c r="M1000" s="1705"/>
      <c r="N1000" s="1705"/>
      <c r="O1000" s="1705"/>
      <c r="P1000" s="1705"/>
      <c r="Q1000" s="1705"/>
      <c r="R1000" s="1705"/>
      <c r="S1000" s="1705"/>
      <c r="T1000" s="1705"/>
      <c r="U1000" s="1705"/>
      <c r="V1000" s="1705"/>
      <c r="W1000" s="1705"/>
      <c r="X1000" s="1705"/>
      <c r="Y1000" s="1705"/>
      <c r="Z1000" s="1705"/>
    </row>
  </sheetData>
  <mergeCells count="7">
    <mergeCell ref="B1:G1"/>
    <mergeCell ref="B2:G2"/>
    <mergeCell ref="B3:G3"/>
    <mergeCell ref="B4:B5"/>
    <mergeCell ref="C4:C5"/>
    <mergeCell ref="F4:G4"/>
    <mergeCell ref="D4:E4"/>
  </mergeCells>
  <pageMargins left="0.39370078740157483" right="0.39370078740157483" top="0.51181102362204722" bottom="0.51181102362204722" header="0" footer="0"/>
  <pageSetup scale="73"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95"/>
  <sheetViews>
    <sheetView showGridLines="0" workbookViewId="0">
      <selection activeCell="L29" sqref="L29"/>
    </sheetView>
  </sheetViews>
  <sheetFormatPr defaultColWidth="14.42578125" defaultRowHeight="15" customHeight="1"/>
  <cols>
    <col min="1" max="1" width="8.42578125" style="1703" customWidth="1"/>
    <col min="2" max="2" width="7.42578125" style="1703" customWidth="1"/>
    <col min="3" max="3" width="35" style="1703" bestFit="1" customWidth="1"/>
    <col min="4" max="6" width="13" style="1703" customWidth="1"/>
    <col min="7" max="7" width="15.85546875" style="1703" customWidth="1"/>
    <col min="8" max="8" width="15" style="1703" customWidth="1"/>
    <col min="9" max="9" width="12.42578125" style="1703" customWidth="1"/>
    <col min="10" max="10" width="8.42578125" style="1703" customWidth="1"/>
    <col min="11" max="16384" width="14.42578125" style="1703"/>
  </cols>
  <sheetData>
    <row r="1" spans="1:17" ht="15.75" customHeight="1">
      <c r="A1" s="1706"/>
      <c r="B1" s="3247" t="s">
        <v>1673</v>
      </c>
      <c r="C1" s="3248"/>
      <c r="D1" s="3248"/>
      <c r="E1" s="3248"/>
      <c r="F1" s="3248"/>
      <c r="G1" s="3248"/>
      <c r="H1" s="3248"/>
      <c r="I1" s="3248"/>
      <c r="J1" s="1706"/>
      <c r="K1" s="1705"/>
      <c r="L1" s="1705"/>
      <c r="M1" s="1705"/>
      <c r="N1" s="1705"/>
      <c r="O1" s="1705"/>
      <c r="P1" s="1705"/>
      <c r="Q1" s="1705"/>
    </row>
    <row r="2" spans="1:17" ht="15.75" customHeight="1">
      <c r="A2" s="1706"/>
      <c r="B2" s="3247" t="s">
        <v>1672</v>
      </c>
      <c r="C2" s="3248"/>
      <c r="D2" s="3248"/>
      <c r="E2" s="3248"/>
      <c r="F2" s="3248"/>
      <c r="G2" s="3248"/>
      <c r="H2" s="3248"/>
      <c r="I2" s="3248"/>
      <c r="J2" s="1706"/>
      <c r="K2" s="1705"/>
      <c r="L2" s="1705"/>
      <c r="M2" s="1705"/>
      <c r="N2" s="1705"/>
      <c r="O2" s="1705"/>
      <c r="P2" s="1705"/>
      <c r="Q2" s="1705"/>
    </row>
    <row r="3" spans="1:17" ht="15.75" customHeight="1">
      <c r="A3" s="1706"/>
      <c r="B3" s="3247" t="s">
        <v>4</v>
      </c>
      <c r="C3" s="3248"/>
      <c r="D3" s="3248"/>
      <c r="E3" s="3248"/>
      <c r="F3" s="3248"/>
      <c r="G3" s="3248"/>
      <c r="H3" s="3248"/>
      <c r="I3" s="3248"/>
      <c r="J3" s="1706"/>
      <c r="K3" s="1705"/>
      <c r="L3" s="1705"/>
      <c r="M3" s="1705"/>
      <c r="N3" s="1705"/>
      <c r="O3" s="1705"/>
      <c r="P3" s="1705"/>
      <c r="Q3" s="1705"/>
    </row>
    <row r="4" spans="1:17" ht="15.75" customHeight="1" thickBot="1">
      <c r="A4" s="1706"/>
      <c r="B4" s="1706"/>
      <c r="C4" s="3284" t="s">
        <v>1671</v>
      </c>
      <c r="D4" s="3248"/>
      <c r="E4" s="3248"/>
      <c r="F4" s="3248"/>
      <c r="G4" s="3248"/>
      <c r="H4" s="3248"/>
      <c r="I4" s="3248"/>
      <c r="J4" s="1706"/>
      <c r="K4" s="1705"/>
      <c r="L4" s="1705"/>
      <c r="M4" s="1705"/>
      <c r="N4" s="1705"/>
      <c r="O4" s="1705"/>
      <c r="P4" s="1705"/>
      <c r="Q4" s="1705"/>
    </row>
    <row r="5" spans="1:17" ht="33" customHeight="1" thickTop="1">
      <c r="A5" s="1706"/>
      <c r="B5" s="3300" t="s">
        <v>2</v>
      </c>
      <c r="C5" s="3302" t="s">
        <v>1670</v>
      </c>
      <c r="D5" s="3303" t="s">
        <v>632</v>
      </c>
      <c r="E5" s="3292"/>
      <c r="F5" s="3292"/>
      <c r="G5" s="3303" t="s">
        <v>631</v>
      </c>
      <c r="H5" s="3292"/>
      <c r="I5" s="3279"/>
      <c r="J5" s="1706"/>
      <c r="K5" s="1705"/>
      <c r="L5" s="1705"/>
      <c r="M5" s="1705"/>
      <c r="N5" s="1705"/>
      <c r="O5" s="1705"/>
      <c r="P5" s="1705"/>
      <c r="Q5" s="1705"/>
    </row>
    <row r="6" spans="1:17" ht="33" customHeight="1">
      <c r="A6" s="1706"/>
      <c r="B6" s="3301"/>
      <c r="C6" s="3277"/>
      <c r="D6" s="1992" t="s">
        <v>85</v>
      </c>
      <c r="E6" s="1992" t="s">
        <v>398</v>
      </c>
      <c r="F6" s="1993" t="s">
        <v>1669</v>
      </c>
      <c r="G6" s="1992" t="s">
        <v>85</v>
      </c>
      <c r="H6" s="1992" t="s">
        <v>398</v>
      </c>
      <c r="I6" s="1956" t="s">
        <v>1669</v>
      </c>
      <c r="J6" s="1706"/>
      <c r="K6" s="1705"/>
      <c r="L6" s="1705"/>
      <c r="M6" s="1705"/>
      <c r="N6" s="1705"/>
      <c r="O6" s="1705"/>
      <c r="P6" s="1705"/>
      <c r="Q6" s="1705"/>
    </row>
    <row r="7" spans="1:17" ht="33" customHeight="1">
      <c r="A7" s="1706"/>
      <c r="B7" s="1983">
        <v>1</v>
      </c>
      <c r="C7" s="1991" t="s">
        <v>1668</v>
      </c>
      <c r="D7" s="1990">
        <v>32200.469687000001</v>
      </c>
      <c r="E7" s="1989">
        <v>53679.303653999996</v>
      </c>
      <c r="F7" s="1989">
        <f t="shared" ref="F7:F15" si="0">(E7/D7-1)*100</f>
        <v>66.703480339826982</v>
      </c>
      <c r="G7" s="1989">
        <v>411396.60768900003</v>
      </c>
      <c r="H7" s="1988">
        <v>511754.48060920706</v>
      </c>
      <c r="I7" s="1987">
        <f t="shared" ref="I7:I21" si="1">(H7/G7-1)*100</f>
        <v>24.394433751887835</v>
      </c>
      <c r="J7" s="1965"/>
      <c r="K7" s="1964"/>
      <c r="L7" s="1964"/>
      <c r="M7" s="1705"/>
      <c r="N7" s="1705"/>
      <c r="O7" s="1705"/>
      <c r="P7" s="1705"/>
      <c r="Q7" s="1705"/>
    </row>
    <row r="8" spans="1:17" ht="33" customHeight="1">
      <c r="A8" s="1706"/>
      <c r="B8" s="1983">
        <v>2</v>
      </c>
      <c r="C8" s="1975" t="s">
        <v>1667</v>
      </c>
      <c r="D8" s="1973">
        <v>2327.2526550000002</v>
      </c>
      <c r="E8" s="1974">
        <v>2681.1020160000003</v>
      </c>
      <c r="F8" s="1974">
        <f t="shared" si="0"/>
        <v>15.204595867138448</v>
      </c>
      <c r="G8" s="1974">
        <v>165611.82237300003</v>
      </c>
      <c r="H8" s="1979">
        <v>189381.96938562411</v>
      </c>
      <c r="I8" s="1978">
        <f t="shared" si="1"/>
        <v>14.352928838067891</v>
      </c>
      <c r="J8" s="1965"/>
      <c r="K8" s="1964"/>
      <c r="L8" s="1964"/>
      <c r="M8" s="1705"/>
      <c r="N8" s="1705"/>
      <c r="O8" s="1705"/>
      <c r="P8" s="1705"/>
      <c r="Q8" s="1705"/>
    </row>
    <row r="9" spans="1:17" s="1970" customFormat="1" ht="33" customHeight="1">
      <c r="A9" s="1977"/>
      <c r="B9" s="1976">
        <v>3</v>
      </c>
      <c r="C9" s="1975" t="s">
        <v>1666</v>
      </c>
      <c r="D9" s="1973">
        <v>3043.5836429999999</v>
      </c>
      <c r="E9" s="1974">
        <v>6770.0215739999994</v>
      </c>
      <c r="F9" s="1974">
        <f t="shared" si="0"/>
        <v>122.43586403713631</v>
      </c>
      <c r="G9" s="1974">
        <v>203131.60566303649</v>
      </c>
      <c r="H9" s="1974">
        <v>293497.20697660395</v>
      </c>
      <c r="I9" s="1972">
        <f t="shared" si="1"/>
        <v>44.486233946021095</v>
      </c>
      <c r="J9" s="1965"/>
      <c r="K9" s="1964"/>
      <c r="L9" s="1964"/>
      <c r="M9" s="1971"/>
      <c r="N9" s="1971"/>
      <c r="O9" s="1971"/>
      <c r="P9" s="1971"/>
      <c r="Q9" s="1971"/>
    </row>
    <row r="10" spans="1:17" ht="33" customHeight="1">
      <c r="A10" s="1706"/>
      <c r="B10" s="1983">
        <v>4</v>
      </c>
      <c r="C10" s="1975" t="s">
        <v>1665</v>
      </c>
      <c r="D10" s="1973">
        <v>28293.495642000005</v>
      </c>
      <c r="E10" s="1974">
        <v>36761.465495999997</v>
      </c>
      <c r="F10" s="1974">
        <f t="shared" si="0"/>
        <v>29.929033729680942</v>
      </c>
      <c r="G10" s="1974">
        <v>132068.183166</v>
      </c>
      <c r="H10" s="1979">
        <v>189655.07943764472</v>
      </c>
      <c r="I10" s="1978">
        <f t="shared" si="1"/>
        <v>43.603913441636585</v>
      </c>
      <c r="J10" s="1965"/>
      <c r="K10" s="1964"/>
      <c r="L10" s="1964"/>
      <c r="M10" s="1705"/>
      <c r="N10" s="1705"/>
      <c r="O10" s="1705"/>
      <c r="P10" s="1705"/>
      <c r="Q10" s="1705"/>
    </row>
    <row r="11" spans="1:17" ht="33" customHeight="1">
      <c r="A11" s="1706"/>
      <c r="B11" s="1983">
        <v>5</v>
      </c>
      <c r="C11" s="1975" t="s">
        <v>1664</v>
      </c>
      <c r="D11" s="1973">
        <v>19937.488448000004</v>
      </c>
      <c r="E11" s="1974">
        <v>25414.101012999996</v>
      </c>
      <c r="F11" s="1974">
        <f t="shared" si="0"/>
        <v>27.468919063119856</v>
      </c>
      <c r="G11" s="1974">
        <v>114202.68030499999</v>
      </c>
      <c r="H11" s="1979">
        <v>143373.68002838024</v>
      </c>
      <c r="I11" s="1978">
        <f t="shared" si="1"/>
        <v>25.543183089463017</v>
      </c>
      <c r="J11" s="1965"/>
      <c r="K11" s="1964"/>
      <c r="L11" s="1964"/>
      <c r="M11" s="1705"/>
      <c r="N11" s="1705"/>
      <c r="O11" s="1705"/>
      <c r="P11" s="1705"/>
      <c r="Q11" s="1705"/>
    </row>
    <row r="12" spans="1:17" ht="33" customHeight="1">
      <c r="A12" s="1706"/>
      <c r="B12" s="1983">
        <v>6</v>
      </c>
      <c r="C12" s="1975" t="s">
        <v>1663</v>
      </c>
      <c r="D12" s="1973">
        <v>1888.4659919999999</v>
      </c>
      <c r="E12" s="1974">
        <v>2245.758198</v>
      </c>
      <c r="F12" s="1974">
        <f t="shared" si="0"/>
        <v>18.919705597748472</v>
      </c>
      <c r="G12" s="1974">
        <v>47193.828249999999</v>
      </c>
      <c r="H12" s="1979">
        <v>68940.465230293892</v>
      </c>
      <c r="I12" s="1978">
        <f t="shared" si="1"/>
        <v>46.079408657198506</v>
      </c>
      <c r="J12" s="1965"/>
      <c r="K12" s="1964"/>
      <c r="L12" s="1964"/>
      <c r="M12" s="1705"/>
      <c r="N12" s="1705"/>
      <c r="O12" s="1705"/>
      <c r="P12" s="1705"/>
      <c r="Q12" s="1705"/>
    </row>
    <row r="13" spans="1:17" ht="33" customHeight="1">
      <c r="A13" s="1706"/>
      <c r="B13" s="1983">
        <v>7</v>
      </c>
      <c r="C13" s="1975" t="s">
        <v>1662</v>
      </c>
      <c r="D13" s="1973">
        <v>8550.3123884240995</v>
      </c>
      <c r="E13" s="1974">
        <v>12608.927944999999</v>
      </c>
      <c r="F13" s="1974">
        <f t="shared" si="0"/>
        <v>47.467453494104902</v>
      </c>
      <c r="G13" s="1974">
        <v>33131.870409000003</v>
      </c>
      <c r="H13" s="1979">
        <v>45009.764985975438</v>
      </c>
      <c r="I13" s="1978">
        <f t="shared" si="1"/>
        <v>35.850359277479548</v>
      </c>
      <c r="J13" s="1965"/>
      <c r="K13" s="1964"/>
      <c r="L13" s="1964"/>
      <c r="M13" s="1705"/>
      <c r="N13" s="1705"/>
      <c r="O13" s="1705"/>
      <c r="P13" s="1705"/>
      <c r="Q13" s="1705"/>
    </row>
    <row r="14" spans="1:17" ht="33" customHeight="1">
      <c r="A14" s="1706"/>
      <c r="B14" s="1983">
        <v>8</v>
      </c>
      <c r="C14" s="1975" t="s">
        <v>1661</v>
      </c>
      <c r="D14" s="1973">
        <v>121.023155</v>
      </c>
      <c r="E14" s="1974">
        <v>332.21330112834238</v>
      </c>
      <c r="F14" s="1974">
        <f t="shared" si="0"/>
        <v>174.50391714572504</v>
      </c>
      <c r="G14" s="1974">
        <v>19382.647268000001</v>
      </c>
      <c r="H14" s="1979">
        <v>24481.0115157771</v>
      </c>
      <c r="I14" s="1978">
        <f t="shared" si="1"/>
        <v>26.303756020955404</v>
      </c>
      <c r="J14" s="1965"/>
      <c r="K14" s="1964"/>
      <c r="L14" s="1964"/>
      <c r="M14" s="1705"/>
      <c r="N14" s="1705"/>
      <c r="O14" s="1705"/>
      <c r="P14" s="1705"/>
      <c r="Q14" s="1705"/>
    </row>
    <row r="15" spans="1:17" ht="33" customHeight="1">
      <c r="A15" s="1706"/>
      <c r="B15" s="1983">
        <v>9</v>
      </c>
      <c r="C15" s="1975" t="s">
        <v>1660</v>
      </c>
      <c r="D15" s="1973">
        <v>534.6285979999999</v>
      </c>
      <c r="E15" s="1974">
        <v>590.279313</v>
      </c>
      <c r="F15" s="1974">
        <f t="shared" si="0"/>
        <v>10.40922898778418</v>
      </c>
      <c r="G15" s="1974">
        <v>17020.435255</v>
      </c>
      <c r="H15" s="1979">
        <v>26798.11094643953</v>
      </c>
      <c r="I15" s="1978">
        <f t="shared" si="1"/>
        <v>57.446684206076306</v>
      </c>
      <c r="J15" s="1965"/>
      <c r="K15" s="1964"/>
      <c r="L15" s="1964"/>
      <c r="M15" s="1705"/>
      <c r="N15" s="1705"/>
      <c r="O15" s="1705"/>
      <c r="P15" s="1705"/>
      <c r="Q15" s="1705"/>
    </row>
    <row r="16" spans="1:17" ht="33" customHeight="1">
      <c r="A16" s="1706"/>
      <c r="B16" s="1983">
        <v>10</v>
      </c>
      <c r="C16" s="1975" t="s">
        <v>1659</v>
      </c>
      <c r="D16" s="1973">
        <v>0</v>
      </c>
      <c r="E16" s="1974">
        <v>0</v>
      </c>
      <c r="F16" s="1974" t="s">
        <v>95</v>
      </c>
      <c r="G16" s="1974">
        <v>5250.5461080000005</v>
      </c>
      <c r="H16" s="1979">
        <v>5718.1058417547511</v>
      </c>
      <c r="I16" s="1978">
        <f t="shared" si="1"/>
        <v>8.9049733901460861</v>
      </c>
      <c r="J16" s="1965"/>
      <c r="K16" s="1964"/>
      <c r="L16" s="1964"/>
      <c r="M16" s="1705"/>
      <c r="N16" s="1705"/>
      <c r="O16" s="1705"/>
      <c r="P16" s="1705"/>
      <c r="Q16" s="1705"/>
    </row>
    <row r="17" spans="1:17" ht="33" customHeight="1">
      <c r="A17" s="1706"/>
      <c r="B17" s="1983">
        <v>11</v>
      </c>
      <c r="C17" s="1975" t="s">
        <v>1658</v>
      </c>
      <c r="D17" s="1986">
        <v>137.679328</v>
      </c>
      <c r="E17" s="1985">
        <v>0</v>
      </c>
      <c r="F17" s="1985">
        <f>(E17/D17-1)*100</f>
        <v>-100</v>
      </c>
      <c r="G17" s="1985">
        <v>9537.6463490000006</v>
      </c>
      <c r="H17" s="1984">
        <v>5849.1860333277955</v>
      </c>
      <c r="I17" s="1978">
        <f t="shared" si="1"/>
        <v>-38.6726471154902</v>
      </c>
      <c r="J17" s="1965"/>
      <c r="K17" s="1964"/>
      <c r="L17" s="1964"/>
      <c r="M17" s="1964"/>
      <c r="N17" s="1705"/>
      <c r="O17" s="1705"/>
      <c r="P17" s="1705"/>
      <c r="Q17" s="1705"/>
    </row>
    <row r="18" spans="1:17" ht="33" customHeight="1">
      <c r="A18" s="1706"/>
      <c r="B18" s="1983">
        <v>12</v>
      </c>
      <c r="C18" s="1975" t="s">
        <v>1657</v>
      </c>
      <c r="D18" s="1973">
        <v>56.687583000000004</v>
      </c>
      <c r="E18" s="1974">
        <v>31.689003</v>
      </c>
      <c r="F18" s="1974">
        <f>(E18/D18-1)*100</f>
        <v>-44.098863767044016</v>
      </c>
      <c r="G18" s="1974">
        <v>956.91456800000003</v>
      </c>
      <c r="H18" s="1979">
        <v>1335.8103592367199</v>
      </c>
      <c r="I18" s="1978">
        <f t="shared" si="1"/>
        <v>39.595571423751167</v>
      </c>
      <c r="J18" s="1965"/>
      <c r="K18" s="1964"/>
      <c r="L18" s="1964"/>
      <c r="M18" s="1964"/>
      <c r="N18" s="1705"/>
      <c r="O18" s="1705"/>
      <c r="P18" s="1705"/>
      <c r="Q18" s="1705"/>
    </row>
    <row r="19" spans="1:17" ht="33" customHeight="1">
      <c r="A19" s="1706"/>
      <c r="B19" s="1982">
        <v>13</v>
      </c>
      <c r="C19" s="1981" t="s">
        <v>1656</v>
      </c>
      <c r="D19" s="1980">
        <v>581.59121400000004</v>
      </c>
      <c r="E19" s="1974">
        <v>0</v>
      </c>
      <c r="F19" s="1974">
        <f>(E19/D19-1)*100</f>
        <v>-100</v>
      </c>
      <c r="G19" s="1974">
        <v>26468.195337999998</v>
      </c>
      <c r="H19" s="1979">
        <v>17014.849395222976</v>
      </c>
      <c r="I19" s="1978">
        <f t="shared" si="1"/>
        <v>-35.715868883606852</v>
      </c>
      <c r="J19" s="1965"/>
      <c r="K19" s="1964"/>
      <c r="L19" s="1964"/>
      <c r="M19" s="1964"/>
      <c r="N19" s="1705"/>
      <c r="O19" s="1705"/>
      <c r="P19" s="1705"/>
      <c r="Q19" s="1705"/>
    </row>
    <row r="20" spans="1:17" s="1970" customFormat="1" ht="33" customHeight="1">
      <c r="A20" s="1977"/>
      <c r="B20" s="1976">
        <v>14</v>
      </c>
      <c r="C20" s="1975" t="s">
        <v>1288</v>
      </c>
      <c r="D20" s="1973">
        <v>36.407143473350644</v>
      </c>
      <c r="E20" s="1973">
        <v>9.2190965227900747</v>
      </c>
      <c r="F20" s="1974">
        <f>(E20/D20-1)*100</f>
        <v>-74.677781217473751</v>
      </c>
      <c r="G20" s="1973">
        <v>11446.070117588155</v>
      </c>
      <c r="H20" s="1973">
        <v>17027.350469407527</v>
      </c>
      <c r="I20" s="1972">
        <f t="shared" si="1"/>
        <v>48.761542559861802</v>
      </c>
      <c r="J20" s="1965"/>
      <c r="K20" s="1964"/>
      <c r="L20" s="1964"/>
      <c r="M20" s="1964"/>
      <c r="N20" s="1971"/>
      <c r="O20" s="1971"/>
      <c r="P20" s="1971"/>
      <c r="Q20" s="1971"/>
    </row>
    <row r="21" spans="1:17" ht="33" customHeight="1" thickBot="1">
      <c r="A21" s="1706"/>
      <c r="B21" s="1969"/>
      <c r="C21" s="1968" t="s">
        <v>235</v>
      </c>
      <c r="D21" s="1967">
        <f>SUM(D7:D20)</f>
        <v>97709.085476897453</v>
      </c>
      <c r="E21" s="1967">
        <f>SUM(E7:E20)</f>
        <v>141124.08060965108</v>
      </c>
      <c r="F21" s="1967">
        <f>(E21/D21-1)*100</f>
        <v>44.432915241048661</v>
      </c>
      <c r="G21" s="1967">
        <f>SUM(G7:G20)</f>
        <v>1196799.0528586246</v>
      </c>
      <c r="H21" s="1967">
        <f>SUM(H7:H20)</f>
        <v>1539837.0712148957</v>
      </c>
      <c r="I21" s="1966">
        <f t="shared" si="1"/>
        <v>28.662958709476307</v>
      </c>
      <c r="J21" s="1965"/>
      <c r="L21" s="1964"/>
      <c r="M21" s="1964"/>
      <c r="N21" s="1705"/>
      <c r="O21" s="1705"/>
      <c r="P21" s="1705"/>
      <c r="Q21" s="1705"/>
    </row>
    <row r="22" spans="1:17" ht="23.25" customHeight="1" thickTop="1">
      <c r="A22" s="1706"/>
      <c r="B22" s="1706" t="s">
        <v>1411</v>
      </c>
      <c r="C22" s="1706"/>
      <c r="D22" s="1963"/>
      <c r="E22" s="1963"/>
      <c r="F22" s="1963"/>
      <c r="G22" s="1962"/>
      <c r="H22" s="1962"/>
      <c r="I22" s="1963"/>
      <c r="J22" s="1705"/>
      <c r="K22" s="1705"/>
      <c r="L22" s="1705"/>
      <c r="M22" s="1705"/>
      <c r="N22" s="1705"/>
      <c r="O22" s="1705"/>
      <c r="P22" s="1705"/>
      <c r="Q22" s="1705"/>
    </row>
    <row r="23" spans="1:17" ht="15.75" customHeight="1">
      <c r="A23" s="1706"/>
      <c r="B23" s="1706"/>
      <c r="C23" s="1706"/>
      <c r="D23" s="1824"/>
      <c r="E23" s="1824"/>
      <c r="F23" s="1824"/>
      <c r="G23" s="1824"/>
      <c r="H23" s="1824"/>
      <c r="I23" s="1962"/>
      <c r="J23" s="1706"/>
      <c r="K23" s="1705"/>
      <c r="L23" s="1705"/>
      <c r="M23" s="1705"/>
      <c r="N23" s="1705"/>
      <c r="O23" s="1705"/>
      <c r="P23" s="1705"/>
      <c r="Q23" s="1705"/>
    </row>
    <row r="24" spans="1:17" ht="15.75" customHeight="1">
      <c r="A24" s="1706"/>
      <c r="B24" s="1706"/>
      <c r="C24" s="1706"/>
      <c r="D24" s="1769"/>
      <c r="E24" s="1769"/>
      <c r="F24" s="1769"/>
      <c r="G24" s="1769"/>
      <c r="H24" s="1769"/>
      <c r="I24" s="1706"/>
      <c r="J24" s="1706"/>
      <c r="K24" s="1705"/>
      <c r="L24" s="1705"/>
      <c r="M24" s="1705"/>
      <c r="N24" s="1705"/>
      <c r="O24" s="1705"/>
      <c r="P24" s="1705"/>
      <c r="Q24" s="1705"/>
    </row>
    <row r="25" spans="1:17" ht="15.75" customHeight="1">
      <c r="A25" s="1706"/>
      <c r="B25" s="1706"/>
      <c r="C25" s="1706"/>
      <c r="D25" s="1961"/>
      <c r="E25" s="1961"/>
      <c r="F25" s="1706"/>
      <c r="G25" s="1960"/>
      <c r="H25" s="1960"/>
      <c r="I25" s="1706"/>
      <c r="J25" s="1706"/>
      <c r="K25" s="1705"/>
      <c r="L25" s="1705"/>
      <c r="M25" s="1705"/>
      <c r="N25" s="1705"/>
      <c r="O25" s="1705"/>
      <c r="P25" s="1705"/>
      <c r="Q25" s="1705"/>
    </row>
    <row r="26" spans="1:17" ht="15.75" customHeight="1">
      <c r="A26" s="1706"/>
      <c r="B26" s="1706"/>
      <c r="C26" s="1706"/>
      <c r="D26" s="1706"/>
      <c r="E26" s="1706"/>
      <c r="F26" s="1706"/>
      <c r="G26" s="1706"/>
      <c r="H26" s="1706"/>
      <c r="I26" s="1706"/>
      <c r="J26" s="1706"/>
      <c r="K26" s="1705"/>
      <c r="L26" s="1705"/>
      <c r="M26" s="1705"/>
      <c r="N26" s="1705"/>
      <c r="O26" s="1705"/>
      <c r="P26" s="1705"/>
      <c r="Q26" s="1705"/>
    </row>
    <row r="27" spans="1:17" ht="15.75" customHeight="1">
      <c r="A27" s="1706"/>
      <c r="B27" s="1706"/>
      <c r="C27" s="1706"/>
      <c r="D27" s="1706"/>
      <c r="E27" s="1706"/>
      <c r="F27" s="1706"/>
      <c r="G27" s="1706"/>
      <c r="H27" s="1706"/>
      <c r="I27" s="1706"/>
      <c r="J27" s="1706"/>
      <c r="K27" s="1705"/>
      <c r="L27" s="1705"/>
      <c r="M27" s="1705"/>
      <c r="N27" s="1705"/>
      <c r="O27" s="1705"/>
      <c r="P27" s="1705"/>
      <c r="Q27" s="1705"/>
    </row>
    <row r="28" spans="1:17" ht="15.75" customHeight="1">
      <c r="A28" s="1706"/>
      <c r="B28" s="1706"/>
      <c r="C28" s="1706"/>
      <c r="D28" s="1706"/>
      <c r="E28" s="1706"/>
      <c r="F28" s="1706"/>
      <c r="G28" s="1706"/>
      <c r="H28" s="1706"/>
      <c r="I28" s="1706"/>
      <c r="J28" s="1706"/>
      <c r="K28" s="1705"/>
      <c r="L28" s="1705"/>
      <c r="M28" s="1705"/>
      <c r="N28" s="1705"/>
      <c r="O28" s="1705"/>
      <c r="P28" s="1705"/>
      <c r="Q28" s="1705"/>
    </row>
    <row r="29" spans="1:17" ht="15.75" customHeight="1">
      <c r="A29" s="1706"/>
      <c r="B29" s="1706"/>
      <c r="C29" s="1706"/>
      <c r="D29" s="1706"/>
      <c r="E29" s="1706"/>
      <c r="F29" s="1706"/>
      <c r="G29" s="1706"/>
      <c r="H29" s="1706"/>
      <c r="I29" s="1706"/>
      <c r="J29" s="1706"/>
      <c r="K29" s="1705"/>
      <c r="L29" s="1705"/>
      <c r="M29" s="1705"/>
      <c r="N29" s="1705"/>
      <c r="O29" s="1705"/>
      <c r="P29" s="1705"/>
      <c r="Q29" s="1705"/>
    </row>
    <row r="30" spans="1:17" ht="15.75" customHeight="1">
      <c r="A30" s="1706"/>
      <c r="B30" s="1706"/>
      <c r="C30" s="1706"/>
      <c r="D30" s="1706"/>
      <c r="E30" s="1706"/>
      <c r="F30" s="1706"/>
      <c r="G30" s="1706"/>
      <c r="H30" s="1706"/>
      <c r="I30" s="1706"/>
      <c r="J30" s="1706"/>
      <c r="K30" s="1705"/>
      <c r="L30" s="1705"/>
      <c r="M30" s="1705"/>
      <c r="N30" s="1705"/>
      <c r="O30" s="1705"/>
      <c r="P30" s="1705"/>
      <c r="Q30" s="1705"/>
    </row>
    <row r="31" spans="1:17" ht="15.75" customHeight="1">
      <c r="A31" s="1706"/>
      <c r="B31" s="1706"/>
      <c r="C31" s="1706"/>
      <c r="D31" s="1706"/>
      <c r="E31" s="1706"/>
      <c r="F31" s="1706"/>
      <c r="G31" s="1706"/>
      <c r="H31" s="1706"/>
      <c r="I31" s="1706"/>
      <c r="J31" s="1706"/>
      <c r="K31" s="1705"/>
      <c r="L31" s="1705"/>
      <c r="M31" s="1705"/>
      <c r="N31" s="1705"/>
      <c r="O31" s="1705"/>
      <c r="P31" s="1705"/>
      <c r="Q31" s="1705"/>
    </row>
    <row r="32" spans="1:17" ht="15.75" customHeight="1">
      <c r="A32" s="1706"/>
      <c r="B32" s="1706"/>
      <c r="C32" s="1706"/>
      <c r="D32" s="1706"/>
      <c r="E32" s="1706"/>
      <c r="F32" s="1706"/>
      <c r="G32" s="1706"/>
      <c r="H32" s="1706"/>
      <c r="I32" s="1706"/>
      <c r="J32" s="1706"/>
      <c r="K32" s="1705"/>
      <c r="L32" s="1705"/>
      <c r="M32" s="1705"/>
      <c r="N32" s="1705"/>
      <c r="O32" s="1705"/>
      <c r="P32" s="1705"/>
      <c r="Q32" s="1705"/>
    </row>
    <row r="33" spans="1:17" ht="15.75" customHeight="1">
      <c r="A33" s="1706"/>
      <c r="B33" s="1706"/>
      <c r="C33" s="1706"/>
      <c r="D33" s="1706"/>
      <c r="E33" s="1706"/>
      <c r="F33" s="1706"/>
      <c r="G33" s="1706"/>
      <c r="H33" s="1706"/>
      <c r="I33" s="1706"/>
      <c r="J33" s="1706"/>
      <c r="K33" s="1705"/>
      <c r="L33" s="1705"/>
      <c r="M33" s="1705"/>
      <c r="N33" s="1705"/>
      <c r="O33" s="1705"/>
      <c r="P33" s="1705"/>
      <c r="Q33" s="1705"/>
    </row>
    <row r="34" spans="1:17" ht="15.75" customHeight="1">
      <c r="A34" s="1706"/>
      <c r="B34" s="1706"/>
      <c r="C34" s="1706"/>
      <c r="D34" s="1706"/>
      <c r="E34" s="1706"/>
      <c r="F34" s="1706"/>
      <c r="G34" s="1706"/>
      <c r="H34" s="1706"/>
      <c r="I34" s="1706"/>
      <c r="J34" s="1706"/>
      <c r="K34" s="1705"/>
      <c r="L34" s="1705"/>
      <c r="M34" s="1705"/>
      <c r="N34" s="1705"/>
      <c r="O34" s="1705"/>
      <c r="P34" s="1705"/>
      <c r="Q34" s="1705"/>
    </row>
    <row r="35" spans="1:17" ht="15.75" customHeight="1">
      <c r="A35" s="1706"/>
      <c r="B35" s="1706"/>
      <c r="C35" s="1706"/>
      <c r="D35" s="1706"/>
      <c r="E35" s="1706"/>
      <c r="F35" s="1706"/>
      <c r="G35" s="1706"/>
      <c r="H35" s="1706"/>
      <c r="I35" s="1706"/>
      <c r="J35" s="1706"/>
      <c r="K35" s="1705"/>
      <c r="L35" s="1705"/>
      <c r="M35" s="1705"/>
      <c r="N35" s="1705"/>
      <c r="O35" s="1705"/>
      <c r="P35" s="1705"/>
      <c r="Q35" s="1705"/>
    </row>
    <row r="36" spans="1:17" ht="15.75" customHeight="1">
      <c r="A36" s="1706"/>
      <c r="B36" s="1706"/>
      <c r="C36" s="1706"/>
      <c r="D36" s="1706"/>
      <c r="E36" s="1706"/>
      <c r="F36" s="1706"/>
      <c r="G36" s="1706"/>
      <c r="H36" s="1706"/>
      <c r="I36" s="1706"/>
      <c r="J36" s="1706"/>
      <c r="K36" s="1705"/>
      <c r="L36" s="1705"/>
      <c r="M36" s="1705"/>
      <c r="N36" s="1705"/>
      <c r="O36" s="1705"/>
      <c r="P36" s="1705"/>
      <c r="Q36" s="1705"/>
    </row>
    <row r="37" spans="1:17" ht="15.75" customHeight="1">
      <c r="A37" s="1706"/>
      <c r="B37" s="1706"/>
      <c r="C37" s="1706"/>
      <c r="D37" s="1706"/>
      <c r="E37" s="1706"/>
      <c r="F37" s="1706"/>
      <c r="G37" s="1706"/>
      <c r="H37" s="1706"/>
      <c r="I37" s="1706"/>
      <c r="J37" s="1706"/>
      <c r="K37" s="1705"/>
      <c r="L37" s="1705"/>
      <c r="M37" s="1705"/>
      <c r="N37" s="1705"/>
      <c r="O37" s="1705"/>
      <c r="P37" s="1705"/>
      <c r="Q37" s="1705"/>
    </row>
    <row r="38" spans="1:17" ht="15.75" customHeight="1">
      <c r="A38" s="1706"/>
      <c r="B38" s="1706"/>
      <c r="C38" s="1706"/>
      <c r="D38" s="1706"/>
      <c r="E38" s="1706"/>
      <c r="F38" s="1706"/>
      <c r="G38" s="1706"/>
      <c r="H38" s="1706"/>
      <c r="I38" s="1706"/>
      <c r="J38" s="1706"/>
      <c r="K38" s="1705"/>
      <c r="L38" s="1705"/>
      <c r="M38" s="1705"/>
      <c r="N38" s="1705"/>
      <c r="O38" s="1705"/>
      <c r="P38" s="1705"/>
      <c r="Q38" s="1705"/>
    </row>
    <row r="39" spans="1:17" ht="15.75" customHeight="1">
      <c r="A39" s="1706"/>
      <c r="B39" s="1706"/>
      <c r="C39" s="1706"/>
      <c r="D39" s="1706"/>
      <c r="E39" s="1706"/>
      <c r="F39" s="1706"/>
      <c r="G39" s="1706"/>
      <c r="H39" s="1706"/>
      <c r="I39" s="1706"/>
      <c r="J39" s="1706"/>
      <c r="K39" s="1705"/>
      <c r="L39" s="1705"/>
      <c r="M39" s="1705"/>
      <c r="N39" s="1705"/>
      <c r="O39" s="1705"/>
      <c r="P39" s="1705"/>
      <c r="Q39" s="1705"/>
    </row>
    <row r="40" spans="1:17" ht="15.75" customHeight="1">
      <c r="A40" s="1706"/>
      <c r="B40" s="1706"/>
      <c r="C40" s="1706"/>
      <c r="D40" s="1706"/>
      <c r="E40" s="1706"/>
      <c r="F40" s="1706"/>
      <c r="G40" s="1706"/>
      <c r="H40" s="1706"/>
      <c r="I40" s="1706"/>
      <c r="J40" s="1706"/>
      <c r="K40" s="1705"/>
      <c r="L40" s="1705"/>
      <c r="M40" s="1705"/>
      <c r="N40" s="1705"/>
      <c r="O40" s="1705"/>
      <c r="P40" s="1705"/>
      <c r="Q40" s="1705"/>
    </row>
    <row r="41" spans="1:17" ht="15.75" customHeight="1">
      <c r="A41" s="1706"/>
      <c r="B41" s="1706"/>
      <c r="C41" s="1706"/>
      <c r="D41" s="1706"/>
      <c r="E41" s="1706"/>
      <c r="F41" s="1706"/>
      <c r="G41" s="1706"/>
      <c r="H41" s="1706"/>
      <c r="I41" s="1706"/>
      <c r="J41" s="1706"/>
      <c r="K41" s="1705"/>
      <c r="L41" s="1705"/>
      <c r="M41" s="1705"/>
      <c r="N41" s="1705"/>
      <c r="O41" s="1705"/>
      <c r="P41" s="1705"/>
      <c r="Q41" s="1705"/>
    </row>
    <row r="42" spans="1:17" ht="15.75" customHeight="1">
      <c r="A42" s="1706"/>
      <c r="B42" s="1706"/>
      <c r="C42" s="1706"/>
      <c r="D42" s="1706"/>
      <c r="E42" s="1706"/>
      <c r="F42" s="1706"/>
      <c r="G42" s="1706"/>
      <c r="H42" s="1706"/>
      <c r="I42" s="1706"/>
      <c r="J42" s="1706"/>
      <c r="K42" s="1705"/>
      <c r="L42" s="1705"/>
      <c r="M42" s="1705"/>
      <c r="N42" s="1705"/>
      <c r="O42" s="1705"/>
      <c r="P42" s="1705"/>
      <c r="Q42" s="1705"/>
    </row>
    <row r="43" spans="1:17" ht="15.75" customHeight="1">
      <c r="A43" s="1706"/>
      <c r="B43" s="1706"/>
      <c r="C43" s="1706"/>
      <c r="D43" s="1706"/>
      <c r="E43" s="1706"/>
      <c r="F43" s="1706"/>
      <c r="G43" s="1706"/>
      <c r="H43" s="1706"/>
      <c r="I43" s="1706"/>
      <c r="J43" s="1706"/>
      <c r="K43" s="1705"/>
      <c r="L43" s="1705"/>
      <c r="M43" s="1705"/>
      <c r="N43" s="1705"/>
      <c r="O43" s="1705"/>
      <c r="P43" s="1705"/>
      <c r="Q43" s="1705"/>
    </row>
    <row r="44" spans="1:17" ht="15.75" customHeight="1">
      <c r="A44" s="1706"/>
      <c r="B44" s="1706"/>
      <c r="C44" s="1706"/>
      <c r="D44" s="1706"/>
      <c r="E44" s="1706"/>
      <c r="F44" s="1706"/>
      <c r="G44" s="1706"/>
      <c r="H44" s="1706"/>
      <c r="I44" s="1706"/>
      <c r="J44" s="1706"/>
      <c r="K44" s="1705"/>
      <c r="L44" s="1705"/>
      <c r="M44" s="1705"/>
      <c r="N44" s="1705"/>
      <c r="O44" s="1705"/>
      <c r="P44" s="1705"/>
      <c r="Q44" s="1705"/>
    </row>
    <row r="45" spans="1:17" ht="15.75" customHeight="1">
      <c r="A45" s="1706"/>
      <c r="B45" s="1706"/>
      <c r="C45" s="1706"/>
      <c r="D45" s="1706"/>
      <c r="E45" s="1706"/>
      <c r="F45" s="1706"/>
      <c r="G45" s="1706"/>
      <c r="H45" s="1706"/>
      <c r="I45" s="1706"/>
      <c r="J45" s="1706"/>
      <c r="K45" s="1705"/>
      <c r="L45" s="1705"/>
      <c r="M45" s="1705"/>
      <c r="N45" s="1705"/>
      <c r="O45" s="1705"/>
      <c r="P45" s="1705"/>
      <c r="Q45" s="1705"/>
    </row>
    <row r="46" spans="1:17" ht="15.75" customHeight="1">
      <c r="A46" s="1706"/>
      <c r="B46" s="1706"/>
      <c r="C46" s="1706"/>
      <c r="D46" s="1706"/>
      <c r="E46" s="1706"/>
      <c r="F46" s="1706"/>
      <c r="G46" s="1706"/>
      <c r="H46" s="1706"/>
      <c r="I46" s="1706"/>
      <c r="J46" s="1706"/>
      <c r="K46" s="1705"/>
      <c r="L46" s="1705"/>
      <c r="M46" s="1705"/>
      <c r="N46" s="1705"/>
      <c r="O46" s="1705"/>
      <c r="P46" s="1705"/>
      <c r="Q46" s="1705"/>
    </row>
    <row r="47" spans="1:17" ht="15.75" customHeight="1">
      <c r="A47" s="1706"/>
      <c r="B47" s="1706"/>
      <c r="C47" s="1706"/>
      <c r="D47" s="1706"/>
      <c r="E47" s="1706"/>
      <c r="F47" s="1706"/>
      <c r="G47" s="1706"/>
      <c r="H47" s="1706"/>
      <c r="I47" s="1706"/>
      <c r="J47" s="1706"/>
      <c r="K47" s="1705"/>
      <c r="L47" s="1705"/>
      <c r="M47" s="1705"/>
      <c r="N47" s="1705"/>
      <c r="O47" s="1705"/>
      <c r="P47" s="1705"/>
      <c r="Q47" s="1705"/>
    </row>
    <row r="48" spans="1:17" ht="15.75" customHeight="1">
      <c r="A48" s="1706"/>
      <c r="B48" s="1706"/>
      <c r="C48" s="1706"/>
      <c r="D48" s="1706"/>
      <c r="E48" s="1706"/>
      <c r="F48" s="1706"/>
      <c r="G48" s="1706"/>
      <c r="H48" s="1706"/>
      <c r="I48" s="1706"/>
      <c r="J48" s="1706"/>
      <c r="K48" s="1705"/>
      <c r="L48" s="1705"/>
      <c r="M48" s="1705"/>
      <c r="N48" s="1705"/>
      <c r="O48" s="1705"/>
      <c r="P48" s="1705"/>
      <c r="Q48" s="1705"/>
    </row>
    <row r="49" spans="1:17" ht="15.75" customHeight="1">
      <c r="A49" s="1706"/>
      <c r="B49" s="1706"/>
      <c r="C49" s="1706"/>
      <c r="D49" s="1706"/>
      <c r="E49" s="1706"/>
      <c r="F49" s="1706"/>
      <c r="G49" s="1706"/>
      <c r="H49" s="1706"/>
      <c r="I49" s="1706"/>
      <c r="J49" s="1706"/>
      <c r="K49" s="1705"/>
      <c r="L49" s="1705"/>
      <c r="M49" s="1705"/>
      <c r="N49" s="1705"/>
      <c r="O49" s="1705"/>
      <c r="P49" s="1705"/>
      <c r="Q49" s="1705"/>
    </row>
    <row r="50" spans="1:17" ht="15.75" customHeight="1">
      <c r="A50" s="1706"/>
      <c r="B50" s="1706"/>
      <c r="C50" s="1706"/>
      <c r="D50" s="1706"/>
      <c r="E50" s="1706"/>
      <c r="F50" s="1706"/>
      <c r="G50" s="1706"/>
      <c r="H50" s="1706"/>
      <c r="I50" s="1706"/>
      <c r="J50" s="1706"/>
      <c r="K50" s="1705"/>
      <c r="L50" s="1705"/>
      <c r="M50" s="1705"/>
      <c r="N50" s="1705"/>
      <c r="O50" s="1705"/>
      <c r="P50" s="1705"/>
      <c r="Q50" s="1705"/>
    </row>
    <row r="51" spans="1:17" ht="15.75" customHeight="1">
      <c r="A51" s="1706"/>
      <c r="B51" s="1706"/>
      <c r="C51" s="1706"/>
      <c r="D51" s="1706"/>
      <c r="E51" s="1706"/>
      <c r="F51" s="1706"/>
      <c r="G51" s="1706"/>
      <c r="H51" s="1706"/>
      <c r="I51" s="1706"/>
      <c r="J51" s="1706"/>
      <c r="K51" s="1705"/>
      <c r="L51" s="1705"/>
      <c r="M51" s="1705"/>
      <c r="N51" s="1705"/>
      <c r="O51" s="1705"/>
      <c r="P51" s="1705"/>
      <c r="Q51" s="1705"/>
    </row>
    <row r="52" spans="1:17" ht="15.75" customHeight="1">
      <c r="A52" s="1706"/>
      <c r="B52" s="1706"/>
      <c r="C52" s="1706"/>
      <c r="D52" s="1706"/>
      <c r="E52" s="1706"/>
      <c r="F52" s="1706"/>
      <c r="G52" s="1706"/>
      <c r="H52" s="1706"/>
      <c r="I52" s="1706"/>
      <c r="J52" s="1706"/>
      <c r="K52" s="1705"/>
      <c r="L52" s="1705"/>
      <c r="M52" s="1705"/>
      <c r="N52" s="1705"/>
      <c r="O52" s="1705"/>
      <c r="P52" s="1705"/>
      <c r="Q52" s="1705"/>
    </row>
    <row r="53" spans="1:17" ht="15.75" customHeight="1">
      <c r="A53" s="1706"/>
      <c r="B53" s="1706"/>
      <c r="C53" s="1706"/>
      <c r="D53" s="1706"/>
      <c r="E53" s="1706"/>
      <c r="F53" s="1706"/>
      <c r="G53" s="1706"/>
      <c r="H53" s="1706"/>
      <c r="I53" s="1706"/>
      <c r="J53" s="1706"/>
      <c r="K53" s="1705"/>
      <c r="L53" s="1705"/>
      <c r="M53" s="1705"/>
      <c r="N53" s="1705"/>
      <c r="O53" s="1705"/>
      <c r="P53" s="1705"/>
      <c r="Q53" s="1705"/>
    </row>
    <row r="54" spans="1:17" ht="15.75" customHeight="1">
      <c r="A54" s="1706"/>
      <c r="B54" s="1706"/>
      <c r="C54" s="1706"/>
      <c r="D54" s="1706"/>
      <c r="E54" s="1706"/>
      <c r="F54" s="1706"/>
      <c r="G54" s="1706"/>
      <c r="H54" s="1706"/>
      <c r="I54" s="1706"/>
      <c r="J54" s="1706"/>
      <c r="K54" s="1705"/>
      <c r="L54" s="1705"/>
      <c r="M54" s="1705"/>
      <c r="N54" s="1705"/>
      <c r="O54" s="1705"/>
      <c r="P54" s="1705"/>
      <c r="Q54" s="1705"/>
    </row>
    <row r="55" spans="1:17" ht="15.75" customHeight="1">
      <c r="A55" s="1706"/>
      <c r="B55" s="1706"/>
      <c r="C55" s="1706"/>
      <c r="D55" s="1706"/>
      <c r="E55" s="1706"/>
      <c r="F55" s="1706"/>
      <c r="G55" s="1706"/>
      <c r="H55" s="1706"/>
      <c r="I55" s="1706"/>
      <c r="J55" s="1706"/>
      <c r="K55" s="1705"/>
      <c r="L55" s="1705"/>
      <c r="M55" s="1705"/>
      <c r="N55" s="1705"/>
      <c r="O55" s="1705"/>
      <c r="P55" s="1705"/>
      <c r="Q55" s="1705"/>
    </row>
    <row r="56" spans="1:17" ht="15.75" customHeight="1">
      <c r="A56" s="1706"/>
      <c r="B56" s="1706"/>
      <c r="C56" s="1706"/>
      <c r="D56" s="1706"/>
      <c r="E56" s="1706"/>
      <c r="F56" s="1706"/>
      <c r="G56" s="1706"/>
      <c r="H56" s="1706"/>
      <c r="I56" s="1706"/>
      <c r="J56" s="1706"/>
      <c r="K56" s="1705"/>
      <c r="L56" s="1705"/>
      <c r="M56" s="1705"/>
      <c r="N56" s="1705"/>
      <c r="O56" s="1705"/>
      <c r="P56" s="1705"/>
      <c r="Q56" s="1705"/>
    </row>
    <row r="57" spans="1:17" ht="15.75" customHeight="1">
      <c r="A57" s="1706"/>
      <c r="B57" s="1706"/>
      <c r="C57" s="1706"/>
      <c r="D57" s="1706"/>
      <c r="E57" s="1706"/>
      <c r="F57" s="1706"/>
      <c r="G57" s="1706"/>
      <c r="H57" s="1706"/>
      <c r="I57" s="1706"/>
      <c r="J57" s="1706"/>
      <c r="K57" s="1705"/>
      <c r="L57" s="1705"/>
      <c r="M57" s="1705"/>
      <c r="N57" s="1705"/>
      <c r="O57" s="1705"/>
      <c r="P57" s="1705"/>
      <c r="Q57" s="1705"/>
    </row>
    <row r="58" spans="1:17" ht="15.75" customHeight="1">
      <c r="A58" s="1706"/>
      <c r="B58" s="1706"/>
      <c r="C58" s="1706"/>
      <c r="D58" s="1706"/>
      <c r="E58" s="1706"/>
      <c r="F58" s="1706"/>
      <c r="G58" s="1706"/>
      <c r="H58" s="1706"/>
      <c r="I58" s="1706"/>
      <c r="J58" s="1706"/>
      <c r="K58" s="1705"/>
      <c r="L58" s="1705"/>
      <c r="M58" s="1705"/>
      <c r="N58" s="1705"/>
      <c r="O58" s="1705"/>
      <c r="P58" s="1705"/>
      <c r="Q58" s="1705"/>
    </row>
    <row r="59" spans="1:17" ht="15.75" customHeight="1">
      <c r="A59" s="1706"/>
      <c r="B59" s="1706"/>
      <c r="C59" s="1706"/>
      <c r="D59" s="1706"/>
      <c r="E59" s="1706"/>
      <c r="F59" s="1706"/>
      <c r="G59" s="1706"/>
      <c r="H59" s="1706"/>
      <c r="I59" s="1706"/>
      <c r="J59" s="1706"/>
      <c r="K59" s="1705"/>
      <c r="L59" s="1705"/>
      <c r="M59" s="1705"/>
      <c r="N59" s="1705"/>
      <c r="O59" s="1705"/>
      <c r="P59" s="1705"/>
      <c r="Q59" s="1705"/>
    </row>
    <row r="60" spans="1:17" ht="15.75" customHeight="1">
      <c r="A60" s="1706"/>
      <c r="B60" s="1706"/>
      <c r="C60" s="1706"/>
      <c r="D60" s="1706"/>
      <c r="E60" s="1706"/>
      <c r="F60" s="1706"/>
      <c r="G60" s="1706"/>
      <c r="H60" s="1706"/>
      <c r="I60" s="1706"/>
      <c r="J60" s="1706"/>
      <c r="K60" s="1705"/>
      <c r="L60" s="1705"/>
      <c r="M60" s="1705"/>
      <c r="N60" s="1705"/>
      <c r="O60" s="1705"/>
      <c r="P60" s="1705"/>
      <c r="Q60" s="1705"/>
    </row>
    <row r="61" spans="1:17" ht="15.75" customHeight="1">
      <c r="A61" s="1706"/>
      <c r="B61" s="1706"/>
      <c r="C61" s="1706"/>
      <c r="D61" s="1706"/>
      <c r="E61" s="1706"/>
      <c r="F61" s="1706"/>
      <c r="G61" s="1706"/>
      <c r="H61" s="1706"/>
      <c r="I61" s="1706"/>
      <c r="J61" s="1706"/>
      <c r="K61" s="1705"/>
      <c r="L61" s="1705"/>
      <c r="M61" s="1705"/>
      <c r="N61" s="1705"/>
      <c r="O61" s="1705"/>
      <c r="P61" s="1705"/>
      <c r="Q61" s="1705"/>
    </row>
    <row r="62" spans="1:17" ht="15.75" customHeight="1">
      <c r="A62" s="1706"/>
      <c r="B62" s="1706"/>
      <c r="C62" s="1706"/>
      <c r="D62" s="1706"/>
      <c r="E62" s="1706"/>
      <c r="F62" s="1706"/>
      <c r="G62" s="1706"/>
      <c r="H62" s="1706"/>
      <c r="I62" s="1706"/>
      <c r="J62" s="1706"/>
      <c r="K62" s="1705"/>
      <c r="L62" s="1705"/>
      <c r="M62" s="1705"/>
      <c r="N62" s="1705"/>
      <c r="O62" s="1705"/>
      <c r="P62" s="1705"/>
      <c r="Q62" s="1705"/>
    </row>
    <row r="63" spans="1:17" ht="15.75" customHeight="1">
      <c r="A63" s="1706"/>
      <c r="B63" s="1706"/>
      <c r="C63" s="1706"/>
      <c r="D63" s="1706"/>
      <c r="E63" s="1706"/>
      <c r="F63" s="1706"/>
      <c r="G63" s="1706"/>
      <c r="H63" s="1706"/>
      <c r="I63" s="1706"/>
      <c r="J63" s="1706"/>
      <c r="K63" s="1705"/>
      <c r="L63" s="1705"/>
      <c r="M63" s="1705"/>
      <c r="N63" s="1705"/>
      <c r="O63" s="1705"/>
      <c r="P63" s="1705"/>
      <c r="Q63" s="1705"/>
    </row>
    <row r="64" spans="1:17" ht="15.75" customHeight="1">
      <c r="A64" s="1706"/>
      <c r="B64" s="1706"/>
      <c r="C64" s="1706"/>
      <c r="D64" s="1706"/>
      <c r="E64" s="1706"/>
      <c r="F64" s="1706"/>
      <c r="G64" s="1706"/>
      <c r="H64" s="1706"/>
      <c r="I64" s="1706"/>
      <c r="J64" s="1706"/>
      <c r="K64" s="1705"/>
      <c r="L64" s="1705"/>
      <c r="M64" s="1705"/>
      <c r="N64" s="1705"/>
      <c r="O64" s="1705"/>
      <c r="P64" s="1705"/>
      <c r="Q64" s="1705"/>
    </row>
    <row r="65" spans="1:17" ht="15.75" customHeight="1">
      <c r="A65" s="1706"/>
      <c r="B65" s="1706"/>
      <c r="C65" s="1706"/>
      <c r="D65" s="1706"/>
      <c r="E65" s="1706"/>
      <c r="F65" s="1706"/>
      <c r="G65" s="1706"/>
      <c r="H65" s="1706"/>
      <c r="I65" s="1706"/>
      <c r="J65" s="1706"/>
      <c r="K65" s="1705"/>
      <c r="L65" s="1705"/>
      <c r="M65" s="1705"/>
      <c r="N65" s="1705"/>
      <c r="O65" s="1705"/>
      <c r="P65" s="1705"/>
      <c r="Q65" s="1705"/>
    </row>
    <row r="66" spans="1:17" ht="15.75" customHeight="1">
      <c r="A66" s="1706"/>
      <c r="B66" s="1706"/>
      <c r="C66" s="1706"/>
      <c r="D66" s="1706"/>
      <c r="E66" s="1706"/>
      <c r="F66" s="1706"/>
      <c r="G66" s="1706"/>
      <c r="H66" s="1706"/>
      <c r="I66" s="1706"/>
      <c r="J66" s="1706"/>
      <c r="K66" s="1705"/>
      <c r="L66" s="1705"/>
      <c r="M66" s="1705"/>
      <c r="N66" s="1705"/>
      <c r="O66" s="1705"/>
      <c r="P66" s="1705"/>
      <c r="Q66" s="1705"/>
    </row>
    <row r="67" spans="1:17" ht="15.75" customHeight="1">
      <c r="A67" s="1706"/>
      <c r="B67" s="1706"/>
      <c r="C67" s="1706"/>
      <c r="D67" s="1706"/>
      <c r="E67" s="1706"/>
      <c r="F67" s="1706"/>
      <c r="G67" s="1706"/>
      <c r="H67" s="1706"/>
      <c r="I67" s="1706"/>
      <c r="J67" s="1706"/>
      <c r="K67" s="1705"/>
      <c r="L67" s="1705"/>
      <c r="M67" s="1705"/>
      <c r="N67" s="1705"/>
      <c r="O67" s="1705"/>
      <c r="P67" s="1705"/>
      <c r="Q67" s="1705"/>
    </row>
    <row r="68" spans="1:17" ht="15.75" customHeight="1">
      <c r="A68" s="1706"/>
      <c r="B68" s="1706"/>
      <c r="C68" s="1706"/>
      <c r="D68" s="1706"/>
      <c r="E68" s="1706"/>
      <c r="F68" s="1706"/>
      <c r="G68" s="1706"/>
      <c r="H68" s="1706"/>
      <c r="I68" s="1706"/>
      <c r="J68" s="1706"/>
      <c r="K68" s="1705"/>
      <c r="L68" s="1705"/>
      <c r="M68" s="1705"/>
      <c r="N68" s="1705"/>
      <c r="O68" s="1705"/>
      <c r="P68" s="1705"/>
      <c r="Q68" s="1705"/>
    </row>
    <row r="69" spans="1:17" ht="15.75" customHeight="1">
      <c r="A69" s="1706"/>
      <c r="B69" s="1706"/>
      <c r="C69" s="1706"/>
      <c r="D69" s="1706"/>
      <c r="E69" s="1706"/>
      <c r="F69" s="1706"/>
      <c r="G69" s="1706"/>
      <c r="H69" s="1706"/>
      <c r="I69" s="1706"/>
      <c r="J69" s="1706"/>
      <c r="K69" s="1705"/>
      <c r="L69" s="1705"/>
      <c r="M69" s="1705"/>
      <c r="N69" s="1705"/>
      <c r="O69" s="1705"/>
      <c r="P69" s="1705"/>
      <c r="Q69" s="1705"/>
    </row>
    <row r="70" spans="1:17" ht="15.75" customHeight="1">
      <c r="A70" s="1706"/>
      <c r="B70" s="1706"/>
      <c r="C70" s="1706"/>
      <c r="D70" s="1706"/>
      <c r="E70" s="1706"/>
      <c r="F70" s="1706"/>
      <c r="G70" s="1706"/>
      <c r="H70" s="1706"/>
      <c r="I70" s="1706"/>
      <c r="J70" s="1706"/>
      <c r="K70" s="1705"/>
      <c r="L70" s="1705"/>
      <c r="M70" s="1705"/>
      <c r="N70" s="1705"/>
      <c r="O70" s="1705"/>
      <c r="P70" s="1705"/>
      <c r="Q70" s="1705"/>
    </row>
    <row r="71" spans="1:17" ht="15.75" customHeight="1">
      <c r="A71" s="1706"/>
      <c r="B71" s="1706"/>
      <c r="C71" s="1706"/>
      <c r="D71" s="1706"/>
      <c r="E71" s="1706"/>
      <c r="F71" s="1706"/>
      <c r="G71" s="1706"/>
      <c r="H71" s="1706"/>
      <c r="I71" s="1706"/>
      <c r="J71" s="1706"/>
      <c r="K71" s="1705"/>
      <c r="L71" s="1705"/>
      <c r="M71" s="1705"/>
      <c r="N71" s="1705"/>
      <c r="O71" s="1705"/>
      <c r="P71" s="1705"/>
      <c r="Q71" s="1705"/>
    </row>
    <row r="72" spans="1:17" ht="15.75" customHeight="1">
      <c r="A72" s="1706"/>
      <c r="B72" s="1706"/>
      <c r="C72" s="1706"/>
      <c r="D72" s="1706"/>
      <c r="E72" s="1706"/>
      <c r="F72" s="1706"/>
      <c r="G72" s="1706"/>
      <c r="H72" s="1706"/>
      <c r="I72" s="1706"/>
      <c r="J72" s="1706"/>
      <c r="K72" s="1705"/>
      <c r="L72" s="1705"/>
      <c r="M72" s="1705"/>
      <c r="N72" s="1705"/>
      <c r="O72" s="1705"/>
      <c r="P72" s="1705"/>
      <c r="Q72" s="1705"/>
    </row>
    <row r="73" spans="1:17" ht="15.75" customHeight="1">
      <c r="A73" s="1706"/>
      <c r="B73" s="1706"/>
      <c r="C73" s="1706"/>
      <c r="D73" s="1706"/>
      <c r="E73" s="1706"/>
      <c r="F73" s="1706"/>
      <c r="G73" s="1706"/>
      <c r="H73" s="1706"/>
      <c r="I73" s="1706"/>
      <c r="J73" s="1706"/>
      <c r="K73" s="1705"/>
      <c r="L73" s="1705"/>
      <c r="M73" s="1705"/>
      <c r="N73" s="1705"/>
      <c r="O73" s="1705"/>
      <c r="P73" s="1705"/>
      <c r="Q73" s="1705"/>
    </row>
    <row r="74" spans="1:17" ht="15.75" customHeight="1">
      <c r="A74" s="1706"/>
      <c r="B74" s="1706"/>
      <c r="C74" s="1706"/>
      <c r="D74" s="1706"/>
      <c r="E74" s="1706"/>
      <c r="F74" s="1706"/>
      <c r="G74" s="1706"/>
      <c r="H74" s="1706"/>
      <c r="I74" s="1706"/>
      <c r="J74" s="1706"/>
      <c r="K74" s="1705"/>
      <c r="L74" s="1705"/>
      <c r="M74" s="1705"/>
      <c r="N74" s="1705"/>
      <c r="O74" s="1705"/>
      <c r="P74" s="1705"/>
      <c r="Q74" s="1705"/>
    </row>
    <row r="75" spans="1:17" ht="15.75" customHeight="1">
      <c r="A75" s="1706"/>
      <c r="B75" s="1706"/>
      <c r="C75" s="1706"/>
      <c r="D75" s="1706"/>
      <c r="E75" s="1706"/>
      <c r="F75" s="1706"/>
      <c r="G75" s="1706"/>
      <c r="H75" s="1706"/>
      <c r="I75" s="1706"/>
      <c r="J75" s="1706"/>
      <c r="K75" s="1705"/>
      <c r="L75" s="1705"/>
      <c r="M75" s="1705"/>
      <c r="N75" s="1705"/>
      <c r="O75" s="1705"/>
      <c r="P75" s="1705"/>
      <c r="Q75" s="1705"/>
    </row>
    <row r="76" spans="1:17" ht="15.75" customHeight="1">
      <c r="A76" s="1706"/>
      <c r="B76" s="1706"/>
      <c r="C76" s="1706"/>
      <c r="D76" s="1706"/>
      <c r="E76" s="1706"/>
      <c r="F76" s="1706"/>
      <c r="G76" s="1706"/>
      <c r="H76" s="1706"/>
      <c r="I76" s="1706"/>
      <c r="J76" s="1706"/>
      <c r="K76" s="1705"/>
      <c r="L76" s="1705"/>
      <c r="M76" s="1705"/>
      <c r="N76" s="1705"/>
      <c r="O76" s="1705"/>
      <c r="P76" s="1705"/>
      <c r="Q76" s="1705"/>
    </row>
    <row r="77" spans="1:17" ht="15.75" customHeight="1">
      <c r="A77" s="1706"/>
      <c r="B77" s="1706"/>
      <c r="C77" s="1706"/>
      <c r="D77" s="1706"/>
      <c r="E77" s="1706"/>
      <c r="F77" s="1706"/>
      <c r="G77" s="1706"/>
      <c r="H77" s="1706"/>
      <c r="I77" s="1706"/>
      <c r="J77" s="1706"/>
      <c r="K77" s="1705"/>
      <c r="L77" s="1705"/>
      <c r="M77" s="1705"/>
      <c r="N77" s="1705"/>
      <c r="O77" s="1705"/>
      <c r="P77" s="1705"/>
      <c r="Q77" s="1705"/>
    </row>
    <row r="78" spans="1:17" ht="15.75" customHeight="1">
      <c r="A78" s="1706"/>
      <c r="B78" s="1706"/>
      <c r="C78" s="1706"/>
      <c r="D78" s="1706"/>
      <c r="E78" s="1706"/>
      <c r="F78" s="1706"/>
      <c r="G78" s="1706"/>
      <c r="H78" s="1706"/>
      <c r="I78" s="1706"/>
      <c r="J78" s="1706"/>
      <c r="K78" s="1705"/>
      <c r="L78" s="1705"/>
      <c r="M78" s="1705"/>
      <c r="N78" s="1705"/>
      <c r="O78" s="1705"/>
      <c r="P78" s="1705"/>
      <c r="Q78" s="1705"/>
    </row>
    <row r="79" spans="1:17" ht="15.75" customHeight="1">
      <c r="A79" s="1706"/>
      <c r="B79" s="1706"/>
      <c r="C79" s="1706"/>
      <c r="D79" s="1706"/>
      <c r="E79" s="1706"/>
      <c r="F79" s="1706"/>
      <c r="G79" s="1706"/>
      <c r="H79" s="1706"/>
      <c r="I79" s="1706"/>
      <c r="J79" s="1706"/>
      <c r="K79" s="1705"/>
      <c r="L79" s="1705"/>
      <c r="M79" s="1705"/>
      <c r="N79" s="1705"/>
      <c r="O79" s="1705"/>
      <c r="P79" s="1705"/>
      <c r="Q79" s="1705"/>
    </row>
    <row r="80" spans="1:17" ht="15.75" customHeight="1">
      <c r="A80" s="1706"/>
      <c r="B80" s="1706"/>
      <c r="C80" s="1706"/>
      <c r="D80" s="1706"/>
      <c r="E80" s="1706"/>
      <c r="F80" s="1706"/>
      <c r="G80" s="1706"/>
      <c r="H80" s="1706"/>
      <c r="I80" s="1706"/>
      <c r="J80" s="1706"/>
      <c r="K80" s="1705"/>
      <c r="L80" s="1705"/>
      <c r="M80" s="1705"/>
      <c r="N80" s="1705"/>
      <c r="O80" s="1705"/>
      <c r="P80" s="1705"/>
      <c r="Q80" s="1705"/>
    </row>
    <row r="81" spans="1:17" ht="15.75" customHeight="1">
      <c r="A81" s="1706"/>
      <c r="B81" s="1706"/>
      <c r="C81" s="1706"/>
      <c r="D81" s="1706"/>
      <c r="E81" s="1706"/>
      <c r="F81" s="1706"/>
      <c r="G81" s="1706"/>
      <c r="H81" s="1706"/>
      <c r="I81" s="1706"/>
      <c r="J81" s="1706"/>
      <c r="K81" s="1705"/>
      <c r="L81" s="1705"/>
      <c r="M81" s="1705"/>
      <c r="N81" s="1705"/>
      <c r="O81" s="1705"/>
      <c r="P81" s="1705"/>
      <c r="Q81" s="1705"/>
    </row>
    <row r="82" spans="1:17" ht="15.75" customHeight="1">
      <c r="A82" s="1706"/>
      <c r="B82" s="1706"/>
      <c r="C82" s="1706"/>
      <c r="D82" s="1706"/>
      <c r="E82" s="1706"/>
      <c r="F82" s="1706"/>
      <c r="G82" s="1706"/>
      <c r="H82" s="1706"/>
      <c r="I82" s="1706"/>
      <c r="J82" s="1706"/>
      <c r="K82" s="1705"/>
      <c r="L82" s="1705"/>
      <c r="M82" s="1705"/>
      <c r="N82" s="1705"/>
      <c r="O82" s="1705"/>
      <c r="P82" s="1705"/>
      <c r="Q82" s="1705"/>
    </row>
    <row r="83" spans="1:17" ht="15.75" customHeight="1">
      <c r="A83" s="1706"/>
      <c r="B83" s="1706"/>
      <c r="C83" s="1706"/>
      <c r="D83" s="1706"/>
      <c r="E83" s="1706"/>
      <c r="F83" s="1706"/>
      <c r="G83" s="1706"/>
      <c r="H83" s="1706"/>
      <c r="I83" s="1706"/>
      <c r="J83" s="1706"/>
      <c r="K83" s="1705"/>
      <c r="L83" s="1705"/>
      <c r="M83" s="1705"/>
      <c r="N83" s="1705"/>
      <c r="O83" s="1705"/>
      <c r="P83" s="1705"/>
      <c r="Q83" s="1705"/>
    </row>
    <row r="84" spans="1:17" ht="15.75" customHeight="1">
      <c r="A84" s="1706"/>
      <c r="B84" s="1706"/>
      <c r="C84" s="1706"/>
      <c r="D84" s="1706"/>
      <c r="E84" s="1706"/>
      <c r="F84" s="1706"/>
      <c r="G84" s="1706"/>
      <c r="H84" s="1706"/>
      <c r="I84" s="1706"/>
      <c r="J84" s="1706"/>
      <c r="K84" s="1705"/>
      <c r="L84" s="1705"/>
      <c r="M84" s="1705"/>
      <c r="N84" s="1705"/>
      <c r="O84" s="1705"/>
      <c r="P84" s="1705"/>
      <c r="Q84" s="1705"/>
    </row>
    <row r="85" spans="1:17" ht="15.75" customHeight="1">
      <c r="A85" s="1706"/>
      <c r="B85" s="1706"/>
      <c r="C85" s="1706"/>
      <c r="D85" s="1706"/>
      <c r="E85" s="1706"/>
      <c r="F85" s="1706"/>
      <c r="G85" s="1706"/>
      <c r="H85" s="1706"/>
      <c r="I85" s="1706"/>
      <c r="J85" s="1706"/>
      <c r="K85" s="1705"/>
      <c r="L85" s="1705"/>
      <c r="M85" s="1705"/>
      <c r="N85" s="1705"/>
      <c r="O85" s="1705"/>
      <c r="P85" s="1705"/>
      <c r="Q85" s="1705"/>
    </row>
    <row r="86" spans="1:17" ht="15.75" customHeight="1">
      <c r="A86" s="1706"/>
      <c r="B86" s="1706"/>
      <c r="C86" s="1706"/>
      <c r="D86" s="1706"/>
      <c r="E86" s="1706"/>
      <c r="F86" s="1706"/>
      <c r="G86" s="1706"/>
      <c r="H86" s="1706"/>
      <c r="I86" s="1706"/>
      <c r="J86" s="1706"/>
      <c r="K86" s="1705"/>
      <c r="L86" s="1705"/>
      <c r="M86" s="1705"/>
      <c r="N86" s="1705"/>
      <c r="O86" s="1705"/>
      <c r="P86" s="1705"/>
      <c r="Q86" s="1705"/>
    </row>
    <row r="87" spans="1:17" ht="15.75" customHeight="1">
      <c r="A87" s="1706"/>
      <c r="B87" s="1706"/>
      <c r="C87" s="1706"/>
      <c r="D87" s="1706"/>
      <c r="E87" s="1706"/>
      <c r="F87" s="1706"/>
      <c r="G87" s="1706"/>
      <c r="H87" s="1706"/>
      <c r="I87" s="1706"/>
      <c r="J87" s="1706"/>
      <c r="K87" s="1705"/>
      <c r="L87" s="1705"/>
      <c r="M87" s="1705"/>
      <c r="N87" s="1705"/>
      <c r="O87" s="1705"/>
      <c r="P87" s="1705"/>
      <c r="Q87" s="1705"/>
    </row>
    <row r="88" spans="1:17" ht="15.75" customHeight="1">
      <c r="A88" s="1706"/>
      <c r="B88" s="1706"/>
      <c r="C88" s="1706"/>
      <c r="D88" s="1706"/>
      <c r="E88" s="1706"/>
      <c r="F88" s="1706"/>
      <c r="G88" s="1706"/>
      <c r="H88" s="1706"/>
      <c r="I88" s="1706"/>
      <c r="J88" s="1706"/>
      <c r="K88" s="1705"/>
      <c r="L88" s="1705"/>
      <c r="M88" s="1705"/>
      <c r="N88" s="1705"/>
      <c r="O88" s="1705"/>
      <c r="P88" s="1705"/>
      <c r="Q88" s="1705"/>
    </row>
    <row r="89" spans="1:17" ht="15.75" customHeight="1">
      <c r="A89" s="1706"/>
      <c r="B89" s="1706"/>
      <c r="C89" s="1706"/>
      <c r="D89" s="1706"/>
      <c r="E89" s="1706"/>
      <c r="F89" s="1706"/>
      <c r="G89" s="1706"/>
      <c r="H89" s="1706"/>
      <c r="I89" s="1706"/>
      <c r="J89" s="1706"/>
      <c r="K89" s="1705"/>
      <c r="L89" s="1705"/>
      <c r="M89" s="1705"/>
      <c r="N89" s="1705"/>
      <c r="O89" s="1705"/>
      <c r="P89" s="1705"/>
      <c r="Q89" s="1705"/>
    </row>
    <row r="90" spans="1:17" ht="15.75" customHeight="1">
      <c r="A90" s="1706"/>
      <c r="B90" s="1706"/>
      <c r="C90" s="1706"/>
      <c r="D90" s="1706"/>
      <c r="E90" s="1706"/>
      <c r="F90" s="1706"/>
      <c r="G90" s="1706"/>
      <c r="H90" s="1706"/>
      <c r="I90" s="1706"/>
      <c r="J90" s="1706"/>
      <c r="K90" s="1705"/>
      <c r="L90" s="1705"/>
      <c r="M90" s="1705"/>
      <c r="N90" s="1705"/>
      <c r="O90" s="1705"/>
      <c r="P90" s="1705"/>
      <c r="Q90" s="1705"/>
    </row>
    <row r="91" spans="1:17" ht="15.75" customHeight="1">
      <c r="A91" s="1706"/>
      <c r="B91" s="1706"/>
      <c r="C91" s="1706"/>
      <c r="D91" s="1706"/>
      <c r="E91" s="1706"/>
      <c r="F91" s="1706"/>
      <c r="G91" s="1706"/>
      <c r="H91" s="1706"/>
      <c r="I91" s="1706"/>
      <c r="J91" s="1706"/>
      <c r="K91" s="1705"/>
      <c r="L91" s="1705"/>
      <c r="M91" s="1705"/>
      <c r="N91" s="1705"/>
      <c r="O91" s="1705"/>
      <c r="P91" s="1705"/>
      <c r="Q91" s="1705"/>
    </row>
    <row r="92" spans="1:17" ht="15.75" customHeight="1">
      <c r="A92" s="1706"/>
      <c r="B92" s="1706"/>
      <c r="C92" s="1706"/>
      <c r="D92" s="1706"/>
      <c r="E92" s="1706"/>
      <c r="F92" s="1706"/>
      <c r="G92" s="1706"/>
      <c r="H92" s="1706"/>
      <c r="I92" s="1706"/>
      <c r="J92" s="1706"/>
      <c r="K92" s="1705"/>
      <c r="L92" s="1705"/>
      <c r="M92" s="1705"/>
      <c r="N92" s="1705"/>
      <c r="O92" s="1705"/>
      <c r="P92" s="1705"/>
      <c r="Q92" s="1705"/>
    </row>
    <row r="93" spans="1:17" ht="15.75" customHeight="1">
      <c r="A93" s="1706"/>
      <c r="B93" s="1706"/>
      <c r="C93" s="1706"/>
      <c r="D93" s="1706"/>
      <c r="E93" s="1706"/>
      <c r="F93" s="1706"/>
      <c r="G93" s="1706"/>
      <c r="H93" s="1706"/>
      <c r="I93" s="1706"/>
      <c r="J93" s="1706"/>
      <c r="K93" s="1705"/>
      <c r="L93" s="1705"/>
      <c r="M93" s="1705"/>
      <c r="N93" s="1705"/>
      <c r="O93" s="1705"/>
      <c r="P93" s="1705"/>
      <c r="Q93" s="1705"/>
    </row>
    <row r="94" spans="1:17" ht="15.75" customHeight="1">
      <c r="A94" s="1706"/>
      <c r="B94" s="1706"/>
      <c r="C94" s="1706"/>
      <c r="D94" s="1706"/>
      <c r="E94" s="1706"/>
      <c r="F94" s="1706"/>
      <c r="G94" s="1706"/>
      <c r="H94" s="1706"/>
      <c r="I94" s="1706"/>
      <c r="J94" s="1706"/>
      <c r="K94" s="1705"/>
      <c r="L94" s="1705"/>
      <c r="M94" s="1705"/>
      <c r="N94" s="1705"/>
      <c r="O94" s="1705"/>
      <c r="P94" s="1705"/>
      <c r="Q94" s="1705"/>
    </row>
    <row r="95" spans="1:17" ht="15.75" customHeight="1">
      <c r="A95" s="1706"/>
      <c r="B95" s="1706"/>
      <c r="C95" s="1706"/>
      <c r="D95" s="1706"/>
      <c r="E95" s="1706"/>
      <c r="F95" s="1706"/>
      <c r="G95" s="1706"/>
      <c r="H95" s="1706"/>
      <c r="I95" s="1706"/>
      <c r="J95" s="1706"/>
      <c r="K95" s="1705"/>
      <c r="L95" s="1705"/>
      <c r="M95" s="1705"/>
      <c r="N95" s="1705"/>
      <c r="O95" s="1705"/>
      <c r="P95" s="1705"/>
      <c r="Q95" s="1705"/>
    </row>
    <row r="96" spans="1:17" ht="15.75" customHeight="1">
      <c r="A96" s="1706"/>
      <c r="B96" s="1706"/>
      <c r="C96" s="1706"/>
      <c r="D96" s="1706"/>
      <c r="E96" s="1706"/>
      <c r="F96" s="1706"/>
      <c r="G96" s="1706"/>
      <c r="H96" s="1706"/>
      <c r="I96" s="1706"/>
      <c r="J96" s="1706"/>
      <c r="K96" s="1705"/>
      <c r="L96" s="1705"/>
      <c r="M96" s="1705"/>
      <c r="N96" s="1705"/>
      <c r="O96" s="1705"/>
      <c r="P96" s="1705"/>
      <c r="Q96" s="1705"/>
    </row>
    <row r="97" spans="1:17" ht="15.75" customHeight="1">
      <c r="A97" s="1706"/>
      <c r="B97" s="1706"/>
      <c r="C97" s="1706"/>
      <c r="D97" s="1706"/>
      <c r="E97" s="1706"/>
      <c r="F97" s="1706"/>
      <c r="G97" s="1706"/>
      <c r="H97" s="1706"/>
      <c r="I97" s="1706"/>
      <c r="J97" s="1706"/>
      <c r="K97" s="1705"/>
      <c r="L97" s="1705"/>
      <c r="M97" s="1705"/>
      <c r="N97" s="1705"/>
      <c r="O97" s="1705"/>
      <c r="P97" s="1705"/>
      <c r="Q97" s="1705"/>
    </row>
    <row r="98" spans="1:17" ht="15.75" customHeight="1">
      <c r="A98" s="1706"/>
      <c r="B98" s="1706"/>
      <c r="C98" s="1706"/>
      <c r="D98" s="1706"/>
      <c r="E98" s="1706"/>
      <c r="F98" s="1706"/>
      <c r="G98" s="1706"/>
      <c r="H98" s="1706"/>
      <c r="I98" s="1706"/>
      <c r="J98" s="1706"/>
      <c r="K98" s="1705"/>
      <c r="L98" s="1705"/>
      <c r="M98" s="1705"/>
      <c r="N98" s="1705"/>
      <c r="O98" s="1705"/>
      <c r="P98" s="1705"/>
      <c r="Q98" s="1705"/>
    </row>
    <row r="99" spans="1:17" ht="15.75" customHeight="1">
      <c r="A99" s="1706"/>
      <c r="B99" s="1706"/>
      <c r="C99" s="1706"/>
      <c r="D99" s="1706"/>
      <c r="E99" s="1706"/>
      <c r="F99" s="1706"/>
      <c r="G99" s="1706"/>
      <c r="H99" s="1706"/>
      <c r="I99" s="1706"/>
      <c r="J99" s="1706"/>
      <c r="K99" s="1705"/>
      <c r="L99" s="1705"/>
      <c r="M99" s="1705"/>
      <c r="N99" s="1705"/>
      <c r="O99" s="1705"/>
      <c r="P99" s="1705"/>
      <c r="Q99" s="1705"/>
    </row>
    <row r="100" spans="1:17" ht="15.75" customHeight="1">
      <c r="A100" s="1706"/>
      <c r="B100" s="1706"/>
      <c r="C100" s="1706"/>
      <c r="D100" s="1706"/>
      <c r="E100" s="1706"/>
      <c r="F100" s="1706"/>
      <c r="G100" s="1706"/>
      <c r="H100" s="1706"/>
      <c r="I100" s="1706"/>
      <c r="J100" s="1706"/>
      <c r="K100" s="1705"/>
      <c r="L100" s="1705"/>
      <c r="M100" s="1705"/>
      <c r="N100" s="1705"/>
      <c r="O100" s="1705"/>
      <c r="P100" s="1705"/>
      <c r="Q100" s="1705"/>
    </row>
    <row r="101" spans="1:17" ht="15.75" customHeight="1">
      <c r="A101" s="1706"/>
      <c r="B101" s="1706"/>
      <c r="C101" s="1706"/>
      <c r="D101" s="1706"/>
      <c r="E101" s="1706"/>
      <c r="F101" s="1706"/>
      <c r="G101" s="1706"/>
      <c r="H101" s="1706"/>
      <c r="I101" s="1706"/>
      <c r="J101" s="1706"/>
      <c r="K101" s="1705"/>
      <c r="L101" s="1705"/>
      <c r="M101" s="1705"/>
      <c r="N101" s="1705"/>
      <c r="O101" s="1705"/>
      <c r="P101" s="1705"/>
      <c r="Q101" s="1705"/>
    </row>
    <row r="102" spans="1:17" ht="15.75" customHeight="1">
      <c r="A102" s="1706"/>
      <c r="B102" s="1706"/>
      <c r="C102" s="1706"/>
      <c r="D102" s="1706"/>
      <c r="E102" s="1706"/>
      <c r="F102" s="1706"/>
      <c r="G102" s="1706"/>
      <c r="H102" s="1706"/>
      <c r="I102" s="1706"/>
      <c r="J102" s="1706"/>
      <c r="K102" s="1705"/>
      <c r="L102" s="1705"/>
      <c r="M102" s="1705"/>
      <c r="N102" s="1705"/>
      <c r="O102" s="1705"/>
      <c r="P102" s="1705"/>
      <c r="Q102" s="1705"/>
    </row>
    <row r="103" spans="1:17" ht="15.75" customHeight="1">
      <c r="A103" s="1706"/>
      <c r="B103" s="1706"/>
      <c r="C103" s="1706"/>
      <c r="D103" s="1706"/>
      <c r="E103" s="1706"/>
      <c r="F103" s="1706"/>
      <c r="G103" s="1706"/>
      <c r="H103" s="1706"/>
      <c r="I103" s="1706"/>
      <c r="J103" s="1706"/>
      <c r="K103" s="1705"/>
      <c r="L103" s="1705"/>
      <c r="M103" s="1705"/>
      <c r="N103" s="1705"/>
      <c r="O103" s="1705"/>
      <c r="P103" s="1705"/>
      <c r="Q103" s="1705"/>
    </row>
    <row r="104" spans="1:17" ht="15.75" customHeight="1">
      <c r="A104" s="1706"/>
      <c r="B104" s="1706"/>
      <c r="C104" s="1706"/>
      <c r="D104" s="1706"/>
      <c r="E104" s="1706"/>
      <c r="F104" s="1706"/>
      <c r="G104" s="1706"/>
      <c r="H104" s="1706"/>
      <c r="I104" s="1706"/>
      <c r="J104" s="1706"/>
      <c r="K104" s="1705"/>
      <c r="L104" s="1705"/>
      <c r="M104" s="1705"/>
      <c r="N104" s="1705"/>
      <c r="O104" s="1705"/>
      <c r="P104" s="1705"/>
      <c r="Q104" s="1705"/>
    </row>
    <row r="105" spans="1:17" ht="15.75" customHeight="1">
      <c r="A105" s="1706"/>
      <c r="B105" s="1706"/>
      <c r="C105" s="1706"/>
      <c r="D105" s="1706"/>
      <c r="E105" s="1706"/>
      <c r="F105" s="1706"/>
      <c r="G105" s="1706"/>
      <c r="H105" s="1706"/>
      <c r="I105" s="1706"/>
      <c r="J105" s="1706"/>
      <c r="K105" s="1705"/>
      <c r="L105" s="1705"/>
      <c r="M105" s="1705"/>
      <c r="N105" s="1705"/>
      <c r="O105" s="1705"/>
      <c r="P105" s="1705"/>
      <c r="Q105" s="1705"/>
    </row>
    <row r="106" spans="1:17" ht="15.75" customHeight="1">
      <c r="A106" s="1706"/>
      <c r="B106" s="1706"/>
      <c r="C106" s="1706"/>
      <c r="D106" s="1706"/>
      <c r="E106" s="1706"/>
      <c r="F106" s="1706"/>
      <c r="G106" s="1706"/>
      <c r="H106" s="1706"/>
      <c r="I106" s="1706"/>
      <c r="J106" s="1706"/>
      <c r="K106" s="1705"/>
      <c r="L106" s="1705"/>
      <c r="M106" s="1705"/>
      <c r="N106" s="1705"/>
      <c r="O106" s="1705"/>
      <c r="P106" s="1705"/>
      <c r="Q106" s="1705"/>
    </row>
    <row r="107" spans="1:17" ht="15.75" customHeight="1">
      <c r="A107" s="1706"/>
      <c r="B107" s="1706"/>
      <c r="C107" s="1706"/>
      <c r="D107" s="1706"/>
      <c r="E107" s="1706"/>
      <c r="F107" s="1706"/>
      <c r="G107" s="1706"/>
      <c r="H107" s="1706"/>
      <c r="I107" s="1706"/>
      <c r="J107" s="1706"/>
      <c r="K107" s="1705"/>
      <c r="L107" s="1705"/>
      <c r="M107" s="1705"/>
      <c r="N107" s="1705"/>
      <c r="O107" s="1705"/>
      <c r="P107" s="1705"/>
      <c r="Q107" s="1705"/>
    </row>
    <row r="108" spans="1:17" ht="15.75" customHeight="1">
      <c r="A108" s="1706"/>
      <c r="B108" s="1706"/>
      <c r="C108" s="1706"/>
      <c r="D108" s="1706"/>
      <c r="E108" s="1706"/>
      <c r="F108" s="1706"/>
      <c r="G108" s="1706"/>
      <c r="H108" s="1706"/>
      <c r="I108" s="1706"/>
      <c r="J108" s="1706"/>
      <c r="K108" s="1705"/>
      <c r="L108" s="1705"/>
      <c r="M108" s="1705"/>
      <c r="N108" s="1705"/>
      <c r="O108" s="1705"/>
      <c r="P108" s="1705"/>
      <c r="Q108" s="1705"/>
    </row>
    <row r="109" spans="1:17" ht="15.75" customHeight="1">
      <c r="A109" s="1706"/>
      <c r="B109" s="1706"/>
      <c r="C109" s="1706"/>
      <c r="D109" s="1706"/>
      <c r="E109" s="1706"/>
      <c r="F109" s="1706"/>
      <c r="G109" s="1706"/>
      <c r="H109" s="1706"/>
      <c r="I109" s="1706"/>
      <c r="J109" s="1706"/>
      <c r="K109" s="1705"/>
      <c r="L109" s="1705"/>
      <c r="M109" s="1705"/>
      <c r="N109" s="1705"/>
      <c r="O109" s="1705"/>
      <c r="P109" s="1705"/>
      <c r="Q109" s="1705"/>
    </row>
    <row r="110" spans="1:17" ht="15.75" customHeight="1">
      <c r="A110" s="1706"/>
      <c r="B110" s="1706"/>
      <c r="C110" s="1706"/>
      <c r="D110" s="1706"/>
      <c r="E110" s="1706"/>
      <c r="F110" s="1706"/>
      <c r="G110" s="1706"/>
      <c r="H110" s="1706"/>
      <c r="I110" s="1706"/>
      <c r="J110" s="1706"/>
      <c r="K110" s="1705"/>
      <c r="L110" s="1705"/>
      <c r="M110" s="1705"/>
      <c r="N110" s="1705"/>
      <c r="O110" s="1705"/>
      <c r="P110" s="1705"/>
      <c r="Q110" s="1705"/>
    </row>
    <row r="111" spans="1:17" ht="15.75" customHeight="1">
      <c r="A111" s="1706"/>
      <c r="B111" s="1706"/>
      <c r="C111" s="1706"/>
      <c r="D111" s="1706"/>
      <c r="E111" s="1706"/>
      <c r="F111" s="1706"/>
      <c r="G111" s="1706"/>
      <c r="H111" s="1706"/>
      <c r="I111" s="1706"/>
      <c r="J111" s="1706"/>
      <c r="K111" s="1705"/>
      <c r="L111" s="1705"/>
      <c r="M111" s="1705"/>
      <c r="N111" s="1705"/>
      <c r="O111" s="1705"/>
      <c r="P111" s="1705"/>
      <c r="Q111" s="1705"/>
    </row>
    <row r="112" spans="1:17" ht="15.75" customHeight="1">
      <c r="A112" s="1706"/>
      <c r="B112" s="1706"/>
      <c r="C112" s="1706"/>
      <c r="D112" s="1706"/>
      <c r="E112" s="1706"/>
      <c r="F112" s="1706"/>
      <c r="G112" s="1706"/>
      <c r="H112" s="1706"/>
      <c r="I112" s="1706"/>
      <c r="J112" s="1706"/>
      <c r="K112" s="1705"/>
      <c r="L112" s="1705"/>
      <c r="M112" s="1705"/>
      <c r="N112" s="1705"/>
      <c r="O112" s="1705"/>
      <c r="P112" s="1705"/>
      <c r="Q112" s="1705"/>
    </row>
    <row r="113" spans="1:17" ht="15.75" customHeight="1">
      <c r="A113" s="1706"/>
      <c r="B113" s="1706"/>
      <c r="C113" s="1706"/>
      <c r="D113" s="1706"/>
      <c r="E113" s="1706"/>
      <c r="F113" s="1706"/>
      <c r="G113" s="1706"/>
      <c r="H113" s="1706"/>
      <c r="I113" s="1706"/>
      <c r="J113" s="1706"/>
      <c r="K113" s="1705"/>
      <c r="L113" s="1705"/>
      <c r="M113" s="1705"/>
      <c r="N113" s="1705"/>
      <c r="O113" s="1705"/>
      <c r="P113" s="1705"/>
      <c r="Q113" s="1705"/>
    </row>
    <row r="114" spans="1:17" ht="15.75" customHeight="1">
      <c r="A114" s="1706"/>
      <c r="B114" s="1706"/>
      <c r="C114" s="1706"/>
      <c r="D114" s="1706"/>
      <c r="E114" s="1706"/>
      <c r="F114" s="1706"/>
      <c r="G114" s="1706"/>
      <c r="H114" s="1706"/>
      <c r="I114" s="1706"/>
      <c r="J114" s="1706"/>
      <c r="K114" s="1705"/>
      <c r="L114" s="1705"/>
      <c r="M114" s="1705"/>
      <c r="N114" s="1705"/>
      <c r="O114" s="1705"/>
      <c r="P114" s="1705"/>
      <c r="Q114" s="1705"/>
    </row>
    <row r="115" spans="1:17" ht="15.75" customHeight="1">
      <c r="A115" s="1706"/>
      <c r="B115" s="1706"/>
      <c r="C115" s="1706"/>
      <c r="D115" s="1706"/>
      <c r="E115" s="1706"/>
      <c r="F115" s="1706"/>
      <c r="G115" s="1706"/>
      <c r="H115" s="1706"/>
      <c r="I115" s="1706"/>
      <c r="J115" s="1706"/>
      <c r="K115" s="1705"/>
      <c r="L115" s="1705"/>
      <c r="M115" s="1705"/>
      <c r="N115" s="1705"/>
      <c r="O115" s="1705"/>
      <c r="P115" s="1705"/>
      <c r="Q115" s="1705"/>
    </row>
    <row r="116" spans="1:17" ht="15.75" customHeight="1">
      <c r="A116" s="1706"/>
      <c r="B116" s="1706"/>
      <c r="C116" s="1706"/>
      <c r="D116" s="1706"/>
      <c r="E116" s="1706"/>
      <c r="F116" s="1706"/>
      <c r="G116" s="1706"/>
      <c r="H116" s="1706"/>
      <c r="I116" s="1706"/>
      <c r="J116" s="1706"/>
      <c r="K116" s="1705"/>
      <c r="L116" s="1705"/>
      <c r="M116" s="1705"/>
      <c r="N116" s="1705"/>
      <c r="O116" s="1705"/>
      <c r="P116" s="1705"/>
      <c r="Q116" s="1705"/>
    </row>
    <row r="117" spans="1:17" ht="15.75" customHeight="1">
      <c r="A117" s="1706"/>
      <c r="B117" s="1706"/>
      <c r="C117" s="1706"/>
      <c r="D117" s="1706"/>
      <c r="E117" s="1706"/>
      <c r="F117" s="1706"/>
      <c r="G117" s="1706"/>
      <c r="H117" s="1706"/>
      <c r="I117" s="1706"/>
      <c r="J117" s="1706"/>
      <c r="K117" s="1705"/>
      <c r="L117" s="1705"/>
      <c r="M117" s="1705"/>
      <c r="N117" s="1705"/>
      <c r="O117" s="1705"/>
      <c r="P117" s="1705"/>
      <c r="Q117" s="1705"/>
    </row>
    <row r="118" spans="1:17" ht="15.75" customHeight="1">
      <c r="A118" s="1706"/>
      <c r="B118" s="1706"/>
      <c r="C118" s="1706"/>
      <c r="D118" s="1706"/>
      <c r="E118" s="1706"/>
      <c r="F118" s="1706"/>
      <c r="G118" s="1706"/>
      <c r="H118" s="1706"/>
      <c r="I118" s="1706"/>
      <c r="J118" s="1706"/>
      <c r="K118" s="1705"/>
      <c r="L118" s="1705"/>
      <c r="M118" s="1705"/>
      <c r="N118" s="1705"/>
      <c r="O118" s="1705"/>
      <c r="P118" s="1705"/>
      <c r="Q118" s="1705"/>
    </row>
    <row r="119" spans="1:17" ht="15.75" customHeight="1">
      <c r="A119" s="1706"/>
      <c r="B119" s="1706"/>
      <c r="C119" s="1706"/>
      <c r="D119" s="1706"/>
      <c r="E119" s="1706"/>
      <c r="F119" s="1706"/>
      <c r="G119" s="1706"/>
      <c r="H119" s="1706"/>
      <c r="I119" s="1706"/>
      <c r="J119" s="1706"/>
      <c r="K119" s="1705"/>
      <c r="L119" s="1705"/>
      <c r="M119" s="1705"/>
      <c r="N119" s="1705"/>
      <c r="O119" s="1705"/>
      <c r="P119" s="1705"/>
      <c r="Q119" s="1705"/>
    </row>
    <row r="120" spans="1:17" ht="15.75" customHeight="1">
      <c r="A120" s="1706"/>
      <c r="B120" s="1706"/>
      <c r="C120" s="1706"/>
      <c r="D120" s="1706"/>
      <c r="E120" s="1706"/>
      <c r="F120" s="1706"/>
      <c r="G120" s="1706"/>
      <c r="H120" s="1706"/>
      <c r="I120" s="1706"/>
      <c r="J120" s="1706"/>
      <c r="K120" s="1705"/>
      <c r="L120" s="1705"/>
      <c r="M120" s="1705"/>
      <c r="N120" s="1705"/>
      <c r="O120" s="1705"/>
      <c r="P120" s="1705"/>
      <c r="Q120" s="1705"/>
    </row>
    <row r="121" spans="1:17" ht="15.75" customHeight="1">
      <c r="A121" s="1706"/>
      <c r="B121" s="1706"/>
      <c r="C121" s="1706"/>
      <c r="D121" s="1706"/>
      <c r="E121" s="1706"/>
      <c r="F121" s="1706"/>
      <c r="G121" s="1706"/>
      <c r="H121" s="1706"/>
      <c r="I121" s="1706"/>
      <c r="J121" s="1706"/>
      <c r="K121" s="1705"/>
      <c r="L121" s="1705"/>
      <c r="M121" s="1705"/>
      <c r="N121" s="1705"/>
      <c r="O121" s="1705"/>
      <c r="P121" s="1705"/>
      <c r="Q121" s="1705"/>
    </row>
    <row r="122" spans="1:17" ht="15.75" customHeight="1">
      <c r="A122" s="1706"/>
      <c r="B122" s="1706"/>
      <c r="C122" s="1706"/>
      <c r="D122" s="1706"/>
      <c r="E122" s="1706"/>
      <c r="F122" s="1706"/>
      <c r="G122" s="1706"/>
      <c r="H122" s="1706"/>
      <c r="I122" s="1706"/>
      <c r="J122" s="1706"/>
      <c r="K122" s="1705"/>
      <c r="L122" s="1705"/>
      <c r="M122" s="1705"/>
      <c r="N122" s="1705"/>
      <c r="O122" s="1705"/>
      <c r="P122" s="1705"/>
      <c r="Q122" s="1705"/>
    </row>
    <row r="123" spans="1:17" ht="15.75" customHeight="1">
      <c r="A123" s="1706"/>
      <c r="B123" s="1706"/>
      <c r="C123" s="1706"/>
      <c r="D123" s="1706"/>
      <c r="E123" s="1706"/>
      <c r="F123" s="1706"/>
      <c r="G123" s="1706"/>
      <c r="H123" s="1706"/>
      <c r="I123" s="1706"/>
      <c r="J123" s="1706"/>
      <c r="K123" s="1705"/>
      <c r="L123" s="1705"/>
      <c r="M123" s="1705"/>
      <c r="N123" s="1705"/>
      <c r="O123" s="1705"/>
      <c r="P123" s="1705"/>
      <c r="Q123" s="1705"/>
    </row>
    <row r="124" spans="1:17" ht="15.75" customHeight="1">
      <c r="A124" s="1706"/>
      <c r="B124" s="1706"/>
      <c r="C124" s="1706"/>
      <c r="D124" s="1706"/>
      <c r="E124" s="1706"/>
      <c r="F124" s="1706"/>
      <c r="G124" s="1706"/>
      <c r="H124" s="1706"/>
      <c r="I124" s="1706"/>
      <c r="J124" s="1706"/>
      <c r="K124" s="1705"/>
      <c r="L124" s="1705"/>
      <c r="M124" s="1705"/>
      <c r="N124" s="1705"/>
      <c r="O124" s="1705"/>
      <c r="P124" s="1705"/>
      <c r="Q124" s="1705"/>
    </row>
    <row r="125" spans="1:17" ht="15.75" customHeight="1">
      <c r="A125" s="1706"/>
      <c r="B125" s="1706"/>
      <c r="C125" s="1706"/>
      <c r="D125" s="1706"/>
      <c r="E125" s="1706"/>
      <c r="F125" s="1706"/>
      <c r="G125" s="1706"/>
      <c r="H125" s="1706"/>
      <c r="I125" s="1706"/>
      <c r="J125" s="1706"/>
      <c r="K125" s="1705"/>
      <c r="L125" s="1705"/>
      <c r="M125" s="1705"/>
      <c r="N125" s="1705"/>
      <c r="O125" s="1705"/>
      <c r="P125" s="1705"/>
      <c r="Q125" s="1705"/>
    </row>
    <row r="126" spans="1:17" ht="15.75" customHeight="1">
      <c r="A126" s="1706"/>
      <c r="B126" s="1706"/>
      <c r="C126" s="1706"/>
      <c r="D126" s="1706"/>
      <c r="E126" s="1706"/>
      <c r="F126" s="1706"/>
      <c r="G126" s="1706"/>
      <c r="H126" s="1706"/>
      <c r="I126" s="1706"/>
      <c r="J126" s="1706"/>
      <c r="K126" s="1705"/>
      <c r="L126" s="1705"/>
      <c r="M126" s="1705"/>
      <c r="N126" s="1705"/>
      <c r="O126" s="1705"/>
      <c r="P126" s="1705"/>
      <c r="Q126" s="1705"/>
    </row>
    <row r="127" spans="1:17" ht="15.75" customHeight="1">
      <c r="A127" s="1706"/>
      <c r="B127" s="1706"/>
      <c r="C127" s="1706"/>
      <c r="D127" s="1706"/>
      <c r="E127" s="1706"/>
      <c r="F127" s="1706"/>
      <c r="G127" s="1706"/>
      <c r="H127" s="1706"/>
      <c r="I127" s="1706"/>
      <c r="J127" s="1706"/>
      <c r="K127" s="1705"/>
      <c r="L127" s="1705"/>
      <c r="M127" s="1705"/>
      <c r="N127" s="1705"/>
      <c r="O127" s="1705"/>
      <c r="P127" s="1705"/>
      <c r="Q127" s="1705"/>
    </row>
    <row r="128" spans="1:17" ht="15.75" customHeight="1">
      <c r="A128" s="1706"/>
      <c r="B128" s="1706"/>
      <c r="C128" s="1706"/>
      <c r="D128" s="1706"/>
      <c r="E128" s="1706"/>
      <c r="F128" s="1706"/>
      <c r="G128" s="1706"/>
      <c r="H128" s="1706"/>
      <c r="I128" s="1706"/>
      <c r="J128" s="1706"/>
      <c r="K128" s="1705"/>
      <c r="L128" s="1705"/>
      <c r="M128" s="1705"/>
      <c r="N128" s="1705"/>
      <c r="O128" s="1705"/>
      <c r="P128" s="1705"/>
      <c r="Q128" s="1705"/>
    </row>
    <row r="129" spans="1:17" ht="15.75" customHeight="1">
      <c r="A129" s="1706"/>
      <c r="B129" s="1706"/>
      <c r="C129" s="1706"/>
      <c r="D129" s="1706"/>
      <c r="E129" s="1706"/>
      <c r="F129" s="1706"/>
      <c r="G129" s="1706"/>
      <c r="H129" s="1706"/>
      <c r="I129" s="1706"/>
      <c r="J129" s="1706"/>
      <c r="K129" s="1705"/>
      <c r="L129" s="1705"/>
      <c r="M129" s="1705"/>
      <c r="N129" s="1705"/>
      <c r="O129" s="1705"/>
      <c r="P129" s="1705"/>
      <c r="Q129" s="1705"/>
    </row>
    <row r="130" spans="1:17" ht="15.75" customHeight="1">
      <c r="A130" s="1706"/>
      <c r="B130" s="1706"/>
      <c r="C130" s="1706"/>
      <c r="D130" s="1706"/>
      <c r="E130" s="1706"/>
      <c r="F130" s="1706"/>
      <c r="G130" s="1706"/>
      <c r="H130" s="1706"/>
      <c r="I130" s="1706"/>
      <c r="J130" s="1706"/>
      <c r="K130" s="1705"/>
      <c r="L130" s="1705"/>
      <c r="M130" s="1705"/>
      <c r="N130" s="1705"/>
      <c r="O130" s="1705"/>
      <c r="P130" s="1705"/>
      <c r="Q130" s="1705"/>
    </row>
    <row r="131" spans="1:17" ht="15.75" customHeight="1">
      <c r="A131" s="1706"/>
      <c r="B131" s="1706"/>
      <c r="C131" s="1706"/>
      <c r="D131" s="1706"/>
      <c r="E131" s="1706"/>
      <c r="F131" s="1706"/>
      <c r="G131" s="1706"/>
      <c r="H131" s="1706"/>
      <c r="I131" s="1706"/>
      <c r="J131" s="1706"/>
      <c r="K131" s="1705"/>
      <c r="L131" s="1705"/>
      <c r="M131" s="1705"/>
      <c r="N131" s="1705"/>
      <c r="O131" s="1705"/>
      <c r="P131" s="1705"/>
      <c r="Q131" s="1705"/>
    </row>
    <row r="132" spans="1:17" ht="15.75" customHeight="1">
      <c r="A132" s="1706"/>
      <c r="B132" s="1706"/>
      <c r="C132" s="1706"/>
      <c r="D132" s="1706"/>
      <c r="E132" s="1706"/>
      <c r="F132" s="1706"/>
      <c r="G132" s="1706"/>
      <c r="H132" s="1706"/>
      <c r="I132" s="1706"/>
      <c r="J132" s="1706"/>
      <c r="K132" s="1705"/>
      <c r="L132" s="1705"/>
      <c r="M132" s="1705"/>
      <c r="N132" s="1705"/>
      <c r="O132" s="1705"/>
      <c r="P132" s="1705"/>
      <c r="Q132" s="1705"/>
    </row>
    <row r="133" spans="1:17" ht="15.75" customHeight="1">
      <c r="A133" s="1706"/>
      <c r="B133" s="1706"/>
      <c r="C133" s="1706"/>
      <c r="D133" s="1706"/>
      <c r="E133" s="1706"/>
      <c r="F133" s="1706"/>
      <c r="G133" s="1706"/>
      <c r="H133" s="1706"/>
      <c r="I133" s="1706"/>
      <c r="J133" s="1706"/>
      <c r="K133" s="1705"/>
      <c r="L133" s="1705"/>
      <c r="M133" s="1705"/>
      <c r="N133" s="1705"/>
      <c r="O133" s="1705"/>
      <c r="P133" s="1705"/>
      <c r="Q133" s="1705"/>
    </row>
    <row r="134" spans="1:17" ht="15.75" customHeight="1">
      <c r="A134" s="1706"/>
      <c r="B134" s="1706"/>
      <c r="C134" s="1706"/>
      <c r="D134" s="1706"/>
      <c r="E134" s="1706"/>
      <c r="F134" s="1706"/>
      <c r="G134" s="1706"/>
      <c r="H134" s="1706"/>
      <c r="I134" s="1706"/>
      <c r="J134" s="1706"/>
      <c r="K134" s="1705"/>
      <c r="L134" s="1705"/>
      <c r="M134" s="1705"/>
      <c r="N134" s="1705"/>
      <c r="O134" s="1705"/>
      <c r="P134" s="1705"/>
      <c r="Q134" s="1705"/>
    </row>
    <row r="135" spans="1:17" ht="15.75" customHeight="1">
      <c r="A135" s="1706"/>
      <c r="B135" s="1706"/>
      <c r="C135" s="1706"/>
      <c r="D135" s="1706"/>
      <c r="E135" s="1706"/>
      <c r="F135" s="1706"/>
      <c r="G135" s="1706"/>
      <c r="H135" s="1706"/>
      <c r="I135" s="1706"/>
      <c r="J135" s="1706"/>
      <c r="K135" s="1705"/>
      <c r="L135" s="1705"/>
      <c r="M135" s="1705"/>
      <c r="N135" s="1705"/>
      <c r="O135" s="1705"/>
      <c r="P135" s="1705"/>
      <c r="Q135" s="1705"/>
    </row>
    <row r="136" spans="1:17" ht="15.75" customHeight="1">
      <c r="A136" s="1706"/>
      <c r="B136" s="1706"/>
      <c r="C136" s="1706"/>
      <c r="D136" s="1706"/>
      <c r="E136" s="1706"/>
      <c r="F136" s="1706"/>
      <c r="G136" s="1706"/>
      <c r="H136" s="1706"/>
      <c r="I136" s="1706"/>
      <c r="J136" s="1706"/>
      <c r="K136" s="1705"/>
      <c r="L136" s="1705"/>
      <c r="M136" s="1705"/>
      <c r="N136" s="1705"/>
      <c r="O136" s="1705"/>
      <c r="P136" s="1705"/>
      <c r="Q136" s="1705"/>
    </row>
    <row r="137" spans="1:17" ht="15.75" customHeight="1">
      <c r="A137" s="1706"/>
      <c r="B137" s="1706"/>
      <c r="C137" s="1706"/>
      <c r="D137" s="1706"/>
      <c r="E137" s="1706"/>
      <c r="F137" s="1706"/>
      <c r="G137" s="1706"/>
      <c r="H137" s="1706"/>
      <c r="I137" s="1706"/>
      <c r="J137" s="1706"/>
      <c r="K137" s="1705"/>
      <c r="L137" s="1705"/>
      <c r="M137" s="1705"/>
      <c r="N137" s="1705"/>
      <c r="O137" s="1705"/>
      <c r="P137" s="1705"/>
      <c r="Q137" s="1705"/>
    </row>
    <row r="138" spans="1:17" ht="15.75" customHeight="1">
      <c r="A138" s="1706"/>
      <c r="B138" s="1706"/>
      <c r="C138" s="1706"/>
      <c r="D138" s="1706"/>
      <c r="E138" s="1706"/>
      <c r="F138" s="1706"/>
      <c r="G138" s="1706"/>
      <c r="H138" s="1706"/>
      <c r="I138" s="1706"/>
      <c r="J138" s="1706"/>
      <c r="K138" s="1705"/>
      <c r="L138" s="1705"/>
      <c r="M138" s="1705"/>
      <c r="N138" s="1705"/>
      <c r="O138" s="1705"/>
      <c r="P138" s="1705"/>
      <c r="Q138" s="1705"/>
    </row>
    <row r="139" spans="1:17" ht="15.75" customHeight="1">
      <c r="A139" s="1706"/>
      <c r="B139" s="1706"/>
      <c r="C139" s="1706"/>
      <c r="D139" s="1706"/>
      <c r="E139" s="1706"/>
      <c r="F139" s="1706"/>
      <c r="G139" s="1706"/>
      <c r="H139" s="1706"/>
      <c r="I139" s="1706"/>
      <c r="J139" s="1706"/>
      <c r="K139" s="1705"/>
      <c r="L139" s="1705"/>
      <c r="M139" s="1705"/>
      <c r="N139" s="1705"/>
      <c r="O139" s="1705"/>
      <c r="P139" s="1705"/>
      <c r="Q139" s="1705"/>
    </row>
    <row r="140" spans="1:17" ht="15.75" customHeight="1">
      <c r="A140" s="1706"/>
      <c r="B140" s="1706"/>
      <c r="C140" s="1706"/>
      <c r="D140" s="1706"/>
      <c r="E140" s="1706"/>
      <c r="F140" s="1706"/>
      <c r="G140" s="1706"/>
      <c r="H140" s="1706"/>
      <c r="I140" s="1706"/>
      <c r="J140" s="1706"/>
      <c r="K140" s="1705"/>
      <c r="L140" s="1705"/>
      <c r="M140" s="1705"/>
      <c r="N140" s="1705"/>
      <c r="O140" s="1705"/>
      <c r="P140" s="1705"/>
      <c r="Q140" s="1705"/>
    </row>
    <row r="141" spans="1:17" ht="15.75" customHeight="1">
      <c r="A141" s="1706"/>
      <c r="B141" s="1706"/>
      <c r="C141" s="1706"/>
      <c r="D141" s="1706"/>
      <c r="E141" s="1706"/>
      <c r="F141" s="1706"/>
      <c r="G141" s="1706"/>
      <c r="H141" s="1706"/>
      <c r="I141" s="1706"/>
      <c r="J141" s="1706"/>
      <c r="K141" s="1705"/>
      <c r="L141" s="1705"/>
      <c r="M141" s="1705"/>
      <c r="N141" s="1705"/>
      <c r="O141" s="1705"/>
      <c r="P141" s="1705"/>
      <c r="Q141" s="1705"/>
    </row>
    <row r="142" spans="1:17" ht="15.75" customHeight="1">
      <c r="A142" s="1706"/>
      <c r="B142" s="1706"/>
      <c r="C142" s="1706"/>
      <c r="D142" s="1706"/>
      <c r="E142" s="1706"/>
      <c r="F142" s="1706"/>
      <c r="G142" s="1706"/>
      <c r="H142" s="1706"/>
      <c r="I142" s="1706"/>
      <c r="J142" s="1706"/>
      <c r="K142" s="1705"/>
      <c r="L142" s="1705"/>
      <c r="M142" s="1705"/>
      <c r="N142" s="1705"/>
      <c r="O142" s="1705"/>
      <c r="P142" s="1705"/>
      <c r="Q142" s="1705"/>
    </row>
    <row r="143" spans="1:17" ht="15.75" customHeight="1">
      <c r="A143" s="1706"/>
      <c r="B143" s="1706"/>
      <c r="C143" s="1706"/>
      <c r="D143" s="1706"/>
      <c r="E143" s="1706"/>
      <c r="F143" s="1706"/>
      <c r="G143" s="1706"/>
      <c r="H143" s="1706"/>
      <c r="I143" s="1706"/>
      <c r="J143" s="1706"/>
      <c r="K143" s="1705"/>
      <c r="L143" s="1705"/>
      <c r="M143" s="1705"/>
      <c r="N143" s="1705"/>
      <c r="O143" s="1705"/>
      <c r="P143" s="1705"/>
      <c r="Q143" s="1705"/>
    </row>
    <row r="144" spans="1:17" ht="15.75" customHeight="1">
      <c r="A144" s="1706"/>
      <c r="B144" s="1706"/>
      <c r="C144" s="1706"/>
      <c r="D144" s="1706"/>
      <c r="E144" s="1706"/>
      <c r="F144" s="1706"/>
      <c r="G144" s="1706"/>
      <c r="H144" s="1706"/>
      <c r="I144" s="1706"/>
      <c r="J144" s="1706"/>
      <c r="K144" s="1705"/>
      <c r="L144" s="1705"/>
      <c r="M144" s="1705"/>
      <c r="N144" s="1705"/>
      <c r="O144" s="1705"/>
      <c r="P144" s="1705"/>
      <c r="Q144" s="1705"/>
    </row>
    <row r="145" spans="1:17" ht="15.75" customHeight="1">
      <c r="A145" s="1706"/>
      <c r="B145" s="1706"/>
      <c r="C145" s="1706"/>
      <c r="D145" s="1706"/>
      <c r="E145" s="1706"/>
      <c r="F145" s="1706"/>
      <c r="G145" s="1706"/>
      <c r="H145" s="1706"/>
      <c r="I145" s="1706"/>
      <c r="J145" s="1706"/>
      <c r="K145" s="1705"/>
      <c r="L145" s="1705"/>
      <c r="M145" s="1705"/>
      <c r="N145" s="1705"/>
      <c r="O145" s="1705"/>
      <c r="P145" s="1705"/>
      <c r="Q145" s="1705"/>
    </row>
    <row r="146" spans="1:17" ht="15.75" customHeight="1">
      <c r="A146" s="1706"/>
      <c r="B146" s="1706"/>
      <c r="C146" s="1706"/>
      <c r="D146" s="1706"/>
      <c r="E146" s="1706"/>
      <c r="F146" s="1706"/>
      <c r="G146" s="1706"/>
      <c r="H146" s="1706"/>
      <c r="I146" s="1706"/>
      <c r="J146" s="1706"/>
      <c r="K146" s="1705"/>
      <c r="L146" s="1705"/>
      <c r="M146" s="1705"/>
      <c r="N146" s="1705"/>
      <c r="O146" s="1705"/>
      <c r="P146" s="1705"/>
      <c r="Q146" s="1705"/>
    </row>
    <row r="147" spans="1:17" ht="15.75" customHeight="1">
      <c r="A147" s="1706"/>
      <c r="B147" s="1706"/>
      <c r="C147" s="1706"/>
      <c r="D147" s="1706"/>
      <c r="E147" s="1706"/>
      <c r="F147" s="1706"/>
      <c r="G147" s="1706"/>
      <c r="H147" s="1706"/>
      <c r="I147" s="1706"/>
      <c r="J147" s="1706"/>
      <c r="K147" s="1705"/>
      <c r="L147" s="1705"/>
      <c r="M147" s="1705"/>
      <c r="N147" s="1705"/>
      <c r="O147" s="1705"/>
      <c r="P147" s="1705"/>
      <c r="Q147" s="1705"/>
    </row>
    <row r="148" spans="1:17" ht="15.75" customHeight="1">
      <c r="A148" s="1706"/>
      <c r="B148" s="1706"/>
      <c r="C148" s="1706"/>
      <c r="D148" s="1706"/>
      <c r="E148" s="1706"/>
      <c r="F148" s="1706"/>
      <c r="G148" s="1706"/>
      <c r="H148" s="1706"/>
      <c r="I148" s="1706"/>
      <c r="J148" s="1706"/>
      <c r="K148" s="1705"/>
      <c r="L148" s="1705"/>
      <c r="M148" s="1705"/>
      <c r="N148" s="1705"/>
      <c r="O148" s="1705"/>
      <c r="P148" s="1705"/>
      <c r="Q148" s="1705"/>
    </row>
    <row r="149" spans="1:17" ht="15.75" customHeight="1">
      <c r="A149" s="1706"/>
      <c r="B149" s="1706"/>
      <c r="C149" s="1706"/>
      <c r="D149" s="1706"/>
      <c r="E149" s="1706"/>
      <c r="F149" s="1706"/>
      <c r="G149" s="1706"/>
      <c r="H149" s="1706"/>
      <c r="I149" s="1706"/>
      <c r="J149" s="1706"/>
      <c r="K149" s="1705"/>
      <c r="L149" s="1705"/>
      <c r="M149" s="1705"/>
      <c r="N149" s="1705"/>
      <c r="O149" s="1705"/>
      <c r="P149" s="1705"/>
      <c r="Q149" s="1705"/>
    </row>
    <row r="150" spans="1:17" ht="15.75" customHeight="1">
      <c r="A150" s="1706"/>
      <c r="B150" s="1706"/>
      <c r="C150" s="1706"/>
      <c r="D150" s="1706"/>
      <c r="E150" s="1706"/>
      <c r="F150" s="1706"/>
      <c r="G150" s="1706"/>
      <c r="H150" s="1706"/>
      <c r="I150" s="1706"/>
      <c r="J150" s="1706"/>
      <c r="K150" s="1705"/>
      <c r="L150" s="1705"/>
      <c r="M150" s="1705"/>
      <c r="N150" s="1705"/>
      <c r="O150" s="1705"/>
      <c r="P150" s="1705"/>
      <c r="Q150" s="1705"/>
    </row>
    <row r="151" spans="1:17" ht="15.75" customHeight="1">
      <c r="A151" s="1706"/>
      <c r="B151" s="1706"/>
      <c r="C151" s="1706"/>
      <c r="D151" s="1706"/>
      <c r="E151" s="1706"/>
      <c r="F151" s="1706"/>
      <c r="G151" s="1706"/>
      <c r="H151" s="1706"/>
      <c r="I151" s="1706"/>
      <c r="J151" s="1706"/>
      <c r="K151" s="1705"/>
      <c r="L151" s="1705"/>
      <c r="M151" s="1705"/>
      <c r="N151" s="1705"/>
      <c r="O151" s="1705"/>
      <c r="P151" s="1705"/>
      <c r="Q151" s="1705"/>
    </row>
    <row r="152" spans="1:17" ht="15.75" customHeight="1">
      <c r="A152" s="1706"/>
      <c r="B152" s="1706"/>
      <c r="C152" s="1706"/>
      <c r="D152" s="1706"/>
      <c r="E152" s="1706"/>
      <c r="F152" s="1706"/>
      <c r="G152" s="1706"/>
      <c r="H152" s="1706"/>
      <c r="I152" s="1706"/>
      <c r="J152" s="1706"/>
      <c r="K152" s="1705"/>
      <c r="L152" s="1705"/>
      <c r="M152" s="1705"/>
      <c r="N152" s="1705"/>
      <c r="O152" s="1705"/>
      <c r="P152" s="1705"/>
      <c r="Q152" s="1705"/>
    </row>
    <row r="153" spans="1:17" ht="15.75" customHeight="1">
      <c r="A153" s="1706"/>
      <c r="B153" s="1706"/>
      <c r="C153" s="1706"/>
      <c r="D153" s="1706"/>
      <c r="E153" s="1706"/>
      <c r="F153" s="1706"/>
      <c r="G153" s="1706"/>
      <c r="H153" s="1706"/>
      <c r="I153" s="1706"/>
      <c r="J153" s="1706"/>
      <c r="K153" s="1705"/>
      <c r="L153" s="1705"/>
      <c r="M153" s="1705"/>
      <c r="N153" s="1705"/>
      <c r="O153" s="1705"/>
      <c r="P153" s="1705"/>
      <c r="Q153" s="1705"/>
    </row>
    <row r="154" spans="1:17" ht="15.75" customHeight="1">
      <c r="A154" s="1706"/>
      <c r="B154" s="1706"/>
      <c r="C154" s="1706"/>
      <c r="D154" s="1706"/>
      <c r="E154" s="1706"/>
      <c r="F154" s="1706"/>
      <c r="G154" s="1706"/>
      <c r="H154" s="1706"/>
      <c r="I154" s="1706"/>
      <c r="J154" s="1706"/>
      <c r="K154" s="1705"/>
      <c r="L154" s="1705"/>
      <c r="M154" s="1705"/>
      <c r="N154" s="1705"/>
      <c r="O154" s="1705"/>
      <c r="P154" s="1705"/>
      <c r="Q154" s="1705"/>
    </row>
    <row r="155" spans="1:17" ht="15.75" customHeight="1">
      <c r="A155" s="1706"/>
      <c r="B155" s="1706"/>
      <c r="C155" s="1706"/>
      <c r="D155" s="1706"/>
      <c r="E155" s="1706"/>
      <c r="F155" s="1706"/>
      <c r="G155" s="1706"/>
      <c r="H155" s="1706"/>
      <c r="I155" s="1706"/>
      <c r="J155" s="1706"/>
      <c r="K155" s="1705"/>
      <c r="L155" s="1705"/>
      <c r="M155" s="1705"/>
      <c r="N155" s="1705"/>
      <c r="O155" s="1705"/>
      <c r="P155" s="1705"/>
      <c r="Q155" s="1705"/>
    </row>
    <row r="156" spans="1:17" ht="15.75" customHeight="1">
      <c r="A156" s="1706"/>
      <c r="B156" s="1706"/>
      <c r="C156" s="1706"/>
      <c r="D156" s="1706"/>
      <c r="E156" s="1706"/>
      <c r="F156" s="1706"/>
      <c r="G156" s="1706"/>
      <c r="H156" s="1706"/>
      <c r="I156" s="1706"/>
      <c r="J156" s="1706"/>
      <c r="K156" s="1705"/>
      <c r="L156" s="1705"/>
      <c r="M156" s="1705"/>
      <c r="N156" s="1705"/>
      <c r="O156" s="1705"/>
      <c r="P156" s="1705"/>
      <c r="Q156" s="1705"/>
    </row>
    <row r="157" spans="1:17" ht="15.75" customHeight="1">
      <c r="A157" s="1706"/>
      <c r="B157" s="1706"/>
      <c r="C157" s="1706"/>
      <c r="D157" s="1706"/>
      <c r="E157" s="1706"/>
      <c r="F157" s="1706"/>
      <c r="G157" s="1706"/>
      <c r="H157" s="1706"/>
      <c r="I157" s="1706"/>
      <c r="J157" s="1706"/>
      <c r="K157" s="1705"/>
      <c r="L157" s="1705"/>
      <c r="M157" s="1705"/>
      <c r="N157" s="1705"/>
      <c r="O157" s="1705"/>
      <c r="P157" s="1705"/>
      <c r="Q157" s="1705"/>
    </row>
    <row r="158" spans="1:17" ht="15.75" customHeight="1">
      <c r="A158" s="1706"/>
      <c r="B158" s="1706"/>
      <c r="C158" s="1706"/>
      <c r="D158" s="1706"/>
      <c r="E158" s="1706"/>
      <c r="F158" s="1706"/>
      <c r="G158" s="1706"/>
      <c r="H158" s="1706"/>
      <c r="I158" s="1706"/>
      <c r="J158" s="1706"/>
      <c r="K158" s="1705"/>
      <c r="L158" s="1705"/>
      <c r="M158" s="1705"/>
      <c r="N158" s="1705"/>
      <c r="O158" s="1705"/>
      <c r="P158" s="1705"/>
      <c r="Q158" s="1705"/>
    </row>
    <row r="159" spans="1:17" ht="15.75" customHeight="1">
      <c r="A159" s="1706"/>
      <c r="B159" s="1706"/>
      <c r="C159" s="1706"/>
      <c r="D159" s="1706"/>
      <c r="E159" s="1706"/>
      <c r="F159" s="1706"/>
      <c r="G159" s="1706"/>
      <c r="H159" s="1706"/>
      <c r="I159" s="1706"/>
      <c r="J159" s="1706"/>
      <c r="K159" s="1705"/>
      <c r="L159" s="1705"/>
      <c r="M159" s="1705"/>
      <c r="N159" s="1705"/>
      <c r="O159" s="1705"/>
      <c r="P159" s="1705"/>
      <c r="Q159" s="1705"/>
    </row>
    <row r="160" spans="1:17" ht="15.75" customHeight="1">
      <c r="A160" s="1706"/>
      <c r="B160" s="1706"/>
      <c r="C160" s="1706"/>
      <c r="D160" s="1706"/>
      <c r="E160" s="1706"/>
      <c r="F160" s="1706"/>
      <c r="G160" s="1706"/>
      <c r="H160" s="1706"/>
      <c r="I160" s="1706"/>
      <c r="J160" s="1706"/>
      <c r="K160" s="1705"/>
      <c r="L160" s="1705"/>
      <c r="M160" s="1705"/>
      <c r="N160" s="1705"/>
      <c r="O160" s="1705"/>
      <c r="P160" s="1705"/>
      <c r="Q160" s="1705"/>
    </row>
    <row r="161" spans="1:17" ht="15.75" customHeight="1">
      <c r="A161" s="1706"/>
      <c r="B161" s="1706"/>
      <c r="C161" s="1706"/>
      <c r="D161" s="1706"/>
      <c r="E161" s="1706"/>
      <c r="F161" s="1706"/>
      <c r="G161" s="1706"/>
      <c r="H161" s="1706"/>
      <c r="I161" s="1706"/>
      <c r="J161" s="1706"/>
      <c r="K161" s="1705"/>
      <c r="L161" s="1705"/>
      <c r="M161" s="1705"/>
      <c r="N161" s="1705"/>
      <c r="O161" s="1705"/>
      <c r="P161" s="1705"/>
      <c r="Q161" s="1705"/>
    </row>
    <row r="162" spans="1:17" ht="15.75" customHeight="1">
      <c r="A162" s="1706"/>
      <c r="B162" s="1706"/>
      <c r="C162" s="1706"/>
      <c r="D162" s="1706"/>
      <c r="E162" s="1706"/>
      <c r="F162" s="1706"/>
      <c r="G162" s="1706"/>
      <c r="H162" s="1706"/>
      <c r="I162" s="1706"/>
      <c r="J162" s="1706"/>
      <c r="K162" s="1705"/>
      <c r="L162" s="1705"/>
      <c r="M162" s="1705"/>
      <c r="N162" s="1705"/>
      <c r="O162" s="1705"/>
      <c r="P162" s="1705"/>
      <c r="Q162" s="1705"/>
    </row>
    <row r="163" spans="1:17" ht="15.75" customHeight="1">
      <c r="A163" s="1706"/>
      <c r="B163" s="1706"/>
      <c r="C163" s="1706"/>
      <c r="D163" s="1706"/>
      <c r="E163" s="1706"/>
      <c r="F163" s="1706"/>
      <c r="G163" s="1706"/>
      <c r="H163" s="1706"/>
      <c r="I163" s="1706"/>
      <c r="J163" s="1706"/>
      <c r="K163" s="1705"/>
      <c r="L163" s="1705"/>
      <c r="M163" s="1705"/>
      <c r="N163" s="1705"/>
      <c r="O163" s="1705"/>
      <c r="P163" s="1705"/>
      <c r="Q163" s="1705"/>
    </row>
    <row r="164" spans="1:17" ht="15.75" customHeight="1">
      <c r="A164" s="1706"/>
      <c r="B164" s="1706"/>
      <c r="C164" s="1706"/>
      <c r="D164" s="1706"/>
      <c r="E164" s="1706"/>
      <c r="F164" s="1706"/>
      <c r="G164" s="1706"/>
      <c r="H164" s="1706"/>
      <c r="I164" s="1706"/>
      <c r="J164" s="1706"/>
      <c r="K164" s="1705"/>
      <c r="L164" s="1705"/>
      <c r="M164" s="1705"/>
      <c r="N164" s="1705"/>
      <c r="O164" s="1705"/>
      <c r="P164" s="1705"/>
      <c r="Q164" s="1705"/>
    </row>
    <row r="165" spans="1:17" ht="15.75" customHeight="1">
      <c r="A165" s="1706"/>
      <c r="B165" s="1706"/>
      <c r="C165" s="1706"/>
      <c r="D165" s="1706"/>
      <c r="E165" s="1706"/>
      <c r="F165" s="1706"/>
      <c r="G165" s="1706"/>
      <c r="H165" s="1706"/>
      <c r="I165" s="1706"/>
      <c r="J165" s="1706"/>
      <c r="K165" s="1705"/>
      <c r="L165" s="1705"/>
      <c r="M165" s="1705"/>
      <c r="N165" s="1705"/>
      <c r="O165" s="1705"/>
      <c r="P165" s="1705"/>
      <c r="Q165" s="1705"/>
    </row>
    <row r="166" spans="1:17" ht="15.75" customHeight="1">
      <c r="A166" s="1706"/>
      <c r="B166" s="1706"/>
      <c r="C166" s="1706"/>
      <c r="D166" s="1706"/>
      <c r="E166" s="1706"/>
      <c r="F166" s="1706"/>
      <c r="G166" s="1706"/>
      <c r="H166" s="1706"/>
      <c r="I166" s="1706"/>
      <c r="J166" s="1706"/>
      <c r="K166" s="1705"/>
      <c r="L166" s="1705"/>
      <c r="M166" s="1705"/>
      <c r="N166" s="1705"/>
      <c r="O166" s="1705"/>
      <c r="P166" s="1705"/>
      <c r="Q166" s="1705"/>
    </row>
    <row r="167" spans="1:17" ht="15.75" customHeight="1">
      <c r="A167" s="1706"/>
      <c r="B167" s="1706"/>
      <c r="C167" s="1706"/>
      <c r="D167" s="1706"/>
      <c r="E167" s="1706"/>
      <c r="F167" s="1706"/>
      <c r="G167" s="1706"/>
      <c r="H167" s="1706"/>
      <c r="I167" s="1706"/>
      <c r="J167" s="1706"/>
      <c r="K167" s="1705"/>
      <c r="L167" s="1705"/>
      <c r="M167" s="1705"/>
      <c r="N167" s="1705"/>
      <c r="O167" s="1705"/>
      <c r="P167" s="1705"/>
      <c r="Q167" s="1705"/>
    </row>
    <row r="168" spans="1:17" ht="15.75" customHeight="1">
      <c r="A168" s="1706"/>
      <c r="B168" s="1706"/>
      <c r="C168" s="1706"/>
      <c r="D168" s="1706"/>
      <c r="E168" s="1706"/>
      <c r="F168" s="1706"/>
      <c r="G168" s="1706"/>
      <c r="H168" s="1706"/>
      <c r="I168" s="1706"/>
      <c r="J168" s="1706"/>
      <c r="K168" s="1705"/>
      <c r="L168" s="1705"/>
      <c r="M168" s="1705"/>
      <c r="N168" s="1705"/>
      <c r="O168" s="1705"/>
      <c r="P168" s="1705"/>
      <c r="Q168" s="1705"/>
    </row>
    <row r="169" spans="1:17" ht="15.75" customHeight="1">
      <c r="A169" s="1706"/>
      <c r="B169" s="1706"/>
      <c r="C169" s="1706"/>
      <c r="D169" s="1706"/>
      <c r="E169" s="1706"/>
      <c r="F169" s="1706"/>
      <c r="G169" s="1706"/>
      <c r="H169" s="1706"/>
      <c r="I169" s="1706"/>
      <c r="J169" s="1706"/>
      <c r="K169" s="1705"/>
      <c r="L169" s="1705"/>
      <c r="M169" s="1705"/>
      <c r="N169" s="1705"/>
      <c r="O169" s="1705"/>
      <c r="P169" s="1705"/>
      <c r="Q169" s="1705"/>
    </row>
    <row r="170" spans="1:17" ht="15.75" customHeight="1">
      <c r="A170" s="1706"/>
      <c r="B170" s="1706"/>
      <c r="C170" s="1706"/>
      <c r="D170" s="1706"/>
      <c r="E170" s="1706"/>
      <c r="F170" s="1706"/>
      <c r="G170" s="1706"/>
      <c r="H170" s="1706"/>
      <c r="I170" s="1706"/>
      <c r="J170" s="1706"/>
      <c r="K170" s="1705"/>
      <c r="L170" s="1705"/>
      <c r="M170" s="1705"/>
      <c r="N170" s="1705"/>
      <c r="O170" s="1705"/>
      <c r="P170" s="1705"/>
      <c r="Q170" s="1705"/>
    </row>
    <row r="171" spans="1:17" ht="15.75" customHeight="1">
      <c r="A171" s="1706"/>
      <c r="B171" s="1706"/>
      <c r="C171" s="1706"/>
      <c r="D171" s="1706"/>
      <c r="E171" s="1706"/>
      <c r="F171" s="1706"/>
      <c r="G171" s="1706"/>
      <c r="H171" s="1706"/>
      <c r="I171" s="1706"/>
      <c r="J171" s="1706"/>
      <c r="K171" s="1705"/>
      <c r="L171" s="1705"/>
      <c r="M171" s="1705"/>
      <c r="N171" s="1705"/>
      <c r="O171" s="1705"/>
      <c r="P171" s="1705"/>
      <c r="Q171" s="1705"/>
    </row>
    <row r="172" spans="1:17" ht="15.75" customHeight="1">
      <c r="A172" s="1706"/>
      <c r="B172" s="1706"/>
      <c r="C172" s="1706"/>
      <c r="D172" s="1706"/>
      <c r="E172" s="1706"/>
      <c r="F172" s="1706"/>
      <c r="G172" s="1706"/>
      <c r="H172" s="1706"/>
      <c r="I172" s="1706"/>
      <c r="J172" s="1706"/>
      <c r="K172" s="1705"/>
      <c r="L172" s="1705"/>
      <c r="M172" s="1705"/>
      <c r="N172" s="1705"/>
      <c r="O172" s="1705"/>
      <c r="P172" s="1705"/>
      <c r="Q172" s="1705"/>
    </row>
    <row r="173" spans="1:17" ht="15.75" customHeight="1">
      <c r="A173" s="1706"/>
      <c r="B173" s="1706"/>
      <c r="C173" s="1706"/>
      <c r="D173" s="1706"/>
      <c r="E173" s="1706"/>
      <c r="F173" s="1706"/>
      <c r="G173" s="1706"/>
      <c r="H173" s="1706"/>
      <c r="I173" s="1706"/>
      <c r="J173" s="1706"/>
      <c r="K173" s="1705"/>
      <c r="L173" s="1705"/>
      <c r="M173" s="1705"/>
      <c r="N173" s="1705"/>
      <c r="O173" s="1705"/>
      <c r="P173" s="1705"/>
      <c r="Q173" s="1705"/>
    </row>
    <row r="174" spans="1:17" ht="15.75" customHeight="1">
      <c r="A174" s="1706"/>
      <c r="B174" s="1706"/>
      <c r="C174" s="1706"/>
      <c r="D174" s="1706"/>
      <c r="E174" s="1706"/>
      <c r="F174" s="1706"/>
      <c r="G174" s="1706"/>
      <c r="H174" s="1706"/>
      <c r="I174" s="1706"/>
      <c r="J174" s="1706"/>
      <c r="K174" s="1705"/>
      <c r="L174" s="1705"/>
      <c r="M174" s="1705"/>
      <c r="N174" s="1705"/>
      <c r="O174" s="1705"/>
      <c r="P174" s="1705"/>
      <c r="Q174" s="1705"/>
    </row>
    <row r="175" spans="1:17" ht="15.75" customHeight="1">
      <c r="A175" s="1706"/>
      <c r="B175" s="1706"/>
      <c r="C175" s="1706"/>
      <c r="D175" s="1706"/>
      <c r="E175" s="1706"/>
      <c r="F175" s="1706"/>
      <c r="G175" s="1706"/>
      <c r="H175" s="1706"/>
      <c r="I175" s="1706"/>
      <c r="J175" s="1706"/>
      <c r="K175" s="1705"/>
      <c r="L175" s="1705"/>
      <c r="M175" s="1705"/>
      <c r="N175" s="1705"/>
      <c r="O175" s="1705"/>
      <c r="P175" s="1705"/>
      <c r="Q175" s="1705"/>
    </row>
    <row r="176" spans="1:17" ht="15.75" customHeight="1">
      <c r="A176" s="1706"/>
      <c r="B176" s="1706"/>
      <c r="C176" s="1706"/>
      <c r="D176" s="1706"/>
      <c r="E176" s="1706"/>
      <c r="F176" s="1706"/>
      <c r="G176" s="1706"/>
      <c r="H176" s="1706"/>
      <c r="I176" s="1706"/>
      <c r="J176" s="1706"/>
      <c r="K176" s="1705"/>
      <c r="L176" s="1705"/>
      <c r="M176" s="1705"/>
      <c r="N176" s="1705"/>
      <c r="O176" s="1705"/>
      <c r="P176" s="1705"/>
      <c r="Q176" s="1705"/>
    </row>
    <row r="177" spans="1:17" ht="15.75" customHeight="1">
      <c r="A177" s="1706"/>
      <c r="B177" s="1706"/>
      <c r="C177" s="1706"/>
      <c r="D177" s="1706"/>
      <c r="E177" s="1706"/>
      <c r="F177" s="1706"/>
      <c r="G177" s="1706"/>
      <c r="H177" s="1706"/>
      <c r="I177" s="1706"/>
      <c r="J177" s="1706"/>
      <c r="K177" s="1705"/>
      <c r="L177" s="1705"/>
      <c r="M177" s="1705"/>
      <c r="N177" s="1705"/>
      <c r="O177" s="1705"/>
      <c r="P177" s="1705"/>
      <c r="Q177" s="1705"/>
    </row>
    <row r="178" spans="1:17" ht="15.75" customHeight="1">
      <c r="A178" s="1706"/>
      <c r="B178" s="1706"/>
      <c r="C178" s="1706"/>
      <c r="D178" s="1706"/>
      <c r="E178" s="1706"/>
      <c r="F178" s="1706"/>
      <c r="G178" s="1706"/>
      <c r="H178" s="1706"/>
      <c r="I178" s="1706"/>
      <c r="J178" s="1706"/>
      <c r="K178" s="1705"/>
      <c r="L178" s="1705"/>
      <c r="M178" s="1705"/>
      <c r="N178" s="1705"/>
      <c r="O178" s="1705"/>
      <c r="P178" s="1705"/>
      <c r="Q178" s="1705"/>
    </row>
    <row r="179" spans="1:17" ht="15.75" customHeight="1">
      <c r="A179" s="1706"/>
      <c r="B179" s="1706"/>
      <c r="C179" s="1706"/>
      <c r="D179" s="1706"/>
      <c r="E179" s="1706"/>
      <c r="F179" s="1706"/>
      <c r="G179" s="1706"/>
      <c r="H179" s="1706"/>
      <c r="I179" s="1706"/>
      <c r="J179" s="1706"/>
      <c r="K179" s="1705"/>
      <c r="L179" s="1705"/>
      <c r="M179" s="1705"/>
      <c r="N179" s="1705"/>
      <c r="O179" s="1705"/>
      <c r="P179" s="1705"/>
      <c r="Q179" s="1705"/>
    </row>
    <row r="180" spans="1:17" ht="15.75" customHeight="1">
      <c r="A180" s="1706"/>
      <c r="B180" s="1706"/>
      <c r="C180" s="1706"/>
      <c r="D180" s="1706"/>
      <c r="E180" s="1706"/>
      <c r="F180" s="1706"/>
      <c r="G180" s="1706"/>
      <c r="H180" s="1706"/>
      <c r="I180" s="1706"/>
      <c r="J180" s="1706"/>
      <c r="K180" s="1705"/>
      <c r="L180" s="1705"/>
      <c r="M180" s="1705"/>
      <c r="N180" s="1705"/>
      <c r="O180" s="1705"/>
      <c r="P180" s="1705"/>
      <c r="Q180" s="1705"/>
    </row>
    <row r="181" spans="1:17" ht="15.75" customHeight="1">
      <c r="A181" s="1706"/>
      <c r="B181" s="1706"/>
      <c r="C181" s="1706"/>
      <c r="D181" s="1706"/>
      <c r="E181" s="1706"/>
      <c r="F181" s="1706"/>
      <c r="G181" s="1706"/>
      <c r="H181" s="1706"/>
      <c r="I181" s="1706"/>
      <c r="J181" s="1706"/>
      <c r="K181" s="1705"/>
      <c r="L181" s="1705"/>
      <c r="M181" s="1705"/>
      <c r="N181" s="1705"/>
      <c r="O181" s="1705"/>
      <c r="P181" s="1705"/>
      <c r="Q181" s="1705"/>
    </row>
    <row r="182" spans="1:17" ht="15.75" customHeight="1">
      <c r="A182" s="1706"/>
      <c r="B182" s="1706"/>
      <c r="C182" s="1706"/>
      <c r="D182" s="1706"/>
      <c r="E182" s="1706"/>
      <c r="F182" s="1706"/>
      <c r="G182" s="1706"/>
      <c r="H182" s="1706"/>
      <c r="I182" s="1706"/>
      <c r="J182" s="1706"/>
      <c r="K182" s="1705"/>
      <c r="L182" s="1705"/>
      <c r="M182" s="1705"/>
      <c r="N182" s="1705"/>
      <c r="O182" s="1705"/>
      <c r="P182" s="1705"/>
      <c r="Q182" s="1705"/>
    </row>
    <row r="183" spans="1:17" ht="15.75" customHeight="1">
      <c r="A183" s="1706"/>
      <c r="B183" s="1706"/>
      <c r="C183" s="1706"/>
      <c r="D183" s="1706"/>
      <c r="E183" s="1706"/>
      <c r="F183" s="1706"/>
      <c r="G183" s="1706"/>
      <c r="H183" s="1706"/>
      <c r="I183" s="1706"/>
      <c r="J183" s="1706"/>
      <c r="K183" s="1705"/>
      <c r="L183" s="1705"/>
      <c r="M183" s="1705"/>
      <c r="N183" s="1705"/>
      <c r="O183" s="1705"/>
      <c r="P183" s="1705"/>
      <c r="Q183" s="1705"/>
    </row>
    <row r="184" spans="1:17" ht="15.75" customHeight="1">
      <c r="A184" s="1706"/>
      <c r="B184" s="1706"/>
      <c r="C184" s="1706"/>
      <c r="D184" s="1706"/>
      <c r="E184" s="1706"/>
      <c r="F184" s="1706"/>
      <c r="G184" s="1706"/>
      <c r="H184" s="1706"/>
      <c r="I184" s="1706"/>
      <c r="J184" s="1706"/>
      <c r="K184" s="1705"/>
      <c r="L184" s="1705"/>
      <c r="M184" s="1705"/>
      <c r="N184" s="1705"/>
      <c r="O184" s="1705"/>
      <c r="P184" s="1705"/>
      <c r="Q184" s="1705"/>
    </row>
    <row r="185" spans="1:17" ht="15.75" customHeight="1">
      <c r="A185" s="1706"/>
      <c r="B185" s="1706"/>
      <c r="C185" s="1706"/>
      <c r="D185" s="1706"/>
      <c r="E185" s="1706"/>
      <c r="F185" s="1706"/>
      <c r="G185" s="1706"/>
      <c r="H185" s="1706"/>
      <c r="I185" s="1706"/>
      <c r="J185" s="1706"/>
      <c r="K185" s="1705"/>
      <c r="L185" s="1705"/>
      <c r="M185" s="1705"/>
      <c r="N185" s="1705"/>
      <c r="O185" s="1705"/>
      <c r="P185" s="1705"/>
      <c r="Q185" s="1705"/>
    </row>
    <row r="186" spans="1:17" ht="15.75" customHeight="1">
      <c r="A186" s="1706"/>
      <c r="B186" s="1706"/>
      <c r="C186" s="1706"/>
      <c r="D186" s="1706"/>
      <c r="E186" s="1706"/>
      <c r="F186" s="1706"/>
      <c r="G186" s="1706"/>
      <c r="H186" s="1706"/>
      <c r="I186" s="1706"/>
      <c r="J186" s="1706"/>
      <c r="K186" s="1705"/>
      <c r="L186" s="1705"/>
      <c r="M186" s="1705"/>
      <c r="N186" s="1705"/>
      <c r="O186" s="1705"/>
      <c r="P186" s="1705"/>
      <c r="Q186" s="1705"/>
    </row>
    <row r="187" spans="1:17" ht="15.75" customHeight="1">
      <c r="A187" s="1706"/>
      <c r="B187" s="1706"/>
      <c r="C187" s="1706"/>
      <c r="D187" s="1706"/>
      <c r="E187" s="1706"/>
      <c r="F187" s="1706"/>
      <c r="G187" s="1706"/>
      <c r="H187" s="1706"/>
      <c r="I187" s="1706"/>
      <c r="J187" s="1706"/>
      <c r="K187" s="1705"/>
      <c r="L187" s="1705"/>
      <c r="M187" s="1705"/>
      <c r="N187" s="1705"/>
      <c r="O187" s="1705"/>
      <c r="P187" s="1705"/>
      <c r="Q187" s="1705"/>
    </row>
    <row r="188" spans="1:17" ht="15.75" customHeight="1">
      <c r="A188" s="1706"/>
      <c r="B188" s="1706"/>
      <c r="C188" s="1706"/>
      <c r="D188" s="1706"/>
      <c r="E188" s="1706"/>
      <c r="F188" s="1706"/>
      <c r="G188" s="1706"/>
      <c r="H188" s="1706"/>
      <c r="I188" s="1706"/>
      <c r="J188" s="1706"/>
      <c r="K188" s="1705"/>
      <c r="L188" s="1705"/>
      <c r="M188" s="1705"/>
      <c r="N188" s="1705"/>
      <c r="O188" s="1705"/>
      <c r="P188" s="1705"/>
      <c r="Q188" s="1705"/>
    </row>
    <row r="189" spans="1:17" ht="15.75" customHeight="1">
      <c r="A189" s="1706"/>
      <c r="B189" s="1706"/>
      <c r="C189" s="1706"/>
      <c r="D189" s="1706"/>
      <c r="E189" s="1706"/>
      <c r="F189" s="1706"/>
      <c r="G189" s="1706"/>
      <c r="H189" s="1706"/>
      <c r="I189" s="1706"/>
      <c r="J189" s="1706"/>
      <c r="K189" s="1705"/>
      <c r="L189" s="1705"/>
      <c r="M189" s="1705"/>
      <c r="N189" s="1705"/>
      <c r="O189" s="1705"/>
      <c r="P189" s="1705"/>
      <c r="Q189" s="1705"/>
    </row>
    <row r="190" spans="1:17" ht="15.75" customHeight="1">
      <c r="A190" s="1706"/>
      <c r="B190" s="1706"/>
      <c r="C190" s="1706"/>
      <c r="D190" s="1706"/>
      <c r="E190" s="1706"/>
      <c r="F190" s="1706"/>
      <c r="G190" s="1706"/>
      <c r="H190" s="1706"/>
      <c r="I190" s="1706"/>
      <c r="J190" s="1706"/>
      <c r="K190" s="1705"/>
      <c r="L190" s="1705"/>
      <c r="M190" s="1705"/>
      <c r="N190" s="1705"/>
      <c r="O190" s="1705"/>
      <c r="P190" s="1705"/>
      <c r="Q190" s="1705"/>
    </row>
    <row r="191" spans="1:17" ht="15.75" customHeight="1">
      <c r="A191" s="1706"/>
      <c r="B191" s="1706"/>
      <c r="C191" s="1706"/>
      <c r="D191" s="1706"/>
      <c r="E191" s="1706"/>
      <c r="F191" s="1706"/>
      <c r="G191" s="1706"/>
      <c r="H191" s="1706"/>
      <c r="I191" s="1706"/>
      <c r="J191" s="1706"/>
      <c r="K191" s="1705"/>
      <c r="L191" s="1705"/>
      <c r="M191" s="1705"/>
      <c r="N191" s="1705"/>
      <c r="O191" s="1705"/>
      <c r="P191" s="1705"/>
      <c r="Q191" s="1705"/>
    </row>
    <row r="192" spans="1:17" ht="15.75" customHeight="1">
      <c r="A192" s="1706"/>
      <c r="B192" s="1706"/>
      <c r="C192" s="1706"/>
      <c r="D192" s="1706"/>
      <c r="E192" s="1706"/>
      <c r="F192" s="1706"/>
      <c r="G192" s="1706"/>
      <c r="H192" s="1706"/>
      <c r="I192" s="1706"/>
      <c r="J192" s="1706"/>
      <c r="K192" s="1705"/>
      <c r="L192" s="1705"/>
      <c r="M192" s="1705"/>
      <c r="N192" s="1705"/>
      <c r="O192" s="1705"/>
      <c r="P192" s="1705"/>
      <c r="Q192" s="1705"/>
    </row>
    <row r="193" spans="1:17" ht="15.75" customHeight="1">
      <c r="A193" s="1706"/>
      <c r="B193" s="1706"/>
      <c r="C193" s="1706"/>
      <c r="D193" s="1706"/>
      <c r="E193" s="1706"/>
      <c r="F193" s="1706"/>
      <c r="G193" s="1706"/>
      <c r="H193" s="1706"/>
      <c r="I193" s="1706"/>
      <c r="J193" s="1706"/>
      <c r="K193" s="1705"/>
      <c r="L193" s="1705"/>
      <c r="M193" s="1705"/>
      <c r="N193" s="1705"/>
      <c r="O193" s="1705"/>
      <c r="P193" s="1705"/>
      <c r="Q193" s="1705"/>
    </row>
    <row r="194" spans="1:17" ht="15.75" customHeight="1">
      <c r="A194" s="1706"/>
      <c r="B194" s="1706"/>
      <c r="C194" s="1706"/>
      <c r="D194" s="1706"/>
      <c r="E194" s="1706"/>
      <c r="F194" s="1706"/>
      <c r="G194" s="1706"/>
      <c r="H194" s="1706"/>
      <c r="I194" s="1706"/>
      <c r="J194" s="1706"/>
      <c r="K194" s="1705"/>
      <c r="L194" s="1705"/>
      <c r="M194" s="1705"/>
      <c r="N194" s="1705"/>
      <c r="O194" s="1705"/>
      <c r="P194" s="1705"/>
      <c r="Q194" s="1705"/>
    </row>
    <row r="195" spans="1:17" ht="15.75" customHeight="1">
      <c r="A195" s="1706"/>
      <c r="B195" s="1706"/>
      <c r="C195" s="1706"/>
      <c r="D195" s="1706"/>
      <c r="E195" s="1706"/>
      <c r="F195" s="1706"/>
      <c r="G195" s="1706"/>
      <c r="H195" s="1706"/>
      <c r="I195" s="1706"/>
      <c r="J195" s="1706"/>
      <c r="K195" s="1705"/>
      <c r="L195" s="1705"/>
      <c r="M195" s="1705"/>
      <c r="N195" s="1705"/>
      <c r="O195" s="1705"/>
      <c r="P195" s="1705"/>
      <c r="Q195" s="1705"/>
    </row>
    <row r="196" spans="1:17" ht="15.75" customHeight="1">
      <c r="A196" s="1706"/>
      <c r="B196" s="1706"/>
      <c r="C196" s="1706"/>
      <c r="D196" s="1706"/>
      <c r="E196" s="1706"/>
      <c r="F196" s="1706"/>
      <c r="G196" s="1706"/>
      <c r="H196" s="1706"/>
      <c r="I196" s="1706"/>
      <c r="J196" s="1706"/>
      <c r="K196" s="1705"/>
      <c r="L196" s="1705"/>
      <c r="M196" s="1705"/>
      <c r="N196" s="1705"/>
      <c r="O196" s="1705"/>
      <c r="P196" s="1705"/>
      <c r="Q196" s="1705"/>
    </row>
    <row r="197" spans="1:17" ht="15.75" customHeight="1">
      <c r="A197" s="1706"/>
      <c r="B197" s="1706"/>
      <c r="C197" s="1706"/>
      <c r="D197" s="1706"/>
      <c r="E197" s="1706"/>
      <c r="F197" s="1706"/>
      <c r="G197" s="1706"/>
      <c r="H197" s="1706"/>
      <c r="I197" s="1706"/>
      <c r="J197" s="1706"/>
      <c r="K197" s="1705"/>
      <c r="L197" s="1705"/>
      <c r="M197" s="1705"/>
      <c r="N197" s="1705"/>
      <c r="O197" s="1705"/>
      <c r="P197" s="1705"/>
      <c r="Q197" s="1705"/>
    </row>
    <row r="198" spans="1:17" ht="15.75" customHeight="1">
      <c r="A198" s="1706"/>
      <c r="B198" s="1706"/>
      <c r="C198" s="1706"/>
      <c r="D198" s="1706"/>
      <c r="E198" s="1706"/>
      <c r="F198" s="1706"/>
      <c r="G198" s="1706"/>
      <c r="H198" s="1706"/>
      <c r="I198" s="1706"/>
      <c r="J198" s="1706"/>
      <c r="K198" s="1705"/>
      <c r="L198" s="1705"/>
      <c r="M198" s="1705"/>
      <c r="N198" s="1705"/>
      <c r="O198" s="1705"/>
      <c r="P198" s="1705"/>
      <c r="Q198" s="1705"/>
    </row>
    <row r="199" spans="1:17" ht="15.75" customHeight="1">
      <c r="A199" s="1706"/>
      <c r="B199" s="1706"/>
      <c r="C199" s="1706"/>
      <c r="D199" s="1706"/>
      <c r="E199" s="1706"/>
      <c r="F199" s="1706"/>
      <c r="G199" s="1706"/>
      <c r="H199" s="1706"/>
      <c r="I199" s="1706"/>
      <c r="J199" s="1706"/>
      <c r="K199" s="1705"/>
      <c r="L199" s="1705"/>
      <c r="M199" s="1705"/>
      <c r="N199" s="1705"/>
      <c r="O199" s="1705"/>
      <c r="P199" s="1705"/>
      <c r="Q199" s="1705"/>
    </row>
    <row r="200" spans="1:17" ht="15.75" customHeight="1">
      <c r="A200" s="1706"/>
      <c r="B200" s="1706"/>
      <c r="C200" s="1706"/>
      <c r="D200" s="1706"/>
      <c r="E200" s="1706"/>
      <c r="F200" s="1706"/>
      <c r="G200" s="1706"/>
      <c r="H200" s="1706"/>
      <c r="I200" s="1706"/>
      <c r="J200" s="1706"/>
      <c r="K200" s="1705"/>
      <c r="L200" s="1705"/>
      <c r="M200" s="1705"/>
      <c r="N200" s="1705"/>
      <c r="O200" s="1705"/>
      <c r="P200" s="1705"/>
      <c r="Q200" s="1705"/>
    </row>
    <row r="201" spans="1:17" ht="15.75" customHeight="1">
      <c r="A201" s="1706"/>
      <c r="B201" s="1706"/>
      <c r="C201" s="1706"/>
      <c r="D201" s="1706"/>
      <c r="E201" s="1706"/>
      <c r="F201" s="1706"/>
      <c r="G201" s="1706"/>
      <c r="H201" s="1706"/>
      <c r="I201" s="1706"/>
      <c r="J201" s="1706"/>
      <c r="K201" s="1705"/>
      <c r="L201" s="1705"/>
      <c r="M201" s="1705"/>
      <c r="N201" s="1705"/>
      <c r="O201" s="1705"/>
      <c r="P201" s="1705"/>
      <c r="Q201" s="1705"/>
    </row>
    <row r="202" spans="1:17" ht="15.75" customHeight="1">
      <c r="A202" s="1706"/>
      <c r="B202" s="1706"/>
      <c r="C202" s="1706"/>
      <c r="D202" s="1706"/>
      <c r="E202" s="1706"/>
      <c r="F202" s="1706"/>
      <c r="G202" s="1706"/>
      <c r="H202" s="1706"/>
      <c r="I202" s="1706"/>
      <c r="J202" s="1706"/>
      <c r="K202" s="1705"/>
      <c r="L202" s="1705"/>
      <c r="M202" s="1705"/>
      <c r="N202" s="1705"/>
      <c r="O202" s="1705"/>
      <c r="P202" s="1705"/>
      <c r="Q202" s="1705"/>
    </row>
    <row r="203" spans="1:17" ht="15.75" customHeight="1">
      <c r="A203" s="1706"/>
      <c r="B203" s="1706"/>
      <c r="C203" s="1706"/>
      <c r="D203" s="1706"/>
      <c r="E203" s="1706"/>
      <c r="F203" s="1706"/>
      <c r="G203" s="1706"/>
      <c r="H203" s="1706"/>
      <c r="I203" s="1706"/>
      <c r="J203" s="1706"/>
      <c r="K203" s="1705"/>
      <c r="L203" s="1705"/>
      <c r="M203" s="1705"/>
      <c r="N203" s="1705"/>
      <c r="O203" s="1705"/>
      <c r="P203" s="1705"/>
      <c r="Q203" s="1705"/>
    </row>
    <row r="204" spans="1:17" ht="15.75" customHeight="1">
      <c r="A204" s="1706"/>
      <c r="B204" s="1706"/>
      <c r="C204" s="1706"/>
      <c r="D204" s="1706"/>
      <c r="E204" s="1706"/>
      <c r="F204" s="1706"/>
      <c r="G204" s="1706"/>
      <c r="H204" s="1706"/>
      <c r="I204" s="1706"/>
      <c r="J204" s="1706"/>
      <c r="K204" s="1705"/>
      <c r="L204" s="1705"/>
      <c r="M204" s="1705"/>
      <c r="N204" s="1705"/>
      <c r="O204" s="1705"/>
      <c r="P204" s="1705"/>
      <c r="Q204" s="1705"/>
    </row>
    <row r="205" spans="1:17" ht="15.75" customHeight="1">
      <c r="A205" s="1706"/>
      <c r="B205" s="1706"/>
      <c r="C205" s="1706"/>
      <c r="D205" s="1706"/>
      <c r="E205" s="1706"/>
      <c r="F205" s="1706"/>
      <c r="G205" s="1706"/>
      <c r="H205" s="1706"/>
      <c r="I205" s="1706"/>
      <c r="J205" s="1706"/>
      <c r="K205" s="1705"/>
      <c r="L205" s="1705"/>
      <c r="M205" s="1705"/>
      <c r="N205" s="1705"/>
      <c r="O205" s="1705"/>
      <c r="P205" s="1705"/>
      <c r="Q205" s="1705"/>
    </row>
    <row r="206" spans="1:17" ht="15.75" customHeight="1">
      <c r="A206" s="1706"/>
      <c r="B206" s="1706"/>
      <c r="C206" s="1706"/>
      <c r="D206" s="1706"/>
      <c r="E206" s="1706"/>
      <c r="F206" s="1706"/>
      <c r="G206" s="1706"/>
      <c r="H206" s="1706"/>
      <c r="I206" s="1706"/>
      <c r="J206" s="1706"/>
      <c r="K206" s="1705"/>
      <c r="L206" s="1705"/>
      <c r="M206" s="1705"/>
      <c r="N206" s="1705"/>
      <c r="O206" s="1705"/>
      <c r="P206" s="1705"/>
      <c r="Q206" s="1705"/>
    </row>
    <row r="207" spans="1:17" ht="15.75" customHeight="1">
      <c r="A207" s="1706"/>
      <c r="B207" s="1706"/>
      <c r="C207" s="1706"/>
      <c r="D207" s="1706"/>
      <c r="E207" s="1706"/>
      <c r="F207" s="1706"/>
      <c r="G207" s="1706"/>
      <c r="H207" s="1706"/>
      <c r="I207" s="1706"/>
      <c r="J207" s="1706"/>
      <c r="K207" s="1705"/>
      <c r="L207" s="1705"/>
      <c r="M207" s="1705"/>
      <c r="N207" s="1705"/>
      <c r="O207" s="1705"/>
      <c r="P207" s="1705"/>
      <c r="Q207" s="1705"/>
    </row>
    <row r="208" spans="1:17" ht="15.75" customHeight="1">
      <c r="A208" s="1706"/>
      <c r="B208" s="1706"/>
      <c r="C208" s="1706"/>
      <c r="D208" s="1706"/>
      <c r="E208" s="1706"/>
      <c r="F208" s="1706"/>
      <c r="G208" s="1706"/>
      <c r="H208" s="1706"/>
      <c r="I208" s="1706"/>
      <c r="J208" s="1706"/>
      <c r="K208" s="1705"/>
      <c r="L208" s="1705"/>
      <c r="M208" s="1705"/>
      <c r="N208" s="1705"/>
      <c r="O208" s="1705"/>
      <c r="P208" s="1705"/>
      <c r="Q208" s="1705"/>
    </row>
    <row r="209" spans="1:17" ht="15.75" customHeight="1">
      <c r="A209" s="1706"/>
      <c r="B209" s="1706"/>
      <c r="C209" s="1706"/>
      <c r="D209" s="1706"/>
      <c r="E209" s="1706"/>
      <c r="F209" s="1706"/>
      <c r="G209" s="1706"/>
      <c r="H209" s="1706"/>
      <c r="I209" s="1706"/>
      <c r="J209" s="1706"/>
      <c r="K209" s="1705"/>
      <c r="L209" s="1705"/>
      <c r="M209" s="1705"/>
      <c r="N209" s="1705"/>
      <c r="O209" s="1705"/>
      <c r="P209" s="1705"/>
      <c r="Q209" s="1705"/>
    </row>
    <row r="210" spans="1:17" ht="15.75" customHeight="1">
      <c r="A210" s="1706"/>
      <c r="B210" s="1706"/>
      <c r="C210" s="1706"/>
      <c r="D210" s="1706"/>
      <c r="E210" s="1706"/>
      <c r="F210" s="1706"/>
      <c r="G210" s="1706"/>
      <c r="H210" s="1706"/>
      <c r="I210" s="1706"/>
      <c r="J210" s="1706"/>
      <c r="K210" s="1705"/>
      <c r="L210" s="1705"/>
      <c r="M210" s="1705"/>
      <c r="N210" s="1705"/>
      <c r="O210" s="1705"/>
      <c r="P210" s="1705"/>
      <c r="Q210" s="1705"/>
    </row>
    <row r="211" spans="1:17" ht="15.75" customHeight="1">
      <c r="A211" s="1706"/>
      <c r="B211" s="1706"/>
      <c r="C211" s="1706"/>
      <c r="D211" s="1706"/>
      <c r="E211" s="1706"/>
      <c r="F211" s="1706"/>
      <c r="G211" s="1706"/>
      <c r="H211" s="1706"/>
      <c r="I211" s="1706"/>
      <c r="J211" s="1706"/>
      <c r="K211" s="1705"/>
      <c r="L211" s="1705"/>
      <c r="M211" s="1705"/>
      <c r="N211" s="1705"/>
      <c r="O211" s="1705"/>
      <c r="P211" s="1705"/>
      <c r="Q211" s="1705"/>
    </row>
    <row r="212" spans="1:17" ht="15.75" customHeight="1">
      <c r="A212" s="1706"/>
      <c r="B212" s="1706"/>
      <c r="C212" s="1706"/>
      <c r="D212" s="1706"/>
      <c r="E212" s="1706"/>
      <c r="F212" s="1706"/>
      <c r="G212" s="1706"/>
      <c r="H212" s="1706"/>
      <c r="I212" s="1706"/>
      <c r="J212" s="1706"/>
      <c r="K212" s="1705"/>
      <c r="L212" s="1705"/>
      <c r="M212" s="1705"/>
      <c r="N212" s="1705"/>
      <c r="O212" s="1705"/>
      <c r="P212" s="1705"/>
      <c r="Q212" s="1705"/>
    </row>
    <row r="213" spans="1:17" ht="15.75" customHeight="1">
      <c r="A213" s="1706"/>
      <c r="B213" s="1706"/>
      <c r="C213" s="1706"/>
      <c r="D213" s="1706"/>
      <c r="E213" s="1706"/>
      <c r="F213" s="1706"/>
      <c r="G213" s="1706"/>
      <c r="H213" s="1706"/>
      <c r="I213" s="1706"/>
      <c r="J213" s="1706"/>
      <c r="K213" s="1705"/>
      <c r="L213" s="1705"/>
      <c r="M213" s="1705"/>
      <c r="N213" s="1705"/>
      <c r="O213" s="1705"/>
      <c r="P213" s="1705"/>
      <c r="Q213" s="1705"/>
    </row>
    <row r="214" spans="1:17" ht="15.75" customHeight="1">
      <c r="A214" s="1706"/>
      <c r="B214" s="1706"/>
      <c r="C214" s="1706"/>
      <c r="D214" s="1706"/>
      <c r="E214" s="1706"/>
      <c r="F214" s="1706"/>
      <c r="G214" s="1706"/>
      <c r="H214" s="1706"/>
      <c r="I214" s="1706"/>
      <c r="J214" s="1706"/>
      <c r="K214" s="1705"/>
      <c r="L214" s="1705"/>
      <c r="M214" s="1705"/>
      <c r="N214" s="1705"/>
      <c r="O214" s="1705"/>
      <c r="P214" s="1705"/>
      <c r="Q214" s="1705"/>
    </row>
    <row r="215" spans="1:17" ht="15.75" customHeight="1">
      <c r="A215" s="1706"/>
      <c r="B215" s="1706"/>
      <c r="C215" s="1706"/>
      <c r="D215" s="1706"/>
      <c r="E215" s="1706"/>
      <c r="F215" s="1706"/>
      <c r="G215" s="1706"/>
      <c r="H215" s="1706"/>
      <c r="I215" s="1706"/>
      <c r="J215" s="1706"/>
      <c r="K215" s="1705"/>
      <c r="L215" s="1705"/>
      <c r="M215" s="1705"/>
      <c r="N215" s="1705"/>
      <c r="O215" s="1705"/>
      <c r="P215" s="1705"/>
      <c r="Q215" s="1705"/>
    </row>
    <row r="216" spans="1:17" ht="15.75" customHeight="1">
      <c r="A216" s="1706"/>
      <c r="B216" s="1706"/>
      <c r="C216" s="1706"/>
      <c r="D216" s="1706"/>
      <c r="E216" s="1706"/>
      <c r="F216" s="1706"/>
      <c r="G216" s="1706"/>
      <c r="H216" s="1706"/>
      <c r="I216" s="1706"/>
      <c r="J216" s="1706"/>
      <c r="K216" s="1705"/>
      <c r="L216" s="1705"/>
      <c r="M216" s="1705"/>
      <c r="N216" s="1705"/>
      <c r="O216" s="1705"/>
      <c r="P216" s="1705"/>
      <c r="Q216" s="1705"/>
    </row>
    <row r="217" spans="1:17" ht="15.75" customHeight="1">
      <c r="A217" s="1706"/>
      <c r="B217" s="1706"/>
      <c r="C217" s="1706"/>
      <c r="D217" s="1706"/>
      <c r="E217" s="1706"/>
      <c r="F217" s="1706"/>
      <c r="G217" s="1706"/>
      <c r="H217" s="1706"/>
      <c r="I217" s="1706"/>
      <c r="J217" s="1706"/>
      <c r="K217" s="1705"/>
      <c r="L217" s="1705"/>
      <c r="M217" s="1705"/>
      <c r="N217" s="1705"/>
      <c r="O217" s="1705"/>
      <c r="P217" s="1705"/>
      <c r="Q217" s="1705"/>
    </row>
    <row r="218" spans="1:17" ht="15.75" customHeight="1">
      <c r="A218" s="1706"/>
      <c r="B218" s="1706"/>
      <c r="C218" s="1706"/>
      <c r="D218" s="1706"/>
      <c r="E218" s="1706"/>
      <c r="F218" s="1706"/>
      <c r="G218" s="1706"/>
      <c r="H218" s="1706"/>
      <c r="I218" s="1706"/>
      <c r="J218" s="1706"/>
      <c r="K218" s="1705"/>
      <c r="L218" s="1705"/>
      <c r="M218" s="1705"/>
      <c r="N218" s="1705"/>
      <c r="O218" s="1705"/>
      <c r="P218" s="1705"/>
      <c r="Q218" s="1705"/>
    </row>
    <row r="219" spans="1:17" ht="15.75" customHeight="1">
      <c r="A219" s="1706"/>
      <c r="B219" s="1706"/>
      <c r="C219" s="1706"/>
      <c r="D219" s="1706"/>
      <c r="E219" s="1706"/>
      <c r="F219" s="1706"/>
      <c r="G219" s="1706"/>
      <c r="H219" s="1706"/>
      <c r="I219" s="1706"/>
      <c r="J219" s="1706"/>
      <c r="K219" s="1705"/>
      <c r="L219" s="1705"/>
      <c r="M219" s="1705"/>
      <c r="N219" s="1705"/>
      <c r="O219" s="1705"/>
      <c r="P219" s="1705"/>
      <c r="Q219" s="1705"/>
    </row>
    <row r="220" spans="1:17" ht="15.75" customHeight="1">
      <c r="A220" s="1706"/>
      <c r="B220" s="1706"/>
      <c r="C220" s="1706"/>
      <c r="D220" s="1706"/>
      <c r="E220" s="1706"/>
      <c r="F220" s="1706"/>
      <c r="G220" s="1706"/>
      <c r="H220" s="1706"/>
      <c r="I220" s="1706"/>
      <c r="J220" s="1706"/>
      <c r="K220" s="1705"/>
      <c r="L220" s="1705"/>
      <c r="M220" s="1705"/>
      <c r="N220" s="1705"/>
      <c r="O220" s="1705"/>
      <c r="P220" s="1705"/>
      <c r="Q220" s="1705"/>
    </row>
    <row r="221" spans="1:17" ht="15.75" customHeight="1">
      <c r="A221" s="1706"/>
      <c r="B221" s="1706"/>
      <c r="C221" s="1706"/>
      <c r="D221" s="1706"/>
      <c r="E221" s="1706"/>
      <c r="F221" s="1706"/>
      <c r="G221" s="1706"/>
      <c r="H221" s="1706"/>
      <c r="I221" s="1706"/>
      <c r="J221" s="1706"/>
      <c r="K221" s="1705"/>
      <c r="L221" s="1705"/>
      <c r="M221" s="1705"/>
      <c r="N221" s="1705"/>
      <c r="O221" s="1705"/>
      <c r="P221" s="1705"/>
      <c r="Q221" s="1705"/>
    </row>
    <row r="222" spans="1:17" ht="15.75" customHeight="1">
      <c r="A222" s="1706"/>
      <c r="B222" s="1706"/>
      <c r="C222" s="1706"/>
      <c r="D222" s="1706"/>
      <c r="E222" s="1706"/>
      <c r="F222" s="1706"/>
      <c r="G222" s="1706"/>
      <c r="H222" s="1706"/>
      <c r="I222" s="1706"/>
      <c r="J222" s="1706"/>
      <c r="K222" s="1705"/>
      <c r="L222" s="1705"/>
      <c r="M222" s="1705"/>
      <c r="N222" s="1705"/>
      <c r="O222" s="1705"/>
      <c r="P222" s="1705"/>
      <c r="Q222" s="1705"/>
    </row>
    <row r="223" spans="1:17" ht="15.75" customHeight="1">
      <c r="A223" s="1705"/>
      <c r="B223" s="1705"/>
      <c r="C223" s="1705"/>
      <c r="D223" s="1705"/>
      <c r="E223" s="1705"/>
      <c r="F223" s="1705"/>
      <c r="G223" s="1705"/>
      <c r="H223" s="1705"/>
      <c r="I223" s="1705"/>
      <c r="J223" s="1705"/>
      <c r="K223" s="1705"/>
      <c r="L223" s="1705"/>
      <c r="M223" s="1705"/>
      <c r="N223" s="1705"/>
      <c r="O223" s="1705"/>
      <c r="P223" s="1705"/>
      <c r="Q223" s="1705"/>
    </row>
    <row r="224" spans="1:17" ht="15.75" customHeight="1">
      <c r="A224" s="1705"/>
      <c r="B224" s="1705"/>
      <c r="C224" s="1705"/>
      <c r="D224" s="1705"/>
      <c r="E224" s="1705"/>
      <c r="F224" s="1705"/>
      <c r="G224" s="1705"/>
      <c r="H224" s="1705"/>
      <c r="I224" s="1705"/>
      <c r="J224" s="1705"/>
      <c r="K224" s="1705"/>
      <c r="L224" s="1705"/>
      <c r="M224" s="1705"/>
      <c r="N224" s="1705"/>
      <c r="O224" s="1705"/>
      <c r="P224" s="1705"/>
      <c r="Q224" s="1705"/>
    </row>
    <row r="225" spans="1:17" ht="15.75" customHeight="1">
      <c r="A225" s="1705"/>
      <c r="B225" s="1705"/>
      <c r="C225" s="1705"/>
      <c r="D225" s="1705"/>
      <c r="E225" s="1705"/>
      <c r="F225" s="1705"/>
      <c r="G225" s="1705"/>
      <c r="H225" s="1705"/>
      <c r="I225" s="1705"/>
      <c r="J225" s="1705"/>
      <c r="K225" s="1705"/>
      <c r="L225" s="1705"/>
      <c r="M225" s="1705"/>
      <c r="N225" s="1705"/>
      <c r="O225" s="1705"/>
      <c r="P225" s="1705"/>
      <c r="Q225" s="1705"/>
    </row>
    <row r="226" spans="1:17" ht="15.75" customHeight="1">
      <c r="A226" s="1705"/>
      <c r="B226" s="1705"/>
      <c r="C226" s="1705"/>
      <c r="D226" s="1705"/>
      <c r="E226" s="1705"/>
      <c r="F226" s="1705"/>
      <c r="G226" s="1705"/>
      <c r="H226" s="1705"/>
      <c r="I226" s="1705"/>
      <c r="J226" s="1705"/>
      <c r="K226" s="1705"/>
      <c r="L226" s="1705"/>
      <c r="M226" s="1705"/>
      <c r="N226" s="1705"/>
      <c r="O226" s="1705"/>
      <c r="P226" s="1705"/>
      <c r="Q226" s="1705"/>
    </row>
    <row r="227" spans="1:17" ht="15.75" customHeight="1">
      <c r="A227" s="1705"/>
      <c r="B227" s="1705"/>
      <c r="C227" s="1705"/>
      <c r="D227" s="1705"/>
      <c r="E227" s="1705"/>
      <c r="F227" s="1705"/>
      <c r="G227" s="1705"/>
      <c r="H227" s="1705"/>
      <c r="I227" s="1705"/>
      <c r="J227" s="1705"/>
      <c r="K227" s="1705"/>
      <c r="L227" s="1705"/>
      <c r="M227" s="1705"/>
      <c r="N227" s="1705"/>
      <c r="O227" s="1705"/>
      <c r="P227" s="1705"/>
      <c r="Q227" s="1705"/>
    </row>
    <row r="228" spans="1:17" ht="15.75" customHeight="1">
      <c r="A228" s="1705"/>
      <c r="B228" s="1705"/>
      <c r="C228" s="1705"/>
      <c r="D228" s="1705"/>
      <c r="E228" s="1705"/>
      <c r="F228" s="1705"/>
      <c r="G228" s="1705"/>
      <c r="H228" s="1705"/>
      <c r="I228" s="1705"/>
      <c r="J228" s="1705"/>
      <c r="K228" s="1705"/>
      <c r="L228" s="1705"/>
      <c r="M228" s="1705"/>
      <c r="N228" s="1705"/>
      <c r="O228" s="1705"/>
      <c r="P228" s="1705"/>
      <c r="Q228" s="1705"/>
    </row>
    <row r="229" spans="1:17" ht="15.75" customHeight="1">
      <c r="A229" s="1705"/>
      <c r="B229" s="1705"/>
      <c r="C229" s="1705"/>
      <c r="D229" s="1705"/>
      <c r="E229" s="1705"/>
      <c r="F229" s="1705"/>
      <c r="G229" s="1705"/>
      <c r="H229" s="1705"/>
      <c r="I229" s="1705"/>
      <c r="J229" s="1705"/>
      <c r="K229" s="1705"/>
      <c r="L229" s="1705"/>
      <c r="M229" s="1705"/>
      <c r="N229" s="1705"/>
      <c r="O229" s="1705"/>
      <c r="P229" s="1705"/>
      <c r="Q229" s="1705"/>
    </row>
    <row r="230" spans="1:17" ht="15.75" customHeight="1">
      <c r="A230" s="1705"/>
      <c r="B230" s="1705"/>
      <c r="C230" s="1705"/>
      <c r="D230" s="1705"/>
      <c r="E230" s="1705"/>
      <c r="F230" s="1705"/>
      <c r="G230" s="1705"/>
      <c r="H230" s="1705"/>
      <c r="I230" s="1705"/>
      <c r="J230" s="1705"/>
      <c r="K230" s="1705"/>
      <c r="L230" s="1705"/>
      <c r="M230" s="1705"/>
      <c r="N230" s="1705"/>
      <c r="O230" s="1705"/>
      <c r="P230" s="1705"/>
      <c r="Q230" s="1705"/>
    </row>
    <row r="231" spans="1:17" ht="15.75" customHeight="1">
      <c r="A231" s="1705"/>
      <c r="B231" s="1705"/>
      <c r="C231" s="1705"/>
      <c r="D231" s="1705"/>
      <c r="E231" s="1705"/>
      <c r="F231" s="1705"/>
      <c r="G231" s="1705"/>
      <c r="H231" s="1705"/>
      <c r="I231" s="1705"/>
      <c r="J231" s="1705"/>
      <c r="K231" s="1705"/>
      <c r="L231" s="1705"/>
      <c r="M231" s="1705"/>
      <c r="N231" s="1705"/>
      <c r="O231" s="1705"/>
      <c r="P231" s="1705"/>
      <c r="Q231" s="1705"/>
    </row>
    <row r="232" spans="1:17" ht="15.75" customHeight="1">
      <c r="A232" s="1705"/>
      <c r="B232" s="1705"/>
      <c r="C232" s="1705"/>
      <c r="D232" s="1705"/>
      <c r="E232" s="1705"/>
      <c r="F232" s="1705"/>
      <c r="G232" s="1705"/>
      <c r="H232" s="1705"/>
      <c r="I232" s="1705"/>
      <c r="J232" s="1705"/>
      <c r="K232" s="1705"/>
      <c r="L232" s="1705"/>
      <c r="M232" s="1705"/>
      <c r="N232" s="1705"/>
      <c r="O232" s="1705"/>
      <c r="P232" s="1705"/>
      <c r="Q232" s="1705"/>
    </row>
    <row r="233" spans="1:17" ht="15.75" customHeight="1">
      <c r="A233" s="1705"/>
      <c r="B233" s="1705"/>
      <c r="C233" s="1705"/>
      <c r="D233" s="1705"/>
      <c r="E233" s="1705"/>
      <c r="F233" s="1705"/>
      <c r="G233" s="1705"/>
      <c r="H233" s="1705"/>
      <c r="I233" s="1705"/>
      <c r="J233" s="1705"/>
      <c r="K233" s="1705"/>
      <c r="L233" s="1705"/>
      <c r="M233" s="1705"/>
      <c r="N233" s="1705"/>
      <c r="O233" s="1705"/>
      <c r="P233" s="1705"/>
      <c r="Q233" s="1705"/>
    </row>
    <row r="234" spans="1:17" ht="15.75" customHeight="1">
      <c r="A234" s="1705"/>
      <c r="B234" s="1705"/>
      <c r="C234" s="1705"/>
      <c r="D234" s="1705"/>
      <c r="E234" s="1705"/>
      <c r="F234" s="1705"/>
      <c r="G234" s="1705"/>
      <c r="H234" s="1705"/>
      <c r="I234" s="1705"/>
      <c r="J234" s="1705"/>
      <c r="K234" s="1705"/>
      <c r="L234" s="1705"/>
      <c r="M234" s="1705"/>
      <c r="N234" s="1705"/>
      <c r="O234" s="1705"/>
      <c r="P234" s="1705"/>
      <c r="Q234" s="1705"/>
    </row>
    <row r="235" spans="1:17" ht="15.75" customHeight="1">
      <c r="A235" s="1705"/>
      <c r="B235" s="1705"/>
      <c r="C235" s="1705"/>
      <c r="D235" s="1705"/>
      <c r="E235" s="1705"/>
      <c r="F235" s="1705"/>
      <c r="G235" s="1705"/>
      <c r="H235" s="1705"/>
      <c r="I235" s="1705"/>
      <c r="J235" s="1705"/>
      <c r="K235" s="1705"/>
      <c r="L235" s="1705"/>
      <c r="M235" s="1705"/>
      <c r="N235" s="1705"/>
      <c r="O235" s="1705"/>
      <c r="P235" s="1705"/>
      <c r="Q235" s="1705"/>
    </row>
    <row r="236" spans="1:17" ht="15.75" customHeight="1">
      <c r="A236" s="1705"/>
      <c r="B236" s="1705"/>
      <c r="C236" s="1705"/>
      <c r="D236" s="1705"/>
      <c r="E236" s="1705"/>
      <c r="F236" s="1705"/>
      <c r="G236" s="1705"/>
      <c r="H236" s="1705"/>
      <c r="I236" s="1705"/>
      <c r="J236" s="1705"/>
      <c r="K236" s="1705"/>
      <c r="L236" s="1705"/>
      <c r="M236" s="1705"/>
      <c r="N236" s="1705"/>
      <c r="O236" s="1705"/>
      <c r="P236" s="1705"/>
      <c r="Q236" s="1705"/>
    </row>
    <row r="237" spans="1:17" ht="15.75" customHeight="1">
      <c r="A237" s="1705"/>
      <c r="B237" s="1705"/>
      <c r="C237" s="1705"/>
      <c r="D237" s="1705"/>
      <c r="E237" s="1705"/>
      <c r="F237" s="1705"/>
      <c r="G237" s="1705"/>
      <c r="H237" s="1705"/>
      <c r="I237" s="1705"/>
      <c r="J237" s="1705"/>
      <c r="K237" s="1705"/>
      <c r="L237" s="1705"/>
      <c r="M237" s="1705"/>
      <c r="N237" s="1705"/>
      <c r="O237" s="1705"/>
      <c r="P237" s="1705"/>
      <c r="Q237" s="1705"/>
    </row>
    <row r="238" spans="1:17" ht="15.75" customHeight="1">
      <c r="A238" s="1705"/>
      <c r="B238" s="1705"/>
      <c r="C238" s="1705"/>
      <c r="D238" s="1705"/>
      <c r="E238" s="1705"/>
      <c r="F238" s="1705"/>
      <c r="G238" s="1705"/>
      <c r="H238" s="1705"/>
      <c r="I238" s="1705"/>
      <c r="J238" s="1705"/>
      <c r="K238" s="1705"/>
      <c r="L238" s="1705"/>
      <c r="M238" s="1705"/>
      <c r="N238" s="1705"/>
      <c r="O238" s="1705"/>
      <c r="P238" s="1705"/>
      <c r="Q238" s="1705"/>
    </row>
    <row r="239" spans="1:17" ht="15.75" customHeight="1">
      <c r="A239" s="1705"/>
      <c r="B239" s="1705"/>
      <c r="C239" s="1705"/>
      <c r="D239" s="1705"/>
      <c r="E239" s="1705"/>
      <c r="F239" s="1705"/>
      <c r="G239" s="1705"/>
      <c r="H239" s="1705"/>
      <c r="I239" s="1705"/>
      <c r="J239" s="1705"/>
      <c r="K239" s="1705"/>
      <c r="L239" s="1705"/>
      <c r="M239" s="1705"/>
      <c r="N239" s="1705"/>
      <c r="O239" s="1705"/>
      <c r="P239" s="1705"/>
      <c r="Q239" s="1705"/>
    </row>
    <row r="240" spans="1:17" ht="15.75" customHeight="1">
      <c r="A240" s="1705"/>
      <c r="B240" s="1705"/>
      <c r="C240" s="1705"/>
      <c r="D240" s="1705"/>
      <c r="E240" s="1705"/>
      <c r="F240" s="1705"/>
      <c r="G240" s="1705"/>
      <c r="H240" s="1705"/>
      <c r="I240" s="1705"/>
      <c r="J240" s="1705"/>
      <c r="K240" s="1705"/>
      <c r="L240" s="1705"/>
      <c r="M240" s="1705"/>
      <c r="N240" s="1705"/>
      <c r="O240" s="1705"/>
      <c r="P240" s="1705"/>
      <c r="Q240" s="1705"/>
    </row>
    <row r="241" spans="1:17" ht="15.75" customHeight="1">
      <c r="A241" s="1705"/>
      <c r="B241" s="1705"/>
      <c r="C241" s="1705"/>
      <c r="D241" s="1705"/>
      <c r="E241" s="1705"/>
      <c r="F241" s="1705"/>
      <c r="G241" s="1705"/>
      <c r="H241" s="1705"/>
      <c r="I241" s="1705"/>
      <c r="J241" s="1705"/>
      <c r="K241" s="1705"/>
      <c r="L241" s="1705"/>
      <c r="M241" s="1705"/>
      <c r="N241" s="1705"/>
      <c r="O241" s="1705"/>
      <c r="P241" s="1705"/>
      <c r="Q241" s="1705"/>
    </row>
    <row r="242" spans="1:17" ht="15.75" customHeight="1">
      <c r="A242" s="1705"/>
      <c r="B242" s="1705"/>
      <c r="C242" s="1705"/>
      <c r="D242" s="1705"/>
      <c r="E242" s="1705"/>
      <c r="F242" s="1705"/>
      <c r="G242" s="1705"/>
      <c r="H242" s="1705"/>
      <c r="I242" s="1705"/>
      <c r="J242" s="1705"/>
      <c r="K242" s="1705"/>
      <c r="L242" s="1705"/>
      <c r="M242" s="1705"/>
      <c r="N242" s="1705"/>
      <c r="O242" s="1705"/>
      <c r="P242" s="1705"/>
      <c r="Q242" s="1705"/>
    </row>
    <row r="243" spans="1:17" ht="15.75" customHeight="1">
      <c r="A243" s="1705"/>
      <c r="B243" s="1705"/>
      <c r="C243" s="1705"/>
      <c r="D243" s="1705"/>
      <c r="E243" s="1705"/>
      <c r="F243" s="1705"/>
      <c r="G243" s="1705"/>
      <c r="H243" s="1705"/>
      <c r="I243" s="1705"/>
      <c r="J243" s="1705"/>
      <c r="K243" s="1705"/>
      <c r="L243" s="1705"/>
      <c r="M243" s="1705"/>
      <c r="N243" s="1705"/>
      <c r="O243" s="1705"/>
      <c r="P243" s="1705"/>
      <c r="Q243" s="1705"/>
    </row>
    <row r="244" spans="1:17" ht="15.75" customHeight="1">
      <c r="A244" s="1705"/>
      <c r="B244" s="1705"/>
      <c r="C244" s="1705"/>
      <c r="D244" s="1705"/>
      <c r="E244" s="1705"/>
      <c r="F244" s="1705"/>
      <c r="G244" s="1705"/>
      <c r="H244" s="1705"/>
      <c r="I244" s="1705"/>
      <c r="J244" s="1705"/>
      <c r="K244" s="1705"/>
      <c r="L244" s="1705"/>
      <c r="M244" s="1705"/>
      <c r="N244" s="1705"/>
      <c r="O244" s="1705"/>
      <c r="P244" s="1705"/>
      <c r="Q244" s="1705"/>
    </row>
    <row r="245" spans="1:17" ht="15.75" customHeight="1">
      <c r="A245" s="1705"/>
      <c r="B245" s="1705"/>
      <c r="C245" s="1705"/>
      <c r="D245" s="1705"/>
      <c r="E245" s="1705"/>
      <c r="F245" s="1705"/>
      <c r="G245" s="1705"/>
      <c r="H245" s="1705"/>
      <c r="I245" s="1705"/>
      <c r="J245" s="1705"/>
      <c r="K245" s="1705"/>
      <c r="L245" s="1705"/>
      <c r="M245" s="1705"/>
      <c r="N245" s="1705"/>
      <c r="O245" s="1705"/>
      <c r="P245" s="1705"/>
      <c r="Q245" s="1705"/>
    </row>
    <row r="246" spans="1:17" ht="15.75" customHeight="1">
      <c r="A246" s="1705"/>
      <c r="B246" s="1705"/>
      <c r="C246" s="1705"/>
      <c r="D246" s="1705"/>
      <c r="E246" s="1705"/>
      <c r="F246" s="1705"/>
      <c r="G246" s="1705"/>
      <c r="H246" s="1705"/>
      <c r="I246" s="1705"/>
      <c r="J246" s="1705"/>
      <c r="K246" s="1705"/>
      <c r="L246" s="1705"/>
      <c r="M246" s="1705"/>
      <c r="N246" s="1705"/>
      <c r="O246" s="1705"/>
      <c r="P246" s="1705"/>
      <c r="Q246" s="1705"/>
    </row>
    <row r="247" spans="1:17" ht="15.75" customHeight="1">
      <c r="A247" s="1705"/>
      <c r="B247" s="1705"/>
      <c r="C247" s="1705"/>
      <c r="D247" s="1705"/>
      <c r="E247" s="1705"/>
      <c r="F247" s="1705"/>
      <c r="G247" s="1705"/>
      <c r="H247" s="1705"/>
      <c r="I247" s="1705"/>
      <c r="J247" s="1705"/>
      <c r="K247" s="1705"/>
      <c r="L247" s="1705"/>
      <c r="M247" s="1705"/>
      <c r="N247" s="1705"/>
      <c r="O247" s="1705"/>
      <c r="P247" s="1705"/>
      <c r="Q247" s="1705"/>
    </row>
    <row r="248" spans="1:17" ht="15.75" customHeight="1">
      <c r="A248" s="1705"/>
      <c r="B248" s="1705"/>
      <c r="C248" s="1705"/>
      <c r="D248" s="1705"/>
      <c r="E248" s="1705"/>
      <c r="F248" s="1705"/>
      <c r="G248" s="1705"/>
      <c r="H248" s="1705"/>
      <c r="I248" s="1705"/>
      <c r="J248" s="1705"/>
      <c r="K248" s="1705"/>
      <c r="L248" s="1705"/>
      <c r="M248" s="1705"/>
      <c r="N248" s="1705"/>
      <c r="O248" s="1705"/>
      <c r="P248" s="1705"/>
      <c r="Q248" s="1705"/>
    </row>
    <row r="249" spans="1:17" ht="15.75" customHeight="1">
      <c r="A249" s="1705"/>
      <c r="B249" s="1705"/>
      <c r="C249" s="1705"/>
      <c r="D249" s="1705"/>
      <c r="E249" s="1705"/>
      <c r="F249" s="1705"/>
      <c r="G249" s="1705"/>
      <c r="H249" s="1705"/>
      <c r="I249" s="1705"/>
      <c r="J249" s="1705"/>
      <c r="K249" s="1705"/>
      <c r="L249" s="1705"/>
      <c r="M249" s="1705"/>
      <c r="N249" s="1705"/>
      <c r="O249" s="1705"/>
      <c r="P249" s="1705"/>
      <c r="Q249" s="1705"/>
    </row>
    <row r="250" spans="1:17" ht="15.75" customHeight="1">
      <c r="A250" s="1705"/>
      <c r="B250" s="1705"/>
      <c r="C250" s="1705"/>
      <c r="D250" s="1705"/>
      <c r="E250" s="1705"/>
      <c r="F250" s="1705"/>
      <c r="G250" s="1705"/>
      <c r="H250" s="1705"/>
      <c r="I250" s="1705"/>
      <c r="J250" s="1705"/>
      <c r="K250" s="1705"/>
      <c r="L250" s="1705"/>
      <c r="M250" s="1705"/>
      <c r="N250" s="1705"/>
      <c r="O250" s="1705"/>
      <c r="P250" s="1705"/>
      <c r="Q250" s="1705"/>
    </row>
    <row r="251" spans="1:17" ht="15.75" customHeight="1">
      <c r="A251" s="1705"/>
      <c r="B251" s="1705"/>
      <c r="C251" s="1705"/>
      <c r="D251" s="1705"/>
      <c r="E251" s="1705"/>
      <c r="F251" s="1705"/>
      <c r="G251" s="1705"/>
      <c r="H251" s="1705"/>
      <c r="I251" s="1705"/>
      <c r="J251" s="1705"/>
      <c r="K251" s="1705"/>
      <c r="L251" s="1705"/>
      <c r="M251" s="1705"/>
      <c r="N251" s="1705"/>
      <c r="O251" s="1705"/>
      <c r="P251" s="1705"/>
      <c r="Q251" s="1705"/>
    </row>
    <row r="252" spans="1:17" ht="15.75" customHeight="1">
      <c r="A252" s="1705"/>
      <c r="B252" s="1705"/>
      <c r="C252" s="1705"/>
      <c r="D252" s="1705"/>
      <c r="E252" s="1705"/>
      <c r="F252" s="1705"/>
      <c r="G252" s="1705"/>
      <c r="H252" s="1705"/>
      <c r="I252" s="1705"/>
      <c r="J252" s="1705"/>
      <c r="K252" s="1705"/>
      <c r="L252" s="1705"/>
      <c r="M252" s="1705"/>
      <c r="N252" s="1705"/>
      <c r="O252" s="1705"/>
      <c r="P252" s="1705"/>
      <c r="Q252" s="1705"/>
    </row>
    <row r="253" spans="1:17" ht="15.75" customHeight="1">
      <c r="A253" s="1705"/>
      <c r="B253" s="1705"/>
      <c r="C253" s="1705"/>
      <c r="D253" s="1705"/>
      <c r="E253" s="1705"/>
      <c r="F253" s="1705"/>
      <c r="G253" s="1705"/>
      <c r="H253" s="1705"/>
      <c r="I253" s="1705"/>
      <c r="J253" s="1705"/>
      <c r="K253" s="1705"/>
      <c r="L253" s="1705"/>
      <c r="M253" s="1705"/>
      <c r="N253" s="1705"/>
      <c r="O253" s="1705"/>
      <c r="P253" s="1705"/>
      <c r="Q253" s="1705"/>
    </row>
    <row r="254" spans="1:17" ht="15.75" customHeight="1">
      <c r="A254" s="1705"/>
      <c r="B254" s="1705"/>
      <c r="C254" s="1705"/>
      <c r="D254" s="1705"/>
      <c r="E254" s="1705"/>
      <c r="F254" s="1705"/>
      <c r="G254" s="1705"/>
      <c r="H254" s="1705"/>
      <c r="I254" s="1705"/>
      <c r="J254" s="1705"/>
      <c r="K254" s="1705"/>
      <c r="L254" s="1705"/>
      <c r="M254" s="1705"/>
      <c r="N254" s="1705"/>
      <c r="O254" s="1705"/>
      <c r="P254" s="1705"/>
      <c r="Q254" s="1705"/>
    </row>
    <row r="255" spans="1:17" ht="15.75" customHeight="1">
      <c r="A255" s="1705"/>
      <c r="B255" s="1705"/>
      <c r="C255" s="1705"/>
      <c r="D255" s="1705"/>
      <c r="E255" s="1705"/>
      <c r="F255" s="1705"/>
      <c r="G255" s="1705"/>
      <c r="H255" s="1705"/>
      <c r="I255" s="1705"/>
      <c r="J255" s="1705"/>
      <c r="K255" s="1705"/>
      <c r="L255" s="1705"/>
      <c r="M255" s="1705"/>
      <c r="N255" s="1705"/>
      <c r="O255" s="1705"/>
      <c r="P255" s="1705"/>
      <c r="Q255" s="1705"/>
    </row>
    <row r="256" spans="1:17" ht="15.75" customHeight="1">
      <c r="A256" s="1705"/>
      <c r="B256" s="1705"/>
      <c r="C256" s="1705"/>
      <c r="D256" s="1705"/>
      <c r="E256" s="1705"/>
      <c r="F256" s="1705"/>
      <c r="G256" s="1705"/>
      <c r="H256" s="1705"/>
      <c r="I256" s="1705"/>
      <c r="J256" s="1705"/>
      <c r="K256" s="1705"/>
      <c r="L256" s="1705"/>
      <c r="M256" s="1705"/>
      <c r="N256" s="1705"/>
      <c r="O256" s="1705"/>
      <c r="P256" s="1705"/>
      <c r="Q256" s="1705"/>
    </row>
    <row r="257" spans="1:17" ht="15.75" customHeight="1">
      <c r="A257" s="1705"/>
      <c r="B257" s="1705"/>
      <c r="C257" s="1705"/>
      <c r="D257" s="1705"/>
      <c r="E257" s="1705"/>
      <c r="F257" s="1705"/>
      <c r="G257" s="1705"/>
      <c r="H257" s="1705"/>
      <c r="I257" s="1705"/>
      <c r="J257" s="1705"/>
      <c r="K257" s="1705"/>
      <c r="L257" s="1705"/>
      <c r="M257" s="1705"/>
      <c r="N257" s="1705"/>
      <c r="O257" s="1705"/>
      <c r="P257" s="1705"/>
      <c r="Q257" s="1705"/>
    </row>
    <row r="258" spans="1:17" ht="15.75" customHeight="1">
      <c r="A258" s="1705"/>
      <c r="B258" s="1705"/>
      <c r="C258" s="1705"/>
      <c r="D258" s="1705"/>
      <c r="E258" s="1705"/>
      <c r="F258" s="1705"/>
      <c r="G258" s="1705"/>
      <c r="H258" s="1705"/>
      <c r="I258" s="1705"/>
      <c r="J258" s="1705"/>
      <c r="K258" s="1705"/>
      <c r="L258" s="1705"/>
      <c r="M258" s="1705"/>
      <c r="N258" s="1705"/>
      <c r="O258" s="1705"/>
      <c r="P258" s="1705"/>
      <c r="Q258" s="1705"/>
    </row>
    <row r="259" spans="1:17" ht="15.75" customHeight="1">
      <c r="A259" s="1705"/>
      <c r="B259" s="1705"/>
      <c r="C259" s="1705"/>
      <c r="D259" s="1705"/>
      <c r="E259" s="1705"/>
      <c r="F259" s="1705"/>
      <c r="G259" s="1705"/>
      <c r="H259" s="1705"/>
      <c r="I259" s="1705"/>
      <c r="J259" s="1705"/>
      <c r="K259" s="1705"/>
      <c r="L259" s="1705"/>
      <c r="M259" s="1705"/>
      <c r="N259" s="1705"/>
      <c r="O259" s="1705"/>
      <c r="P259" s="1705"/>
      <c r="Q259" s="1705"/>
    </row>
    <row r="260" spans="1:17" ht="15.75" customHeight="1">
      <c r="A260" s="1705"/>
      <c r="B260" s="1705"/>
      <c r="C260" s="1705"/>
      <c r="D260" s="1705"/>
      <c r="E260" s="1705"/>
      <c r="F260" s="1705"/>
      <c r="G260" s="1705"/>
      <c r="H260" s="1705"/>
      <c r="I260" s="1705"/>
      <c r="J260" s="1705"/>
      <c r="K260" s="1705"/>
      <c r="L260" s="1705"/>
      <c r="M260" s="1705"/>
      <c r="N260" s="1705"/>
      <c r="O260" s="1705"/>
      <c r="P260" s="1705"/>
      <c r="Q260" s="1705"/>
    </row>
    <row r="261" spans="1:17" ht="15.75" customHeight="1">
      <c r="A261" s="1705"/>
      <c r="B261" s="1705"/>
      <c r="C261" s="1705"/>
      <c r="D261" s="1705"/>
      <c r="E261" s="1705"/>
      <c r="F261" s="1705"/>
      <c r="G261" s="1705"/>
      <c r="H261" s="1705"/>
      <c r="I261" s="1705"/>
      <c r="J261" s="1705"/>
      <c r="K261" s="1705"/>
      <c r="L261" s="1705"/>
      <c r="M261" s="1705"/>
      <c r="N261" s="1705"/>
      <c r="O261" s="1705"/>
      <c r="P261" s="1705"/>
      <c r="Q261" s="1705"/>
    </row>
    <row r="262" spans="1:17" ht="15.75" customHeight="1">
      <c r="A262" s="1705"/>
      <c r="B262" s="1705"/>
      <c r="C262" s="1705"/>
      <c r="D262" s="1705"/>
      <c r="E262" s="1705"/>
      <c r="F262" s="1705"/>
      <c r="G262" s="1705"/>
      <c r="H262" s="1705"/>
      <c r="I262" s="1705"/>
      <c r="J262" s="1705"/>
      <c r="K262" s="1705"/>
      <c r="L262" s="1705"/>
      <c r="M262" s="1705"/>
      <c r="N262" s="1705"/>
      <c r="O262" s="1705"/>
      <c r="P262" s="1705"/>
      <c r="Q262" s="1705"/>
    </row>
    <row r="263" spans="1:17" ht="15.75" customHeight="1">
      <c r="A263" s="1705"/>
      <c r="B263" s="1705"/>
      <c r="C263" s="1705"/>
      <c r="D263" s="1705"/>
      <c r="E263" s="1705"/>
      <c r="F263" s="1705"/>
      <c r="G263" s="1705"/>
      <c r="H263" s="1705"/>
      <c r="I263" s="1705"/>
      <c r="J263" s="1705"/>
      <c r="K263" s="1705"/>
      <c r="L263" s="1705"/>
      <c r="M263" s="1705"/>
      <c r="N263" s="1705"/>
      <c r="O263" s="1705"/>
      <c r="P263" s="1705"/>
      <c r="Q263" s="1705"/>
    </row>
    <row r="264" spans="1:17" ht="15.75" customHeight="1">
      <c r="A264" s="1705"/>
      <c r="B264" s="1705"/>
      <c r="C264" s="1705"/>
      <c r="D264" s="1705"/>
      <c r="E264" s="1705"/>
      <c r="F264" s="1705"/>
      <c r="G264" s="1705"/>
      <c r="H264" s="1705"/>
      <c r="I264" s="1705"/>
      <c r="J264" s="1705"/>
      <c r="K264" s="1705"/>
      <c r="L264" s="1705"/>
      <c r="M264" s="1705"/>
      <c r="N264" s="1705"/>
      <c r="O264" s="1705"/>
      <c r="P264" s="1705"/>
      <c r="Q264" s="1705"/>
    </row>
    <row r="265" spans="1:17" ht="15.75" customHeight="1">
      <c r="A265" s="1705"/>
      <c r="B265" s="1705"/>
      <c r="C265" s="1705"/>
      <c r="D265" s="1705"/>
      <c r="E265" s="1705"/>
      <c r="F265" s="1705"/>
      <c r="G265" s="1705"/>
      <c r="H265" s="1705"/>
      <c r="I265" s="1705"/>
      <c r="J265" s="1705"/>
      <c r="K265" s="1705"/>
      <c r="L265" s="1705"/>
      <c r="M265" s="1705"/>
      <c r="N265" s="1705"/>
      <c r="O265" s="1705"/>
      <c r="P265" s="1705"/>
      <c r="Q265" s="1705"/>
    </row>
    <row r="266" spans="1:17" ht="15.75" customHeight="1">
      <c r="A266" s="1705"/>
      <c r="B266" s="1705"/>
      <c r="C266" s="1705"/>
      <c r="D266" s="1705"/>
      <c r="E266" s="1705"/>
      <c r="F266" s="1705"/>
      <c r="G266" s="1705"/>
      <c r="H266" s="1705"/>
      <c r="I266" s="1705"/>
      <c r="J266" s="1705"/>
      <c r="K266" s="1705"/>
      <c r="L266" s="1705"/>
      <c r="M266" s="1705"/>
      <c r="N266" s="1705"/>
      <c r="O266" s="1705"/>
      <c r="P266" s="1705"/>
      <c r="Q266" s="1705"/>
    </row>
    <row r="267" spans="1:17" ht="15.75" customHeight="1">
      <c r="A267" s="1705"/>
      <c r="B267" s="1705"/>
      <c r="C267" s="1705"/>
      <c r="D267" s="1705"/>
      <c r="E267" s="1705"/>
      <c r="F267" s="1705"/>
      <c r="G267" s="1705"/>
      <c r="H267" s="1705"/>
      <c r="I267" s="1705"/>
      <c r="J267" s="1705"/>
      <c r="K267" s="1705"/>
      <c r="L267" s="1705"/>
      <c r="M267" s="1705"/>
      <c r="N267" s="1705"/>
      <c r="O267" s="1705"/>
      <c r="P267" s="1705"/>
      <c r="Q267" s="1705"/>
    </row>
    <row r="268" spans="1:17" ht="15.75" customHeight="1">
      <c r="A268" s="1705"/>
      <c r="B268" s="1705"/>
      <c r="C268" s="1705"/>
      <c r="D268" s="1705"/>
      <c r="E268" s="1705"/>
      <c r="F268" s="1705"/>
      <c r="G268" s="1705"/>
      <c r="H268" s="1705"/>
      <c r="I268" s="1705"/>
      <c r="J268" s="1705"/>
      <c r="K268" s="1705"/>
      <c r="L268" s="1705"/>
      <c r="M268" s="1705"/>
      <c r="N268" s="1705"/>
      <c r="O268" s="1705"/>
      <c r="P268" s="1705"/>
      <c r="Q268" s="1705"/>
    </row>
    <row r="269" spans="1:17" ht="15.75" customHeight="1">
      <c r="A269" s="1705"/>
      <c r="B269" s="1705"/>
      <c r="C269" s="1705"/>
      <c r="D269" s="1705"/>
      <c r="E269" s="1705"/>
      <c r="F269" s="1705"/>
      <c r="G269" s="1705"/>
      <c r="H269" s="1705"/>
      <c r="I269" s="1705"/>
      <c r="J269" s="1705"/>
      <c r="K269" s="1705"/>
      <c r="L269" s="1705"/>
      <c r="M269" s="1705"/>
      <c r="N269" s="1705"/>
      <c r="O269" s="1705"/>
      <c r="P269" s="1705"/>
      <c r="Q269" s="1705"/>
    </row>
    <row r="270" spans="1:17" ht="15.75" customHeight="1">
      <c r="A270" s="1705"/>
      <c r="B270" s="1705"/>
      <c r="C270" s="1705"/>
      <c r="D270" s="1705"/>
      <c r="E270" s="1705"/>
      <c r="F270" s="1705"/>
      <c r="G270" s="1705"/>
      <c r="H270" s="1705"/>
      <c r="I270" s="1705"/>
      <c r="J270" s="1705"/>
      <c r="K270" s="1705"/>
      <c r="L270" s="1705"/>
      <c r="M270" s="1705"/>
      <c r="N270" s="1705"/>
      <c r="O270" s="1705"/>
      <c r="P270" s="1705"/>
      <c r="Q270" s="1705"/>
    </row>
    <row r="271" spans="1:17" ht="15.75" customHeight="1">
      <c r="A271" s="1705"/>
      <c r="B271" s="1705"/>
      <c r="C271" s="1705"/>
      <c r="D271" s="1705"/>
      <c r="E271" s="1705"/>
      <c r="F271" s="1705"/>
      <c r="G271" s="1705"/>
      <c r="H271" s="1705"/>
      <c r="I271" s="1705"/>
      <c r="J271" s="1705"/>
      <c r="K271" s="1705"/>
      <c r="L271" s="1705"/>
      <c r="M271" s="1705"/>
      <c r="N271" s="1705"/>
      <c r="O271" s="1705"/>
      <c r="P271" s="1705"/>
      <c r="Q271" s="1705"/>
    </row>
    <row r="272" spans="1:17" ht="15.75" customHeight="1">
      <c r="A272" s="1705"/>
      <c r="B272" s="1705"/>
      <c r="C272" s="1705"/>
      <c r="D272" s="1705"/>
      <c r="E272" s="1705"/>
      <c r="F272" s="1705"/>
      <c r="G272" s="1705"/>
      <c r="H272" s="1705"/>
      <c r="I272" s="1705"/>
      <c r="J272" s="1705"/>
      <c r="K272" s="1705"/>
      <c r="L272" s="1705"/>
      <c r="M272" s="1705"/>
      <c r="N272" s="1705"/>
      <c r="O272" s="1705"/>
      <c r="P272" s="1705"/>
      <c r="Q272" s="1705"/>
    </row>
    <row r="273" spans="1:17" ht="15.75" customHeight="1">
      <c r="A273" s="1705"/>
      <c r="B273" s="1705"/>
      <c r="C273" s="1705"/>
      <c r="D273" s="1705"/>
      <c r="E273" s="1705"/>
      <c r="F273" s="1705"/>
      <c r="G273" s="1705"/>
      <c r="H273" s="1705"/>
      <c r="I273" s="1705"/>
      <c r="J273" s="1705"/>
      <c r="K273" s="1705"/>
      <c r="L273" s="1705"/>
      <c r="M273" s="1705"/>
      <c r="N273" s="1705"/>
      <c r="O273" s="1705"/>
      <c r="P273" s="1705"/>
      <c r="Q273" s="1705"/>
    </row>
    <row r="274" spans="1:17" ht="15.75" customHeight="1">
      <c r="A274" s="1705"/>
      <c r="B274" s="1705"/>
      <c r="C274" s="1705"/>
      <c r="D274" s="1705"/>
      <c r="E274" s="1705"/>
      <c r="F274" s="1705"/>
      <c r="G274" s="1705"/>
      <c r="H274" s="1705"/>
      <c r="I274" s="1705"/>
      <c r="J274" s="1705"/>
      <c r="K274" s="1705"/>
      <c r="L274" s="1705"/>
      <c r="M274" s="1705"/>
      <c r="N274" s="1705"/>
      <c r="O274" s="1705"/>
      <c r="P274" s="1705"/>
      <c r="Q274" s="1705"/>
    </row>
    <row r="275" spans="1:17" ht="15.75" customHeight="1">
      <c r="A275" s="1705"/>
      <c r="B275" s="1705"/>
      <c r="C275" s="1705"/>
      <c r="D275" s="1705"/>
      <c r="E275" s="1705"/>
      <c r="F275" s="1705"/>
      <c r="G275" s="1705"/>
      <c r="H275" s="1705"/>
      <c r="I275" s="1705"/>
      <c r="J275" s="1705"/>
      <c r="K275" s="1705"/>
      <c r="L275" s="1705"/>
      <c r="M275" s="1705"/>
      <c r="N275" s="1705"/>
      <c r="O275" s="1705"/>
      <c r="P275" s="1705"/>
      <c r="Q275" s="1705"/>
    </row>
    <row r="276" spans="1:17" ht="15.75" customHeight="1">
      <c r="A276" s="1705"/>
      <c r="B276" s="1705"/>
      <c r="C276" s="1705"/>
      <c r="D276" s="1705"/>
      <c r="E276" s="1705"/>
      <c r="F276" s="1705"/>
      <c r="G276" s="1705"/>
      <c r="H276" s="1705"/>
      <c r="I276" s="1705"/>
      <c r="J276" s="1705"/>
      <c r="K276" s="1705"/>
      <c r="L276" s="1705"/>
      <c r="M276" s="1705"/>
      <c r="N276" s="1705"/>
      <c r="O276" s="1705"/>
      <c r="P276" s="1705"/>
      <c r="Q276" s="1705"/>
    </row>
    <row r="277" spans="1:17" ht="15.75" customHeight="1">
      <c r="A277" s="1705"/>
      <c r="B277" s="1705"/>
      <c r="C277" s="1705"/>
      <c r="D277" s="1705"/>
      <c r="E277" s="1705"/>
      <c r="F277" s="1705"/>
      <c r="G277" s="1705"/>
      <c r="H277" s="1705"/>
      <c r="I277" s="1705"/>
      <c r="J277" s="1705"/>
      <c r="K277" s="1705"/>
      <c r="L277" s="1705"/>
      <c r="M277" s="1705"/>
      <c r="N277" s="1705"/>
      <c r="O277" s="1705"/>
      <c r="P277" s="1705"/>
      <c r="Q277" s="1705"/>
    </row>
    <row r="278" spans="1:17" ht="15.75" customHeight="1">
      <c r="A278" s="1705"/>
      <c r="B278" s="1705"/>
      <c r="C278" s="1705"/>
      <c r="D278" s="1705"/>
      <c r="E278" s="1705"/>
      <c r="F278" s="1705"/>
      <c r="G278" s="1705"/>
      <c r="H278" s="1705"/>
      <c r="I278" s="1705"/>
      <c r="J278" s="1705"/>
      <c r="K278" s="1705"/>
      <c r="L278" s="1705"/>
      <c r="M278" s="1705"/>
      <c r="N278" s="1705"/>
      <c r="O278" s="1705"/>
      <c r="P278" s="1705"/>
      <c r="Q278" s="1705"/>
    </row>
    <row r="279" spans="1:17" ht="15.75" customHeight="1">
      <c r="A279" s="1705"/>
      <c r="B279" s="1705"/>
      <c r="C279" s="1705"/>
      <c r="D279" s="1705"/>
      <c r="E279" s="1705"/>
      <c r="F279" s="1705"/>
      <c r="G279" s="1705"/>
      <c r="H279" s="1705"/>
      <c r="I279" s="1705"/>
      <c r="J279" s="1705"/>
      <c r="K279" s="1705"/>
      <c r="L279" s="1705"/>
      <c r="M279" s="1705"/>
      <c r="N279" s="1705"/>
      <c r="O279" s="1705"/>
      <c r="P279" s="1705"/>
      <c r="Q279" s="1705"/>
    </row>
    <row r="280" spans="1:17" ht="15.75" customHeight="1">
      <c r="A280" s="1705"/>
      <c r="B280" s="1705"/>
      <c r="C280" s="1705"/>
      <c r="D280" s="1705"/>
      <c r="E280" s="1705"/>
      <c r="F280" s="1705"/>
      <c r="G280" s="1705"/>
      <c r="H280" s="1705"/>
      <c r="I280" s="1705"/>
      <c r="J280" s="1705"/>
      <c r="K280" s="1705"/>
      <c r="L280" s="1705"/>
      <c r="M280" s="1705"/>
      <c r="N280" s="1705"/>
      <c r="O280" s="1705"/>
      <c r="P280" s="1705"/>
      <c r="Q280" s="1705"/>
    </row>
    <row r="281" spans="1:17" ht="15.75" customHeight="1">
      <c r="A281" s="1705"/>
      <c r="B281" s="1705"/>
      <c r="C281" s="1705"/>
      <c r="D281" s="1705"/>
      <c r="E281" s="1705"/>
      <c r="F281" s="1705"/>
      <c r="G281" s="1705"/>
      <c r="H281" s="1705"/>
      <c r="I281" s="1705"/>
      <c r="J281" s="1705"/>
      <c r="K281" s="1705"/>
      <c r="L281" s="1705"/>
      <c r="M281" s="1705"/>
      <c r="N281" s="1705"/>
      <c r="O281" s="1705"/>
      <c r="P281" s="1705"/>
      <c r="Q281" s="1705"/>
    </row>
    <row r="282" spans="1:17" ht="15.75" customHeight="1">
      <c r="A282" s="1705"/>
      <c r="B282" s="1705"/>
      <c r="C282" s="1705"/>
      <c r="D282" s="1705"/>
      <c r="E282" s="1705"/>
      <c r="F282" s="1705"/>
      <c r="G282" s="1705"/>
      <c r="H282" s="1705"/>
      <c r="I282" s="1705"/>
      <c r="J282" s="1705"/>
      <c r="K282" s="1705"/>
      <c r="L282" s="1705"/>
      <c r="M282" s="1705"/>
      <c r="N282" s="1705"/>
      <c r="O282" s="1705"/>
      <c r="P282" s="1705"/>
      <c r="Q282" s="1705"/>
    </row>
    <row r="283" spans="1:17" ht="15.75" customHeight="1">
      <c r="A283" s="1705"/>
      <c r="B283" s="1705"/>
      <c r="C283" s="1705"/>
      <c r="D283" s="1705"/>
      <c r="E283" s="1705"/>
      <c r="F283" s="1705"/>
      <c r="G283" s="1705"/>
      <c r="H283" s="1705"/>
      <c r="I283" s="1705"/>
      <c r="J283" s="1705"/>
      <c r="K283" s="1705"/>
      <c r="L283" s="1705"/>
      <c r="M283" s="1705"/>
      <c r="N283" s="1705"/>
      <c r="O283" s="1705"/>
      <c r="P283" s="1705"/>
      <c r="Q283" s="1705"/>
    </row>
    <row r="284" spans="1:17" ht="15.75" customHeight="1">
      <c r="A284" s="1705"/>
      <c r="B284" s="1705"/>
      <c r="C284" s="1705"/>
      <c r="D284" s="1705"/>
      <c r="E284" s="1705"/>
      <c r="F284" s="1705"/>
      <c r="G284" s="1705"/>
      <c r="H284" s="1705"/>
      <c r="I284" s="1705"/>
      <c r="J284" s="1705"/>
      <c r="K284" s="1705"/>
      <c r="L284" s="1705"/>
      <c r="M284" s="1705"/>
      <c r="N284" s="1705"/>
      <c r="O284" s="1705"/>
      <c r="P284" s="1705"/>
      <c r="Q284" s="1705"/>
    </row>
    <row r="285" spans="1:17" ht="15.75" customHeight="1">
      <c r="A285" s="1705"/>
      <c r="B285" s="1705"/>
      <c r="C285" s="1705"/>
      <c r="D285" s="1705"/>
      <c r="E285" s="1705"/>
      <c r="F285" s="1705"/>
      <c r="G285" s="1705"/>
      <c r="H285" s="1705"/>
      <c r="I285" s="1705"/>
      <c r="J285" s="1705"/>
      <c r="K285" s="1705"/>
      <c r="L285" s="1705"/>
      <c r="M285" s="1705"/>
      <c r="N285" s="1705"/>
      <c r="O285" s="1705"/>
      <c r="P285" s="1705"/>
      <c r="Q285" s="1705"/>
    </row>
    <row r="286" spans="1:17" ht="15.75" customHeight="1">
      <c r="A286" s="1705"/>
      <c r="B286" s="1705"/>
      <c r="C286" s="1705"/>
      <c r="D286" s="1705"/>
      <c r="E286" s="1705"/>
      <c r="F286" s="1705"/>
      <c r="G286" s="1705"/>
      <c r="H286" s="1705"/>
      <c r="I286" s="1705"/>
      <c r="J286" s="1705"/>
      <c r="K286" s="1705"/>
      <c r="L286" s="1705"/>
      <c r="M286" s="1705"/>
      <c r="N286" s="1705"/>
      <c r="O286" s="1705"/>
      <c r="P286" s="1705"/>
      <c r="Q286" s="1705"/>
    </row>
    <row r="287" spans="1:17" ht="15.75" customHeight="1">
      <c r="A287" s="1705"/>
      <c r="B287" s="1705"/>
      <c r="C287" s="1705"/>
      <c r="D287" s="1705"/>
      <c r="E287" s="1705"/>
      <c r="F287" s="1705"/>
      <c r="G287" s="1705"/>
      <c r="H287" s="1705"/>
      <c r="I287" s="1705"/>
      <c r="J287" s="1705"/>
      <c r="K287" s="1705"/>
      <c r="L287" s="1705"/>
      <c r="M287" s="1705"/>
      <c r="N287" s="1705"/>
      <c r="O287" s="1705"/>
      <c r="P287" s="1705"/>
      <c r="Q287" s="1705"/>
    </row>
    <row r="288" spans="1:17" ht="15.75" customHeight="1">
      <c r="A288" s="1705"/>
      <c r="B288" s="1705"/>
      <c r="C288" s="1705"/>
      <c r="D288" s="1705"/>
      <c r="E288" s="1705"/>
      <c r="F288" s="1705"/>
      <c r="G288" s="1705"/>
      <c r="H288" s="1705"/>
      <c r="I288" s="1705"/>
      <c r="J288" s="1705"/>
      <c r="K288" s="1705"/>
      <c r="L288" s="1705"/>
      <c r="M288" s="1705"/>
      <c r="N288" s="1705"/>
      <c r="O288" s="1705"/>
      <c r="P288" s="1705"/>
      <c r="Q288" s="1705"/>
    </row>
    <row r="289" spans="1:17" ht="15.75" customHeight="1">
      <c r="A289" s="1705"/>
      <c r="B289" s="1705"/>
      <c r="C289" s="1705"/>
      <c r="D289" s="1705"/>
      <c r="E289" s="1705"/>
      <c r="F289" s="1705"/>
      <c r="G289" s="1705"/>
      <c r="H289" s="1705"/>
      <c r="I289" s="1705"/>
      <c r="J289" s="1705"/>
      <c r="K289" s="1705"/>
      <c r="L289" s="1705"/>
      <c r="M289" s="1705"/>
      <c r="N289" s="1705"/>
      <c r="O289" s="1705"/>
      <c r="P289" s="1705"/>
      <c r="Q289" s="1705"/>
    </row>
    <row r="290" spans="1:17" ht="15.75" customHeight="1">
      <c r="A290" s="1705"/>
      <c r="B290" s="1705"/>
      <c r="C290" s="1705"/>
      <c r="D290" s="1705"/>
      <c r="E290" s="1705"/>
      <c r="F290" s="1705"/>
      <c r="G290" s="1705"/>
      <c r="H290" s="1705"/>
      <c r="I290" s="1705"/>
      <c r="J290" s="1705"/>
      <c r="K290" s="1705"/>
      <c r="L290" s="1705"/>
      <c r="M290" s="1705"/>
      <c r="N290" s="1705"/>
      <c r="O290" s="1705"/>
      <c r="P290" s="1705"/>
      <c r="Q290" s="1705"/>
    </row>
    <row r="291" spans="1:17" ht="15.75" customHeight="1">
      <c r="A291" s="1705"/>
      <c r="B291" s="1705"/>
      <c r="C291" s="1705"/>
      <c r="D291" s="1705"/>
      <c r="E291" s="1705"/>
      <c r="F291" s="1705"/>
      <c r="G291" s="1705"/>
      <c r="H291" s="1705"/>
      <c r="I291" s="1705"/>
      <c r="J291" s="1705"/>
      <c r="K291" s="1705"/>
      <c r="L291" s="1705"/>
      <c r="M291" s="1705"/>
      <c r="N291" s="1705"/>
      <c r="O291" s="1705"/>
      <c r="P291" s="1705"/>
      <c r="Q291" s="1705"/>
    </row>
    <row r="292" spans="1:17" ht="15.75" customHeight="1">
      <c r="A292" s="1705"/>
      <c r="B292" s="1705"/>
      <c r="C292" s="1705"/>
      <c r="D292" s="1705"/>
      <c r="E292" s="1705"/>
      <c r="F292" s="1705"/>
      <c r="G292" s="1705"/>
      <c r="H292" s="1705"/>
      <c r="I292" s="1705"/>
      <c r="J292" s="1705"/>
      <c r="K292" s="1705"/>
      <c r="L292" s="1705"/>
      <c r="M292" s="1705"/>
      <c r="N292" s="1705"/>
      <c r="O292" s="1705"/>
      <c r="P292" s="1705"/>
      <c r="Q292" s="1705"/>
    </row>
    <row r="293" spans="1:17" ht="15.75" customHeight="1">
      <c r="A293" s="1705"/>
      <c r="B293" s="1705"/>
      <c r="C293" s="1705"/>
      <c r="D293" s="1705"/>
      <c r="E293" s="1705"/>
      <c r="F293" s="1705"/>
      <c r="G293" s="1705"/>
      <c r="H293" s="1705"/>
      <c r="I293" s="1705"/>
      <c r="J293" s="1705"/>
      <c r="K293" s="1705"/>
      <c r="L293" s="1705"/>
      <c r="M293" s="1705"/>
      <c r="N293" s="1705"/>
      <c r="O293" s="1705"/>
      <c r="P293" s="1705"/>
      <c r="Q293" s="1705"/>
    </row>
    <row r="294" spans="1:17" ht="15.75" customHeight="1">
      <c r="A294" s="1705"/>
      <c r="B294" s="1705"/>
      <c r="C294" s="1705"/>
      <c r="D294" s="1705"/>
      <c r="E294" s="1705"/>
      <c r="F294" s="1705"/>
      <c r="G294" s="1705"/>
      <c r="H294" s="1705"/>
      <c r="I294" s="1705"/>
      <c r="J294" s="1705"/>
      <c r="K294" s="1705"/>
      <c r="L294" s="1705"/>
      <c r="M294" s="1705"/>
      <c r="N294" s="1705"/>
      <c r="O294" s="1705"/>
      <c r="P294" s="1705"/>
      <c r="Q294" s="1705"/>
    </row>
    <row r="295" spans="1:17" ht="15.75" customHeight="1">
      <c r="A295" s="1705"/>
      <c r="B295" s="1705"/>
      <c r="C295" s="1705"/>
      <c r="D295" s="1705"/>
      <c r="E295" s="1705"/>
      <c r="F295" s="1705"/>
      <c r="G295" s="1705"/>
      <c r="H295" s="1705"/>
      <c r="I295" s="1705"/>
      <c r="J295" s="1705"/>
      <c r="K295" s="1705"/>
      <c r="L295" s="1705"/>
      <c r="M295" s="1705"/>
      <c r="N295" s="1705"/>
      <c r="O295" s="1705"/>
      <c r="P295" s="1705"/>
      <c r="Q295" s="1705"/>
    </row>
    <row r="296" spans="1:17" ht="15.75" customHeight="1">
      <c r="A296" s="1705"/>
      <c r="B296" s="1705"/>
      <c r="C296" s="1705"/>
      <c r="D296" s="1705"/>
      <c r="E296" s="1705"/>
      <c r="F296" s="1705"/>
      <c r="G296" s="1705"/>
      <c r="H296" s="1705"/>
      <c r="I296" s="1705"/>
      <c r="J296" s="1705"/>
      <c r="K296" s="1705"/>
      <c r="L296" s="1705"/>
      <c r="M296" s="1705"/>
      <c r="N296" s="1705"/>
      <c r="O296" s="1705"/>
      <c r="P296" s="1705"/>
      <c r="Q296" s="1705"/>
    </row>
    <row r="297" spans="1:17" ht="15.75" customHeight="1">
      <c r="A297" s="1705"/>
      <c r="B297" s="1705"/>
      <c r="C297" s="1705"/>
      <c r="D297" s="1705"/>
      <c r="E297" s="1705"/>
      <c r="F297" s="1705"/>
      <c r="G297" s="1705"/>
      <c r="H297" s="1705"/>
      <c r="I297" s="1705"/>
      <c r="J297" s="1705"/>
      <c r="K297" s="1705"/>
      <c r="L297" s="1705"/>
      <c r="M297" s="1705"/>
      <c r="N297" s="1705"/>
      <c r="O297" s="1705"/>
      <c r="P297" s="1705"/>
      <c r="Q297" s="1705"/>
    </row>
    <row r="298" spans="1:17" ht="15.75" customHeight="1">
      <c r="A298" s="1705"/>
      <c r="B298" s="1705"/>
      <c r="C298" s="1705"/>
      <c r="D298" s="1705"/>
      <c r="E298" s="1705"/>
      <c r="F298" s="1705"/>
      <c r="G298" s="1705"/>
      <c r="H298" s="1705"/>
      <c r="I298" s="1705"/>
      <c r="J298" s="1705"/>
      <c r="K298" s="1705"/>
      <c r="L298" s="1705"/>
      <c r="M298" s="1705"/>
      <c r="N298" s="1705"/>
      <c r="O298" s="1705"/>
      <c r="P298" s="1705"/>
      <c r="Q298" s="1705"/>
    </row>
    <row r="299" spans="1:17" ht="15.75" customHeight="1">
      <c r="A299" s="1705"/>
      <c r="B299" s="1705"/>
      <c r="C299" s="1705"/>
      <c r="D299" s="1705"/>
      <c r="E299" s="1705"/>
      <c r="F299" s="1705"/>
      <c r="G299" s="1705"/>
      <c r="H299" s="1705"/>
      <c r="I299" s="1705"/>
      <c r="J299" s="1705"/>
      <c r="K299" s="1705"/>
      <c r="L299" s="1705"/>
      <c r="M299" s="1705"/>
      <c r="N299" s="1705"/>
      <c r="O299" s="1705"/>
      <c r="P299" s="1705"/>
      <c r="Q299" s="1705"/>
    </row>
    <row r="300" spans="1:17" ht="15.75" customHeight="1">
      <c r="A300" s="1705"/>
      <c r="B300" s="1705"/>
      <c r="C300" s="1705"/>
      <c r="D300" s="1705"/>
      <c r="E300" s="1705"/>
      <c r="F300" s="1705"/>
      <c r="G300" s="1705"/>
      <c r="H300" s="1705"/>
      <c r="I300" s="1705"/>
      <c r="J300" s="1705"/>
      <c r="K300" s="1705"/>
      <c r="L300" s="1705"/>
      <c r="M300" s="1705"/>
      <c r="N300" s="1705"/>
      <c r="O300" s="1705"/>
      <c r="P300" s="1705"/>
      <c r="Q300" s="1705"/>
    </row>
    <row r="301" spans="1:17" ht="15.75" customHeight="1">
      <c r="A301" s="1705"/>
      <c r="B301" s="1705"/>
      <c r="C301" s="1705"/>
      <c r="D301" s="1705"/>
      <c r="E301" s="1705"/>
      <c r="F301" s="1705"/>
      <c r="G301" s="1705"/>
      <c r="H301" s="1705"/>
      <c r="I301" s="1705"/>
      <c r="J301" s="1705"/>
      <c r="K301" s="1705"/>
      <c r="L301" s="1705"/>
      <c r="M301" s="1705"/>
      <c r="N301" s="1705"/>
      <c r="O301" s="1705"/>
      <c r="P301" s="1705"/>
      <c r="Q301" s="1705"/>
    </row>
    <row r="302" spans="1:17" ht="15.75" customHeight="1">
      <c r="A302" s="1705"/>
      <c r="B302" s="1705"/>
      <c r="C302" s="1705"/>
      <c r="D302" s="1705"/>
      <c r="E302" s="1705"/>
      <c r="F302" s="1705"/>
      <c r="G302" s="1705"/>
      <c r="H302" s="1705"/>
      <c r="I302" s="1705"/>
      <c r="J302" s="1705"/>
      <c r="K302" s="1705"/>
      <c r="L302" s="1705"/>
      <c r="M302" s="1705"/>
      <c r="N302" s="1705"/>
      <c r="O302" s="1705"/>
      <c r="P302" s="1705"/>
      <c r="Q302" s="1705"/>
    </row>
    <row r="303" spans="1:17" ht="15.75" customHeight="1">
      <c r="A303" s="1705"/>
      <c r="B303" s="1705"/>
      <c r="C303" s="1705"/>
      <c r="D303" s="1705"/>
      <c r="E303" s="1705"/>
      <c r="F303" s="1705"/>
      <c r="G303" s="1705"/>
      <c r="H303" s="1705"/>
      <c r="I303" s="1705"/>
      <c r="J303" s="1705"/>
      <c r="K303" s="1705"/>
      <c r="L303" s="1705"/>
      <c r="M303" s="1705"/>
      <c r="N303" s="1705"/>
      <c r="O303" s="1705"/>
      <c r="P303" s="1705"/>
      <c r="Q303" s="1705"/>
    </row>
    <row r="304" spans="1:17" ht="15.75" customHeight="1">
      <c r="A304" s="1705"/>
      <c r="B304" s="1705"/>
      <c r="C304" s="1705"/>
      <c r="D304" s="1705"/>
      <c r="E304" s="1705"/>
      <c r="F304" s="1705"/>
      <c r="G304" s="1705"/>
      <c r="H304" s="1705"/>
      <c r="I304" s="1705"/>
      <c r="J304" s="1705"/>
      <c r="K304" s="1705"/>
      <c r="L304" s="1705"/>
      <c r="M304" s="1705"/>
      <c r="N304" s="1705"/>
      <c r="O304" s="1705"/>
      <c r="P304" s="1705"/>
      <c r="Q304" s="1705"/>
    </row>
    <row r="305" spans="1:17" ht="15.75" customHeight="1">
      <c r="A305" s="1705"/>
      <c r="B305" s="1705"/>
      <c r="C305" s="1705"/>
      <c r="D305" s="1705"/>
      <c r="E305" s="1705"/>
      <c r="F305" s="1705"/>
      <c r="G305" s="1705"/>
      <c r="H305" s="1705"/>
      <c r="I305" s="1705"/>
      <c r="J305" s="1705"/>
      <c r="K305" s="1705"/>
      <c r="L305" s="1705"/>
      <c r="M305" s="1705"/>
      <c r="N305" s="1705"/>
      <c r="O305" s="1705"/>
      <c r="P305" s="1705"/>
      <c r="Q305" s="1705"/>
    </row>
    <row r="306" spans="1:17" ht="15.75" customHeight="1">
      <c r="A306" s="1705"/>
      <c r="B306" s="1705"/>
      <c r="C306" s="1705"/>
      <c r="D306" s="1705"/>
      <c r="E306" s="1705"/>
      <c r="F306" s="1705"/>
      <c r="G306" s="1705"/>
      <c r="H306" s="1705"/>
      <c r="I306" s="1705"/>
      <c r="J306" s="1705"/>
      <c r="K306" s="1705"/>
      <c r="L306" s="1705"/>
      <c r="M306" s="1705"/>
      <c r="N306" s="1705"/>
      <c r="O306" s="1705"/>
      <c r="P306" s="1705"/>
      <c r="Q306" s="1705"/>
    </row>
    <row r="307" spans="1:17" ht="15.75" customHeight="1">
      <c r="A307" s="1705"/>
      <c r="B307" s="1705"/>
      <c r="C307" s="1705"/>
      <c r="D307" s="1705"/>
      <c r="E307" s="1705"/>
      <c r="F307" s="1705"/>
      <c r="G307" s="1705"/>
      <c r="H307" s="1705"/>
      <c r="I307" s="1705"/>
      <c r="J307" s="1705"/>
      <c r="K307" s="1705"/>
      <c r="L307" s="1705"/>
      <c r="M307" s="1705"/>
      <c r="N307" s="1705"/>
      <c r="O307" s="1705"/>
      <c r="P307" s="1705"/>
      <c r="Q307" s="1705"/>
    </row>
    <row r="308" spans="1:17" ht="15.75" customHeight="1">
      <c r="A308" s="1705"/>
      <c r="B308" s="1705"/>
      <c r="C308" s="1705"/>
      <c r="D308" s="1705"/>
      <c r="E308" s="1705"/>
      <c r="F308" s="1705"/>
      <c r="G308" s="1705"/>
      <c r="H308" s="1705"/>
      <c r="I308" s="1705"/>
      <c r="J308" s="1705"/>
      <c r="K308" s="1705"/>
      <c r="L308" s="1705"/>
      <c r="M308" s="1705"/>
      <c r="N308" s="1705"/>
      <c r="O308" s="1705"/>
      <c r="P308" s="1705"/>
      <c r="Q308" s="1705"/>
    </row>
    <row r="309" spans="1:17" ht="15.75" customHeight="1">
      <c r="A309" s="1705"/>
      <c r="B309" s="1705"/>
      <c r="C309" s="1705"/>
      <c r="D309" s="1705"/>
      <c r="E309" s="1705"/>
      <c r="F309" s="1705"/>
      <c r="G309" s="1705"/>
      <c r="H309" s="1705"/>
      <c r="I309" s="1705"/>
      <c r="J309" s="1705"/>
      <c r="K309" s="1705"/>
      <c r="L309" s="1705"/>
      <c r="M309" s="1705"/>
      <c r="N309" s="1705"/>
      <c r="O309" s="1705"/>
      <c r="P309" s="1705"/>
      <c r="Q309" s="1705"/>
    </row>
    <row r="310" spans="1:17" ht="15.75" customHeight="1">
      <c r="A310" s="1705"/>
      <c r="B310" s="1705"/>
      <c r="C310" s="1705"/>
      <c r="D310" s="1705"/>
      <c r="E310" s="1705"/>
      <c r="F310" s="1705"/>
      <c r="G310" s="1705"/>
      <c r="H310" s="1705"/>
      <c r="I310" s="1705"/>
      <c r="J310" s="1705"/>
      <c r="K310" s="1705"/>
      <c r="L310" s="1705"/>
      <c r="M310" s="1705"/>
      <c r="N310" s="1705"/>
      <c r="O310" s="1705"/>
      <c r="P310" s="1705"/>
      <c r="Q310" s="1705"/>
    </row>
    <row r="311" spans="1:17" ht="15.75" customHeight="1">
      <c r="A311" s="1705"/>
      <c r="B311" s="1705"/>
      <c r="C311" s="1705"/>
      <c r="D311" s="1705"/>
      <c r="E311" s="1705"/>
      <c r="F311" s="1705"/>
      <c r="G311" s="1705"/>
      <c r="H311" s="1705"/>
      <c r="I311" s="1705"/>
      <c r="J311" s="1705"/>
      <c r="K311" s="1705"/>
      <c r="L311" s="1705"/>
      <c r="M311" s="1705"/>
      <c r="N311" s="1705"/>
      <c r="O311" s="1705"/>
      <c r="P311" s="1705"/>
      <c r="Q311" s="1705"/>
    </row>
    <row r="312" spans="1:17" ht="15.75" customHeight="1">
      <c r="A312" s="1705"/>
      <c r="B312" s="1705"/>
      <c r="C312" s="1705"/>
      <c r="D312" s="1705"/>
      <c r="E312" s="1705"/>
      <c r="F312" s="1705"/>
      <c r="G312" s="1705"/>
      <c r="H312" s="1705"/>
      <c r="I312" s="1705"/>
      <c r="J312" s="1705"/>
      <c r="K312" s="1705"/>
      <c r="L312" s="1705"/>
      <c r="M312" s="1705"/>
      <c r="N312" s="1705"/>
      <c r="O312" s="1705"/>
      <c r="P312" s="1705"/>
      <c r="Q312" s="1705"/>
    </row>
    <row r="313" spans="1:17" ht="15.75" customHeight="1">
      <c r="A313" s="1705"/>
      <c r="B313" s="1705"/>
      <c r="C313" s="1705"/>
      <c r="D313" s="1705"/>
      <c r="E313" s="1705"/>
      <c r="F313" s="1705"/>
      <c r="G313" s="1705"/>
      <c r="H313" s="1705"/>
      <c r="I313" s="1705"/>
      <c r="J313" s="1705"/>
      <c r="K313" s="1705"/>
      <c r="L313" s="1705"/>
      <c r="M313" s="1705"/>
      <c r="N313" s="1705"/>
      <c r="O313" s="1705"/>
      <c r="P313" s="1705"/>
      <c r="Q313" s="1705"/>
    </row>
    <row r="314" spans="1:17" ht="15.75" customHeight="1">
      <c r="A314" s="1705"/>
      <c r="B314" s="1705"/>
      <c r="C314" s="1705"/>
      <c r="D314" s="1705"/>
      <c r="E314" s="1705"/>
      <c r="F314" s="1705"/>
      <c r="G314" s="1705"/>
      <c r="H314" s="1705"/>
      <c r="I314" s="1705"/>
      <c r="J314" s="1705"/>
      <c r="K314" s="1705"/>
      <c r="L314" s="1705"/>
      <c r="M314" s="1705"/>
      <c r="N314" s="1705"/>
      <c r="O314" s="1705"/>
      <c r="P314" s="1705"/>
      <c r="Q314" s="1705"/>
    </row>
    <row r="315" spans="1:17" ht="15.75" customHeight="1">
      <c r="A315" s="1705"/>
      <c r="B315" s="1705"/>
      <c r="C315" s="1705"/>
      <c r="D315" s="1705"/>
      <c r="E315" s="1705"/>
      <c r="F315" s="1705"/>
      <c r="G315" s="1705"/>
      <c r="H315" s="1705"/>
      <c r="I315" s="1705"/>
      <c r="J315" s="1705"/>
      <c r="K315" s="1705"/>
      <c r="L315" s="1705"/>
      <c r="M315" s="1705"/>
      <c r="N315" s="1705"/>
      <c r="O315" s="1705"/>
      <c r="P315" s="1705"/>
      <c r="Q315" s="1705"/>
    </row>
    <row r="316" spans="1:17" ht="15.75" customHeight="1">
      <c r="A316" s="1705"/>
      <c r="B316" s="1705"/>
      <c r="C316" s="1705"/>
      <c r="D316" s="1705"/>
      <c r="E316" s="1705"/>
      <c r="F316" s="1705"/>
      <c r="G316" s="1705"/>
      <c r="H316" s="1705"/>
      <c r="I316" s="1705"/>
      <c r="J316" s="1705"/>
      <c r="K316" s="1705"/>
      <c r="L316" s="1705"/>
      <c r="M316" s="1705"/>
      <c r="N316" s="1705"/>
      <c r="O316" s="1705"/>
      <c r="P316" s="1705"/>
      <c r="Q316" s="1705"/>
    </row>
    <row r="317" spans="1:17" ht="15.75" customHeight="1">
      <c r="A317" s="1705"/>
      <c r="B317" s="1705"/>
      <c r="C317" s="1705"/>
      <c r="D317" s="1705"/>
      <c r="E317" s="1705"/>
      <c r="F317" s="1705"/>
      <c r="G317" s="1705"/>
      <c r="H317" s="1705"/>
      <c r="I317" s="1705"/>
      <c r="J317" s="1705"/>
      <c r="K317" s="1705"/>
      <c r="L317" s="1705"/>
      <c r="M317" s="1705"/>
      <c r="N317" s="1705"/>
      <c r="O317" s="1705"/>
      <c r="P317" s="1705"/>
      <c r="Q317" s="1705"/>
    </row>
    <row r="318" spans="1:17" ht="15.75" customHeight="1">
      <c r="A318" s="1705"/>
      <c r="B318" s="1705"/>
      <c r="C318" s="1705"/>
      <c r="D318" s="1705"/>
      <c r="E318" s="1705"/>
      <c r="F318" s="1705"/>
      <c r="G318" s="1705"/>
      <c r="H318" s="1705"/>
      <c r="I318" s="1705"/>
      <c r="J318" s="1705"/>
      <c r="K318" s="1705"/>
      <c r="L318" s="1705"/>
      <c r="M318" s="1705"/>
      <c r="N318" s="1705"/>
      <c r="O318" s="1705"/>
      <c r="P318" s="1705"/>
      <c r="Q318" s="1705"/>
    </row>
    <row r="319" spans="1:17" ht="15.75" customHeight="1">
      <c r="A319" s="1705"/>
      <c r="B319" s="1705"/>
      <c r="C319" s="1705"/>
      <c r="D319" s="1705"/>
      <c r="E319" s="1705"/>
      <c r="F319" s="1705"/>
      <c r="G319" s="1705"/>
      <c r="H319" s="1705"/>
      <c r="I319" s="1705"/>
      <c r="J319" s="1705"/>
      <c r="K319" s="1705"/>
      <c r="L319" s="1705"/>
      <c r="M319" s="1705"/>
      <c r="N319" s="1705"/>
      <c r="O319" s="1705"/>
      <c r="P319" s="1705"/>
      <c r="Q319" s="1705"/>
    </row>
    <row r="320" spans="1:17" ht="15.75" customHeight="1">
      <c r="A320" s="1705"/>
      <c r="B320" s="1705"/>
      <c r="C320" s="1705"/>
      <c r="D320" s="1705"/>
      <c r="E320" s="1705"/>
      <c r="F320" s="1705"/>
      <c r="G320" s="1705"/>
      <c r="H320" s="1705"/>
      <c r="I320" s="1705"/>
      <c r="J320" s="1705"/>
      <c r="K320" s="1705"/>
      <c r="L320" s="1705"/>
      <c r="M320" s="1705"/>
      <c r="N320" s="1705"/>
      <c r="O320" s="1705"/>
      <c r="P320" s="1705"/>
      <c r="Q320" s="1705"/>
    </row>
    <row r="321" spans="1:17" ht="15.75" customHeight="1">
      <c r="A321" s="1705"/>
      <c r="B321" s="1705"/>
      <c r="C321" s="1705"/>
      <c r="D321" s="1705"/>
      <c r="E321" s="1705"/>
      <c r="F321" s="1705"/>
      <c r="G321" s="1705"/>
      <c r="H321" s="1705"/>
      <c r="I321" s="1705"/>
      <c r="J321" s="1705"/>
      <c r="K321" s="1705"/>
      <c r="L321" s="1705"/>
      <c r="M321" s="1705"/>
      <c r="N321" s="1705"/>
      <c r="O321" s="1705"/>
      <c r="P321" s="1705"/>
      <c r="Q321" s="1705"/>
    </row>
    <row r="322" spans="1:17" ht="15.75" customHeight="1">
      <c r="A322" s="1705"/>
      <c r="B322" s="1705"/>
      <c r="C322" s="1705"/>
      <c r="D322" s="1705"/>
      <c r="E322" s="1705"/>
      <c r="F322" s="1705"/>
      <c r="G322" s="1705"/>
      <c r="H322" s="1705"/>
      <c r="I322" s="1705"/>
      <c r="J322" s="1705"/>
      <c r="K322" s="1705"/>
      <c r="L322" s="1705"/>
      <c r="M322" s="1705"/>
      <c r="N322" s="1705"/>
      <c r="O322" s="1705"/>
      <c r="P322" s="1705"/>
      <c r="Q322" s="1705"/>
    </row>
    <row r="323" spans="1:17" ht="15.75" customHeight="1">
      <c r="A323" s="1705"/>
      <c r="B323" s="1705"/>
      <c r="C323" s="1705"/>
      <c r="D323" s="1705"/>
      <c r="E323" s="1705"/>
      <c r="F323" s="1705"/>
      <c r="G323" s="1705"/>
      <c r="H323" s="1705"/>
      <c r="I323" s="1705"/>
      <c r="J323" s="1705"/>
      <c r="K323" s="1705"/>
      <c r="L323" s="1705"/>
      <c r="M323" s="1705"/>
      <c r="N323" s="1705"/>
      <c r="O323" s="1705"/>
      <c r="P323" s="1705"/>
      <c r="Q323" s="1705"/>
    </row>
    <row r="324" spans="1:17" ht="15.75" customHeight="1">
      <c r="A324" s="1705"/>
      <c r="B324" s="1705"/>
      <c r="C324" s="1705"/>
      <c r="D324" s="1705"/>
      <c r="E324" s="1705"/>
      <c r="F324" s="1705"/>
      <c r="G324" s="1705"/>
      <c r="H324" s="1705"/>
      <c r="I324" s="1705"/>
      <c r="J324" s="1705"/>
      <c r="K324" s="1705"/>
      <c r="L324" s="1705"/>
      <c r="M324" s="1705"/>
      <c r="N324" s="1705"/>
      <c r="O324" s="1705"/>
      <c r="P324" s="1705"/>
      <c r="Q324" s="1705"/>
    </row>
    <row r="325" spans="1:17" ht="15.75" customHeight="1">
      <c r="A325" s="1705"/>
      <c r="B325" s="1705"/>
      <c r="C325" s="1705"/>
      <c r="D325" s="1705"/>
      <c r="E325" s="1705"/>
      <c r="F325" s="1705"/>
      <c r="G325" s="1705"/>
      <c r="H325" s="1705"/>
      <c r="I325" s="1705"/>
      <c r="J325" s="1705"/>
      <c r="K325" s="1705"/>
      <c r="L325" s="1705"/>
      <c r="M325" s="1705"/>
      <c r="N325" s="1705"/>
      <c r="O325" s="1705"/>
      <c r="P325" s="1705"/>
      <c r="Q325" s="1705"/>
    </row>
    <row r="326" spans="1:17" ht="15.75" customHeight="1">
      <c r="A326" s="1705"/>
      <c r="B326" s="1705"/>
      <c r="C326" s="1705"/>
      <c r="D326" s="1705"/>
      <c r="E326" s="1705"/>
      <c r="F326" s="1705"/>
      <c r="G326" s="1705"/>
      <c r="H326" s="1705"/>
      <c r="I326" s="1705"/>
      <c r="J326" s="1705"/>
      <c r="K326" s="1705"/>
      <c r="L326" s="1705"/>
      <c r="M326" s="1705"/>
      <c r="N326" s="1705"/>
      <c r="O326" s="1705"/>
      <c r="P326" s="1705"/>
      <c r="Q326" s="1705"/>
    </row>
    <row r="327" spans="1:17" ht="15.75" customHeight="1">
      <c r="A327" s="1705"/>
      <c r="B327" s="1705"/>
      <c r="C327" s="1705"/>
      <c r="D327" s="1705"/>
      <c r="E327" s="1705"/>
      <c r="F327" s="1705"/>
      <c r="G327" s="1705"/>
      <c r="H327" s="1705"/>
      <c r="I327" s="1705"/>
      <c r="J327" s="1705"/>
      <c r="K327" s="1705"/>
      <c r="L327" s="1705"/>
      <c r="M327" s="1705"/>
      <c r="N327" s="1705"/>
      <c r="O327" s="1705"/>
      <c r="P327" s="1705"/>
      <c r="Q327" s="1705"/>
    </row>
    <row r="328" spans="1:17" ht="15.75" customHeight="1">
      <c r="A328" s="1705"/>
      <c r="B328" s="1705"/>
      <c r="C328" s="1705"/>
      <c r="D328" s="1705"/>
      <c r="E328" s="1705"/>
      <c r="F328" s="1705"/>
      <c r="G328" s="1705"/>
      <c r="H328" s="1705"/>
      <c r="I328" s="1705"/>
      <c r="J328" s="1705"/>
      <c r="K328" s="1705"/>
      <c r="L328" s="1705"/>
      <c r="M328" s="1705"/>
      <c r="N328" s="1705"/>
      <c r="O328" s="1705"/>
      <c r="P328" s="1705"/>
      <c r="Q328" s="1705"/>
    </row>
    <row r="329" spans="1:17" ht="15.75" customHeight="1">
      <c r="A329" s="1705"/>
      <c r="B329" s="1705"/>
      <c r="C329" s="1705"/>
      <c r="D329" s="1705"/>
      <c r="E329" s="1705"/>
      <c r="F329" s="1705"/>
      <c r="G329" s="1705"/>
      <c r="H329" s="1705"/>
      <c r="I329" s="1705"/>
      <c r="J329" s="1705"/>
      <c r="K329" s="1705"/>
      <c r="L329" s="1705"/>
      <c r="M329" s="1705"/>
      <c r="N329" s="1705"/>
      <c r="O329" s="1705"/>
      <c r="P329" s="1705"/>
      <c r="Q329" s="1705"/>
    </row>
    <row r="330" spans="1:17" ht="15.75" customHeight="1">
      <c r="A330" s="1705"/>
      <c r="B330" s="1705"/>
      <c r="C330" s="1705"/>
      <c r="D330" s="1705"/>
      <c r="E330" s="1705"/>
      <c r="F330" s="1705"/>
      <c r="G330" s="1705"/>
      <c r="H330" s="1705"/>
      <c r="I330" s="1705"/>
      <c r="J330" s="1705"/>
      <c r="K330" s="1705"/>
      <c r="L330" s="1705"/>
      <c r="M330" s="1705"/>
      <c r="N330" s="1705"/>
      <c r="O330" s="1705"/>
      <c r="P330" s="1705"/>
      <c r="Q330" s="1705"/>
    </row>
    <row r="331" spans="1:17" ht="15.75" customHeight="1">
      <c r="A331" s="1705"/>
      <c r="B331" s="1705"/>
      <c r="C331" s="1705"/>
      <c r="D331" s="1705"/>
      <c r="E331" s="1705"/>
      <c r="F331" s="1705"/>
      <c r="G331" s="1705"/>
      <c r="H331" s="1705"/>
      <c r="I331" s="1705"/>
      <c r="J331" s="1705"/>
      <c r="K331" s="1705"/>
      <c r="L331" s="1705"/>
      <c r="M331" s="1705"/>
      <c r="N331" s="1705"/>
      <c r="O331" s="1705"/>
      <c r="P331" s="1705"/>
      <c r="Q331" s="1705"/>
    </row>
    <row r="332" spans="1:17" ht="15.75" customHeight="1">
      <c r="A332" s="1705"/>
      <c r="B332" s="1705"/>
      <c r="C332" s="1705"/>
      <c r="D332" s="1705"/>
      <c r="E332" s="1705"/>
      <c r="F332" s="1705"/>
      <c r="G332" s="1705"/>
      <c r="H332" s="1705"/>
      <c r="I332" s="1705"/>
      <c r="J332" s="1705"/>
      <c r="K332" s="1705"/>
      <c r="L332" s="1705"/>
      <c r="M332" s="1705"/>
      <c r="N332" s="1705"/>
      <c r="O332" s="1705"/>
      <c r="P332" s="1705"/>
      <c r="Q332" s="1705"/>
    </row>
    <row r="333" spans="1:17" ht="15.75" customHeight="1">
      <c r="A333" s="1705"/>
      <c r="B333" s="1705"/>
      <c r="C333" s="1705"/>
      <c r="D333" s="1705"/>
      <c r="E333" s="1705"/>
      <c r="F333" s="1705"/>
      <c r="G333" s="1705"/>
      <c r="H333" s="1705"/>
      <c r="I333" s="1705"/>
      <c r="J333" s="1705"/>
      <c r="K333" s="1705"/>
      <c r="L333" s="1705"/>
      <c r="M333" s="1705"/>
      <c r="N333" s="1705"/>
      <c r="O333" s="1705"/>
      <c r="P333" s="1705"/>
      <c r="Q333" s="1705"/>
    </row>
    <row r="334" spans="1:17" ht="15.75" customHeight="1">
      <c r="A334" s="1705"/>
      <c r="B334" s="1705"/>
      <c r="C334" s="1705"/>
      <c r="D334" s="1705"/>
      <c r="E334" s="1705"/>
      <c r="F334" s="1705"/>
      <c r="G334" s="1705"/>
      <c r="H334" s="1705"/>
      <c r="I334" s="1705"/>
      <c r="J334" s="1705"/>
      <c r="K334" s="1705"/>
      <c r="L334" s="1705"/>
      <c r="M334" s="1705"/>
      <c r="N334" s="1705"/>
      <c r="O334" s="1705"/>
      <c r="P334" s="1705"/>
      <c r="Q334" s="1705"/>
    </row>
    <row r="335" spans="1:17" ht="15.75" customHeight="1">
      <c r="A335" s="1705"/>
      <c r="B335" s="1705"/>
      <c r="C335" s="1705"/>
      <c r="D335" s="1705"/>
      <c r="E335" s="1705"/>
      <c r="F335" s="1705"/>
      <c r="G335" s="1705"/>
      <c r="H335" s="1705"/>
      <c r="I335" s="1705"/>
      <c r="J335" s="1705"/>
      <c r="K335" s="1705"/>
      <c r="L335" s="1705"/>
      <c r="M335" s="1705"/>
      <c r="N335" s="1705"/>
      <c r="O335" s="1705"/>
      <c r="P335" s="1705"/>
      <c r="Q335" s="1705"/>
    </row>
    <row r="336" spans="1:17" ht="15.75" customHeight="1">
      <c r="A336" s="1705"/>
      <c r="B336" s="1705"/>
      <c r="C336" s="1705"/>
      <c r="D336" s="1705"/>
      <c r="E336" s="1705"/>
      <c r="F336" s="1705"/>
      <c r="G336" s="1705"/>
      <c r="H336" s="1705"/>
      <c r="I336" s="1705"/>
      <c r="J336" s="1705"/>
      <c r="K336" s="1705"/>
      <c r="L336" s="1705"/>
      <c r="M336" s="1705"/>
      <c r="N336" s="1705"/>
      <c r="O336" s="1705"/>
      <c r="P336" s="1705"/>
      <c r="Q336" s="1705"/>
    </row>
    <row r="337" spans="1:17" ht="15.75" customHeight="1">
      <c r="A337" s="1705"/>
      <c r="B337" s="1705"/>
      <c r="C337" s="1705"/>
      <c r="D337" s="1705"/>
      <c r="E337" s="1705"/>
      <c r="F337" s="1705"/>
      <c r="G337" s="1705"/>
      <c r="H337" s="1705"/>
      <c r="I337" s="1705"/>
      <c r="J337" s="1705"/>
      <c r="K337" s="1705"/>
      <c r="L337" s="1705"/>
      <c r="M337" s="1705"/>
      <c r="N337" s="1705"/>
      <c r="O337" s="1705"/>
      <c r="P337" s="1705"/>
      <c r="Q337" s="1705"/>
    </row>
    <row r="338" spans="1:17" ht="15.75" customHeight="1">
      <c r="A338" s="1705"/>
      <c r="B338" s="1705"/>
      <c r="C338" s="1705"/>
      <c r="D338" s="1705"/>
      <c r="E338" s="1705"/>
      <c r="F338" s="1705"/>
      <c r="G338" s="1705"/>
      <c r="H338" s="1705"/>
      <c r="I338" s="1705"/>
      <c r="J338" s="1705"/>
      <c r="K338" s="1705"/>
      <c r="L338" s="1705"/>
      <c r="M338" s="1705"/>
      <c r="N338" s="1705"/>
      <c r="O338" s="1705"/>
      <c r="P338" s="1705"/>
      <c r="Q338" s="1705"/>
    </row>
    <row r="339" spans="1:17" ht="15.75" customHeight="1">
      <c r="A339" s="1705"/>
      <c r="B339" s="1705"/>
      <c r="C339" s="1705"/>
      <c r="D339" s="1705"/>
      <c r="E339" s="1705"/>
      <c r="F339" s="1705"/>
      <c r="G339" s="1705"/>
      <c r="H339" s="1705"/>
      <c r="I339" s="1705"/>
      <c r="J339" s="1705"/>
      <c r="K339" s="1705"/>
      <c r="L339" s="1705"/>
      <c r="M339" s="1705"/>
      <c r="N339" s="1705"/>
      <c r="O339" s="1705"/>
      <c r="P339" s="1705"/>
      <c r="Q339" s="1705"/>
    </row>
    <row r="340" spans="1:17" ht="15.75" customHeight="1">
      <c r="A340" s="1705"/>
      <c r="B340" s="1705"/>
      <c r="C340" s="1705"/>
      <c r="D340" s="1705"/>
      <c r="E340" s="1705"/>
      <c r="F340" s="1705"/>
      <c r="G340" s="1705"/>
      <c r="H340" s="1705"/>
      <c r="I340" s="1705"/>
      <c r="J340" s="1705"/>
      <c r="K340" s="1705"/>
      <c r="L340" s="1705"/>
      <c r="M340" s="1705"/>
      <c r="N340" s="1705"/>
      <c r="O340" s="1705"/>
      <c r="P340" s="1705"/>
      <c r="Q340" s="1705"/>
    </row>
    <row r="341" spans="1:17" ht="15.75" customHeight="1">
      <c r="A341" s="1705"/>
      <c r="B341" s="1705"/>
      <c r="C341" s="1705"/>
      <c r="D341" s="1705"/>
      <c r="E341" s="1705"/>
      <c r="F341" s="1705"/>
      <c r="G341" s="1705"/>
      <c r="H341" s="1705"/>
      <c r="I341" s="1705"/>
      <c r="J341" s="1705"/>
      <c r="K341" s="1705"/>
      <c r="L341" s="1705"/>
      <c r="M341" s="1705"/>
      <c r="N341" s="1705"/>
      <c r="O341" s="1705"/>
      <c r="P341" s="1705"/>
      <c r="Q341" s="1705"/>
    </row>
    <row r="342" spans="1:17" ht="15.75" customHeight="1">
      <c r="A342" s="1705"/>
      <c r="B342" s="1705"/>
      <c r="C342" s="1705"/>
      <c r="D342" s="1705"/>
      <c r="E342" s="1705"/>
      <c r="F342" s="1705"/>
      <c r="G342" s="1705"/>
      <c r="H342" s="1705"/>
      <c r="I342" s="1705"/>
      <c r="J342" s="1705"/>
      <c r="K342" s="1705"/>
      <c r="L342" s="1705"/>
      <c r="M342" s="1705"/>
      <c r="N342" s="1705"/>
      <c r="O342" s="1705"/>
      <c r="P342" s="1705"/>
      <c r="Q342" s="1705"/>
    </row>
    <row r="343" spans="1:17" ht="15.75" customHeight="1">
      <c r="A343" s="1705"/>
      <c r="B343" s="1705"/>
      <c r="C343" s="1705"/>
      <c r="D343" s="1705"/>
      <c r="E343" s="1705"/>
      <c r="F343" s="1705"/>
      <c r="G343" s="1705"/>
      <c r="H343" s="1705"/>
      <c r="I343" s="1705"/>
      <c r="J343" s="1705"/>
      <c r="K343" s="1705"/>
      <c r="L343" s="1705"/>
      <c r="M343" s="1705"/>
      <c r="N343" s="1705"/>
      <c r="O343" s="1705"/>
      <c r="P343" s="1705"/>
      <c r="Q343" s="1705"/>
    </row>
    <row r="344" spans="1:17" ht="15.75" customHeight="1">
      <c r="A344" s="1705"/>
      <c r="B344" s="1705"/>
      <c r="C344" s="1705"/>
      <c r="D344" s="1705"/>
      <c r="E344" s="1705"/>
      <c r="F344" s="1705"/>
      <c r="G344" s="1705"/>
      <c r="H344" s="1705"/>
      <c r="I344" s="1705"/>
      <c r="J344" s="1705"/>
      <c r="K344" s="1705"/>
      <c r="L344" s="1705"/>
      <c r="M344" s="1705"/>
      <c r="N344" s="1705"/>
      <c r="O344" s="1705"/>
      <c r="P344" s="1705"/>
      <c r="Q344" s="1705"/>
    </row>
    <row r="345" spans="1:17" ht="15.75" customHeight="1">
      <c r="A345" s="1705"/>
      <c r="B345" s="1705"/>
      <c r="C345" s="1705"/>
      <c r="D345" s="1705"/>
      <c r="E345" s="1705"/>
      <c r="F345" s="1705"/>
      <c r="G345" s="1705"/>
      <c r="H345" s="1705"/>
      <c r="I345" s="1705"/>
      <c r="J345" s="1705"/>
      <c r="K345" s="1705"/>
      <c r="L345" s="1705"/>
      <c r="M345" s="1705"/>
      <c r="N345" s="1705"/>
      <c r="O345" s="1705"/>
      <c r="P345" s="1705"/>
      <c r="Q345" s="1705"/>
    </row>
    <row r="346" spans="1:17" ht="15.75" customHeight="1">
      <c r="A346" s="1705"/>
      <c r="B346" s="1705"/>
      <c r="C346" s="1705"/>
      <c r="D346" s="1705"/>
      <c r="E346" s="1705"/>
      <c r="F346" s="1705"/>
      <c r="G346" s="1705"/>
      <c r="H346" s="1705"/>
      <c r="I346" s="1705"/>
      <c r="J346" s="1705"/>
      <c r="K346" s="1705"/>
      <c r="L346" s="1705"/>
      <c r="M346" s="1705"/>
      <c r="N346" s="1705"/>
      <c r="O346" s="1705"/>
      <c r="P346" s="1705"/>
      <c r="Q346" s="1705"/>
    </row>
    <row r="347" spans="1:17" ht="15.75" customHeight="1">
      <c r="A347" s="1705"/>
      <c r="B347" s="1705"/>
      <c r="C347" s="1705"/>
      <c r="D347" s="1705"/>
      <c r="E347" s="1705"/>
      <c r="F347" s="1705"/>
      <c r="G347" s="1705"/>
      <c r="H347" s="1705"/>
      <c r="I347" s="1705"/>
      <c r="J347" s="1705"/>
      <c r="K347" s="1705"/>
      <c r="L347" s="1705"/>
      <c r="M347" s="1705"/>
      <c r="N347" s="1705"/>
      <c r="O347" s="1705"/>
      <c r="P347" s="1705"/>
      <c r="Q347" s="1705"/>
    </row>
    <row r="348" spans="1:17" ht="15.75" customHeight="1">
      <c r="A348" s="1705"/>
      <c r="B348" s="1705"/>
      <c r="C348" s="1705"/>
      <c r="D348" s="1705"/>
      <c r="E348" s="1705"/>
      <c r="F348" s="1705"/>
      <c r="G348" s="1705"/>
      <c r="H348" s="1705"/>
      <c r="I348" s="1705"/>
      <c r="J348" s="1705"/>
      <c r="K348" s="1705"/>
      <c r="L348" s="1705"/>
      <c r="M348" s="1705"/>
      <c r="N348" s="1705"/>
      <c r="O348" s="1705"/>
      <c r="P348" s="1705"/>
      <c r="Q348" s="1705"/>
    </row>
    <row r="349" spans="1:17" ht="15.75" customHeight="1">
      <c r="A349" s="1705"/>
      <c r="B349" s="1705"/>
      <c r="C349" s="1705"/>
      <c r="D349" s="1705"/>
      <c r="E349" s="1705"/>
      <c r="F349" s="1705"/>
      <c r="G349" s="1705"/>
      <c r="H349" s="1705"/>
      <c r="I349" s="1705"/>
      <c r="J349" s="1705"/>
      <c r="K349" s="1705"/>
      <c r="L349" s="1705"/>
      <c r="M349" s="1705"/>
      <c r="N349" s="1705"/>
      <c r="O349" s="1705"/>
      <c r="P349" s="1705"/>
      <c r="Q349" s="1705"/>
    </row>
    <row r="350" spans="1:17" ht="15.75" customHeight="1">
      <c r="A350" s="1705"/>
      <c r="B350" s="1705"/>
      <c r="C350" s="1705"/>
      <c r="D350" s="1705"/>
      <c r="E350" s="1705"/>
      <c r="F350" s="1705"/>
      <c r="G350" s="1705"/>
      <c r="H350" s="1705"/>
      <c r="I350" s="1705"/>
      <c r="J350" s="1705"/>
      <c r="K350" s="1705"/>
      <c r="L350" s="1705"/>
      <c r="M350" s="1705"/>
      <c r="N350" s="1705"/>
      <c r="O350" s="1705"/>
      <c r="P350" s="1705"/>
      <c r="Q350" s="1705"/>
    </row>
    <row r="351" spans="1:17" ht="15.75" customHeight="1">
      <c r="A351" s="1705"/>
      <c r="B351" s="1705"/>
      <c r="C351" s="1705"/>
      <c r="D351" s="1705"/>
      <c r="E351" s="1705"/>
      <c r="F351" s="1705"/>
      <c r="G351" s="1705"/>
      <c r="H351" s="1705"/>
      <c r="I351" s="1705"/>
      <c r="J351" s="1705"/>
      <c r="K351" s="1705"/>
      <c r="L351" s="1705"/>
      <c r="M351" s="1705"/>
      <c r="N351" s="1705"/>
      <c r="O351" s="1705"/>
      <c r="P351" s="1705"/>
      <c r="Q351" s="1705"/>
    </row>
    <row r="352" spans="1:17" ht="15.75" customHeight="1">
      <c r="A352" s="1705"/>
      <c r="B352" s="1705"/>
      <c r="C352" s="1705"/>
      <c r="D352" s="1705"/>
      <c r="E352" s="1705"/>
      <c r="F352" s="1705"/>
      <c r="G352" s="1705"/>
      <c r="H352" s="1705"/>
      <c r="I352" s="1705"/>
      <c r="J352" s="1705"/>
      <c r="K352" s="1705"/>
      <c r="L352" s="1705"/>
      <c r="M352" s="1705"/>
      <c r="N352" s="1705"/>
      <c r="O352" s="1705"/>
      <c r="P352" s="1705"/>
      <c r="Q352" s="1705"/>
    </row>
    <row r="353" spans="1:17" ht="15.75" customHeight="1">
      <c r="A353" s="1705"/>
      <c r="B353" s="1705"/>
      <c r="C353" s="1705"/>
      <c r="D353" s="1705"/>
      <c r="E353" s="1705"/>
      <c r="F353" s="1705"/>
      <c r="G353" s="1705"/>
      <c r="H353" s="1705"/>
      <c r="I353" s="1705"/>
      <c r="J353" s="1705"/>
      <c r="K353" s="1705"/>
      <c r="L353" s="1705"/>
      <c r="M353" s="1705"/>
      <c r="N353" s="1705"/>
      <c r="O353" s="1705"/>
      <c r="P353" s="1705"/>
      <c r="Q353" s="1705"/>
    </row>
    <row r="354" spans="1:17" ht="15.75" customHeight="1">
      <c r="A354" s="1705"/>
      <c r="B354" s="1705"/>
      <c r="C354" s="1705"/>
      <c r="D354" s="1705"/>
      <c r="E354" s="1705"/>
      <c r="F354" s="1705"/>
      <c r="G354" s="1705"/>
      <c r="H354" s="1705"/>
      <c r="I354" s="1705"/>
      <c r="J354" s="1705"/>
      <c r="K354" s="1705"/>
      <c r="L354" s="1705"/>
      <c r="M354" s="1705"/>
      <c r="N354" s="1705"/>
      <c r="O354" s="1705"/>
      <c r="P354" s="1705"/>
      <c r="Q354" s="1705"/>
    </row>
    <row r="355" spans="1:17" ht="15.75" customHeight="1">
      <c r="A355" s="1705"/>
      <c r="B355" s="1705"/>
      <c r="C355" s="1705"/>
      <c r="D355" s="1705"/>
      <c r="E355" s="1705"/>
      <c r="F355" s="1705"/>
      <c r="G355" s="1705"/>
      <c r="H355" s="1705"/>
      <c r="I355" s="1705"/>
      <c r="J355" s="1705"/>
      <c r="K355" s="1705"/>
      <c r="L355" s="1705"/>
      <c r="M355" s="1705"/>
      <c r="N355" s="1705"/>
      <c r="O355" s="1705"/>
      <c r="P355" s="1705"/>
      <c r="Q355" s="1705"/>
    </row>
    <row r="356" spans="1:17" ht="15.75" customHeight="1">
      <c r="A356" s="1705"/>
      <c r="B356" s="1705"/>
      <c r="C356" s="1705"/>
      <c r="D356" s="1705"/>
      <c r="E356" s="1705"/>
      <c r="F356" s="1705"/>
      <c r="G356" s="1705"/>
      <c r="H356" s="1705"/>
      <c r="I356" s="1705"/>
      <c r="J356" s="1705"/>
      <c r="K356" s="1705"/>
      <c r="L356" s="1705"/>
      <c r="M356" s="1705"/>
      <c r="N356" s="1705"/>
      <c r="O356" s="1705"/>
      <c r="P356" s="1705"/>
      <c r="Q356" s="1705"/>
    </row>
    <row r="357" spans="1:17" ht="15.75" customHeight="1">
      <c r="A357" s="1705"/>
      <c r="B357" s="1705"/>
      <c r="C357" s="1705"/>
      <c r="D357" s="1705"/>
      <c r="E357" s="1705"/>
      <c r="F357" s="1705"/>
      <c r="G357" s="1705"/>
      <c r="H357" s="1705"/>
      <c r="I357" s="1705"/>
      <c r="J357" s="1705"/>
      <c r="K357" s="1705"/>
      <c r="L357" s="1705"/>
      <c r="M357" s="1705"/>
      <c r="N357" s="1705"/>
      <c r="O357" s="1705"/>
      <c r="P357" s="1705"/>
      <c r="Q357" s="1705"/>
    </row>
    <row r="358" spans="1:17" ht="15.75" customHeight="1">
      <c r="A358" s="1705"/>
      <c r="B358" s="1705"/>
      <c r="C358" s="1705"/>
      <c r="D358" s="1705"/>
      <c r="E358" s="1705"/>
      <c r="F358" s="1705"/>
      <c r="G358" s="1705"/>
      <c r="H358" s="1705"/>
      <c r="I358" s="1705"/>
      <c r="J358" s="1705"/>
      <c r="K358" s="1705"/>
      <c r="L358" s="1705"/>
      <c r="M358" s="1705"/>
      <c r="N358" s="1705"/>
      <c r="O358" s="1705"/>
      <c r="P358" s="1705"/>
      <c r="Q358" s="1705"/>
    </row>
    <row r="359" spans="1:17" ht="15.75" customHeight="1">
      <c r="A359" s="1705"/>
      <c r="B359" s="1705"/>
      <c r="C359" s="1705"/>
      <c r="D359" s="1705"/>
      <c r="E359" s="1705"/>
      <c r="F359" s="1705"/>
      <c r="G359" s="1705"/>
      <c r="H359" s="1705"/>
      <c r="I359" s="1705"/>
      <c r="J359" s="1705"/>
      <c r="K359" s="1705"/>
      <c r="L359" s="1705"/>
      <c r="M359" s="1705"/>
      <c r="N359" s="1705"/>
      <c r="O359" s="1705"/>
      <c r="P359" s="1705"/>
      <c r="Q359" s="1705"/>
    </row>
    <row r="360" spans="1:17" ht="15.75" customHeight="1">
      <c r="A360" s="1705"/>
      <c r="B360" s="1705"/>
      <c r="C360" s="1705"/>
      <c r="D360" s="1705"/>
      <c r="E360" s="1705"/>
      <c r="F360" s="1705"/>
      <c r="G360" s="1705"/>
      <c r="H360" s="1705"/>
      <c r="I360" s="1705"/>
      <c r="J360" s="1705"/>
      <c r="K360" s="1705"/>
      <c r="L360" s="1705"/>
      <c r="M360" s="1705"/>
      <c r="N360" s="1705"/>
      <c r="O360" s="1705"/>
      <c r="P360" s="1705"/>
      <c r="Q360" s="1705"/>
    </row>
    <row r="361" spans="1:17" ht="15.75" customHeight="1">
      <c r="A361" s="1705"/>
      <c r="B361" s="1705"/>
      <c r="C361" s="1705"/>
      <c r="D361" s="1705"/>
      <c r="E361" s="1705"/>
      <c r="F361" s="1705"/>
      <c r="G361" s="1705"/>
      <c r="H361" s="1705"/>
      <c r="I361" s="1705"/>
      <c r="J361" s="1705"/>
      <c r="K361" s="1705"/>
      <c r="L361" s="1705"/>
      <c r="M361" s="1705"/>
      <c r="N361" s="1705"/>
      <c r="O361" s="1705"/>
      <c r="P361" s="1705"/>
      <c r="Q361" s="1705"/>
    </row>
    <row r="362" spans="1:17" ht="15.75" customHeight="1">
      <c r="A362" s="1705"/>
      <c r="B362" s="1705"/>
      <c r="C362" s="1705"/>
      <c r="D362" s="1705"/>
      <c r="E362" s="1705"/>
      <c r="F362" s="1705"/>
      <c r="G362" s="1705"/>
      <c r="H362" s="1705"/>
      <c r="I362" s="1705"/>
      <c r="J362" s="1705"/>
      <c r="K362" s="1705"/>
      <c r="L362" s="1705"/>
      <c r="M362" s="1705"/>
      <c r="N362" s="1705"/>
      <c r="O362" s="1705"/>
      <c r="P362" s="1705"/>
      <c r="Q362" s="1705"/>
    </row>
    <row r="363" spans="1:17" ht="15.75" customHeight="1">
      <c r="A363" s="1705"/>
      <c r="B363" s="1705"/>
      <c r="C363" s="1705"/>
      <c r="D363" s="1705"/>
      <c r="E363" s="1705"/>
      <c r="F363" s="1705"/>
      <c r="G363" s="1705"/>
      <c r="H363" s="1705"/>
      <c r="I363" s="1705"/>
      <c r="J363" s="1705"/>
      <c r="K363" s="1705"/>
      <c r="L363" s="1705"/>
      <c r="M363" s="1705"/>
      <c r="N363" s="1705"/>
      <c r="O363" s="1705"/>
      <c r="P363" s="1705"/>
      <c r="Q363" s="1705"/>
    </row>
    <row r="364" spans="1:17" ht="15.75" customHeight="1">
      <c r="A364" s="1705"/>
      <c r="B364" s="1705"/>
      <c r="C364" s="1705"/>
      <c r="D364" s="1705"/>
      <c r="E364" s="1705"/>
      <c r="F364" s="1705"/>
      <c r="G364" s="1705"/>
      <c r="H364" s="1705"/>
      <c r="I364" s="1705"/>
      <c r="J364" s="1705"/>
      <c r="K364" s="1705"/>
      <c r="L364" s="1705"/>
      <c r="M364" s="1705"/>
      <c r="N364" s="1705"/>
      <c r="O364" s="1705"/>
      <c r="P364" s="1705"/>
      <c r="Q364" s="1705"/>
    </row>
    <row r="365" spans="1:17" ht="15.75" customHeight="1">
      <c r="A365" s="1705"/>
      <c r="B365" s="1705"/>
      <c r="C365" s="1705"/>
      <c r="D365" s="1705"/>
      <c r="E365" s="1705"/>
      <c r="F365" s="1705"/>
      <c r="G365" s="1705"/>
      <c r="H365" s="1705"/>
      <c r="I365" s="1705"/>
      <c r="J365" s="1705"/>
      <c r="K365" s="1705"/>
      <c r="L365" s="1705"/>
      <c r="M365" s="1705"/>
      <c r="N365" s="1705"/>
      <c r="O365" s="1705"/>
      <c r="P365" s="1705"/>
      <c r="Q365" s="1705"/>
    </row>
    <row r="366" spans="1:17" ht="15.75" customHeight="1">
      <c r="A366" s="1705"/>
      <c r="B366" s="1705"/>
      <c r="C366" s="1705"/>
      <c r="D366" s="1705"/>
      <c r="E366" s="1705"/>
      <c r="F366" s="1705"/>
      <c r="G366" s="1705"/>
      <c r="H366" s="1705"/>
      <c r="I366" s="1705"/>
      <c r="J366" s="1705"/>
      <c r="K366" s="1705"/>
      <c r="L366" s="1705"/>
      <c r="M366" s="1705"/>
      <c r="N366" s="1705"/>
      <c r="O366" s="1705"/>
      <c r="P366" s="1705"/>
      <c r="Q366" s="1705"/>
    </row>
    <row r="367" spans="1:17" ht="15.75" customHeight="1">
      <c r="A367" s="1705"/>
      <c r="B367" s="1705"/>
      <c r="C367" s="1705"/>
      <c r="D367" s="1705"/>
      <c r="E367" s="1705"/>
      <c r="F367" s="1705"/>
      <c r="G367" s="1705"/>
      <c r="H367" s="1705"/>
      <c r="I367" s="1705"/>
      <c r="J367" s="1705"/>
      <c r="K367" s="1705"/>
      <c r="L367" s="1705"/>
      <c r="M367" s="1705"/>
      <c r="N367" s="1705"/>
      <c r="O367" s="1705"/>
      <c r="P367" s="1705"/>
      <c r="Q367" s="1705"/>
    </row>
    <row r="368" spans="1:17" ht="15.75" customHeight="1">
      <c r="A368" s="1705"/>
      <c r="B368" s="1705"/>
      <c r="C368" s="1705"/>
      <c r="D368" s="1705"/>
      <c r="E368" s="1705"/>
      <c r="F368" s="1705"/>
      <c r="G368" s="1705"/>
      <c r="H368" s="1705"/>
      <c r="I368" s="1705"/>
      <c r="J368" s="1705"/>
      <c r="K368" s="1705"/>
      <c r="L368" s="1705"/>
      <c r="M368" s="1705"/>
      <c r="N368" s="1705"/>
      <c r="O368" s="1705"/>
      <c r="P368" s="1705"/>
      <c r="Q368" s="1705"/>
    </row>
    <row r="369" spans="1:17" ht="15.75" customHeight="1">
      <c r="A369" s="1705"/>
      <c r="B369" s="1705"/>
      <c r="C369" s="1705"/>
      <c r="D369" s="1705"/>
      <c r="E369" s="1705"/>
      <c r="F369" s="1705"/>
      <c r="G369" s="1705"/>
      <c r="H369" s="1705"/>
      <c r="I369" s="1705"/>
      <c r="J369" s="1705"/>
      <c r="K369" s="1705"/>
      <c r="L369" s="1705"/>
      <c r="M369" s="1705"/>
      <c r="N369" s="1705"/>
      <c r="O369" s="1705"/>
      <c r="P369" s="1705"/>
      <c r="Q369" s="1705"/>
    </row>
    <row r="370" spans="1:17" ht="15.75" customHeight="1">
      <c r="A370" s="1705"/>
      <c r="B370" s="1705"/>
      <c r="C370" s="1705"/>
      <c r="D370" s="1705"/>
      <c r="E370" s="1705"/>
      <c r="F370" s="1705"/>
      <c r="G370" s="1705"/>
      <c r="H370" s="1705"/>
      <c r="I370" s="1705"/>
      <c r="J370" s="1705"/>
      <c r="K370" s="1705"/>
      <c r="L370" s="1705"/>
      <c r="M370" s="1705"/>
      <c r="N370" s="1705"/>
      <c r="O370" s="1705"/>
      <c r="P370" s="1705"/>
      <c r="Q370" s="1705"/>
    </row>
    <row r="371" spans="1:17" ht="15.75" customHeight="1">
      <c r="A371" s="1705"/>
      <c r="B371" s="1705"/>
      <c r="C371" s="1705"/>
      <c r="D371" s="1705"/>
      <c r="E371" s="1705"/>
      <c r="F371" s="1705"/>
      <c r="G371" s="1705"/>
      <c r="H371" s="1705"/>
      <c r="I371" s="1705"/>
      <c r="J371" s="1705"/>
      <c r="K371" s="1705"/>
      <c r="L371" s="1705"/>
      <c r="M371" s="1705"/>
      <c r="N371" s="1705"/>
      <c r="O371" s="1705"/>
      <c r="P371" s="1705"/>
      <c r="Q371" s="1705"/>
    </row>
    <row r="372" spans="1:17" ht="15.75" customHeight="1">
      <c r="A372" s="1705"/>
      <c r="B372" s="1705"/>
      <c r="C372" s="1705"/>
      <c r="D372" s="1705"/>
      <c r="E372" s="1705"/>
      <c r="F372" s="1705"/>
      <c r="G372" s="1705"/>
      <c r="H372" s="1705"/>
      <c r="I372" s="1705"/>
      <c r="J372" s="1705"/>
      <c r="K372" s="1705"/>
      <c r="L372" s="1705"/>
      <c r="M372" s="1705"/>
      <c r="N372" s="1705"/>
      <c r="O372" s="1705"/>
      <c r="P372" s="1705"/>
      <c r="Q372" s="1705"/>
    </row>
    <row r="373" spans="1:17" ht="15.75" customHeight="1">
      <c r="A373" s="1705"/>
      <c r="B373" s="1705"/>
      <c r="C373" s="1705"/>
      <c r="D373" s="1705"/>
      <c r="E373" s="1705"/>
      <c r="F373" s="1705"/>
      <c r="G373" s="1705"/>
      <c r="H373" s="1705"/>
      <c r="I373" s="1705"/>
      <c r="J373" s="1705"/>
      <c r="K373" s="1705"/>
      <c r="L373" s="1705"/>
      <c r="M373" s="1705"/>
      <c r="N373" s="1705"/>
      <c r="O373" s="1705"/>
      <c r="P373" s="1705"/>
      <c r="Q373" s="1705"/>
    </row>
    <row r="374" spans="1:17" ht="15.75" customHeight="1">
      <c r="A374" s="1705"/>
      <c r="B374" s="1705"/>
      <c r="C374" s="1705"/>
      <c r="D374" s="1705"/>
      <c r="E374" s="1705"/>
      <c r="F374" s="1705"/>
      <c r="G374" s="1705"/>
      <c r="H374" s="1705"/>
      <c r="I374" s="1705"/>
      <c r="J374" s="1705"/>
      <c r="K374" s="1705"/>
      <c r="L374" s="1705"/>
      <c r="M374" s="1705"/>
      <c r="N374" s="1705"/>
      <c r="O374" s="1705"/>
      <c r="P374" s="1705"/>
      <c r="Q374" s="1705"/>
    </row>
    <row r="375" spans="1:17" ht="15.75" customHeight="1">
      <c r="A375" s="1705"/>
      <c r="B375" s="1705"/>
      <c r="C375" s="1705"/>
      <c r="D375" s="1705"/>
      <c r="E375" s="1705"/>
      <c r="F375" s="1705"/>
      <c r="G375" s="1705"/>
      <c r="H375" s="1705"/>
      <c r="I375" s="1705"/>
      <c r="J375" s="1705"/>
      <c r="K375" s="1705"/>
      <c r="L375" s="1705"/>
      <c r="M375" s="1705"/>
      <c r="N375" s="1705"/>
      <c r="O375" s="1705"/>
      <c r="P375" s="1705"/>
      <c r="Q375" s="1705"/>
    </row>
    <row r="376" spans="1:17" ht="15.75" customHeight="1">
      <c r="A376" s="1705"/>
      <c r="B376" s="1705"/>
      <c r="C376" s="1705"/>
      <c r="D376" s="1705"/>
      <c r="E376" s="1705"/>
      <c r="F376" s="1705"/>
      <c r="G376" s="1705"/>
      <c r="H376" s="1705"/>
      <c r="I376" s="1705"/>
      <c r="J376" s="1705"/>
      <c r="K376" s="1705"/>
      <c r="L376" s="1705"/>
      <c r="M376" s="1705"/>
      <c r="N376" s="1705"/>
      <c r="O376" s="1705"/>
      <c r="P376" s="1705"/>
      <c r="Q376" s="1705"/>
    </row>
    <row r="377" spans="1:17" ht="15.75" customHeight="1">
      <c r="A377" s="1705"/>
      <c r="B377" s="1705"/>
      <c r="C377" s="1705"/>
      <c r="D377" s="1705"/>
      <c r="E377" s="1705"/>
      <c r="F377" s="1705"/>
      <c r="G377" s="1705"/>
      <c r="H377" s="1705"/>
      <c r="I377" s="1705"/>
      <c r="J377" s="1705"/>
      <c r="K377" s="1705"/>
      <c r="L377" s="1705"/>
      <c r="M377" s="1705"/>
      <c r="N377" s="1705"/>
      <c r="O377" s="1705"/>
      <c r="P377" s="1705"/>
      <c r="Q377" s="1705"/>
    </row>
    <row r="378" spans="1:17" ht="15.75" customHeight="1">
      <c r="A378" s="1705"/>
      <c r="B378" s="1705"/>
      <c r="C378" s="1705"/>
      <c r="D378" s="1705"/>
      <c r="E378" s="1705"/>
      <c r="F378" s="1705"/>
      <c r="G378" s="1705"/>
      <c r="H378" s="1705"/>
      <c r="I378" s="1705"/>
      <c r="J378" s="1705"/>
      <c r="K378" s="1705"/>
      <c r="L378" s="1705"/>
      <c r="M378" s="1705"/>
      <c r="N378" s="1705"/>
      <c r="O378" s="1705"/>
      <c r="P378" s="1705"/>
      <c r="Q378" s="1705"/>
    </row>
    <row r="379" spans="1:17" ht="15.75" customHeight="1">
      <c r="A379" s="1705"/>
      <c r="B379" s="1705"/>
      <c r="C379" s="1705"/>
      <c r="D379" s="1705"/>
      <c r="E379" s="1705"/>
      <c r="F379" s="1705"/>
      <c r="G379" s="1705"/>
      <c r="H379" s="1705"/>
      <c r="I379" s="1705"/>
      <c r="J379" s="1705"/>
      <c r="K379" s="1705"/>
      <c r="L379" s="1705"/>
      <c r="M379" s="1705"/>
      <c r="N379" s="1705"/>
      <c r="O379" s="1705"/>
      <c r="P379" s="1705"/>
      <c r="Q379" s="1705"/>
    </row>
    <row r="380" spans="1:17" ht="15.75" customHeight="1">
      <c r="A380" s="1705"/>
      <c r="B380" s="1705"/>
      <c r="C380" s="1705"/>
      <c r="D380" s="1705"/>
      <c r="E380" s="1705"/>
      <c r="F380" s="1705"/>
      <c r="G380" s="1705"/>
      <c r="H380" s="1705"/>
      <c r="I380" s="1705"/>
      <c r="J380" s="1705"/>
      <c r="K380" s="1705"/>
      <c r="L380" s="1705"/>
      <c r="M380" s="1705"/>
      <c r="N380" s="1705"/>
      <c r="O380" s="1705"/>
      <c r="P380" s="1705"/>
      <c r="Q380" s="1705"/>
    </row>
    <row r="381" spans="1:17" ht="15.75" customHeight="1">
      <c r="A381" s="1705"/>
      <c r="B381" s="1705"/>
      <c r="C381" s="1705"/>
      <c r="D381" s="1705"/>
      <c r="E381" s="1705"/>
      <c r="F381" s="1705"/>
      <c r="G381" s="1705"/>
      <c r="H381" s="1705"/>
      <c r="I381" s="1705"/>
      <c r="J381" s="1705"/>
      <c r="K381" s="1705"/>
      <c r="L381" s="1705"/>
      <c r="M381" s="1705"/>
      <c r="N381" s="1705"/>
      <c r="O381" s="1705"/>
      <c r="P381" s="1705"/>
      <c r="Q381" s="1705"/>
    </row>
    <row r="382" spans="1:17" ht="15.75" customHeight="1">
      <c r="A382" s="1705"/>
      <c r="B382" s="1705"/>
      <c r="C382" s="1705"/>
      <c r="D382" s="1705"/>
      <c r="E382" s="1705"/>
      <c r="F382" s="1705"/>
      <c r="G382" s="1705"/>
      <c r="H382" s="1705"/>
      <c r="I382" s="1705"/>
      <c r="J382" s="1705"/>
      <c r="K382" s="1705"/>
      <c r="L382" s="1705"/>
      <c r="M382" s="1705"/>
      <c r="N382" s="1705"/>
      <c r="O382" s="1705"/>
      <c r="P382" s="1705"/>
      <c r="Q382" s="1705"/>
    </row>
    <row r="383" spans="1:17" ht="15.75" customHeight="1">
      <c r="A383" s="1705"/>
      <c r="B383" s="1705"/>
      <c r="C383" s="1705"/>
      <c r="D383" s="1705"/>
      <c r="E383" s="1705"/>
      <c r="F383" s="1705"/>
      <c r="G383" s="1705"/>
      <c r="H383" s="1705"/>
      <c r="I383" s="1705"/>
      <c r="J383" s="1705"/>
      <c r="K383" s="1705"/>
      <c r="L383" s="1705"/>
      <c r="M383" s="1705"/>
      <c r="N383" s="1705"/>
      <c r="O383" s="1705"/>
      <c r="P383" s="1705"/>
      <c r="Q383" s="1705"/>
    </row>
    <row r="384" spans="1:17" ht="15.75" customHeight="1">
      <c r="A384" s="1705"/>
      <c r="B384" s="1705"/>
      <c r="C384" s="1705"/>
      <c r="D384" s="1705"/>
      <c r="E384" s="1705"/>
      <c r="F384" s="1705"/>
      <c r="G384" s="1705"/>
      <c r="H384" s="1705"/>
      <c r="I384" s="1705"/>
      <c r="J384" s="1705"/>
      <c r="K384" s="1705"/>
      <c r="L384" s="1705"/>
      <c r="M384" s="1705"/>
      <c r="N384" s="1705"/>
      <c r="O384" s="1705"/>
      <c r="P384" s="1705"/>
      <c r="Q384" s="1705"/>
    </row>
    <row r="385" spans="1:17" ht="15.75" customHeight="1">
      <c r="A385" s="1705"/>
      <c r="B385" s="1705"/>
      <c r="C385" s="1705"/>
      <c r="D385" s="1705"/>
      <c r="E385" s="1705"/>
      <c r="F385" s="1705"/>
      <c r="G385" s="1705"/>
      <c r="H385" s="1705"/>
      <c r="I385" s="1705"/>
      <c r="J385" s="1705"/>
      <c r="K385" s="1705"/>
      <c r="L385" s="1705"/>
      <c r="M385" s="1705"/>
      <c r="N385" s="1705"/>
      <c r="O385" s="1705"/>
      <c r="P385" s="1705"/>
      <c r="Q385" s="1705"/>
    </row>
    <row r="386" spans="1:17" ht="15.75" customHeight="1">
      <c r="A386" s="1705"/>
      <c r="B386" s="1705"/>
      <c r="C386" s="1705"/>
      <c r="D386" s="1705"/>
      <c r="E386" s="1705"/>
      <c r="F386" s="1705"/>
      <c r="G386" s="1705"/>
      <c r="H386" s="1705"/>
      <c r="I386" s="1705"/>
      <c r="J386" s="1705"/>
      <c r="K386" s="1705"/>
      <c r="L386" s="1705"/>
      <c r="M386" s="1705"/>
      <c r="N386" s="1705"/>
      <c r="O386" s="1705"/>
      <c r="P386" s="1705"/>
      <c r="Q386" s="1705"/>
    </row>
    <row r="387" spans="1:17" ht="15.75" customHeight="1">
      <c r="A387" s="1705"/>
      <c r="B387" s="1705"/>
      <c r="C387" s="1705"/>
      <c r="D387" s="1705"/>
      <c r="E387" s="1705"/>
      <c r="F387" s="1705"/>
      <c r="G387" s="1705"/>
      <c r="H387" s="1705"/>
      <c r="I387" s="1705"/>
      <c r="J387" s="1705"/>
      <c r="K387" s="1705"/>
      <c r="L387" s="1705"/>
      <c r="M387" s="1705"/>
      <c r="N387" s="1705"/>
      <c r="O387" s="1705"/>
      <c r="P387" s="1705"/>
      <c r="Q387" s="1705"/>
    </row>
    <row r="388" spans="1:17" ht="15.75" customHeight="1">
      <c r="A388" s="1705"/>
      <c r="B388" s="1705"/>
      <c r="C388" s="1705"/>
      <c r="D388" s="1705"/>
      <c r="E388" s="1705"/>
      <c r="F388" s="1705"/>
      <c r="G388" s="1705"/>
      <c r="H388" s="1705"/>
      <c r="I388" s="1705"/>
      <c r="J388" s="1705"/>
      <c r="K388" s="1705"/>
      <c r="L388" s="1705"/>
      <c r="M388" s="1705"/>
      <c r="N388" s="1705"/>
      <c r="O388" s="1705"/>
      <c r="P388" s="1705"/>
      <c r="Q388" s="1705"/>
    </row>
    <row r="389" spans="1:17" ht="15.75" customHeight="1">
      <c r="A389" s="1705"/>
      <c r="B389" s="1705"/>
      <c r="C389" s="1705"/>
      <c r="D389" s="1705"/>
      <c r="E389" s="1705"/>
      <c r="F389" s="1705"/>
      <c r="G389" s="1705"/>
      <c r="H389" s="1705"/>
      <c r="I389" s="1705"/>
      <c r="J389" s="1705"/>
      <c r="K389" s="1705"/>
      <c r="L389" s="1705"/>
      <c r="M389" s="1705"/>
      <c r="N389" s="1705"/>
      <c r="O389" s="1705"/>
      <c r="P389" s="1705"/>
      <c r="Q389" s="1705"/>
    </row>
    <row r="390" spans="1:17" ht="15.75" customHeight="1">
      <c r="A390" s="1705"/>
      <c r="B390" s="1705"/>
      <c r="C390" s="1705"/>
      <c r="D390" s="1705"/>
      <c r="E390" s="1705"/>
      <c r="F390" s="1705"/>
      <c r="G390" s="1705"/>
      <c r="H390" s="1705"/>
      <c r="I390" s="1705"/>
      <c r="J390" s="1705"/>
      <c r="K390" s="1705"/>
      <c r="L390" s="1705"/>
      <c r="M390" s="1705"/>
      <c r="N390" s="1705"/>
      <c r="O390" s="1705"/>
      <c r="P390" s="1705"/>
      <c r="Q390" s="1705"/>
    </row>
    <row r="391" spans="1:17" ht="15.75" customHeight="1">
      <c r="A391" s="1705"/>
      <c r="B391" s="1705"/>
      <c r="C391" s="1705"/>
      <c r="D391" s="1705"/>
      <c r="E391" s="1705"/>
      <c r="F391" s="1705"/>
      <c r="G391" s="1705"/>
      <c r="H391" s="1705"/>
      <c r="I391" s="1705"/>
      <c r="J391" s="1705"/>
      <c r="K391" s="1705"/>
      <c r="L391" s="1705"/>
      <c r="M391" s="1705"/>
      <c r="N391" s="1705"/>
      <c r="O391" s="1705"/>
      <c r="P391" s="1705"/>
      <c r="Q391" s="1705"/>
    </row>
    <row r="392" spans="1:17" ht="15.75" customHeight="1">
      <c r="A392" s="1705"/>
      <c r="B392" s="1705"/>
      <c r="C392" s="1705"/>
      <c r="D392" s="1705"/>
      <c r="E392" s="1705"/>
      <c r="F392" s="1705"/>
      <c r="G392" s="1705"/>
      <c r="H392" s="1705"/>
      <c r="I392" s="1705"/>
      <c r="J392" s="1705"/>
      <c r="K392" s="1705"/>
      <c r="L392" s="1705"/>
      <c r="M392" s="1705"/>
      <c r="N392" s="1705"/>
      <c r="O392" s="1705"/>
      <c r="P392" s="1705"/>
      <c r="Q392" s="1705"/>
    </row>
    <row r="393" spans="1:17" ht="15.75" customHeight="1">
      <c r="A393" s="1705"/>
      <c r="B393" s="1705"/>
      <c r="C393" s="1705"/>
      <c r="D393" s="1705"/>
      <c r="E393" s="1705"/>
      <c r="F393" s="1705"/>
      <c r="G393" s="1705"/>
      <c r="H393" s="1705"/>
      <c r="I393" s="1705"/>
      <c r="J393" s="1705"/>
      <c r="K393" s="1705"/>
      <c r="L393" s="1705"/>
      <c r="M393" s="1705"/>
      <c r="N393" s="1705"/>
      <c r="O393" s="1705"/>
      <c r="P393" s="1705"/>
      <c r="Q393" s="1705"/>
    </row>
    <row r="394" spans="1:17" ht="15.75" customHeight="1">
      <c r="A394" s="1705"/>
      <c r="B394" s="1705"/>
      <c r="C394" s="1705"/>
      <c r="D394" s="1705"/>
      <c r="E394" s="1705"/>
      <c r="F394" s="1705"/>
      <c r="G394" s="1705"/>
      <c r="H394" s="1705"/>
      <c r="I394" s="1705"/>
      <c r="J394" s="1705"/>
      <c r="K394" s="1705"/>
      <c r="L394" s="1705"/>
      <c r="M394" s="1705"/>
      <c r="N394" s="1705"/>
      <c r="O394" s="1705"/>
      <c r="P394" s="1705"/>
      <c r="Q394" s="1705"/>
    </row>
    <row r="395" spans="1:17" ht="15.75" customHeight="1">
      <c r="A395" s="1705"/>
      <c r="B395" s="1705"/>
      <c r="C395" s="1705"/>
      <c r="D395" s="1705"/>
      <c r="E395" s="1705"/>
      <c r="F395" s="1705"/>
      <c r="G395" s="1705"/>
      <c r="H395" s="1705"/>
      <c r="I395" s="1705"/>
      <c r="J395" s="1705"/>
      <c r="K395" s="1705"/>
      <c r="L395" s="1705"/>
      <c r="M395" s="1705"/>
      <c r="N395" s="1705"/>
      <c r="O395" s="1705"/>
      <c r="P395" s="1705"/>
      <c r="Q395" s="1705"/>
    </row>
    <row r="396" spans="1:17" ht="15.75" customHeight="1">
      <c r="A396" s="1705"/>
      <c r="B396" s="1705"/>
      <c r="C396" s="1705"/>
      <c r="D396" s="1705"/>
      <c r="E396" s="1705"/>
      <c r="F396" s="1705"/>
      <c r="G396" s="1705"/>
      <c r="H396" s="1705"/>
      <c r="I396" s="1705"/>
      <c r="J396" s="1705"/>
      <c r="K396" s="1705"/>
      <c r="L396" s="1705"/>
      <c r="M396" s="1705"/>
      <c r="N396" s="1705"/>
      <c r="O396" s="1705"/>
      <c r="P396" s="1705"/>
      <c r="Q396" s="1705"/>
    </row>
    <row r="397" spans="1:17" ht="15.75" customHeight="1">
      <c r="A397" s="1705"/>
      <c r="B397" s="1705"/>
      <c r="C397" s="1705"/>
      <c r="D397" s="1705"/>
      <c r="E397" s="1705"/>
      <c r="F397" s="1705"/>
      <c r="G397" s="1705"/>
      <c r="H397" s="1705"/>
      <c r="I397" s="1705"/>
      <c r="J397" s="1705"/>
      <c r="K397" s="1705"/>
      <c r="L397" s="1705"/>
      <c r="M397" s="1705"/>
      <c r="N397" s="1705"/>
      <c r="O397" s="1705"/>
      <c r="P397" s="1705"/>
      <c r="Q397" s="1705"/>
    </row>
    <row r="398" spans="1:17" ht="15.75" customHeight="1">
      <c r="A398" s="1705"/>
      <c r="B398" s="1705"/>
      <c r="C398" s="1705"/>
      <c r="D398" s="1705"/>
      <c r="E398" s="1705"/>
      <c r="F398" s="1705"/>
      <c r="G398" s="1705"/>
      <c r="H398" s="1705"/>
      <c r="I398" s="1705"/>
      <c r="J398" s="1705"/>
      <c r="K398" s="1705"/>
      <c r="L398" s="1705"/>
      <c r="M398" s="1705"/>
      <c r="N398" s="1705"/>
      <c r="O398" s="1705"/>
      <c r="P398" s="1705"/>
      <c r="Q398" s="1705"/>
    </row>
    <row r="399" spans="1:17" ht="15.75" customHeight="1">
      <c r="A399" s="1705"/>
      <c r="B399" s="1705"/>
      <c r="C399" s="1705"/>
      <c r="D399" s="1705"/>
      <c r="E399" s="1705"/>
      <c r="F399" s="1705"/>
      <c r="G399" s="1705"/>
      <c r="H399" s="1705"/>
      <c r="I399" s="1705"/>
      <c r="J399" s="1705"/>
      <c r="K399" s="1705"/>
      <c r="L399" s="1705"/>
      <c r="M399" s="1705"/>
      <c r="N399" s="1705"/>
      <c r="O399" s="1705"/>
      <c r="P399" s="1705"/>
      <c r="Q399" s="1705"/>
    </row>
    <row r="400" spans="1:17" ht="15.75" customHeight="1">
      <c r="A400" s="1705"/>
      <c r="B400" s="1705"/>
      <c r="C400" s="1705"/>
      <c r="D400" s="1705"/>
      <c r="E400" s="1705"/>
      <c r="F400" s="1705"/>
      <c r="G400" s="1705"/>
      <c r="H400" s="1705"/>
      <c r="I400" s="1705"/>
      <c r="J400" s="1705"/>
      <c r="K400" s="1705"/>
      <c r="L400" s="1705"/>
      <c r="M400" s="1705"/>
      <c r="N400" s="1705"/>
      <c r="O400" s="1705"/>
      <c r="P400" s="1705"/>
      <c r="Q400" s="1705"/>
    </row>
    <row r="401" spans="1:17" ht="15.75" customHeight="1">
      <c r="A401" s="1705"/>
      <c r="B401" s="1705"/>
      <c r="C401" s="1705"/>
      <c r="D401" s="1705"/>
      <c r="E401" s="1705"/>
      <c r="F401" s="1705"/>
      <c r="G401" s="1705"/>
      <c r="H401" s="1705"/>
      <c r="I401" s="1705"/>
      <c r="J401" s="1705"/>
      <c r="K401" s="1705"/>
      <c r="L401" s="1705"/>
      <c r="M401" s="1705"/>
      <c r="N401" s="1705"/>
      <c r="O401" s="1705"/>
      <c r="P401" s="1705"/>
      <c r="Q401" s="1705"/>
    </row>
    <row r="402" spans="1:17" ht="15.75" customHeight="1">
      <c r="A402" s="1705"/>
      <c r="B402" s="1705"/>
      <c r="C402" s="1705"/>
      <c r="D402" s="1705"/>
      <c r="E402" s="1705"/>
      <c r="F402" s="1705"/>
      <c r="G402" s="1705"/>
      <c r="H402" s="1705"/>
      <c r="I402" s="1705"/>
      <c r="J402" s="1705"/>
      <c r="K402" s="1705"/>
      <c r="L402" s="1705"/>
      <c r="M402" s="1705"/>
      <c r="N402" s="1705"/>
      <c r="O402" s="1705"/>
      <c r="P402" s="1705"/>
      <c r="Q402" s="1705"/>
    </row>
    <row r="403" spans="1:17" ht="15.75" customHeight="1">
      <c r="A403" s="1705"/>
      <c r="B403" s="1705"/>
      <c r="C403" s="1705"/>
      <c r="D403" s="1705"/>
      <c r="E403" s="1705"/>
      <c r="F403" s="1705"/>
      <c r="G403" s="1705"/>
      <c r="H403" s="1705"/>
      <c r="I403" s="1705"/>
      <c r="J403" s="1705"/>
      <c r="K403" s="1705"/>
      <c r="L403" s="1705"/>
      <c r="M403" s="1705"/>
      <c r="N403" s="1705"/>
      <c r="O403" s="1705"/>
      <c r="P403" s="1705"/>
      <c r="Q403" s="1705"/>
    </row>
    <row r="404" spans="1:17" ht="15.75" customHeight="1">
      <c r="A404" s="1705"/>
      <c r="B404" s="1705"/>
      <c r="C404" s="1705"/>
      <c r="D404" s="1705"/>
      <c r="E404" s="1705"/>
      <c r="F404" s="1705"/>
      <c r="G404" s="1705"/>
      <c r="H404" s="1705"/>
      <c r="I404" s="1705"/>
      <c r="J404" s="1705"/>
      <c r="K404" s="1705"/>
      <c r="L404" s="1705"/>
      <c r="M404" s="1705"/>
      <c r="N404" s="1705"/>
      <c r="O404" s="1705"/>
      <c r="P404" s="1705"/>
      <c r="Q404" s="1705"/>
    </row>
    <row r="405" spans="1:17" ht="15.75" customHeight="1">
      <c r="A405" s="1705"/>
      <c r="B405" s="1705"/>
      <c r="C405" s="1705"/>
      <c r="D405" s="1705"/>
      <c r="E405" s="1705"/>
      <c r="F405" s="1705"/>
      <c r="G405" s="1705"/>
      <c r="H405" s="1705"/>
      <c r="I405" s="1705"/>
      <c r="J405" s="1705"/>
      <c r="K405" s="1705"/>
      <c r="L405" s="1705"/>
      <c r="M405" s="1705"/>
      <c r="N405" s="1705"/>
      <c r="O405" s="1705"/>
      <c r="P405" s="1705"/>
      <c r="Q405" s="1705"/>
    </row>
    <row r="406" spans="1:17" ht="15.75" customHeight="1">
      <c r="A406" s="1705"/>
      <c r="B406" s="1705"/>
      <c r="C406" s="1705"/>
      <c r="D406" s="1705"/>
      <c r="E406" s="1705"/>
      <c r="F406" s="1705"/>
      <c r="G406" s="1705"/>
      <c r="H406" s="1705"/>
      <c r="I406" s="1705"/>
      <c r="J406" s="1705"/>
      <c r="K406" s="1705"/>
      <c r="L406" s="1705"/>
      <c r="M406" s="1705"/>
      <c r="N406" s="1705"/>
      <c r="O406" s="1705"/>
      <c r="P406" s="1705"/>
      <c r="Q406" s="1705"/>
    </row>
    <row r="407" spans="1:17" ht="15.75" customHeight="1">
      <c r="A407" s="1705"/>
      <c r="B407" s="1705"/>
      <c r="C407" s="1705"/>
      <c r="D407" s="1705"/>
      <c r="E407" s="1705"/>
      <c r="F407" s="1705"/>
      <c r="G407" s="1705"/>
      <c r="H407" s="1705"/>
      <c r="I407" s="1705"/>
      <c r="J407" s="1705"/>
      <c r="K407" s="1705"/>
      <c r="L407" s="1705"/>
      <c r="M407" s="1705"/>
      <c r="N407" s="1705"/>
      <c r="O407" s="1705"/>
      <c r="P407" s="1705"/>
      <c r="Q407" s="1705"/>
    </row>
    <row r="408" spans="1:17" ht="15.75" customHeight="1">
      <c r="A408" s="1705"/>
      <c r="B408" s="1705"/>
      <c r="C408" s="1705"/>
      <c r="D408" s="1705"/>
      <c r="E408" s="1705"/>
      <c r="F408" s="1705"/>
      <c r="G408" s="1705"/>
      <c r="H408" s="1705"/>
      <c r="I408" s="1705"/>
      <c r="J408" s="1705"/>
      <c r="K408" s="1705"/>
      <c r="L408" s="1705"/>
      <c r="M408" s="1705"/>
      <c r="N408" s="1705"/>
      <c r="O408" s="1705"/>
      <c r="P408" s="1705"/>
      <c r="Q408" s="1705"/>
    </row>
    <row r="409" spans="1:17" ht="15.75" customHeight="1">
      <c r="A409" s="1705"/>
      <c r="B409" s="1705"/>
      <c r="C409" s="1705"/>
      <c r="D409" s="1705"/>
      <c r="E409" s="1705"/>
      <c r="F409" s="1705"/>
      <c r="G409" s="1705"/>
      <c r="H409" s="1705"/>
      <c r="I409" s="1705"/>
      <c r="J409" s="1705"/>
      <c r="K409" s="1705"/>
      <c r="L409" s="1705"/>
      <c r="M409" s="1705"/>
      <c r="N409" s="1705"/>
      <c r="O409" s="1705"/>
      <c r="P409" s="1705"/>
      <c r="Q409" s="1705"/>
    </row>
    <row r="410" spans="1:17" ht="15.75" customHeight="1">
      <c r="A410" s="1705"/>
      <c r="B410" s="1705"/>
      <c r="C410" s="1705"/>
      <c r="D410" s="1705"/>
      <c r="E410" s="1705"/>
      <c r="F410" s="1705"/>
      <c r="G410" s="1705"/>
      <c r="H410" s="1705"/>
      <c r="I410" s="1705"/>
      <c r="J410" s="1705"/>
      <c r="K410" s="1705"/>
      <c r="L410" s="1705"/>
      <c r="M410" s="1705"/>
      <c r="N410" s="1705"/>
      <c r="O410" s="1705"/>
      <c r="P410" s="1705"/>
      <c r="Q410" s="1705"/>
    </row>
    <row r="411" spans="1:17" ht="15.75" customHeight="1">
      <c r="A411" s="1705"/>
      <c r="B411" s="1705"/>
      <c r="C411" s="1705"/>
      <c r="D411" s="1705"/>
      <c r="E411" s="1705"/>
      <c r="F411" s="1705"/>
      <c r="G411" s="1705"/>
      <c r="H411" s="1705"/>
      <c r="I411" s="1705"/>
      <c r="J411" s="1705"/>
      <c r="K411" s="1705"/>
      <c r="L411" s="1705"/>
      <c r="M411" s="1705"/>
      <c r="N411" s="1705"/>
      <c r="O411" s="1705"/>
      <c r="P411" s="1705"/>
      <c r="Q411" s="1705"/>
    </row>
    <row r="412" spans="1:17" ht="15.75" customHeight="1">
      <c r="A412" s="1705"/>
      <c r="B412" s="1705"/>
      <c r="C412" s="1705"/>
      <c r="D412" s="1705"/>
      <c r="E412" s="1705"/>
      <c r="F412" s="1705"/>
      <c r="G412" s="1705"/>
      <c r="H412" s="1705"/>
      <c r="I412" s="1705"/>
      <c r="J412" s="1705"/>
      <c r="K412" s="1705"/>
      <c r="L412" s="1705"/>
      <c r="M412" s="1705"/>
      <c r="N412" s="1705"/>
      <c r="O412" s="1705"/>
      <c r="P412" s="1705"/>
      <c r="Q412" s="1705"/>
    </row>
    <row r="413" spans="1:17" ht="15.75" customHeight="1">
      <c r="A413" s="1705"/>
      <c r="B413" s="1705"/>
      <c r="C413" s="1705"/>
      <c r="D413" s="1705"/>
      <c r="E413" s="1705"/>
      <c r="F413" s="1705"/>
      <c r="G413" s="1705"/>
      <c r="H413" s="1705"/>
      <c r="I413" s="1705"/>
      <c r="J413" s="1705"/>
      <c r="K413" s="1705"/>
      <c r="L413" s="1705"/>
      <c r="M413" s="1705"/>
      <c r="N413" s="1705"/>
      <c r="O413" s="1705"/>
      <c r="P413" s="1705"/>
      <c r="Q413" s="1705"/>
    </row>
    <row r="414" spans="1:17" ht="15.75" customHeight="1">
      <c r="A414" s="1705"/>
      <c r="B414" s="1705"/>
      <c r="C414" s="1705"/>
      <c r="D414" s="1705"/>
      <c r="E414" s="1705"/>
      <c r="F414" s="1705"/>
      <c r="G414" s="1705"/>
      <c r="H414" s="1705"/>
      <c r="I414" s="1705"/>
      <c r="J414" s="1705"/>
      <c r="K414" s="1705"/>
      <c r="L414" s="1705"/>
      <c r="M414" s="1705"/>
      <c r="N414" s="1705"/>
      <c r="O414" s="1705"/>
      <c r="P414" s="1705"/>
      <c r="Q414" s="1705"/>
    </row>
    <row r="415" spans="1:17" ht="15.75" customHeight="1">
      <c r="A415" s="1705"/>
      <c r="B415" s="1705"/>
      <c r="C415" s="1705"/>
      <c r="D415" s="1705"/>
      <c r="E415" s="1705"/>
      <c r="F415" s="1705"/>
      <c r="G415" s="1705"/>
      <c r="H415" s="1705"/>
      <c r="I415" s="1705"/>
      <c r="J415" s="1705"/>
      <c r="K415" s="1705"/>
      <c r="L415" s="1705"/>
      <c r="M415" s="1705"/>
      <c r="N415" s="1705"/>
      <c r="O415" s="1705"/>
      <c r="P415" s="1705"/>
      <c r="Q415" s="1705"/>
    </row>
    <row r="416" spans="1:17" ht="15.75" customHeight="1">
      <c r="A416" s="1705"/>
      <c r="B416" s="1705"/>
      <c r="C416" s="1705"/>
      <c r="D416" s="1705"/>
      <c r="E416" s="1705"/>
      <c r="F416" s="1705"/>
      <c r="G416" s="1705"/>
      <c r="H416" s="1705"/>
      <c r="I416" s="1705"/>
      <c r="J416" s="1705"/>
      <c r="K416" s="1705"/>
      <c r="L416" s="1705"/>
      <c r="M416" s="1705"/>
      <c r="N416" s="1705"/>
      <c r="O416" s="1705"/>
      <c r="P416" s="1705"/>
      <c r="Q416" s="1705"/>
    </row>
    <row r="417" spans="1:17" ht="15.75" customHeight="1">
      <c r="A417" s="1705"/>
      <c r="B417" s="1705"/>
      <c r="C417" s="1705"/>
      <c r="D417" s="1705"/>
      <c r="E417" s="1705"/>
      <c r="F417" s="1705"/>
      <c r="G417" s="1705"/>
      <c r="H417" s="1705"/>
      <c r="I417" s="1705"/>
      <c r="J417" s="1705"/>
      <c r="K417" s="1705"/>
      <c r="L417" s="1705"/>
      <c r="M417" s="1705"/>
      <c r="N417" s="1705"/>
      <c r="O417" s="1705"/>
      <c r="P417" s="1705"/>
      <c r="Q417" s="1705"/>
    </row>
    <row r="418" spans="1:17" ht="15.75" customHeight="1">
      <c r="A418" s="1705"/>
      <c r="B418" s="1705"/>
      <c r="C418" s="1705"/>
      <c r="D418" s="1705"/>
      <c r="E418" s="1705"/>
      <c r="F418" s="1705"/>
      <c r="G418" s="1705"/>
      <c r="H418" s="1705"/>
      <c r="I418" s="1705"/>
      <c r="J418" s="1705"/>
      <c r="K418" s="1705"/>
      <c r="L418" s="1705"/>
      <c r="M418" s="1705"/>
      <c r="N418" s="1705"/>
      <c r="O418" s="1705"/>
      <c r="P418" s="1705"/>
      <c r="Q418" s="1705"/>
    </row>
    <row r="419" spans="1:17" ht="15.75" customHeight="1">
      <c r="A419" s="1705"/>
      <c r="B419" s="1705"/>
      <c r="C419" s="1705"/>
      <c r="D419" s="1705"/>
      <c r="E419" s="1705"/>
      <c r="F419" s="1705"/>
      <c r="G419" s="1705"/>
      <c r="H419" s="1705"/>
      <c r="I419" s="1705"/>
      <c r="J419" s="1705"/>
      <c r="K419" s="1705"/>
      <c r="L419" s="1705"/>
      <c r="M419" s="1705"/>
      <c r="N419" s="1705"/>
      <c r="O419" s="1705"/>
      <c r="P419" s="1705"/>
      <c r="Q419" s="1705"/>
    </row>
    <row r="420" spans="1:17" ht="15.75" customHeight="1">
      <c r="A420" s="1705"/>
      <c r="B420" s="1705"/>
      <c r="C420" s="1705"/>
      <c r="D420" s="1705"/>
      <c r="E420" s="1705"/>
      <c r="F420" s="1705"/>
      <c r="G420" s="1705"/>
      <c r="H420" s="1705"/>
      <c r="I420" s="1705"/>
      <c r="J420" s="1705"/>
      <c r="K420" s="1705"/>
      <c r="L420" s="1705"/>
      <c r="M420" s="1705"/>
      <c r="N420" s="1705"/>
      <c r="O420" s="1705"/>
      <c r="P420" s="1705"/>
      <c r="Q420" s="1705"/>
    </row>
    <row r="421" spans="1:17" ht="15.75" customHeight="1">
      <c r="A421" s="1705"/>
      <c r="B421" s="1705"/>
      <c r="C421" s="1705"/>
      <c r="D421" s="1705"/>
      <c r="E421" s="1705"/>
      <c r="F421" s="1705"/>
      <c r="G421" s="1705"/>
      <c r="H421" s="1705"/>
      <c r="I421" s="1705"/>
      <c r="J421" s="1705"/>
      <c r="K421" s="1705"/>
      <c r="L421" s="1705"/>
      <c r="M421" s="1705"/>
      <c r="N421" s="1705"/>
      <c r="O421" s="1705"/>
      <c r="P421" s="1705"/>
      <c r="Q421" s="1705"/>
    </row>
    <row r="422" spans="1:17" ht="15.75" customHeight="1">
      <c r="A422" s="1705"/>
      <c r="B422" s="1705"/>
      <c r="C422" s="1705"/>
      <c r="D422" s="1705"/>
      <c r="E422" s="1705"/>
      <c r="F422" s="1705"/>
      <c r="G422" s="1705"/>
      <c r="H422" s="1705"/>
      <c r="I422" s="1705"/>
      <c r="J422" s="1705"/>
      <c r="K422" s="1705"/>
      <c r="L422" s="1705"/>
      <c r="M422" s="1705"/>
      <c r="N422" s="1705"/>
      <c r="O422" s="1705"/>
      <c r="P422" s="1705"/>
      <c r="Q422" s="1705"/>
    </row>
    <row r="423" spans="1:17" ht="15.75" customHeight="1">
      <c r="A423" s="1705"/>
      <c r="B423" s="1705"/>
      <c r="C423" s="1705"/>
      <c r="D423" s="1705"/>
      <c r="E423" s="1705"/>
      <c r="F423" s="1705"/>
      <c r="G423" s="1705"/>
      <c r="H423" s="1705"/>
      <c r="I423" s="1705"/>
      <c r="J423" s="1705"/>
      <c r="K423" s="1705"/>
      <c r="L423" s="1705"/>
      <c r="M423" s="1705"/>
      <c r="N423" s="1705"/>
      <c r="O423" s="1705"/>
      <c r="P423" s="1705"/>
      <c r="Q423" s="1705"/>
    </row>
    <row r="424" spans="1:17" ht="15.75" customHeight="1">
      <c r="A424" s="1705"/>
      <c r="B424" s="1705"/>
      <c r="C424" s="1705"/>
      <c r="D424" s="1705"/>
      <c r="E424" s="1705"/>
      <c r="F424" s="1705"/>
      <c r="G424" s="1705"/>
      <c r="H424" s="1705"/>
      <c r="I424" s="1705"/>
      <c r="J424" s="1705"/>
      <c r="K424" s="1705"/>
      <c r="L424" s="1705"/>
      <c r="M424" s="1705"/>
      <c r="N424" s="1705"/>
      <c r="O424" s="1705"/>
      <c r="P424" s="1705"/>
      <c r="Q424" s="1705"/>
    </row>
    <row r="425" spans="1:17" ht="15.75" customHeight="1">
      <c r="A425" s="1705"/>
      <c r="B425" s="1705"/>
      <c r="C425" s="1705"/>
      <c r="D425" s="1705"/>
      <c r="E425" s="1705"/>
      <c r="F425" s="1705"/>
      <c r="G425" s="1705"/>
      <c r="H425" s="1705"/>
      <c r="I425" s="1705"/>
      <c r="J425" s="1705"/>
      <c r="K425" s="1705"/>
      <c r="L425" s="1705"/>
      <c r="M425" s="1705"/>
      <c r="N425" s="1705"/>
      <c r="O425" s="1705"/>
      <c r="P425" s="1705"/>
      <c r="Q425" s="1705"/>
    </row>
    <row r="426" spans="1:17" ht="15.75" customHeight="1">
      <c r="A426" s="1705"/>
      <c r="B426" s="1705"/>
      <c r="C426" s="1705"/>
      <c r="D426" s="1705"/>
      <c r="E426" s="1705"/>
      <c r="F426" s="1705"/>
      <c r="G426" s="1705"/>
      <c r="H426" s="1705"/>
      <c r="I426" s="1705"/>
      <c r="J426" s="1705"/>
      <c r="K426" s="1705"/>
      <c r="L426" s="1705"/>
      <c r="M426" s="1705"/>
      <c r="N426" s="1705"/>
      <c r="O426" s="1705"/>
      <c r="P426" s="1705"/>
      <c r="Q426" s="1705"/>
    </row>
    <row r="427" spans="1:17" ht="15.75" customHeight="1">
      <c r="A427" s="1705"/>
      <c r="B427" s="1705"/>
      <c r="C427" s="1705"/>
      <c r="D427" s="1705"/>
      <c r="E427" s="1705"/>
      <c r="F427" s="1705"/>
      <c r="G427" s="1705"/>
      <c r="H427" s="1705"/>
      <c r="I427" s="1705"/>
      <c r="J427" s="1705"/>
      <c r="K427" s="1705"/>
      <c r="L427" s="1705"/>
      <c r="M427" s="1705"/>
      <c r="N427" s="1705"/>
      <c r="O427" s="1705"/>
      <c r="P427" s="1705"/>
      <c r="Q427" s="1705"/>
    </row>
    <row r="428" spans="1:17" ht="15.75" customHeight="1">
      <c r="A428" s="1705"/>
      <c r="B428" s="1705"/>
      <c r="C428" s="1705"/>
      <c r="D428" s="1705"/>
      <c r="E428" s="1705"/>
      <c r="F428" s="1705"/>
      <c r="G428" s="1705"/>
      <c r="H428" s="1705"/>
      <c r="I428" s="1705"/>
      <c r="J428" s="1705"/>
      <c r="K428" s="1705"/>
      <c r="L428" s="1705"/>
      <c r="M428" s="1705"/>
      <c r="N428" s="1705"/>
      <c r="O428" s="1705"/>
      <c r="P428" s="1705"/>
      <c r="Q428" s="1705"/>
    </row>
    <row r="429" spans="1:17" ht="15.75" customHeight="1">
      <c r="A429" s="1705"/>
      <c r="B429" s="1705"/>
      <c r="C429" s="1705"/>
      <c r="D429" s="1705"/>
      <c r="E429" s="1705"/>
      <c r="F429" s="1705"/>
      <c r="G429" s="1705"/>
      <c r="H429" s="1705"/>
      <c r="I429" s="1705"/>
      <c r="J429" s="1705"/>
      <c r="K429" s="1705"/>
      <c r="L429" s="1705"/>
      <c r="M429" s="1705"/>
      <c r="N429" s="1705"/>
      <c r="O429" s="1705"/>
      <c r="P429" s="1705"/>
      <c r="Q429" s="1705"/>
    </row>
    <row r="430" spans="1:17" ht="15.75" customHeight="1">
      <c r="A430" s="1705"/>
      <c r="B430" s="1705"/>
      <c r="C430" s="1705"/>
      <c r="D430" s="1705"/>
      <c r="E430" s="1705"/>
      <c r="F430" s="1705"/>
      <c r="G430" s="1705"/>
      <c r="H430" s="1705"/>
      <c r="I430" s="1705"/>
      <c r="J430" s="1705"/>
      <c r="K430" s="1705"/>
      <c r="L430" s="1705"/>
      <c r="M430" s="1705"/>
      <c r="N430" s="1705"/>
      <c r="O430" s="1705"/>
      <c r="P430" s="1705"/>
      <c r="Q430" s="1705"/>
    </row>
    <row r="431" spans="1:17" ht="15.75" customHeight="1">
      <c r="A431" s="1705"/>
      <c r="B431" s="1705"/>
      <c r="C431" s="1705"/>
      <c r="D431" s="1705"/>
      <c r="E431" s="1705"/>
      <c r="F431" s="1705"/>
      <c r="G431" s="1705"/>
      <c r="H431" s="1705"/>
      <c r="I431" s="1705"/>
      <c r="J431" s="1705"/>
      <c r="K431" s="1705"/>
      <c r="L431" s="1705"/>
      <c r="M431" s="1705"/>
      <c r="N431" s="1705"/>
      <c r="O431" s="1705"/>
      <c r="P431" s="1705"/>
      <c r="Q431" s="1705"/>
    </row>
    <row r="432" spans="1:17" ht="15.75" customHeight="1">
      <c r="A432" s="1705"/>
      <c r="B432" s="1705"/>
      <c r="C432" s="1705"/>
      <c r="D432" s="1705"/>
      <c r="E432" s="1705"/>
      <c r="F432" s="1705"/>
      <c r="G432" s="1705"/>
      <c r="H432" s="1705"/>
      <c r="I432" s="1705"/>
      <c r="J432" s="1705"/>
      <c r="K432" s="1705"/>
      <c r="L432" s="1705"/>
      <c r="M432" s="1705"/>
      <c r="N432" s="1705"/>
      <c r="O432" s="1705"/>
      <c r="P432" s="1705"/>
      <c r="Q432" s="1705"/>
    </row>
    <row r="433" spans="1:17" ht="15.75" customHeight="1">
      <c r="A433" s="1705"/>
      <c r="B433" s="1705"/>
      <c r="C433" s="1705"/>
      <c r="D433" s="1705"/>
      <c r="E433" s="1705"/>
      <c r="F433" s="1705"/>
      <c r="G433" s="1705"/>
      <c r="H433" s="1705"/>
      <c r="I433" s="1705"/>
      <c r="J433" s="1705"/>
      <c r="K433" s="1705"/>
      <c r="L433" s="1705"/>
      <c r="M433" s="1705"/>
      <c r="N433" s="1705"/>
      <c r="O433" s="1705"/>
      <c r="P433" s="1705"/>
      <c r="Q433" s="1705"/>
    </row>
    <row r="434" spans="1:17" ht="15.75" customHeight="1">
      <c r="A434" s="1705"/>
      <c r="B434" s="1705"/>
      <c r="C434" s="1705"/>
      <c r="D434" s="1705"/>
      <c r="E434" s="1705"/>
      <c r="F434" s="1705"/>
      <c r="G434" s="1705"/>
      <c r="H434" s="1705"/>
      <c r="I434" s="1705"/>
      <c r="J434" s="1705"/>
      <c r="K434" s="1705"/>
      <c r="L434" s="1705"/>
      <c r="M434" s="1705"/>
      <c r="N434" s="1705"/>
      <c r="O434" s="1705"/>
      <c r="P434" s="1705"/>
      <c r="Q434" s="1705"/>
    </row>
    <row r="435" spans="1:17" ht="15.75" customHeight="1">
      <c r="A435" s="1705"/>
      <c r="B435" s="1705"/>
      <c r="C435" s="1705"/>
      <c r="D435" s="1705"/>
      <c r="E435" s="1705"/>
      <c r="F435" s="1705"/>
      <c r="G435" s="1705"/>
      <c r="H435" s="1705"/>
      <c r="I435" s="1705"/>
      <c r="J435" s="1705"/>
      <c r="K435" s="1705"/>
      <c r="L435" s="1705"/>
      <c r="M435" s="1705"/>
      <c r="N435" s="1705"/>
      <c r="O435" s="1705"/>
      <c r="P435" s="1705"/>
      <c r="Q435" s="1705"/>
    </row>
    <row r="436" spans="1:17" ht="15.75" customHeight="1">
      <c r="A436" s="1705"/>
      <c r="B436" s="1705"/>
      <c r="C436" s="1705"/>
      <c r="D436" s="1705"/>
      <c r="E436" s="1705"/>
      <c r="F436" s="1705"/>
      <c r="G436" s="1705"/>
      <c r="H436" s="1705"/>
      <c r="I436" s="1705"/>
      <c r="J436" s="1705"/>
      <c r="K436" s="1705"/>
      <c r="L436" s="1705"/>
      <c r="M436" s="1705"/>
      <c r="N436" s="1705"/>
      <c r="O436" s="1705"/>
      <c r="P436" s="1705"/>
      <c r="Q436" s="1705"/>
    </row>
    <row r="437" spans="1:17" ht="15.75" customHeight="1">
      <c r="A437" s="1705"/>
      <c r="B437" s="1705"/>
      <c r="C437" s="1705"/>
      <c r="D437" s="1705"/>
      <c r="E437" s="1705"/>
      <c r="F437" s="1705"/>
      <c r="G437" s="1705"/>
      <c r="H437" s="1705"/>
      <c r="I437" s="1705"/>
      <c r="J437" s="1705"/>
      <c r="K437" s="1705"/>
      <c r="L437" s="1705"/>
      <c r="M437" s="1705"/>
      <c r="N437" s="1705"/>
      <c r="O437" s="1705"/>
      <c r="P437" s="1705"/>
      <c r="Q437" s="1705"/>
    </row>
    <row r="438" spans="1:17" ht="15.75" customHeight="1">
      <c r="A438" s="1705"/>
      <c r="B438" s="1705"/>
      <c r="C438" s="1705"/>
      <c r="D438" s="1705"/>
      <c r="E438" s="1705"/>
      <c r="F438" s="1705"/>
      <c r="G438" s="1705"/>
      <c r="H438" s="1705"/>
      <c r="I438" s="1705"/>
      <c r="J438" s="1705"/>
      <c r="K438" s="1705"/>
      <c r="L438" s="1705"/>
      <c r="M438" s="1705"/>
      <c r="N438" s="1705"/>
      <c r="O438" s="1705"/>
      <c r="P438" s="1705"/>
      <c r="Q438" s="1705"/>
    </row>
    <row r="439" spans="1:17" ht="15.75" customHeight="1">
      <c r="A439" s="1705"/>
      <c r="B439" s="1705"/>
      <c r="C439" s="1705"/>
      <c r="D439" s="1705"/>
      <c r="E439" s="1705"/>
      <c r="F439" s="1705"/>
      <c r="G439" s="1705"/>
      <c r="H439" s="1705"/>
      <c r="I439" s="1705"/>
      <c r="J439" s="1705"/>
      <c r="K439" s="1705"/>
      <c r="L439" s="1705"/>
      <c r="M439" s="1705"/>
      <c r="N439" s="1705"/>
      <c r="O439" s="1705"/>
      <c r="P439" s="1705"/>
      <c r="Q439" s="1705"/>
    </row>
    <row r="440" spans="1:17" ht="15.75" customHeight="1">
      <c r="A440" s="1705"/>
      <c r="B440" s="1705"/>
      <c r="C440" s="1705"/>
      <c r="D440" s="1705"/>
      <c r="E440" s="1705"/>
      <c r="F440" s="1705"/>
      <c r="G440" s="1705"/>
      <c r="H440" s="1705"/>
      <c r="I440" s="1705"/>
      <c r="J440" s="1705"/>
      <c r="K440" s="1705"/>
      <c r="L440" s="1705"/>
      <c r="M440" s="1705"/>
      <c r="N440" s="1705"/>
      <c r="O440" s="1705"/>
      <c r="P440" s="1705"/>
      <c r="Q440" s="1705"/>
    </row>
    <row r="441" spans="1:17" ht="15.75" customHeight="1">
      <c r="A441" s="1705"/>
      <c r="B441" s="1705"/>
      <c r="C441" s="1705"/>
      <c r="D441" s="1705"/>
      <c r="E441" s="1705"/>
      <c r="F441" s="1705"/>
      <c r="G441" s="1705"/>
      <c r="H441" s="1705"/>
      <c r="I441" s="1705"/>
      <c r="J441" s="1705"/>
      <c r="K441" s="1705"/>
      <c r="L441" s="1705"/>
      <c r="M441" s="1705"/>
      <c r="N441" s="1705"/>
      <c r="O441" s="1705"/>
      <c r="P441" s="1705"/>
      <c r="Q441" s="1705"/>
    </row>
    <row r="442" spans="1:17" ht="15.75" customHeight="1">
      <c r="A442" s="1705"/>
      <c r="B442" s="1705"/>
      <c r="C442" s="1705"/>
      <c r="D442" s="1705"/>
      <c r="E442" s="1705"/>
      <c r="F442" s="1705"/>
      <c r="G442" s="1705"/>
      <c r="H442" s="1705"/>
      <c r="I442" s="1705"/>
      <c r="J442" s="1705"/>
      <c r="K442" s="1705"/>
      <c r="L442" s="1705"/>
      <c r="M442" s="1705"/>
      <c r="N442" s="1705"/>
      <c r="O442" s="1705"/>
      <c r="P442" s="1705"/>
      <c r="Q442" s="1705"/>
    </row>
    <row r="443" spans="1:17" ht="15.75" customHeight="1">
      <c r="A443" s="1705"/>
      <c r="B443" s="1705"/>
      <c r="C443" s="1705"/>
      <c r="D443" s="1705"/>
      <c r="E443" s="1705"/>
      <c r="F443" s="1705"/>
      <c r="G443" s="1705"/>
      <c r="H443" s="1705"/>
      <c r="I443" s="1705"/>
      <c r="J443" s="1705"/>
      <c r="K443" s="1705"/>
      <c r="L443" s="1705"/>
      <c r="M443" s="1705"/>
      <c r="N443" s="1705"/>
      <c r="O443" s="1705"/>
      <c r="P443" s="1705"/>
      <c r="Q443" s="1705"/>
    </row>
    <row r="444" spans="1:17" ht="15.75" customHeight="1">
      <c r="A444" s="1705"/>
      <c r="B444" s="1705"/>
      <c r="C444" s="1705"/>
      <c r="D444" s="1705"/>
      <c r="E444" s="1705"/>
      <c r="F444" s="1705"/>
      <c r="G444" s="1705"/>
      <c r="H444" s="1705"/>
      <c r="I444" s="1705"/>
      <c r="J444" s="1705"/>
      <c r="K444" s="1705"/>
      <c r="L444" s="1705"/>
      <c r="M444" s="1705"/>
      <c r="N444" s="1705"/>
      <c r="O444" s="1705"/>
      <c r="P444" s="1705"/>
      <c r="Q444" s="1705"/>
    </row>
    <row r="445" spans="1:17" ht="15.75" customHeight="1">
      <c r="A445" s="1705"/>
      <c r="B445" s="1705"/>
      <c r="C445" s="1705"/>
      <c r="D445" s="1705"/>
      <c r="E445" s="1705"/>
      <c r="F445" s="1705"/>
      <c r="G445" s="1705"/>
      <c r="H445" s="1705"/>
      <c r="I445" s="1705"/>
      <c r="J445" s="1705"/>
      <c r="K445" s="1705"/>
      <c r="L445" s="1705"/>
      <c r="M445" s="1705"/>
      <c r="N445" s="1705"/>
      <c r="O445" s="1705"/>
      <c r="P445" s="1705"/>
      <c r="Q445" s="1705"/>
    </row>
    <row r="446" spans="1:17" ht="15.75" customHeight="1">
      <c r="A446" s="1705"/>
      <c r="B446" s="1705"/>
      <c r="C446" s="1705"/>
      <c r="D446" s="1705"/>
      <c r="E446" s="1705"/>
      <c r="F446" s="1705"/>
      <c r="G446" s="1705"/>
      <c r="H446" s="1705"/>
      <c r="I446" s="1705"/>
      <c r="J446" s="1705"/>
      <c r="K446" s="1705"/>
      <c r="L446" s="1705"/>
      <c r="M446" s="1705"/>
      <c r="N446" s="1705"/>
      <c r="O446" s="1705"/>
      <c r="P446" s="1705"/>
      <c r="Q446" s="1705"/>
    </row>
    <row r="447" spans="1:17" ht="15.75" customHeight="1">
      <c r="A447" s="1705"/>
      <c r="B447" s="1705"/>
      <c r="C447" s="1705"/>
      <c r="D447" s="1705"/>
      <c r="E447" s="1705"/>
      <c r="F447" s="1705"/>
      <c r="G447" s="1705"/>
      <c r="H447" s="1705"/>
      <c r="I447" s="1705"/>
      <c r="J447" s="1705"/>
      <c r="K447" s="1705"/>
      <c r="L447" s="1705"/>
      <c r="M447" s="1705"/>
      <c r="N447" s="1705"/>
      <c r="O447" s="1705"/>
      <c r="P447" s="1705"/>
      <c r="Q447" s="1705"/>
    </row>
    <row r="448" spans="1:17" ht="15.75" customHeight="1">
      <c r="A448" s="1705"/>
      <c r="B448" s="1705"/>
      <c r="C448" s="1705"/>
      <c r="D448" s="1705"/>
      <c r="E448" s="1705"/>
      <c r="F448" s="1705"/>
      <c r="G448" s="1705"/>
      <c r="H448" s="1705"/>
      <c r="I448" s="1705"/>
      <c r="J448" s="1705"/>
      <c r="K448" s="1705"/>
      <c r="L448" s="1705"/>
      <c r="M448" s="1705"/>
      <c r="N448" s="1705"/>
      <c r="O448" s="1705"/>
      <c r="P448" s="1705"/>
      <c r="Q448" s="1705"/>
    </row>
    <row r="449" spans="1:17" ht="15.75" customHeight="1">
      <c r="A449" s="1705"/>
      <c r="B449" s="1705"/>
      <c r="C449" s="1705"/>
      <c r="D449" s="1705"/>
      <c r="E449" s="1705"/>
      <c r="F449" s="1705"/>
      <c r="G449" s="1705"/>
      <c r="H449" s="1705"/>
      <c r="I449" s="1705"/>
      <c r="J449" s="1705"/>
      <c r="K449" s="1705"/>
      <c r="L449" s="1705"/>
      <c r="M449" s="1705"/>
      <c r="N449" s="1705"/>
      <c r="O449" s="1705"/>
      <c r="P449" s="1705"/>
      <c r="Q449" s="1705"/>
    </row>
    <row r="450" spans="1:17" ht="15.75" customHeight="1">
      <c r="A450" s="1705"/>
      <c r="B450" s="1705"/>
      <c r="C450" s="1705"/>
      <c r="D450" s="1705"/>
      <c r="E450" s="1705"/>
      <c r="F450" s="1705"/>
      <c r="G450" s="1705"/>
      <c r="H450" s="1705"/>
      <c r="I450" s="1705"/>
      <c r="J450" s="1705"/>
      <c r="K450" s="1705"/>
      <c r="L450" s="1705"/>
      <c r="M450" s="1705"/>
      <c r="N450" s="1705"/>
      <c r="O450" s="1705"/>
      <c r="P450" s="1705"/>
      <c r="Q450" s="1705"/>
    </row>
    <row r="451" spans="1:17" ht="15.75" customHeight="1">
      <c r="A451" s="1705"/>
      <c r="B451" s="1705"/>
      <c r="C451" s="1705"/>
      <c r="D451" s="1705"/>
      <c r="E451" s="1705"/>
      <c r="F451" s="1705"/>
      <c r="G451" s="1705"/>
      <c r="H451" s="1705"/>
      <c r="I451" s="1705"/>
      <c r="J451" s="1705"/>
      <c r="K451" s="1705"/>
      <c r="L451" s="1705"/>
      <c r="M451" s="1705"/>
      <c r="N451" s="1705"/>
      <c r="O451" s="1705"/>
      <c r="P451" s="1705"/>
      <c r="Q451" s="1705"/>
    </row>
    <row r="452" spans="1:17" ht="15.75" customHeight="1">
      <c r="A452" s="1705"/>
      <c r="B452" s="1705"/>
      <c r="C452" s="1705"/>
      <c r="D452" s="1705"/>
      <c r="E452" s="1705"/>
      <c r="F452" s="1705"/>
      <c r="G452" s="1705"/>
      <c r="H452" s="1705"/>
      <c r="I452" s="1705"/>
      <c r="J452" s="1705"/>
      <c r="K452" s="1705"/>
      <c r="L452" s="1705"/>
      <c r="M452" s="1705"/>
      <c r="N452" s="1705"/>
      <c r="O452" s="1705"/>
      <c r="P452" s="1705"/>
      <c r="Q452" s="1705"/>
    </row>
    <row r="453" spans="1:17" ht="15.75" customHeight="1">
      <c r="A453" s="1705"/>
      <c r="B453" s="1705"/>
      <c r="C453" s="1705"/>
      <c r="D453" s="1705"/>
      <c r="E453" s="1705"/>
      <c r="F453" s="1705"/>
      <c r="G453" s="1705"/>
      <c r="H453" s="1705"/>
      <c r="I453" s="1705"/>
      <c r="J453" s="1705"/>
      <c r="K453" s="1705"/>
      <c r="L453" s="1705"/>
      <c r="M453" s="1705"/>
      <c r="N453" s="1705"/>
      <c r="O453" s="1705"/>
      <c r="P453" s="1705"/>
      <c r="Q453" s="1705"/>
    </row>
    <row r="454" spans="1:17" ht="15.75" customHeight="1">
      <c r="A454" s="1705"/>
      <c r="B454" s="1705"/>
      <c r="C454" s="1705"/>
      <c r="D454" s="1705"/>
      <c r="E454" s="1705"/>
      <c r="F454" s="1705"/>
      <c r="G454" s="1705"/>
      <c r="H454" s="1705"/>
      <c r="I454" s="1705"/>
      <c r="J454" s="1705"/>
      <c r="K454" s="1705"/>
      <c r="L454" s="1705"/>
      <c r="M454" s="1705"/>
      <c r="N454" s="1705"/>
      <c r="O454" s="1705"/>
      <c r="P454" s="1705"/>
      <c r="Q454" s="1705"/>
    </row>
    <row r="455" spans="1:17" ht="15.75" customHeight="1">
      <c r="A455" s="1705"/>
      <c r="B455" s="1705"/>
      <c r="C455" s="1705"/>
      <c r="D455" s="1705"/>
      <c r="E455" s="1705"/>
      <c r="F455" s="1705"/>
      <c r="G455" s="1705"/>
      <c r="H455" s="1705"/>
      <c r="I455" s="1705"/>
      <c r="J455" s="1705"/>
      <c r="K455" s="1705"/>
      <c r="L455" s="1705"/>
      <c r="M455" s="1705"/>
      <c r="N455" s="1705"/>
      <c r="O455" s="1705"/>
      <c r="P455" s="1705"/>
      <c r="Q455" s="1705"/>
    </row>
    <row r="456" spans="1:17" ht="15.75" customHeight="1">
      <c r="A456" s="1705"/>
      <c r="B456" s="1705"/>
      <c r="C456" s="1705"/>
      <c r="D456" s="1705"/>
      <c r="E456" s="1705"/>
      <c r="F456" s="1705"/>
      <c r="G456" s="1705"/>
      <c r="H456" s="1705"/>
      <c r="I456" s="1705"/>
      <c r="J456" s="1705"/>
      <c r="K456" s="1705"/>
      <c r="L456" s="1705"/>
      <c r="M456" s="1705"/>
      <c r="N456" s="1705"/>
      <c r="O456" s="1705"/>
      <c r="P456" s="1705"/>
      <c r="Q456" s="1705"/>
    </row>
    <row r="457" spans="1:17" ht="15.75" customHeight="1">
      <c r="A457" s="1705"/>
      <c r="B457" s="1705"/>
      <c r="C457" s="1705"/>
      <c r="D457" s="1705"/>
      <c r="E457" s="1705"/>
      <c r="F457" s="1705"/>
      <c r="G457" s="1705"/>
      <c r="H457" s="1705"/>
      <c r="I457" s="1705"/>
      <c r="J457" s="1705"/>
      <c r="K457" s="1705"/>
      <c r="L457" s="1705"/>
      <c r="M457" s="1705"/>
      <c r="N457" s="1705"/>
      <c r="O457" s="1705"/>
      <c r="P457" s="1705"/>
      <c r="Q457" s="1705"/>
    </row>
    <row r="458" spans="1:17" ht="15.75" customHeight="1">
      <c r="A458" s="1705"/>
      <c r="B458" s="1705"/>
      <c r="C458" s="1705"/>
      <c r="D458" s="1705"/>
      <c r="E458" s="1705"/>
      <c r="F458" s="1705"/>
      <c r="G458" s="1705"/>
      <c r="H458" s="1705"/>
      <c r="I458" s="1705"/>
      <c r="J458" s="1705"/>
      <c r="K458" s="1705"/>
      <c r="L458" s="1705"/>
      <c r="M458" s="1705"/>
      <c r="N458" s="1705"/>
      <c r="O458" s="1705"/>
      <c r="P458" s="1705"/>
      <c r="Q458" s="1705"/>
    </row>
    <row r="459" spans="1:17" ht="15.75" customHeight="1">
      <c r="A459" s="1705"/>
      <c r="B459" s="1705"/>
      <c r="C459" s="1705"/>
      <c r="D459" s="1705"/>
      <c r="E459" s="1705"/>
      <c r="F459" s="1705"/>
      <c r="G459" s="1705"/>
      <c r="H459" s="1705"/>
      <c r="I459" s="1705"/>
      <c r="J459" s="1705"/>
      <c r="K459" s="1705"/>
      <c r="L459" s="1705"/>
      <c r="M459" s="1705"/>
      <c r="N459" s="1705"/>
      <c r="O459" s="1705"/>
      <c r="P459" s="1705"/>
      <c r="Q459" s="1705"/>
    </row>
    <row r="460" spans="1:17" ht="15.75" customHeight="1">
      <c r="A460" s="1705"/>
      <c r="B460" s="1705"/>
      <c r="C460" s="1705"/>
      <c r="D460" s="1705"/>
      <c r="E460" s="1705"/>
      <c r="F460" s="1705"/>
      <c r="G460" s="1705"/>
      <c r="H460" s="1705"/>
      <c r="I460" s="1705"/>
      <c r="J460" s="1705"/>
      <c r="K460" s="1705"/>
      <c r="L460" s="1705"/>
      <c r="M460" s="1705"/>
      <c r="N460" s="1705"/>
      <c r="O460" s="1705"/>
      <c r="P460" s="1705"/>
      <c r="Q460" s="1705"/>
    </row>
    <row r="461" spans="1:17" ht="15.75" customHeight="1">
      <c r="A461" s="1705"/>
      <c r="B461" s="1705"/>
      <c r="C461" s="1705"/>
      <c r="D461" s="1705"/>
      <c r="E461" s="1705"/>
      <c r="F461" s="1705"/>
      <c r="G461" s="1705"/>
      <c r="H461" s="1705"/>
      <c r="I461" s="1705"/>
      <c r="J461" s="1705"/>
      <c r="K461" s="1705"/>
      <c r="L461" s="1705"/>
      <c r="M461" s="1705"/>
      <c r="N461" s="1705"/>
      <c r="O461" s="1705"/>
      <c r="P461" s="1705"/>
      <c r="Q461" s="1705"/>
    </row>
    <row r="462" spans="1:17" ht="15.75" customHeight="1">
      <c r="A462" s="1705"/>
      <c r="B462" s="1705"/>
      <c r="C462" s="1705"/>
      <c r="D462" s="1705"/>
      <c r="E462" s="1705"/>
      <c r="F462" s="1705"/>
      <c r="G462" s="1705"/>
      <c r="H462" s="1705"/>
      <c r="I462" s="1705"/>
      <c r="J462" s="1705"/>
      <c r="K462" s="1705"/>
      <c r="L462" s="1705"/>
      <c r="M462" s="1705"/>
      <c r="N462" s="1705"/>
      <c r="O462" s="1705"/>
      <c r="P462" s="1705"/>
      <c r="Q462" s="1705"/>
    </row>
    <row r="463" spans="1:17" ht="15.75" customHeight="1">
      <c r="A463" s="1705"/>
      <c r="B463" s="1705"/>
      <c r="C463" s="1705"/>
      <c r="D463" s="1705"/>
      <c r="E463" s="1705"/>
      <c r="F463" s="1705"/>
      <c r="G463" s="1705"/>
      <c r="H463" s="1705"/>
      <c r="I463" s="1705"/>
      <c r="J463" s="1705"/>
      <c r="K463" s="1705"/>
      <c r="L463" s="1705"/>
      <c r="M463" s="1705"/>
      <c r="N463" s="1705"/>
      <c r="O463" s="1705"/>
      <c r="P463" s="1705"/>
      <c r="Q463" s="1705"/>
    </row>
    <row r="464" spans="1:17" ht="15.75" customHeight="1">
      <c r="A464" s="1705"/>
      <c r="B464" s="1705"/>
      <c r="C464" s="1705"/>
      <c r="D464" s="1705"/>
      <c r="E464" s="1705"/>
      <c r="F464" s="1705"/>
      <c r="G464" s="1705"/>
      <c r="H464" s="1705"/>
      <c r="I464" s="1705"/>
      <c r="J464" s="1705"/>
      <c r="K464" s="1705"/>
      <c r="L464" s="1705"/>
      <c r="M464" s="1705"/>
      <c r="N464" s="1705"/>
      <c r="O464" s="1705"/>
      <c r="P464" s="1705"/>
      <c r="Q464" s="1705"/>
    </row>
    <row r="465" spans="1:17" ht="15.75" customHeight="1">
      <c r="A465" s="1705"/>
      <c r="B465" s="1705"/>
      <c r="C465" s="1705"/>
      <c r="D465" s="1705"/>
      <c r="E465" s="1705"/>
      <c r="F465" s="1705"/>
      <c r="G465" s="1705"/>
      <c r="H465" s="1705"/>
      <c r="I465" s="1705"/>
      <c r="J465" s="1705"/>
      <c r="K465" s="1705"/>
      <c r="L465" s="1705"/>
      <c r="M465" s="1705"/>
      <c r="N465" s="1705"/>
      <c r="O465" s="1705"/>
      <c r="P465" s="1705"/>
      <c r="Q465" s="1705"/>
    </row>
    <row r="466" spans="1:17" ht="15.75" customHeight="1">
      <c r="A466" s="1705"/>
      <c r="B466" s="1705"/>
      <c r="C466" s="1705"/>
      <c r="D466" s="1705"/>
      <c r="E466" s="1705"/>
      <c r="F466" s="1705"/>
      <c r="G466" s="1705"/>
      <c r="H466" s="1705"/>
      <c r="I466" s="1705"/>
      <c r="J466" s="1705"/>
      <c r="K466" s="1705"/>
      <c r="L466" s="1705"/>
      <c r="M466" s="1705"/>
      <c r="N466" s="1705"/>
      <c r="O466" s="1705"/>
      <c r="P466" s="1705"/>
      <c r="Q466" s="1705"/>
    </row>
    <row r="467" spans="1:17" ht="15.75" customHeight="1">
      <c r="A467" s="1705"/>
      <c r="B467" s="1705"/>
      <c r="C467" s="1705"/>
      <c r="D467" s="1705"/>
      <c r="E467" s="1705"/>
      <c r="F467" s="1705"/>
      <c r="G467" s="1705"/>
      <c r="H467" s="1705"/>
      <c r="I467" s="1705"/>
      <c r="J467" s="1705"/>
      <c r="K467" s="1705"/>
      <c r="L467" s="1705"/>
      <c r="M467" s="1705"/>
      <c r="N467" s="1705"/>
      <c r="O467" s="1705"/>
      <c r="P467" s="1705"/>
      <c r="Q467" s="1705"/>
    </row>
    <row r="468" spans="1:17" ht="15.75" customHeight="1">
      <c r="A468" s="1705"/>
      <c r="B468" s="1705"/>
      <c r="C468" s="1705"/>
      <c r="D468" s="1705"/>
      <c r="E468" s="1705"/>
      <c r="F468" s="1705"/>
      <c r="G468" s="1705"/>
      <c r="H468" s="1705"/>
      <c r="I468" s="1705"/>
      <c r="J468" s="1705"/>
      <c r="K468" s="1705"/>
      <c r="L468" s="1705"/>
      <c r="M468" s="1705"/>
      <c r="N468" s="1705"/>
      <c r="O468" s="1705"/>
      <c r="P468" s="1705"/>
      <c r="Q468" s="1705"/>
    </row>
    <row r="469" spans="1:17" ht="15.75" customHeight="1">
      <c r="A469" s="1705"/>
      <c r="B469" s="1705"/>
      <c r="C469" s="1705"/>
      <c r="D469" s="1705"/>
      <c r="E469" s="1705"/>
      <c r="F469" s="1705"/>
      <c r="G469" s="1705"/>
      <c r="H469" s="1705"/>
      <c r="I469" s="1705"/>
      <c r="J469" s="1705"/>
      <c r="K469" s="1705"/>
      <c r="L469" s="1705"/>
      <c r="M469" s="1705"/>
      <c r="N469" s="1705"/>
      <c r="O469" s="1705"/>
      <c r="P469" s="1705"/>
      <c r="Q469" s="1705"/>
    </row>
    <row r="470" spans="1:17" ht="15.75" customHeight="1">
      <c r="A470" s="1705"/>
      <c r="B470" s="1705"/>
      <c r="C470" s="1705"/>
      <c r="D470" s="1705"/>
      <c r="E470" s="1705"/>
      <c r="F470" s="1705"/>
      <c r="G470" s="1705"/>
      <c r="H470" s="1705"/>
      <c r="I470" s="1705"/>
      <c r="J470" s="1705"/>
      <c r="K470" s="1705"/>
      <c r="L470" s="1705"/>
      <c r="M470" s="1705"/>
      <c r="N470" s="1705"/>
      <c r="O470" s="1705"/>
      <c r="P470" s="1705"/>
      <c r="Q470" s="1705"/>
    </row>
    <row r="471" spans="1:17" ht="15.75" customHeight="1">
      <c r="A471" s="1705"/>
      <c r="B471" s="1705"/>
      <c r="C471" s="1705"/>
      <c r="D471" s="1705"/>
      <c r="E471" s="1705"/>
      <c r="F471" s="1705"/>
      <c r="G471" s="1705"/>
      <c r="H471" s="1705"/>
      <c r="I471" s="1705"/>
      <c r="J471" s="1705"/>
      <c r="K471" s="1705"/>
      <c r="L471" s="1705"/>
      <c r="M471" s="1705"/>
      <c r="N471" s="1705"/>
      <c r="O471" s="1705"/>
      <c r="P471" s="1705"/>
      <c r="Q471" s="1705"/>
    </row>
    <row r="472" spans="1:17" ht="15.75" customHeight="1">
      <c r="A472" s="1705"/>
      <c r="B472" s="1705"/>
      <c r="C472" s="1705"/>
      <c r="D472" s="1705"/>
      <c r="E472" s="1705"/>
      <c r="F472" s="1705"/>
      <c r="G472" s="1705"/>
      <c r="H472" s="1705"/>
      <c r="I472" s="1705"/>
      <c r="J472" s="1705"/>
      <c r="K472" s="1705"/>
      <c r="L472" s="1705"/>
      <c r="M472" s="1705"/>
      <c r="N472" s="1705"/>
      <c r="O472" s="1705"/>
      <c r="P472" s="1705"/>
      <c r="Q472" s="1705"/>
    </row>
    <row r="473" spans="1:17" ht="15.75" customHeight="1">
      <c r="A473" s="1705"/>
      <c r="B473" s="1705"/>
      <c r="C473" s="1705"/>
      <c r="D473" s="1705"/>
      <c r="E473" s="1705"/>
      <c r="F473" s="1705"/>
      <c r="G473" s="1705"/>
      <c r="H473" s="1705"/>
      <c r="I473" s="1705"/>
      <c r="J473" s="1705"/>
      <c r="K473" s="1705"/>
      <c r="L473" s="1705"/>
      <c r="M473" s="1705"/>
      <c r="N473" s="1705"/>
      <c r="O473" s="1705"/>
      <c r="P473" s="1705"/>
      <c r="Q473" s="1705"/>
    </row>
    <row r="474" spans="1:17" ht="15.75" customHeight="1">
      <c r="A474" s="1705"/>
      <c r="B474" s="1705"/>
      <c r="C474" s="1705"/>
      <c r="D474" s="1705"/>
      <c r="E474" s="1705"/>
      <c r="F474" s="1705"/>
      <c r="G474" s="1705"/>
      <c r="H474" s="1705"/>
      <c r="I474" s="1705"/>
      <c r="J474" s="1705"/>
      <c r="K474" s="1705"/>
      <c r="L474" s="1705"/>
      <c r="M474" s="1705"/>
      <c r="N474" s="1705"/>
      <c r="O474" s="1705"/>
      <c r="P474" s="1705"/>
      <c r="Q474" s="1705"/>
    </row>
    <row r="475" spans="1:17" ht="15.75" customHeight="1">
      <c r="A475" s="1705"/>
      <c r="B475" s="1705"/>
      <c r="C475" s="1705"/>
      <c r="D475" s="1705"/>
      <c r="E475" s="1705"/>
      <c r="F475" s="1705"/>
      <c r="G475" s="1705"/>
      <c r="H475" s="1705"/>
      <c r="I475" s="1705"/>
      <c r="J475" s="1705"/>
      <c r="K475" s="1705"/>
      <c r="L475" s="1705"/>
      <c r="M475" s="1705"/>
      <c r="N475" s="1705"/>
      <c r="O475" s="1705"/>
      <c r="P475" s="1705"/>
      <c r="Q475" s="1705"/>
    </row>
    <row r="476" spans="1:17" ht="15.75" customHeight="1">
      <c r="A476" s="1705"/>
      <c r="B476" s="1705"/>
      <c r="C476" s="1705"/>
      <c r="D476" s="1705"/>
      <c r="E476" s="1705"/>
      <c r="F476" s="1705"/>
      <c r="G476" s="1705"/>
      <c r="H476" s="1705"/>
      <c r="I476" s="1705"/>
      <c r="J476" s="1705"/>
      <c r="K476" s="1705"/>
      <c r="L476" s="1705"/>
      <c r="M476" s="1705"/>
      <c r="N476" s="1705"/>
      <c r="O476" s="1705"/>
      <c r="P476" s="1705"/>
      <c r="Q476" s="1705"/>
    </row>
    <row r="477" spans="1:17" ht="15.75" customHeight="1">
      <c r="A477" s="1705"/>
      <c r="B477" s="1705"/>
      <c r="C477" s="1705"/>
      <c r="D477" s="1705"/>
      <c r="E477" s="1705"/>
      <c r="F477" s="1705"/>
      <c r="G477" s="1705"/>
      <c r="H477" s="1705"/>
      <c r="I477" s="1705"/>
      <c r="J477" s="1705"/>
      <c r="K477" s="1705"/>
      <c r="L477" s="1705"/>
      <c r="M477" s="1705"/>
      <c r="N477" s="1705"/>
      <c r="O477" s="1705"/>
      <c r="P477" s="1705"/>
      <c r="Q477" s="1705"/>
    </row>
    <row r="478" spans="1:17" ht="15.75" customHeight="1">
      <c r="A478" s="1705"/>
      <c r="B478" s="1705"/>
      <c r="C478" s="1705"/>
      <c r="D478" s="1705"/>
      <c r="E478" s="1705"/>
      <c r="F478" s="1705"/>
      <c r="G478" s="1705"/>
      <c r="H478" s="1705"/>
      <c r="I478" s="1705"/>
      <c r="J478" s="1705"/>
      <c r="K478" s="1705"/>
      <c r="L478" s="1705"/>
      <c r="M478" s="1705"/>
      <c r="N478" s="1705"/>
      <c r="O478" s="1705"/>
      <c r="P478" s="1705"/>
      <c r="Q478" s="1705"/>
    </row>
    <row r="479" spans="1:17" ht="15.75" customHeight="1">
      <c r="A479" s="1705"/>
      <c r="B479" s="1705"/>
      <c r="C479" s="1705"/>
      <c r="D479" s="1705"/>
      <c r="E479" s="1705"/>
      <c r="F479" s="1705"/>
      <c r="G479" s="1705"/>
      <c r="H479" s="1705"/>
      <c r="I479" s="1705"/>
      <c r="J479" s="1705"/>
      <c r="K479" s="1705"/>
      <c r="L479" s="1705"/>
      <c r="M479" s="1705"/>
      <c r="N479" s="1705"/>
      <c r="O479" s="1705"/>
      <c r="P479" s="1705"/>
      <c r="Q479" s="1705"/>
    </row>
    <row r="480" spans="1:17" ht="15.75" customHeight="1">
      <c r="A480" s="1705"/>
      <c r="B480" s="1705"/>
      <c r="C480" s="1705"/>
      <c r="D480" s="1705"/>
      <c r="E480" s="1705"/>
      <c r="F480" s="1705"/>
      <c r="G480" s="1705"/>
      <c r="H480" s="1705"/>
      <c r="I480" s="1705"/>
      <c r="J480" s="1705"/>
      <c r="K480" s="1705"/>
      <c r="L480" s="1705"/>
      <c r="M480" s="1705"/>
      <c r="N480" s="1705"/>
      <c r="O480" s="1705"/>
      <c r="P480" s="1705"/>
      <c r="Q480" s="1705"/>
    </row>
    <row r="481" spans="1:17" ht="15.75" customHeight="1">
      <c r="A481" s="1705"/>
      <c r="B481" s="1705"/>
      <c r="C481" s="1705"/>
      <c r="D481" s="1705"/>
      <c r="E481" s="1705"/>
      <c r="F481" s="1705"/>
      <c r="G481" s="1705"/>
      <c r="H481" s="1705"/>
      <c r="I481" s="1705"/>
      <c r="J481" s="1705"/>
      <c r="K481" s="1705"/>
      <c r="L481" s="1705"/>
      <c r="M481" s="1705"/>
      <c r="N481" s="1705"/>
      <c r="O481" s="1705"/>
      <c r="P481" s="1705"/>
      <c r="Q481" s="1705"/>
    </row>
    <row r="482" spans="1:17" ht="15.75" customHeight="1">
      <c r="A482" s="1705"/>
      <c r="B482" s="1705"/>
      <c r="C482" s="1705"/>
      <c r="D482" s="1705"/>
      <c r="E482" s="1705"/>
      <c r="F482" s="1705"/>
      <c r="G482" s="1705"/>
      <c r="H482" s="1705"/>
      <c r="I482" s="1705"/>
      <c r="J482" s="1705"/>
      <c r="K482" s="1705"/>
      <c r="L482" s="1705"/>
      <c r="M482" s="1705"/>
      <c r="N482" s="1705"/>
      <c r="O482" s="1705"/>
      <c r="P482" s="1705"/>
      <c r="Q482" s="1705"/>
    </row>
    <row r="483" spans="1:17" ht="15.75" customHeight="1">
      <c r="A483" s="1705"/>
      <c r="B483" s="1705"/>
      <c r="C483" s="1705"/>
      <c r="D483" s="1705"/>
      <c r="E483" s="1705"/>
      <c r="F483" s="1705"/>
      <c r="G483" s="1705"/>
      <c r="H483" s="1705"/>
      <c r="I483" s="1705"/>
      <c r="J483" s="1705"/>
      <c r="K483" s="1705"/>
      <c r="L483" s="1705"/>
      <c r="M483" s="1705"/>
      <c r="N483" s="1705"/>
      <c r="O483" s="1705"/>
      <c r="P483" s="1705"/>
      <c r="Q483" s="1705"/>
    </row>
    <row r="484" spans="1:17" ht="15.75" customHeight="1">
      <c r="A484" s="1705"/>
      <c r="B484" s="1705"/>
      <c r="C484" s="1705"/>
      <c r="D484" s="1705"/>
      <c r="E484" s="1705"/>
      <c r="F484" s="1705"/>
      <c r="G484" s="1705"/>
      <c r="H484" s="1705"/>
      <c r="I484" s="1705"/>
      <c r="J484" s="1705"/>
      <c r="K484" s="1705"/>
      <c r="L484" s="1705"/>
      <c r="M484" s="1705"/>
      <c r="N484" s="1705"/>
      <c r="O484" s="1705"/>
      <c r="P484" s="1705"/>
      <c r="Q484" s="1705"/>
    </row>
    <row r="485" spans="1:17" ht="15.75" customHeight="1">
      <c r="A485" s="1705"/>
      <c r="B485" s="1705"/>
      <c r="C485" s="1705"/>
      <c r="D485" s="1705"/>
      <c r="E485" s="1705"/>
      <c r="F485" s="1705"/>
      <c r="G485" s="1705"/>
      <c r="H485" s="1705"/>
      <c r="I485" s="1705"/>
      <c r="J485" s="1705"/>
      <c r="K485" s="1705"/>
      <c r="L485" s="1705"/>
      <c r="M485" s="1705"/>
      <c r="N485" s="1705"/>
      <c r="O485" s="1705"/>
      <c r="P485" s="1705"/>
      <c r="Q485" s="1705"/>
    </row>
    <row r="486" spans="1:17" ht="15.75" customHeight="1">
      <c r="A486" s="1705"/>
      <c r="B486" s="1705"/>
      <c r="C486" s="1705"/>
      <c r="D486" s="1705"/>
      <c r="E486" s="1705"/>
      <c r="F486" s="1705"/>
      <c r="G486" s="1705"/>
      <c r="H486" s="1705"/>
      <c r="I486" s="1705"/>
      <c r="J486" s="1705"/>
      <c r="K486" s="1705"/>
      <c r="L486" s="1705"/>
      <c r="M486" s="1705"/>
      <c r="N486" s="1705"/>
      <c r="O486" s="1705"/>
      <c r="P486" s="1705"/>
      <c r="Q486" s="1705"/>
    </row>
    <row r="487" spans="1:17" ht="15.75" customHeight="1">
      <c r="A487" s="1705"/>
      <c r="B487" s="1705"/>
      <c r="C487" s="1705"/>
      <c r="D487" s="1705"/>
      <c r="E487" s="1705"/>
      <c r="F487" s="1705"/>
      <c r="G487" s="1705"/>
      <c r="H487" s="1705"/>
      <c r="I487" s="1705"/>
      <c r="J487" s="1705"/>
      <c r="K487" s="1705"/>
      <c r="L487" s="1705"/>
      <c r="M487" s="1705"/>
      <c r="N487" s="1705"/>
      <c r="O487" s="1705"/>
      <c r="P487" s="1705"/>
      <c r="Q487" s="1705"/>
    </row>
    <row r="488" spans="1:17" ht="15.75" customHeight="1">
      <c r="A488" s="1705"/>
      <c r="B488" s="1705"/>
      <c r="C488" s="1705"/>
      <c r="D488" s="1705"/>
      <c r="E488" s="1705"/>
      <c r="F488" s="1705"/>
      <c r="G488" s="1705"/>
      <c r="H488" s="1705"/>
      <c r="I488" s="1705"/>
      <c r="J488" s="1705"/>
      <c r="K488" s="1705"/>
      <c r="L488" s="1705"/>
      <c r="M488" s="1705"/>
      <c r="N488" s="1705"/>
      <c r="O488" s="1705"/>
      <c r="P488" s="1705"/>
      <c r="Q488" s="1705"/>
    </row>
    <row r="489" spans="1:17" ht="15.75" customHeight="1">
      <c r="A489" s="1705"/>
      <c r="B489" s="1705"/>
      <c r="C489" s="1705"/>
      <c r="D489" s="1705"/>
      <c r="E489" s="1705"/>
      <c r="F489" s="1705"/>
      <c r="G489" s="1705"/>
      <c r="H489" s="1705"/>
      <c r="I489" s="1705"/>
      <c r="J489" s="1705"/>
      <c r="K489" s="1705"/>
      <c r="L489" s="1705"/>
      <c r="M489" s="1705"/>
      <c r="N489" s="1705"/>
      <c r="O489" s="1705"/>
      <c r="P489" s="1705"/>
      <c r="Q489" s="1705"/>
    </row>
    <row r="490" spans="1:17" ht="15.75" customHeight="1">
      <c r="A490" s="1705"/>
      <c r="B490" s="1705"/>
      <c r="C490" s="1705"/>
      <c r="D490" s="1705"/>
      <c r="E490" s="1705"/>
      <c r="F490" s="1705"/>
      <c r="G490" s="1705"/>
      <c r="H490" s="1705"/>
      <c r="I490" s="1705"/>
      <c r="J490" s="1705"/>
      <c r="K490" s="1705"/>
      <c r="L490" s="1705"/>
      <c r="M490" s="1705"/>
      <c r="N490" s="1705"/>
      <c r="O490" s="1705"/>
      <c r="P490" s="1705"/>
      <c r="Q490" s="1705"/>
    </row>
    <row r="491" spans="1:17" ht="15.75" customHeight="1">
      <c r="A491" s="1705"/>
      <c r="B491" s="1705"/>
      <c r="C491" s="1705"/>
      <c r="D491" s="1705"/>
      <c r="E491" s="1705"/>
      <c r="F491" s="1705"/>
      <c r="G491" s="1705"/>
      <c r="H491" s="1705"/>
      <c r="I491" s="1705"/>
      <c r="J491" s="1705"/>
      <c r="K491" s="1705"/>
      <c r="L491" s="1705"/>
      <c r="M491" s="1705"/>
      <c r="N491" s="1705"/>
      <c r="O491" s="1705"/>
      <c r="P491" s="1705"/>
      <c r="Q491" s="1705"/>
    </row>
    <row r="492" spans="1:17" ht="15.75" customHeight="1">
      <c r="A492" s="1705"/>
      <c r="B492" s="1705"/>
      <c r="C492" s="1705"/>
      <c r="D492" s="1705"/>
      <c r="E492" s="1705"/>
      <c r="F492" s="1705"/>
      <c r="G492" s="1705"/>
      <c r="H492" s="1705"/>
      <c r="I492" s="1705"/>
      <c r="J492" s="1705"/>
      <c r="K492" s="1705"/>
      <c r="L492" s="1705"/>
      <c r="M492" s="1705"/>
      <c r="N492" s="1705"/>
      <c r="O492" s="1705"/>
      <c r="P492" s="1705"/>
      <c r="Q492" s="1705"/>
    </row>
    <row r="493" spans="1:17" ht="15.75" customHeight="1">
      <c r="A493" s="1705"/>
      <c r="B493" s="1705"/>
      <c r="C493" s="1705"/>
      <c r="D493" s="1705"/>
      <c r="E493" s="1705"/>
      <c r="F493" s="1705"/>
      <c r="G493" s="1705"/>
      <c r="H493" s="1705"/>
      <c r="I493" s="1705"/>
      <c r="J493" s="1705"/>
      <c r="K493" s="1705"/>
      <c r="L493" s="1705"/>
      <c r="M493" s="1705"/>
      <c r="N493" s="1705"/>
      <c r="O493" s="1705"/>
      <c r="P493" s="1705"/>
      <c r="Q493" s="1705"/>
    </row>
    <row r="494" spans="1:17" ht="15.75" customHeight="1">
      <c r="A494" s="1705"/>
      <c r="B494" s="1705"/>
      <c r="C494" s="1705"/>
      <c r="D494" s="1705"/>
      <c r="E494" s="1705"/>
      <c r="F494" s="1705"/>
      <c r="G494" s="1705"/>
      <c r="H494" s="1705"/>
      <c r="I494" s="1705"/>
      <c r="J494" s="1705"/>
      <c r="K494" s="1705"/>
      <c r="L494" s="1705"/>
      <c r="M494" s="1705"/>
      <c r="N494" s="1705"/>
      <c r="O494" s="1705"/>
      <c r="P494" s="1705"/>
      <c r="Q494" s="1705"/>
    </row>
    <row r="495" spans="1:17" ht="15.75" customHeight="1">
      <c r="A495" s="1705"/>
      <c r="B495" s="1705"/>
      <c r="C495" s="1705"/>
      <c r="D495" s="1705"/>
      <c r="E495" s="1705"/>
      <c r="F495" s="1705"/>
      <c r="G495" s="1705"/>
      <c r="H495" s="1705"/>
      <c r="I495" s="1705"/>
      <c r="J495" s="1705"/>
      <c r="K495" s="1705"/>
      <c r="L495" s="1705"/>
      <c r="M495" s="1705"/>
      <c r="N495" s="1705"/>
      <c r="O495" s="1705"/>
      <c r="P495" s="1705"/>
      <c r="Q495" s="1705"/>
    </row>
    <row r="496" spans="1:17" ht="15.75" customHeight="1">
      <c r="A496" s="1705"/>
      <c r="B496" s="1705"/>
      <c r="C496" s="1705"/>
      <c r="D496" s="1705"/>
      <c r="E496" s="1705"/>
      <c r="F496" s="1705"/>
      <c r="G496" s="1705"/>
      <c r="H496" s="1705"/>
      <c r="I496" s="1705"/>
      <c r="J496" s="1705"/>
      <c r="K496" s="1705"/>
      <c r="L496" s="1705"/>
      <c r="M496" s="1705"/>
      <c r="N496" s="1705"/>
      <c r="O496" s="1705"/>
      <c r="P496" s="1705"/>
      <c r="Q496" s="1705"/>
    </row>
    <row r="497" spans="1:17" ht="15.75" customHeight="1">
      <c r="A497" s="1705"/>
      <c r="B497" s="1705"/>
      <c r="C497" s="1705"/>
      <c r="D497" s="1705"/>
      <c r="E497" s="1705"/>
      <c r="F497" s="1705"/>
      <c r="G497" s="1705"/>
      <c r="H497" s="1705"/>
      <c r="I497" s="1705"/>
      <c r="J497" s="1705"/>
      <c r="K497" s="1705"/>
      <c r="L497" s="1705"/>
      <c r="M497" s="1705"/>
      <c r="N497" s="1705"/>
      <c r="O497" s="1705"/>
      <c r="P497" s="1705"/>
      <c r="Q497" s="1705"/>
    </row>
    <row r="498" spans="1:17" ht="15.75" customHeight="1">
      <c r="A498" s="1705"/>
      <c r="B498" s="1705"/>
      <c r="C498" s="1705"/>
      <c r="D498" s="1705"/>
      <c r="E498" s="1705"/>
      <c r="F498" s="1705"/>
      <c r="G498" s="1705"/>
      <c r="H498" s="1705"/>
      <c r="I498" s="1705"/>
      <c r="J498" s="1705"/>
      <c r="K498" s="1705"/>
      <c r="L498" s="1705"/>
      <c r="M498" s="1705"/>
      <c r="N498" s="1705"/>
      <c r="O498" s="1705"/>
      <c r="P498" s="1705"/>
      <c r="Q498" s="1705"/>
    </row>
    <row r="499" spans="1:17" ht="15.75" customHeight="1">
      <c r="A499" s="1705"/>
      <c r="B499" s="1705"/>
      <c r="C499" s="1705"/>
      <c r="D499" s="1705"/>
      <c r="E499" s="1705"/>
      <c r="F499" s="1705"/>
      <c r="G499" s="1705"/>
      <c r="H499" s="1705"/>
      <c r="I499" s="1705"/>
      <c r="J499" s="1705"/>
      <c r="K499" s="1705"/>
      <c r="L499" s="1705"/>
      <c r="M499" s="1705"/>
      <c r="N499" s="1705"/>
      <c r="O499" s="1705"/>
      <c r="P499" s="1705"/>
      <c r="Q499" s="1705"/>
    </row>
    <row r="500" spans="1:17" ht="15.75" customHeight="1">
      <c r="A500" s="1705"/>
      <c r="B500" s="1705"/>
      <c r="C500" s="1705"/>
      <c r="D500" s="1705"/>
      <c r="E500" s="1705"/>
      <c r="F500" s="1705"/>
      <c r="G500" s="1705"/>
      <c r="H500" s="1705"/>
      <c r="I500" s="1705"/>
      <c r="J500" s="1705"/>
      <c r="K500" s="1705"/>
      <c r="L500" s="1705"/>
      <c r="M500" s="1705"/>
      <c r="N500" s="1705"/>
      <c r="O500" s="1705"/>
      <c r="P500" s="1705"/>
      <c r="Q500" s="1705"/>
    </row>
    <row r="501" spans="1:17" ht="15.75" customHeight="1">
      <c r="A501" s="1705"/>
      <c r="B501" s="1705"/>
      <c r="C501" s="1705"/>
      <c r="D501" s="1705"/>
      <c r="E501" s="1705"/>
      <c r="F501" s="1705"/>
      <c r="G501" s="1705"/>
      <c r="H501" s="1705"/>
      <c r="I501" s="1705"/>
      <c r="J501" s="1705"/>
      <c r="K501" s="1705"/>
      <c r="L501" s="1705"/>
      <c r="M501" s="1705"/>
      <c r="N501" s="1705"/>
      <c r="O501" s="1705"/>
      <c r="P501" s="1705"/>
      <c r="Q501" s="1705"/>
    </row>
    <row r="502" spans="1:17" ht="15.75" customHeight="1">
      <c r="A502" s="1705"/>
      <c r="B502" s="1705"/>
      <c r="C502" s="1705"/>
      <c r="D502" s="1705"/>
      <c r="E502" s="1705"/>
      <c r="F502" s="1705"/>
      <c r="G502" s="1705"/>
      <c r="H502" s="1705"/>
      <c r="I502" s="1705"/>
      <c r="J502" s="1705"/>
      <c r="K502" s="1705"/>
      <c r="L502" s="1705"/>
      <c r="M502" s="1705"/>
      <c r="N502" s="1705"/>
      <c r="O502" s="1705"/>
      <c r="P502" s="1705"/>
      <c r="Q502" s="1705"/>
    </row>
    <row r="503" spans="1:17" ht="15.75" customHeight="1">
      <c r="A503" s="1705"/>
      <c r="B503" s="1705"/>
      <c r="C503" s="1705"/>
      <c r="D503" s="1705"/>
      <c r="E503" s="1705"/>
      <c r="F503" s="1705"/>
      <c r="G503" s="1705"/>
      <c r="H503" s="1705"/>
      <c r="I503" s="1705"/>
      <c r="J503" s="1705"/>
      <c r="K503" s="1705"/>
      <c r="L503" s="1705"/>
      <c r="M503" s="1705"/>
      <c r="N503" s="1705"/>
      <c r="O503" s="1705"/>
      <c r="P503" s="1705"/>
      <c r="Q503" s="1705"/>
    </row>
    <row r="504" spans="1:17" ht="15.75" customHeight="1">
      <c r="A504" s="1705"/>
      <c r="B504" s="1705"/>
      <c r="C504" s="1705"/>
      <c r="D504" s="1705"/>
      <c r="E504" s="1705"/>
      <c r="F504" s="1705"/>
      <c r="G504" s="1705"/>
      <c r="H504" s="1705"/>
      <c r="I504" s="1705"/>
      <c r="J504" s="1705"/>
      <c r="K504" s="1705"/>
      <c r="L504" s="1705"/>
      <c r="M504" s="1705"/>
      <c r="N504" s="1705"/>
      <c r="O504" s="1705"/>
      <c r="P504" s="1705"/>
      <c r="Q504" s="1705"/>
    </row>
    <row r="505" spans="1:17" ht="15.75" customHeight="1">
      <c r="A505" s="1705"/>
      <c r="B505" s="1705"/>
      <c r="C505" s="1705"/>
      <c r="D505" s="1705"/>
      <c r="E505" s="1705"/>
      <c r="F505" s="1705"/>
      <c r="G505" s="1705"/>
      <c r="H505" s="1705"/>
      <c r="I505" s="1705"/>
      <c r="J505" s="1705"/>
      <c r="K505" s="1705"/>
      <c r="L505" s="1705"/>
      <c r="M505" s="1705"/>
      <c r="N505" s="1705"/>
      <c r="O505" s="1705"/>
      <c r="P505" s="1705"/>
      <c r="Q505" s="1705"/>
    </row>
    <row r="506" spans="1:17" ht="15.75" customHeight="1">
      <c r="A506" s="1705"/>
      <c r="B506" s="1705"/>
      <c r="C506" s="1705"/>
      <c r="D506" s="1705"/>
      <c r="E506" s="1705"/>
      <c r="F506" s="1705"/>
      <c r="G506" s="1705"/>
      <c r="H506" s="1705"/>
      <c r="I506" s="1705"/>
      <c r="J506" s="1705"/>
      <c r="K506" s="1705"/>
      <c r="L506" s="1705"/>
      <c r="M506" s="1705"/>
      <c r="N506" s="1705"/>
      <c r="O506" s="1705"/>
      <c r="P506" s="1705"/>
      <c r="Q506" s="1705"/>
    </row>
    <row r="507" spans="1:17" ht="15.75" customHeight="1">
      <c r="A507" s="1705"/>
      <c r="B507" s="1705"/>
      <c r="C507" s="1705"/>
      <c r="D507" s="1705"/>
      <c r="E507" s="1705"/>
      <c r="F507" s="1705"/>
      <c r="G507" s="1705"/>
      <c r="H507" s="1705"/>
      <c r="I507" s="1705"/>
      <c r="J507" s="1705"/>
      <c r="K507" s="1705"/>
      <c r="L507" s="1705"/>
      <c r="M507" s="1705"/>
      <c r="N507" s="1705"/>
      <c r="O507" s="1705"/>
      <c r="P507" s="1705"/>
      <c r="Q507" s="1705"/>
    </row>
    <row r="508" spans="1:17" ht="15.75" customHeight="1">
      <c r="A508" s="1705"/>
      <c r="B508" s="1705"/>
      <c r="C508" s="1705"/>
      <c r="D508" s="1705"/>
      <c r="E508" s="1705"/>
      <c r="F508" s="1705"/>
      <c r="G508" s="1705"/>
      <c r="H508" s="1705"/>
      <c r="I508" s="1705"/>
      <c r="J508" s="1705"/>
      <c r="K508" s="1705"/>
      <c r="L508" s="1705"/>
      <c r="M508" s="1705"/>
      <c r="N508" s="1705"/>
      <c r="O508" s="1705"/>
      <c r="P508" s="1705"/>
      <c r="Q508" s="1705"/>
    </row>
    <row r="509" spans="1:17" ht="15.75" customHeight="1">
      <c r="A509" s="1705"/>
      <c r="B509" s="1705"/>
      <c r="C509" s="1705"/>
      <c r="D509" s="1705"/>
      <c r="E509" s="1705"/>
      <c r="F509" s="1705"/>
      <c r="G509" s="1705"/>
      <c r="H509" s="1705"/>
      <c r="I509" s="1705"/>
      <c r="J509" s="1705"/>
      <c r="K509" s="1705"/>
      <c r="L509" s="1705"/>
      <c r="M509" s="1705"/>
      <c r="N509" s="1705"/>
      <c r="O509" s="1705"/>
      <c r="P509" s="1705"/>
      <c r="Q509" s="1705"/>
    </row>
    <row r="510" spans="1:17" ht="15.75" customHeight="1">
      <c r="A510" s="1705"/>
      <c r="B510" s="1705"/>
      <c r="C510" s="1705"/>
      <c r="D510" s="1705"/>
      <c r="E510" s="1705"/>
      <c r="F510" s="1705"/>
      <c r="G510" s="1705"/>
      <c r="H510" s="1705"/>
      <c r="I510" s="1705"/>
      <c r="J510" s="1705"/>
      <c r="K510" s="1705"/>
      <c r="L510" s="1705"/>
      <c r="M510" s="1705"/>
      <c r="N510" s="1705"/>
      <c r="O510" s="1705"/>
      <c r="P510" s="1705"/>
      <c r="Q510" s="1705"/>
    </row>
    <row r="511" spans="1:17" ht="15.75" customHeight="1">
      <c r="A511" s="1705"/>
      <c r="B511" s="1705"/>
      <c r="C511" s="1705"/>
      <c r="D511" s="1705"/>
      <c r="E511" s="1705"/>
      <c r="F511" s="1705"/>
      <c r="G511" s="1705"/>
      <c r="H511" s="1705"/>
      <c r="I511" s="1705"/>
      <c r="J511" s="1705"/>
      <c r="K511" s="1705"/>
      <c r="L511" s="1705"/>
      <c r="M511" s="1705"/>
      <c r="N511" s="1705"/>
      <c r="O511" s="1705"/>
      <c r="P511" s="1705"/>
      <c r="Q511" s="1705"/>
    </row>
    <row r="512" spans="1:17" ht="15.75" customHeight="1">
      <c r="A512" s="1705"/>
      <c r="B512" s="1705"/>
      <c r="C512" s="1705"/>
      <c r="D512" s="1705"/>
      <c r="E512" s="1705"/>
      <c r="F512" s="1705"/>
      <c r="G512" s="1705"/>
      <c r="H512" s="1705"/>
      <c r="I512" s="1705"/>
      <c r="J512" s="1705"/>
      <c r="K512" s="1705"/>
      <c r="L512" s="1705"/>
      <c r="M512" s="1705"/>
      <c r="N512" s="1705"/>
      <c r="O512" s="1705"/>
      <c r="P512" s="1705"/>
      <c r="Q512" s="1705"/>
    </row>
    <row r="513" spans="1:17" ht="15.75" customHeight="1">
      <c r="A513" s="1705"/>
      <c r="B513" s="1705"/>
      <c r="C513" s="1705"/>
      <c r="D513" s="1705"/>
      <c r="E513" s="1705"/>
      <c r="F513" s="1705"/>
      <c r="G513" s="1705"/>
      <c r="H513" s="1705"/>
      <c r="I513" s="1705"/>
      <c r="J513" s="1705"/>
      <c r="K513" s="1705"/>
      <c r="L513" s="1705"/>
      <c r="M513" s="1705"/>
      <c r="N513" s="1705"/>
      <c r="O513" s="1705"/>
      <c r="P513" s="1705"/>
      <c r="Q513" s="1705"/>
    </row>
    <row r="514" spans="1:17" ht="15.75" customHeight="1">
      <c r="A514" s="1705"/>
      <c r="B514" s="1705"/>
      <c r="C514" s="1705"/>
      <c r="D514" s="1705"/>
      <c r="E514" s="1705"/>
      <c r="F514" s="1705"/>
      <c r="G514" s="1705"/>
      <c r="H514" s="1705"/>
      <c r="I514" s="1705"/>
      <c r="J514" s="1705"/>
      <c r="K514" s="1705"/>
      <c r="L514" s="1705"/>
      <c r="M514" s="1705"/>
      <c r="N514" s="1705"/>
      <c r="O514" s="1705"/>
      <c r="P514" s="1705"/>
      <c r="Q514" s="1705"/>
    </row>
    <row r="515" spans="1:17" ht="15.75" customHeight="1">
      <c r="A515" s="1705"/>
      <c r="B515" s="1705"/>
      <c r="C515" s="1705"/>
      <c r="D515" s="1705"/>
      <c r="E515" s="1705"/>
      <c r="F515" s="1705"/>
      <c r="G515" s="1705"/>
      <c r="H515" s="1705"/>
      <c r="I515" s="1705"/>
      <c r="J515" s="1705"/>
      <c r="K515" s="1705"/>
      <c r="L515" s="1705"/>
      <c r="M515" s="1705"/>
      <c r="N515" s="1705"/>
      <c r="O515" s="1705"/>
      <c r="P515" s="1705"/>
      <c r="Q515" s="1705"/>
    </row>
    <row r="516" spans="1:17" ht="15.75" customHeight="1">
      <c r="A516" s="1705"/>
      <c r="B516" s="1705"/>
      <c r="C516" s="1705"/>
      <c r="D516" s="1705"/>
      <c r="E516" s="1705"/>
      <c r="F516" s="1705"/>
      <c r="G516" s="1705"/>
      <c r="H516" s="1705"/>
      <c r="I516" s="1705"/>
      <c r="J516" s="1705"/>
      <c r="K516" s="1705"/>
      <c r="L516" s="1705"/>
      <c r="M516" s="1705"/>
      <c r="N516" s="1705"/>
      <c r="O516" s="1705"/>
      <c r="P516" s="1705"/>
      <c r="Q516" s="1705"/>
    </row>
    <row r="517" spans="1:17" ht="15.75" customHeight="1">
      <c r="A517" s="1705"/>
      <c r="B517" s="1705"/>
      <c r="C517" s="1705"/>
      <c r="D517" s="1705"/>
      <c r="E517" s="1705"/>
      <c r="F517" s="1705"/>
      <c r="G517" s="1705"/>
      <c r="H517" s="1705"/>
      <c r="I517" s="1705"/>
      <c r="J517" s="1705"/>
      <c r="K517" s="1705"/>
      <c r="L517" s="1705"/>
      <c r="M517" s="1705"/>
      <c r="N517" s="1705"/>
      <c r="O517" s="1705"/>
      <c r="P517" s="1705"/>
      <c r="Q517" s="1705"/>
    </row>
    <row r="518" spans="1:17" ht="15.75" customHeight="1">
      <c r="A518" s="1705"/>
      <c r="B518" s="1705"/>
      <c r="C518" s="1705"/>
      <c r="D518" s="1705"/>
      <c r="E518" s="1705"/>
      <c r="F518" s="1705"/>
      <c r="G518" s="1705"/>
      <c r="H518" s="1705"/>
      <c r="I518" s="1705"/>
      <c r="J518" s="1705"/>
      <c r="K518" s="1705"/>
      <c r="L518" s="1705"/>
      <c r="M518" s="1705"/>
      <c r="N518" s="1705"/>
      <c r="O518" s="1705"/>
      <c r="P518" s="1705"/>
      <c r="Q518" s="1705"/>
    </row>
    <row r="519" spans="1:17" ht="15.75" customHeight="1">
      <c r="A519" s="1705"/>
      <c r="B519" s="1705"/>
      <c r="C519" s="1705"/>
      <c r="D519" s="1705"/>
      <c r="E519" s="1705"/>
      <c r="F519" s="1705"/>
      <c r="G519" s="1705"/>
      <c r="H519" s="1705"/>
      <c r="I519" s="1705"/>
      <c r="J519" s="1705"/>
      <c r="K519" s="1705"/>
      <c r="L519" s="1705"/>
      <c r="M519" s="1705"/>
      <c r="N519" s="1705"/>
      <c r="O519" s="1705"/>
      <c r="P519" s="1705"/>
      <c r="Q519" s="1705"/>
    </row>
    <row r="520" spans="1:17" ht="15.75" customHeight="1">
      <c r="A520" s="1705"/>
      <c r="B520" s="1705"/>
      <c r="C520" s="1705"/>
      <c r="D520" s="1705"/>
      <c r="E520" s="1705"/>
      <c r="F520" s="1705"/>
      <c r="G520" s="1705"/>
      <c r="H520" s="1705"/>
      <c r="I520" s="1705"/>
      <c r="J520" s="1705"/>
      <c r="K520" s="1705"/>
      <c r="L520" s="1705"/>
      <c r="M520" s="1705"/>
      <c r="N520" s="1705"/>
      <c r="O520" s="1705"/>
      <c r="P520" s="1705"/>
      <c r="Q520" s="1705"/>
    </row>
    <row r="521" spans="1:17" ht="15.75" customHeight="1">
      <c r="A521" s="1705"/>
      <c r="B521" s="1705"/>
      <c r="C521" s="1705"/>
      <c r="D521" s="1705"/>
      <c r="E521" s="1705"/>
      <c r="F521" s="1705"/>
      <c r="G521" s="1705"/>
      <c r="H521" s="1705"/>
      <c r="I521" s="1705"/>
      <c r="J521" s="1705"/>
      <c r="K521" s="1705"/>
      <c r="L521" s="1705"/>
      <c r="M521" s="1705"/>
      <c r="N521" s="1705"/>
      <c r="O521" s="1705"/>
      <c r="P521" s="1705"/>
      <c r="Q521" s="1705"/>
    </row>
    <row r="522" spans="1:17" ht="15.75" customHeight="1">
      <c r="A522" s="1705"/>
      <c r="B522" s="1705"/>
      <c r="C522" s="1705"/>
      <c r="D522" s="1705"/>
      <c r="E522" s="1705"/>
      <c r="F522" s="1705"/>
      <c r="G522" s="1705"/>
      <c r="H522" s="1705"/>
      <c r="I522" s="1705"/>
      <c r="J522" s="1705"/>
      <c r="K522" s="1705"/>
      <c r="L522" s="1705"/>
      <c r="M522" s="1705"/>
      <c r="N522" s="1705"/>
      <c r="O522" s="1705"/>
      <c r="P522" s="1705"/>
      <c r="Q522" s="1705"/>
    </row>
    <row r="523" spans="1:17" ht="15.75" customHeight="1">
      <c r="A523" s="1705"/>
      <c r="B523" s="1705"/>
      <c r="C523" s="1705"/>
      <c r="D523" s="1705"/>
      <c r="E523" s="1705"/>
      <c r="F523" s="1705"/>
      <c r="G523" s="1705"/>
      <c r="H523" s="1705"/>
      <c r="I523" s="1705"/>
      <c r="J523" s="1705"/>
      <c r="K523" s="1705"/>
      <c r="L523" s="1705"/>
      <c r="M523" s="1705"/>
      <c r="N523" s="1705"/>
      <c r="O523" s="1705"/>
      <c r="P523" s="1705"/>
      <c r="Q523" s="1705"/>
    </row>
    <row r="524" spans="1:17" ht="15.75" customHeight="1">
      <c r="A524" s="1705"/>
      <c r="B524" s="1705"/>
      <c r="C524" s="1705"/>
      <c r="D524" s="1705"/>
      <c r="E524" s="1705"/>
      <c r="F524" s="1705"/>
      <c r="G524" s="1705"/>
      <c r="H524" s="1705"/>
      <c r="I524" s="1705"/>
      <c r="J524" s="1705"/>
      <c r="K524" s="1705"/>
      <c r="L524" s="1705"/>
      <c r="M524" s="1705"/>
      <c r="N524" s="1705"/>
      <c r="O524" s="1705"/>
      <c r="P524" s="1705"/>
      <c r="Q524" s="1705"/>
    </row>
    <row r="525" spans="1:17" ht="15.75" customHeight="1">
      <c r="A525" s="1705"/>
      <c r="B525" s="1705"/>
      <c r="C525" s="1705"/>
      <c r="D525" s="1705"/>
      <c r="E525" s="1705"/>
      <c r="F525" s="1705"/>
      <c r="G525" s="1705"/>
      <c r="H525" s="1705"/>
      <c r="I525" s="1705"/>
      <c r="J525" s="1705"/>
      <c r="K525" s="1705"/>
      <c r="L525" s="1705"/>
      <c r="M525" s="1705"/>
      <c r="N525" s="1705"/>
      <c r="O525" s="1705"/>
      <c r="P525" s="1705"/>
      <c r="Q525" s="1705"/>
    </row>
    <row r="526" spans="1:17" ht="15.75" customHeight="1">
      <c r="A526" s="1705"/>
      <c r="B526" s="1705"/>
      <c r="C526" s="1705"/>
      <c r="D526" s="1705"/>
      <c r="E526" s="1705"/>
      <c r="F526" s="1705"/>
      <c r="G526" s="1705"/>
      <c r="H526" s="1705"/>
      <c r="I526" s="1705"/>
      <c r="J526" s="1705"/>
      <c r="K526" s="1705"/>
      <c r="L526" s="1705"/>
      <c r="M526" s="1705"/>
      <c r="N526" s="1705"/>
      <c r="O526" s="1705"/>
      <c r="P526" s="1705"/>
      <c r="Q526" s="1705"/>
    </row>
    <row r="527" spans="1:17" ht="15.75" customHeight="1">
      <c r="A527" s="1705"/>
      <c r="B527" s="1705"/>
      <c r="C527" s="1705"/>
      <c r="D527" s="1705"/>
      <c r="E527" s="1705"/>
      <c r="F527" s="1705"/>
      <c r="G527" s="1705"/>
      <c r="H527" s="1705"/>
      <c r="I527" s="1705"/>
      <c r="J527" s="1705"/>
      <c r="K527" s="1705"/>
      <c r="L527" s="1705"/>
      <c r="M527" s="1705"/>
      <c r="N527" s="1705"/>
      <c r="O527" s="1705"/>
      <c r="P527" s="1705"/>
      <c r="Q527" s="1705"/>
    </row>
    <row r="528" spans="1:17" ht="15.75" customHeight="1">
      <c r="A528" s="1705"/>
      <c r="B528" s="1705"/>
      <c r="C528" s="1705"/>
      <c r="D528" s="1705"/>
      <c r="E528" s="1705"/>
      <c r="F528" s="1705"/>
      <c r="G528" s="1705"/>
      <c r="H528" s="1705"/>
      <c r="I528" s="1705"/>
      <c r="J528" s="1705"/>
      <c r="K528" s="1705"/>
      <c r="L528" s="1705"/>
      <c r="M528" s="1705"/>
      <c r="N528" s="1705"/>
      <c r="O528" s="1705"/>
      <c r="P528" s="1705"/>
      <c r="Q528" s="1705"/>
    </row>
    <row r="529" spans="1:17" ht="15.75" customHeight="1">
      <c r="A529" s="1705"/>
      <c r="B529" s="1705"/>
      <c r="C529" s="1705"/>
      <c r="D529" s="1705"/>
      <c r="E529" s="1705"/>
      <c r="F529" s="1705"/>
      <c r="G529" s="1705"/>
      <c r="H529" s="1705"/>
      <c r="I529" s="1705"/>
      <c r="J529" s="1705"/>
      <c r="K529" s="1705"/>
      <c r="L529" s="1705"/>
      <c r="M529" s="1705"/>
      <c r="N529" s="1705"/>
      <c r="O529" s="1705"/>
      <c r="P529" s="1705"/>
      <c r="Q529" s="1705"/>
    </row>
    <row r="530" spans="1:17" ht="15.75" customHeight="1">
      <c r="A530" s="1705"/>
      <c r="B530" s="1705"/>
      <c r="C530" s="1705"/>
      <c r="D530" s="1705"/>
      <c r="E530" s="1705"/>
      <c r="F530" s="1705"/>
      <c r="G530" s="1705"/>
      <c r="H530" s="1705"/>
      <c r="I530" s="1705"/>
      <c r="J530" s="1705"/>
      <c r="K530" s="1705"/>
      <c r="L530" s="1705"/>
      <c r="M530" s="1705"/>
      <c r="N530" s="1705"/>
      <c r="O530" s="1705"/>
      <c r="P530" s="1705"/>
      <c r="Q530" s="1705"/>
    </row>
    <row r="531" spans="1:17" ht="15.75" customHeight="1">
      <c r="A531" s="1705"/>
      <c r="B531" s="1705"/>
      <c r="C531" s="1705"/>
      <c r="D531" s="1705"/>
      <c r="E531" s="1705"/>
      <c r="F531" s="1705"/>
      <c r="G531" s="1705"/>
      <c r="H531" s="1705"/>
      <c r="I531" s="1705"/>
      <c r="J531" s="1705"/>
      <c r="K531" s="1705"/>
      <c r="L531" s="1705"/>
      <c r="M531" s="1705"/>
      <c r="N531" s="1705"/>
      <c r="O531" s="1705"/>
      <c r="P531" s="1705"/>
      <c r="Q531" s="1705"/>
    </row>
    <row r="532" spans="1:17" ht="15.75" customHeight="1">
      <c r="A532" s="1705"/>
      <c r="B532" s="1705"/>
      <c r="C532" s="1705"/>
      <c r="D532" s="1705"/>
      <c r="E532" s="1705"/>
      <c r="F532" s="1705"/>
      <c r="G532" s="1705"/>
      <c r="H532" s="1705"/>
      <c r="I532" s="1705"/>
      <c r="J532" s="1705"/>
      <c r="K532" s="1705"/>
      <c r="L532" s="1705"/>
      <c r="M532" s="1705"/>
      <c r="N532" s="1705"/>
      <c r="O532" s="1705"/>
      <c r="P532" s="1705"/>
      <c r="Q532" s="1705"/>
    </row>
    <row r="533" spans="1:17" ht="15.75" customHeight="1">
      <c r="A533" s="1705"/>
      <c r="B533" s="1705"/>
      <c r="C533" s="1705"/>
      <c r="D533" s="1705"/>
      <c r="E533" s="1705"/>
      <c r="F533" s="1705"/>
      <c r="G533" s="1705"/>
      <c r="H533" s="1705"/>
      <c r="I533" s="1705"/>
      <c r="J533" s="1705"/>
      <c r="K533" s="1705"/>
      <c r="L533" s="1705"/>
      <c r="M533" s="1705"/>
      <c r="N533" s="1705"/>
      <c r="O533" s="1705"/>
      <c r="P533" s="1705"/>
      <c r="Q533" s="1705"/>
    </row>
    <row r="534" spans="1:17" ht="15.75" customHeight="1">
      <c r="A534" s="1705"/>
      <c r="B534" s="1705"/>
      <c r="C534" s="1705"/>
      <c r="D534" s="1705"/>
      <c r="E534" s="1705"/>
      <c r="F534" s="1705"/>
      <c r="G534" s="1705"/>
      <c r="H534" s="1705"/>
      <c r="I534" s="1705"/>
      <c r="J534" s="1705"/>
      <c r="K534" s="1705"/>
      <c r="L534" s="1705"/>
      <c r="M534" s="1705"/>
      <c r="N534" s="1705"/>
      <c r="O534" s="1705"/>
      <c r="P534" s="1705"/>
      <c r="Q534" s="1705"/>
    </row>
    <row r="535" spans="1:17" ht="15.75" customHeight="1">
      <c r="A535" s="1705"/>
      <c r="B535" s="1705"/>
      <c r="C535" s="1705"/>
      <c r="D535" s="1705"/>
      <c r="E535" s="1705"/>
      <c r="F535" s="1705"/>
      <c r="G535" s="1705"/>
      <c r="H535" s="1705"/>
      <c r="I535" s="1705"/>
      <c r="J535" s="1705"/>
      <c r="K535" s="1705"/>
      <c r="L535" s="1705"/>
      <c r="M535" s="1705"/>
      <c r="N535" s="1705"/>
      <c r="O535" s="1705"/>
      <c r="P535" s="1705"/>
      <c r="Q535" s="1705"/>
    </row>
    <row r="536" spans="1:17" ht="15.75" customHeight="1">
      <c r="A536" s="1705"/>
      <c r="B536" s="1705"/>
      <c r="C536" s="1705"/>
      <c r="D536" s="1705"/>
      <c r="E536" s="1705"/>
      <c r="F536" s="1705"/>
      <c r="G536" s="1705"/>
      <c r="H536" s="1705"/>
      <c r="I536" s="1705"/>
      <c r="J536" s="1705"/>
      <c r="K536" s="1705"/>
      <c r="L536" s="1705"/>
      <c r="M536" s="1705"/>
      <c r="N536" s="1705"/>
      <c r="O536" s="1705"/>
      <c r="P536" s="1705"/>
      <c r="Q536" s="1705"/>
    </row>
    <row r="537" spans="1:17" ht="15.75" customHeight="1">
      <c r="A537" s="1705"/>
      <c r="B537" s="1705"/>
      <c r="C537" s="1705"/>
      <c r="D537" s="1705"/>
      <c r="E537" s="1705"/>
      <c r="F537" s="1705"/>
      <c r="G537" s="1705"/>
      <c r="H537" s="1705"/>
      <c r="I537" s="1705"/>
      <c r="J537" s="1705"/>
      <c r="K537" s="1705"/>
      <c r="L537" s="1705"/>
      <c r="M537" s="1705"/>
      <c r="N537" s="1705"/>
      <c r="O537" s="1705"/>
      <c r="P537" s="1705"/>
      <c r="Q537" s="1705"/>
    </row>
    <row r="538" spans="1:17" ht="15.75" customHeight="1">
      <c r="A538" s="1705"/>
      <c r="B538" s="1705"/>
      <c r="C538" s="1705"/>
      <c r="D538" s="1705"/>
      <c r="E538" s="1705"/>
      <c r="F538" s="1705"/>
      <c r="G538" s="1705"/>
      <c r="H538" s="1705"/>
      <c r="I538" s="1705"/>
      <c r="J538" s="1705"/>
      <c r="K538" s="1705"/>
      <c r="L538" s="1705"/>
      <c r="M538" s="1705"/>
      <c r="N538" s="1705"/>
      <c r="O538" s="1705"/>
      <c r="P538" s="1705"/>
      <c r="Q538" s="1705"/>
    </row>
    <row r="539" spans="1:17" ht="15.75" customHeight="1">
      <c r="A539" s="1705"/>
      <c r="B539" s="1705"/>
      <c r="C539" s="1705"/>
      <c r="D539" s="1705"/>
      <c r="E539" s="1705"/>
      <c r="F539" s="1705"/>
      <c r="G539" s="1705"/>
      <c r="H539" s="1705"/>
      <c r="I539" s="1705"/>
      <c r="J539" s="1705"/>
      <c r="K539" s="1705"/>
      <c r="L539" s="1705"/>
      <c r="M539" s="1705"/>
      <c r="N539" s="1705"/>
      <c r="O539" s="1705"/>
      <c r="P539" s="1705"/>
      <c r="Q539" s="1705"/>
    </row>
    <row r="540" spans="1:17" ht="15.75" customHeight="1">
      <c r="A540" s="1705"/>
      <c r="B540" s="1705"/>
      <c r="C540" s="1705"/>
      <c r="D540" s="1705"/>
      <c r="E540" s="1705"/>
      <c r="F540" s="1705"/>
      <c r="G540" s="1705"/>
      <c r="H540" s="1705"/>
      <c r="I540" s="1705"/>
      <c r="J540" s="1705"/>
      <c r="K540" s="1705"/>
      <c r="L540" s="1705"/>
      <c r="M540" s="1705"/>
      <c r="N540" s="1705"/>
      <c r="O540" s="1705"/>
      <c r="P540" s="1705"/>
      <c r="Q540" s="1705"/>
    </row>
    <row r="541" spans="1:17" ht="15.75" customHeight="1">
      <c r="A541" s="1705"/>
      <c r="B541" s="1705"/>
      <c r="C541" s="1705"/>
      <c r="D541" s="1705"/>
      <c r="E541" s="1705"/>
      <c r="F541" s="1705"/>
      <c r="G541" s="1705"/>
      <c r="H541" s="1705"/>
      <c r="I541" s="1705"/>
      <c r="J541" s="1705"/>
      <c r="K541" s="1705"/>
      <c r="L541" s="1705"/>
      <c r="M541" s="1705"/>
      <c r="N541" s="1705"/>
      <c r="O541" s="1705"/>
      <c r="P541" s="1705"/>
      <c r="Q541" s="1705"/>
    </row>
    <row r="542" spans="1:17" ht="15.75" customHeight="1">
      <c r="A542" s="1705"/>
      <c r="B542" s="1705"/>
      <c r="C542" s="1705"/>
      <c r="D542" s="1705"/>
      <c r="E542" s="1705"/>
      <c r="F542" s="1705"/>
      <c r="G542" s="1705"/>
      <c r="H542" s="1705"/>
      <c r="I542" s="1705"/>
      <c r="J542" s="1705"/>
      <c r="K542" s="1705"/>
      <c r="L542" s="1705"/>
      <c r="M542" s="1705"/>
      <c r="N542" s="1705"/>
      <c r="O542" s="1705"/>
      <c r="P542" s="1705"/>
      <c r="Q542" s="1705"/>
    </row>
    <row r="543" spans="1:17" ht="15.75" customHeight="1">
      <c r="A543" s="1705"/>
      <c r="B543" s="1705"/>
      <c r="C543" s="1705"/>
      <c r="D543" s="1705"/>
      <c r="E543" s="1705"/>
      <c r="F543" s="1705"/>
      <c r="G543" s="1705"/>
      <c r="H543" s="1705"/>
      <c r="I543" s="1705"/>
      <c r="J543" s="1705"/>
      <c r="K543" s="1705"/>
      <c r="L543" s="1705"/>
      <c r="M543" s="1705"/>
      <c r="N543" s="1705"/>
      <c r="O543" s="1705"/>
      <c r="P543" s="1705"/>
      <c r="Q543" s="1705"/>
    </row>
    <row r="544" spans="1:17" ht="15.75" customHeight="1">
      <c r="A544" s="1705"/>
      <c r="B544" s="1705"/>
      <c r="C544" s="1705"/>
      <c r="D544" s="1705"/>
      <c r="E544" s="1705"/>
      <c r="F544" s="1705"/>
      <c r="G544" s="1705"/>
      <c r="H544" s="1705"/>
      <c r="I544" s="1705"/>
      <c r="J544" s="1705"/>
      <c r="K544" s="1705"/>
      <c r="L544" s="1705"/>
      <c r="M544" s="1705"/>
      <c r="N544" s="1705"/>
      <c r="O544" s="1705"/>
      <c r="P544" s="1705"/>
      <c r="Q544" s="1705"/>
    </row>
    <row r="545" spans="1:17" ht="15.75" customHeight="1">
      <c r="A545" s="1705"/>
      <c r="B545" s="1705"/>
      <c r="C545" s="1705"/>
      <c r="D545" s="1705"/>
      <c r="E545" s="1705"/>
      <c r="F545" s="1705"/>
      <c r="G545" s="1705"/>
      <c r="H545" s="1705"/>
      <c r="I545" s="1705"/>
      <c r="J545" s="1705"/>
      <c r="K545" s="1705"/>
      <c r="L545" s="1705"/>
      <c r="M545" s="1705"/>
      <c r="N545" s="1705"/>
      <c r="O545" s="1705"/>
      <c r="P545" s="1705"/>
      <c r="Q545" s="1705"/>
    </row>
    <row r="546" spans="1:17" ht="15.75" customHeight="1">
      <c r="A546" s="1705"/>
      <c r="B546" s="1705"/>
      <c r="C546" s="1705"/>
      <c r="D546" s="1705"/>
      <c r="E546" s="1705"/>
      <c r="F546" s="1705"/>
      <c r="G546" s="1705"/>
      <c r="H546" s="1705"/>
      <c r="I546" s="1705"/>
      <c r="J546" s="1705"/>
      <c r="K546" s="1705"/>
      <c r="L546" s="1705"/>
      <c r="M546" s="1705"/>
      <c r="N546" s="1705"/>
      <c r="O546" s="1705"/>
      <c r="P546" s="1705"/>
      <c r="Q546" s="1705"/>
    </row>
    <row r="547" spans="1:17" ht="15.75" customHeight="1">
      <c r="A547" s="1705"/>
      <c r="B547" s="1705"/>
      <c r="C547" s="1705"/>
      <c r="D547" s="1705"/>
      <c r="E547" s="1705"/>
      <c r="F547" s="1705"/>
      <c r="G547" s="1705"/>
      <c r="H547" s="1705"/>
      <c r="I547" s="1705"/>
      <c r="J547" s="1705"/>
      <c r="K547" s="1705"/>
      <c r="L547" s="1705"/>
      <c r="M547" s="1705"/>
      <c r="N547" s="1705"/>
      <c r="O547" s="1705"/>
      <c r="P547" s="1705"/>
      <c r="Q547" s="1705"/>
    </row>
    <row r="548" spans="1:17" ht="15.75" customHeight="1">
      <c r="A548" s="1705"/>
      <c r="B548" s="1705"/>
      <c r="C548" s="1705"/>
      <c r="D548" s="1705"/>
      <c r="E548" s="1705"/>
      <c r="F548" s="1705"/>
      <c r="G548" s="1705"/>
      <c r="H548" s="1705"/>
      <c r="I548" s="1705"/>
      <c r="J548" s="1705"/>
      <c r="K548" s="1705"/>
      <c r="L548" s="1705"/>
      <c r="M548" s="1705"/>
      <c r="N548" s="1705"/>
      <c r="O548" s="1705"/>
      <c r="P548" s="1705"/>
      <c r="Q548" s="1705"/>
    </row>
    <row r="549" spans="1:17" ht="15.75" customHeight="1">
      <c r="A549" s="1705"/>
      <c r="B549" s="1705"/>
      <c r="C549" s="1705"/>
      <c r="D549" s="1705"/>
      <c r="E549" s="1705"/>
      <c r="F549" s="1705"/>
      <c r="G549" s="1705"/>
      <c r="H549" s="1705"/>
      <c r="I549" s="1705"/>
      <c r="J549" s="1705"/>
      <c r="K549" s="1705"/>
      <c r="L549" s="1705"/>
      <c r="M549" s="1705"/>
      <c r="N549" s="1705"/>
      <c r="O549" s="1705"/>
      <c r="P549" s="1705"/>
      <c r="Q549" s="1705"/>
    </row>
    <row r="550" spans="1:17" ht="15.75" customHeight="1">
      <c r="A550" s="1705"/>
      <c r="B550" s="1705"/>
      <c r="C550" s="1705"/>
      <c r="D550" s="1705"/>
      <c r="E550" s="1705"/>
      <c r="F550" s="1705"/>
      <c r="G550" s="1705"/>
      <c r="H550" s="1705"/>
      <c r="I550" s="1705"/>
      <c r="J550" s="1705"/>
      <c r="K550" s="1705"/>
      <c r="L550" s="1705"/>
      <c r="M550" s="1705"/>
      <c r="N550" s="1705"/>
      <c r="O550" s="1705"/>
      <c r="P550" s="1705"/>
      <c r="Q550" s="1705"/>
    </row>
    <row r="551" spans="1:17" ht="15.75" customHeight="1">
      <c r="A551" s="1705"/>
      <c r="B551" s="1705"/>
      <c r="C551" s="1705"/>
      <c r="D551" s="1705"/>
      <c r="E551" s="1705"/>
      <c r="F551" s="1705"/>
      <c r="G551" s="1705"/>
      <c r="H551" s="1705"/>
      <c r="I551" s="1705"/>
      <c r="J551" s="1705"/>
      <c r="K551" s="1705"/>
      <c r="L551" s="1705"/>
      <c r="M551" s="1705"/>
      <c r="N551" s="1705"/>
      <c r="O551" s="1705"/>
      <c r="P551" s="1705"/>
      <c r="Q551" s="1705"/>
    </row>
    <row r="552" spans="1:17" ht="15.75" customHeight="1">
      <c r="A552" s="1705"/>
      <c r="B552" s="1705"/>
      <c r="C552" s="1705"/>
      <c r="D552" s="1705"/>
      <c r="E552" s="1705"/>
      <c r="F552" s="1705"/>
      <c r="G552" s="1705"/>
      <c r="H552" s="1705"/>
      <c r="I552" s="1705"/>
      <c r="J552" s="1705"/>
      <c r="K552" s="1705"/>
      <c r="L552" s="1705"/>
      <c r="M552" s="1705"/>
      <c r="N552" s="1705"/>
      <c r="O552" s="1705"/>
      <c r="P552" s="1705"/>
      <c r="Q552" s="1705"/>
    </row>
    <row r="553" spans="1:17" ht="15.75" customHeight="1">
      <c r="A553" s="1705"/>
      <c r="B553" s="1705"/>
      <c r="C553" s="1705"/>
      <c r="D553" s="1705"/>
      <c r="E553" s="1705"/>
      <c r="F553" s="1705"/>
      <c r="G553" s="1705"/>
      <c r="H553" s="1705"/>
      <c r="I553" s="1705"/>
      <c r="J553" s="1705"/>
      <c r="K553" s="1705"/>
      <c r="L553" s="1705"/>
      <c r="M553" s="1705"/>
      <c r="N553" s="1705"/>
      <c r="O553" s="1705"/>
      <c r="P553" s="1705"/>
      <c r="Q553" s="1705"/>
    </row>
    <row r="554" spans="1:17" ht="15.75" customHeight="1">
      <c r="A554" s="1705"/>
      <c r="B554" s="1705"/>
      <c r="C554" s="1705"/>
      <c r="D554" s="1705"/>
      <c r="E554" s="1705"/>
      <c r="F554" s="1705"/>
      <c r="G554" s="1705"/>
      <c r="H554" s="1705"/>
      <c r="I554" s="1705"/>
      <c r="J554" s="1705"/>
      <c r="K554" s="1705"/>
      <c r="L554" s="1705"/>
      <c r="M554" s="1705"/>
      <c r="N554" s="1705"/>
      <c r="O554" s="1705"/>
      <c r="P554" s="1705"/>
      <c r="Q554" s="1705"/>
    </row>
    <row r="555" spans="1:17" ht="15.75" customHeight="1">
      <c r="A555" s="1705"/>
      <c r="B555" s="1705"/>
      <c r="C555" s="1705"/>
      <c r="D555" s="1705"/>
      <c r="E555" s="1705"/>
      <c r="F555" s="1705"/>
      <c r="G555" s="1705"/>
      <c r="H555" s="1705"/>
      <c r="I555" s="1705"/>
      <c r="J555" s="1705"/>
      <c r="K555" s="1705"/>
      <c r="L555" s="1705"/>
      <c r="M555" s="1705"/>
      <c r="N555" s="1705"/>
      <c r="O555" s="1705"/>
      <c r="P555" s="1705"/>
      <c r="Q555" s="1705"/>
    </row>
    <row r="556" spans="1:17" ht="15.75" customHeight="1">
      <c r="A556" s="1705"/>
      <c r="B556" s="1705"/>
      <c r="C556" s="1705"/>
      <c r="D556" s="1705"/>
      <c r="E556" s="1705"/>
      <c r="F556" s="1705"/>
      <c r="G556" s="1705"/>
      <c r="H556" s="1705"/>
      <c r="I556" s="1705"/>
      <c r="J556" s="1705"/>
      <c r="K556" s="1705"/>
      <c r="L556" s="1705"/>
      <c r="M556" s="1705"/>
      <c r="N556" s="1705"/>
      <c r="O556" s="1705"/>
      <c r="P556" s="1705"/>
      <c r="Q556" s="1705"/>
    </row>
    <row r="557" spans="1:17" ht="15.75" customHeight="1">
      <c r="A557" s="1705"/>
      <c r="B557" s="1705"/>
      <c r="C557" s="1705"/>
      <c r="D557" s="1705"/>
      <c r="E557" s="1705"/>
      <c r="F557" s="1705"/>
      <c r="G557" s="1705"/>
      <c r="H557" s="1705"/>
      <c r="I557" s="1705"/>
      <c r="J557" s="1705"/>
      <c r="K557" s="1705"/>
      <c r="L557" s="1705"/>
      <c r="M557" s="1705"/>
      <c r="N557" s="1705"/>
      <c r="O557" s="1705"/>
      <c r="P557" s="1705"/>
      <c r="Q557" s="1705"/>
    </row>
    <row r="558" spans="1:17" ht="15.75" customHeight="1">
      <c r="A558" s="1705"/>
      <c r="B558" s="1705"/>
      <c r="C558" s="1705"/>
      <c r="D558" s="1705"/>
      <c r="E558" s="1705"/>
      <c r="F558" s="1705"/>
      <c r="G558" s="1705"/>
      <c r="H558" s="1705"/>
      <c r="I558" s="1705"/>
      <c r="J558" s="1705"/>
      <c r="K558" s="1705"/>
      <c r="L558" s="1705"/>
      <c r="M558" s="1705"/>
      <c r="N558" s="1705"/>
      <c r="O558" s="1705"/>
      <c r="P558" s="1705"/>
      <c r="Q558" s="1705"/>
    </row>
    <row r="559" spans="1:17" ht="15.75" customHeight="1">
      <c r="A559" s="1705"/>
      <c r="B559" s="1705"/>
      <c r="C559" s="1705"/>
      <c r="D559" s="1705"/>
      <c r="E559" s="1705"/>
      <c r="F559" s="1705"/>
      <c r="G559" s="1705"/>
      <c r="H559" s="1705"/>
      <c r="I559" s="1705"/>
      <c r="J559" s="1705"/>
      <c r="K559" s="1705"/>
      <c r="L559" s="1705"/>
      <c r="M559" s="1705"/>
      <c r="N559" s="1705"/>
      <c r="O559" s="1705"/>
      <c r="P559" s="1705"/>
      <c r="Q559" s="1705"/>
    </row>
    <row r="560" spans="1:17" ht="15.75" customHeight="1">
      <c r="A560" s="1705"/>
      <c r="B560" s="1705"/>
      <c r="C560" s="1705"/>
      <c r="D560" s="1705"/>
      <c r="E560" s="1705"/>
      <c r="F560" s="1705"/>
      <c r="G560" s="1705"/>
      <c r="H560" s="1705"/>
      <c r="I560" s="1705"/>
      <c r="J560" s="1705"/>
      <c r="K560" s="1705"/>
      <c r="L560" s="1705"/>
      <c r="M560" s="1705"/>
      <c r="N560" s="1705"/>
      <c r="O560" s="1705"/>
      <c r="P560" s="1705"/>
      <c r="Q560" s="1705"/>
    </row>
    <row r="561" spans="1:17" ht="15.75" customHeight="1">
      <c r="A561" s="1705"/>
      <c r="B561" s="1705"/>
      <c r="C561" s="1705"/>
      <c r="D561" s="1705"/>
      <c r="E561" s="1705"/>
      <c r="F561" s="1705"/>
      <c r="G561" s="1705"/>
      <c r="H561" s="1705"/>
      <c r="I561" s="1705"/>
      <c r="J561" s="1705"/>
      <c r="K561" s="1705"/>
      <c r="L561" s="1705"/>
      <c r="M561" s="1705"/>
      <c r="N561" s="1705"/>
      <c r="O561" s="1705"/>
      <c r="P561" s="1705"/>
      <c r="Q561" s="1705"/>
    </row>
    <row r="562" spans="1:17" ht="15.75" customHeight="1">
      <c r="A562" s="1705"/>
      <c r="B562" s="1705"/>
      <c r="C562" s="1705"/>
      <c r="D562" s="1705"/>
      <c r="E562" s="1705"/>
      <c r="F562" s="1705"/>
      <c r="G562" s="1705"/>
      <c r="H562" s="1705"/>
      <c r="I562" s="1705"/>
      <c r="J562" s="1705"/>
      <c r="K562" s="1705"/>
      <c r="L562" s="1705"/>
      <c r="M562" s="1705"/>
      <c r="N562" s="1705"/>
      <c r="O562" s="1705"/>
      <c r="P562" s="1705"/>
      <c r="Q562" s="1705"/>
    </row>
    <row r="563" spans="1:17" ht="15.75" customHeight="1">
      <c r="A563" s="1705"/>
      <c r="B563" s="1705"/>
      <c r="C563" s="1705"/>
      <c r="D563" s="1705"/>
      <c r="E563" s="1705"/>
      <c r="F563" s="1705"/>
      <c r="G563" s="1705"/>
      <c r="H563" s="1705"/>
      <c r="I563" s="1705"/>
      <c r="J563" s="1705"/>
      <c r="K563" s="1705"/>
      <c r="L563" s="1705"/>
      <c r="M563" s="1705"/>
      <c r="N563" s="1705"/>
      <c r="O563" s="1705"/>
      <c r="P563" s="1705"/>
      <c r="Q563" s="1705"/>
    </row>
    <row r="564" spans="1:17" ht="15.75" customHeight="1">
      <c r="A564" s="1705"/>
      <c r="B564" s="1705"/>
      <c r="C564" s="1705"/>
      <c r="D564" s="1705"/>
      <c r="E564" s="1705"/>
      <c r="F564" s="1705"/>
      <c r="G564" s="1705"/>
      <c r="H564" s="1705"/>
      <c r="I564" s="1705"/>
      <c r="J564" s="1705"/>
      <c r="K564" s="1705"/>
      <c r="L564" s="1705"/>
      <c r="M564" s="1705"/>
      <c r="N564" s="1705"/>
      <c r="O564" s="1705"/>
      <c r="P564" s="1705"/>
      <c r="Q564" s="1705"/>
    </row>
    <row r="565" spans="1:17" ht="15.75" customHeight="1">
      <c r="A565" s="1705"/>
      <c r="B565" s="1705"/>
      <c r="C565" s="1705"/>
      <c r="D565" s="1705"/>
      <c r="E565" s="1705"/>
      <c r="F565" s="1705"/>
      <c r="G565" s="1705"/>
      <c r="H565" s="1705"/>
      <c r="I565" s="1705"/>
      <c r="J565" s="1705"/>
      <c r="K565" s="1705"/>
      <c r="L565" s="1705"/>
      <c r="M565" s="1705"/>
      <c r="N565" s="1705"/>
      <c r="O565" s="1705"/>
      <c r="P565" s="1705"/>
      <c r="Q565" s="1705"/>
    </row>
    <row r="566" spans="1:17" ht="15.75" customHeight="1">
      <c r="A566" s="1705"/>
      <c r="B566" s="1705"/>
      <c r="C566" s="1705"/>
      <c r="D566" s="1705"/>
      <c r="E566" s="1705"/>
      <c r="F566" s="1705"/>
      <c r="G566" s="1705"/>
      <c r="H566" s="1705"/>
      <c r="I566" s="1705"/>
      <c r="J566" s="1705"/>
      <c r="K566" s="1705"/>
      <c r="L566" s="1705"/>
      <c r="M566" s="1705"/>
      <c r="N566" s="1705"/>
      <c r="O566" s="1705"/>
      <c r="P566" s="1705"/>
      <c r="Q566" s="1705"/>
    </row>
    <row r="567" spans="1:17" ht="15.75" customHeight="1">
      <c r="A567" s="1705"/>
      <c r="B567" s="1705"/>
      <c r="C567" s="1705"/>
      <c r="D567" s="1705"/>
      <c r="E567" s="1705"/>
      <c r="F567" s="1705"/>
      <c r="G567" s="1705"/>
      <c r="H567" s="1705"/>
      <c r="I567" s="1705"/>
      <c r="J567" s="1705"/>
      <c r="K567" s="1705"/>
      <c r="L567" s="1705"/>
      <c r="M567" s="1705"/>
      <c r="N567" s="1705"/>
      <c r="O567" s="1705"/>
      <c r="P567" s="1705"/>
      <c r="Q567" s="1705"/>
    </row>
    <row r="568" spans="1:17" ht="15.75" customHeight="1">
      <c r="A568" s="1705"/>
      <c r="B568" s="1705"/>
      <c r="C568" s="1705"/>
      <c r="D568" s="1705"/>
      <c r="E568" s="1705"/>
      <c r="F568" s="1705"/>
      <c r="G568" s="1705"/>
      <c r="H568" s="1705"/>
      <c r="I568" s="1705"/>
      <c r="J568" s="1705"/>
      <c r="K568" s="1705"/>
      <c r="L568" s="1705"/>
      <c r="M568" s="1705"/>
      <c r="N568" s="1705"/>
      <c r="O568" s="1705"/>
      <c r="P568" s="1705"/>
      <c r="Q568" s="1705"/>
    </row>
    <row r="569" spans="1:17" ht="15.75" customHeight="1">
      <c r="A569" s="1705"/>
      <c r="B569" s="1705"/>
      <c r="C569" s="1705"/>
      <c r="D569" s="1705"/>
      <c r="E569" s="1705"/>
      <c r="F569" s="1705"/>
      <c r="G569" s="1705"/>
      <c r="H569" s="1705"/>
      <c r="I569" s="1705"/>
      <c r="J569" s="1705"/>
      <c r="K569" s="1705"/>
      <c r="L569" s="1705"/>
      <c r="M569" s="1705"/>
      <c r="N569" s="1705"/>
      <c r="O569" s="1705"/>
      <c r="P569" s="1705"/>
      <c r="Q569" s="1705"/>
    </row>
    <row r="570" spans="1:17" ht="15.75" customHeight="1">
      <c r="A570" s="1705"/>
      <c r="B570" s="1705"/>
      <c r="C570" s="1705"/>
      <c r="D570" s="1705"/>
      <c r="E570" s="1705"/>
      <c r="F570" s="1705"/>
      <c r="G570" s="1705"/>
      <c r="H570" s="1705"/>
      <c r="I570" s="1705"/>
      <c r="J570" s="1705"/>
      <c r="K570" s="1705"/>
      <c r="L570" s="1705"/>
      <c r="M570" s="1705"/>
      <c r="N570" s="1705"/>
      <c r="O570" s="1705"/>
      <c r="P570" s="1705"/>
      <c r="Q570" s="1705"/>
    </row>
    <row r="571" spans="1:17" ht="15.75" customHeight="1">
      <c r="A571" s="1705"/>
      <c r="B571" s="1705"/>
      <c r="C571" s="1705"/>
      <c r="D571" s="1705"/>
      <c r="E571" s="1705"/>
      <c r="F571" s="1705"/>
      <c r="G571" s="1705"/>
      <c r="H571" s="1705"/>
      <c r="I571" s="1705"/>
      <c r="J571" s="1705"/>
      <c r="K571" s="1705"/>
      <c r="L571" s="1705"/>
      <c r="M571" s="1705"/>
      <c r="N571" s="1705"/>
      <c r="O571" s="1705"/>
      <c r="P571" s="1705"/>
      <c r="Q571" s="1705"/>
    </row>
    <row r="572" spans="1:17" ht="15.75" customHeight="1">
      <c r="A572" s="1705"/>
      <c r="B572" s="1705"/>
      <c r="C572" s="1705"/>
      <c r="D572" s="1705"/>
      <c r="E572" s="1705"/>
      <c r="F572" s="1705"/>
      <c r="G572" s="1705"/>
      <c r="H572" s="1705"/>
      <c r="I572" s="1705"/>
      <c r="J572" s="1705"/>
      <c r="K572" s="1705"/>
      <c r="L572" s="1705"/>
      <c r="M572" s="1705"/>
      <c r="N572" s="1705"/>
      <c r="O572" s="1705"/>
      <c r="P572" s="1705"/>
      <c r="Q572" s="1705"/>
    </row>
    <row r="573" spans="1:17" ht="15.75" customHeight="1">
      <c r="A573" s="1705"/>
      <c r="B573" s="1705"/>
      <c r="C573" s="1705"/>
      <c r="D573" s="1705"/>
      <c r="E573" s="1705"/>
      <c r="F573" s="1705"/>
      <c r="G573" s="1705"/>
      <c r="H573" s="1705"/>
      <c r="I573" s="1705"/>
      <c r="J573" s="1705"/>
      <c r="K573" s="1705"/>
      <c r="L573" s="1705"/>
      <c r="M573" s="1705"/>
      <c r="N573" s="1705"/>
      <c r="O573" s="1705"/>
      <c r="P573" s="1705"/>
      <c r="Q573" s="1705"/>
    </row>
    <row r="574" spans="1:17" ht="15.75" customHeight="1">
      <c r="A574" s="1705"/>
      <c r="B574" s="1705"/>
      <c r="C574" s="1705"/>
      <c r="D574" s="1705"/>
      <c r="E574" s="1705"/>
      <c r="F574" s="1705"/>
      <c r="G574" s="1705"/>
      <c r="H574" s="1705"/>
      <c r="I574" s="1705"/>
      <c r="J574" s="1705"/>
      <c r="K574" s="1705"/>
      <c r="L574" s="1705"/>
      <c r="M574" s="1705"/>
      <c r="N574" s="1705"/>
      <c r="O574" s="1705"/>
      <c r="P574" s="1705"/>
      <c r="Q574" s="1705"/>
    </row>
    <row r="575" spans="1:17" ht="15.75" customHeight="1">
      <c r="A575" s="1705"/>
      <c r="B575" s="1705"/>
      <c r="C575" s="1705"/>
      <c r="D575" s="1705"/>
      <c r="E575" s="1705"/>
      <c r="F575" s="1705"/>
      <c r="G575" s="1705"/>
      <c r="H575" s="1705"/>
      <c r="I575" s="1705"/>
      <c r="J575" s="1705"/>
      <c r="K575" s="1705"/>
      <c r="L575" s="1705"/>
      <c r="M575" s="1705"/>
      <c r="N575" s="1705"/>
      <c r="O575" s="1705"/>
      <c r="P575" s="1705"/>
      <c r="Q575" s="1705"/>
    </row>
    <row r="576" spans="1:17" ht="15.75" customHeight="1">
      <c r="A576" s="1705"/>
      <c r="B576" s="1705"/>
      <c r="C576" s="1705"/>
      <c r="D576" s="1705"/>
      <c r="E576" s="1705"/>
      <c r="F576" s="1705"/>
      <c r="G576" s="1705"/>
      <c r="H576" s="1705"/>
      <c r="I576" s="1705"/>
      <c r="J576" s="1705"/>
      <c r="K576" s="1705"/>
      <c r="L576" s="1705"/>
      <c r="M576" s="1705"/>
      <c r="N576" s="1705"/>
      <c r="O576" s="1705"/>
      <c r="P576" s="1705"/>
      <c r="Q576" s="1705"/>
    </row>
    <row r="577" spans="1:17" ht="15.75" customHeight="1">
      <c r="A577" s="1705"/>
      <c r="B577" s="1705"/>
      <c r="C577" s="1705"/>
      <c r="D577" s="1705"/>
      <c r="E577" s="1705"/>
      <c r="F577" s="1705"/>
      <c r="G577" s="1705"/>
      <c r="H577" s="1705"/>
      <c r="I577" s="1705"/>
      <c r="J577" s="1705"/>
      <c r="K577" s="1705"/>
      <c r="L577" s="1705"/>
      <c r="M577" s="1705"/>
      <c r="N577" s="1705"/>
      <c r="O577" s="1705"/>
      <c r="P577" s="1705"/>
      <c r="Q577" s="1705"/>
    </row>
    <row r="578" spans="1:17" ht="15.75" customHeight="1">
      <c r="A578" s="1705"/>
      <c r="B578" s="1705"/>
      <c r="C578" s="1705"/>
      <c r="D578" s="1705"/>
      <c r="E578" s="1705"/>
      <c r="F578" s="1705"/>
      <c r="G578" s="1705"/>
      <c r="H578" s="1705"/>
      <c r="I578" s="1705"/>
      <c r="J578" s="1705"/>
      <c r="K578" s="1705"/>
      <c r="L578" s="1705"/>
      <c r="M578" s="1705"/>
      <c r="N578" s="1705"/>
      <c r="O578" s="1705"/>
      <c r="P578" s="1705"/>
      <c r="Q578" s="1705"/>
    </row>
    <row r="579" spans="1:17" ht="15.75" customHeight="1">
      <c r="A579" s="1705"/>
      <c r="B579" s="1705"/>
      <c r="C579" s="1705"/>
      <c r="D579" s="1705"/>
      <c r="E579" s="1705"/>
      <c r="F579" s="1705"/>
      <c r="G579" s="1705"/>
      <c r="H579" s="1705"/>
      <c r="I579" s="1705"/>
      <c r="J579" s="1705"/>
      <c r="K579" s="1705"/>
      <c r="L579" s="1705"/>
      <c r="M579" s="1705"/>
      <c r="N579" s="1705"/>
      <c r="O579" s="1705"/>
      <c r="P579" s="1705"/>
      <c r="Q579" s="1705"/>
    </row>
    <row r="580" spans="1:17" ht="15.75" customHeight="1">
      <c r="A580" s="1705"/>
      <c r="B580" s="1705"/>
      <c r="C580" s="1705"/>
      <c r="D580" s="1705"/>
      <c r="E580" s="1705"/>
      <c r="F580" s="1705"/>
      <c r="G580" s="1705"/>
      <c r="H580" s="1705"/>
      <c r="I580" s="1705"/>
      <c r="J580" s="1705"/>
      <c r="K580" s="1705"/>
      <c r="L580" s="1705"/>
      <c r="M580" s="1705"/>
      <c r="N580" s="1705"/>
      <c r="O580" s="1705"/>
      <c r="P580" s="1705"/>
      <c r="Q580" s="1705"/>
    </row>
    <row r="581" spans="1:17" ht="15.75" customHeight="1">
      <c r="A581" s="1705"/>
      <c r="B581" s="1705"/>
      <c r="C581" s="1705"/>
      <c r="D581" s="1705"/>
      <c r="E581" s="1705"/>
      <c r="F581" s="1705"/>
      <c r="G581" s="1705"/>
      <c r="H581" s="1705"/>
      <c r="I581" s="1705"/>
      <c r="J581" s="1705"/>
      <c r="K581" s="1705"/>
      <c r="L581" s="1705"/>
      <c r="M581" s="1705"/>
      <c r="N581" s="1705"/>
      <c r="O581" s="1705"/>
      <c r="P581" s="1705"/>
      <c r="Q581" s="1705"/>
    </row>
    <row r="582" spans="1:17" ht="15.75" customHeight="1">
      <c r="A582" s="1705"/>
      <c r="B582" s="1705"/>
      <c r="C582" s="1705"/>
      <c r="D582" s="1705"/>
      <c r="E582" s="1705"/>
      <c r="F582" s="1705"/>
      <c r="G582" s="1705"/>
      <c r="H582" s="1705"/>
      <c r="I582" s="1705"/>
      <c r="J582" s="1705"/>
      <c r="K582" s="1705"/>
      <c r="L582" s="1705"/>
      <c r="M582" s="1705"/>
      <c r="N582" s="1705"/>
      <c r="O582" s="1705"/>
      <c r="P582" s="1705"/>
      <c r="Q582" s="1705"/>
    </row>
    <row r="583" spans="1:17" ht="15.75" customHeight="1">
      <c r="A583" s="1705"/>
      <c r="B583" s="1705"/>
      <c r="C583" s="1705"/>
      <c r="D583" s="1705"/>
      <c r="E583" s="1705"/>
      <c r="F583" s="1705"/>
      <c r="G583" s="1705"/>
      <c r="H583" s="1705"/>
      <c r="I583" s="1705"/>
      <c r="J583" s="1705"/>
      <c r="K583" s="1705"/>
      <c r="L583" s="1705"/>
      <c r="M583" s="1705"/>
      <c r="N583" s="1705"/>
      <c r="O583" s="1705"/>
      <c r="P583" s="1705"/>
      <c r="Q583" s="1705"/>
    </row>
    <row r="584" spans="1:17" ht="15.75" customHeight="1">
      <c r="A584" s="1705"/>
      <c r="B584" s="1705"/>
      <c r="C584" s="1705"/>
      <c r="D584" s="1705"/>
      <c r="E584" s="1705"/>
      <c r="F584" s="1705"/>
      <c r="G584" s="1705"/>
      <c r="H584" s="1705"/>
      <c r="I584" s="1705"/>
      <c r="J584" s="1705"/>
      <c r="K584" s="1705"/>
      <c r="L584" s="1705"/>
      <c r="M584" s="1705"/>
      <c r="N584" s="1705"/>
      <c r="O584" s="1705"/>
      <c r="P584" s="1705"/>
      <c r="Q584" s="1705"/>
    </row>
    <row r="585" spans="1:17" ht="15.75" customHeight="1">
      <c r="A585" s="1705"/>
      <c r="B585" s="1705"/>
      <c r="C585" s="1705"/>
      <c r="D585" s="1705"/>
      <c r="E585" s="1705"/>
      <c r="F585" s="1705"/>
      <c r="G585" s="1705"/>
      <c r="H585" s="1705"/>
      <c r="I585" s="1705"/>
      <c r="J585" s="1705"/>
      <c r="K585" s="1705"/>
      <c r="L585" s="1705"/>
      <c r="M585" s="1705"/>
      <c r="N585" s="1705"/>
      <c r="O585" s="1705"/>
      <c r="P585" s="1705"/>
      <c r="Q585" s="1705"/>
    </row>
    <row r="586" spans="1:17" ht="15.75" customHeight="1">
      <c r="A586" s="1705"/>
      <c r="B586" s="1705"/>
      <c r="C586" s="1705"/>
      <c r="D586" s="1705"/>
      <c r="E586" s="1705"/>
      <c r="F586" s="1705"/>
      <c r="G586" s="1705"/>
      <c r="H586" s="1705"/>
      <c r="I586" s="1705"/>
      <c r="J586" s="1705"/>
      <c r="K586" s="1705"/>
      <c r="L586" s="1705"/>
      <c r="M586" s="1705"/>
      <c r="N586" s="1705"/>
      <c r="O586" s="1705"/>
      <c r="P586" s="1705"/>
      <c r="Q586" s="1705"/>
    </row>
    <row r="587" spans="1:17" ht="15.75" customHeight="1">
      <c r="A587" s="1705"/>
      <c r="B587" s="1705"/>
      <c r="C587" s="1705"/>
      <c r="D587" s="1705"/>
      <c r="E587" s="1705"/>
      <c r="F587" s="1705"/>
      <c r="G587" s="1705"/>
      <c r="H587" s="1705"/>
      <c r="I587" s="1705"/>
      <c r="J587" s="1705"/>
      <c r="K587" s="1705"/>
      <c r="L587" s="1705"/>
      <c r="M587" s="1705"/>
      <c r="N587" s="1705"/>
      <c r="O587" s="1705"/>
      <c r="P587" s="1705"/>
      <c r="Q587" s="1705"/>
    </row>
    <row r="588" spans="1:17" ht="15.75" customHeight="1">
      <c r="A588" s="1705"/>
      <c r="B588" s="1705"/>
      <c r="C588" s="1705"/>
      <c r="D588" s="1705"/>
      <c r="E588" s="1705"/>
      <c r="F588" s="1705"/>
      <c r="G588" s="1705"/>
      <c r="H588" s="1705"/>
      <c r="I588" s="1705"/>
      <c r="J588" s="1705"/>
      <c r="K588" s="1705"/>
      <c r="L588" s="1705"/>
      <c r="M588" s="1705"/>
      <c r="N588" s="1705"/>
      <c r="O588" s="1705"/>
      <c r="P588" s="1705"/>
      <c r="Q588" s="1705"/>
    </row>
    <row r="589" spans="1:17" ht="15.75" customHeight="1">
      <c r="A589" s="1705"/>
      <c r="B589" s="1705"/>
      <c r="C589" s="1705"/>
      <c r="D589" s="1705"/>
      <c r="E589" s="1705"/>
      <c r="F589" s="1705"/>
      <c r="G589" s="1705"/>
      <c r="H589" s="1705"/>
      <c r="I589" s="1705"/>
      <c r="J589" s="1705"/>
      <c r="K589" s="1705"/>
      <c r="L589" s="1705"/>
      <c r="M589" s="1705"/>
      <c r="N589" s="1705"/>
      <c r="O589" s="1705"/>
      <c r="P589" s="1705"/>
      <c r="Q589" s="1705"/>
    </row>
    <row r="590" spans="1:17" ht="15.75" customHeight="1">
      <c r="A590" s="1705"/>
      <c r="B590" s="1705"/>
      <c r="C590" s="1705"/>
      <c r="D590" s="1705"/>
      <c r="E590" s="1705"/>
      <c r="F590" s="1705"/>
      <c r="G590" s="1705"/>
      <c r="H590" s="1705"/>
      <c r="I590" s="1705"/>
      <c r="J590" s="1705"/>
      <c r="K590" s="1705"/>
      <c r="L590" s="1705"/>
      <c r="M590" s="1705"/>
      <c r="N590" s="1705"/>
      <c r="O590" s="1705"/>
      <c r="P590" s="1705"/>
      <c r="Q590" s="1705"/>
    </row>
    <row r="591" spans="1:17" ht="15.75" customHeight="1">
      <c r="A591" s="1705"/>
      <c r="B591" s="1705"/>
      <c r="C591" s="1705"/>
      <c r="D591" s="1705"/>
      <c r="E591" s="1705"/>
      <c r="F591" s="1705"/>
      <c r="G591" s="1705"/>
      <c r="H591" s="1705"/>
      <c r="I591" s="1705"/>
      <c r="J591" s="1705"/>
      <c r="K591" s="1705"/>
      <c r="L591" s="1705"/>
      <c r="M591" s="1705"/>
      <c r="N591" s="1705"/>
      <c r="O591" s="1705"/>
      <c r="P591" s="1705"/>
      <c r="Q591" s="1705"/>
    </row>
    <row r="592" spans="1:17" ht="15.75" customHeight="1">
      <c r="A592" s="1705"/>
      <c r="B592" s="1705"/>
      <c r="C592" s="1705"/>
      <c r="D592" s="1705"/>
      <c r="E592" s="1705"/>
      <c r="F592" s="1705"/>
      <c r="G592" s="1705"/>
      <c r="H592" s="1705"/>
      <c r="I592" s="1705"/>
      <c r="J592" s="1705"/>
      <c r="K592" s="1705"/>
      <c r="L592" s="1705"/>
      <c r="M592" s="1705"/>
      <c r="N592" s="1705"/>
      <c r="O592" s="1705"/>
      <c r="P592" s="1705"/>
      <c r="Q592" s="1705"/>
    </row>
    <row r="593" spans="1:17" ht="15.75" customHeight="1">
      <c r="A593" s="1705"/>
      <c r="B593" s="1705"/>
      <c r="C593" s="1705"/>
      <c r="D593" s="1705"/>
      <c r="E593" s="1705"/>
      <c r="F593" s="1705"/>
      <c r="G593" s="1705"/>
      <c r="H593" s="1705"/>
      <c r="I593" s="1705"/>
      <c r="J593" s="1705"/>
      <c r="K593" s="1705"/>
      <c r="L593" s="1705"/>
      <c r="M593" s="1705"/>
      <c r="N593" s="1705"/>
      <c r="O593" s="1705"/>
      <c r="P593" s="1705"/>
      <c r="Q593" s="1705"/>
    </row>
    <row r="594" spans="1:17" ht="15.75" customHeight="1">
      <c r="A594" s="1705"/>
      <c r="B594" s="1705"/>
      <c r="C594" s="1705"/>
      <c r="D594" s="1705"/>
      <c r="E594" s="1705"/>
      <c r="F594" s="1705"/>
      <c r="G594" s="1705"/>
      <c r="H594" s="1705"/>
      <c r="I594" s="1705"/>
      <c r="J594" s="1705"/>
      <c r="K594" s="1705"/>
      <c r="L594" s="1705"/>
      <c r="M594" s="1705"/>
      <c r="N594" s="1705"/>
      <c r="O594" s="1705"/>
      <c r="P594" s="1705"/>
      <c r="Q594" s="1705"/>
    </row>
    <row r="595" spans="1:17" ht="15.75" customHeight="1">
      <c r="A595" s="1705"/>
      <c r="B595" s="1705"/>
      <c r="C595" s="1705"/>
      <c r="D595" s="1705"/>
      <c r="E595" s="1705"/>
      <c r="F595" s="1705"/>
      <c r="G595" s="1705"/>
      <c r="H595" s="1705"/>
      <c r="I595" s="1705"/>
      <c r="J595" s="1705"/>
      <c r="K595" s="1705"/>
      <c r="L595" s="1705"/>
      <c r="M595" s="1705"/>
      <c r="N595" s="1705"/>
      <c r="O595" s="1705"/>
      <c r="P595" s="1705"/>
      <c r="Q595" s="1705"/>
    </row>
    <row r="596" spans="1:17" ht="15.75" customHeight="1">
      <c r="A596" s="1705"/>
      <c r="B596" s="1705"/>
      <c r="C596" s="1705"/>
      <c r="D596" s="1705"/>
      <c r="E596" s="1705"/>
      <c r="F596" s="1705"/>
      <c r="G596" s="1705"/>
      <c r="H596" s="1705"/>
      <c r="I596" s="1705"/>
      <c r="J596" s="1705"/>
      <c r="K596" s="1705"/>
      <c r="L596" s="1705"/>
      <c r="M596" s="1705"/>
      <c r="N596" s="1705"/>
      <c r="O596" s="1705"/>
      <c r="P596" s="1705"/>
      <c r="Q596" s="1705"/>
    </row>
    <row r="597" spans="1:17" ht="15.75" customHeight="1">
      <c r="A597" s="1705"/>
      <c r="B597" s="1705"/>
      <c r="C597" s="1705"/>
      <c r="D597" s="1705"/>
      <c r="E597" s="1705"/>
      <c r="F597" s="1705"/>
      <c r="G597" s="1705"/>
      <c r="H597" s="1705"/>
      <c r="I597" s="1705"/>
      <c r="J597" s="1705"/>
      <c r="K597" s="1705"/>
      <c r="L597" s="1705"/>
      <c r="M597" s="1705"/>
      <c r="N597" s="1705"/>
      <c r="O597" s="1705"/>
      <c r="P597" s="1705"/>
      <c r="Q597" s="1705"/>
    </row>
    <row r="598" spans="1:17" ht="15.75" customHeight="1">
      <c r="A598" s="1705"/>
      <c r="B598" s="1705"/>
      <c r="C598" s="1705"/>
      <c r="D598" s="1705"/>
      <c r="E598" s="1705"/>
      <c r="F598" s="1705"/>
      <c r="G598" s="1705"/>
      <c r="H598" s="1705"/>
      <c r="I598" s="1705"/>
      <c r="J598" s="1705"/>
      <c r="K598" s="1705"/>
      <c r="L598" s="1705"/>
      <c r="M598" s="1705"/>
      <c r="N598" s="1705"/>
      <c r="O598" s="1705"/>
      <c r="P598" s="1705"/>
      <c r="Q598" s="1705"/>
    </row>
    <row r="599" spans="1:17" ht="15.75" customHeight="1">
      <c r="A599" s="1705"/>
      <c r="B599" s="1705"/>
      <c r="C599" s="1705"/>
      <c r="D599" s="1705"/>
      <c r="E599" s="1705"/>
      <c r="F599" s="1705"/>
      <c r="G599" s="1705"/>
      <c r="H599" s="1705"/>
      <c r="I599" s="1705"/>
      <c r="J599" s="1705"/>
      <c r="K599" s="1705"/>
      <c r="L599" s="1705"/>
      <c r="M599" s="1705"/>
      <c r="N599" s="1705"/>
      <c r="O599" s="1705"/>
      <c r="P599" s="1705"/>
      <c r="Q599" s="1705"/>
    </row>
    <row r="600" spans="1:17" ht="15.75" customHeight="1">
      <c r="A600" s="1705"/>
      <c r="B600" s="1705"/>
      <c r="C600" s="1705"/>
      <c r="D600" s="1705"/>
      <c r="E600" s="1705"/>
      <c r="F600" s="1705"/>
      <c r="G600" s="1705"/>
      <c r="H600" s="1705"/>
      <c r="I600" s="1705"/>
      <c r="J600" s="1705"/>
      <c r="K600" s="1705"/>
      <c r="L600" s="1705"/>
      <c r="M600" s="1705"/>
      <c r="N600" s="1705"/>
      <c r="O600" s="1705"/>
      <c r="P600" s="1705"/>
      <c r="Q600" s="1705"/>
    </row>
    <row r="601" spans="1:17" ht="15.75" customHeight="1">
      <c r="A601" s="1705"/>
      <c r="B601" s="1705"/>
      <c r="C601" s="1705"/>
      <c r="D601" s="1705"/>
      <c r="E601" s="1705"/>
      <c r="F601" s="1705"/>
      <c r="G601" s="1705"/>
      <c r="H601" s="1705"/>
      <c r="I601" s="1705"/>
      <c r="J601" s="1705"/>
      <c r="K601" s="1705"/>
      <c r="L601" s="1705"/>
      <c r="M601" s="1705"/>
      <c r="N601" s="1705"/>
      <c r="O601" s="1705"/>
      <c r="P601" s="1705"/>
      <c r="Q601" s="1705"/>
    </row>
    <row r="602" spans="1:17" ht="15.75" customHeight="1">
      <c r="A602" s="1705"/>
      <c r="B602" s="1705"/>
      <c r="C602" s="1705"/>
      <c r="D602" s="1705"/>
      <c r="E602" s="1705"/>
      <c r="F602" s="1705"/>
      <c r="G602" s="1705"/>
      <c r="H602" s="1705"/>
      <c r="I602" s="1705"/>
      <c r="J602" s="1705"/>
      <c r="K602" s="1705"/>
      <c r="L602" s="1705"/>
      <c r="M602" s="1705"/>
      <c r="N602" s="1705"/>
      <c r="O602" s="1705"/>
      <c r="P602" s="1705"/>
      <c r="Q602" s="1705"/>
    </row>
    <row r="603" spans="1:17" ht="15.75" customHeight="1">
      <c r="A603" s="1705"/>
      <c r="B603" s="1705"/>
      <c r="C603" s="1705"/>
      <c r="D603" s="1705"/>
      <c r="E603" s="1705"/>
      <c r="F603" s="1705"/>
      <c r="G603" s="1705"/>
      <c r="H603" s="1705"/>
      <c r="I603" s="1705"/>
      <c r="J603" s="1705"/>
      <c r="K603" s="1705"/>
      <c r="L603" s="1705"/>
      <c r="M603" s="1705"/>
      <c r="N603" s="1705"/>
      <c r="O603" s="1705"/>
      <c r="P603" s="1705"/>
      <c r="Q603" s="1705"/>
    </row>
    <row r="604" spans="1:17" ht="15.75" customHeight="1">
      <c r="A604" s="1705"/>
      <c r="B604" s="1705"/>
      <c r="C604" s="1705"/>
      <c r="D604" s="1705"/>
      <c r="E604" s="1705"/>
      <c r="F604" s="1705"/>
      <c r="G604" s="1705"/>
      <c r="H604" s="1705"/>
      <c r="I604" s="1705"/>
      <c r="J604" s="1705"/>
      <c r="K604" s="1705"/>
      <c r="L604" s="1705"/>
      <c r="M604" s="1705"/>
      <c r="N604" s="1705"/>
      <c r="O604" s="1705"/>
      <c r="P604" s="1705"/>
      <c r="Q604" s="1705"/>
    </row>
    <row r="605" spans="1:17" ht="15.75" customHeight="1">
      <c r="A605" s="1705"/>
      <c r="B605" s="1705"/>
      <c r="C605" s="1705"/>
      <c r="D605" s="1705"/>
      <c r="E605" s="1705"/>
      <c r="F605" s="1705"/>
      <c r="G605" s="1705"/>
      <c r="H605" s="1705"/>
      <c r="I605" s="1705"/>
      <c r="J605" s="1705"/>
      <c r="K605" s="1705"/>
      <c r="L605" s="1705"/>
      <c r="M605" s="1705"/>
      <c r="N605" s="1705"/>
      <c r="O605" s="1705"/>
      <c r="P605" s="1705"/>
      <c r="Q605" s="1705"/>
    </row>
    <row r="606" spans="1:17" ht="15.75" customHeight="1">
      <c r="A606" s="1705"/>
      <c r="B606" s="1705"/>
      <c r="C606" s="1705"/>
      <c r="D606" s="1705"/>
      <c r="E606" s="1705"/>
      <c r="F606" s="1705"/>
      <c r="G606" s="1705"/>
      <c r="H606" s="1705"/>
      <c r="I606" s="1705"/>
      <c r="J606" s="1705"/>
      <c r="K606" s="1705"/>
      <c r="L606" s="1705"/>
      <c r="M606" s="1705"/>
      <c r="N606" s="1705"/>
      <c r="O606" s="1705"/>
      <c r="P606" s="1705"/>
      <c r="Q606" s="1705"/>
    </row>
    <row r="607" spans="1:17" ht="15.75" customHeight="1">
      <c r="A607" s="1705"/>
      <c r="B607" s="1705"/>
      <c r="C607" s="1705"/>
      <c r="D607" s="1705"/>
      <c r="E607" s="1705"/>
      <c r="F607" s="1705"/>
      <c r="G607" s="1705"/>
      <c r="H607" s="1705"/>
      <c r="I607" s="1705"/>
      <c r="J607" s="1705"/>
      <c r="K607" s="1705"/>
      <c r="L607" s="1705"/>
      <c r="M607" s="1705"/>
      <c r="N607" s="1705"/>
      <c r="O607" s="1705"/>
      <c r="P607" s="1705"/>
      <c r="Q607" s="1705"/>
    </row>
    <row r="608" spans="1:17" ht="15.75" customHeight="1">
      <c r="A608" s="1705"/>
      <c r="B608" s="1705"/>
      <c r="C608" s="1705"/>
      <c r="D608" s="1705"/>
      <c r="E608" s="1705"/>
      <c r="F608" s="1705"/>
      <c r="G608" s="1705"/>
      <c r="H608" s="1705"/>
      <c r="I608" s="1705"/>
      <c r="J608" s="1705"/>
      <c r="K608" s="1705"/>
      <c r="L608" s="1705"/>
      <c r="M608" s="1705"/>
      <c r="N608" s="1705"/>
      <c r="O608" s="1705"/>
      <c r="P608" s="1705"/>
      <c r="Q608" s="1705"/>
    </row>
    <row r="609" spans="1:17" ht="15.75" customHeight="1">
      <c r="A609" s="1705"/>
      <c r="B609" s="1705"/>
      <c r="C609" s="1705"/>
      <c r="D609" s="1705"/>
      <c r="E609" s="1705"/>
      <c r="F609" s="1705"/>
      <c r="G609" s="1705"/>
      <c r="H609" s="1705"/>
      <c r="I609" s="1705"/>
      <c r="J609" s="1705"/>
      <c r="K609" s="1705"/>
      <c r="L609" s="1705"/>
      <c r="M609" s="1705"/>
      <c r="N609" s="1705"/>
      <c r="O609" s="1705"/>
      <c r="P609" s="1705"/>
      <c r="Q609" s="1705"/>
    </row>
    <row r="610" spans="1:17" ht="15.75" customHeight="1">
      <c r="A610" s="1705"/>
      <c r="B610" s="1705"/>
      <c r="C610" s="1705"/>
      <c r="D610" s="1705"/>
      <c r="E610" s="1705"/>
      <c r="F610" s="1705"/>
      <c r="G610" s="1705"/>
      <c r="H610" s="1705"/>
      <c r="I610" s="1705"/>
      <c r="J610" s="1705"/>
      <c r="K610" s="1705"/>
      <c r="L610" s="1705"/>
      <c r="M610" s="1705"/>
      <c r="N610" s="1705"/>
      <c r="O610" s="1705"/>
      <c r="P610" s="1705"/>
      <c r="Q610" s="1705"/>
    </row>
    <row r="611" spans="1:17" ht="15.75" customHeight="1">
      <c r="A611" s="1705"/>
      <c r="B611" s="1705"/>
      <c r="C611" s="1705"/>
      <c r="D611" s="1705"/>
      <c r="E611" s="1705"/>
      <c r="F611" s="1705"/>
      <c r="G611" s="1705"/>
      <c r="H611" s="1705"/>
      <c r="I611" s="1705"/>
      <c r="J611" s="1705"/>
      <c r="K611" s="1705"/>
      <c r="L611" s="1705"/>
      <c r="M611" s="1705"/>
      <c r="N611" s="1705"/>
      <c r="O611" s="1705"/>
      <c r="P611" s="1705"/>
      <c r="Q611" s="1705"/>
    </row>
    <row r="612" spans="1:17" ht="15.75" customHeight="1">
      <c r="A612" s="1705"/>
      <c r="B612" s="1705"/>
      <c r="C612" s="1705"/>
      <c r="D612" s="1705"/>
      <c r="E612" s="1705"/>
      <c r="F612" s="1705"/>
      <c r="G612" s="1705"/>
      <c r="H612" s="1705"/>
      <c r="I612" s="1705"/>
      <c r="J612" s="1705"/>
      <c r="K612" s="1705"/>
      <c r="L612" s="1705"/>
      <c r="M612" s="1705"/>
      <c r="N612" s="1705"/>
      <c r="O612" s="1705"/>
      <c r="P612" s="1705"/>
      <c r="Q612" s="1705"/>
    </row>
    <row r="613" spans="1:17" ht="15.75" customHeight="1">
      <c r="A613" s="1705"/>
      <c r="B613" s="1705"/>
      <c r="C613" s="1705"/>
      <c r="D613" s="1705"/>
      <c r="E613" s="1705"/>
      <c r="F613" s="1705"/>
      <c r="G613" s="1705"/>
      <c r="H613" s="1705"/>
      <c r="I613" s="1705"/>
      <c r="J613" s="1705"/>
      <c r="K613" s="1705"/>
      <c r="L613" s="1705"/>
      <c r="M613" s="1705"/>
      <c r="N613" s="1705"/>
      <c r="O613" s="1705"/>
      <c r="P613" s="1705"/>
      <c r="Q613" s="1705"/>
    </row>
    <row r="614" spans="1:17" ht="15.75" customHeight="1">
      <c r="A614" s="1705"/>
      <c r="B614" s="1705"/>
      <c r="C614" s="1705"/>
      <c r="D614" s="1705"/>
      <c r="E614" s="1705"/>
      <c r="F614" s="1705"/>
      <c r="G614" s="1705"/>
      <c r="H614" s="1705"/>
      <c r="I614" s="1705"/>
      <c r="J614" s="1705"/>
      <c r="K614" s="1705"/>
      <c r="L614" s="1705"/>
      <c r="M614" s="1705"/>
      <c r="N614" s="1705"/>
      <c r="O614" s="1705"/>
      <c r="P614" s="1705"/>
      <c r="Q614" s="1705"/>
    </row>
    <row r="615" spans="1:17" ht="15.75" customHeight="1">
      <c r="A615" s="1705"/>
      <c r="B615" s="1705"/>
      <c r="C615" s="1705"/>
      <c r="D615" s="1705"/>
      <c r="E615" s="1705"/>
      <c r="F615" s="1705"/>
      <c r="G615" s="1705"/>
      <c r="H615" s="1705"/>
      <c r="I615" s="1705"/>
      <c r="J615" s="1705"/>
      <c r="K615" s="1705"/>
      <c r="L615" s="1705"/>
      <c r="M615" s="1705"/>
      <c r="N615" s="1705"/>
      <c r="O615" s="1705"/>
      <c r="P615" s="1705"/>
      <c r="Q615" s="1705"/>
    </row>
    <row r="616" spans="1:17" ht="15.75" customHeight="1">
      <c r="A616" s="1705"/>
      <c r="B616" s="1705"/>
      <c r="C616" s="1705"/>
      <c r="D616" s="1705"/>
      <c r="E616" s="1705"/>
      <c r="F616" s="1705"/>
      <c r="G616" s="1705"/>
      <c r="H616" s="1705"/>
      <c r="I616" s="1705"/>
      <c r="J616" s="1705"/>
      <c r="K616" s="1705"/>
      <c r="L616" s="1705"/>
      <c r="M616" s="1705"/>
      <c r="N616" s="1705"/>
      <c r="O616" s="1705"/>
      <c r="P616" s="1705"/>
      <c r="Q616" s="1705"/>
    </row>
    <row r="617" spans="1:17" ht="15.75" customHeight="1">
      <c r="A617" s="1705"/>
      <c r="B617" s="1705"/>
      <c r="C617" s="1705"/>
      <c r="D617" s="1705"/>
      <c r="E617" s="1705"/>
      <c r="F617" s="1705"/>
      <c r="G617" s="1705"/>
      <c r="H617" s="1705"/>
      <c r="I617" s="1705"/>
      <c r="J617" s="1705"/>
      <c r="K617" s="1705"/>
      <c r="L617" s="1705"/>
      <c r="M617" s="1705"/>
      <c r="N617" s="1705"/>
      <c r="O617" s="1705"/>
      <c r="P617" s="1705"/>
      <c r="Q617" s="1705"/>
    </row>
    <row r="618" spans="1:17" ht="15.75" customHeight="1">
      <c r="A618" s="1705"/>
      <c r="B618" s="1705"/>
      <c r="C618" s="1705"/>
      <c r="D618" s="1705"/>
      <c r="E618" s="1705"/>
      <c r="F618" s="1705"/>
      <c r="G618" s="1705"/>
      <c r="H618" s="1705"/>
      <c r="I618" s="1705"/>
      <c r="J618" s="1705"/>
      <c r="K618" s="1705"/>
      <c r="L618" s="1705"/>
      <c r="M618" s="1705"/>
      <c r="N618" s="1705"/>
      <c r="O618" s="1705"/>
      <c r="P618" s="1705"/>
      <c r="Q618" s="1705"/>
    </row>
    <row r="619" spans="1:17" ht="15.75" customHeight="1">
      <c r="A619" s="1705"/>
      <c r="B619" s="1705"/>
      <c r="C619" s="1705"/>
      <c r="D619" s="1705"/>
      <c r="E619" s="1705"/>
      <c r="F619" s="1705"/>
      <c r="G619" s="1705"/>
      <c r="H619" s="1705"/>
      <c r="I619" s="1705"/>
      <c r="J619" s="1705"/>
      <c r="K619" s="1705"/>
      <c r="L619" s="1705"/>
      <c r="M619" s="1705"/>
      <c r="N619" s="1705"/>
      <c r="O619" s="1705"/>
      <c r="P619" s="1705"/>
      <c r="Q619" s="1705"/>
    </row>
    <row r="620" spans="1:17" ht="15.75" customHeight="1">
      <c r="A620" s="1705"/>
      <c r="B620" s="1705"/>
      <c r="C620" s="1705"/>
      <c r="D620" s="1705"/>
      <c r="E620" s="1705"/>
      <c r="F620" s="1705"/>
      <c r="G620" s="1705"/>
      <c r="H620" s="1705"/>
      <c r="I620" s="1705"/>
      <c r="J620" s="1705"/>
      <c r="K620" s="1705"/>
      <c r="L620" s="1705"/>
      <c r="M620" s="1705"/>
      <c r="N620" s="1705"/>
      <c r="O620" s="1705"/>
      <c r="P620" s="1705"/>
      <c r="Q620" s="1705"/>
    </row>
    <row r="621" spans="1:17" ht="15.75" customHeight="1">
      <c r="A621" s="1705"/>
      <c r="B621" s="1705"/>
      <c r="C621" s="1705"/>
      <c r="D621" s="1705"/>
      <c r="E621" s="1705"/>
      <c r="F621" s="1705"/>
      <c r="G621" s="1705"/>
      <c r="H621" s="1705"/>
      <c r="I621" s="1705"/>
      <c r="J621" s="1705"/>
      <c r="K621" s="1705"/>
      <c r="L621" s="1705"/>
      <c r="M621" s="1705"/>
      <c r="N621" s="1705"/>
      <c r="O621" s="1705"/>
      <c r="P621" s="1705"/>
      <c r="Q621" s="1705"/>
    </row>
    <row r="622" spans="1:17" ht="15.75" customHeight="1">
      <c r="A622" s="1705"/>
      <c r="B622" s="1705"/>
      <c r="C622" s="1705"/>
      <c r="D622" s="1705"/>
      <c r="E622" s="1705"/>
      <c r="F622" s="1705"/>
      <c r="G622" s="1705"/>
      <c r="H622" s="1705"/>
      <c r="I622" s="1705"/>
      <c r="J622" s="1705"/>
      <c r="K622" s="1705"/>
      <c r="L622" s="1705"/>
      <c r="M622" s="1705"/>
      <c r="N622" s="1705"/>
      <c r="O622" s="1705"/>
      <c r="P622" s="1705"/>
      <c r="Q622" s="1705"/>
    </row>
    <row r="623" spans="1:17" ht="15.75" customHeight="1">
      <c r="A623" s="1705"/>
      <c r="B623" s="1705"/>
      <c r="C623" s="1705"/>
      <c r="D623" s="1705"/>
      <c r="E623" s="1705"/>
      <c r="F623" s="1705"/>
      <c r="G623" s="1705"/>
      <c r="H623" s="1705"/>
      <c r="I623" s="1705"/>
      <c r="J623" s="1705"/>
      <c r="K623" s="1705"/>
      <c r="L623" s="1705"/>
      <c r="M623" s="1705"/>
      <c r="N623" s="1705"/>
      <c r="O623" s="1705"/>
      <c r="P623" s="1705"/>
      <c r="Q623" s="1705"/>
    </row>
    <row r="624" spans="1:17" ht="15.75" customHeight="1">
      <c r="A624" s="1705"/>
      <c r="B624" s="1705"/>
      <c r="C624" s="1705"/>
      <c r="D624" s="1705"/>
      <c r="E624" s="1705"/>
      <c r="F624" s="1705"/>
      <c r="G624" s="1705"/>
      <c r="H624" s="1705"/>
      <c r="I624" s="1705"/>
      <c r="J624" s="1705"/>
      <c r="K624" s="1705"/>
      <c r="L624" s="1705"/>
      <c r="M624" s="1705"/>
      <c r="N624" s="1705"/>
      <c r="O624" s="1705"/>
      <c r="P624" s="1705"/>
      <c r="Q624" s="1705"/>
    </row>
    <row r="625" spans="1:17" ht="15.75" customHeight="1">
      <c r="A625" s="1705"/>
      <c r="B625" s="1705"/>
      <c r="C625" s="1705"/>
      <c r="D625" s="1705"/>
      <c r="E625" s="1705"/>
      <c r="F625" s="1705"/>
      <c r="G625" s="1705"/>
      <c r="H625" s="1705"/>
      <c r="I625" s="1705"/>
      <c r="J625" s="1705"/>
      <c r="K625" s="1705"/>
      <c r="L625" s="1705"/>
      <c r="M625" s="1705"/>
      <c r="N625" s="1705"/>
      <c r="O625" s="1705"/>
      <c r="P625" s="1705"/>
      <c r="Q625" s="1705"/>
    </row>
    <row r="626" spans="1:17" ht="15.75" customHeight="1">
      <c r="A626" s="1705"/>
      <c r="B626" s="1705"/>
      <c r="C626" s="1705"/>
      <c r="D626" s="1705"/>
      <c r="E626" s="1705"/>
      <c r="F626" s="1705"/>
      <c r="G626" s="1705"/>
      <c r="H626" s="1705"/>
      <c r="I626" s="1705"/>
      <c r="J626" s="1705"/>
      <c r="K626" s="1705"/>
      <c r="L626" s="1705"/>
      <c r="M626" s="1705"/>
      <c r="N626" s="1705"/>
      <c r="O626" s="1705"/>
      <c r="P626" s="1705"/>
      <c r="Q626" s="1705"/>
    </row>
    <row r="627" spans="1:17" ht="15.75" customHeight="1">
      <c r="A627" s="1705"/>
      <c r="B627" s="1705"/>
      <c r="C627" s="1705"/>
      <c r="D627" s="1705"/>
      <c r="E627" s="1705"/>
      <c r="F627" s="1705"/>
      <c r="G627" s="1705"/>
      <c r="H627" s="1705"/>
      <c r="I627" s="1705"/>
      <c r="J627" s="1705"/>
      <c r="K627" s="1705"/>
      <c r="L627" s="1705"/>
      <c r="M627" s="1705"/>
      <c r="N627" s="1705"/>
      <c r="O627" s="1705"/>
      <c r="P627" s="1705"/>
      <c r="Q627" s="1705"/>
    </row>
    <row r="628" spans="1:17" ht="15.75" customHeight="1">
      <c r="A628" s="1705"/>
      <c r="B628" s="1705"/>
      <c r="C628" s="1705"/>
      <c r="D628" s="1705"/>
      <c r="E628" s="1705"/>
      <c r="F628" s="1705"/>
      <c r="G628" s="1705"/>
      <c r="H628" s="1705"/>
      <c r="I628" s="1705"/>
      <c r="J628" s="1705"/>
      <c r="K628" s="1705"/>
      <c r="L628" s="1705"/>
      <c r="M628" s="1705"/>
      <c r="N628" s="1705"/>
      <c r="O628" s="1705"/>
      <c r="P628" s="1705"/>
      <c r="Q628" s="1705"/>
    </row>
    <row r="629" spans="1:17" ht="15.75" customHeight="1">
      <c r="A629" s="1705"/>
      <c r="B629" s="1705"/>
      <c r="C629" s="1705"/>
      <c r="D629" s="1705"/>
      <c r="E629" s="1705"/>
      <c r="F629" s="1705"/>
      <c r="G629" s="1705"/>
      <c r="H629" s="1705"/>
      <c r="I629" s="1705"/>
      <c r="J629" s="1705"/>
      <c r="K629" s="1705"/>
      <c r="L629" s="1705"/>
      <c r="M629" s="1705"/>
      <c r="N629" s="1705"/>
      <c r="O629" s="1705"/>
      <c r="P629" s="1705"/>
      <c r="Q629" s="1705"/>
    </row>
    <row r="630" spans="1:17" ht="15.75" customHeight="1">
      <c r="A630" s="1705"/>
      <c r="B630" s="1705"/>
      <c r="C630" s="1705"/>
      <c r="D630" s="1705"/>
      <c r="E630" s="1705"/>
      <c r="F630" s="1705"/>
      <c r="G630" s="1705"/>
      <c r="H630" s="1705"/>
      <c r="I630" s="1705"/>
      <c r="J630" s="1705"/>
      <c r="K630" s="1705"/>
      <c r="L630" s="1705"/>
      <c r="M630" s="1705"/>
      <c r="N630" s="1705"/>
      <c r="O630" s="1705"/>
      <c r="P630" s="1705"/>
      <c r="Q630" s="1705"/>
    </row>
    <row r="631" spans="1:17" ht="15.75" customHeight="1">
      <c r="A631" s="1705"/>
      <c r="B631" s="1705"/>
      <c r="C631" s="1705"/>
      <c r="D631" s="1705"/>
      <c r="E631" s="1705"/>
      <c r="F631" s="1705"/>
      <c r="G631" s="1705"/>
      <c r="H631" s="1705"/>
      <c r="I631" s="1705"/>
      <c r="J631" s="1705"/>
      <c r="K631" s="1705"/>
      <c r="L631" s="1705"/>
      <c r="M631" s="1705"/>
      <c r="N631" s="1705"/>
      <c r="O631" s="1705"/>
      <c r="P631" s="1705"/>
      <c r="Q631" s="1705"/>
    </row>
    <row r="632" spans="1:17" ht="15.75" customHeight="1">
      <c r="A632" s="1705"/>
      <c r="B632" s="1705"/>
      <c r="C632" s="1705"/>
      <c r="D632" s="1705"/>
      <c r="E632" s="1705"/>
      <c r="F632" s="1705"/>
      <c r="G632" s="1705"/>
      <c r="H632" s="1705"/>
      <c r="I632" s="1705"/>
      <c r="J632" s="1705"/>
      <c r="K632" s="1705"/>
      <c r="L632" s="1705"/>
      <c r="M632" s="1705"/>
      <c r="N632" s="1705"/>
      <c r="O632" s="1705"/>
      <c r="P632" s="1705"/>
      <c r="Q632" s="1705"/>
    </row>
    <row r="633" spans="1:17" ht="15.75" customHeight="1">
      <c r="A633" s="1705"/>
      <c r="B633" s="1705"/>
      <c r="C633" s="1705"/>
      <c r="D633" s="1705"/>
      <c r="E633" s="1705"/>
      <c r="F633" s="1705"/>
      <c r="G633" s="1705"/>
      <c r="H633" s="1705"/>
      <c r="I633" s="1705"/>
      <c r="J633" s="1705"/>
      <c r="K633" s="1705"/>
      <c r="L633" s="1705"/>
      <c r="M633" s="1705"/>
      <c r="N633" s="1705"/>
      <c r="O633" s="1705"/>
      <c r="P633" s="1705"/>
      <c r="Q633" s="1705"/>
    </row>
    <row r="634" spans="1:17" ht="15.75" customHeight="1">
      <c r="A634" s="1705"/>
      <c r="B634" s="1705"/>
      <c r="C634" s="1705"/>
      <c r="D634" s="1705"/>
      <c r="E634" s="1705"/>
      <c r="F634" s="1705"/>
      <c r="G634" s="1705"/>
      <c r="H634" s="1705"/>
      <c r="I634" s="1705"/>
      <c r="J634" s="1705"/>
      <c r="K634" s="1705"/>
      <c r="L634" s="1705"/>
      <c r="M634" s="1705"/>
      <c r="N634" s="1705"/>
      <c r="O634" s="1705"/>
      <c r="P634" s="1705"/>
      <c r="Q634" s="1705"/>
    </row>
    <row r="635" spans="1:17" ht="15.75" customHeight="1">
      <c r="A635" s="1705"/>
      <c r="B635" s="1705"/>
      <c r="C635" s="1705"/>
      <c r="D635" s="1705"/>
      <c r="E635" s="1705"/>
      <c r="F635" s="1705"/>
      <c r="G635" s="1705"/>
      <c r="H635" s="1705"/>
      <c r="I635" s="1705"/>
      <c r="J635" s="1705"/>
      <c r="K635" s="1705"/>
      <c r="L635" s="1705"/>
      <c r="M635" s="1705"/>
      <c r="N635" s="1705"/>
      <c r="O635" s="1705"/>
      <c r="P635" s="1705"/>
      <c r="Q635" s="1705"/>
    </row>
    <row r="636" spans="1:17" ht="15.75" customHeight="1">
      <c r="A636" s="1705"/>
      <c r="B636" s="1705"/>
      <c r="C636" s="1705"/>
      <c r="D636" s="1705"/>
      <c r="E636" s="1705"/>
      <c r="F636" s="1705"/>
      <c r="G636" s="1705"/>
      <c r="H636" s="1705"/>
      <c r="I636" s="1705"/>
      <c r="J636" s="1705"/>
      <c r="K636" s="1705"/>
      <c r="L636" s="1705"/>
      <c r="M636" s="1705"/>
      <c r="N636" s="1705"/>
      <c r="O636" s="1705"/>
      <c r="P636" s="1705"/>
      <c r="Q636" s="1705"/>
    </row>
    <row r="637" spans="1:17" ht="15.75" customHeight="1">
      <c r="A637" s="1705"/>
      <c r="B637" s="1705"/>
      <c r="C637" s="1705"/>
      <c r="D637" s="1705"/>
      <c r="E637" s="1705"/>
      <c r="F637" s="1705"/>
      <c r="G637" s="1705"/>
      <c r="H637" s="1705"/>
      <c r="I637" s="1705"/>
      <c r="J637" s="1705"/>
      <c r="K637" s="1705"/>
      <c r="L637" s="1705"/>
      <c r="M637" s="1705"/>
      <c r="N637" s="1705"/>
      <c r="O637" s="1705"/>
      <c r="P637" s="1705"/>
      <c r="Q637" s="1705"/>
    </row>
    <row r="638" spans="1:17" ht="15.75" customHeight="1">
      <c r="A638" s="1705"/>
      <c r="B638" s="1705"/>
      <c r="C638" s="1705"/>
      <c r="D638" s="1705"/>
      <c r="E638" s="1705"/>
      <c r="F638" s="1705"/>
      <c r="G638" s="1705"/>
      <c r="H638" s="1705"/>
      <c r="I638" s="1705"/>
      <c r="J638" s="1705"/>
      <c r="K638" s="1705"/>
      <c r="L638" s="1705"/>
      <c r="M638" s="1705"/>
      <c r="N638" s="1705"/>
      <c r="O638" s="1705"/>
      <c r="P638" s="1705"/>
      <c r="Q638" s="1705"/>
    </row>
    <row r="639" spans="1:17" ht="15.75" customHeight="1">
      <c r="A639" s="1705"/>
      <c r="B639" s="1705"/>
      <c r="C639" s="1705"/>
      <c r="D639" s="1705"/>
      <c r="E639" s="1705"/>
      <c r="F639" s="1705"/>
      <c r="G639" s="1705"/>
      <c r="H639" s="1705"/>
      <c r="I639" s="1705"/>
      <c r="J639" s="1705"/>
      <c r="K639" s="1705"/>
      <c r="L639" s="1705"/>
      <c r="M639" s="1705"/>
      <c r="N639" s="1705"/>
      <c r="O639" s="1705"/>
      <c r="P639" s="1705"/>
      <c r="Q639" s="1705"/>
    </row>
    <row r="640" spans="1:17" ht="15.75" customHeight="1">
      <c r="A640" s="1705"/>
      <c r="B640" s="1705"/>
      <c r="C640" s="1705"/>
      <c r="D640" s="1705"/>
      <c r="E640" s="1705"/>
      <c r="F640" s="1705"/>
      <c r="G640" s="1705"/>
      <c r="H640" s="1705"/>
      <c r="I640" s="1705"/>
      <c r="J640" s="1705"/>
      <c r="K640" s="1705"/>
      <c r="L640" s="1705"/>
      <c r="M640" s="1705"/>
      <c r="N640" s="1705"/>
      <c r="O640" s="1705"/>
      <c r="P640" s="1705"/>
      <c r="Q640" s="1705"/>
    </row>
    <row r="641" spans="1:17" ht="15.75" customHeight="1">
      <c r="A641" s="1705"/>
      <c r="B641" s="1705"/>
      <c r="C641" s="1705"/>
      <c r="D641" s="1705"/>
      <c r="E641" s="1705"/>
      <c r="F641" s="1705"/>
      <c r="G641" s="1705"/>
      <c r="H641" s="1705"/>
      <c r="I641" s="1705"/>
      <c r="J641" s="1705"/>
      <c r="K641" s="1705"/>
      <c r="L641" s="1705"/>
      <c r="M641" s="1705"/>
      <c r="N641" s="1705"/>
      <c r="O641" s="1705"/>
      <c r="P641" s="1705"/>
      <c r="Q641" s="1705"/>
    </row>
    <row r="642" spans="1:17" ht="15.75" customHeight="1">
      <c r="A642" s="1705"/>
      <c r="B642" s="1705"/>
      <c r="C642" s="1705"/>
      <c r="D642" s="1705"/>
      <c r="E642" s="1705"/>
      <c r="F642" s="1705"/>
      <c r="G642" s="1705"/>
      <c r="H642" s="1705"/>
      <c r="I642" s="1705"/>
      <c r="J642" s="1705"/>
      <c r="K642" s="1705"/>
      <c r="L642" s="1705"/>
      <c r="M642" s="1705"/>
      <c r="N642" s="1705"/>
      <c r="O642" s="1705"/>
      <c r="P642" s="1705"/>
      <c r="Q642" s="1705"/>
    </row>
    <row r="643" spans="1:17" ht="15.75" customHeight="1">
      <c r="A643" s="1705"/>
      <c r="B643" s="1705"/>
      <c r="C643" s="1705"/>
      <c r="D643" s="1705"/>
      <c r="E643" s="1705"/>
      <c r="F643" s="1705"/>
      <c r="G643" s="1705"/>
      <c r="H643" s="1705"/>
      <c r="I643" s="1705"/>
      <c r="J643" s="1705"/>
      <c r="K643" s="1705"/>
      <c r="L643" s="1705"/>
      <c r="M643" s="1705"/>
      <c r="N643" s="1705"/>
      <c r="O643" s="1705"/>
      <c r="P643" s="1705"/>
      <c r="Q643" s="1705"/>
    </row>
    <row r="644" spans="1:17" ht="15.75" customHeight="1">
      <c r="A644" s="1705"/>
      <c r="B644" s="1705"/>
      <c r="C644" s="1705"/>
      <c r="D644" s="1705"/>
      <c r="E644" s="1705"/>
      <c r="F644" s="1705"/>
      <c r="G644" s="1705"/>
      <c r="H644" s="1705"/>
      <c r="I644" s="1705"/>
      <c r="J644" s="1705"/>
      <c r="K644" s="1705"/>
      <c r="L644" s="1705"/>
      <c r="M644" s="1705"/>
      <c r="N644" s="1705"/>
      <c r="O644" s="1705"/>
      <c r="P644" s="1705"/>
      <c r="Q644" s="1705"/>
    </row>
    <row r="645" spans="1:17" ht="15.75" customHeight="1">
      <c r="A645" s="1705"/>
      <c r="B645" s="1705"/>
      <c r="C645" s="1705"/>
      <c r="D645" s="1705"/>
      <c r="E645" s="1705"/>
      <c r="F645" s="1705"/>
      <c r="G645" s="1705"/>
      <c r="H645" s="1705"/>
      <c r="I645" s="1705"/>
      <c r="J645" s="1705"/>
      <c r="K645" s="1705"/>
      <c r="L645" s="1705"/>
      <c r="M645" s="1705"/>
      <c r="N645" s="1705"/>
      <c r="O645" s="1705"/>
      <c r="P645" s="1705"/>
      <c r="Q645" s="1705"/>
    </row>
    <row r="646" spans="1:17" ht="15.75" customHeight="1">
      <c r="A646" s="1705"/>
      <c r="B646" s="1705"/>
      <c r="C646" s="1705"/>
      <c r="D646" s="1705"/>
      <c r="E646" s="1705"/>
      <c r="F646" s="1705"/>
      <c r="G646" s="1705"/>
      <c r="H646" s="1705"/>
      <c r="I646" s="1705"/>
      <c r="J646" s="1705"/>
      <c r="K646" s="1705"/>
      <c r="L646" s="1705"/>
      <c r="M646" s="1705"/>
      <c r="N646" s="1705"/>
      <c r="O646" s="1705"/>
      <c r="P646" s="1705"/>
      <c r="Q646" s="1705"/>
    </row>
    <row r="647" spans="1:17" ht="15.75" customHeight="1">
      <c r="A647" s="1705"/>
      <c r="B647" s="1705"/>
      <c r="C647" s="1705"/>
      <c r="D647" s="1705"/>
      <c r="E647" s="1705"/>
      <c r="F647" s="1705"/>
      <c r="G647" s="1705"/>
      <c r="H647" s="1705"/>
      <c r="I647" s="1705"/>
      <c r="J647" s="1705"/>
      <c r="K647" s="1705"/>
      <c r="L647" s="1705"/>
      <c r="M647" s="1705"/>
      <c r="N647" s="1705"/>
      <c r="O647" s="1705"/>
      <c r="P647" s="1705"/>
      <c r="Q647" s="1705"/>
    </row>
    <row r="648" spans="1:17" ht="15.75" customHeight="1">
      <c r="A648" s="1705"/>
      <c r="B648" s="1705"/>
      <c r="C648" s="1705"/>
      <c r="D648" s="1705"/>
      <c r="E648" s="1705"/>
      <c r="F648" s="1705"/>
      <c r="G648" s="1705"/>
      <c r="H648" s="1705"/>
      <c r="I648" s="1705"/>
      <c r="J648" s="1705"/>
      <c r="K648" s="1705"/>
      <c r="L648" s="1705"/>
      <c r="M648" s="1705"/>
      <c r="N648" s="1705"/>
      <c r="O648" s="1705"/>
      <c r="P648" s="1705"/>
      <c r="Q648" s="1705"/>
    </row>
    <row r="649" spans="1:17" ht="15.75" customHeight="1">
      <c r="A649" s="1705"/>
      <c r="B649" s="1705"/>
      <c r="C649" s="1705"/>
      <c r="D649" s="1705"/>
      <c r="E649" s="1705"/>
      <c r="F649" s="1705"/>
      <c r="G649" s="1705"/>
      <c r="H649" s="1705"/>
      <c r="I649" s="1705"/>
      <c r="J649" s="1705"/>
      <c r="K649" s="1705"/>
      <c r="L649" s="1705"/>
      <c r="M649" s="1705"/>
      <c r="N649" s="1705"/>
      <c r="O649" s="1705"/>
      <c r="P649" s="1705"/>
      <c r="Q649" s="1705"/>
    </row>
    <row r="650" spans="1:17" ht="15.75" customHeight="1">
      <c r="A650" s="1705"/>
      <c r="B650" s="1705"/>
      <c r="C650" s="1705"/>
      <c r="D650" s="1705"/>
      <c r="E650" s="1705"/>
      <c r="F650" s="1705"/>
      <c r="G650" s="1705"/>
      <c r="H650" s="1705"/>
      <c r="I650" s="1705"/>
      <c r="J650" s="1705"/>
      <c r="K650" s="1705"/>
      <c r="L650" s="1705"/>
      <c r="M650" s="1705"/>
      <c r="N650" s="1705"/>
      <c r="O650" s="1705"/>
      <c r="P650" s="1705"/>
      <c r="Q650" s="1705"/>
    </row>
    <row r="651" spans="1:17" ht="15.75" customHeight="1">
      <c r="A651" s="1705"/>
      <c r="B651" s="1705"/>
      <c r="C651" s="1705"/>
      <c r="D651" s="1705"/>
      <c r="E651" s="1705"/>
      <c r="F651" s="1705"/>
      <c r="G651" s="1705"/>
      <c r="H651" s="1705"/>
      <c r="I651" s="1705"/>
      <c r="J651" s="1705"/>
      <c r="K651" s="1705"/>
      <c r="L651" s="1705"/>
      <c r="M651" s="1705"/>
      <c r="N651" s="1705"/>
      <c r="O651" s="1705"/>
      <c r="P651" s="1705"/>
      <c r="Q651" s="1705"/>
    </row>
    <row r="652" spans="1:17" ht="15.75" customHeight="1">
      <c r="A652" s="1705"/>
      <c r="B652" s="1705"/>
      <c r="C652" s="1705"/>
      <c r="D652" s="1705"/>
      <c r="E652" s="1705"/>
      <c r="F652" s="1705"/>
      <c r="G652" s="1705"/>
      <c r="H652" s="1705"/>
      <c r="I652" s="1705"/>
      <c r="J652" s="1705"/>
      <c r="K652" s="1705"/>
      <c r="L652" s="1705"/>
      <c r="M652" s="1705"/>
      <c r="N652" s="1705"/>
      <c r="O652" s="1705"/>
      <c r="P652" s="1705"/>
      <c r="Q652" s="1705"/>
    </row>
    <row r="653" spans="1:17" ht="15.75" customHeight="1">
      <c r="A653" s="1705"/>
      <c r="B653" s="1705"/>
      <c r="C653" s="1705"/>
      <c r="D653" s="1705"/>
      <c r="E653" s="1705"/>
      <c r="F653" s="1705"/>
      <c r="G653" s="1705"/>
      <c r="H653" s="1705"/>
      <c r="I653" s="1705"/>
      <c r="J653" s="1705"/>
      <c r="K653" s="1705"/>
      <c r="L653" s="1705"/>
      <c r="M653" s="1705"/>
      <c r="N653" s="1705"/>
      <c r="O653" s="1705"/>
      <c r="P653" s="1705"/>
      <c r="Q653" s="1705"/>
    </row>
    <row r="654" spans="1:17" ht="15.75" customHeight="1">
      <c r="A654" s="1705"/>
      <c r="B654" s="1705"/>
      <c r="C654" s="1705"/>
      <c r="D654" s="1705"/>
      <c r="E654" s="1705"/>
      <c r="F654" s="1705"/>
      <c r="G654" s="1705"/>
      <c r="H654" s="1705"/>
      <c r="I654" s="1705"/>
      <c r="J654" s="1705"/>
      <c r="K654" s="1705"/>
      <c r="L654" s="1705"/>
      <c r="M654" s="1705"/>
      <c r="N654" s="1705"/>
      <c r="O654" s="1705"/>
      <c r="P654" s="1705"/>
      <c r="Q654" s="1705"/>
    </row>
    <row r="655" spans="1:17" ht="15.75" customHeight="1">
      <c r="A655" s="1705"/>
      <c r="B655" s="1705"/>
      <c r="C655" s="1705"/>
      <c r="D655" s="1705"/>
      <c r="E655" s="1705"/>
      <c r="F655" s="1705"/>
      <c r="G655" s="1705"/>
      <c r="H655" s="1705"/>
      <c r="I655" s="1705"/>
      <c r="J655" s="1705"/>
      <c r="K655" s="1705"/>
      <c r="L655" s="1705"/>
      <c r="M655" s="1705"/>
      <c r="N655" s="1705"/>
      <c r="O655" s="1705"/>
      <c r="P655" s="1705"/>
      <c r="Q655" s="1705"/>
    </row>
    <row r="656" spans="1:17" ht="15.75" customHeight="1">
      <c r="A656" s="1705"/>
      <c r="B656" s="1705"/>
      <c r="C656" s="1705"/>
      <c r="D656" s="1705"/>
      <c r="E656" s="1705"/>
      <c r="F656" s="1705"/>
      <c r="G656" s="1705"/>
      <c r="H656" s="1705"/>
      <c r="I656" s="1705"/>
      <c r="J656" s="1705"/>
      <c r="K656" s="1705"/>
      <c r="L656" s="1705"/>
      <c r="M656" s="1705"/>
      <c r="N656" s="1705"/>
      <c r="O656" s="1705"/>
      <c r="P656" s="1705"/>
      <c r="Q656" s="1705"/>
    </row>
    <row r="657" spans="1:17" ht="15.75" customHeight="1">
      <c r="A657" s="1705"/>
      <c r="B657" s="1705"/>
      <c r="C657" s="1705"/>
      <c r="D657" s="1705"/>
      <c r="E657" s="1705"/>
      <c r="F657" s="1705"/>
      <c r="G657" s="1705"/>
      <c r="H657" s="1705"/>
      <c r="I657" s="1705"/>
      <c r="J657" s="1705"/>
      <c r="K657" s="1705"/>
      <c r="L657" s="1705"/>
      <c r="M657" s="1705"/>
      <c r="N657" s="1705"/>
      <c r="O657" s="1705"/>
      <c r="P657" s="1705"/>
      <c r="Q657" s="1705"/>
    </row>
    <row r="658" spans="1:17" ht="15.75" customHeight="1">
      <c r="A658" s="1705"/>
      <c r="B658" s="1705"/>
      <c r="C658" s="1705"/>
      <c r="D658" s="1705"/>
      <c r="E658" s="1705"/>
      <c r="F658" s="1705"/>
      <c r="G658" s="1705"/>
      <c r="H658" s="1705"/>
      <c r="I658" s="1705"/>
      <c r="J658" s="1705"/>
      <c r="K658" s="1705"/>
      <c r="L658" s="1705"/>
      <c r="M658" s="1705"/>
      <c r="N658" s="1705"/>
      <c r="O658" s="1705"/>
      <c r="P658" s="1705"/>
      <c r="Q658" s="1705"/>
    </row>
    <row r="659" spans="1:17" ht="15.75" customHeight="1">
      <c r="A659" s="1705"/>
      <c r="B659" s="1705"/>
      <c r="C659" s="1705"/>
      <c r="D659" s="1705"/>
      <c r="E659" s="1705"/>
      <c r="F659" s="1705"/>
      <c r="G659" s="1705"/>
      <c r="H659" s="1705"/>
      <c r="I659" s="1705"/>
      <c r="J659" s="1705"/>
      <c r="K659" s="1705"/>
      <c r="L659" s="1705"/>
      <c r="M659" s="1705"/>
      <c r="N659" s="1705"/>
      <c r="O659" s="1705"/>
      <c r="P659" s="1705"/>
      <c r="Q659" s="1705"/>
    </row>
    <row r="660" spans="1:17" ht="15.75" customHeight="1">
      <c r="A660" s="1705"/>
      <c r="B660" s="1705"/>
      <c r="C660" s="1705"/>
      <c r="D660" s="1705"/>
      <c r="E660" s="1705"/>
      <c r="F660" s="1705"/>
      <c r="G660" s="1705"/>
      <c r="H660" s="1705"/>
      <c r="I660" s="1705"/>
      <c r="J660" s="1705"/>
      <c r="K660" s="1705"/>
      <c r="L660" s="1705"/>
      <c r="M660" s="1705"/>
      <c r="N660" s="1705"/>
      <c r="O660" s="1705"/>
      <c r="P660" s="1705"/>
      <c r="Q660" s="1705"/>
    </row>
    <row r="661" spans="1:17" ht="15.75" customHeight="1">
      <c r="A661" s="1705"/>
      <c r="B661" s="1705"/>
      <c r="C661" s="1705"/>
      <c r="D661" s="1705"/>
      <c r="E661" s="1705"/>
      <c r="F661" s="1705"/>
      <c r="G661" s="1705"/>
      <c r="H661" s="1705"/>
      <c r="I661" s="1705"/>
      <c r="J661" s="1705"/>
      <c r="K661" s="1705"/>
      <c r="L661" s="1705"/>
      <c r="M661" s="1705"/>
      <c r="N661" s="1705"/>
      <c r="O661" s="1705"/>
      <c r="P661" s="1705"/>
      <c r="Q661" s="1705"/>
    </row>
    <row r="662" spans="1:17" ht="15.75" customHeight="1">
      <c r="A662" s="1705"/>
      <c r="B662" s="1705"/>
      <c r="C662" s="1705"/>
      <c r="D662" s="1705"/>
      <c r="E662" s="1705"/>
      <c r="F662" s="1705"/>
      <c r="G662" s="1705"/>
      <c r="H662" s="1705"/>
      <c r="I662" s="1705"/>
      <c r="J662" s="1705"/>
      <c r="K662" s="1705"/>
      <c r="L662" s="1705"/>
      <c r="M662" s="1705"/>
      <c r="N662" s="1705"/>
      <c r="O662" s="1705"/>
      <c r="P662" s="1705"/>
      <c r="Q662" s="1705"/>
    </row>
    <row r="663" spans="1:17" ht="15.75" customHeight="1">
      <c r="A663" s="1705"/>
      <c r="B663" s="1705"/>
      <c r="C663" s="1705"/>
      <c r="D663" s="1705"/>
      <c r="E663" s="1705"/>
      <c r="F663" s="1705"/>
      <c r="G663" s="1705"/>
      <c r="H663" s="1705"/>
      <c r="I663" s="1705"/>
      <c r="J663" s="1705"/>
      <c r="K663" s="1705"/>
      <c r="L663" s="1705"/>
      <c r="M663" s="1705"/>
      <c r="N663" s="1705"/>
      <c r="O663" s="1705"/>
      <c r="P663" s="1705"/>
      <c r="Q663" s="1705"/>
    </row>
    <row r="664" spans="1:17" ht="15.75" customHeight="1">
      <c r="A664" s="1705"/>
      <c r="B664" s="1705"/>
      <c r="C664" s="1705"/>
      <c r="D664" s="1705"/>
      <c r="E664" s="1705"/>
      <c r="F664" s="1705"/>
      <c r="G664" s="1705"/>
      <c r="H664" s="1705"/>
      <c r="I664" s="1705"/>
      <c r="J664" s="1705"/>
      <c r="K664" s="1705"/>
      <c r="L664" s="1705"/>
      <c r="M664" s="1705"/>
      <c r="N664" s="1705"/>
      <c r="O664" s="1705"/>
      <c r="P664" s="1705"/>
      <c r="Q664" s="1705"/>
    </row>
    <row r="665" spans="1:17" ht="15.75" customHeight="1">
      <c r="A665" s="1705"/>
      <c r="B665" s="1705"/>
      <c r="C665" s="1705"/>
      <c r="D665" s="1705"/>
      <c r="E665" s="1705"/>
      <c r="F665" s="1705"/>
      <c r="G665" s="1705"/>
      <c r="H665" s="1705"/>
      <c r="I665" s="1705"/>
      <c r="J665" s="1705"/>
      <c r="K665" s="1705"/>
      <c r="L665" s="1705"/>
      <c r="M665" s="1705"/>
      <c r="N665" s="1705"/>
      <c r="O665" s="1705"/>
      <c r="P665" s="1705"/>
      <c r="Q665" s="1705"/>
    </row>
    <row r="666" spans="1:17" ht="15.75" customHeight="1">
      <c r="A666" s="1705"/>
      <c r="B666" s="1705"/>
      <c r="C666" s="1705"/>
      <c r="D666" s="1705"/>
      <c r="E666" s="1705"/>
      <c r="F666" s="1705"/>
      <c r="G666" s="1705"/>
      <c r="H666" s="1705"/>
      <c r="I666" s="1705"/>
      <c r="J666" s="1705"/>
      <c r="K666" s="1705"/>
      <c r="L666" s="1705"/>
      <c r="M666" s="1705"/>
      <c r="N666" s="1705"/>
      <c r="O666" s="1705"/>
      <c r="P666" s="1705"/>
      <c r="Q666" s="1705"/>
    </row>
    <row r="667" spans="1:17" ht="15.75" customHeight="1">
      <c r="A667" s="1705"/>
      <c r="B667" s="1705"/>
      <c r="C667" s="1705"/>
      <c r="D667" s="1705"/>
      <c r="E667" s="1705"/>
      <c r="F667" s="1705"/>
      <c r="G667" s="1705"/>
      <c r="H667" s="1705"/>
      <c r="I667" s="1705"/>
      <c r="J667" s="1705"/>
      <c r="K667" s="1705"/>
      <c r="L667" s="1705"/>
      <c r="M667" s="1705"/>
      <c r="N667" s="1705"/>
      <c r="O667" s="1705"/>
      <c r="P667" s="1705"/>
      <c r="Q667" s="1705"/>
    </row>
    <row r="668" spans="1:17" ht="15.75" customHeight="1">
      <c r="A668" s="1705"/>
      <c r="B668" s="1705"/>
      <c r="C668" s="1705"/>
      <c r="D668" s="1705"/>
      <c r="E668" s="1705"/>
      <c r="F668" s="1705"/>
      <c r="G668" s="1705"/>
      <c r="H668" s="1705"/>
      <c r="I668" s="1705"/>
      <c r="J668" s="1705"/>
      <c r="K668" s="1705"/>
      <c r="L668" s="1705"/>
      <c r="M668" s="1705"/>
      <c r="N668" s="1705"/>
      <c r="O668" s="1705"/>
      <c r="P668" s="1705"/>
      <c r="Q668" s="1705"/>
    </row>
    <row r="669" spans="1:17" ht="15.75" customHeight="1">
      <c r="A669" s="1705"/>
      <c r="B669" s="1705"/>
      <c r="C669" s="1705"/>
      <c r="D669" s="1705"/>
      <c r="E669" s="1705"/>
      <c r="F669" s="1705"/>
      <c r="G669" s="1705"/>
      <c r="H669" s="1705"/>
      <c r="I669" s="1705"/>
      <c r="J669" s="1705"/>
      <c r="K669" s="1705"/>
      <c r="L669" s="1705"/>
      <c r="M669" s="1705"/>
      <c r="N669" s="1705"/>
      <c r="O669" s="1705"/>
      <c r="P669" s="1705"/>
      <c r="Q669" s="1705"/>
    </row>
    <row r="670" spans="1:17" ht="15.75" customHeight="1">
      <c r="A670" s="1705"/>
      <c r="B670" s="1705"/>
      <c r="C670" s="1705"/>
      <c r="D670" s="1705"/>
      <c r="E670" s="1705"/>
      <c r="F670" s="1705"/>
      <c r="G670" s="1705"/>
      <c r="H670" s="1705"/>
      <c r="I670" s="1705"/>
      <c r="J670" s="1705"/>
      <c r="K670" s="1705"/>
      <c r="L670" s="1705"/>
      <c r="M670" s="1705"/>
      <c r="N670" s="1705"/>
      <c r="O670" s="1705"/>
      <c r="P670" s="1705"/>
      <c r="Q670" s="1705"/>
    </row>
    <row r="671" spans="1:17" ht="15.75" customHeight="1">
      <c r="A671" s="1705"/>
      <c r="B671" s="1705"/>
      <c r="C671" s="1705"/>
      <c r="D671" s="1705"/>
      <c r="E671" s="1705"/>
      <c r="F671" s="1705"/>
      <c r="G671" s="1705"/>
      <c r="H671" s="1705"/>
      <c r="I671" s="1705"/>
      <c r="J671" s="1705"/>
      <c r="K671" s="1705"/>
      <c r="L671" s="1705"/>
      <c r="M671" s="1705"/>
      <c r="N671" s="1705"/>
      <c r="O671" s="1705"/>
      <c r="P671" s="1705"/>
      <c r="Q671" s="1705"/>
    </row>
    <row r="672" spans="1:17" ht="15.75" customHeight="1">
      <c r="A672" s="1705"/>
      <c r="B672" s="1705"/>
      <c r="C672" s="1705"/>
      <c r="D672" s="1705"/>
      <c r="E672" s="1705"/>
      <c r="F672" s="1705"/>
      <c r="G672" s="1705"/>
      <c r="H672" s="1705"/>
      <c r="I672" s="1705"/>
      <c r="J672" s="1705"/>
      <c r="K672" s="1705"/>
      <c r="L672" s="1705"/>
      <c r="M672" s="1705"/>
      <c r="N672" s="1705"/>
      <c r="O672" s="1705"/>
      <c r="P672" s="1705"/>
      <c r="Q672" s="1705"/>
    </row>
    <row r="673" spans="1:17" ht="15.75" customHeight="1">
      <c r="A673" s="1705"/>
      <c r="B673" s="1705"/>
      <c r="C673" s="1705"/>
      <c r="D673" s="1705"/>
      <c r="E673" s="1705"/>
      <c r="F673" s="1705"/>
      <c r="G673" s="1705"/>
      <c r="H673" s="1705"/>
      <c r="I673" s="1705"/>
      <c r="J673" s="1705"/>
      <c r="K673" s="1705"/>
      <c r="L673" s="1705"/>
      <c r="M673" s="1705"/>
      <c r="N673" s="1705"/>
      <c r="O673" s="1705"/>
      <c r="P673" s="1705"/>
      <c r="Q673" s="1705"/>
    </row>
    <row r="674" spans="1:17" ht="15.75" customHeight="1">
      <c r="A674" s="1705"/>
      <c r="B674" s="1705"/>
      <c r="C674" s="1705"/>
      <c r="D674" s="1705"/>
      <c r="E674" s="1705"/>
      <c r="F674" s="1705"/>
      <c r="G674" s="1705"/>
      <c r="H674" s="1705"/>
      <c r="I674" s="1705"/>
      <c r="J674" s="1705"/>
      <c r="K674" s="1705"/>
      <c r="L674" s="1705"/>
      <c r="M674" s="1705"/>
      <c r="N674" s="1705"/>
      <c r="O674" s="1705"/>
      <c r="P674" s="1705"/>
      <c r="Q674" s="1705"/>
    </row>
    <row r="675" spans="1:17" ht="15.75" customHeight="1">
      <c r="A675" s="1705"/>
      <c r="B675" s="1705"/>
      <c r="C675" s="1705"/>
      <c r="D675" s="1705"/>
      <c r="E675" s="1705"/>
      <c r="F675" s="1705"/>
      <c r="G675" s="1705"/>
      <c r="H675" s="1705"/>
      <c r="I675" s="1705"/>
      <c r="J675" s="1705"/>
      <c r="K675" s="1705"/>
      <c r="L675" s="1705"/>
      <c r="M675" s="1705"/>
      <c r="N675" s="1705"/>
      <c r="O675" s="1705"/>
      <c r="P675" s="1705"/>
      <c r="Q675" s="1705"/>
    </row>
    <row r="676" spans="1:17" ht="15.75" customHeight="1">
      <c r="A676" s="1705"/>
      <c r="B676" s="1705"/>
      <c r="C676" s="1705"/>
      <c r="D676" s="1705"/>
      <c r="E676" s="1705"/>
      <c r="F676" s="1705"/>
      <c r="G676" s="1705"/>
      <c r="H676" s="1705"/>
      <c r="I676" s="1705"/>
      <c r="J676" s="1705"/>
      <c r="K676" s="1705"/>
      <c r="L676" s="1705"/>
      <c r="M676" s="1705"/>
      <c r="N676" s="1705"/>
      <c r="O676" s="1705"/>
      <c r="P676" s="1705"/>
      <c r="Q676" s="1705"/>
    </row>
    <row r="677" spans="1:17" ht="15.75" customHeight="1">
      <c r="A677" s="1705"/>
      <c r="B677" s="1705"/>
      <c r="C677" s="1705"/>
      <c r="D677" s="1705"/>
      <c r="E677" s="1705"/>
      <c r="F677" s="1705"/>
      <c r="G677" s="1705"/>
      <c r="H677" s="1705"/>
      <c r="I677" s="1705"/>
      <c r="J677" s="1705"/>
      <c r="K677" s="1705"/>
      <c r="L677" s="1705"/>
      <c r="M677" s="1705"/>
      <c r="N677" s="1705"/>
      <c r="O677" s="1705"/>
      <c r="P677" s="1705"/>
      <c r="Q677" s="1705"/>
    </row>
    <row r="678" spans="1:17" ht="15.75" customHeight="1">
      <c r="A678" s="1705"/>
      <c r="B678" s="1705"/>
      <c r="C678" s="1705"/>
      <c r="D678" s="1705"/>
      <c r="E678" s="1705"/>
      <c r="F678" s="1705"/>
      <c r="G678" s="1705"/>
      <c r="H678" s="1705"/>
      <c r="I678" s="1705"/>
      <c r="J678" s="1705"/>
      <c r="K678" s="1705"/>
      <c r="L678" s="1705"/>
      <c r="M678" s="1705"/>
      <c r="N678" s="1705"/>
      <c r="O678" s="1705"/>
      <c r="P678" s="1705"/>
      <c r="Q678" s="1705"/>
    </row>
    <row r="679" spans="1:17" ht="15.75" customHeight="1">
      <c r="A679" s="1705"/>
      <c r="B679" s="1705"/>
      <c r="C679" s="1705"/>
      <c r="D679" s="1705"/>
      <c r="E679" s="1705"/>
      <c r="F679" s="1705"/>
      <c r="G679" s="1705"/>
      <c r="H679" s="1705"/>
      <c r="I679" s="1705"/>
      <c r="J679" s="1705"/>
      <c r="K679" s="1705"/>
      <c r="L679" s="1705"/>
      <c r="M679" s="1705"/>
      <c r="N679" s="1705"/>
      <c r="O679" s="1705"/>
      <c r="P679" s="1705"/>
      <c r="Q679" s="1705"/>
    </row>
    <row r="680" spans="1:17" ht="15.75" customHeight="1">
      <c r="A680" s="1705"/>
      <c r="B680" s="1705"/>
      <c r="C680" s="1705"/>
      <c r="D680" s="1705"/>
      <c r="E680" s="1705"/>
      <c r="F680" s="1705"/>
      <c r="G680" s="1705"/>
      <c r="H680" s="1705"/>
      <c r="I680" s="1705"/>
      <c r="J680" s="1705"/>
      <c r="K680" s="1705"/>
      <c r="L680" s="1705"/>
      <c r="M680" s="1705"/>
      <c r="N680" s="1705"/>
      <c r="O680" s="1705"/>
      <c r="P680" s="1705"/>
      <c r="Q680" s="1705"/>
    </row>
    <row r="681" spans="1:17" ht="15.75" customHeight="1">
      <c r="A681" s="1705"/>
      <c r="B681" s="1705"/>
      <c r="C681" s="1705"/>
      <c r="D681" s="1705"/>
      <c r="E681" s="1705"/>
      <c r="F681" s="1705"/>
      <c r="G681" s="1705"/>
      <c r="H681" s="1705"/>
      <c r="I681" s="1705"/>
      <c r="J681" s="1705"/>
      <c r="K681" s="1705"/>
      <c r="L681" s="1705"/>
      <c r="M681" s="1705"/>
      <c r="N681" s="1705"/>
      <c r="O681" s="1705"/>
      <c r="P681" s="1705"/>
      <c r="Q681" s="1705"/>
    </row>
    <row r="682" spans="1:17" ht="15.75" customHeight="1">
      <c r="A682" s="1705"/>
      <c r="B682" s="1705"/>
      <c r="C682" s="1705"/>
      <c r="D682" s="1705"/>
      <c r="E682" s="1705"/>
      <c r="F682" s="1705"/>
      <c r="G682" s="1705"/>
      <c r="H682" s="1705"/>
      <c r="I682" s="1705"/>
      <c r="J682" s="1705"/>
      <c r="K682" s="1705"/>
      <c r="L682" s="1705"/>
      <c r="M682" s="1705"/>
      <c r="N682" s="1705"/>
      <c r="O682" s="1705"/>
      <c r="P682" s="1705"/>
      <c r="Q682" s="1705"/>
    </row>
    <row r="683" spans="1:17" ht="15.75" customHeight="1">
      <c r="A683" s="1705"/>
      <c r="B683" s="1705"/>
      <c r="C683" s="1705"/>
      <c r="D683" s="1705"/>
      <c r="E683" s="1705"/>
      <c r="F683" s="1705"/>
      <c r="G683" s="1705"/>
      <c r="H683" s="1705"/>
      <c r="I683" s="1705"/>
      <c r="J683" s="1705"/>
      <c r="K683" s="1705"/>
      <c r="L683" s="1705"/>
      <c r="M683" s="1705"/>
      <c r="N683" s="1705"/>
      <c r="O683" s="1705"/>
      <c r="P683" s="1705"/>
      <c r="Q683" s="1705"/>
    </row>
    <row r="684" spans="1:17" ht="15.75" customHeight="1">
      <c r="A684" s="1705"/>
      <c r="B684" s="1705"/>
      <c r="C684" s="1705"/>
      <c r="D684" s="1705"/>
      <c r="E684" s="1705"/>
      <c r="F684" s="1705"/>
      <c r="G684" s="1705"/>
      <c r="H684" s="1705"/>
      <c r="I684" s="1705"/>
      <c r="J684" s="1705"/>
      <c r="K684" s="1705"/>
      <c r="L684" s="1705"/>
      <c r="M684" s="1705"/>
      <c r="N684" s="1705"/>
      <c r="O684" s="1705"/>
      <c r="P684" s="1705"/>
      <c r="Q684" s="1705"/>
    </row>
    <row r="685" spans="1:17" ht="15.75" customHeight="1">
      <c r="A685" s="1705"/>
      <c r="B685" s="1705"/>
      <c r="C685" s="1705"/>
      <c r="D685" s="1705"/>
      <c r="E685" s="1705"/>
      <c r="F685" s="1705"/>
      <c r="G685" s="1705"/>
      <c r="H685" s="1705"/>
      <c r="I685" s="1705"/>
      <c r="J685" s="1705"/>
      <c r="K685" s="1705"/>
      <c r="L685" s="1705"/>
      <c r="M685" s="1705"/>
      <c r="N685" s="1705"/>
      <c r="O685" s="1705"/>
      <c r="P685" s="1705"/>
      <c r="Q685" s="1705"/>
    </row>
    <row r="686" spans="1:17" ht="15.75" customHeight="1">
      <c r="A686" s="1705"/>
      <c r="B686" s="1705"/>
      <c r="C686" s="1705"/>
      <c r="D686" s="1705"/>
      <c r="E686" s="1705"/>
      <c r="F686" s="1705"/>
      <c r="G686" s="1705"/>
      <c r="H686" s="1705"/>
      <c r="I686" s="1705"/>
      <c r="J686" s="1705"/>
      <c r="K686" s="1705"/>
      <c r="L686" s="1705"/>
      <c r="M686" s="1705"/>
      <c r="N686" s="1705"/>
      <c r="O686" s="1705"/>
      <c r="P686" s="1705"/>
      <c r="Q686" s="1705"/>
    </row>
    <row r="687" spans="1:17" ht="15.75" customHeight="1">
      <c r="A687" s="1705"/>
      <c r="B687" s="1705"/>
      <c r="C687" s="1705"/>
      <c r="D687" s="1705"/>
      <c r="E687" s="1705"/>
      <c r="F687" s="1705"/>
      <c r="G687" s="1705"/>
      <c r="H687" s="1705"/>
      <c r="I687" s="1705"/>
      <c r="J687" s="1705"/>
      <c r="K687" s="1705"/>
      <c r="L687" s="1705"/>
      <c r="M687" s="1705"/>
      <c r="N687" s="1705"/>
      <c r="O687" s="1705"/>
      <c r="P687" s="1705"/>
      <c r="Q687" s="1705"/>
    </row>
    <row r="688" spans="1:17" ht="15.75" customHeight="1">
      <c r="A688" s="1705"/>
      <c r="B688" s="1705"/>
      <c r="C688" s="1705"/>
      <c r="D688" s="1705"/>
      <c r="E688" s="1705"/>
      <c r="F688" s="1705"/>
      <c r="G688" s="1705"/>
      <c r="H688" s="1705"/>
      <c r="I688" s="1705"/>
      <c r="J688" s="1705"/>
      <c r="K688" s="1705"/>
      <c r="L688" s="1705"/>
      <c r="M688" s="1705"/>
      <c r="N688" s="1705"/>
      <c r="O688" s="1705"/>
      <c r="P688" s="1705"/>
      <c r="Q688" s="1705"/>
    </row>
    <row r="689" spans="1:17" ht="15.75" customHeight="1">
      <c r="A689" s="1705"/>
      <c r="B689" s="1705"/>
      <c r="C689" s="1705"/>
      <c r="D689" s="1705"/>
      <c r="E689" s="1705"/>
      <c r="F689" s="1705"/>
      <c r="G689" s="1705"/>
      <c r="H689" s="1705"/>
      <c r="I689" s="1705"/>
      <c r="J689" s="1705"/>
      <c r="K689" s="1705"/>
      <c r="L689" s="1705"/>
      <c r="M689" s="1705"/>
      <c r="N689" s="1705"/>
      <c r="O689" s="1705"/>
      <c r="P689" s="1705"/>
      <c r="Q689" s="1705"/>
    </row>
    <row r="690" spans="1:17" ht="15.75" customHeight="1">
      <c r="A690" s="1705"/>
      <c r="B690" s="1705"/>
      <c r="C690" s="1705"/>
      <c r="D690" s="1705"/>
      <c r="E690" s="1705"/>
      <c r="F690" s="1705"/>
      <c r="G690" s="1705"/>
      <c r="H690" s="1705"/>
      <c r="I690" s="1705"/>
      <c r="J690" s="1705"/>
      <c r="K690" s="1705"/>
      <c r="L690" s="1705"/>
      <c r="M690" s="1705"/>
      <c r="N690" s="1705"/>
      <c r="O690" s="1705"/>
      <c r="P690" s="1705"/>
      <c r="Q690" s="1705"/>
    </row>
    <row r="691" spans="1:17" ht="15.75" customHeight="1">
      <c r="A691" s="1705"/>
      <c r="B691" s="1705"/>
      <c r="C691" s="1705"/>
      <c r="D691" s="1705"/>
      <c r="E691" s="1705"/>
      <c r="F691" s="1705"/>
      <c r="G691" s="1705"/>
      <c r="H691" s="1705"/>
      <c r="I691" s="1705"/>
      <c r="J691" s="1705"/>
      <c r="K691" s="1705"/>
      <c r="L691" s="1705"/>
      <c r="M691" s="1705"/>
      <c r="N691" s="1705"/>
      <c r="O691" s="1705"/>
      <c r="P691" s="1705"/>
      <c r="Q691" s="1705"/>
    </row>
    <row r="692" spans="1:17" ht="15.75" customHeight="1">
      <c r="A692" s="1705"/>
      <c r="B692" s="1705"/>
      <c r="C692" s="1705"/>
      <c r="D692" s="1705"/>
      <c r="E692" s="1705"/>
      <c r="F692" s="1705"/>
      <c r="G692" s="1705"/>
      <c r="H692" s="1705"/>
      <c r="I692" s="1705"/>
      <c r="J692" s="1705"/>
      <c r="K692" s="1705"/>
      <c r="L692" s="1705"/>
      <c r="M692" s="1705"/>
      <c r="N692" s="1705"/>
      <c r="O692" s="1705"/>
      <c r="P692" s="1705"/>
      <c r="Q692" s="1705"/>
    </row>
    <row r="693" spans="1:17" ht="15.75" customHeight="1">
      <c r="A693" s="1705"/>
      <c r="B693" s="1705"/>
      <c r="C693" s="1705"/>
      <c r="D693" s="1705"/>
      <c r="E693" s="1705"/>
      <c r="F693" s="1705"/>
      <c r="G693" s="1705"/>
      <c r="H693" s="1705"/>
      <c r="I693" s="1705"/>
      <c r="J693" s="1705"/>
      <c r="K693" s="1705"/>
      <c r="L693" s="1705"/>
      <c r="M693" s="1705"/>
      <c r="N693" s="1705"/>
      <c r="O693" s="1705"/>
      <c r="P693" s="1705"/>
      <c r="Q693" s="1705"/>
    </row>
    <row r="694" spans="1:17" ht="15.75" customHeight="1">
      <c r="A694" s="1705"/>
      <c r="B694" s="1705"/>
      <c r="C694" s="1705"/>
      <c r="D694" s="1705"/>
      <c r="E694" s="1705"/>
      <c r="F694" s="1705"/>
      <c r="G694" s="1705"/>
      <c r="H694" s="1705"/>
      <c r="I694" s="1705"/>
      <c r="J694" s="1705"/>
      <c r="K694" s="1705"/>
      <c r="L694" s="1705"/>
      <c r="M694" s="1705"/>
      <c r="N694" s="1705"/>
      <c r="O694" s="1705"/>
      <c r="P694" s="1705"/>
      <c r="Q694" s="1705"/>
    </row>
    <row r="695" spans="1:17" ht="15.75" customHeight="1">
      <c r="A695" s="1705"/>
      <c r="B695" s="1705"/>
      <c r="C695" s="1705"/>
      <c r="D695" s="1705"/>
      <c r="E695" s="1705"/>
      <c r="F695" s="1705"/>
      <c r="G695" s="1705"/>
      <c r="H695" s="1705"/>
      <c r="I695" s="1705"/>
      <c r="J695" s="1705"/>
      <c r="K695" s="1705"/>
      <c r="L695" s="1705"/>
      <c r="M695" s="1705"/>
      <c r="N695" s="1705"/>
      <c r="O695" s="1705"/>
      <c r="P695" s="1705"/>
      <c r="Q695" s="1705"/>
    </row>
    <row r="696" spans="1:17" ht="15.75" customHeight="1">
      <c r="A696" s="1705"/>
      <c r="B696" s="1705"/>
      <c r="C696" s="1705"/>
      <c r="D696" s="1705"/>
      <c r="E696" s="1705"/>
      <c r="F696" s="1705"/>
      <c r="G696" s="1705"/>
      <c r="H696" s="1705"/>
      <c r="I696" s="1705"/>
      <c r="J696" s="1705"/>
      <c r="K696" s="1705"/>
      <c r="L696" s="1705"/>
      <c r="M696" s="1705"/>
      <c r="N696" s="1705"/>
      <c r="O696" s="1705"/>
      <c r="P696" s="1705"/>
      <c r="Q696" s="1705"/>
    </row>
    <row r="697" spans="1:17" ht="15.75" customHeight="1">
      <c r="A697" s="1705"/>
      <c r="B697" s="1705"/>
      <c r="C697" s="1705"/>
      <c r="D697" s="1705"/>
      <c r="E697" s="1705"/>
      <c r="F697" s="1705"/>
      <c r="G697" s="1705"/>
      <c r="H697" s="1705"/>
      <c r="I697" s="1705"/>
      <c r="J697" s="1705"/>
      <c r="K697" s="1705"/>
      <c r="L697" s="1705"/>
      <c r="M697" s="1705"/>
      <c r="N697" s="1705"/>
      <c r="O697" s="1705"/>
      <c r="P697" s="1705"/>
      <c r="Q697" s="1705"/>
    </row>
    <row r="698" spans="1:17" ht="15.75" customHeight="1">
      <c r="A698" s="1705"/>
      <c r="B698" s="1705"/>
      <c r="C698" s="1705"/>
      <c r="D698" s="1705"/>
      <c r="E698" s="1705"/>
      <c r="F698" s="1705"/>
      <c r="G698" s="1705"/>
      <c r="H698" s="1705"/>
      <c r="I698" s="1705"/>
      <c r="J698" s="1705"/>
      <c r="K698" s="1705"/>
      <c r="L698" s="1705"/>
      <c r="M698" s="1705"/>
      <c r="N698" s="1705"/>
      <c r="O698" s="1705"/>
      <c r="P698" s="1705"/>
      <c r="Q698" s="1705"/>
    </row>
    <row r="699" spans="1:17" ht="15.75" customHeight="1">
      <c r="A699" s="1705"/>
      <c r="B699" s="1705"/>
      <c r="C699" s="1705"/>
      <c r="D699" s="1705"/>
      <c r="E699" s="1705"/>
      <c r="F699" s="1705"/>
      <c r="G699" s="1705"/>
      <c r="H699" s="1705"/>
      <c r="I699" s="1705"/>
      <c r="J699" s="1705"/>
      <c r="K699" s="1705"/>
      <c r="L699" s="1705"/>
      <c r="M699" s="1705"/>
      <c r="N699" s="1705"/>
      <c r="O699" s="1705"/>
      <c r="P699" s="1705"/>
      <c r="Q699" s="1705"/>
    </row>
    <row r="700" spans="1:17" ht="15.75" customHeight="1">
      <c r="A700" s="1705"/>
      <c r="B700" s="1705"/>
      <c r="C700" s="1705"/>
      <c r="D700" s="1705"/>
      <c r="E700" s="1705"/>
      <c r="F700" s="1705"/>
      <c r="G700" s="1705"/>
      <c r="H700" s="1705"/>
      <c r="I700" s="1705"/>
      <c r="J700" s="1705"/>
      <c r="K700" s="1705"/>
      <c r="L700" s="1705"/>
      <c r="M700" s="1705"/>
      <c r="N700" s="1705"/>
      <c r="O700" s="1705"/>
      <c r="P700" s="1705"/>
      <c r="Q700" s="1705"/>
    </row>
    <row r="701" spans="1:17" ht="15.75" customHeight="1">
      <c r="A701" s="1705"/>
      <c r="B701" s="1705"/>
      <c r="C701" s="1705"/>
      <c r="D701" s="1705"/>
      <c r="E701" s="1705"/>
      <c r="F701" s="1705"/>
      <c r="G701" s="1705"/>
      <c r="H701" s="1705"/>
      <c r="I701" s="1705"/>
      <c r="J701" s="1705"/>
      <c r="K701" s="1705"/>
      <c r="L701" s="1705"/>
      <c r="M701" s="1705"/>
      <c r="N701" s="1705"/>
      <c r="O701" s="1705"/>
      <c r="P701" s="1705"/>
      <c r="Q701" s="1705"/>
    </row>
    <row r="702" spans="1:17" ht="15.75" customHeight="1">
      <c r="A702" s="1705"/>
      <c r="B702" s="1705"/>
      <c r="C702" s="1705"/>
      <c r="D702" s="1705"/>
      <c r="E702" s="1705"/>
      <c r="F702" s="1705"/>
      <c r="G702" s="1705"/>
      <c r="H702" s="1705"/>
      <c r="I702" s="1705"/>
      <c r="J702" s="1705"/>
      <c r="K702" s="1705"/>
      <c r="L702" s="1705"/>
      <c r="M702" s="1705"/>
      <c r="N702" s="1705"/>
      <c r="O702" s="1705"/>
      <c r="P702" s="1705"/>
      <c r="Q702" s="1705"/>
    </row>
    <row r="703" spans="1:17" ht="15.75" customHeight="1">
      <c r="A703" s="1705"/>
      <c r="B703" s="1705"/>
      <c r="C703" s="1705"/>
      <c r="D703" s="1705"/>
      <c r="E703" s="1705"/>
      <c r="F703" s="1705"/>
      <c r="G703" s="1705"/>
      <c r="H703" s="1705"/>
      <c r="I703" s="1705"/>
      <c r="J703" s="1705"/>
      <c r="K703" s="1705"/>
      <c r="L703" s="1705"/>
      <c r="M703" s="1705"/>
      <c r="N703" s="1705"/>
      <c r="O703" s="1705"/>
      <c r="P703" s="1705"/>
      <c r="Q703" s="1705"/>
    </row>
    <row r="704" spans="1:17" ht="15.75" customHeight="1">
      <c r="A704" s="1705"/>
      <c r="B704" s="1705"/>
      <c r="C704" s="1705"/>
      <c r="D704" s="1705"/>
      <c r="E704" s="1705"/>
      <c r="F704" s="1705"/>
      <c r="G704" s="1705"/>
      <c r="H704" s="1705"/>
      <c r="I704" s="1705"/>
      <c r="J704" s="1705"/>
      <c r="K704" s="1705"/>
      <c r="L704" s="1705"/>
      <c r="M704" s="1705"/>
      <c r="N704" s="1705"/>
      <c r="O704" s="1705"/>
      <c r="P704" s="1705"/>
      <c r="Q704" s="1705"/>
    </row>
    <row r="705" spans="1:17" ht="15.75" customHeight="1">
      <c r="A705" s="1705"/>
      <c r="B705" s="1705"/>
      <c r="C705" s="1705"/>
      <c r="D705" s="1705"/>
      <c r="E705" s="1705"/>
      <c r="F705" s="1705"/>
      <c r="G705" s="1705"/>
      <c r="H705" s="1705"/>
      <c r="I705" s="1705"/>
      <c r="J705" s="1705"/>
      <c r="K705" s="1705"/>
      <c r="L705" s="1705"/>
      <c r="M705" s="1705"/>
      <c r="N705" s="1705"/>
      <c r="O705" s="1705"/>
      <c r="P705" s="1705"/>
      <c r="Q705" s="1705"/>
    </row>
    <row r="706" spans="1:17" ht="15.75" customHeight="1">
      <c r="A706" s="1705"/>
      <c r="B706" s="1705"/>
      <c r="C706" s="1705"/>
      <c r="D706" s="1705"/>
      <c r="E706" s="1705"/>
      <c r="F706" s="1705"/>
      <c r="G706" s="1705"/>
      <c r="H706" s="1705"/>
      <c r="I706" s="1705"/>
      <c r="J706" s="1705"/>
      <c r="K706" s="1705"/>
      <c r="L706" s="1705"/>
      <c r="M706" s="1705"/>
      <c r="N706" s="1705"/>
      <c r="O706" s="1705"/>
      <c r="P706" s="1705"/>
      <c r="Q706" s="1705"/>
    </row>
    <row r="707" spans="1:17" ht="15.75" customHeight="1">
      <c r="A707" s="1705"/>
      <c r="B707" s="1705"/>
      <c r="C707" s="1705"/>
      <c r="D707" s="1705"/>
      <c r="E707" s="1705"/>
      <c r="F707" s="1705"/>
      <c r="G707" s="1705"/>
      <c r="H707" s="1705"/>
      <c r="I707" s="1705"/>
      <c r="J707" s="1705"/>
      <c r="K707" s="1705"/>
      <c r="L707" s="1705"/>
      <c r="M707" s="1705"/>
      <c r="N707" s="1705"/>
      <c r="O707" s="1705"/>
      <c r="P707" s="1705"/>
      <c r="Q707" s="1705"/>
    </row>
    <row r="708" spans="1:17" ht="15.75" customHeight="1">
      <c r="A708" s="1705"/>
      <c r="B708" s="1705"/>
      <c r="C708" s="1705"/>
      <c r="D708" s="1705"/>
      <c r="E708" s="1705"/>
      <c r="F708" s="1705"/>
      <c r="G708" s="1705"/>
      <c r="H708" s="1705"/>
      <c r="I708" s="1705"/>
      <c r="J708" s="1705"/>
      <c r="K708" s="1705"/>
      <c r="L708" s="1705"/>
      <c r="M708" s="1705"/>
      <c r="N708" s="1705"/>
      <c r="O708" s="1705"/>
      <c r="P708" s="1705"/>
      <c r="Q708" s="1705"/>
    </row>
    <row r="709" spans="1:17" ht="15.75" customHeight="1">
      <c r="A709" s="1705"/>
      <c r="B709" s="1705"/>
      <c r="C709" s="1705"/>
      <c r="D709" s="1705"/>
      <c r="E709" s="1705"/>
      <c r="F709" s="1705"/>
      <c r="G709" s="1705"/>
      <c r="H709" s="1705"/>
      <c r="I709" s="1705"/>
      <c r="J709" s="1705"/>
      <c r="K709" s="1705"/>
      <c r="L709" s="1705"/>
      <c r="M709" s="1705"/>
      <c r="N709" s="1705"/>
      <c r="O709" s="1705"/>
      <c r="P709" s="1705"/>
      <c r="Q709" s="1705"/>
    </row>
    <row r="710" spans="1:17" ht="15.75" customHeight="1">
      <c r="A710" s="1705"/>
      <c r="B710" s="1705"/>
      <c r="C710" s="1705"/>
      <c r="D710" s="1705"/>
      <c r="E710" s="1705"/>
      <c r="F710" s="1705"/>
      <c r="G710" s="1705"/>
      <c r="H710" s="1705"/>
      <c r="I710" s="1705"/>
      <c r="J710" s="1705"/>
      <c r="K710" s="1705"/>
      <c r="L710" s="1705"/>
      <c r="M710" s="1705"/>
      <c r="N710" s="1705"/>
      <c r="O710" s="1705"/>
      <c r="P710" s="1705"/>
      <c r="Q710" s="1705"/>
    </row>
    <row r="711" spans="1:17" ht="15.75" customHeight="1">
      <c r="A711" s="1705"/>
      <c r="B711" s="1705"/>
      <c r="C711" s="1705"/>
      <c r="D711" s="1705"/>
      <c r="E711" s="1705"/>
      <c r="F711" s="1705"/>
      <c r="G711" s="1705"/>
      <c r="H711" s="1705"/>
      <c r="I711" s="1705"/>
      <c r="J711" s="1705"/>
      <c r="K711" s="1705"/>
      <c r="L711" s="1705"/>
      <c r="M711" s="1705"/>
      <c r="N711" s="1705"/>
      <c r="O711" s="1705"/>
      <c r="P711" s="1705"/>
      <c r="Q711" s="1705"/>
    </row>
    <row r="712" spans="1:17" ht="15.75" customHeight="1">
      <c r="A712" s="1705"/>
      <c r="B712" s="1705"/>
      <c r="C712" s="1705"/>
      <c r="D712" s="1705"/>
      <c r="E712" s="1705"/>
      <c r="F712" s="1705"/>
      <c r="G712" s="1705"/>
      <c r="H712" s="1705"/>
      <c r="I712" s="1705"/>
      <c r="J712" s="1705"/>
      <c r="K712" s="1705"/>
      <c r="L712" s="1705"/>
      <c r="M712" s="1705"/>
      <c r="N712" s="1705"/>
      <c r="O712" s="1705"/>
      <c r="P712" s="1705"/>
      <c r="Q712" s="1705"/>
    </row>
    <row r="713" spans="1:17" ht="15.75" customHeight="1">
      <c r="A713" s="1705"/>
      <c r="B713" s="1705"/>
      <c r="C713" s="1705"/>
      <c r="D713" s="1705"/>
      <c r="E713" s="1705"/>
      <c r="F713" s="1705"/>
      <c r="G713" s="1705"/>
      <c r="H713" s="1705"/>
      <c r="I713" s="1705"/>
      <c r="J713" s="1705"/>
      <c r="K713" s="1705"/>
      <c r="L713" s="1705"/>
      <c r="M713" s="1705"/>
      <c r="N713" s="1705"/>
      <c r="O713" s="1705"/>
      <c r="P713" s="1705"/>
      <c r="Q713" s="1705"/>
    </row>
    <row r="714" spans="1:17" ht="15.75" customHeight="1">
      <c r="A714" s="1705"/>
      <c r="B714" s="1705"/>
      <c r="C714" s="1705"/>
      <c r="D714" s="1705"/>
      <c r="E714" s="1705"/>
      <c r="F714" s="1705"/>
      <c r="G714" s="1705"/>
      <c r="H714" s="1705"/>
      <c r="I714" s="1705"/>
      <c r="J714" s="1705"/>
      <c r="K714" s="1705"/>
      <c r="L714" s="1705"/>
      <c r="M714" s="1705"/>
      <c r="N714" s="1705"/>
      <c r="O714" s="1705"/>
      <c r="P714" s="1705"/>
      <c r="Q714" s="1705"/>
    </row>
    <row r="715" spans="1:17" ht="15.75" customHeight="1">
      <c r="A715" s="1705"/>
      <c r="B715" s="1705"/>
      <c r="C715" s="1705"/>
      <c r="D715" s="1705"/>
      <c r="E715" s="1705"/>
      <c r="F715" s="1705"/>
      <c r="G715" s="1705"/>
      <c r="H715" s="1705"/>
      <c r="I715" s="1705"/>
      <c r="J715" s="1705"/>
      <c r="K715" s="1705"/>
      <c r="L715" s="1705"/>
      <c r="M715" s="1705"/>
      <c r="N715" s="1705"/>
      <c r="O715" s="1705"/>
      <c r="P715" s="1705"/>
      <c r="Q715" s="1705"/>
    </row>
    <row r="716" spans="1:17" ht="15.75" customHeight="1">
      <c r="A716" s="1705"/>
      <c r="B716" s="1705"/>
      <c r="C716" s="1705"/>
      <c r="D716" s="1705"/>
      <c r="E716" s="1705"/>
      <c r="F716" s="1705"/>
      <c r="G716" s="1705"/>
      <c r="H716" s="1705"/>
      <c r="I716" s="1705"/>
      <c r="J716" s="1705"/>
      <c r="K716" s="1705"/>
      <c r="L716" s="1705"/>
      <c r="M716" s="1705"/>
      <c r="N716" s="1705"/>
      <c r="O716" s="1705"/>
      <c r="P716" s="1705"/>
      <c r="Q716" s="1705"/>
    </row>
    <row r="717" spans="1:17" ht="15.75" customHeight="1">
      <c r="A717" s="1705"/>
      <c r="B717" s="1705"/>
      <c r="C717" s="1705"/>
      <c r="D717" s="1705"/>
      <c r="E717" s="1705"/>
      <c r="F717" s="1705"/>
      <c r="G717" s="1705"/>
      <c r="H717" s="1705"/>
      <c r="I717" s="1705"/>
      <c r="J717" s="1705"/>
      <c r="K717" s="1705"/>
      <c r="L717" s="1705"/>
      <c r="M717" s="1705"/>
      <c r="N717" s="1705"/>
      <c r="O717" s="1705"/>
      <c r="P717" s="1705"/>
      <c r="Q717" s="1705"/>
    </row>
    <row r="718" spans="1:17" ht="15.75" customHeight="1">
      <c r="A718" s="1705"/>
      <c r="B718" s="1705"/>
      <c r="C718" s="1705"/>
      <c r="D718" s="1705"/>
      <c r="E718" s="1705"/>
      <c r="F718" s="1705"/>
      <c r="G718" s="1705"/>
      <c r="H718" s="1705"/>
      <c r="I718" s="1705"/>
      <c r="J718" s="1705"/>
      <c r="K718" s="1705"/>
      <c r="L718" s="1705"/>
      <c r="M718" s="1705"/>
      <c r="N718" s="1705"/>
      <c r="O718" s="1705"/>
      <c r="P718" s="1705"/>
      <c r="Q718" s="1705"/>
    </row>
    <row r="719" spans="1:17" ht="15.75" customHeight="1">
      <c r="A719" s="1705"/>
      <c r="B719" s="1705"/>
      <c r="C719" s="1705"/>
      <c r="D719" s="1705"/>
      <c r="E719" s="1705"/>
      <c r="F719" s="1705"/>
      <c r="G719" s="1705"/>
      <c r="H719" s="1705"/>
      <c r="I719" s="1705"/>
      <c r="J719" s="1705"/>
      <c r="K719" s="1705"/>
      <c r="L719" s="1705"/>
      <c r="M719" s="1705"/>
      <c r="N719" s="1705"/>
      <c r="O719" s="1705"/>
      <c r="P719" s="1705"/>
      <c r="Q719" s="1705"/>
    </row>
    <row r="720" spans="1:17" ht="15.75" customHeight="1">
      <c r="A720" s="1705"/>
      <c r="B720" s="1705"/>
      <c r="C720" s="1705"/>
      <c r="D720" s="1705"/>
      <c r="E720" s="1705"/>
      <c r="F720" s="1705"/>
      <c r="G720" s="1705"/>
      <c r="H720" s="1705"/>
      <c r="I720" s="1705"/>
      <c r="J720" s="1705"/>
      <c r="K720" s="1705"/>
      <c r="L720" s="1705"/>
      <c r="M720" s="1705"/>
      <c r="N720" s="1705"/>
      <c r="O720" s="1705"/>
      <c r="P720" s="1705"/>
      <c r="Q720" s="1705"/>
    </row>
    <row r="721" spans="1:17" ht="15.75" customHeight="1">
      <c r="A721" s="1705"/>
      <c r="B721" s="1705"/>
      <c r="C721" s="1705"/>
      <c r="D721" s="1705"/>
      <c r="E721" s="1705"/>
      <c r="F721" s="1705"/>
      <c r="G721" s="1705"/>
      <c r="H721" s="1705"/>
      <c r="I721" s="1705"/>
      <c r="J721" s="1705"/>
      <c r="K721" s="1705"/>
      <c r="L721" s="1705"/>
      <c r="M721" s="1705"/>
      <c r="N721" s="1705"/>
      <c r="O721" s="1705"/>
      <c r="P721" s="1705"/>
      <c r="Q721" s="1705"/>
    </row>
    <row r="722" spans="1:17" ht="15.75" customHeight="1">
      <c r="A722" s="1705"/>
      <c r="B722" s="1705"/>
      <c r="C722" s="1705"/>
      <c r="D722" s="1705"/>
      <c r="E722" s="1705"/>
      <c r="F722" s="1705"/>
      <c r="G722" s="1705"/>
      <c r="H722" s="1705"/>
      <c r="I722" s="1705"/>
      <c r="J722" s="1705"/>
      <c r="K722" s="1705"/>
      <c r="L722" s="1705"/>
      <c r="M722" s="1705"/>
      <c r="N722" s="1705"/>
      <c r="O722" s="1705"/>
      <c r="P722" s="1705"/>
      <c r="Q722" s="1705"/>
    </row>
    <row r="723" spans="1:17" ht="15.75" customHeight="1">
      <c r="A723" s="1705"/>
      <c r="B723" s="1705"/>
      <c r="C723" s="1705"/>
      <c r="D723" s="1705"/>
      <c r="E723" s="1705"/>
      <c r="F723" s="1705"/>
      <c r="G723" s="1705"/>
      <c r="H723" s="1705"/>
      <c r="I723" s="1705"/>
      <c r="J723" s="1705"/>
      <c r="K723" s="1705"/>
      <c r="L723" s="1705"/>
      <c r="M723" s="1705"/>
      <c r="N723" s="1705"/>
      <c r="O723" s="1705"/>
      <c r="P723" s="1705"/>
      <c r="Q723" s="1705"/>
    </row>
    <row r="724" spans="1:17" ht="15.75" customHeight="1">
      <c r="A724" s="1705"/>
      <c r="B724" s="1705"/>
      <c r="C724" s="1705"/>
      <c r="D724" s="1705"/>
      <c r="E724" s="1705"/>
      <c r="F724" s="1705"/>
      <c r="G724" s="1705"/>
      <c r="H724" s="1705"/>
      <c r="I724" s="1705"/>
      <c r="J724" s="1705"/>
      <c r="K724" s="1705"/>
      <c r="L724" s="1705"/>
      <c r="M724" s="1705"/>
      <c r="N724" s="1705"/>
      <c r="O724" s="1705"/>
      <c r="P724" s="1705"/>
      <c r="Q724" s="1705"/>
    </row>
    <row r="725" spans="1:17" ht="15.75" customHeight="1">
      <c r="A725" s="1705"/>
      <c r="B725" s="1705"/>
      <c r="C725" s="1705"/>
      <c r="D725" s="1705"/>
      <c r="E725" s="1705"/>
      <c r="F725" s="1705"/>
      <c r="G725" s="1705"/>
      <c r="H725" s="1705"/>
      <c r="I725" s="1705"/>
      <c r="J725" s="1705"/>
      <c r="K725" s="1705"/>
      <c r="L725" s="1705"/>
      <c r="M725" s="1705"/>
      <c r="N725" s="1705"/>
      <c r="O725" s="1705"/>
      <c r="P725" s="1705"/>
      <c r="Q725" s="1705"/>
    </row>
    <row r="726" spans="1:17" ht="15.75" customHeight="1">
      <c r="A726" s="1705"/>
      <c r="B726" s="1705"/>
      <c r="C726" s="1705"/>
      <c r="D726" s="1705"/>
      <c r="E726" s="1705"/>
      <c r="F726" s="1705"/>
      <c r="G726" s="1705"/>
      <c r="H726" s="1705"/>
      <c r="I726" s="1705"/>
      <c r="J726" s="1705"/>
      <c r="K726" s="1705"/>
      <c r="L726" s="1705"/>
      <c r="M726" s="1705"/>
      <c r="N726" s="1705"/>
      <c r="O726" s="1705"/>
      <c r="P726" s="1705"/>
      <c r="Q726" s="1705"/>
    </row>
    <row r="727" spans="1:17" ht="15.75" customHeight="1">
      <c r="A727" s="1705"/>
      <c r="B727" s="1705"/>
      <c r="C727" s="1705"/>
      <c r="D727" s="1705"/>
      <c r="E727" s="1705"/>
      <c r="F727" s="1705"/>
      <c r="G727" s="1705"/>
      <c r="H727" s="1705"/>
      <c r="I727" s="1705"/>
      <c r="J727" s="1705"/>
      <c r="K727" s="1705"/>
      <c r="L727" s="1705"/>
      <c r="M727" s="1705"/>
      <c r="N727" s="1705"/>
      <c r="O727" s="1705"/>
      <c r="P727" s="1705"/>
      <c r="Q727" s="1705"/>
    </row>
    <row r="728" spans="1:17" ht="15.75" customHeight="1">
      <c r="A728" s="1705"/>
      <c r="B728" s="1705"/>
      <c r="C728" s="1705"/>
      <c r="D728" s="1705"/>
      <c r="E728" s="1705"/>
      <c r="F728" s="1705"/>
      <c r="G728" s="1705"/>
      <c r="H728" s="1705"/>
      <c r="I728" s="1705"/>
      <c r="J728" s="1705"/>
      <c r="K728" s="1705"/>
      <c r="L728" s="1705"/>
      <c r="M728" s="1705"/>
      <c r="N728" s="1705"/>
      <c r="O728" s="1705"/>
      <c r="P728" s="1705"/>
      <c r="Q728" s="1705"/>
    </row>
    <row r="729" spans="1:17" ht="15.75" customHeight="1">
      <c r="A729" s="1705"/>
      <c r="B729" s="1705"/>
      <c r="C729" s="1705"/>
      <c r="D729" s="1705"/>
      <c r="E729" s="1705"/>
      <c r="F729" s="1705"/>
      <c r="G729" s="1705"/>
      <c r="H729" s="1705"/>
      <c r="I729" s="1705"/>
      <c r="J729" s="1705"/>
      <c r="K729" s="1705"/>
      <c r="L729" s="1705"/>
      <c r="M729" s="1705"/>
      <c r="N729" s="1705"/>
      <c r="O729" s="1705"/>
      <c r="P729" s="1705"/>
      <c r="Q729" s="1705"/>
    </row>
    <row r="730" spans="1:17" ht="15.75" customHeight="1">
      <c r="A730" s="1705"/>
      <c r="B730" s="1705"/>
      <c r="C730" s="1705"/>
      <c r="D730" s="1705"/>
      <c r="E730" s="1705"/>
      <c r="F730" s="1705"/>
      <c r="G730" s="1705"/>
      <c r="H730" s="1705"/>
      <c r="I730" s="1705"/>
      <c r="J730" s="1705"/>
      <c r="K730" s="1705"/>
      <c r="L730" s="1705"/>
      <c r="M730" s="1705"/>
      <c r="N730" s="1705"/>
      <c r="O730" s="1705"/>
      <c r="P730" s="1705"/>
      <c r="Q730" s="1705"/>
    </row>
    <row r="731" spans="1:17" ht="15.75" customHeight="1">
      <c r="A731" s="1705"/>
      <c r="B731" s="1705"/>
      <c r="C731" s="1705"/>
      <c r="D731" s="1705"/>
      <c r="E731" s="1705"/>
      <c r="F731" s="1705"/>
      <c r="G731" s="1705"/>
      <c r="H731" s="1705"/>
      <c r="I731" s="1705"/>
      <c r="J731" s="1705"/>
      <c r="K731" s="1705"/>
      <c r="L731" s="1705"/>
      <c r="M731" s="1705"/>
      <c r="N731" s="1705"/>
      <c r="O731" s="1705"/>
      <c r="P731" s="1705"/>
      <c r="Q731" s="1705"/>
    </row>
    <row r="732" spans="1:17" ht="15.75" customHeight="1">
      <c r="A732" s="1705"/>
      <c r="B732" s="1705"/>
      <c r="C732" s="1705"/>
      <c r="D732" s="1705"/>
      <c r="E732" s="1705"/>
      <c r="F732" s="1705"/>
      <c r="G732" s="1705"/>
      <c r="H732" s="1705"/>
      <c r="I732" s="1705"/>
      <c r="J732" s="1705"/>
      <c r="K732" s="1705"/>
      <c r="L732" s="1705"/>
      <c r="M732" s="1705"/>
      <c r="N732" s="1705"/>
      <c r="O732" s="1705"/>
      <c r="P732" s="1705"/>
      <c r="Q732" s="1705"/>
    </row>
    <row r="733" spans="1:17" ht="15.75" customHeight="1">
      <c r="A733" s="1705"/>
      <c r="B733" s="1705"/>
      <c r="C733" s="1705"/>
      <c r="D733" s="1705"/>
      <c r="E733" s="1705"/>
      <c r="F733" s="1705"/>
      <c r="G733" s="1705"/>
      <c r="H733" s="1705"/>
      <c r="I733" s="1705"/>
      <c r="J733" s="1705"/>
      <c r="K733" s="1705"/>
      <c r="L733" s="1705"/>
      <c r="M733" s="1705"/>
      <c r="N733" s="1705"/>
      <c r="O733" s="1705"/>
      <c r="P733" s="1705"/>
      <c r="Q733" s="1705"/>
    </row>
    <row r="734" spans="1:17" ht="15.75" customHeight="1">
      <c r="A734" s="1705"/>
      <c r="B734" s="1705"/>
      <c r="C734" s="1705"/>
      <c r="D734" s="1705"/>
      <c r="E734" s="1705"/>
      <c r="F734" s="1705"/>
      <c r="G734" s="1705"/>
      <c r="H734" s="1705"/>
      <c r="I734" s="1705"/>
      <c r="J734" s="1705"/>
      <c r="K734" s="1705"/>
      <c r="L734" s="1705"/>
      <c r="M734" s="1705"/>
      <c r="N734" s="1705"/>
      <c r="O734" s="1705"/>
      <c r="P734" s="1705"/>
      <c r="Q734" s="1705"/>
    </row>
    <row r="735" spans="1:17" ht="15.75" customHeight="1">
      <c r="A735" s="1705"/>
      <c r="B735" s="1705"/>
      <c r="C735" s="1705"/>
      <c r="D735" s="1705"/>
      <c r="E735" s="1705"/>
      <c r="F735" s="1705"/>
      <c r="G735" s="1705"/>
      <c r="H735" s="1705"/>
      <c r="I735" s="1705"/>
      <c r="J735" s="1705"/>
      <c r="K735" s="1705"/>
      <c r="L735" s="1705"/>
      <c r="M735" s="1705"/>
      <c r="N735" s="1705"/>
      <c r="O735" s="1705"/>
      <c r="P735" s="1705"/>
      <c r="Q735" s="1705"/>
    </row>
    <row r="736" spans="1:17" ht="15.75" customHeight="1">
      <c r="A736" s="1705"/>
      <c r="B736" s="1705"/>
      <c r="C736" s="1705"/>
      <c r="D736" s="1705"/>
      <c r="E736" s="1705"/>
      <c r="F736" s="1705"/>
      <c r="G736" s="1705"/>
      <c r="H736" s="1705"/>
      <c r="I736" s="1705"/>
      <c r="J736" s="1705"/>
      <c r="K736" s="1705"/>
      <c r="L736" s="1705"/>
      <c r="M736" s="1705"/>
      <c r="N736" s="1705"/>
      <c r="O736" s="1705"/>
      <c r="P736" s="1705"/>
      <c r="Q736" s="1705"/>
    </row>
    <row r="737" spans="1:17" ht="15.75" customHeight="1">
      <c r="A737" s="1705"/>
      <c r="B737" s="1705"/>
      <c r="C737" s="1705"/>
      <c r="D737" s="1705"/>
      <c r="E737" s="1705"/>
      <c r="F737" s="1705"/>
      <c r="G737" s="1705"/>
      <c r="H737" s="1705"/>
      <c r="I737" s="1705"/>
      <c r="J737" s="1705"/>
      <c r="K737" s="1705"/>
      <c r="L737" s="1705"/>
      <c r="M737" s="1705"/>
      <c r="N737" s="1705"/>
      <c r="O737" s="1705"/>
      <c r="P737" s="1705"/>
      <c r="Q737" s="1705"/>
    </row>
    <row r="738" spans="1:17" ht="15.75" customHeight="1">
      <c r="A738" s="1705"/>
      <c r="B738" s="1705"/>
      <c r="C738" s="1705"/>
      <c r="D738" s="1705"/>
      <c r="E738" s="1705"/>
      <c r="F738" s="1705"/>
      <c r="G738" s="1705"/>
      <c r="H738" s="1705"/>
      <c r="I738" s="1705"/>
      <c r="J738" s="1705"/>
      <c r="K738" s="1705"/>
      <c r="L738" s="1705"/>
      <c r="M738" s="1705"/>
      <c r="N738" s="1705"/>
      <c r="O738" s="1705"/>
      <c r="P738" s="1705"/>
      <c r="Q738" s="1705"/>
    </row>
    <row r="739" spans="1:17" ht="15.75" customHeight="1">
      <c r="A739" s="1705"/>
      <c r="B739" s="1705"/>
      <c r="C739" s="1705"/>
      <c r="D739" s="1705"/>
      <c r="E739" s="1705"/>
      <c r="F739" s="1705"/>
      <c r="G739" s="1705"/>
      <c r="H739" s="1705"/>
      <c r="I739" s="1705"/>
      <c r="J739" s="1705"/>
      <c r="K739" s="1705"/>
      <c r="L739" s="1705"/>
      <c r="M739" s="1705"/>
      <c r="N739" s="1705"/>
      <c r="O739" s="1705"/>
      <c r="P739" s="1705"/>
      <c r="Q739" s="1705"/>
    </row>
    <row r="740" spans="1:17" ht="15.75" customHeight="1">
      <c r="A740" s="1705"/>
      <c r="B740" s="1705"/>
      <c r="C740" s="1705"/>
      <c r="D740" s="1705"/>
      <c r="E740" s="1705"/>
      <c r="F740" s="1705"/>
      <c r="G740" s="1705"/>
      <c r="H740" s="1705"/>
      <c r="I740" s="1705"/>
      <c r="J740" s="1705"/>
      <c r="K740" s="1705"/>
      <c r="L740" s="1705"/>
      <c r="M740" s="1705"/>
      <c r="N740" s="1705"/>
      <c r="O740" s="1705"/>
      <c r="P740" s="1705"/>
      <c r="Q740" s="1705"/>
    </row>
    <row r="741" spans="1:17" ht="15.75" customHeight="1">
      <c r="A741" s="1705"/>
      <c r="B741" s="1705"/>
      <c r="C741" s="1705"/>
      <c r="D741" s="1705"/>
      <c r="E741" s="1705"/>
      <c r="F741" s="1705"/>
      <c r="G741" s="1705"/>
      <c r="H741" s="1705"/>
      <c r="I741" s="1705"/>
      <c r="J741" s="1705"/>
      <c r="K741" s="1705"/>
      <c r="L741" s="1705"/>
      <c r="M741" s="1705"/>
      <c r="N741" s="1705"/>
      <c r="O741" s="1705"/>
      <c r="P741" s="1705"/>
      <c r="Q741" s="1705"/>
    </row>
    <row r="742" spans="1:17" ht="15.75" customHeight="1">
      <c r="A742" s="1705"/>
      <c r="B742" s="1705"/>
      <c r="C742" s="1705"/>
      <c r="D742" s="1705"/>
      <c r="E742" s="1705"/>
      <c r="F742" s="1705"/>
      <c r="G742" s="1705"/>
      <c r="H742" s="1705"/>
      <c r="I742" s="1705"/>
      <c r="J742" s="1705"/>
      <c r="K742" s="1705"/>
      <c r="L742" s="1705"/>
      <c r="M742" s="1705"/>
      <c r="N742" s="1705"/>
      <c r="O742" s="1705"/>
      <c r="P742" s="1705"/>
      <c r="Q742" s="1705"/>
    </row>
    <row r="743" spans="1:17" ht="15.75" customHeight="1">
      <c r="A743" s="1705"/>
      <c r="B743" s="1705"/>
      <c r="C743" s="1705"/>
      <c r="D743" s="1705"/>
      <c r="E743" s="1705"/>
      <c r="F743" s="1705"/>
      <c r="G743" s="1705"/>
      <c r="H743" s="1705"/>
      <c r="I743" s="1705"/>
      <c r="J743" s="1705"/>
      <c r="K743" s="1705"/>
      <c r="L743" s="1705"/>
      <c r="M743" s="1705"/>
      <c r="N743" s="1705"/>
      <c r="O743" s="1705"/>
      <c r="P743" s="1705"/>
      <c r="Q743" s="1705"/>
    </row>
    <row r="744" spans="1:17" ht="15.75" customHeight="1">
      <c r="A744" s="1705"/>
      <c r="B744" s="1705"/>
      <c r="C744" s="1705"/>
      <c r="D744" s="1705"/>
      <c r="E744" s="1705"/>
      <c r="F744" s="1705"/>
      <c r="G744" s="1705"/>
      <c r="H744" s="1705"/>
      <c r="I744" s="1705"/>
      <c r="J744" s="1705"/>
      <c r="K744" s="1705"/>
      <c r="L744" s="1705"/>
      <c r="M744" s="1705"/>
      <c r="N744" s="1705"/>
      <c r="O744" s="1705"/>
      <c r="P744" s="1705"/>
      <c r="Q744" s="1705"/>
    </row>
    <row r="745" spans="1:17" ht="15.75" customHeight="1">
      <c r="A745" s="1705"/>
      <c r="B745" s="1705"/>
      <c r="C745" s="1705"/>
      <c r="D745" s="1705"/>
      <c r="E745" s="1705"/>
      <c r="F745" s="1705"/>
      <c r="G745" s="1705"/>
      <c r="H745" s="1705"/>
      <c r="I745" s="1705"/>
      <c r="J745" s="1705"/>
      <c r="K745" s="1705"/>
      <c r="L745" s="1705"/>
      <c r="M745" s="1705"/>
      <c r="N745" s="1705"/>
      <c r="O745" s="1705"/>
      <c r="P745" s="1705"/>
      <c r="Q745" s="1705"/>
    </row>
    <row r="746" spans="1:17" ht="15.75" customHeight="1">
      <c r="A746" s="1705"/>
      <c r="B746" s="1705"/>
      <c r="C746" s="1705"/>
      <c r="D746" s="1705"/>
      <c r="E746" s="1705"/>
      <c r="F746" s="1705"/>
      <c r="G746" s="1705"/>
      <c r="H746" s="1705"/>
      <c r="I746" s="1705"/>
      <c r="J746" s="1705"/>
      <c r="K746" s="1705"/>
      <c r="L746" s="1705"/>
      <c r="M746" s="1705"/>
      <c r="N746" s="1705"/>
      <c r="O746" s="1705"/>
      <c r="P746" s="1705"/>
      <c r="Q746" s="1705"/>
    </row>
    <row r="747" spans="1:17" ht="15.75" customHeight="1">
      <c r="A747" s="1705"/>
      <c r="B747" s="1705"/>
      <c r="C747" s="1705"/>
      <c r="D747" s="1705"/>
      <c r="E747" s="1705"/>
      <c r="F747" s="1705"/>
      <c r="G747" s="1705"/>
      <c r="H747" s="1705"/>
      <c r="I747" s="1705"/>
      <c r="J747" s="1705"/>
      <c r="K747" s="1705"/>
      <c r="L747" s="1705"/>
      <c r="M747" s="1705"/>
      <c r="N747" s="1705"/>
      <c r="O747" s="1705"/>
      <c r="P747" s="1705"/>
      <c r="Q747" s="1705"/>
    </row>
    <row r="748" spans="1:17" ht="15.75" customHeight="1">
      <c r="A748" s="1705"/>
      <c r="B748" s="1705"/>
      <c r="C748" s="1705"/>
      <c r="D748" s="1705"/>
      <c r="E748" s="1705"/>
      <c r="F748" s="1705"/>
      <c r="G748" s="1705"/>
      <c r="H748" s="1705"/>
      <c r="I748" s="1705"/>
      <c r="J748" s="1705"/>
      <c r="K748" s="1705"/>
      <c r="L748" s="1705"/>
      <c r="M748" s="1705"/>
      <c r="N748" s="1705"/>
      <c r="O748" s="1705"/>
      <c r="P748" s="1705"/>
      <c r="Q748" s="1705"/>
    </row>
    <row r="749" spans="1:17" ht="15.75" customHeight="1">
      <c r="A749" s="1705"/>
      <c r="B749" s="1705"/>
      <c r="C749" s="1705"/>
      <c r="D749" s="1705"/>
      <c r="E749" s="1705"/>
      <c r="F749" s="1705"/>
      <c r="G749" s="1705"/>
      <c r="H749" s="1705"/>
      <c r="I749" s="1705"/>
      <c r="J749" s="1705"/>
      <c r="K749" s="1705"/>
      <c r="L749" s="1705"/>
      <c r="M749" s="1705"/>
      <c r="N749" s="1705"/>
      <c r="O749" s="1705"/>
      <c r="P749" s="1705"/>
      <c r="Q749" s="1705"/>
    </row>
    <row r="750" spans="1:17" ht="15.75" customHeight="1">
      <c r="A750" s="1705"/>
      <c r="B750" s="1705"/>
      <c r="C750" s="1705"/>
      <c r="D750" s="1705"/>
      <c r="E750" s="1705"/>
      <c r="F750" s="1705"/>
      <c r="G750" s="1705"/>
      <c r="H750" s="1705"/>
      <c r="I750" s="1705"/>
      <c r="J750" s="1705"/>
      <c r="K750" s="1705"/>
      <c r="L750" s="1705"/>
      <c r="M750" s="1705"/>
      <c r="N750" s="1705"/>
      <c r="O750" s="1705"/>
      <c r="P750" s="1705"/>
      <c r="Q750" s="1705"/>
    </row>
    <row r="751" spans="1:17" ht="15.75" customHeight="1">
      <c r="A751" s="1705"/>
      <c r="B751" s="1705"/>
      <c r="C751" s="1705"/>
      <c r="D751" s="1705"/>
      <c r="E751" s="1705"/>
      <c r="F751" s="1705"/>
      <c r="G751" s="1705"/>
      <c r="H751" s="1705"/>
      <c r="I751" s="1705"/>
      <c r="J751" s="1705"/>
      <c r="K751" s="1705"/>
      <c r="L751" s="1705"/>
      <c r="M751" s="1705"/>
      <c r="N751" s="1705"/>
      <c r="O751" s="1705"/>
      <c r="P751" s="1705"/>
      <c r="Q751" s="1705"/>
    </row>
    <row r="752" spans="1:17" ht="15.75" customHeight="1">
      <c r="A752" s="1705"/>
      <c r="B752" s="1705"/>
      <c r="C752" s="1705"/>
      <c r="D752" s="1705"/>
      <c r="E752" s="1705"/>
      <c r="F752" s="1705"/>
      <c r="G752" s="1705"/>
      <c r="H752" s="1705"/>
      <c r="I752" s="1705"/>
      <c r="J752" s="1705"/>
      <c r="K752" s="1705"/>
      <c r="L752" s="1705"/>
      <c r="M752" s="1705"/>
      <c r="N752" s="1705"/>
      <c r="O752" s="1705"/>
      <c r="P752" s="1705"/>
      <c r="Q752" s="1705"/>
    </row>
    <row r="753" spans="1:17" ht="15.75" customHeight="1">
      <c r="A753" s="1705"/>
      <c r="B753" s="1705"/>
      <c r="C753" s="1705"/>
      <c r="D753" s="1705"/>
      <c r="E753" s="1705"/>
      <c r="F753" s="1705"/>
      <c r="G753" s="1705"/>
      <c r="H753" s="1705"/>
      <c r="I753" s="1705"/>
      <c r="J753" s="1705"/>
      <c r="K753" s="1705"/>
      <c r="L753" s="1705"/>
      <c r="M753" s="1705"/>
      <c r="N753" s="1705"/>
      <c r="O753" s="1705"/>
      <c r="P753" s="1705"/>
      <c r="Q753" s="1705"/>
    </row>
    <row r="754" spans="1:17" ht="15.75" customHeight="1">
      <c r="A754" s="1705"/>
      <c r="B754" s="1705"/>
      <c r="C754" s="1705"/>
      <c r="D754" s="1705"/>
      <c r="E754" s="1705"/>
      <c r="F754" s="1705"/>
      <c r="G754" s="1705"/>
      <c r="H754" s="1705"/>
      <c r="I754" s="1705"/>
      <c r="J754" s="1705"/>
      <c r="K754" s="1705"/>
      <c r="L754" s="1705"/>
      <c r="M754" s="1705"/>
      <c r="N754" s="1705"/>
      <c r="O754" s="1705"/>
      <c r="P754" s="1705"/>
      <c r="Q754" s="1705"/>
    </row>
    <row r="755" spans="1:17" ht="15.75" customHeight="1">
      <c r="A755" s="1705"/>
      <c r="B755" s="1705"/>
      <c r="C755" s="1705"/>
      <c r="D755" s="1705"/>
      <c r="E755" s="1705"/>
      <c r="F755" s="1705"/>
      <c r="G755" s="1705"/>
      <c r="H755" s="1705"/>
      <c r="I755" s="1705"/>
      <c r="J755" s="1705"/>
      <c r="K755" s="1705"/>
      <c r="L755" s="1705"/>
      <c r="M755" s="1705"/>
      <c r="N755" s="1705"/>
      <c r="O755" s="1705"/>
      <c r="P755" s="1705"/>
      <c r="Q755" s="1705"/>
    </row>
    <row r="756" spans="1:17" ht="15.75" customHeight="1">
      <c r="A756" s="1705"/>
      <c r="B756" s="1705"/>
      <c r="C756" s="1705"/>
      <c r="D756" s="1705"/>
      <c r="E756" s="1705"/>
      <c r="F756" s="1705"/>
      <c r="G756" s="1705"/>
      <c r="H756" s="1705"/>
      <c r="I756" s="1705"/>
      <c r="J756" s="1705"/>
      <c r="K756" s="1705"/>
      <c r="L756" s="1705"/>
      <c r="M756" s="1705"/>
      <c r="N756" s="1705"/>
      <c r="O756" s="1705"/>
      <c r="P756" s="1705"/>
      <c r="Q756" s="1705"/>
    </row>
    <row r="757" spans="1:17" ht="15.75" customHeight="1">
      <c r="A757" s="1705"/>
      <c r="B757" s="1705"/>
      <c r="C757" s="1705"/>
      <c r="D757" s="1705"/>
      <c r="E757" s="1705"/>
      <c r="F757" s="1705"/>
      <c r="G757" s="1705"/>
      <c r="H757" s="1705"/>
      <c r="I757" s="1705"/>
      <c r="J757" s="1705"/>
      <c r="K757" s="1705"/>
      <c r="L757" s="1705"/>
      <c r="M757" s="1705"/>
      <c r="N757" s="1705"/>
      <c r="O757" s="1705"/>
      <c r="P757" s="1705"/>
      <c r="Q757" s="1705"/>
    </row>
    <row r="758" spans="1:17" ht="15.75" customHeight="1">
      <c r="A758" s="1705"/>
      <c r="B758" s="1705"/>
      <c r="C758" s="1705"/>
      <c r="D758" s="1705"/>
      <c r="E758" s="1705"/>
      <c r="F758" s="1705"/>
      <c r="G758" s="1705"/>
      <c r="H758" s="1705"/>
      <c r="I758" s="1705"/>
      <c r="J758" s="1705"/>
      <c r="K758" s="1705"/>
      <c r="L758" s="1705"/>
      <c r="M758" s="1705"/>
      <c r="N758" s="1705"/>
      <c r="O758" s="1705"/>
      <c r="P758" s="1705"/>
      <c r="Q758" s="1705"/>
    </row>
    <row r="759" spans="1:17" ht="15.75" customHeight="1">
      <c r="A759" s="1705"/>
      <c r="B759" s="1705"/>
      <c r="C759" s="1705"/>
      <c r="D759" s="1705"/>
      <c r="E759" s="1705"/>
      <c r="F759" s="1705"/>
      <c r="G759" s="1705"/>
      <c r="H759" s="1705"/>
      <c r="I759" s="1705"/>
      <c r="J759" s="1705"/>
      <c r="K759" s="1705"/>
      <c r="L759" s="1705"/>
      <c r="M759" s="1705"/>
      <c r="N759" s="1705"/>
      <c r="O759" s="1705"/>
      <c r="P759" s="1705"/>
      <c r="Q759" s="1705"/>
    </row>
    <row r="760" spans="1:17" ht="15.75" customHeight="1">
      <c r="A760" s="1705"/>
      <c r="B760" s="1705"/>
      <c r="C760" s="1705"/>
      <c r="D760" s="1705"/>
      <c r="E760" s="1705"/>
      <c r="F760" s="1705"/>
      <c r="G760" s="1705"/>
      <c r="H760" s="1705"/>
      <c r="I760" s="1705"/>
      <c r="J760" s="1705"/>
      <c r="K760" s="1705"/>
      <c r="L760" s="1705"/>
      <c r="M760" s="1705"/>
      <c r="N760" s="1705"/>
      <c r="O760" s="1705"/>
      <c r="P760" s="1705"/>
      <c r="Q760" s="1705"/>
    </row>
    <row r="761" spans="1:17" ht="15.75" customHeight="1">
      <c r="A761" s="1705"/>
      <c r="B761" s="1705"/>
      <c r="C761" s="1705"/>
      <c r="D761" s="1705"/>
      <c r="E761" s="1705"/>
      <c r="F761" s="1705"/>
      <c r="G761" s="1705"/>
      <c r="H761" s="1705"/>
      <c r="I761" s="1705"/>
      <c r="J761" s="1705"/>
      <c r="K761" s="1705"/>
      <c r="L761" s="1705"/>
      <c r="M761" s="1705"/>
      <c r="N761" s="1705"/>
      <c r="O761" s="1705"/>
      <c r="P761" s="1705"/>
      <c r="Q761" s="1705"/>
    </row>
    <row r="762" spans="1:17" ht="15.75" customHeight="1">
      <c r="A762" s="1705"/>
      <c r="B762" s="1705"/>
      <c r="C762" s="1705"/>
      <c r="D762" s="1705"/>
      <c r="E762" s="1705"/>
      <c r="F762" s="1705"/>
      <c r="G762" s="1705"/>
      <c r="H762" s="1705"/>
      <c r="I762" s="1705"/>
      <c r="J762" s="1705"/>
      <c r="K762" s="1705"/>
      <c r="L762" s="1705"/>
      <c r="M762" s="1705"/>
      <c r="N762" s="1705"/>
      <c r="O762" s="1705"/>
      <c r="P762" s="1705"/>
      <c r="Q762" s="1705"/>
    </row>
    <row r="763" spans="1:17" ht="15.75" customHeight="1">
      <c r="A763" s="1705"/>
      <c r="B763" s="1705"/>
      <c r="C763" s="1705"/>
      <c r="D763" s="1705"/>
      <c r="E763" s="1705"/>
      <c r="F763" s="1705"/>
      <c r="G763" s="1705"/>
      <c r="H763" s="1705"/>
      <c r="I763" s="1705"/>
      <c r="J763" s="1705"/>
      <c r="K763" s="1705"/>
      <c r="L763" s="1705"/>
      <c r="M763" s="1705"/>
      <c r="N763" s="1705"/>
      <c r="O763" s="1705"/>
      <c r="P763" s="1705"/>
      <c r="Q763" s="1705"/>
    </row>
    <row r="764" spans="1:17" ht="15.75" customHeight="1">
      <c r="A764" s="1705"/>
      <c r="B764" s="1705"/>
      <c r="C764" s="1705"/>
      <c r="D764" s="1705"/>
      <c r="E764" s="1705"/>
      <c r="F764" s="1705"/>
      <c r="G764" s="1705"/>
      <c r="H764" s="1705"/>
      <c r="I764" s="1705"/>
      <c r="J764" s="1705"/>
      <c r="K764" s="1705"/>
      <c r="L764" s="1705"/>
      <c r="M764" s="1705"/>
      <c r="N764" s="1705"/>
      <c r="O764" s="1705"/>
      <c r="P764" s="1705"/>
      <c r="Q764" s="1705"/>
    </row>
    <row r="765" spans="1:17" ht="15.75" customHeight="1">
      <c r="A765" s="1705"/>
      <c r="B765" s="1705"/>
      <c r="C765" s="1705"/>
      <c r="D765" s="1705"/>
      <c r="E765" s="1705"/>
      <c r="F765" s="1705"/>
      <c r="G765" s="1705"/>
      <c r="H765" s="1705"/>
      <c r="I765" s="1705"/>
      <c r="J765" s="1705"/>
      <c r="K765" s="1705"/>
      <c r="L765" s="1705"/>
      <c r="M765" s="1705"/>
      <c r="N765" s="1705"/>
      <c r="O765" s="1705"/>
      <c r="P765" s="1705"/>
      <c r="Q765" s="1705"/>
    </row>
    <row r="766" spans="1:17" ht="15.75" customHeight="1">
      <c r="A766" s="1705"/>
      <c r="B766" s="1705"/>
      <c r="C766" s="1705"/>
      <c r="D766" s="1705"/>
      <c r="E766" s="1705"/>
      <c r="F766" s="1705"/>
      <c r="G766" s="1705"/>
      <c r="H766" s="1705"/>
      <c r="I766" s="1705"/>
      <c r="J766" s="1705"/>
      <c r="K766" s="1705"/>
      <c r="L766" s="1705"/>
      <c r="M766" s="1705"/>
      <c r="N766" s="1705"/>
      <c r="O766" s="1705"/>
      <c r="P766" s="1705"/>
      <c r="Q766" s="1705"/>
    </row>
    <row r="767" spans="1:17" ht="15.75" customHeight="1">
      <c r="A767" s="1705"/>
      <c r="B767" s="1705"/>
      <c r="C767" s="1705"/>
      <c r="D767" s="1705"/>
      <c r="E767" s="1705"/>
      <c r="F767" s="1705"/>
      <c r="G767" s="1705"/>
      <c r="H767" s="1705"/>
      <c r="I767" s="1705"/>
      <c r="J767" s="1705"/>
      <c r="K767" s="1705"/>
      <c r="L767" s="1705"/>
      <c r="M767" s="1705"/>
      <c r="N767" s="1705"/>
      <c r="O767" s="1705"/>
      <c r="P767" s="1705"/>
      <c r="Q767" s="1705"/>
    </row>
    <row r="768" spans="1:17" ht="15.75" customHeight="1">
      <c r="A768" s="1705"/>
      <c r="B768" s="1705"/>
      <c r="C768" s="1705"/>
      <c r="D768" s="1705"/>
      <c r="E768" s="1705"/>
      <c r="F768" s="1705"/>
      <c r="G768" s="1705"/>
      <c r="H768" s="1705"/>
      <c r="I768" s="1705"/>
      <c r="J768" s="1705"/>
      <c r="K768" s="1705"/>
      <c r="L768" s="1705"/>
      <c r="M768" s="1705"/>
      <c r="N768" s="1705"/>
      <c r="O768" s="1705"/>
      <c r="P768" s="1705"/>
      <c r="Q768" s="1705"/>
    </row>
    <row r="769" spans="1:17" ht="15.75" customHeight="1">
      <c r="A769" s="1705"/>
      <c r="B769" s="1705"/>
      <c r="C769" s="1705"/>
      <c r="D769" s="1705"/>
      <c r="E769" s="1705"/>
      <c r="F769" s="1705"/>
      <c r="G769" s="1705"/>
      <c r="H769" s="1705"/>
      <c r="I769" s="1705"/>
      <c r="J769" s="1705"/>
      <c r="K769" s="1705"/>
      <c r="L769" s="1705"/>
      <c r="M769" s="1705"/>
      <c r="N769" s="1705"/>
      <c r="O769" s="1705"/>
      <c r="P769" s="1705"/>
      <c r="Q769" s="1705"/>
    </row>
    <row r="770" spans="1:17" ht="15.75" customHeight="1">
      <c r="A770" s="1705"/>
      <c r="B770" s="1705"/>
      <c r="C770" s="1705"/>
      <c r="D770" s="1705"/>
      <c r="E770" s="1705"/>
      <c r="F770" s="1705"/>
      <c r="G770" s="1705"/>
      <c r="H770" s="1705"/>
      <c r="I770" s="1705"/>
      <c r="J770" s="1705"/>
      <c r="K770" s="1705"/>
      <c r="L770" s="1705"/>
      <c r="M770" s="1705"/>
      <c r="N770" s="1705"/>
      <c r="O770" s="1705"/>
      <c r="P770" s="1705"/>
      <c r="Q770" s="1705"/>
    </row>
    <row r="771" spans="1:17" ht="15.75" customHeight="1">
      <c r="A771" s="1705"/>
      <c r="B771" s="1705"/>
      <c r="C771" s="1705"/>
      <c r="D771" s="1705"/>
      <c r="E771" s="1705"/>
      <c r="F771" s="1705"/>
      <c r="G771" s="1705"/>
      <c r="H771" s="1705"/>
      <c r="I771" s="1705"/>
      <c r="J771" s="1705"/>
      <c r="K771" s="1705"/>
      <c r="L771" s="1705"/>
      <c r="M771" s="1705"/>
      <c r="N771" s="1705"/>
      <c r="O771" s="1705"/>
      <c r="P771" s="1705"/>
      <c r="Q771" s="1705"/>
    </row>
    <row r="772" spans="1:17" ht="15.75" customHeight="1">
      <c r="A772" s="1705"/>
      <c r="B772" s="1705"/>
      <c r="C772" s="1705"/>
      <c r="D772" s="1705"/>
      <c r="E772" s="1705"/>
      <c r="F772" s="1705"/>
      <c r="G772" s="1705"/>
      <c r="H772" s="1705"/>
      <c r="I772" s="1705"/>
      <c r="J772" s="1705"/>
      <c r="K772" s="1705"/>
      <c r="L772" s="1705"/>
      <c r="M772" s="1705"/>
      <c r="N772" s="1705"/>
      <c r="O772" s="1705"/>
      <c r="P772" s="1705"/>
      <c r="Q772" s="1705"/>
    </row>
    <row r="773" spans="1:17" ht="15.75" customHeight="1">
      <c r="A773" s="1705"/>
      <c r="B773" s="1705"/>
      <c r="C773" s="1705"/>
      <c r="D773" s="1705"/>
      <c r="E773" s="1705"/>
      <c r="F773" s="1705"/>
      <c r="G773" s="1705"/>
      <c r="H773" s="1705"/>
      <c r="I773" s="1705"/>
      <c r="J773" s="1705"/>
      <c r="K773" s="1705"/>
      <c r="L773" s="1705"/>
      <c r="M773" s="1705"/>
      <c r="N773" s="1705"/>
      <c r="O773" s="1705"/>
      <c r="P773" s="1705"/>
      <c r="Q773" s="1705"/>
    </row>
    <row r="774" spans="1:17" ht="15.75" customHeight="1">
      <c r="A774" s="1705"/>
      <c r="B774" s="1705"/>
      <c r="C774" s="1705"/>
      <c r="D774" s="1705"/>
      <c r="E774" s="1705"/>
      <c r="F774" s="1705"/>
      <c r="G774" s="1705"/>
      <c r="H774" s="1705"/>
      <c r="I774" s="1705"/>
      <c r="J774" s="1705"/>
      <c r="K774" s="1705"/>
      <c r="L774" s="1705"/>
      <c r="M774" s="1705"/>
      <c r="N774" s="1705"/>
      <c r="O774" s="1705"/>
      <c r="P774" s="1705"/>
      <c r="Q774" s="1705"/>
    </row>
    <row r="775" spans="1:17" ht="15.75" customHeight="1">
      <c r="A775" s="1705"/>
      <c r="B775" s="1705"/>
      <c r="C775" s="1705"/>
      <c r="D775" s="1705"/>
      <c r="E775" s="1705"/>
      <c r="F775" s="1705"/>
      <c r="G775" s="1705"/>
      <c r="H775" s="1705"/>
      <c r="I775" s="1705"/>
      <c r="J775" s="1705"/>
      <c r="K775" s="1705"/>
      <c r="L775" s="1705"/>
      <c r="M775" s="1705"/>
      <c r="N775" s="1705"/>
      <c r="O775" s="1705"/>
      <c r="P775" s="1705"/>
      <c r="Q775" s="1705"/>
    </row>
    <row r="776" spans="1:17" ht="15.75" customHeight="1">
      <c r="A776" s="1705"/>
      <c r="B776" s="1705"/>
      <c r="C776" s="1705"/>
      <c r="D776" s="1705"/>
      <c r="E776" s="1705"/>
      <c r="F776" s="1705"/>
      <c r="G776" s="1705"/>
      <c r="H776" s="1705"/>
      <c r="I776" s="1705"/>
      <c r="J776" s="1705"/>
      <c r="K776" s="1705"/>
      <c r="L776" s="1705"/>
      <c r="M776" s="1705"/>
      <c r="N776" s="1705"/>
      <c r="O776" s="1705"/>
      <c r="P776" s="1705"/>
      <c r="Q776" s="1705"/>
    </row>
    <row r="777" spans="1:17" ht="15.75" customHeight="1">
      <c r="A777" s="1705"/>
      <c r="B777" s="1705"/>
      <c r="C777" s="1705"/>
      <c r="D777" s="1705"/>
      <c r="E777" s="1705"/>
      <c r="F777" s="1705"/>
      <c r="G777" s="1705"/>
      <c r="H777" s="1705"/>
      <c r="I777" s="1705"/>
      <c r="J777" s="1705"/>
      <c r="K777" s="1705"/>
      <c r="L777" s="1705"/>
      <c r="M777" s="1705"/>
      <c r="N777" s="1705"/>
      <c r="O777" s="1705"/>
      <c r="P777" s="1705"/>
      <c r="Q777" s="1705"/>
    </row>
    <row r="778" spans="1:17" ht="15.75" customHeight="1">
      <c r="A778" s="1705"/>
      <c r="B778" s="1705"/>
      <c r="C778" s="1705"/>
      <c r="D778" s="1705"/>
      <c r="E778" s="1705"/>
      <c r="F778" s="1705"/>
      <c r="G778" s="1705"/>
      <c r="H778" s="1705"/>
      <c r="I778" s="1705"/>
      <c r="J778" s="1705"/>
      <c r="K778" s="1705"/>
      <c r="L778" s="1705"/>
      <c r="M778" s="1705"/>
      <c r="N778" s="1705"/>
      <c r="O778" s="1705"/>
      <c r="P778" s="1705"/>
      <c r="Q778" s="1705"/>
    </row>
    <row r="779" spans="1:17" ht="15.75" customHeight="1">
      <c r="A779" s="1705"/>
      <c r="B779" s="1705"/>
      <c r="C779" s="1705"/>
      <c r="D779" s="1705"/>
      <c r="E779" s="1705"/>
      <c r="F779" s="1705"/>
      <c r="G779" s="1705"/>
      <c r="H779" s="1705"/>
      <c r="I779" s="1705"/>
      <c r="J779" s="1705"/>
      <c r="K779" s="1705"/>
      <c r="L779" s="1705"/>
      <c r="M779" s="1705"/>
      <c r="N779" s="1705"/>
      <c r="O779" s="1705"/>
      <c r="P779" s="1705"/>
      <c r="Q779" s="1705"/>
    </row>
    <row r="780" spans="1:17" ht="15.75" customHeight="1">
      <c r="A780" s="1705"/>
      <c r="B780" s="1705"/>
      <c r="C780" s="1705"/>
      <c r="D780" s="1705"/>
      <c r="E780" s="1705"/>
      <c r="F780" s="1705"/>
      <c r="G780" s="1705"/>
      <c r="H780" s="1705"/>
      <c r="I780" s="1705"/>
      <c r="J780" s="1705"/>
      <c r="K780" s="1705"/>
      <c r="L780" s="1705"/>
      <c r="M780" s="1705"/>
      <c r="N780" s="1705"/>
      <c r="O780" s="1705"/>
      <c r="P780" s="1705"/>
      <c r="Q780" s="1705"/>
    </row>
    <row r="781" spans="1:17" ht="15.75" customHeight="1">
      <c r="A781" s="1705"/>
      <c r="B781" s="1705"/>
      <c r="C781" s="1705"/>
      <c r="D781" s="1705"/>
      <c r="E781" s="1705"/>
      <c r="F781" s="1705"/>
      <c r="G781" s="1705"/>
      <c r="H781" s="1705"/>
      <c r="I781" s="1705"/>
      <c r="J781" s="1705"/>
      <c r="K781" s="1705"/>
      <c r="L781" s="1705"/>
      <c r="M781" s="1705"/>
      <c r="N781" s="1705"/>
      <c r="O781" s="1705"/>
      <c r="P781" s="1705"/>
      <c r="Q781" s="1705"/>
    </row>
    <row r="782" spans="1:17" ht="15.75" customHeight="1">
      <c r="A782" s="1705"/>
      <c r="B782" s="1705"/>
      <c r="C782" s="1705"/>
      <c r="D782" s="1705"/>
      <c r="E782" s="1705"/>
      <c r="F782" s="1705"/>
      <c r="G782" s="1705"/>
      <c r="H782" s="1705"/>
      <c r="I782" s="1705"/>
      <c r="J782" s="1705"/>
      <c r="K782" s="1705"/>
      <c r="L782" s="1705"/>
      <c r="M782" s="1705"/>
      <c r="N782" s="1705"/>
      <c r="O782" s="1705"/>
      <c r="P782" s="1705"/>
      <c r="Q782" s="1705"/>
    </row>
    <row r="783" spans="1:17" ht="15.75" customHeight="1">
      <c r="A783" s="1705"/>
      <c r="B783" s="1705"/>
      <c r="C783" s="1705"/>
      <c r="D783" s="1705"/>
      <c r="E783" s="1705"/>
      <c r="F783" s="1705"/>
      <c r="G783" s="1705"/>
      <c r="H783" s="1705"/>
      <c r="I783" s="1705"/>
      <c r="J783" s="1705"/>
      <c r="K783" s="1705"/>
      <c r="L783" s="1705"/>
      <c r="M783" s="1705"/>
      <c r="N783" s="1705"/>
      <c r="O783" s="1705"/>
      <c r="P783" s="1705"/>
      <c r="Q783" s="1705"/>
    </row>
    <row r="784" spans="1:17" ht="15.75" customHeight="1">
      <c r="A784" s="1705"/>
      <c r="B784" s="1705"/>
      <c r="C784" s="1705"/>
      <c r="D784" s="1705"/>
      <c r="E784" s="1705"/>
      <c r="F784" s="1705"/>
      <c r="G784" s="1705"/>
      <c r="H784" s="1705"/>
      <c r="I784" s="1705"/>
      <c r="J784" s="1705"/>
      <c r="K784" s="1705"/>
      <c r="L784" s="1705"/>
      <c r="M784" s="1705"/>
      <c r="N784" s="1705"/>
      <c r="O784" s="1705"/>
      <c r="P784" s="1705"/>
      <c r="Q784" s="1705"/>
    </row>
    <row r="785" spans="1:17" ht="15.75" customHeight="1">
      <c r="A785" s="1705"/>
      <c r="B785" s="1705"/>
      <c r="C785" s="1705"/>
      <c r="D785" s="1705"/>
      <c r="E785" s="1705"/>
      <c r="F785" s="1705"/>
      <c r="G785" s="1705"/>
      <c r="H785" s="1705"/>
      <c r="I785" s="1705"/>
      <c r="J785" s="1705"/>
      <c r="K785" s="1705"/>
      <c r="L785" s="1705"/>
      <c r="M785" s="1705"/>
      <c r="N785" s="1705"/>
      <c r="O785" s="1705"/>
      <c r="P785" s="1705"/>
      <c r="Q785" s="1705"/>
    </row>
    <row r="786" spans="1:17" ht="15.75" customHeight="1">
      <c r="A786" s="1705"/>
      <c r="B786" s="1705"/>
      <c r="C786" s="1705"/>
      <c r="D786" s="1705"/>
      <c r="E786" s="1705"/>
      <c r="F786" s="1705"/>
      <c r="G786" s="1705"/>
      <c r="H786" s="1705"/>
      <c r="I786" s="1705"/>
      <c r="J786" s="1705"/>
      <c r="K786" s="1705"/>
      <c r="L786" s="1705"/>
      <c r="M786" s="1705"/>
      <c r="N786" s="1705"/>
      <c r="O786" s="1705"/>
      <c r="P786" s="1705"/>
      <c r="Q786" s="1705"/>
    </row>
    <row r="787" spans="1:17" ht="15.75" customHeight="1">
      <c r="A787" s="1705"/>
      <c r="B787" s="1705"/>
      <c r="C787" s="1705"/>
      <c r="D787" s="1705"/>
      <c r="E787" s="1705"/>
      <c r="F787" s="1705"/>
      <c r="G787" s="1705"/>
      <c r="H787" s="1705"/>
      <c r="I787" s="1705"/>
      <c r="J787" s="1705"/>
      <c r="K787" s="1705"/>
      <c r="L787" s="1705"/>
      <c r="M787" s="1705"/>
      <c r="N787" s="1705"/>
      <c r="O787" s="1705"/>
      <c r="P787" s="1705"/>
      <c r="Q787" s="1705"/>
    </row>
    <row r="788" spans="1:17" ht="15.75" customHeight="1">
      <c r="A788" s="1705"/>
      <c r="B788" s="1705"/>
      <c r="C788" s="1705"/>
      <c r="D788" s="1705"/>
      <c r="E788" s="1705"/>
      <c r="F788" s="1705"/>
      <c r="G788" s="1705"/>
      <c r="H788" s="1705"/>
      <c r="I788" s="1705"/>
      <c r="J788" s="1705"/>
      <c r="K788" s="1705"/>
      <c r="L788" s="1705"/>
      <c r="M788" s="1705"/>
      <c r="N788" s="1705"/>
      <c r="O788" s="1705"/>
      <c r="P788" s="1705"/>
      <c r="Q788" s="1705"/>
    </row>
    <row r="789" spans="1:17" ht="15.75" customHeight="1">
      <c r="A789" s="1705"/>
      <c r="B789" s="1705"/>
      <c r="C789" s="1705"/>
      <c r="D789" s="1705"/>
      <c r="E789" s="1705"/>
      <c r="F789" s="1705"/>
      <c r="G789" s="1705"/>
      <c r="H789" s="1705"/>
      <c r="I789" s="1705"/>
      <c r="J789" s="1705"/>
      <c r="K789" s="1705"/>
      <c r="L789" s="1705"/>
      <c r="M789" s="1705"/>
      <c r="N789" s="1705"/>
      <c r="O789" s="1705"/>
      <c r="P789" s="1705"/>
      <c r="Q789" s="1705"/>
    </row>
    <row r="790" spans="1:17" ht="15.75" customHeight="1">
      <c r="A790" s="1705"/>
      <c r="B790" s="1705"/>
      <c r="C790" s="1705"/>
      <c r="D790" s="1705"/>
      <c r="E790" s="1705"/>
      <c r="F790" s="1705"/>
      <c r="G790" s="1705"/>
      <c r="H790" s="1705"/>
      <c r="I790" s="1705"/>
      <c r="J790" s="1705"/>
      <c r="K790" s="1705"/>
      <c r="L790" s="1705"/>
      <c r="M790" s="1705"/>
      <c r="N790" s="1705"/>
      <c r="O790" s="1705"/>
      <c r="P790" s="1705"/>
      <c r="Q790" s="1705"/>
    </row>
    <row r="791" spans="1:17" ht="15.75" customHeight="1">
      <c r="A791" s="1705"/>
      <c r="B791" s="1705"/>
      <c r="C791" s="1705"/>
      <c r="D791" s="1705"/>
      <c r="E791" s="1705"/>
      <c r="F791" s="1705"/>
      <c r="G791" s="1705"/>
      <c r="H791" s="1705"/>
      <c r="I791" s="1705"/>
      <c r="J791" s="1705"/>
      <c r="K791" s="1705"/>
      <c r="L791" s="1705"/>
      <c r="M791" s="1705"/>
      <c r="N791" s="1705"/>
      <c r="O791" s="1705"/>
      <c r="P791" s="1705"/>
      <c r="Q791" s="1705"/>
    </row>
    <row r="792" spans="1:17" ht="15.75" customHeight="1">
      <c r="A792" s="1705"/>
      <c r="B792" s="1705"/>
      <c r="C792" s="1705"/>
      <c r="D792" s="1705"/>
      <c r="E792" s="1705"/>
      <c r="F792" s="1705"/>
      <c r="G792" s="1705"/>
      <c r="H792" s="1705"/>
      <c r="I792" s="1705"/>
      <c r="J792" s="1705"/>
      <c r="K792" s="1705"/>
      <c r="L792" s="1705"/>
      <c r="M792" s="1705"/>
      <c r="N792" s="1705"/>
      <c r="O792" s="1705"/>
      <c r="P792" s="1705"/>
      <c r="Q792" s="1705"/>
    </row>
    <row r="793" spans="1:17" ht="15.75" customHeight="1">
      <c r="A793" s="1705"/>
      <c r="B793" s="1705"/>
      <c r="C793" s="1705"/>
      <c r="D793" s="1705"/>
      <c r="E793" s="1705"/>
      <c r="F793" s="1705"/>
      <c r="G793" s="1705"/>
      <c r="H793" s="1705"/>
      <c r="I793" s="1705"/>
      <c r="J793" s="1705"/>
      <c r="K793" s="1705"/>
      <c r="L793" s="1705"/>
      <c r="M793" s="1705"/>
      <c r="N793" s="1705"/>
      <c r="O793" s="1705"/>
      <c r="P793" s="1705"/>
      <c r="Q793" s="1705"/>
    </row>
    <row r="794" spans="1:17" ht="15.75" customHeight="1">
      <c r="A794" s="1705"/>
      <c r="B794" s="1705"/>
      <c r="C794" s="1705"/>
      <c r="D794" s="1705"/>
      <c r="E794" s="1705"/>
      <c r="F794" s="1705"/>
      <c r="G794" s="1705"/>
      <c r="H794" s="1705"/>
      <c r="I794" s="1705"/>
      <c r="J794" s="1705"/>
      <c r="K794" s="1705"/>
      <c r="L794" s="1705"/>
      <c r="M794" s="1705"/>
      <c r="N794" s="1705"/>
      <c r="O794" s="1705"/>
      <c r="P794" s="1705"/>
      <c r="Q794" s="1705"/>
    </row>
    <row r="795" spans="1:17" ht="15.75" customHeight="1">
      <c r="A795" s="1705"/>
      <c r="B795" s="1705"/>
      <c r="C795" s="1705"/>
      <c r="D795" s="1705"/>
      <c r="E795" s="1705"/>
      <c r="F795" s="1705"/>
      <c r="G795" s="1705"/>
      <c r="H795" s="1705"/>
      <c r="I795" s="1705"/>
      <c r="J795" s="1705"/>
      <c r="K795" s="1705"/>
      <c r="L795" s="1705"/>
      <c r="M795" s="1705"/>
      <c r="N795" s="1705"/>
      <c r="O795" s="1705"/>
      <c r="P795" s="1705"/>
      <c r="Q795" s="1705"/>
    </row>
    <row r="796" spans="1:17" ht="15.75" customHeight="1">
      <c r="A796" s="1705"/>
      <c r="B796" s="1705"/>
      <c r="C796" s="1705"/>
      <c r="D796" s="1705"/>
      <c r="E796" s="1705"/>
      <c r="F796" s="1705"/>
      <c r="G796" s="1705"/>
      <c r="H796" s="1705"/>
      <c r="I796" s="1705"/>
      <c r="J796" s="1705"/>
      <c r="K796" s="1705"/>
      <c r="L796" s="1705"/>
      <c r="M796" s="1705"/>
      <c r="N796" s="1705"/>
      <c r="O796" s="1705"/>
      <c r="P796" s="1705"/>
      <c r="Q796" s="1705"/>
    </row>
    <row r="797" spans="1:17" ht="15.75" customHeight="1">
      <c r="A797" s="1705"/>
      <c r="B797" s="1705"/>
      <c r="C797" s="1705"/>
      <c r="D797" s="1705"/>
      <c r="E797" s="1705"/>
      <c r="F797" s="1705"/>
      <c r="G797" s="1705"/>
      <c r="H797" s="1705"/>
      <c r="I797" s="1705"/>
      <c r="J797" s="1705"/>
      <c r="K797" s="1705"/>
      <c r="L797" s="1705"/>
      <c r="M797" s="1705"/>
      <c r="N797" s="1705"/>
      <c r="O797" s="1705"/>
      <c r="P797" s="1705"/>
      <c r="Q797" s="1705"/>
    </row>
    <row r="798" spans="1:17" ht="15.75" customHeight="1">
      <c r="A798" s="1705"/>
      <c r="B798" s="1705"/>
      <c r="C798" s="1705"/>
      <c r="D798" s="1705"/>
      <c r="E798" s="1705"/>
      <c r="F798" s="1705"/>
      <c r="G798" s="1705"/>
      <c r="H798" s="1705"/>
      <c r="I798" s="1705"/>
      <c r="J798" s="1705"/>
      <c r="K798" s="1705"/>
      <c r="L798" s="1705"/>
      <c r="M798" s="1705"/>
      <c r="N798" s="1705"/>
      <c r="O798" s="1705"/>
      <c r="P798" s="1705"/>
      <c r="Q798" s="1705"/>
    </row>
    <row r="799" spans="1:17" ht="15.75" customHeight="1">
      <c r="A799" s="1705"/>
      <c r="B799" s="1705"/>
      <c r="C799" s="1705"/>
      <c r="D799" s="1705"/>
      <c r="E799" s="1705"/>
      <c r="F799" s="1705"/>
      <c r="G799" s="1705"/>
      <c r="H799" s="1705"/>
      <c r="I799" s="1705"/>
      <c r="J799" s="1705"/>
      <c r="K799" s="1705"/>
      <c r="L799" s="1705"/>
      <c r="M799" s="1705"/>
      <c r="N799" s="1705"/>
      <c r="O799" s="1705"/>
      <c r="P799" s="1705"/>
      <c r="Q799" s="1705"/>
    </row>
    <row r="800" spans="1:17" ht="15.75" customHeight="1">
      <c r="A800" s="1705"/>
      <c r="B800" s="1705"/>
      <c r="C800" s="1705"/>
      <c r="D800" s="1705"/>
      <c r="E800" s="1705"/>
      <c r="F800" s="1705"/>
      <c r="G800" s="1705"/>
      <c r="H800" s="1705"/>
      <c r="I800" s="1705"/>
      <c r="J800" s="1705"/>
      <c r="K800" s="1705"/>
      <c r="L800" s="1705"/>
      <c r="M800" s="1705"/>
      <c r="N800" s="1705"/>
      <c r="O800" s="1705"/>
      <c r="P800" s="1705"/>
      <c r="Q800" s="1705"/>
    </row>
    <row r="801" spans="1:17" ht="15.75" customHeight="1">
      <c r="A801" s="1705"/>
      <c r="B801" s="1705"/>
      <c r="C801" s="1705"/>
      <c r="D801" s="1705"/>
      <c r="E801" s="1705"/>
      <c r="F801" s="1705"/>
      <c r="G801" s="1705"/>
      <c r="H801" s="1705"/>
      <c r="I801" s="1705"/>
      <c r="J801" s="1705"/>
      <c r="K801" s="1705"/>
      <c r="L801" s="1705"/>
      <c r="M801" s="1705"/>
      <c r="N801" s="1705"/>
      <c r="O801" s="1705"/>
      <c r="P801" s="1705"/>
      <c r="Q801" s="1705"/>
    </row>
    <row r="802" spans="1:17" ht="15.75" customHeight="1">
      <c r="A802" s="1705"/>
      <c r="B802" s="1705"/>
      <c r="C802" s="1705"/>
      <c r="D802" s="1705"/>
      <c r="E802" s="1705"/>
      <c r="F802" s="1705"/>
      <c r="G802" s="1705"/>
      <c r="H802" s="1705"/>
      <c r="I802" s="1705"/>
      <c r="J802" s="1705"/>
      <c r="K802" s="1705"/>
      <c r="L802" s="1705"/>
      <c r="M802" s="1705"/>
      <c r="N802" s="1705"/>
      <c r="O802" s="1705"/>
      <c r="P802" s="1705"/>
      <c r="Q802" s="1705"/>
    </row>
    <row r="803" spans="1:17" ht="15.75" customHeight="1">
      <c r="A803" s="1705"/>
      <c r="B803" s="1705"/>
      <c r="C803" s="1705"/>
      <c r="D803" s="1705"/>
      <c r="E803" s="1705"/>
      <c r="F803" s="1705"/>
      <c r="G803" s="1705"/>
      <c r="H803" s="1705"/>
      <c r="I803" s="1705"/>
      <c r="J803" s="1705"/>
      <c r="K803" s="1705"/>
      <c r="L803" s="1705"/>
      <c r="M803" s="1705"/>
      <c r="N803" s="1705"/>
      <c r="O803" s="1705"/>
      <c r="P803" s="1705"/>
      <c r="Q803" s="1705"/>
    </row>
    <row r="804" spans="1:17" ht="15.75" customHeight="1">
      <c r="A804" s="1705"/>
      <c r="B804" s="1705"/>
      <c r="C804" s="1705"/>
      <c r="D804" s="1705"/>
      <c r="E804" s="1705"/>
      <c r="F804" s="1705"/>
      <c r="G804" s="1705"/>
      <c r="H804" s="1705"/>
      <c r="I804" s="1705"/>
      <c r="J804" s="1705"/>
      <c r="K804" s="1705"/>
      <c r="L804" s="1705"/>
      <c r="M804" s="1705"/>
      <c r="N804" s="1705"/>
      <c r="O804" s="1705"/>
      <c r="P804" s="1705"/>
      <c r="Q804" s="1705"/>
    </row>
    <row r="805" spans="1:17" ht="15.75" customHeight="1">
      <c r="A805" s="1705"/>
      <c r="B805" s="1705"/>
      <c r="C805" s="1705"/>
      <c r="D805" s="1705"/>
      <c r="E805" s="1705"/>
      <c r="F805" s="1705"/>
      <c r="G805" s="1705"/>
      <c r="H805" s="1705"/>
      <c r="I805" s="1705"/>
      <c r="J805" s="1705"/>
      <c r="K805" s="1705"/>
      <c r="L805" s="1705"/>
      <c r="M805" s="1705"/>
      <c r="N805" s="1705"/>
      <c r="O805" s="1705"/>
      <c r="P805" s="1705"/>
      <c r="Q805" s="1705"/>
    </row>
    <row r="806" spans="1:17" ht="15.75" customHeight="1">
      <c r="A806" s="1705"/>
      <c r="B806" s="1705"/>
      <c r="C806" s="1705"/>
      <c r="D806" s="1705"/>
      <c r="E806" s="1705"/>
      <c r="F806" s="1705"/>
      <c r="G806" s="1705"/>
      <c r="H806" s="1705"/>
      <c r="I806" s="1705"/>
      <c r="J806" s="1705"/>
      <c r="K806" s="1705"/>
      <c r="L806" s="1705"/>
      <c r="M806" s="1705"/>
      <c r="N806" s="1705"/>
      <c r="O806" s="1705"/>
      <c r="P806" s="1705"/>
      <c r="Q806" s="1705"/>
    </row>
    <row r="807" spans="1:17" ht="15.75" customHeight="1">
      <c r="A807" s="1705"/>
      <c r="B807" s="1705"/>
      <c r="C807" s="1705"/>
      <c r="D807" s="1705"/>
      <c r="E807" s="1705"/>
      <c r="F807" s="1705"/>
      <c r="G807" s="1705"/>
      <c r="H807" s="1705"/>
      <c r="I807" s="1705"/>
      <c r="J807" s="1705"/>
      <c r="K807" s="1705"/>
      <c r="L807" s="1705"/>
      <c r="M807" s="1705"/>
      <c r="N807" s="1705"/>
      <c r="O807" s="1705"/>
      <c r="P807" s="1705"/>
      <c r="Q807" s="1705"/>
    </row>
    <row r="808" spans="1:17" ht="15.75" customHeight="1">
      <c r="A808" s="1705"/>
      <c r="B808" s="1705"/>
      <c r="C808" s="1705"/>
      <c r="D808" s="1705"/>
      <c r="E808" s="1705"/>
      <c r="F808" s="1705"/>
      <c r="G808" s="1705"/>
      <c r="H808" s="1705"/>
      <c r="I808" s="1705"/>
      <c r="J808" s="1705"/>
      <c r="K808" s="1705"/>
      <c r="L808" s="1705"/>
      <c r="M808" s="1705"/>
      <c r="N808" s="1705"/>
      <c r="O808" s="1705"/>
      <c r="P808" s="1705"/>
      <c r="Q808" s="1705"/>
    </row>
    <row r="809" spans="1:17" ht="15.75" customHeight="1">
      <c r="A809" s="1705"/>
      <c r="B809" s="1705"/>
      <c r="C809" s="1705"/>
      <c r="D809" s="1705"/>
      <c r="E809" s="1705"/>
      <c r="F809" s="1705"/>
      <c r="G809" s="1705"/>
      <c r="H809" s="1705"/>
      <c r="I809" s="1705"/>
      <c r="J809" s="1705"/>
      <c r="K809" s="1705"/>
      <c r="L809" s="1705"/>
      <c r="M809" s="1705"/>
      <c r="N809" s="1705"/>
      <c r="O809" s="1705"/>
      <c r="P809" s="1705"/>
      <c r="Q809" s="1705"/>
    </row>
    <row r="810" spans="1:17" ht="15.75" customHeight="1">
      <c r="A810" s="1705"/>
      <c r="B810" s="1705"/>
      <c r="C810" s="1705"/>
      <c r="D810" s="1705"/>
      <c r="E810" s="1705"/>
      <c r="F810" s="1705"/>
      <c r="G810" s="1705"/>
      <c r="H810" s="1705"/>
      <c r="I810" s="1705"/>
      <c r="J810" s="1705"/>
      <c r="K810" s="1705"/>
      <c r="L810" s="1705"/>
      <c r="M810" s="1705"/>
      <c r="N810" s="1705"/>
      <c r="O810" s="1705"/>
      <c r="P810" s="1705"/>
      <c r="Q810" s="1705"/>
    </row>
    <row r="811" spans="1:17" ht="15.75" customHeight="1">
      <c r="A811" s="1705"/>
      <c r="B811" s="1705"/>
      <c r="C811" s="1705"/>
      <c r="D811" s="1705"/>
      <c r="E811" s="1705"/>
      <c r="F811" s="1705"/>
      <c r="G811" s="1705"/>
      <c r="H811" s="1705"/>
      <c r="I811" s="1705"/>
      <c r="J811" s="1705"/>
      <c r="K811" s="1705"/>
      <c r="L811" s="1705"/>
      <c r="M811" s="1705"/>
      <c r="N811" s="1705"/>
      <c r="O811" s="1705"/>
      <c r="P811" s="1705"/>
      <c r="Q811" s="1705"/>
    </row>
    <row r="812" spans="1:17" ht="15.75" customHeight="1">
      <c r="A812" s="1705"/>
      <c r="B812" s="1705"/>
      <c r="C812" s="1705"/>
      <c r="D812" s="1705"/>
      <c r="E812" s="1705"/>
      <c r="F812" s="1705"/>
      <c r="G812" s="1705"/>
      <c r="H812" s="1705"/>
      <c r="I812" s="1705"/>
      <c r="J812" s="1705"/>
      <c r="K812" s="1705"/>
      <c r="L812" s="1705"/>
      <c r="M812" s="1705"/>
      <c r="N812" s="1705"/>
      <c r="O812" s="1705"/>
      <c r="P812" s="1705"/>
      <c r="Q812" s="1705"/>
    </row>
    <row r="813" spans="1:17" ht="15.75" customHeight="1">
      <c r="A813" s="1705"/>
      <c r="B813" s="1705"/>
      <c r="C813" s="1705"/>
      <c r="D813" s="1705"/>
      <c r="E813" s="1705"/>
      <c r="F813" s="1705"/>
      <c r="G813" s="1705"/>
      <c r="H813" s="1705"/>
      <c r="I813" s="1705"/>
      <c r="J813" s="1705"/>
      <c r="K813" s="1705"/>
      <c r="L813" s="1705"/>
      <c r="M813" s="1705"/>
      <c r="N813" s="1705"/>
      <c r="O813" s="1705"/>
      <c r="P813" s="1705"/>
      <c r="Q813" s="1705"/>
    </row>
    <row r="814" spans="1:17" ht="15.75" customHeight="1">
      <c r="A814" s="1705"/>
      <c r="B814" s="1705"/>
      <c r="C814" s="1705"/>
      <c r="D814" s="1705"/>
      <c r="E814" s="1705"/>
      <c r="F814" s="1705"/>
      <c r="G814" s="1705"/>
      <c r="H814" s="1705"/>
      <c r="I814" s="1705"/>
      <c r="J814" s="1705"/>
      <c r="K814" s="1705"/>
      <c r="L814" s="1705"/>
      <c r="M814" s="1705"/>
      <c r="N814" s="1705"/>
      <c r="O814" s="1705"/>
      <c r="P814" s="1705"/>
      <c r="Q814" s="1705"/>
    </row>
    <row r="815" spans="1:17" ht="15.75" customHeight="1">
      <c r="A815" s="1705"/>
      <c r="B815" s="1705"/>
      <c r="C815" s="1705"/>
      <c r="D815" s="1705"/>
      <c r="E815" s="1705"/>
      <c r="F815" s="1705"/>
      <c r="G815" s="1705"/>
      <c r="H815" s="1705"/>
      <c r="I815" s="1705"/>
      <c r="J815" s="1705"/>
      <c r="K815" s="1705"/>
      <c r="L815" s="1705"/>
      <c r="M815" s="1705"/>
      <c r="N815" s="1705"/>
      <c r="O815" s="1705"/>
      <c r="P815" s="1705"/>
      <c r="Q815" s="1705"/>
    </row>
    <row r="816" spans="1:17" ht="15.75" customHeight="1">
      <c r="A816" s="1705"/>
      <c r="B816" s="1705"/>
      <c r="C816" s="1705"/>
      <c r="D816" s="1705"/>
      <c r="E816" s="1705"/>
      <c r="F816" s="1705"/>
      <c r="G816" s="1705"/>
      <c r="H816" s="1705"/>
      <c r="I816" s="1705"/>
      <c r="J816" s="1705"/>
      <c r="K816" s="1705"/>
      <c r="L816" s="1705"/>
      <c r="M816" s="1705"/>
      <c r="N816" s="1705"/>
      <c r="O816" s="1705"/>
      <c r="P816" s="1705"/>
      <c r="Q816" s="1705"/>
    </row>
    <row r="817" spans="1:17" ht="15.75" customHeight="1">
      <c r="A817" s="1705"/>
      <c r="B817" s="1705"/>
      <c r="C817" s="1705"/>
      <c r="D817" s="1705"/>
      <c r="E817" s="1705"/>
      <c r="F817" s="1705"/>
      <c r="G817" s="1705"/>
      <c r="H817" s="1705"/>
      <c r="I817" s="1705"/>
      <c r="J817" s="1705"/>
      <c r="K817" s="1705"/>
      <c r="L817" s="1705"/>
      <c r="M817" s="1705"/>
      <c r="N817" s="1705"/>
      <c r="O817" s="1705"/>
      <c r="P817" s="1705"/>
      <c r="Q817" s="1705"/>
    </row>
    <row r="818" spans="1:17" ht="15.75" customHeight="1">
      <c r="A818" s="1705"/>
      <c r="B818" s="1705"/>
      <c r="C818" s="1705"/>
      <c r="D818" s="1705"/>
      <c r="E818" s="1705"/>
      <c r="F818" s="1705"/>
      <c r="G818" s="1705"/>
      <c r="H818" s="1705"/>
      <c r="I818" s="1705"/>
      <c r="J818" s="1705"/>
      <c r="K818" s="1705"/>
      <c r="L818" s="1705"/>
      <c r="M818" s="1705"/>
      <c r="N818" s="1705"/>
      <c r="O818" s="1705"/>
      <c r="P818" s="1705"/>
      <c r="Q818" s="1705"/>
    </row>
    <row r="819" spans="1:17" ht="15.75" customHeight="1">
      <c r="A819" s="1705"/>
      <c r="B819" s="1705"/>
      <c r="C819" s="1705"/>
      <c r="D819" s="1705"/>
      <c r="E819" s="1705"/>
      <c r="F819" s="1705"/>
      <c r="G819" s="1705"/>
      <c r="H819" s="1705"/>
      <c r="I819" s="1705"/>
      <c r="J819" s="1705"/>
      <c r="K819" s="1705"/>
      <c r="L819" s="1705"/>
      <c r="M819" s="1705"/>
      <c r="N819" s="1705"/>
      <c r="O819" s="1705"/>
      <c r="P819" s="1705"/>
      <c r="Q819" s="1705"/>
    </row>
    <row r="820" spans="1:17" ht="15.75" customHeight="1">
      <c r="A820" s="1705"/>
      <c r="B820" s="1705"/>
      <c r="C820" s="1705"/>
      <c r="D820" s="1705"/>
      <c r="E820" s="1705"/>
      <c r="F820" s="1705"/>
      <c r="G820" s="1705"/>
      <c r="H820" s="1705"/>
      <c r="I820" s="1705"/>
      <c r="J820" s="1705"/>
      <c r="K820" s="1705"/>
      <c r="L820" s="1705"/>
      <c r="M820" s="1705"/>
      <c r="N820" s="1705"/>
      <c r="O820" s="1705"/>
      <c r="P820" s="1705"/>
      <c r="Q820" s="1705"/>
    </row>
    <row r="821" spans="1:17" ht="15.75" customHeight="1">
      <c r="A821" s="1705"/>
      <c r="B821" s="1705"/>
      <c r="C821" s="1705"/>
      <c r="D821" s="1705"/>
      <c r="E821" s="1705"/>
      <c r="F821" s="1705"/>
      <c r="G821" s="1705"/>
      <c r="H821" s="1705"/>
      <c r="I821" s="1705"/>
      <c r="J821" s="1705"/>
      <c r="K821" s="1705"/>
      <c r="L821" s="1705"/>
      <c r="M821" s="1705"/>
      <c r="N821" s="1705"/>
      <c r="O821" s="1705"/>
      <c r="P821" s="1705"/>
      <c r="Q821" s="1705"/>
    </row>
    <row r="822" spans="1:17" ht="15.75" customHeight="1">
      <c r="A822" s="1705"/>
      <c r="B822" s="1705"/>
      <c r="C822" s="1705"/>
      <c r="D822" s="1705"/>
      <c r="E822" s="1705"/>
      <c r="F822" s="1705"/>
      <c r="G822" s="1705"/>
      <c r="H822" s="1705"/>
      <c r="I822" s="1705"/>
      <c r="J822" s="1705"/>
      <c r="K822" s="1705"/>
      <c r="L822" s="1705"/>
      <c r="M822" s="1705"/>
      <c r="N822" s="1705"/>
      <c r="O822" s="1705"/>
      <c r="P822" s="1705"/>
      <c r="Q822" s="1705"/>
    </row>
    <row r="823" spans="1:17" ht="15.75" customHeight="1">
      <c r="A823" s="1705"/>
      <c r="B823" s="1705"/>
      <c r="C823" s="1705"/>
      <c r="D823" s="1705"/>
      <c r="E823" s="1705"/>
      <c r="F823" s="1705"/>
      <c r="G823" s="1705"/>
      <c r="H823" s="1705"/>
      <c r="I823" s="1705"/>
      <c r="J823" s="1705"/>
      <c r="K823" s="1705"/>
      <c r="L823" s="1705"/>
      <c r="M823" s="1705"/>
      <c r="N823" s="1705"/>
      <c r="O823" s="1705"/>
      <c r="P823" s="1705"/>
      <c r="Q823" s="1705"/>
    </row>
    <row r="824" spans="1:17" ht="15.75" customHeight="1">
      <c r="A824" s="1705"/>
      <c r="B824" s="1705"/>
      <c r="C824" s="1705"/>
      <c r="D824" s="1705"/>
      <c r="E824" s="1705"/>
      <c r="F824" s="1705"/>
      <c r="G824" s="1705"/>
      <c r="H824" s="1705"/>
      <c r="I824" s="1705"/>
      <c r="J824" s="1705"/>
      <c r="K824" s="1705"/>
      <c r="L824" s="1705"/>
      <c r="M824" s="1705"/>
      <c r="N824" s="1705"/>
      <c r="O824" s="1705"/>
      <c r="P824" s="1705"/>
      <c r="Q824" s="1705"/>
    </row>
    <row r="825" spans="1:17" ht="15.75" customHeight="1">
      <c r="A825" s="1705"/>
      <c r="B825" s="1705"/>
      <c r="C825" s="1705"/>
      <c r="D825" s="1705"/>
      <c r="E825" s="1705"/>
      <c r="F825" s="1705"/>
      <c r="G825" s="1705"/>
      <c r="H825" s="1705"/>
      <c r="I825" s="1705"/>
      <c r="J825" s="1705"/>
      <c r="K825" s="1705"/>
      <c r="L825" s="1705"/>
      <c r="M825" s="1705"/>
      <c r="N825" s="1705"/>
      <c r="O825" s="1705"/>
      <c r="P825" s="1705"/>
      <c r="Q825" s="1705"/>
    </row>
    <row r="826" spans="1:17" ht="15.75" customHeight="1">
      <c r="A826" s="1705"/>
      <c r="B826" s="1705"/>
      <c r="C826" s="1705"/>
      <c r="D826" s="1705"/>
      <c r="E826" s="1705"/>
      <c r="F826" s="1705"/>
      <c r="G826" s="1705"/>
      <c r="H826" s="1705"/>
      <c r="I826" s="1705"/>
      <c r="J826" s="1705"/>
      <c r="K826" s="1705"/>
      <c r="L826" s="1705"/>
      <c r="M826" s="1705"/>
      <c r="N826" s="1705"/>
      <c r="O826" s="1705"/>
      <c r="P826" s="1705"/>
      <c r="Q826" s="1705"/>
    </row>
    <row r="827" spans="1:17" ht="15.75" customHeight="1">
      <c r="A827" s="1705"/>
      <c r="B827" s="1705"/>
      <c r="C827" s="1705"/>
      <c r="D827" s="1705"/>
      <c r="E827" s="1705"/>
      <c r="F827" s="1705"/>
      <c r="G827" s="1705"/>
      <c r="H827" s="1705"/>
      <c r="I827" s="1705"/>
      <c r="J827" s="1705"/>
      <c r="K827" s="1705"/>
      <c r="L827" s="1705"/>
      <c r="M827" s="1705"/>
      <c r="N827" s="1705"/>
      <c r="O827" s="1705"/>
      <c r="P827" s="1705"/>
      <c r="Q827" s="1705"/>
    </row>
    <row r="828" spans="1:17" ht="15.75" customHeight="1">
      <c r="A828" s="1705"/>
      <c r="B828" s="1705"/>
      <c r="C828" s="1705"/>
      <c r="D828" s="1705"/>
      <c r="E828" s="1705"/>
      <c r="F828" s="1705"/>
      <c r="G828" s="1705"/>
      <c r="H828" s="1705"/>
      <c r="I828" s="1705"/>
      <c r="J828" s="1705"/>
      <c r="K828" s="1705"/>
      <c r="L828" s="1705"/>
      <c r="M828" s="1705"/>
      <c r="N828" s="1705"/>
      <c r="O828" s="1705"/>
      <c r="P828" s="1705"/>
      <c r="Q828" s="1705"/>
    </row>
    <row r="829" spans="1:17" ht="15.75" customHeight="1">
      <c r="A829" s="1705"/>
      <c r="B829" s="1705"/>
      <c r="C829" s="1705"/>
      <c r="D829" s="1705"/>
      <c r="E829" s="1705"/>
      <c r="F829" s="1705"/>
      <c r="G829" s="1705"/>
      <c r="H829" s="1705"/>
      <c r="I829" s="1705"/>
      <c r="J829" s="1705"/>
      <c r="K829" s="1705"/>
      <c r="L829" s="1705"/>
      <c r="M829" s="1705"/>
      <c r="N829" s="1705"/>
      <c r="O829" s="1705"/>
      <c r="P829" s="1705"/>
      <c r="Q829" s="1705"/>
    </row>
    <row r="830" spans="1:17" ht="15.75" customHeight="1">
      <c r="A830" s="1705"/>
      <c r="B830" s="1705"/>
      <c r="C830" s="1705"/>
      <c r="D830" s="1705"/>
      <c r="E830" s="1705"/>
      <c r="F830" s="1705"/>
      <c r="G830" s="1705"/>
      <c r="H830" s="1705"/>
      <c r="I830" s="1705"/>
      <c r="J830" s="1705"/>
      <c r="K830" s="1705"/>
      <c r="L830" s="1705"/>
      <c r="M830" s="1705"/>
      <c r="N830" s="1705"/>
      <c r="O830" s="1705"/>
      <c r="P830" s="1705"/>
      <c r="Q830" s="1705"/>
    </row>
    <row r="831" spans="1:17" ht="15.75" customHeight="1">
      <c r="A831" s="1705"/>
      <c r="B831" s="1705"/>
      <c r="C831" s="1705"/>
      <c r="D831" s="1705"/>
      <c r="E831" s="1705"/>
      <c r="F831" s="1705"/>
      <c r="G831" s="1705"/>
      <c r="H831" s="1705"/>
      <c r="I831" s="1705"/>
      <c r="J831" s="1705"/>
      <c r="K831" s="1705"/>
      <c r="L831" s="1705"/>
      <c r="M831" s="1705"/>
      <c r="N831" s="1705"/>
      <c r="O831" s="1705"/>
      <c r="P831" s="1705"/>
      <c r="Q831" s="1705"/>
    </row>
    <row r="832" spans="1:17" ht="15.75" customHeight="1">
      <c r="A832" s="1705"/>
      <c r="B832" s="1705"/>
      <c r="C832" s="1705"/>
      <c r="D832" s="1705"/>
      <c r="E832" s="1705"/>
      <c r="F832" s="1705"/>
      <c r="G832" s="1705"/>
      <c r="H832" s="1705"/>
      <c r="I832" s="1705"/>
      <c r="J832" s="1705"/>
      <c r="K832" s="1705"/>
      <c r="L832" s="1705"/>
      <c r="M832" s="1705"/>
      <c r="N832" s="1705"/>
      <c r="O832" s="1705"/>
      <c r="P832" s="1705"/>
      <c r="Q832" s="1705"/>
    </row>
    <row r="833" spans="1:17" ht="15.75" customHeight="1">
      <c r="A833" s="1705"/>
      <c r="B833" s="1705"/>
      <c r="C833" s="1705"/>
      <c r="D833" s="1705"/>
      <c r="E833" s="1705"/>
      <c r="F833" s="1705"/>
      <c r="G833" s="1705"/>
      <c r="H833" s="1705"/>
      <c r="I833" s="1705"/>
      <c r="J833" s="1705"/>
      <c r="K833" s="1705"/>
      <c r="L833" s="1705"/>
      <c r="M833" s="1705"/>
      <c r="N833" s="1705"/>
      <c r="O833" s="1705"/>
      <c r="P833" s="1705"/>
      <c r="Q833" s="1705"/>
    </row>
    <row r="834" spans="1:17" ht="15.75" customHeight="1">
      <c r="A834" s="1705"/>
      <c r="B834" s="1705"/>
      <c r="C834" s="1705"/>
      <c r="D834" s="1705"/>
      <c r="E834" s="1705"/>
      <c r="F834" s="1705"/>
      <c r="G834" s="1705"/>
      <c r="H834" s="1705"/>
      <c r="I834" s="1705"/>
      <c r="J834" s="1705"/>
      <c r="K834" s="1705"/>
      <c r="L834" s="1705"/>
      <c r="M834" s="1705"/>
      <c r="N834" s="1705"/>
      <c r="O834" s="1705"/>
      <c r="P834" s="1705"/>
      <c r="Q834" s="1705"/>
    </row>
    <row r="835" spans="1:17" ht="15.75" customHeight="1">
      <c r="A835" s="1705"/>
      <c r="B835" s="1705"/>
      <c r="C835" s="1705"/>
      <c r="D835" s="1705"/>
      <c r="E835" s="1705"/>
      <c r="F835" s="1705"/>
      <c r="G835" s="1705"/>
      <c r="H835" s="1705"/>
      <c r="I835" s="1705"/>
      <c r="J835" s="1705"/>
      <c r="K835" s="1705"/>
      <c r="L835" s="1705"/>
      <c r="M835" s="1705"/>
      <c r="N835" s="1705"/>
      <c r="O835" s="1705"/>
      <c r="P835" s="1705"/>
      <c r="Q835" s="1705"/>
    </row>
    <row r="836" spans="1:17" ht="15.75" customHeight="1">
      <c r="A836" s="1705"/>
      <c r="B836" s="1705"/>
      <c r="C836" s="1705"/>
      <c r="D836" s="1705"/>
      <c r="E836" s="1705"/>
      <c r="F836" s="1705"/>
      <c r="G836" s="1705"/>
      <c r="H836" s="1705"/>
      <c r="I836" s="1705"/>
      <c r="J836" s="1705"/>
      <c r="K836" s="1705"/>
      <c r="L836" s="1705"/>
      <c r="M836" s="1705"/>
      <c r="N836" s="1705"/>
      <c r="O836" s="1705"/>
      <c r="P836" s="1705"/>
      <c r="Q836" s="1705"/>
    </row>
    <row r="837" spans="1:17" ht="15.75" customHeight="1">
      <c r="A837" s="1705"/>
      <c r="B837" s="1705"/>
      <c r="C837" s="1705"/>
      <c r="D837" s="1705"/>
      <c r="E837" s="1705"/>
      <c r="F837" s="1705"/>
      <c r="G837" s="1705"/>
      <c r="H837" s="1705"/>
      <c r="I837" s="1705"/>
      <c r="J837" s="1705"/>
      <c r="K837" s="1705"/>
      <c r="L837" s="1705"/>
      <c r="M837" s="1705"/>
      <c r="N837" s="1705"/>
      <c r="O837" s="1705"/>
      <c r="P837" s="1705"/>
      <c r="Q837" s="1705"/>
    </row>
    <row r="838" spans="1:17" ht="15.75" customHeight="1">
      <c r="A838" s="1705"/>
      <c r="B838" s="1705"/>
      <c r="C838" s="1705"/>
      <c r="D838" s="1705"/>
      <c r="E838" s="1705"/>
      <c r="F838" s="1705"/>
      <c r="G838" s="1705"/>
      <c r="H838" s="1705"/>
      <c r="I838" s="1705"/>
      <c r="J838" s="1705"/>
      <c r="K838" s="1705"/>
      <c r="L838" s="1705"/>
      <c r="M838" s="1705"/>
      <c r="N838" s="1705"/>
      <c r="O838" s="1705"/>
      <c r="P838" s="1705"/>
      <c r="Q838" s="1705"/>
    </row>
    <row r="839" spans="1:17" ht="15.75" customHeight="1">
      <c r="A839" s="1705"/>
      <c r="B839" s="1705"/>
      <c r="C839" s="1705"/>
      <c r="D839" s="1705"/>
      <c r="E839" s="1705"/>
      <c r="F839" s="1705"/>
      <c r="G839" s="1705"/>
      <c r="H839" s="1705"/>
      <c r="I839" s="1705"/>
      <c r="J839" s="1705"/>
      <c r="K839" s="1705"/>
      <c r="L839" s="1705"/>
      <c r="M839" s="1705"/>
      <c r="N839" s="1705"/>
      <c r="O839" s="1705"/>
      <c r="P839" s="1705"/>
      <c r="Q839" s="1705"/>
    </row>
    <row r="840" spans="1:17" ht="15.75" customHeight="1">
      <c r="A840" s="1705"/>
      <c r="B840" s="1705"/>
      <c r="C840" s="1705"/>
      <c r="D840" s="1705"/>
      <c r="E840" s="1705"/>
      <c r="F840" s="1705"/>
      <c r="G840" s="1705"/>
      <c r="H840" s="1705"/>
      <c r="I840" s="1705"/>
      <c r="J840" s="1705"/>
      <c r="K840" s="1705"/>
      <c r="L840" s="1705"/>
      <c r="M840" s="1705"/>
      <c r="N840" s="1705"/>
      <c r="O840" s="1705"/>
      <c r="P840" s="1705"/>
      <c r="Q840" s="1705"/>
    </row>
    <row r="841" spans="1:17" ht="15.75" customHeight="1">
      <c r="A841" s="1705"/>
      <c r="B841" s="1705"/>
      <c r="C841" s="1705"/>
      <c r="D841" s="1705"/>
      <c r="E841" s="1705"/>
      <c r="F841" s="1705"/>
      <c r="G841" s="1705"/>
      <c r="H841" s="1705"/>
      <c r="I841" s="1705"/>
      <c r="J841" s="1705"/>
      <c r="K841" s="1705"/>
      <c r="L841" s="1705"/>
      <c r="M841" s="1705"/>
      <c r="N841" s="1705"/>
      <c r="O841" s="1705"/>
      <c r="P841" s="1705"/>
      <c r="Q841" s="1705"/>
    </row>
    <row r="842" spans="1:17" ht="15.75" customHeight="1">
      <c r="A842" s="1705"/>
      <c r="B842" s="1705"/>
      <c r="C842" s="1705"/>
      <c r="D842" s="1705"/>
      <c r="E842" s="1705"/>
      <c r="F842" s="1705"/>
      <c r="G842" s="1705"/>
      <c r="H842" s="1705"/>
      <c r="I842" s="1705"/>
      <c r="J842" s="1705"/>
      <c r="K842" s="1705"/>
      <c r="L842" s="1705"/>
      <c r="M842" s="1705"/>
      <c r="N842" s="1705"/>
      <c r="O842" s="1705"/>
      <c r="P842" s="1705"/>
      <c r="Q842" s="1705"/>
    </row>
    <row r="843" spans="1:17" ht="15.75" customHeight="1">
      <c r="A843" s="1705"/>
      <c r="B843" s="1705"/>
      <c r="C843" s="1705"/>
      <c r="D843" s="1705"/>
      <c r="E843" s="1705"/>
      <c r="F843" s="1705"/>
      <c r="G843" s="1705"/>
      <c r="H843" s="1705"/>
      <c r="I843" s="1705"/>
      <c r="J843" s="1705"/>
      <c r="K843" s="1705"/>
      <c r="L843" s="1705"/>
      <c r="M843" s="1705"/>
      <c r="N843" s="1705"/>
      <c r="O843" s="1705"/>
      <c r="P843" s="1705"/>
      <c r="Q843" s="1705"/>
    </row>
    <row r="844" spans="1:17" ht="15.75" customHeight="1">
      <c r="A844" s="1705"/>
      <c r="B844" s="1705"/>
      <c r="C844" s="1705"/>
      <c r="D844" s="1705"/>
      <c r="E844" s="1705"/>
      <c r="F844" s="1705"/>
      <c r="G844" s="1705"/>
      <c r="H844" s="1705"/>
      <c r="I844" s="1705"/>
      <c r="J844" s="1705"/>
      <c r="K844" s="1705"/>
      <c r="L844" s="1705"/>
      <c r="M844" s="1705"/>
      <c r="N844" s="1705"/>
      <c r="O844" s="1705"/>
      <c r="P844" s="1705"/>
      <c r="Q844" s="1705"/>
    </row>
    <row r="845" spans="1:17" ht="15.75" customHeight="1">
      <c r="A845" s="1705"/>
      <c r="B845" s="1705"/>
      <c r="C845" s="1705"/>
      <c r="D845" s="1705"/>
      <c r="E845" s="1705"/>
      <c r="F845" s="1705"/>
      <c r="G845" s="1705"/>
      <c r="H845" s="1705"/>
      <c r="I845" s="1705"/>
      <c r="J845" s="1705"/>
      <c r="K845" s="1705"/>
      <c r="L845" s="1705"/>
      <c r="M845" s="1705"/>
      <c r="N845" s="1705"/>
      <c r="O845" s="1705"/>
      <c r="P845" s="1705"/>
      <c r="Q845" s="1705"/>
    </row>
    <row r="846" spans="1:17" ht="15.75" customHeight="1">
      <c r="A846" s="1705"/>
      <c r="B846" s="1705"/>
      <c r="C846" s="1705"/>
      <c r="D846" s="1705"/>
      <c r="E846" s="1705"/>
      <c r="F846" s="1705"/>
      <c r="G846" s="1705"/>
      <c r="H846" s="1705"/>
      <c r="I846" s="1705"/>
      <c r="J846" s="1705"/>
      <c r="K846" s="1705"/>
      <c r="L846" s="1705"/>
      <c r="M846" s="1705"/>
      <c r="N846" s="1705"/>
      <c r="O846" s="1705"/>
      <c r="P846" s="1705"/>
      <c r="Q846" s="1705"/>
    </row>
    <row r="847" spans="1:17" ht="15.75" customHeight="1">
      <c r="A847" s="1705"/>
      <c r="B847" s="1705"/>
      <c r="C847" s="1705"/>
      <c r="D847" s="1705"/>
      <c r="E847" s="1705"/>
      <c r="F847" s="1705"/>
      <c r="G847" s="1705"/>
      <c r="H847" s="1705"/>
      <c r="I847" s="1705"/>
      <c r="J847" s="1705"/>
      <c r="K847" s="1705"/>
      <c r="L847" s="1705"/>
      <c r="M847" s="1705"/>
      <c r="N847" s="1705"/>
      <c r="O847" s="1705"/>
      <c r="P847" s="1705"/>
      <c r="Q847" s="1705"/>
    </row>
    <row r="848" spans="1:17" ht="15.75" customHeight="1">
      <c r="A848" s="1705"/>
      <c r="B848" s="1705"/>
      <c r="C848" s="1705"/>
      <c r="D848" s="1705"/>
      <c r="E848" s="1705"/>
      <c r="F848" s="1705"/>
      <c r="G848" s="1705"/>
      <c r="H848" s="1705"/>
      <c r="I848" s="1705"/>
      <c r="J848" s="1705"/>
      <c r="K848" s="1705"/>
      <c r="L848" s="1705"/>
      <c r="M848" s="1705"/>
      <c r="N848" s="1705"/>
      <c r="O848" s="1705"/>
      <c r="P848" s="1705"/>
      <c r="Q848" s="1705"/>
    </row>
    <row r="849" spans="1:17" ht="15.75" customHeight="1">
      <c r="A849" s="1705"/>
      <c r="B849" s="1705"/>
      <c r="C849" s="1705"/>
      <c r="D849" s="1705"/>
      <c r="E849" s="1705"/>
      <c r="F849" s="1705"/>
      <c r="G849" s="1705"/>
      <c r="H849" s="1705"/>
      <c r="I849" s="1705"/>
      <c r="J849" s="1705"/>
      <c r="K849" s="1705"/>
      <c r="L849" s="1705"/>
      <c r="M849" s="1705"/>
      <c r="N849" s="1705"/>
      <c r="O849" s="1705"/>
      <c r="P849" s="1705"/>
      <c r="Q849" s="1705"/>
    </row>
    <row r="850" spans="1:17" ht="15.75" customHeight="1">
      <c r="A850" s="1705"/>
      <c r="B850" s="1705"/>
      <c r="C850" s="1705"/>
      <c r="D850" s="1705"/>
      <c r="E850" s="1705"/>
      <c r="F850" s="1705"/>
      <c r="G850" s="1705"/>
      <c r="H850" s="1705"/>
      <c r="I850" s="1705"/>
      <c r="J850" s="1705"/>
      <c r="K850" s="1705"/>
      <c r="L850" s="1705"/>
      <c r="M850" s="1705"/>
      <c r="N850" s="1705"/>
      <c r="O850" s="1705"/>
      <c r="P850" s="1705"/>
      <c r="Q850" s="1705"/>
    </row>
    <row r="851" spans="1:17" ht="15.75" customHeight="1">
      <c r="A851" s="1705"/>
      <c r="B851" s="1705"/>
      <c r="C851" s="1705"/>
      <c r="D851" s="1705"/>
      <c r="E851" s="1705"/>
      <c r="F851" s="1705"/>
      <c r="G851" s="1705"/>
      <c r="H851" s="1705"/>
      <c r="I851" s="1705"/>
      <c r="J851" s="1705"/>
      <c r="K851" s="1705"/>
      <c r="L851" s="1705"/>
      <c r="M851" s="1705"/>
      <c r="N851" s="1705"/>
      <c r="O851" s="1705"/>
      <c r="P851" s="1705"/>
      <c r="Q851" s="1705"/>
    </row>
    <row r="852" spans="1:17" ht="15.75" customHeight="1">
      <c r="A852" s="1705"/>
      <c r="B852" s="1705"/>
      <c r="C852" s="1705"/>
      <c r="D852" s="1705"/>
      <c r="E852" s="1705"/>
      <c r="F852" s="1705"/>
      <c r="G852" s="1705"/>
      <c r="H852" s="1705"/>
      <c r="I852" s="1705"/>
      <c r="J852" s="1705"/>
      <c r="K852" s="1705"/>
      <c r="L852" s="1705"/>
      <c r="M852" s="1705"/>
      <c r="N852" s="1705"/>
      <c r="O852" s="1705"/>
      <c r="P852" s="1705"/>
      <c r="Q852" s="1705"/>
    </row>
    <row r="853" spans="1:17" ht="15.75" customHeight="1">
      <c r="A853" s="1705"/>
      <c r="B853" s="1705"/>
      <c r="C853" s="1705"/>
      <c r="D853" s="1705"/>
      <c r="E853" s="1705"/>
      <c r="F853" s="1705"/>
      <c r="G853" s="1705"/>
      <c r="H853" s="1705"/>
      <c r="I853" s="1705"/>
      <c r="J853" s="1705"/>
      <c r="K853" s="1705"/>
      <c r="L853" s="1705"/>
      <c r="M853" s="1705"/>
      <c r="N853" s="1705"/>
      <c r="O853" s="1705"/>
      <c r="P853" s="1705"/>
      <c r="Q853" s="1705"/>
    </row>
    <row r="854" spans="1:17" ht="15.75" customHeight="1">
      <c r="A854" s="1705"/>
      <c r="B854" s="1705"/>
      <c r="C854" s="1705"/>
      <c r="D854" s="1705"/>
      <c r="E854" s="1705"/>
      <c r="F854" s="1705"/>
      <c r="G854" s="1705"/>
      <c r="H854" s="1705"/>
      <c r="I854" s="1705"/>
      <c r="J854" s="1705"/>
      <c r="K854" s="1705"/>
      <c r="L854" s="1705"/>
      <c r="M854" s="1705"/>
      <c r="N854" s="1705"/>
      <c r="O854" s="1705"/>
      <c r="P854" s="1705"/>
      <c r="Q854" s="1705"/>
    </row>
    <row r="855" spans="1:17" ht="15.75" customHeight="1">
      <c r="A855" s="1705"/>
      <c r="B855" s="1705"/>
      <c r="C855" s="1705"/>
      <c r="D855" s="1705"/>
      <c r="E855" s="1705"/>
      <c r="F855" s="1705"/>
      <c r="G855" s="1705"/>
      <c r="H855" s="1705"/>
      <c r="I855" s="1705"/>
      <c r="J855" s="1705"/>
      <c r="K855" s="1705"/>
      <c r="L855" s="1705"/>
      <c r="M855" s="1705"/>
      <c r="N855" s="1705"/>
      <c r="O855" s="1705"/>
      <c r="P855" s="1705"/>
      <c r="Q855" s="1705"/>
    </row>
    <row r="856" spans="1:17" ht="15.75" customHeight="1">
      <c r="A856" s="1705"/>
      <c r="B856" s="1705"/>
      <c r="C856" s="1705"/>
      <c r="D856" s="1705"/>
      <c r="E856" s="1705"/>
      <c r="F856" s="1705"/>
      <c r="G856" s="1705"/>
      <c r="H856" s="1705"/>
      <c r="I856" s="1705"/>
      <c r="J856" s="1705"/>
      <c r="K856" s="1705"/>
      <c r="L856" s="1705"/>
      <c r="M856" s="1705"/>
      <c r="N856" s="1705"/>
      <c r="O856" s="1705"/>
      <c r="P856" s="1705"/>
      <c r="Q856" s="1705"/>
    </row>
    <row r="857" spans="1:17" ht="15.75" customHeight="1">
      <c r="A857" s="1705"/>
      <c r="B857" s="1705"/>
      <c r="C857" s="1705"/>
      <c r="D857" s="1705"/>
      <c r="E857" s="1705"/>
      <c r="F857" s="1705"/>
      <c r="G857" s="1705"/>
      <c r="H857" s="1705"/>
      <c r="I857" s="1705"/>
      <c r="J857" s="1705"/>
      <c r="K857" s="1705"/>
      <c r="L857" s="1705"/>
      <c r="M857" s="1705"/>
      <c r="N857" s="1705"/>
      <c r="O857" s="1705"/>
      <c r="P857" s="1705"/>
      <c r="Q857" s="1705"/>
    </row>
    <row r="858" spans="1:17" ht="15.75" customHeight="1">
      <c r="A858" s="1705"/>
      <c r="B858" s="1705"/>
      <c r="C858" s="1705"/>
      <c r="D858" s="1705"/>
      <c r="E858" s="1705"/>
      <c r="F858" s="1705"/>
      <c r="G858" s="1705"/>
      <c r="H858" s="1705"/>
      <c r="I858" s="1705"/>
      <c r="J858" s="1705"/>
      <c r="K858" s="1705"/>
      <c r="L858" s="1705"/>
      <c r="M858" s="1705"/>
      <c r="N858" s="1705"/>
      <c r="O858" s="1705"/>
      <c r="P858" s="1705"/>
      <c r="Q858" s="1705"/>
    </row>
    <row r="859" spans="1:17" ht="15.75" customHeight="1">
      <c r="A859" s="1705"/>
      <c r="B859" s="1705"/>
      <c r="C859" s="1705"/>
      <c r="D859" s="1705"/>
      <c r="E859" s="1705"/>
      <c r="F859" s="1705"/>
      <c r="G859" s="1705"/>
      <c r="H859" s="1705"/>
      <c r="I859" s="1705"/>
      <c r="J859" s="1705"/>
      <c r="K859" s="1705"/>
      <c r="L859" s="1705"/>
      <c r="M859" s="1705"/>
      <c r="N859" s="1705"/>
      <c r="O859" s="1705"/>
      <c r="P859" s="1705"/>
      <c r="Q859" s="1705"/>
    </row>
    <row r="860" spans="1:17" ht="15.75" customHeight="1">
      <c r="A860" s="1705"/>
      <c r="B860" s="1705"/>
      <c r="C860" s="1705"/>
      <c r="D860" s="1705"/>
      <c r="E860" s="1705"/>
      <c r="F860" s="1705"/>
      <c r="G860" s="1705"/>
      <c r="H860" s="1705"/>
      <c r="I860" s="1705"/>
      <c r="J860" s="1705"/>
      <c r="K860" s="1705"/>
      <c r="L860" s="1705"/>
      <c r="M860" s="1705"/>
      <c r="N860" s="1705"/>
      <c r="O860" s="1705"/>
      <c r="P860" s="1705"/>
      <c r="Q860" s="1705"/>
    </row>
    <row r="861" spans="1:17" ht="15.75" customHeight="1">
      <c r="A861" s="1705"/>
      <c r="B861" s="1705"/>
      <c r="C861" s="1705"/>
      <c r="D861" s="1705"/>
      <c r="E861" s="1705"/>
      <c r="F861" s="1705"/>
      <c r="G861" s="1705"/>
      <c r="H861" s="1705"/>
      <c r="I861" s="1705"/>
      <c r="J861" s="1705"/>
      <c r="K861" s="1705"/>
      <c r="L861" s="1705"/>
      <c r="M861" s="1705"/>
      <c r="N861" s="1705"/>
      <c r="O861" s="1705"/>
      <c r="P861" s="1705"/>
      <c r="Q861" s="1705"/>
    </row>
    <row r="862" spans="1:17" ht="15.75" customHeight="1">
      <c r="A862" s="1705"/>
      <c r="B862" s="1705"/>
      <c r="C862" s="1705"/>
      <c r="D862" s="1705"/>
      <c r="E862" s="1705"/>
      <c r="F862" s="1705"/>
      <c r="G862" s="1705"/>
      <c r="H862" s="1705"/>
      <c r="I862" s="1705"/>
      <c r="J862" s="1705"/>
      <c r="K862" s="1705"/>
      <c r="L862" s="1705"/>
      <c r="M862" s="1705"/>
      <c r="N862" s="1705"/>
      <c r="O862" s="1705"/>
      <c r="P862" s="1705"/>
      <c r="Q862" s="1705"/>
    </row>
    <row r="863" spans="1:17" ht="15.75" customHeight="1">
      <c r="A863" s="1705"/>
      <c r="B863" s="1705"/>
      <c r="C863" s="1705"/>
      <c r="D863" s="1705"/>
      <c r="E863" s="1705"/>
      <c r="F863" s="1705"/>
      <c r="G863" s="1705"/>
      <c r="H863" s="1705"/>
      <c r="I863" s="1705"/>
      <c r="J863" s="1705"/>
      <c r="K863" s="1705"/>
      <c r="L863" s="1705"/>
      <c r="M863" s="1705"/>
      <c r="N863" s="1705"/>
      <c r="O863" s="1705"/>
      <c r="P863" s="1705"/>
      <c r="Q863" s="1705"/>
    </row>
    <row r="864" spans="1:17" ht="15.75" customHeight="1">
      <c r="A864" s="1705"/>
      <c r="B864" s="1705"/>
      <c r="C864" s="1705"/>
      <c r="D864" s="1705"/>
      <c r="E864" s="1705"/>
      <c r="F864" s="1705"/>
      <c r="G864" s="1705"/>
      <c r="H864" s="1705"/>
      <c r="I864" s="1705"/>
      <c r="J864" s="1705"/>
      <c r="K864" s="1705"/>
      <c r="L864" s="1705"/>
      <c r="M864" s="1705"/>
      <c r="N864" s="1705"/>
      <c r="O864" s="1705"/>
      <c r="P864" s="1705"/>
      <c r="Q864" s="1705"/>
    </row>
    <row r="865" spans="1:17" ht="15.75" customHeight="1">
      <c r="A865" s="1705"/>
      <c r="B865" s="1705"/>
      <c r="C865" s="1705"/>
      <c r="D865" s="1705"/>
      <c r="E865" s="1705"/>
      <c r="F865" s="1705"/>
      <c r="G865" s="1705"/>
      <c r="H865" s="1705"/>
      <c r="I865" s="1705"/>
      <c r="J865" s="1705"/>
      <c r="K865" s="1705"/>
      <c r="L865" s="1705"/>
      <c r="M865" s="1705"/>
      <c r="N865" s="1705"/>
      <c r="O865" s="1705"/>
      <c r="P865" s="1705"/>
      <c r="Q865" s="1705"/>
    </row>
    <row r="866" spans="1:17" ht="15.75" customHeight="1">
      <c r="A866" s="1705"/>
      <c r="B866" s="1705"/>
      <c r="C866" s="1705"/>
      <c r="D866" s="1705"/>
      <c r="E866" s="1705"/>
      <c r="F866" s="1705"/>
      <c r="G866" s="1705"/>
      <c r="H866" s="1705"/>
      <c r="I866" s="1705"/>
      <c r="J866" s="1705"/>
      <c r="K866" s="1705"/>
      <c r="L866" s="1705"/>
      <c r="M866" s="1705"/>
      <c r="N866" s="1705"/>
      <c r="O866" s="1705"/>
      <c r="P866" s="1705"/>
      <c r="Q866" s="1705"/>
    </row>
    <row r="867" spans="1:17" ht="15.75" customHeight="1">
      <c r="A867" s="1705"/>
      <c r="B867" s="1705"/>
      <c r="C867" s="1705"/>
      <c r="D867" s="1705"/>
      <c r="E867" s="1705"/>
      <c r="F867" s="1705"/>
      <c r="G867" s="1705"/>
      <c r="H867" s="1705"/>
      <c r="I867" s="1705"/>
      <c r="J867" s="1705"/>
      <c r="K867" s="1705"/>
      <c r="L867" s="1705"/>
      <c r="M867" s="1705"/>
      <c r="N867" s="1705"/>
      <c r="O867" s="1705"/>
      <c r="P867" s="1705"/>
      <c r="Q867" s="1705"/>
    </row>
    <row r="868" spans="1:17" ht="15.75" customHeight="1">
      <c r="A868" s="1705"/>
      <c r="B868" s="1705"/>
      <c r="C868" s="1705"/>
      <c r="D868" s="1705"/>
      <c r="E868" s="1705"/>
      <c r="F868" s="1705"/>
      <c r="G868" s="1705"/>
      <c r="H868" s="1705"/>
      <c r="I868" s="1705"/>
      <c r="J868" s="1705"/>
      <c r="K868" s="1705"/>
      <c r="L868" s="1705"/>
      <c r="M868" s="1705"/>
      <c r="N868" s="1705"/>
      <c r="O868" s="1705"/>
      <c r="P868" s="1705"/>
      <c r="Q868" s="1705"/>
    </row>
    <row r="869" spans="1:17" ht="15.75" customHeight="1">
      <c r="A869" s="1705"/>
      <c r="B869" s="1705"/>
      <c r="C869" s="1705"/>
      <c r="D869" s="1705"/>
      <c r="E869" s="1705"/>
      <c r="F869" s="1705"/>
      <c r="G869" s="1705"/>
      <c r="H869" s="1705"/>
      <c r="I869" s="1705"/>
      <c r="J869" s="1705"/>
      <c r="K869" s="1705"/>
      <c r="L869" s="1705"/>
      <c r="M869" s="1705"/>
      <c r="N869" s="1705"/>
      <c r="O869" s="1705"/>
      <c r="P869" s="1705"/>
      <c r="Q869" s="1705"/>
    </row>
    <row r="870" spans="1:17" ht="15.75" customHeight="1">
      <c r="A870" s="1705"/>
      <c r="B870" s="1705"/>
      <c r="C870" s="1705"/>
      <c r="D870" s="1705"/>
      <c r="E870" s="1705"/>
      <c r="F870" s="1705"/>
      <c r="G870" s="1705"/>
      <c r="H870" s="1705"/>
      <c r="I870" s="1705"/>
      <c r="J870" s="1705"/>
      <c r="K870" s="1705"/>
      <c r="L870" s="1705"/>
      <c r="M870" s="1705"/>
      <c r="N870" s="1705"/>
      <c r="O870" s="1705"/>
      <c r="P870" s="1705"/>
      <c r="Q870" s="1705"/>
    </row>
    <row r="871" spans="1:17" ht="15.75" customHeight="1">
      <c r="A871" s="1705"/>
      <c r="B871" s="1705"/>
      <c r="C871" s="1705"/>
      <c r="D871" s="1705"/>
      <c r="E871" s="1705"/>
      <c r="F871" s="1705"/>
      <c r="G871" s="1705"/>
      <c r="H871" s="1705"/>
      <c r="I871" s="1705"/>
      <c r="J871" s="1705"/>
      <c r="K871" s="1705"/>
      <c r="L871" s="1705"/>
      <c r="M871" s="1705"/>
      <c r="N871" s="1705"/>
      <c r="O871" s="1705"/>
      <c r="P871" s="1705"/>
      <c r="Q871" s="1705"/>
    </row>
    <row r="872" spans="1:17" ht="15.75" customHeight="1">
      <c r="A872" s="1705"/>
      <c r="B872" s="1705"/>
      <c r="C872" s="1705"/>
      <c r="D872" s="1705"/>
      <c r="E872" s="1705"/>
      <c r="F872" s="1705"/>
      <c r="G872" s="1705"/>
      <c r="H872" s="1705"/>
      <c r="I872" s="1705"/>
      <c r="J872" s="1705"/>
      <c r="K872" s="1705"/>
      <c r="L872" s="1705"/>
      <c r="M872" s="1705"/>
      <c r="N872" s="1705"/>
      <c r="O872" s="1705"/>
      <c r="P872" s="1705"/>
      <c r="Q872" s="1705"/>
    </row>
    <row r="873" spans="1:17" ht="15.75" customHeight="1">
      <c r="A873" s="1705"/>
      <c r="B873" s="1705"/>
      <c r="C873" s="1705"/>
      <c r="D873" s="1705"/>
      <c r="E873" s="1705"/>
      <c r="F873" s="1705"/>
      <c r="G873" s="1705"/>
      <c r="H873" s="1705"/>
      <c r="I873" s="1705"/>
      <c r="J873" s="1705"/>
      <c r="K873" s="1705"/>
      <c r="L873" s="1705"/>
      <c r="M873" s="1705"/>
      <c r="N873" s="1705"/>
      <c r="O873" s="1705"/>
      <c r="P873" s="1705"/>
      <c r="Q873" s="1705"/>
    </row>
    <row r="874" spans="1:17" ht="15.75" customHeight="1">
      <c r="A874" s="1705"/>
      <c r="B874" s="1705"/>
      <c r="C874" s="1705"/>
      <c r="D874" s="1705"/>
      <c r="E874" s="1705"/>
      <c r="F874" s="1705"/>
      <c r="G874" s="1705"/>
      <c r="H874" s="1705"/>
      <c r="I874" s="1705"/>
      <c r="J874" s="1705"/>
      <c r="K874" s="1705"/>
      <c r="L874" s="1705"/>
      <c r="M874" s="1705"/>
      <c r="N874" s="1705"/>
      <c r="O874" s="1705"/>
      <c r="P874" s="1705"/>
      <c r="Q874" s="1705"/>
    </row>
    <row r="875" spans="1:17" ht="15.75" customHeight="1">
      <c r="A875" s="1705"/>
      <c r="B875" s="1705"/>
      <c r="C875" s="1705"/>
      <c r="D875" s="1705"/>
      <c r="E875" s="1705"/>
      <c r="F875" s="1705"/>
      <c r="G875" s="1705"/>
      <c r="H875" s="1705"/>
      <c r="I875" s="1705"/>
      <c r="J875" s="1705"/>
      <c r="K875" s="1705"/>
      <c r="L875" s="1705"/>
      <c r="M875" s="1705"/>
      <c r="N875" s="1705"/>
      <c r="O875" s="1705"/>
      <c r="P875" s="1705"/>
      <c r="Q875" s="1705"/>
    </row>
    <row r="876" spans="1:17" ht="15.75" customHeight="1">
      <c r="A876" s="1705"/>
      <c r="B876" s="1705"/>
      <c r="C876" s="1705"/>
      <c r="D876" s="1705"/>
      <c r="E876" s="1705"/>
      <c r="F876" s="1705"/>
      <c r="G876" s="1705"/>
      <c r="H876" s="1705"/>
      <c r="I876" s="1705"/>
      <c r="J876" s="1705"/>
      <c r="K876" s="1705"/>
      <c r="L876" s="1705"/>
      <c r="M876" s="1705"/>
      <c r="N876" s="1705"/>
      <c r="O876" s="1705"/>
      <c r="P876" s="1705"/>
      <c r="Q876" s="1705"/>
    </row>
    <row r="877" spans="1:17" ht="15.75" customHeight="1">
      <c r="A877" s="1705"/>
      <c r="B877" s="1705"/>
      <c r="C877" s="1705"/>
      <c r="D877" s="1705"/>
      <c r="E877" s="1705"/>
      <c r="F877" s="1705"/>
      <c r="G877" s="1705"/>
      <c r="H877" s="1705"/>
      <c r="I877" s="1705"/>
      <c r="J877" s="1705"/>
      <c r="K877" s="1705"/>
      <c r="L877" s="1705"/>
      <c r="M877" s="1705"/>
      <c r="N877" s="1705"/>
      <c r="O877" s="1705"/>
      <c r="P877" s="1705"/>
      <c r="Q877" s="1705"/>
    </row>
    <row r="878" spans="1:17" ht="15.75" customHeight="1">
      <c r="A878" s="1705"/>
      <c r="B878" s="1705"/>
      <c r="C878" s="1705"/>
      <c r="D878" s="1705"/>
      <c r="E878" s="1705"/>
      <c r="F878" s="1705"/>
      <c r="G878" s="1705"/>
      <c r="H878" s="1705"/>
      <c r="I878" s="1705"/>
      <c r="J878" s="1705"/>
      <c r="K878" s="1705"/>
      <c r="L878" s="1705"/>
      <c r="M878" s="1705"/>
      <c r="N878" s="1705"/>
      <c r="O878" s="1705"/>
      <c r="P878" s="1705"/>
      <c r="Q878" s="1705"/>
    </row>
    <row r="879" spans="1:17" ht="15.75" customHeight="1">
      <c r="A879" s="1705"/>
      <c r="B879" s="1705"/>
      <c r="C879" s="1705"/>
      <c r="D879" s="1705"/>
      <c r="E879" s="1705"/>
      <c r="F879" s="1705"/>
      <c r="G879" s="1705"/>
      <c r="H879" s="1705"/>
      <c r="I879" s="1705"/>
      <c r="J879" s="1705"/>
      <c r="K879" s="1705"/>
      <c r="L879" s="1705"/>
      <c r="M879" s="1705"/>
      <c r="N879" s="1705"/>
      <c r="O879" s="1705"/>
      <c r="P879" s="1705"/>
      <c r="Q879" s="1705"/>
    </row>
    <row r="880" spans="1:17" ht="15.75" customHeight="1">
      <c r="A880" s="1705"/>
      <c r="B880" s="1705"/>
      <c r="C880" s="1705"/>
      <c r="D880" s="1705"/>
      <c r="E880" s="1705"/>
      <c r="F880" s="1705"/>
      <c r="G880" s="1705"/>
      <c r="H880" s="1705"/>
      <c r="I880" s="1705"/>
      <c r="J880" s="1705"/>
      <c r="K880" s="1705"/>
      <c r="L880" s="1705"/>
      <c r="M880" s="1705"/>
      <c r="N880" s="1705"/>
      <c r="O880" s="1705"/>
      <c r="P880" s="1705"/>
      <c r="Q880" s="1705"/>
    </row>
    <row r="881" spans="1:17" ht="15.75" customHeight="1">
      <c r="A881" s="1705"/>
      <c r="B881" s="1705"/>
      <c r="C881" s="1705"/>
      <c r="D881" s="1705"/>
      <c r="E881" s="1705"/>
      <c r="F881" s="1705"/>
      <c r="G881" s="1705"/>
      <c r="H881" s="1705"/>
      <c r="I881" s="1705"/>
      <c r="J881" s="1705"/>
      <c r="K881" s="1705"/>
      <c r="L881" s="1705"/>
      <c r="M881" s="1705"/>
      <c r="N881" s="1705"/>
      <c r="O881" s="1705"/>
      <c r="P881" s="1705"/>
      <c r="Q881" s="1705"/>
    </row>
    <row r="882" spans="1:17" ht="15.75" customHeight="1">
      <c r="A882" s="1705"/>
      <c r="B882" s="1705"/>
      <c r="C882" s="1705"/>
      <c r="D882" s="1705"/>
      <c r="E882" s="1705"/>
      <c r="F882" s="1705"/>
      <c r="G882" s="1705"/>
      <c r="H882" s="1705"/>
      <c r="I882" s="1705"/>
      <c r="J882" s="1705"/>
      <c r="K882" s="1705"/>
      <c r="L882" s="1705"/>
      <c r="M882" s="1705"/>
      <c r="N882" s="1705"/>
      <c r="O882" s="1705"/>
      <c r="P882" s="1705"/>
      <c r="Q882" s="1705"/>
    </row>
    <row r="883" spans="1:17" ht="15.75" customHeight="1">
      <c r="A883" s="1705"/>
      <c r="B883" s="1705"/>
      <c r="C883" s="1705"/>
      <c r="D883" s="1705"/>
      <c r="E883" s="1705"/>
      <c r="F883" s="1705"/>
      <c r="G883" s="1705"/>
      <c r="H883" s="1705"/>
      <c r="I883" s="1705"/>
      <c r="J883" s="1705"/>
      <c r="K883" s="1705"/>
      <c r="L883" s="1705"/>
      <c r="M883" s="1705"/>
      <c r="N883" s="1705"/>
      <c r="O883" s="1705"/>
      <c r="P883" s="1705"/>
      <c r="Q883" s="1705"/>
    </row>
    <row r="884" spans="1:17" ht="15.75" customHeight="1">
      <c r="A884" s="1705"/>
      <c r="B884" s="1705"/>
      <c r="C884" s="1705"/>
      <c r="D884" s="1705"/>
      <c r="E884" s="1705"/>
      <c r="F884" s="1705"/>
      <c r="G884" s="1705"/>
      <c r="H884" s="1705"/>
      <c r="I884" s="1705"/>
      <c r="J884" s="1705"/>
      <c r="K884" s="1705"/>
      <c r="L884" s="1705"/>
      <c r="M884" s="1705"/>
      <c r="N884" s="1705"/>
      <c r="O884" s="1705"/>
      <c r="P884" s="1705"/>
      <c r="Q884" s="1705"/>
    </row>
    <row r="885" spans="1:17" ht="15.75" customHeight="1">
      <c r="A885" s="1705"/>
      <c r="B885" s="1705"/>
      <c r="C885" s="1705"/>
      <c r="D885" s="1705"/>
      <c r="E885" s="1705"/>
      <c r="F885" s="1705"/>
      <c r="G885" s="1705"/>
      <c r="H885" s="1705"/>
      <c r="I885" s="1705"/>
      <c r="J885" s="1705"/>
      <c r="K885" s="1705"/>
      <c r="L885" s="1705"/>
      <c r="M885" s="1705"/>
      <c r="N885" s="1705"/>
      <c r="O885" s="1705"/>
      <c r="P885" s="1705"/>
      <c r="Q885" s="1705"/>
    </row>
    <row r="886" spans="1:17" ht="15.75" customHeight="1">
      <c r="A886" s="1705"/>
      <c r="B886" s="1705"/>
      <c r="C886" s="1705"/>
      <c r="D886" s="1705"/>
      <c r="E886" s="1705"/>
      <c r="F886" s="1705"/>
      <c r="G886" s="1705"/>
      <c r="H886" s="1705"/>
      <c r="I886" s="1705"/>
      <c r="J886" s="1705"/>
      <c r="K886" s="1705"/>
      <c r="L886" s="1705"/>
      <c r="M886" s="1705"/>
      <c r="N886" s="1705"/>
      <c r="O886" s="1705"/>
      <c r="P886" s="1705"/>
      <c r="Q886" s="1705"/>
    </row>
    <row r="887" spans="1:17" ht="15.75" customHeight="1">
      <c r="A887" s="1705"/>
      <c r="B887" s="1705"/>
      <c r="C887" s="1705"/>
      <c r="D887" s="1705"/>
      <c r="E887" s="1705"/>
      <c r="F887" s="1705"/>
      <c r="G887" s="1705"/>
      <c r="H887" s="1705"/>
      <c r="I887" s="1705"/>
      <c r="J887" s="1705"/>
      <c r="K887" s="1705"/>
      <c r="L887" s="1705"/>
      <c r="M887" s="1705"/>
      <c r="N887" s="1705"/>
      <c r="O887" s="1705"/>
      <c r="P887" s="1705"/>
      <c r="Q887" s="1705"/>
    </row>
    <row r="888" spans="1:17" ht="15.75" customHeight="1">
      <c r="A888" s="1705"/>
      <c r="B888" s="1705"/>
      <c r="C888" s="1705"/>
      <c r="D888" s="1705"/>
      <c r="E888" s="1705"/>
      <c r="F888" s="1705"/>
      <c r="G888" s="1705"/>
      <c r="H888" s="1705"/>
      <c r="I888" s="1705"/>
      <c r="J888" s="1705"/>
      <c r="K888" s="1705"/>
      <c r="L888" s="1705"/>
      <c r="M888" s="1705"/>
      <c r="N888" s="1705"/>
      <c r="O888" s="1705"/>
      <c r="P888" s="1705"/>
      <c r="Q888" s="1705"/>
    </row>
    <row r="889" spans="1:17" ht="15.75" customHeight="1">
      <c r="A889" s="1705"/>
      <c r="B889" s="1705"/>
      <c r="C889" s="1705"/>
      <c r="D889" s="1705"/>
      <c r="E889" s="1705"/>
      <c r="F889" s="1705"/>
      <c r="G889" s="1705"/>
      <c r="H889" s="1705"/>
      <c r="I889" s="1705"/>
      <c r="J889" s="1705"/>
      <c r="K889" s="1705"/>
      <c r="L889" s="1705"/>
      <c r="M889" s="1705"/>
      <c r="N889" s="1705"/>
      <c r="O889" s="1705"/>
      <c r="P889" s="1705"/>
      <c r="Q889" s="1705"/>
    </row>
    <row r="890" spans="1:17" ht="15.75" customHeight="1">
      <c r="A890" s="1705"/>
      <c r="B890" s="1705"/>
      <c r="C890" s="1705"/>
      <c r="D890" s="1705"/>
      <c r="E890" s="1705"/>
      <c r="F890" s="1705"/>
      <c r="G890" s="1705"/>
      <c r="H890" s="1705"/>
      <c r="I890" s="1705"/>
      <c r="J890" s="1705"/>
      <c r="K890" s="1705"/>
      <c r="L890" s="1705"/>
      <c r="M890" s="1705"/>
      <c r="N890" s="1705"/>
      <c r="O890" s="1705"/>
      <c r="P890" s="1705"/>
      <c r="Q890" s="1705"/>
    </row>
    <row r="891" spans="1:17" ht="15.75" customHeight="1">
      <c r="A891" s="1705"/>
      <c r="B891" s="1705"/>
      <c r="C891" s="1705"/>
      <c r="D891" s="1705"/>
      <c r="E891" s="1705"/>
      <c r="F891" s="1705"/>
      <c r="G891" s="1705"/>
      <c r="H891" s="1705"/>
      <c r="I891" s="1705"/>
      <c r="J891" s="1705"/>
      <c r="K891" s="1705"/>
      <c r="L891" s="1705"/>
      <c r="M891" s="1705"/>
      <c r="N891" s="1705"/>
      <c r="O891" s="1705"/>
      <c r="P891" s="1705"/>
      <c r="Q891" s="1705"/>
    </row>
    <row r="892" spans="1:17" ht="15.75" customHeight="1">
      <c r="A892" s="1705"/>
      <c r="B892" s="1705"/>
      <c r="C892" s="1705"/>
      <c r="D892" s="1705"/>
      <c r="E892" s="1705"/>
      <c r="F892" s="1705"/>
      <c r="G892" s="1705"/>
      <c r="H892" s="1705"/>
      <c r="I892" s="1705"/>
      <c r="J892" s="1705"/>
      <c r="K892" s="1705"/>
      <c r="L892" s="1705"/>
      <c r="M892" s="1705"/>
      <c r="N892" s="1705"/>
      <c r="O892" s="1705"/>
      <c r="P892" s="1705"/>
      <c r="Q892" s="1705"/>
    </row>
    <row r="893" spans="1:17" ht="15.75" customHeight="1">
      <c r="A893" s="1705"/>
      <c r="B893" s="1705"/>
      <c r="C893" s="1705"/>
      <c r="D893" s="1705"/>
      <c r="E893" s="1705"/>
      <c r="F893" s="1705"/>
      <c r="G893" s="1705"/>
      <c r="H893" s="1705"/>
      <c r="I893" s="1705"/>
      <c r="J893" s="1705"/>
      <c r="K893" s="1705"/>
      <c r="L893" s="1705"/>
      <c r="M893" s="1705"/>
      <c r="N893" s="1705"/>
      <c r="O893" s="1705"/>
      <c r="P893" s="1705"/>
      <c r="Q893" s="1705"/>
    </row>
    <row r="894" spans="1:17" ht="15.75" customHeight="1">
      <c r="A894" s="1705"/>
      <c r="B894" s="1705"/>
      <c r="C894" s="1705"/>
      <c r="D894" s="1705"/>
      <c r="E894" s="1705"/>
      <c r="F894" s="1705"/>
      <c r="G894" s="1705"/>
      <c r="H894" s="1705"/>
      <c r="I894" s="1705"/>
      <c r="J894" s="1705"/>
      <c r="K894" s="1705"/>
      <c r="L894" s="1705"/>
      <c r="M894" s="1705"/>
      <c r="N894" s="1705"/>
      <c r="O894" s="1705"/>
      <c r="P894" s="1705"/>
      <c r="Q894" s="1705"/>
    </row>
    <row r="895" spans="1:17" ht="15.75" customHeight="1">
      <c r="A895" s="1705"/>
      <c r="B895" s="1705"/>
      <c r="C895" s="1705"/>
      <c r="D895" s="1705"/>
      <c r="E895" s="1705"/>
      <c r="F895" s="1705"/>
      <c r="G895" s="1705"/>
      <c r="H895" s="1705"/>
      <c r="I895" s="1705"/>
      <c r="J895" s="1705"/>
      <c r="K895" s="1705"/>
      <c r="L895" s="1705"/>
      <c r="M895" s="1705"/>
      <c r="N895" s="1705"/>
      <c r="O895" s="1705"/>
      <c r="P895" s="1705"/>
      <c r="Q895" s="1705"/>
    </row>
    <row r="896" spans="1:17" ht="15.75" customHeight="1">
      <c r="A896" s="1705"/>
      <c r="B896" s="1705"/>
      <c r="C896" s="1705"/>
      <c r="D896" s="1705"/>
      <c r="E896" s="1705"/>
      <c r="F896" s="1705"/>
      <c r="G896" s="1705"/>
      <c r="H896" s="1705"/>
      <c r="I896" s="1705"/>
      <c r="J896" s="1705"/>
      <c r="K896" s="1705"/>
      <c r="L896" s="1705"/>
      <c r="M896" s="1705"/>
      <c r="N896" s="1705"/>
      <c r="O896" s="1705"/>
      <c r="P896" s="1705"/>
      <c r="Q896" s="1705"/>
    </row>
    <row r="897" spans="1:17" ht="15.75" customHeight="1">
      <c r="A897" s="1705"/>
      <c r="B897" s="1705"/>
      <c r="C897" s="1705"/>
      <c r="D897" s="1705"/>
      <c r="E897" s="1705"/>
      <c r="F897" s="1705"/>
      <c r="G897" s="1705"/>
      <c r="H897" s="1705"/>
      <c r="I897" s="1705"/>
      <c r="J897" s="1705"/>
      <c r="K897" s="1705"/>
      <c r="L897" s="1705"/>
      <c r="M897" s="1705"/>
      <c r="N897" s="1705"/>
      <c r="O897" s="1705"/>
      <c r="P897" s="1705"/>
      <c r="Q897" s="1705"/>
    </row>
    <row r="898" spans="1:17" ht="15.75" customHeight="1">
      <c r="A898" s="1705"/>
      <c r="B898" s="1705"/>
      <c r="C898" s="1705"/>
      <c r="D898" s="1705"/>
      <c r="E898" s="1705"/>
      <c r="F898" s="1705"/>
      <c r="G898" s="1705"/>
      <c r="H898" s="1705"/>
      <c r="I898" s="1705"/>
      <c r="J898" s="1705"/>
      <c r="K898" s="1705"/>
      <c r="L898" s="1705"/>
      <c r="M898" s="1705"/>
      <c r="N898" s="1705"/>
      <c r="O898" s="1705"/>
      <c r="P898" s="1705"/>
      <c r="Q898" s="1705"/>
    </row>
    <row r="899" spans="1:17" ht="15.75" customHeight="1">
      <c r="A899" s="1705"/>
      <c r="B899" s="1705"/>
      <c r="C899" s="1705"/>
      <c r="D899" s="1705"/>
      <c r="E899" s="1705"/>
      <c r="F899" s="1705"/>
      <c r="G899" s="1705"/>
      <c r="H899" s="1705"/>
      <c r="I899" s="1705"/>
      <c r="J899" s="1705"/>
      <c r="K899" s="1705"/>
      <c r="L899" s="1705"/>
      <c r="M899" s="1705"/>
      <c r="N899" s="1705"/>
      <c r="O899" s="1705"/>
      <c r="P899" s="1705"/>
      <c r="Q899" s="1705"/>
    </row>
    <row r="900" spans="1:17" ht="15.75" customHeight="1">
      <c r="A900" s="1705"/>
      <c r="B900" s="1705"/>
      <c r="C900" s="1705"/>
      <c r="D900" s="1705"/>
      <c r="E900" s="1705"/>
      <c r="F900" s="1705"/>
      <c r="G900" s="1705"/>
      <c r="H900" s="1705"/>
      <c r="I900" s="1705"/>
      <c r="J900" s="1705"/>
      <c r="K900" s="1705"/>
      <c r="L900" s="1705"/>
      <c r="M900" s="1705"/>
      <c r="N900" s="1705"/>
      <c r="O900" s="1705"/>
      <c r="P900" s="1705"/>
      <c r="Q900" s="1705"/>
    </row>
    <row r="901" spans="1:17" ht="15.75" customHeight="1">
      <c r="A901" s="1705"/>
      <c r="B901" s="1705"/>
      <c r="C901" s="1705"/>
      <c r="D901" s="1705"/>
      <c r="E901" s="1705"/>
      <c r="F901" s="1705"/>
      <c r="G901" s="1705"/>
      <c r="H901" s="1705"/>
      <c r="I901" s="1705"/>
      <c r="J901" s="1705"/>
      <c r="K901" s="1705"/>
      <c r="L901" s="1705"/>
      <c r="M901" s="1705"/>
      <c r="N901" s="1705"/>
      <c r="O901" s="1705"/>
      <c r="P901" s="1705"/>
      <c r="Q901" s="1705"/>
    </row>
    <row r="902" spans="1:17" ht="15.75" customHeight="1">
      <c r="A902" s="1705"/>
      <c r="B902" s="1705"/>
      <c r="C902" s="1705"/>
      <c r="D902" s="1705"/>
      <c r="E902" s="1705"/>
      <c r="F902" s="1705"/>
      <c r="G902" s="1705"/>
      <c r="H902" s="1705"/>
      <c r="I902" s="1705"/>
      <c r="J902" s="1705"/>
      <c r="K902" s="1705"/>
      <c r="L902" s="1705"/>
      <c r="M902" s="1705"/>
      <c r="N902" s="1705"/>
      <c r="O902" s="1705"/>
      <c r="P902" s="1705"/>
      <c r="Q902" s="1705"/>
    </row>
    <row r="903" spans="1:17" ht="15.75" customHeight="1">
      <c r="A903" s="1705"/>
      <c r="B903" s="1705"/>
      <c r="C903" s="1705"/>
      <c r="D903" s="1705"/>
      <c r="E903" s="1705"/>
      <c r="F903" s="1705"/>
      <c r="G903" s="1705"/>
      <c r="H903" s="1705"/>
      <c r="I903" s="1705"/>
      <c r="J903" s="1705"/>
      <c r="K903" s="1705"/>
      <c r="L903" s="1705"/>
      <c r="M903" s="1705"/>
      <c r="N903" s="1705"/>
      <c r="O903" s="1705"/>
      <c r="P903" s="1705"/>
      <c r="Q903" s="1705"/>
    </row>
    <row r="904" spans="1:17" ht="15.75" customHeight="1">
      <c r="A904" s="1705"/>
      <c r="B904" s="1705"/>
      <c r="C904" s="1705"/>
      <c r="D904" s="1705"/>
      <c r="E904" s="1705"/>
      <c r="F904" s="1705"/>
      <c r="G904" s="1705"/>
      <c r="H904" s="1705"/>
      <c r="I904" s="1705"/>
      <c r="J904" s="1705"/>
      <c r="K904" s="1705"/>
      <c r="L904" s="1705"/>
      <c r="M904" s="1705"/>
      <c r="N904" s="1705"/>
      <c r="O904" s="1705"/>
      <c r="P904" s="1705"/>
      <c r="Q904" s="1705"/>
    </row>
    <row r="905" spans="1:17" ht="15.75" customHeight="1">
      <c r="A905" s="1705"/>
      <c r="B905" s="1705"/>
      <c r="C905" s="1705"/>
      <c r="D905" s="1705"/>
      <c r="E905" s="1705"/>
      <c r="F905" s="1705"/>
      <c r="G905" s="1705"/>
      <c r="H905" s="1705"/>
      <c r="I905" s="1705"/>
      <c r="J905" s="1705"/>
      <c r="K905" s="1705"/>
      <c r="L905" s="1705"/>
      <c r="M905" s="1705"/>
      <c r="N905" s="1705"/>
      <c r="O905" s="1705"/>
      <c r="P905" s="1705"/>
      <c r="Q905" s="1705"/>
    </row>
    <row r="906" spans="1:17" ht="15.75" customHeight="1">
      <c r="A906" s="1705"/>
      <c r="B906" s="1705"/>
      <c r="C906" s="1705"/>
      <c r="D906" s="1705"/>
      <c r="E906" s="1705"/>
      <c r="F906" s="1705"/>
      <c r="G906" s="1705"/>
      <c r="H906" s="1705"/>
      <c r="I906" s="1705"/>
      <c r="J906" s="1705"/>
      <c r="K906" s="1705"/>
      <c r="L906" s="1705"/>
      <c r="M906" s="1705"/>
      <c r="N906" s="1705"/>
      <c r="O906" s="1705"/>
      <c r="P906" s="1705"/>
      <c r="Q906" s="1705"/>
    </row>
    <row r="907" spans="1:17" ht="15.75" customHeight="1">
      <c r="A907" s="1705"/>
      <c r="B907" s="1705"/>
      <c r="C907" s="1705"/>
      <c r="D907" s="1705"/>
      <c r="E907" s="1705"/>
      <c r="F907" s="1705"/>
      <c r="G907" s="1705"/>
      <c r="H907" s="1705"/>
      <c r="I907" s="1705"/>
      <c r="J907" s="1705"/>
      <c r="K907" s="1705"/>
      <c r="L907" s="1705"/>
      <c r="M907" s="1705"/>
      <c r="N907" s="1705"/>
      <c r="O907" s="1705"/>
      <c r="P907" s="1705"/>
      <c r="Q907" s="1705"/>
    </row>
    <row r="908" spans="1:17" ht="15.75" customHeight="1">
      <c r="A908" s="1705"/>
      <c r="B908" s="1705"/>
      <c r="C908" s="1705"/>
      <c r="D908" s="1705"/>
      <c r="E908" s="1705"/>
      <c r="F908" s="1705"/>
      <c r="G908" s="1705"/>
      <c r="H908" s="1705"/>
      <c r="I908" s="1705"/>
      <c r="J908" s="1705"/>
      <c r="K908" s="1705"/>
      <c r="L908" s="1705"/>
      <c r="M908" s="1705"/>
      <c r="N908" s="1705"/>
      <c r="O908" s="1705"/>
      <c r="P908" s="1705"/>
      <c r="Q908" s="1705"/>
    </row>
    <row r="909" spans="1:17" ht="15.75" customHeight="1">
      <c r="A909" s="1705"/>
      <c r="B909" s="1705"/>
      <c r="C909" s="1705"/>
      <c r="D909" s="1705"/>
      <c r="E909" s="1705"/>
      <c r="F909" s="1705"/>
      <c r="G909" s="1705"/>
      <c r="H909" s="1705"/>
      <c r="I909" s="1705"/>
      <c r="J909" s="1705"/>
      <c r="K909" s="1705"/>
      <c r="L909" s="1705"/>
      <c r="M909" s="1705"/>
      <c r="N909" s="1705"/>
      <c r="O909" s="1705"/>
      <c r="P909" s="1705"/>
      <c r="Q909" s="1705"/>
    </row>
    <row r="910" spans="1:17" ht="15.75" customHeight="1">
      <c r="A910" s="1705"/>
      <c r="B910" s="1705"/>
      <c r="C910" s="1705"/>
      <c r="D910" s="1705"/>
      <c r="E910" s="1705"/>
      <c r="F910" s="1705"/>
      <c r="G910" s="1705"/>
      <c r="H910" s="1705"/>
      <c r="I910" s="1705"/>
      <c r="J910" s="1705"/>
      <c r="K910" s="1705"/>
      <c r="L910" s="1705"/>
      <c r="M910" s="1705"/>
      <c r="N910" s="1705"/>
      <c r="O910" s="1705"/>
      <c r="P910" s="1705"/>
      <c r="Q910" s="1705"/>
    </row>
    <row r="911" spans="1:17" ht="15.75" customHeight="1">
      <c r="A911" s="1705"/>
      <c r="B911" s="1705"/>
      <c r="C911" s="1705"/>
      <c r="D911" s="1705"/>
      <c r="E911" s="1705"/>
      <c r="F911" s="1705"/>
      <c r="G911" s="1705"/>
      <c r="H911" s="1705"/>
      <c r="I911" s="1705"/>
      <c r="J911" s="1705"/>
      <c r="K911" s="1705"/>
      <c r="L911" s="1705"/>
      <c r="M911" s="1705"/>
      <c r="N911" s="1705"/>
      <c r="O911" s="1705"/>
      <c r="P911" s="1705"/>
      <c r="Q911" s="1705"/>
    </row>
    <row r="912" spans="1:17" ht="15.75" customHeight="1">
      <c r="A912" s="1705"/>
      <c r="B912" s="1705"/>
      <c r="C912" s="1705"/>
      <c r="D912" s="1705"/>
      <c r="E912" s="1705"/>
      <c r="F912" s="1705"/>
      <c r="G912" s="1705"/>
      <c r="H912" s="1705"/>
      <c r="I912" s="1705"/>
      <c r="J912" s="1705"/>
      <c r="K912" s="1705"/>
      <c r="L912" s="1705"/>
      <c r="M912" s="1705"/>
      <c r="N912" s="1705"/>
      <c r="O912" s="1705"/>
      <c r="P912" s="1705"/>
      <c r="Q912" s="1705"/>
    </row>
    <row r="913" spans="1:17" ht="15.75" customHeight="1">
      <c r="A913" s="1705"/>
      <c r="B913" s="1705"/>
      <c r="C913" s="1705"/>
      <c r="D913" s="1705"/>
      <c r="E913" s="1705"/>
      <c r="F913" s="1705"/>
      <c r="G913" s="1705"/>
      <c r="H913" s="1705"/>
      <c r="I913" s="1705"/>
      <c r="J913" s="1705"/>
      <c r="K913" s="1705"/>
      <c r="L913" s="1705"/>
      <c r="M913" s="1705"/>
      <c r="N913" s="1705"/>
      <c r="O913" s="1705"/>
      <c r="P913" s="1705"/>
      <c r="Q913" s="1705"/>
    </row>
    <row r="914" spans="1:17" ht="15.75" customHeight="1">
      <c r="A914" s="1705"/>
      <c r="B914" s="1705"/>
      <c r="C914" s="1705"/>
      <c r="D914" s="1705"/>
      <c r="E914" s="1705"/>
      <c r="F914" s="1705"/>
      <c r="G914" s="1705"/>
      <c r="H914" s="1705"/>
      <c r="I914" s="1705"/>
      <c r="J914" s="1705"/>
      <c r="K914" s="1705"/>
      <c r="L914" s="1705"/>
      <c r="M914" s="1705"/>
      <c r="N914" s="1705"/>
      <c r="O914" s="1705"/>
      <c r="P914" s="1705"/>
      <c r="Q914" s="1705"/>
    </row>
    <row r="915" spans="1:17" ht="15.75" customHeight="1">
      <c r="A915" s="1705"/>
      <c r="B915" s="1705"/>
      <c r="C915" s="1705"/>
      <c r="D915" s="1705"/>
      <c r="E915" s="1705"/>
      <c r="F915" s="1705"/>
      <c r="G915" s="1705"/>
      <c r="H915" s="1705"/>
      <c r="I915" s="1705"/>
      <c r="J915" s="1705"/>
      <c r="K915" s="1705"/>
      <c r="L915" s="1705"/>
      <c r="M915" s="1705"/>
      <c r="N915" s="1705"/>
      <c r="O915" s="1705"/>
      <c r="P915" s="1705"/>
      <c r="Q915" s="1705"/>
    </row>
    <row r="916" spans="1:17" ht="15.75" customHeight="1">
      <c r="A916" s="1705"/>
      <c r="B916" s="1705"/>
      <c r="C916" s="1705"/>
      <c r="D916" s="1705"/>
      <c r="E916" s="1705"/>
      <c r="F916" s="1705"/>
      <c r="G916" s="1705"/>
      <c r="H916" s="1705"/>
      <c r="I916" s="1705"/>
      <c r="J916" s="1705"/>
      <c r="K916" s="1705"/>
      <c r="L916" s="1705"/>
      <c r="M916" s="1705"/>
      <c r="N916" s="1705"/>
      <c r="O916" s="1705"/>
      <c r="P916" s="1705"/>
      <c r="Q916" s="1705"/>
    </row>
    <row r="917" spans="1:17" ht="15.75" customHeight="1">
      <c r="A917" s="1705"/>
      <c r="B917" s="1705"/>
      <c r="C917" s="1705"/>
      <c r="D917" s="1705"/>
      <c r="E917" s="1705"/>
      <c r="F917" s="1705"/>
      <c r="G917" s="1705"/>
      <c r="H917" s="1705"/>
      <c r="I917" s="1705"/>
      <c r="J917" s="1705"/>
      <c r="K917" s="1705"/>
      <c r="L917" s="1705"/>
      <c r="M917" s="1705"/>
      <c r="N917" s="1705"/>
      <c r="O917" s="1705"/>
      <c r="P917" s="1705"/>
      <c r="Q917" s="1705"/>
    </row>
    <row r="918" spans="1:17" ht="15.75" customHeight="1">
      <c r="A918" s="1705"/>
      <c r="B918" s="1705"/>
      <c r="C918" s="1705"/>
      <c r="D918" s="1705"/>
      <c r="E918" s="1705"/>
      <c r="F918" s="1705"/>
      <c r="G918" s="1705"/>
      <c r="H918" s="1705"/>
      <c r="I918" s="1705"/>
      <c r="J918" s="1705"/>
      <c r="K918" s="1705"/>
      <c r="L918" s="1705"/>
      <c r="M918" s="1705"/>
      <c r="N918" s="1705"/>
      <c r="O918" s="1705"/>
      <c r="P918" s="1705"/>
      <c r="Q918" s="1705"/>
    </row>
    <row r="919" spans="1:17" ht="15.75" customHeight="1">
      <c r="A919" s="1705"/>
      <c r="B919" s="1705"/>
      <c r="C919" s="1705"/>
      <c r="D919" s="1705"/>
      <c r="E919" s="1705"/>
      <c r="F919" s="1705"/>
      <c r="G919" s="1705"/>
      <c r="H919" s="1705"/>
      <c r="I919" s="1705"/>
      <c r="J919" s="1705"/>
      <c r="K919" s="1705"/>
      <c r="L919" s="1705"/>
      <c r="M919" s="1705"/>
      <c r="N919" s="1705"/>
      <c r="O919" s="1705"/>
      <c r="P919" s="1705"/>
      <c r="Q919" s="1705"/>
    </row>
    <row r="920" spans="1:17" ht="15.75" customHeight="1">
      <c r="A920" s="1705"/>
      <c r="B920" s="1705"/>
      <c r="C920" s="1705"/>
      <c r="D920" s="1705"/>
      <c r="E920" s="1705"/>
      <c r="F920" s="1705"/>
      <c r="G920" s="1705"/>
      <c r="H920" s="1705"/>
      <c r="I920" s="1705"/>
      <c r="J920" s="1705"/>
      <c r="K920" s="1705"/>
      <c r="L920" s="1705"/>
      <c r="M920" s="1705"/>
      <c r="N920" s="1705"/>
      <c r="O920" s="1705"/>
      <c r="P920" s="1705"/>
      <c r="Q920" s="1705"/>
    </row>
    <row r="921" spans="1:17" ht="15.75" customHeight="1">
      <c r="A921" s="1705"/>
      <c r="B921" s="1705"/>
      <c r="C921" s="1705"/>
      <c r="D921" s="1705"/>
      <c r="E921" s="1705"/>
      <c r="F921" s="1705"/>
      <c r="G921" s="1705"/>
      <c r="H921" s="1705"/>
      <c r="I921" s="1705"/>
      <c r="J921" s="1705"/>
      <c r="K921" s="1705"/>
      <c r="L921" s="1705"/>
      <c r="M921" s="1705"/>
      <c r="N921" s="1705"/>
      <c r="O921" s="1705"/>
      <c r="P921" s="1705"/>
      <c r="Q921" s="1705"/>
    </row>
    <row r="922" spans="1:17" ht="15.75" customHeight="1">
      <c r="A922" s="1705"/>
      <c r="B922" s="1705"/>
      <c r="C922" s="1705"/>
      <c r="D922" s="1705"/>
      <c r="E922" s="1705"/>
      <c r="F922" s="1705"/>
      <c r="G922" s="1705"/>
      <c r="H922" s="1705"/>
      <c r="I922" s="1705"/>
      <c r="J922" s="1705"/>
      <c r="K922" s="1705"/>
      <c r="L922" s="1705"/>
      <c r="M922" s="1705"/>
      <c r="N922" s="1705"/>
      <c r="O922" s="1705"/>
      <c r="P922" s="1705"/>
      <c r="Q922" s="1705"/>
    </row>
    <row r="923" spans="1:17" ht="15.75" customHeight="1">
      <c r="A923" s="1705"/>
      <c r="B923" s="1705"/>
      <c r="C923" s="1705"/>
      <c r="D923" s="1705"/>
      <c r="E923" s="1705"/>
      <c r="F923" s="1705"/>
      <c r="G923" s="1705"/>
      <c r="H923" s="1705"/>
      <c r="I923" s="1705"/>
      <c r="J923" s="1705"/>
      <c r="K923" s="1705"/>
      <c r="L923" s="1705"/>
      <c r="M923" s="1705"/>
      <c r="N923" s="1705"/>
      <c r="O923" s="1705"/>
      <c r="P923" s="1705"/>
      <c r="Q923" s="1705"/>
    </row>
    <row r="924" spans="1:17" ht="15.75" customHeight="1">
      <c r="A924" s="1705"/>
      <c r="B924" s="1705"/>
      <c r="C924" s="1705"/>
      <c r="D924" s="1705"/>
      <c r="E924" s="1705"/>
      <c r="F924" s="1705"/>
      <c r="G924" s="1705"/>
      <c r="H924" s="1705"/>
      <c r="I924" s="1705"/>
      <c r="J924" s="1705"/>
      <c r="K924" s="1705"/>
      <c r="L924" s="1705"/>
      <c r="M924" s="1705"/>
      <c r="N924" s="1705"/>
      <c r="O924" s="1705"/>
      <c r="P924" s="1705"/>
      <c r="Q924" s="1705"/>
    </row>
    <row r="925" spans="1:17" ht="15.75" customHeight="1">
      <c r="A925" s="1705"/>
      <c r="B925" s="1705"/>
      <c r="C925" s="1705"/>
      <c r="D925" s="1705"/>
      <c r="E925" s="1705"/>
      <c r="F925" s="1705"/>
      <c r="G925" s="1705"/>
      <c r="H925" s="1705"/>
      <c r="I925" s="1705"/>
      <c r="J925" s="1705"/>
      <c r="K925" s="1705"/>
      <c r="L925" s="1705"/>
      <c r="M925" s="1705"/>
      <c r="N925" s="1705"/>
      <c r="O925" s="1705"/>
      <c r="P925" s="1705"/>
      <c r="Q925" s="1705"/>
    </row>
    <row r="926" spans="1:17" ht="15.75" customHeight="1">
      <c r="A926" s="1705"/>
      <c r="B926" s="1705"/>
      <c r="C926" s="1705"/>
      <c r="D926" s="1705"/>
      <c r="E926" s="1705"/>
      <c r="F926" s="1705"/>
      <c r="G926" s="1705"/>
      <c r="H926" s="1705"/>
      <c r="I926" s="1705"/>
      <c r="J926" s="1705"/>
      <c r="K926" s="1705"/>
      <c r="L926" s="1705"/>
      <c r="M926" s="1705"/>
      <c r="N926" s="1705"/>
      <c r="O926" s="1705"/>
      <c r="P926" s="1705"/>
      <c r="Q926" s="1705"/>
    </row>
    <row r="927" spans="1:17" ht="15.75" customHeight="1">
      <c r="A927" s="1705"/>
      <c r="B927" s="1705"/>
      <c r="C927" s="1705"/>
      <c r="D927" s="1705"/>
      <c r="E927" s="1705"/>
      <c r="F927" s="1705"/>
      <c r="G927" s="1705"/>
      <c r="H927" s="1705"/>
      <c r="I927" s="1705"/>
      <c r="J927" s="1705"/>
      <c r="K927" s="1705"/>
      <c r="L927" s="1705"/>
      <c r="M927" s="1705"/>
      <c r="N927" s="1705"/>
      <c r="O927" s="1705"/>
      <c r="P927" s="1705"/>
      <c r="Q927" s="1705"/>
    </row>
    <row r="928" spans="1:17" ht="15.75" customHeight="1">
      <c r="A928" s="1705"/>
      <c r="B928" s="1705"/>
      <c r="C928" s="1705"/>
      <c r="D928" s="1705"/>
      <c r="E928" s="1705"/>
      <c r="F928" s="1705"/>
      <c r="G928" s="1705"/>
      <c r="H928" s="1705"/>
      <c r="I928" s="1705"/>
      <c r="J928" s="1705"/>
      <c r="K928" s="1705"/>
      <c r="L928" s="1705"/>
      <c r="M928" s="1705"/>
      <c r="N928" s="1705"/>
      <c r="O928" s="1705"/>
      <c r="P928" s="1705"/>
      <c r="Q928" s="1705"/>
    </row>
    <row r="929" spans="1:17" ht="15.75" customHeight="1">
      <c r="A929" s="1705"/>
      <c r="B929" s="1705"/>
      <c r="C929" s="1705"/>
      <c r="D929" s="1705"/>
      <c r="E929" s="1705"/>
      <c r="F929" s="1705"/>
      <c r="G929" s="1705"/>
      <c r="H929" s="1705"/>
      <c r="I929" s="1705"/>
      <c r="J929" s="1705"/>
      <c r="K929" s="1705"/>
      <c r="L929" s="1705"/>
      <c r="M929" s="1705"/>
      <c r="N929" s="1705"/>
      <c r="O929" s="1705"/>
      <c r="P929" s="1705"/>
      <c r="Q929" s="1705"/>
    </row>
    <row r="930" spans="1:17" ht="15.75" customHeight="1">
      <c r="A930" s="1705"/>
      <c r="B930" s="1705"/>
      <c r="C930" s="1705"/>
      <c r="D930" s="1705"/>
      <c r="E930" s="1705"/>
      <c r="F930" s="1705"/>
      <c r="G930" s="1705"/>
      <c r="H930" s="1705"/>
      <c r="I930" s="1705"/>
      <c r="J930" s="1705"/>
      <c r="K930" s="1705"/>
      <c r="L930" s="1705"/>
      <c r="M930" s="1705"/>
      <c r="N930" s="1705"/>
      <c r="O930" s="1705"/>
      <c r="P930" s="1705"/>
      <c r="Q930" s="1705"/>
    </row>
    <row r="931" spans="1:17" ht="15.75" customHeight="1">
      <c r="A931" s="1705"/>
      <c r="B931" s="1705"/>
      <c r="C931" s="1705"/>
      <c r="D931" s="1705"/>
      <c r="E931" s="1705"/>
      <c r="F931" s="1705"/>
      <c r="G931" s="1705"/>
      <c r="H931" s="1705"/>
      <c r="I931" s="1705"/>
      <c r="J931" s="1705"/>
      <c r="K931" s="1705"/>
      <c r="L931" s="1705"/>
      <c r="M931" s="1705"/>
      <c r="N931" s="1705"/>
      <c r="O931" s="1705"/>
      <c r="P931" s="1705"/>
      <c r="Q931" s="1705"/>
    </row>
    <row r="932" spans="1:17" ht="15.75" customHeight="1">
      <c r="A932" s="1705"/>
      <c r="B932" s="1705"/>
      <c r="C932" s="1705"/>
      <c r="D932" s="1705"/>
      <c r="E932" s="1705"/>
      <c r="F932" s="1705"/>
      <c r="G932" s="1705"/>
      <c r="H932" s="1705"/>
      <c r="I932" s="1705"/>
      <c r="J932" s="1705"/>
      <c r="K932" s="1705"/>
      <c r="L932" s="1705"/>
      <c r="M932" s="1705"/>
      <c r="N932" s="1705"/>
      <c r="O932" s="1705"/>
      <c r="P932" s="1705"/>
      <c r="Q932" s="1705"/>
    </row>
    <row r="933" spans="1:17" ht="15.75" customHeight="1">
      <c r="A933" s="1705"/>
      <c r="B933" s="1705"/>
      <c r="C933" s="1705"/>
      <c r="D933" s="1705"/>
      <c r="E933" s="1705"/>
      <c r="F933" s="1705"/>
      <c r="G933" s="1705"/>
      <c r="H933" s="1705"/>
      <c r="I933" s="1705"/>
      <c r="J933" s="1705"/>
      <c r="K933" s="1705"/>
      <c r="L933" s="1705"/>
      <c r="M933" s="1705"/>
      <c r="N933" s="1705"/>
      <c r="O933" s="1705"/>
      <c r="P933" s="1705"/>
      <c r="Q933" s="1705"/>
    </row>
    <row r="934" spans="1:17" ht="15.75" customHeight="1">
      <c r="A934" s="1705"/>
      <c r="B934" s="1705"/>
      <c r="C934" s="1705"/>
      <c r="D934" s="1705"/>
      <c r="E934" s="1705"/>
      <c r="F934" s="1705"/>
      <c r="G934" s="1705"/>
      <c r="H934" s="1705"/>
      <c r="I934" s="1705"/>
      <c r="J934" s="1705"/>
      <c r="K934" s="1705"/>
      <c r="L934" s="1705"/>
      <c r="M934" s="1705"/>
      <c r="N934" s="1705"/>
      <c r="O934" s="1705"/>
      <c r="P934" s="1705"/>
      <c r="Q934" s="1705"/>
    </row>
    <row r="935" spans="1:17" ht="15.75" customHeight="1">
      <c r="A935" s="1705"/>
      <c r="B935" s="1705"/>
      <c r="C935" s="1705"/>
      <c r="D935" s="1705"/>
      <c r="E935" s="1705"/>
      <c r="F935" s="1705"/>
      <c r="G935" s="1705"/>
      <c r="H935" s="1705"/>
      <c r="I935" s="1705"/>
      <c r="J935" s="1705"/>
      <c r="K935" s="1705"/>
      <c r="L935" s="1705"/>
      <c r="M935" s="1705"/>
      <c r="N935" s="1705"/>
      <c r="O935" s="1705"/>
      <c r="P935" s="1705"/>
      <c r="Q935" s="1705"/>
    </row>
    <row r="936" spans="1:17" ht="15.75" customHeight="1">
      <c r="A936" s="1705"/>
      <c r="B936" s="1705"/>
      <c r="C936" s="1705"/>
      <c r="D936" s="1705"/>
      <c r="E936" s="1705"/>
      <c r="F936" s="1705"/>
      <c r="G936" s="1705"/>
      <c r="H936" s="1705"/>
      <c r="I936" s="1705"/>
      <c r="J936" s="1705"/>
      <c r="K936" s="1705"/>
      <c r="L936" s="1705"/>
      <c r="M936" s="1705"/>
      <c r="N936" s="1705"/>
      <c r="O936" s="1705"/>
      <c r="P936" s="1705"/>
      <c r="Q936" s="1705"/>
    </row>
    <row r="937" spans="1:17" ht="15.75" customHeight="1">
      <c r="A937" s="1705"/>
      <c r="B937" s="1705"/>
      <c r="C937" s="1705"/>
      <c r="D937" s="1705"/>
      <c r="E937" s="1705"/>
      <c r="F937" s="1705"/>
      <c r="G937" s="1705"/>
      <c r="H937" s="1705"/>
      <c r="I937" s="1705"/>
      <c r="J937" s="1705"/>
      <c r="K937" s="1705"/>
      <c r="L937" s="1705"/>
      <c r="M937" s="1705"/>
      <c r="N937" s="1705"/>
      <c r="O937" s="1705"/>
      <c r="P937" s="1705"/>
      <c r="Q937" s="1705"/>
    </row>
    <row r="938" spans="1:17" ht="15.75" customHeight="1">
      <c r="A938" s="1705"/>
      <c r="B938" s="1705"/>
      <c r="C938" s="1705"/>
      <c r="D938" s="1705"/>
      <c r="E938" s="1705"/>
      <c r="F938" s="1705"/>
      <c r="G938" s="1705"/>
      <c r="H938" s="1705"/>
      <c r="I938" s="1705"/>
      <c r="J938" s="1705"/>
      <c r="K938" s="1705"/>
      <c r="L938" s="1705"/>
      <c r="M938" s="1705"/>
      <c r="N938" s="1705"/>
      <c r="O938" s="1705"/>
      <c r="P938" s="1705"/>
      <c r="Q938" s="1705"/>
    </row>
    <row r="939" spans="1:17" ht="15.75" customHeight="1">
      <c r="A939" s="1705"/>
      <c r="B939" s="1705"/>
      <c r="C939" s="1705"/>
      <c r="D939" s="1705"/>
      <c r="E939" s="1705"/>
      <c r="F939" s="1705"/>
      <c r="G939" s="1705"/>
      <c r="H939" s="1705"/>
      <c r="I939" s="1705"/>
      <c r="J939" s="1705"/>
      <c r="K939" s="1705"/>
      <c r="L939" s="1705"/>
      <c r="M939" s="1705"/>
      <c r="N939" s="1705"/>
      <c r="O939" s="1705"/>
      <c r="P939" s="1705"/>
      <c r="Q939" s="1705"/>
    </row>
    <row r="940" spans="1:17" ht="15.75" customHeight="1">
      <c r="A940" s="1705"/>
      <c r="B940" s="1705"/>
      <c r="C940" s="1705"/>
      <c r="D940" s="1705"/>
      <c r="E940" s="1705"/>
      <c r="F940" s="1705"/>
      <c r="G940" s="1705"/>
      <c r="H940" s="1705"/>
      <c r="I940" s="1705"/>
      <c r="J940" s="1705"/>
      <c r="K940" s="1705"/>
      <c r="L940" s="1705"/>
      <c r="M940" s="1705"/>
      <c r="N940" s="1705"/>
      <c r="O940" s="1705"/>
      <c r="P940" s="1705"/>
      <c r="Q940" s="1705"/>
    </row>
    <row r="941" spans="1:17" ht="15.75" customHeight="1">
      <c r="A941" s="1705"/>
      <c r="B941" s="1705"/>
      <c r="C941" s="1705"/>
      <c r="D941" s="1705"/>
      <c r="E941" s="1705"/>
      <c r="F941" s="1705"/>
      <c r="G941" s="1705"/>
      <c r="H941" s="1705"/>
      <c r="I941" s="1705"/>
      <c r="J941" s="1705"/>
      <c r="K941" s="1705"/>
      <c r="L941" s="1705"/>
      <c r="M941" s="1705"/>
      <c r="N941" s="1705"/>
      <c r="O941" s="1705"/>
      <c r="P941" s="1705"/>
      <c r="Q941" s="1705"/>
    </row>
    <row r="942" spans="1:17" ht="15.75" customHeight="1">
      <c r="A942" s="1705"/>
      <c r="B942" s="1705"/>
      <c r="C942" s="1705"/>
      <c r="D942" s="1705"/>
      <c r="E942" s="1705"/>
      <c r="F942" s="1705"/>
      <c r="G942" s="1705"/>
      <c r="H942" s="1705"/>
      <c r="I942" s="1705"/>
      <c r="J942" s="1705"/>
      <c r="K942" s="1705"/>
      <c r="L942" s="1705"/>
      <c r="M942" s="1705"/>
      <c r="N942" s="1705"/>
      <c r="O942" s="1705"/>
      <c r="P942" s="1705"/>
      <c r="Q942" s="1705"/>
    </row>
    <row r="943" spans="1:17" ht="15.75" customHeight="1">
      <c r="A943" s="1705"/>
      <c r="B943" s="1705"/>
      <c r="C943" s="1705"/>
      <c r="D943" s="1705"/>
      <c r="E943" s="1705"/>
      <c r="F943" s="1705"/>
      <c r="G943" s="1705"/>
      <c r="H943" s="1705"/>
      <c r="I943" s="1705"/>
      <c r="J943" s="1705"/>
      <c r="K943" s="1705"/>
      <c r="L943" s="1705"/>
      <c r="M943" s="1705"/>
      <c r="N943" s="1705"/>
      <c r="O943" s="1705"/>
      <c r="P943" s="1705"/>
      <c r="Q943" s="1705"/>
    </row>
    <row r="944" spans="1:17" ht="15.75" customHeight="1">
      <c r="A944" s="1705"/>
      <c r="B944" s="1705"/>
      <c r="C944" s="1705"/>
      <c r="D944" s="1705"/>
      <c r="E944" s="1705"/>
      <c r="F944" s="1705"/>
      <c r="G944" s="1705"/>
      <c r="H944" s="1705"/>
      <c r="I944" s="1705"/>
      <c r="J944" s="1705"/>
      <c r="K944" s="1705"/>
      <c r="L944" s="1705"/>
      <c r="M944" s="1705"/>
      <c r="N944" s="1705"/>
      <c r="O944" s="1705"/>
      <c r="P944" s="1705"/>
      <c r="Q944" s="1705"/>
    </row>
    <row r="945" spans="1:17" ht="15.75" customHeight="1">
      <c r="A945" s="1705"/>
      <c r="B945" s="1705"/>
      <c r="C945" s="1705"/>
      <c r="D945" s="1705"/>
      <c r="E945" s="1705"/>
      <c r="F945" s="1705"/>
      <c r="G945" s="1705"/>
      <c r="H945" s="1705"/>
      <c r="I945" s="1705"/>
      <c r="J945" s="1705"/>
      <c r="K945" s="1705"/>
      <c r="L945" s="1705"/>
      <c r="M945" s="1705"/>
      <c r="N945" s="1705"/>
      <c r="O945" s="1705"/>
      <c r="P945" s="1705"/>
      <c r="Q945" s="1705"/>
    </row>
    <row r="946" spans="1:17" ht="15.75" customHeight="1">
      <c r="A946" s="1705"/>
      <c r="B946" s="1705"/>
      <c r="C946" s="1705"/>
      <c r="D946" s="1705"/>
      <c r="E946" s="1705"/>
      <c r="F946" s="1705"/>
      <c r="G946" s="1705"/>
      <c r="H946" s="1705"/>
      <c r="I946" s="1705"/>
      <c r="J946" s="1705"/>
      <c r="K946" s="1705"/>
      <c r="L946" s="1705"/>
      <c r="M946" s="1705"/>
      <c r="N946" s="1705"/>
      <c r="O946" s="1705"/>
      <c r="P946" s="1705"/>
      <c r="Q946" s="1705"/>
    </row>
    <row r="947" spans="1:17" ht="15.75" customHeight="1">
      <c r="A947" s="1705"/>
      <c r="B947" s="1705"/>
      <c r="C947" s="1705"/>
      <c r="D947" s="1705"/>
      <c r="E947" s="1705"/>
      <c r="F947" s="1705"/>
      <c r="G947" s="1705"/>
      <c r="H947" s="1705"/>
      <c r="I947" s="1705"/>
      <c r="J947" s="1705"/>
      <c r="K947" s="1705"/>
      <c r="L947" s="1705"/>
      <c r="M947" s="1705"/>
      <c r="N947" s="1705"/>
      <c r="O947" s="1705"/>
      <c r="P947" s="1705"/>
      <c r="Q947" s="1705"/>
    </row>
    <row r="948" spans="1:17" ht="15.75" customHeight="1">
      <c r="A948" s="1705"/>
      <c r="B948" s="1705"/>
      <c r="C948" s="1705"/>
      <c r="D948" s="1705"/>
      <c r="E948" s="1705"/>
      <c r="F948" s="1705"/>
      <c r="G948" s="1705"/>
      <c r="H948" s="1705"/>
      <c r="I948" s="1705"/>
      <c r="J948" s="1705"/>
      <c r="K948" s="1705"/>
      <c r="L948" s="1705"/>
      <c r="M948" s="1705"/>
      <c r="N948" s="1705"/>
      <c r="O948" s="1705"/>
      <c r="P948" s="1705"/>
      <c r="Q948" s="1705"/>
    </row>
    <row r="949" spans="1:17" ht="15.75" customHeight="1">
      <c r="A949" s="1705"/>
      <c r="B949" s="1705"/>
      <c r="C949" s="1705"/>
      <c r="D949" s="1705"/>
      <c r="E949" s="1705"/>
      <c r="F949" s="1705"/>
      <c r="G949" s="1705"/>
      <c r="H949" s="1705"/>
      <c r="I949" s="1705"/>
      <c r="J949" s="1705"/>
      <c r="K949" s="1705"/>
      <c r="L949" s="1705"/>
      <c r="M949" s="1705"/>
      <c r="N949" s="1705"/>
      <c r="O949" s="1705"/>
      <c r="P949" s="1705"/>
      <c r="Q949" s="1705"/>
    </row>
    <row r="950" spans="1:17" ht="15.75" customHeight="1">
      <c r="A950" s="1705"/>
      <c r="B950" s="1705"/>
      <c r="C950" s="1705"/>
      <c r="D950" s="1705"/>
      <c r="E950" s="1705"/>
      <c r="F950" s="1705"/>
      <c r="G950" s="1705"/>
      <c r="H950" s="1705"/>
      <c r="I950" s="1705"/>
      <c r="J950" s="1705"/>
      <c r="K950" s="1705"/>
      <c r="L950" s="1705"/>
      <c r="M950" s="1705"/>
      <c r="N950" s="1705"/>
      <c r="O950" s="1705"/>
      <c r="P950" s="1705"/>
      <c r="Q950" s="1705"/>
    </row>
    <row r="951" spans="1:17" ht="15.75" customHeight="1">
      <c r="A951" s="1705"/>
      <c r="B951" s="1705"/>
      <c r="C951" s="1705"/>
      <c r="D951" s="1705"/>
      <c r="E951" s="1705"/>
      <c r="F951" s="1705"/>
      <c r="G951" s="1705"/>
      <c r="H951" s="1705"/>
      <c r="I951" s="1705"/>
      <c r="J951" s="1705"/>
      <c r="K951" s="1705"/>
      <c r="L951" s="1705"/>
      <c r="M951" s="1705"/>
      <c r="N951" s="1705"/>
      <c r="O951" s="1705"/>
      <c r="P951" s="1705"/>
      <c r="Q951" s="1705"/>
    </row>
    <row r="952" spans="1:17" ht="15.75" customHeight="1">
      <c r="A952" s="1705"/>
      <c r="B952" s="1705"/>
      <c r="C952" s="1705"/>
      <c r="D952" s="1705"/>
      <c r="E952" s="1705"/>
      <c r="F952" s="1705"/>
      <c r="G952" s="1705"/>
      <c r="H952" s="1705"/>
      <c r="I952" s="1705"/>
      <c r="J952" s="1705"/>
      <c r="K952" s="1705"/>
      <c r="L952" s="1705"/>
      <c r="M952" s="1705"/>
      <c r="N952" s="1705"/>
      <c r="O952" s="1705"/>
      <c r="P952" s="1705"/>
      <c r="Q952" s="1705"/>
    </row>
    <row r="953" spans="1:17" ht="15.75" customHeight="1">
      <c r="A953" s="1705"/>
      <c r="B953" s="1705"/>
      <c r="C953" s="1705"/>
      <c r="D953" s="1705"/>
      <c r="E953" s="1705"/>
      <c r="F953" s="1705"/>
      <c r="G953" s="1705"/>
      <c r="H953" s="1705"/>
      <c r="I953" s="1705"/>
      <c r="J953" s="1705"/>
      <c r="K953" s="1705"/>
      <c r="L953" s="1705"/>
      <c r="M953" s="1705"/>
      <c r="N953" s="1705"/>
      <c r="O953" s="1705"/>
      <c r="P953" s="1705"/>
      <c r="Q953" s="1705"/>
    </row>
    <row r="954" spans="1:17" ht="15.75" customHeight="1">
      <c r="A954" s="1705"/>
      <c r="B954" s="1705"/>
      <c r="C954" s="1705"/>
      <c r="D954" s="1705"/>
      <c r="E954" s="1705"/>
      <c r="F954" s="1705"/>
      <c r="G954" s="1705"/>
      <c r="H954" s="1705"/>
      <c r="I954" s="1705"/>
      <c r="J954" s="1705"/>
      <c r="K954" s="1705"/>
      <c r="L954" s="1705"/>
      <c r="M954" s="1705"/>
      <c r="N954" s="1705"/>
      <c r="O954" s="1705"/>
      <c r="P954" s="1705"/>
      <c r="Q954" s="1705"/>
    </row>
    <row r="955" spans="1:17" ht="15.75" customHeight="1">
      <c r="A955" s="1705"/>
      <c r="B955" s="1705"/>
      <c r="C955" s="1705"/>
      <c r="D955" s="1705"/>
      <c r="E955" s="1705"/>
      <c r="F955" s="1705"/>
      <c r="G955" s="1705"/>
      <c r="H955" s="1705"/>
      <c r="I955" s="1705"/>
      <c r="J955" s="1705"/>
      <c r="K955" s="1705"/>
      <c r="L955" s="1705"/>
      <c r="M955" s="1705"/>
      <c r="N955" s="1705"/>
      <c r="O955" s="1705"/>
      <c r="P955" s="1705"/>
      <c r="Q955" s="1705"/>
    </row>
    <row r="956" spans="1:17" ht="15.75" customHeight="1">
      <c r="A956" s="1705"/>
      <c r="B956" s="1705"/>
      <c r="C956" s="1705"/>
      <c r="D956" s="1705"/>
      <c r="E956" s="1705"/>
      <c r="F956" s="1705"/>
      <c r="G956" s="1705"/>
      <c r="H956" s="1705"/>
      <c r="I956" s="1705"/>
      <c r="J956" s="1705"/>
      <c r="K956" s="1705"/>
      <c r="L956" s="1705"/>
      <c r="M956" s="1705"/>
      <c r="N956" s="1705"/>
      <c r="O956" s="1705"/>
      <c r="P956" s="1705"/>
      <c r="Q956" s="1705"/>
    </row>
    <row r="957" spans="1:17" ht="15.75" customHeight="1">
      <c r="A957" s="1705"/>
      <c r="B957" s="1705"/>
      <c r="C957" s="1705"/>
      <c r="D957" s="1705"/>
      <c r="E957" s="1705"/>
      <c r="F957" s="1705"/>
      <c r="G957" s="1705"/>
      <c r="H957" s="1705"/>
      <c r="I957" s="1705"/>
      <c r="J957" s="1705"/>
      <c r="K957" s="1705"/>
      <c r="L957" s="1705"/>
      <c r="M957" s="1705"/>
      <c r="N957" s="1705"/>
      <c r="O957" s="1705"/>
      <c r="P957" s="1705"/>
      <c r="Q957" s="1705"/>
    </row>
    <row r="958" spans="1:17" ht="15.75" customHeight="1">
      <c r="A958" s="1705"/>
      <c r="B958" s="1705"/>
      <c r="C958" s="1705"/>
      <c r="D958" s="1705"/>
      <c r="E958" s="1705"/>
      <c r="F958" s="1705"/>
      <c r="G958" s="1705"/>
      <c r="H958" s="1705"/>
      <c r="I958" s="1705"/>
      <c r="J958" s="1705"/>
      <c r="K958" s="1705"/>
      <c r="L958" s="1705"/>
      <c r="M958" s="1705"/>
      <c r="N958" s="1705"/>
      <c r="O958" s="1705"/>
      <c r="P958" s="1705"/>
      <c r="Q958" s="1705"/>
    </row>
    <row r="959" spans="1:17" ht="15.75" customHeight="1">
      <c r="A959" s="1705"/>
      <c r="B959" s="1705"/>
      <c r="C959" s="1705"/>
      <c r="D959" s="1705"/>
      <c r="E959" s="1705"/>
      <c r="F959" s="1705"/>
      <c r="G959" s="1705"/>
      <c r="H959" s="1705"/>
      <c r="I959" s="1705"/>
      <c r="J959" s="1705"/>
      <c r="K959" s="1705"/>
      <c r="L959" s="1705"/>
      <c r="M959" s="1705"/>
      <c r="N959" s="1705"/>
      <c r="O959" s="1705"/>
      <c r="P959" s="1705"/>
      <c r="Q959" s="1705"/>
    </row>
    <row r="960" spans="1:17" ht="15.75" customHeight="1">
      <c r="A960" s="1705"/>
      <c r="B960" s="1705"/>
      <c r="C960" s="1705"/>
      <c r="D960" s="1705"/>
      <c r="E960" s="1705"/>
      <c r="F960" s="1705"/>
      <c r="G960" s="1705"/>
      <c r="H960" s="1705"/>
      <c r="I960" s="1705"/>
      <c r="J960" s="1705"/>
      <c r="K960" s="1705"/>
      <c r="L960" s="1705"/>
      <c r="M960" s="1705"/>
      <c r="N960" s="1705"/>
      <c r="O960" s="1705"/>
      <c r="P960" s="1705"/>
      <c r="Q960" s="1705"/>
    </row>
    <row r="961" spans="1:17" ht="15.75" customHeight="1">
      <c r="A961" s="1705"/>
      <c r="B961" s="1705"/>
      <c r="C961" s="1705"/>
      <c r="D961" s="1705"/>
      <c r="E961" s="1705"/>
      <c r="F961" s="1705"/>
      <c r="G961" s="1705"/>
      <c r="H961" s="1705"/>
      <c r="I961" s="1705"/>
      <c r="J961" s="1705"/>
      <c r="K961" s="1705"/>
      <c r="L961" s="1705"/>
      <c r="M961" s="1705"/>
      <c r="N961" s="1705"/>
      <c r="O961" s="1705"/>
      <c r="P961" s="1705"/>
      <c r="Q961" s="1705"/>
    </row>
    <row r="962" spans="1:17" ht="15.75" customHeight="1">
      <c r="A962" s="1705"/>
      <c r="B962" s="1705"/>
      <c r="C962" s="1705"/>
      <c r="D962" s="1705"/>
      <c r="E962" s="1705"/>
      <c r="F962" s="1705"/>
      <c r="G962" s="1705"/>
      <c r="H962" s="1705"/>
      <c r="I962" s="1705"/>
      <c r="J962" s="1705"/>
      <c r="K962" s="1705"/>
      <c r="L962" s="1705"/>
      <c r="M962" s="1705"/>
      <c r="N962" s="1705"/>
      <c r="O962" s="1705"/>
      <c r="P962" s="1705"/>
      <c r="Q962" s="1705"/>
    </row>
    <row r="963" spans="1:17" ht="15.75" customHeight="1">
      <c r="A963" s="1705"/>
      <c r="B963" s="1705"/>
      <c r="C963" s="1705"/>
      <c r="D963" s="1705"/>
      <c r="E963" s="1705"/>
      <c r="F963" s="1705"/>
      <c r="G963" s="1705"/>
      <c r="H963" s="1705"/>
      <c r="I963" s="1705"/>
      <c r="J963" s="1705"/>
      <c r="K963" s="1705"/>
      <c r="L963" s="1705"/>
      <c r="M963" s="1705"/>
      <c r="N963" s="1705"/>
      <c r="O963" s="1705"/>
      <c r="P963" s="1705"/>
      <c r="Q963" s="1705"/>
    </row>
    <row r="964" spans="1:17" ht="15.75" customHeight="1">
      <c r="A964" s="1705"/>
      <c r="B964" s="1705"/>
      <c r="C964" s="1705"/>
      <c r="D964" s="1705"/>
      <c r="E964" s="1705"/>
      <c r="F964" s="1705"/>
      <c r="G964" s="1705"/>
      <c r="H964" s="1705"/>
      <c r="I964" s="1705"/>
      <c r="J964" s="1705"/>
      <c r="K964" s="1705"/>
      <c r="L964" s="1705"/>
      <c r="M964" s="1705"/>
      <c r="N964" s="1705"/>
      <c r="O964" s="1705"/>
      <c r="P964" s="1705"/>
      <c r="Q964" s="1705"/>
    </row>
    <row r="965" spans="1:17" ht="15.75" customHeight="1">
      <c r="A965" s="1705"/>
      <c r="B965" s="1705"/>
      <c r="C965" s="1705"/>
      <c r="D965" s="1705"/>
      <c r="E965" s="1705"/>
      <c r="F965" s="1705"/>
      <c r="G965" s="1705"/>
      <c r="H965" s="1705"/>
      <c r="I965" s="1705"/>
      <c r="J965" s="1705"/>
      <c r="K965" s="1705"/>
      <c r="L965" s="1705"/>
      <c r="M965" s="1705"/>
      <c r="N965" s="1705"/>
      <c r="O965" s="1705"/>
      <c r="P965" s="1705"/>
      <c r="Q965" s="1705"/>
    </row>
    <row r="966" spans="1:17" ht="15.75" customHeight="1">
      <c r="A966" s="1705"/>
      <c r="B966" s="1705"/>
      <c r="C966" s="1705"/>
      <c r="D966" s="1705"/>
      <c r="E966" s="1705"/>
      <c r="F966" s="1705"/>
      <c r="G966" s="1705"/>
      <c r="H966" s="1705"/>
      <c r="I966" s="1705"/>
      <c r="J966" s="1705"/>
      <c r="K966" s="1705"/>
      <c r="L966" s="1705"/>
      <c r="M966" s="1705"/>
      <c r="N966" s="1705"/>
      <c r="O966" s="1705"/>
      <c r="P966" s="1705"/>
      <c r="Q966" s="1705"/>
    </row>
    <row r="967" spans="1:17" ht="15.75" customHeight="1">
      <c r="A967" s="1705"/>
      <c r="B967" s="1705"/>
      <c r="C967" s="1705"/>
      <c r="D967" s="1705"/>
      <c r="E967" s="1705"/>
      <c r="F967" s="1705"/>
      <c r="G967" s="1705"/>
      <c r="H967" s="1705"/>
      <c r="I967" s="1705"/>
      <c r="J967" s="1705"/>
      <c r="K967" s="1705"/>
      <c r="L967" s="1705"/>
      <c r="M967" s="1705"/>
      <c r="N967" s="1705"/>
      <c r="O967" s="1705"/>
      <c r="P967" s="1705"/>
      <c r="Q967" s="1705"/>
    </row>
    <row r="968" spans="1:17" ht="15.75" customHeight="1">
      <c r="A968" s="1705"/>
      <c r="B968" s="1705"/>
      <c r="C968" s="1705"/>
      <c r="D968" s="1705"/>
      <c r="E968" s="1705"/>
      <c r="F968" s="1705"/>
      <c r="G968" s="1705"/>
      <c r="H968" s="1705"/>
      <c r="I968" s="1705"/>
      <c r="J968" s="1705"/>
      <c r="K968" s="1705"/>
      <c r="L968" s="1705"/>
      <c r="M968" s="1705"/>
      <c r="N968" s="1705"/>
      <c r="O968" s="1705"/>
      <c r="P968" s="1705"/>
      <c r="Q968" s="1705"/>
    </row>
    <row r="969" spans="1:17" ht="15.75" customHeight="1">
      <c r="A969" s="1705"/>
      <c r="B969" s="1705"/>
      <c r="C969" s="1705"/>
      <c r="D969" s="1705"/>
      <c r="E969" s="1705"/>
      <c r="F969" s="1705"/>
      <c r="G969" s="1705"/>
      <c r="H969" s="1705"/>
      <c r="I969" s="1705"/>
      <c r="J969" s="1705"/>
      <c r="K969" s="1705"/>
      <c r="L969" s="1705"/>
      <c r="M969" s="1705"/>
      <c r="N969" s="1705"/>
      <c r="O969" s="1705"/>
      <c r="P969" s="1705"/>
      <c r="Q969" s="1705"/>
    </row>
    <row r="970" spans="1:17" ht="15.75" customHeight="1">
      <c r="A970" s="1705"/>
      <c r="B970" s="1705"/>
      <c r="C970" s="1705"/>
      <c r="D970" s="1705"/>
      <c r="E970" s="1705"/>
      <c r="F970" s="1705"/>
      <c r="G970" s="1705"/>
      <c r="H970" s="1705"/>
      <c r="I970" s="1705"/>
      <c r="J970" s="1705"/>
      <c r="K970" s="1705"/>
      <c r="L970" s="1705"/>
      <c r="M970" s="1705"/>
      <c r="N970" s="1705"/>
      <c r="O970" s="1705"/>
      <c r="P970" s="1705"/>
      <c r="Q970" s="1705"/>
    </row>
    <row r="971" spans="1:17" ht="15.75" customHeight="1">
      <c r="A971" s="1705"/>
      <c r="B971" s="1705"/>
      <c r="C971" s="1705"/>
      <c r="D971" s="1705"/>
      <c r="E971" s="1705"/>
      <c r="F971" s="1705"/>
      <c r="G971" s="1705"/>
      <c r="H971" s="1705"/>
      <c r="I971" s="1705"/>
      <c r="J971" s="1705"/>
      <c r="K971" s="1705"/>
      <c r="L971" s="1705"/>
      <c r="M971" s="1705"/>
      <c r="N971" s="1705"/>
      <c r="O971" s="1705"/>
      <c r="P971" s="1705"/>
      <c r="Q971" s="1705"/>
    </row>
    <row r="972" spans="1:17" ht="15.75" customHeight="1">
      <c r="A972" s="1705"/>
      <c r="B972" s="1705"/>
      <c r="C972" s="1705"/>
      <c r="D972" s="1705"/>
      <c r="E972" s="1705"/>
      <c r="F972" s="1705"/>
      <c r="G972" s="1705"/>
      <c r="H972" s="1705"/>
      <c r="I972" s="1705"/>
      <c r="J972" s="1705"/>
      <c r="K972" s="1705"/>
      <c r="L972" s="1705"/>
      <c r="M972" s="1705"/>
      <c r="N972" s="1705"/>
      <c r="O972" s="1705"/>
      <c r="P972" s="1705"/>
      <c r="Q972" s="1705"/>
    </row>
    <row r="973" spans="1:17" ht="15.75" customHeight="1">
      <c r="A973" s="1705"/>
      <c r="B973" s="1705"/>
      <c r="C973" s="1705"/>
      <c r="D973" s="1705"/>
      <c r="E973" s="1705"/>
      <c r="F973" s="1705"/>
      <c r="G973" s="1705"/>
      <c r="H973" s="1705"/>
      <c r="I973" s="1705"/>
      <c r="J973" s="1705"/>
      <c r="K973" s="1705"/>
      <c r="L973" s="1705"/>
      <c r="M973" s="1705"/>
      <c r="N973" s="1705"/>
      <c r="O973" s="1705"/>
      <c r="P973" s="1705"/>
      <c r="Q973" s="1705"/>
    </row>
    <row r="974" spans="1:17" ht="15.75" customHeight="1">
      <c r="A974" s="1705"/>
      <c r="B974" s="1705"/>
      <c r="C974" s="1705"/>
      <c r="D974" s="1705"/>
      <c r="E974" s="1705"/>
      <c r="F974" s="1705"/>
      <c r="G974" s="1705"/>
      <c r="H974" s="1705"/>
      <c r="I974" s="1705"/>
      <c r="J974" s="1705"/>
      <c r="K974" s="1705"/>
      <c r="L974" s="1705"/>
      <c r="M974" s="1705"/>
      <c r="N974" s="1705"/>
      <c r="O974" s="1705"/>
      <c r="P974" s="1705"/>
      <c r="Q974" s="1705"/>
    </row>
    <row r="975" spans="1:17" ht="15.75" customHeight="1">
      <c r="A975" s="1705"/>
      <c r="B975" s="1705"/>
      <c r="C975" s="1705"/>
      <c r="D975" s="1705"/>
      <c r="E975" s="1705"/>
      <c r="F975" s="1705"/>
      <c r="G975" s="1705"/>
      <c r="H975" s="1705"/>
      <c r="I975" s="1705"/>
      <c r="J975" s="1705"/>
      <c r="K975" s="1705"/>
      <c r="L975" s="1705"/>
      <c r="M975" s="1705"/>
      <c r="N975" s="1705"/>
      <c r="O975" s="1705"/>
      <c r="P975" s="1705"/>
      <c r="Q975" s="1705"/>
    </row>
    <row r="976" spans="1:17" ht="15.75" customHeight="1">
      <c r="A976" s="1705"/>
      <c r="B976" s="1705"/>
      <c r="C976" s="1705"/>
      <c r="D976" s="1705"/>
      <c r="E976" s="1705"/>
      <c r="F976" s="1705"/>
      <c r="G976" s="1705"/>
      <c r="H976" s="1705"/>
      <c r="I976" s="1705"/>
      <c r="J976" s="1705"/>
      <c r="K976" s="1705"/>
      <c r="L976" s="1705"/>
      <c r="M976" s="1705"/>
      <c r="N976" s="1705"/>
      <c r="O976" s="1705"/>
      <c r="P976" s="1705"/>
      <c r="Q976" s="1705"/>
    </row>
    <row r="977" spans="1:17" ht="15.75" customHeight="1">
      <c r="A977" s="1705"/>
      <c r="B977" s="1705"/>
      <c r="C977" s="1705"/>
      <c r="D977" s="1705"/>
      <c r="E977" s="1705"/>
      <c r="F977" s="1705"/>
      <c r="G977" s="1705"/>
      <c r="H977" s="1705"/>
      <c r="I977" s="1705"/>
      <c r="J977" s="1705"/>
      <c r="K977" s="1705"/>
      <c r="L977" s="1705"/>
      <c r="M977" s="1705"/>
      <c r="N977" s="1705"/>
      <c r="O977" s="1705"/>
      <c r="P977" s="1705"/>
      <c r="Q977" s="1705"/>
    </row>
    <row r="978" spans="1:17" ht="15.75" customHeight="1">
      <c r="A978" s="1705"/>
      <c r="B978" s="1705"/>
      <c r="C978" s="1705"/>
      <c r="D978" s="1705"/>
      <c r="E978" s="1705"/>
      <c r="F978" s="1705"/>
      <c r="G978" s="1705"/>
      <c r="H978" s="1705"/>
      <c r="I978" s="1705"/>
      <c r="J978" s="1705"/>
      <c r="K978" s="1705"/>
      <c r="L978" s="1705"/>
      <c r="M978" s="1705"/>
      <c r="N978" s="1705"/>
      <c r="O978" s="1705"/>
      <c r="P978" s="1705"/>
      <c r="Q978" s="1705"/>
    </row>
    <row r="979" spans="1:17" ht="15.75" customHeight="1">
      <c r="A979" s="1705"/>
      <c r="B979" s="1705"/>
      <c r="C979" s="1705"/>
      <c r="D979" s="1705"/>
      <c r="E979" s="1705"/>
      <c r="F979" s="1705"/>
      <c r="G979" s="1705"/>
      <c r="H979" s="1705"/>
      <c r="I979" s="1705"/>
      <c r="J979" s="1705"/>
      <c r="K979" s="1705"/>
      <c r="L979" s="1705"/>
      <c r="M979" s="1705"/>
      <c r="N979" s="1705"/>
      <c r="O979" s="1705"/>
      <c r="P979" s="1705"/>
      <c r="Q979" s="1705"/>
    </row>
    <row r="980" spans="1:17" ht="15.75" customHeight="1">
      <c r="A980" s="1705"/>
      <c r="B980" s="1705"/>
      <c r="C980" s="1705"/>
      <c r="D980" s="1705"/>
      <c r="E980" s="1705"/>
      <c r="F980" s="1705"/>
      <c r="G980" s="1705"/>
      <c r="H980" s="1705"/>
      <c r="I980" s="1705"/>
      <c r="J980" s="1705"/>
      <c r="K980" s="1705"/>
      <c r="L980" s="1705"/>
      <c r="M980" s="1705"/>
      <c r="N980" s="1705"/>
      <c r="O980" s="1705"/>
      <c r="P980" s="1705"/>
      <c r="Q980" s="1705"/>
    </row>
    <row r="981" spans="1:17" ht="15.75" customHeight="1">
      <c r="A981" s="1705"/>
      <c r="B981" s="1705"/>
      <c r="C981" s="1705"/>
      <c r="D981" s="1705"/>
      <c r="E981" s="1705"/>
      <c r="F981" s="1705"/>
      <c r="G981" s="1705"/>
      <c r="H981" s="1705"/>
      <c r="I981" s="1705"/>
      <c r="J981" s="1705"/>
      <c r="K981" s="1705"/>
      <c r="L981" s="1705"/>
      <c r="M981" s="1705"/>
      <c r="N981" s="1705"/>
      <c r="O981" s="1705"/>
      <c r="P981" s="1705"/>
      <c r="Q981" s="1705"/>
    </row>
    <row r="982" spans="1:17" ht="15.75" customHeight="1">
      <c r="A982" s="1705"/>
      <c r="B982" s="1705"/>
      <c r="C982" s="1705"/>
      <c r="D982" s="1705"/>
      <c r="E982" s="1705"/>
      <c r="F982" s="1705"/>
      <c r="G982" s="1705"/>
      <c r="H982" s="1705"/>
      <c r="I982" s="1705"/>
      <c r="J982" s="1705"/>
      <c r="K982" s="1705"/>
      <c r="L982" s="1705"/>
      <c r="M982" s="1705"/>
      <c r="N982" s="1705"/>
      <c r="O982" s="1705"/>
      <c r="P982" s="1705"/>
      <c r="Q982" s="1705"/>
    </row>
    <row r="983" spans="1:17" ht="15.75" customHeight="1">
      <c r="A983" s="1705"/>
      <c r="B983" s="1705"/>
      <c r="C983" s="1705"/>
      <c r="D983" s="1705"/>
      <c r="E983" s="1705"/>
      <c r="F983" s="1705"/>
      <c r="G983" s="1705"/>
      <c r="H983" s="1705"/>
      <c r="I983" s="1705"/>
      <c r="J983" s="1705"/>
      <c r="K983" s="1705"/>
      <c r="L983" s="1705"/>
      <c r="M983" s="1705"/>
      <c r="N983" s="1705"/>
      <c r="O983" s="1705"/>
      <c r="P983" s="1705"/>
      <c r="Q983" s="1705"/>
    </row>
    <row r="984" spans="1:17" ht="15.75" customHeight="1">
      <c r="A984" s="1705"/>
      <c r="B984" s="1705"/>
      <c r="C984" s="1705"/>
      <c r="D984" s="1705"/>
      <c r="E984" s="1705"/>
      <c r="F984" s="1705"/>
      <c r="G984" s="1705"/>
      <c r="H984" s="1705"/>
      <c r="I984" s="1705"/>
      <c r="J984" s="1705"/>
      <c r="K984" s="1705"/>
      <c r="L984" s="1705"/>
      <c r="M984" s="1705"/>
      <c r="N984" s="1705"/>
      <c r="O984" s="1705"/>
      <c r="P984" s="1705"/>
      <c r="Q984" s="1705"/>
    </row>
    <row r="985" spans="1:17" ht="15.75" customHeight="1">
      <c r="A985" s="1705"/>
      <c r="B985" s="1705"/>
      <c r="C985" s="1705"/>
      <c r="D985" s="1705"/>
      <c r="E985" s="1705"/>
      <c r="F985" s="1705"/>
      <c r="G985" s="1705"/>
      <c r="H985" s="1705"/>
      <c r="I985" s="1705"/>
      <c r="J985" s="1705"/>
      <c r="K985" s="1705"/>
      <c r="L985" s="1705"/>
      <c r="M985" s="1705"/>
      <c r="N985" s="1705"/>
      <c r="O985" s="1705"/>
      <c r="P985" s="1705"/>
      <c r="Q985" s="1705"/>
    </row>
    <row r="986" spans="1:17" ht="15.75" customHeight="1">
      <c r="A986" s="1705"/>
      <c r="B986" s="1705"/>
      <c r="C986" s="1705"/>
      <c r="D986" s="1705"/>
      <c r="E986" s="1705"/>
      <c r="F986" s="1705"/>
      <c r="G986" s="1705"/>
      <c r="H986" s="1705"/>
      <c r="I986" s="1705"/>
      <c r="J986" s="1705"/>
      <c r="K986" s="1705"/>
      <c r="L986" s="1705"/>
      <c r="M986" s="1705"/>
      <c r="N986" s="1705"/>
      <c r="O986" s="1705"/>
      <c r="P986" s="1705"/>
      <c r="Q986" s="1705"/>
    </row>
    <row r="987" spans="1:17" ht="15.75" customHeight="1">
      <c r="A987" s="1705"/>
      <c r="B987" s="1705"/>
      <c r="C987" s="1705"/>
      <c r="D987" s="1705"/>
      <c r="E987" s="1705"/>
      <c r="F987" s="1705"/>
      <c r="G987" s="1705"/>
      <c r="H987" s="1705"/>
      <c r="I987" s="1705"/>
      <c r="J987" s="1705"/>
      <c r="K987" s="1705"/>
      <c r="L987" s="1705"/>
      <c r="M987" s="1705"/>
      <c r="N987" s="1705"/>
      <c r="O987" s="1705"/>
      <c r="P987" s="1705"/>
      <c r="Q987" s="1705"/>
    </row>
    <row r="988" spans="1:17" ht="15.75" customHeight="1">
      <c r="A988" s="1705"/>
      <c r="B988" s="1705"/>
      <c r="C988" s="1705"/>
      <c r="D988" s="1705"/>
      <c r="E988" s="1705"/>
      <c r="F988" s="1705"/>
      <c r="G988" s="1705"/>
      <c r="H988" s="1705"/>
      <c r="I988" s="1705"/>
      <c r="J988" s="1705"/>
      <c r="K988" s="1705"/>
      <c r="L988" s="1705"/>
      <c r="M988" s="1705"/>
      <c r="N988" s="1705"/>
      <c r="O988" s="1705"/>
      <c r="P988" s="1705"/>
      <c r="Q988" s="1705"/>
    </row>
    <row r="989" spans="1:17" ht="15.75" customHeight="1">
      <c r="A989" s="1705"/>
      <c r="B989" s="1705"/>
      <c r="C989" s="1705"/>
      <c r="D989" s="1705"/>
      <c r="E989" s="1705"/>
      <c r="F989" s="1705"/>
      <c r="G989" s="1705"/>
      <c r="H989" s="1705"/>
      <c r="I989" s="1705"/>
      <c r="J989" s="1705"/>
      <c r="K989" s="1705"/>
      <c r="L989" s="1705"/>
      <c r="M989" s="1705"/>
      <c r="N989" s="1705"/>
      <c r="O989" s="1705"/>
      <c r="P989" s="1705"/>
      <c r="Q989" s="1705"/>
    </row>
    <row r="990" spans="1:17" ht="15.75" customHeight="1">
      <c r="A990" s="1705"/>
      <c r="B990" s="1705"/>
      <c r="C990" s="1705"/>
      <c r="D990" s="1705"/>
      <c r="E990" s="1705"/>
      <c r="F990" s="1705"/>
      <c r="G990" s="1705"/>
      <c r="H990" s="1705"/>
      <c r="I990" s="1705"/>
      <c r="J990" s="1705"/>
      <c r="K990" s="1705"/>
      <c r="L990" s="1705"/>
      <c r="M990" s="1705"/>
      <c r="N990" s="1705"/>
      <c r="O990" s="1705"/>
      <c r="P990" s="1705"/>
      <c r="Q990" s="1705"/>
    </row>
    <row r="991" spans="1:17" ht="15.75" customHeight="1">
      <c r="A991" s="1705"/>
      <c r="B991" s="1705"/>
      <c r="C991" s="1705"/>
      <c r="D991" s="1705"/>
      <c r="E991" s="1705"/>
      <c r="F991" s="1705"/>
      <c r="G991" s="1705"/>
      <c r="H991" s="1705"/>
      <c r="I991" s="1705"/>
      <c r="J991" s="1705"/>
      <c r="K991" s="1705"/>
      <c r="L991" s="1705"/>
      <c r="M991" s="1705"/>
      <c r="N991" s="1705"/>
      <c r="O991" s="1705"/>
      <c r="P991" s="1705"/>
      <c r="Q991" s="1705"/>
    </row>
    <row r="992" spans="1:17" ht="15.75" customHeight="1">
      <c r="A992" s="1705"/>
      <c r="B992" s="1705"/>
      <c r="C992" s="1705"/>
      <c r="D992" s="1705"/>
      <c r="E992" s="1705"/>
      <c r="F992" s="1705"/>
      <c r="G992" s="1705"/>
      <c r="H992" s="1705"/>
      <c r="I992" s="1705"/>
      <c r="J992" s="1705"/>
      <c r="K992" s="1705"/>
      <c r="L992" s="1705"/>
      <c r="M992" s="1705"/>
      <c r="N992" s="1705"/>
      <c r="O992" s="1705"/>
      <c r="P992" s="1705"/>
      <c r="Q992" s="1705"/>
    </row>
    <row r="993" spans="1:17" ht="15.75" customHeight="1">
      <c r="A993" s="1705"/>
      <c r="B993" s="1705"/>
      <c r="C993" s="1705"/>
      <c r="D993" s="1705"/>
      <c r="E993" s="1705"/>
      <c r="F993" s="1705"/>
      <c r="G993" s="1705"/>
      <c r="H993" s="1705"/>
      <c r="I993" s="1705"/>
      <c r="J993" s="1705"/>
      <c r="K993" s="1705"/>
      <c r="L993" s="1705"/>
      <c r="M993" s="1705"/>
      <c r="N993" s="1705"/>
      <c r="O993" s="1705"/>
      <c r="P993" s="1705"/>
      <c r="Q993" s="1705"/>
    </row>
    <row r="994" spans="1:17" ht="15.75" customHeight="1">
      <c r="A994" s="1705"/>
      <c r="B994" s="1705"/>
      <c r="C994" s="1705"/>
      <c r="D994" s="1705"/>
      <c r="E994" s="1705"/>
      <c r="F994" s="1705"/>
      <c r="G994" s="1705"/>
      <c r="H994" s="1705"/>
      <c r="I994" s="1705"/>
      <c r="J994" s="1705"/>
      <c r="K994" s="1705"/>
      <c r="L994" s="1705"/>
      <c r="M994" s="1705"/>
      <c r="N994" s="1705"/>
      <c r="O994" s="1705"/>
      <c r="P994" s="1705"/>
      <c r="Q994" s="1705"/>
    </row>
    <row r="995" spans="1:17" ht="15.75" customHeight="1">
      <c r="A995" s="1705"/>
      <c r="B995" s="1705"/>
      <c r="C995" s="1705"/>
      <c r="D995" s="1705"/>
      <c r="E995" s="1705"/>
      <c r="F995" s="1705"/>
      <c r="G995" s="1705"/>
      <c r="H995" s="1705"/>
      <c r="I995" s="1705"/>
      <c r="J995" s="1705"/>
      <c r="K995" s="1705"/>
      <c r="L995" s="1705"/>
      <c r="M995" s="1705"/>
      <c r="N995" s="1705"/>
      <c r="O995" s="1705"/>
      <c r="P995" s="1705"/>
      <c r="Q995" s="1705"/>
    </row>
  </sheetData>
  <mergeCells count="8">
    <mergeCell ref="B1:I1"/>
    <mergeCell ref="B2:I2"/>
    <mergeCell ref="B3:I3"/>
    <mergeCell ref="C4:I4"/>
    <mergeCell ref="B5:B6"/>
    <mergeCell ref="C5:C6"/>
    <mergeCell ref="D5:F5"/>
    <mergeCell ref="G5:I5"/>
  </mergeCells>
  <pageMargins left="0.39370078740157483" right="0.39370078740157483" top="0.51181102362204722" bottom="0.51181102362204722" header="0" footer="0"/>
  <pageSetup paperSize="9" scale="71"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election activeCell="L29" sqref="L29"/>
    </sheetView>
  </sheetViews>
  <sheetFormatPr defaultColWidth="14.42578125" defaultRowHeight="15" customHeight="1"/>
  <cols>
    <col min="1" max="1" width="6.42578125" style="1703" customWidth="1"/>
    <col min="2" max="2" width="14.7109375" style="1703" customWidth="1"/>
    <col min="3" max="6" width="9.28515625" style="1703" hidden="1" customWidth="1"/>
    <col min="7" max="7" width="12.42578125" style="1703" hidden="1" customWidth="1"/>
    <col min="8" max="16" width="13.28515625" style="1703" customWidth="1"/>
    <col min="17" max="17" width="11" style="1703" bestFit="1" customWidth="1"/>
    <col min="18" max="22" width="8.42578125" style="1703" customWidth="1"/>
    <col min="23" max="23" width="9.28515625" style="1703" bestFit="1" customWidth="1"/>
    <col min="24" max="26" width="8.42578125" style="1703" customWidth="1"/>
    <col min="27" max="16384" width="14.42578125" style="1703"/>
  </cols>
  <sheetData>
    <row r="1" spans="1:34" ht="21" customHeight="1">
      <c r="A1" s="1706"/>
      <c r="B1" s="3247" t="s">
        <v>1677</v>
      </c>
      <c r="C1" s="3248"/>
      <c r="D1" s="3248"/>
      <c r="E1" s="3248"/>
      <c r="F1" s="3248"/>
      <c r="G1" s="3248"/>
      <c r="H1" s="3248"/>
      <c r="I1" s="3248"/>
      <c r="J1" s="3248"/>
      <c r="K1" s="3248"/>
      <c r="L1" s="3248"/>
      <c r="M1" s="3248"/>
      <c r="N1" s="3248"/>
      <c r="O1" s="3248"/>
      <c r="P1" s="3248"/>
      <c r="Q1" s="1706"/>
      <c r="R1" s="1706"/>
      <c r="S1" s="1706"/>
      <c r="T1" s="1706"/>
      <c r="U1" s="1706"/>
      <c r="V1" s="1706"/>
      <c r="W1" s="1706"/>
      <c r="X1" s="1706"/>
      <c r="Y1" s="1706"/>
      <c r="Z1" s="1706"/>
    </row>
    <row r="2" spans="1:34" ht="21" customHeight="1">
      <c r="A2" s="1706"/>
      <c r="B2" s="3247" t="s">
        <v>1676</v>
      </c>
      <c r="C2" s="3248"/>
      <c r="D2" s="3248"/>
      <c r="E2" s="3248"/>
      <c r="F2" s="3248"/>
      <c r="G2" s="3248"/>
      <c r="H2" s="3248"/>
      <c r="I2" s="3248"/>
      <c r="J2" s="3248"/>
      <c r="K2" s="3248"/>
      <c r="L2" s="3248"/>
      <c r="M2" s="3248"/>
      <c r="N2" s="3248"/>
      <c r="O2" s="3248"/>
      <c r="P2" s="3248"/>
      <c r="Q2" s="1706"/>
      <c r="R2" s="1706"/>
      <c r="S2" s="1706"/>
      <c r="T2" s="1706"/>
      <c r="U2" s="1706"/>
      <c r="V2" s="1706"/>
      <c r="W2" s="1706"/>
      <c r="X2" s="1706"/>
      <c r="Y2" s="1706"/>
      <c r="Z2" s="1706"/>
    </row>
    <row r="3" spans="1:34" ht="21" customHeight="1">
      <c r="A3" s="1706"/>
      <c r="B3" s="2014"/>
      <c r="C3" s="2014"/>
      <c r="D3" s="2014"/>
      <c r="E3" s="2014"/>
      <c r="F3" s="2014"/>
      <c r="G3" s="2014"/>
      <c r="H3" s="2014"/>
      <c r="I3" s="2014"/>
      <c r="J3" s="2014"/>
      <c r="K3" s="2014"/>
      <c r="L3" s="2014"/>
      <c r="M3" s="2014"/>
      <c r="N3" s="2014"/>
      <c r="O3" s="2014"/>
      <c r="P3" s="1706"/>
      <c r="Q3" s="1706"/>
      <c r="R3" s="1706"/>
      <c r="S3" s="1706"/>
      <c r="T3" s="1706"/>
      <c r="U3" s="1706"/>
      <c r="V3" s="1706"/>
      <c r="W3" s="1706"/>
      <c r="X3" s="1706"/>
      <c r="Y3" s="1706"/>
      <c r="Z3" s="1706"/>
    </row>
    <row r="4" spans="1:34" ht="15.75" customHeight="1" thickBot="1">
      <c r="A4" s="1706"/>
      <c r="B4" s="3304" t="s">
        <v>40</v>
      </c>
      <c r="C4" s="3304"/>
      <c r="D4" s="3304"/>
      <c r="E4" s="3304"/>
      <c r="F4" s="3304"/>
      <c r="G4" s="3304"/>
      <c r="H4" s="3304"/>
      <c r="I4" s="3304"/>
      <c r="J4" s="3304"/>
      <c r="K4" s="3304"/>
      <c r="L4" s="3304"/>
      <c r="M4" s="3304"/>
      <c r="N4" s="3304"/>
      <c r="O4" s="3304"/>
      <c r="P4" s="3304"/>
      <c r="Q4" s="3304"/>
      <c r="R4" s="1706"/>
      <c r="S4" s="1706"/>
      <c r="T4" s="1706"/>
      <c r="U4" s="1706"/>
      <c r="V4" s="1706"/>
      <c r="W4" s="1706"/>
      <c r="X4" s="1706"/>
      <c r="Y4" s="1706"/>
      <c r="Z4" s="1706"/>
    </row>
    <row r="5" spans="1:34" ht="29.25" customHeight="1" thickTop="1">
      <c r="A5" s="1706"/>
      <c r="B5" s="2013" t="s">
        <v>233</v>
      </c>
      <c r="C5" s="2012" t="s">
        <v>236</v>
      </c>
      <c r="D5" s="2012" t="s">
        <v>237</v>
      </c>
      <c r="E5" s="2012" t="s">
        <v>222</v>
      </c>
      <c r="F5" s="2012" t="s">
        <v>223</v>
      </c>
      <c r="G5" s="2011" t="s">
        <v>224</v>
      </c>
      <c r="H5" s="2011" t="s">
        <v>225</v>
      </c>
      <c r="I5" s="2011" t="s">
        <v>226</v>
      </c>
      <c r="J5" s="2010" t="s">
        <v>227</v>
      </c>
      <c r="K5" s="2010" t="s">
        <v>228</v>
      </c>
      <c r="L5" s="2010" t="s">
        <v>167</v>
      </c>
      <c r="M5" s="2009" t="s">
        <v>168</v>
      </c>
      <c r="N5" s="2009" t="s">
        <v>5</v>
      </c>
      <c r="O5" s="2009" t="s">
        <v>29</v>
      </c>
      <c r="P5" s="2009" t="s">
        <v>400</v>
      </c>
      <c r="Q5" s="2008" t="s">
        <v>401</v>
      </c>
      <c r="R5" s="1706"/>
      <c r="S5" s="1706"/>
      <c r="T5" s="1706"/>
      <c r="U5" s="1706"/>
      <c r="V5" s="1706"/>
      <c r="W5" s="1706"/>
      <c r="X5" s="1706"/>
      <c r="Y5" s="1706"/>
      <c r="Z5" s="1706"/>
    </row>
    <row r="6" spans="1:34" ht="29.25" customHeight="1">
      <c r="A6" s="1706"/>
      <c r="B6" s="2007" t="s">
        <v>509</v>
      </c>
      <c r="C6" s="2006">
        <v>957.5</v>
      </c>
      <c r="D6" s="2006">
        <v>2133.8000000000002</v>
      </c>
      <c r="E6" s="2006">
        <v>3417.43</v>
      </c>
      <c r="F6" s="2006">
        <v>3939.5</v>
      </c>
      <c r="G6" s="2006">
        <v>2628.6460000000002</v>
      </c>
      <c r="H6" s="2006">
        <v>3023.9850000000006</v>
      </c>
      <c r="I6" s="2006">
        <v>3350.8</v>
      </c>
      <c r="J6" s="2006">
        <v>5513.3755829999982</v>
      </c>
      <c r="K6" s="2006">
        <v>6551.1244999999999</v>
      </c>
      <c r="L6" s="2006">
        <v>9220.5297679999985</v>
      </c>
      <c r="M6" s="2006">
        <v>6774.6354419999998</v>
      </c>
      <c r="N6" s="2006">
        <v>10222.84742041</v>
      </c>
      <c r="O6" s="2006">
        <v>15961.640973000001</v>
      </c>
      <c r="P6" s="2005">
        <v>14150.708143</v>
      </c>
      <c r="Q6" s="2004">
        <v>9264.1880171004887</v>
      </c>
      <c r="R6" s="1706"/>
      <c r="S6" s="1706"/>
      <c r="T6" s="1706"/>
      <c r="U6" s="1965"/>
      <c r="V6" s="1965"/>
      <c r="W6" s="1965"/>
      <c r="X6" s="1965"/>
      <c r="Y6" s="1706"/>
      <c r="Z6" s="1965"/>
      <c r="AA6" s="1965"/>
      <c r="AB6" s="1965"/>
      <c r="AC6" s="1965"/>
      <c r="AD6" s="1965"/>
      <c r="AE6" s="1965"/>
      <c r="AF6" s="1965"/>
      <c r="AG6" s="1965"/>
      <c r="AH6" s="1965"/>
    </row>
    <row r="7" spans="1:34" ht="29.25" customHeight="1">
      <c r="A7" s="1706"/>
      <c r="B7" s="1907" t="s">
        <v>1675</v>
      </c>
      <c r="C7" s="2001">
        <v>1207.954</v>
      </c>
      <c r="D7" s="2001">
        <v>1655.2090000000001</v>
      </c>
      <c r="E7" s="2001">
        <v>2820.1</v>
      </c>
      <c r="F7" s="2001">
        <v>4235.2</v>
      </c>
      <c r="G7" s="2001">
        <v>4914.0360000000001</v>
      </c>
      <c r="H7" s="2001">
        <v>5135.26</v>
      </c>
      <c r="I7" s="2001">
        <v>3193.1</v>
      </c>
      <c r="J7" s="2001">
        <v>6800.9159080000009</v>
      </c>
      <c r="K7" s="2001">
        <v>6873.778996</v>
      </c>
      <c r="L7" s="2001">
        <v>2674.8709549999999</v>
      </c>
      <c r="M7" s="2001">
        <v>7496.8306839999987</v>
      </c>
      <c r="N7" s="2001">
        <v>10897.021828150004</v>
      </c>
      <c r="O7" s="2001">
        <v>13388.809525999997</v>
      </c>
      <c r="P7" s="2002">
        <v>11499.361484999999</v>
      </c>
      <c r="Q7" s="2003">
        <v>12184.013974</v>
      </c>
      <c r="R7" s="1706"/>
      <c r="S7" s="1706"/>
      <c r="T7" s="1706"/>
      <c r="U7" s="1965"/>
      <c r="V7" s="1965"/>
      <c r="W7" s="1965"/>
      <c r="X7" s="1965"/>
      <c r="Y7" s="1706"/>
      <c r="Z7" s="1965"/>
      <c r="AA7" s="1965"/>
      <c r="AB7" s="1965"/>
      <c r="AC7" s="1965"/>
      <c r="AD7" s="1965"/>
      <c r="AE7" s="1965"/>
      <c r="AF7" s="1965"/>
      <c r="AG7" s="1965"/>
    </row>
    <row r="8" spans="1:34" ht="29.25" customHeight="1">
      <c r="A8" s="1706"/>
      <c r="B8" s="1907" t="s">
        <v>507</v>
      </c>
      <c r="C8" s="2001">
        <v>865.71900000000005</v>
      </c>
      <c r="D8" s="2001">
        <v>2411.6</v>
      </c>
      <c r="E8" s="2001">
        <v>1543.5170000000001</v>
      </c>
      <c r="F8" s="2001">
        <v>4145.5</v>
      </c>
      <c r="G8" s="2001">
        <v>4589.3469999999998</v>
      </c>
      <c r="H8" s="2001">
        <v>3823.28</v>
      </c>
      <c r="I8" s="2001">
        <v>2878.5835040000002</v>
      </c>
      <c r="J8" s="2001">
        <v>5499.6267330000001</v>
      </c>
      <c r="K8" s="2001">
        <v>4687.5600000000004</v>
      </c>
      <c r="L8" s="2001">
        <v>1943.2883870000001</v>
      </c>
      <c r="M8" s="2001">
        <v>5574.7615070000002</v>
      </c>
      <c r="N8" s="2001">
        <v>11232.899983620002</v>
      </c>
      <c r="O8" s="2001">
        <v>16730.626994999999</v>
      </c>
      <c r="P8" s="2002">
        <v>10080.376043</v>
      </c>
      <c r="Q8" s="1998">
        <v>12475.614233</v>
      </c>
      <c r="R8" s="1706"/>
      <c r="S8" s="1706"/>
      <c r="T8" s="1706"/>
      <c r="U8" s="1965"/>
      <c r="V8" s="1965"/>
      <c r="W8" s="1965"/>
      <c r="X8" s="1965"/>
      <c r="Y8" s="1706"/>
      <c r="Z8" s="1965"/>
      <c r="AA8" s="1965"/>
      <c r="AB8" s="1965"/>
      <c r="AC8" s="1965"/>
      <c r="AD8" s="1965"/>
      <c r="AE8" s="1965"/>
      <c r="AF8" s="1965"/>
      <c r="AG8" s="1965"/>
    </row>
    <row r="9" spans="1:34" ht="29.25" customHeight="1">
      <c r="A9" s="1706"/>
      <c r="B9" s="1907" t="s">
        <v>506</v>
      </c>
      <c r="C9" s="2001">
        <v>1188.259</v>
      </c>
      <c r="D9" s="2001">
        <v>2065.6999999999998</v>
      </c>
      <c r="E9" s="2001">
        <v>1571.367</v>
      </c>
      <c r="F9" s="2001">
        <v>3894.8</v>
      </c>
      <c r="G9" s="2001">
        <v>2064.913</v>
      </c>
      <c r="H9" s="2001">
        <v>3673.03</v>
      </c>
      <c r="I9" s="2001">
        <v>4227.3</v>
      </c>
      <c r="J9" s="2001">
        <v>4878.9203680000001</v>
      </c>
      <c r="K9" s="2001">
        <v>6661.43</v>
      </c>
      <c r="L9" s="2001">
        <v>1729.7318549999995</v>
      </c>
      <c r="M9" s="2001">
        <v>7059.7193449999995</v>
      </c>
      <c r="N9" s="2001">
        <v>10915.065040760002</v>
      </c>
      <c r="O9" s="2001">
        <v>12548.618104999996</v>
      </c>
      <c r="P9" s="2002">
        <v>10066.474215</v>
      </c>
      <c r="Q9" s="1998">
        <v>10332.102783</v>
      </c>
      <c r="R9" s="1706"/>
      <c r="S9" s="1706"/>
      <c r="T9" s="1706"/>
      <c r="U9" s="1965"/>
      <c r="V9" s="1965"/>
      <c r="W9" s="1965"/>
      <c r="X9" s="1965"/>
      <c r="Y9" s="1706"/>
      <c r="Z9" s="1965"/>
      <c r="AA9" s="1965"/>
      <c r="AB9" s="1965"/>
      <c r="AC9" s="1965"/>
      <c r="AD9" s="1965"/>
      <c r="AE9" s="1965"/>
      <c r="AF9" s="1965"/>
      <c r="AG9" s="1965"/>
    </row>
    <row r="10" spans="1:34" ht="29.25" customHeight="1">
      <c r="A10" s="1706"/>
      <c r="B10" s="1907" t="s">
        <v>505</v>
      </c>
      <c r="C10" s="2001">
        <v>1661.3610000000001</v>
      </c>
      <c r="D10" s="2001">
        <v>2859.9</v>
      </c>
      <c r="E10" s="2001">
        <v>2301.56</v>
      </c>
      <c r="F10" s="2001">
        <v>4767.3999999999996</v>
      </c>
      <c r="G10" s="2001">
        <v>3784.9839999999999</v>
      </c>
      <c r="H10" s="2001">
        <v>5468.7659999999996</v>
      </c>
      <c r="I10" s="2001">
        <v>3117</v>
      </c>
      <c r="J10" s="2001">
        <v>6215.8037160000003</v>
      </c>
      <c r="K10" s="2001">
        <v>6053</v>
      </c>
      <c r="L10" s="2001">
        <v>6048.7550779999992</v>
      </c>
      <c r="M10" s="2001">
        <v>6728.4490170000017</v>
      </c>
      <c r="N10" s="2001">
        <v>10634.355269159991</v>
      </c>
      <c r="O10" s="2001">
        <v>14508.155257999999</v>
      </c>
      <c r="P10" s="2002">
        <v>13362.637471</v>
      </c>
      <c r="Q10" s="1998">
        <v>17550.468602000001</v>
      </c>
      <c r="R10" s="1706"/>
      <c r="S10" s="1706"/>
      <c r="T10" s="1706"/>
      <c r="U10" s="1965"/>
      <c r="V10" s="1965"/>
      <c r="W10" s="1965"/>
      <c r="X10" s="1965"/>
      <c r="Y10" s="1706"/>
      <c r="Z10" s="1965"/>
      <c r="AA10" s="1965"/>
      <c r="AB10" s="1965"/>
      <c r="AC10" s="1965"/>
      <c r="AD10" s="1965"/>
      <c r="AE10" s="1965"/>
      <c r="AF10" s="1965"/>
      <c r="AG10" s="1965"/>
    </row>
    <row r="11" spans="1:34" ht="29.25" customHeight="1">
      <c r="A11" s="1706"/>
      <c r="B11" s="1907" t="s">
        <v>504</v>
      </c>
      <c r="C11" s="2001">
        <v>1643.9849999999999</v>
      </c>
      <c r="D11" s="2001">
        <v>3805.5</v>
      </c>
      <c r="E11" s="2001">
        <v>2016.8240000000001</v>
      </c>
      <c r="F11" s="2001">
        <v>4917.8</v>
      </c>
      <c r="G11" s="2001">
        <v>4026.84</v>
      </c>
      <c r="H11" s="2001">
        <v>5113.1090000000004</v>
      </c>
      <c r="I11" s="2001">
        <v>3147.6299930000009</v>
      </c>
      <c r="J11" s="2001">
        <v>7250.6900829999995</v>
      </c>
      <c r="K11" s="2001">
        <v>6521.12</v>
      </c>
      <c r="L11" s="2001">
        <v>5194.9025220000003</v>
      </c>
      <c r="M11" s="2001">
        <v>6554.5328209999998</v>
      </c>
      <c r="N11" s="2001">
        <v>9930.5714264500002</v>
      </c>
      <c r="O11" s="2001">
        <v>15977.455362000001</v>
      </c>
      <c r="P11" s="2002">
        <v>14151.708198</v>
      </c>
      <c r="Q11" s="1998">
        <v>21200.208146000001</v>
      </c>
      <c r="R11" s="1706"/>
      <c r="S11" s="1706"/>
      <c r="T11" s="1706"/>
      <c r="U11" s="1965"/>
      <c r="V11" s="1965"/>
      <c r="W11" s="1965"/>
      <c r="X11" s="1965"/>
      <c r="Y11" s="1706"/>
      <c r="Z11" s="1965"/>
      <c r="AA11" s="1965"/>
      <c r="AB11" s="1965"/>
      <c r="AC11" s="1965"/>
      <c r="AD11" s="1965"/>
      <c r="AE11" s="1965"/>
      <c r="AF11" s="1965"/>
      <c r="AG11" s="1965"/>
    </row>
    <row r="12" spans="1:34" ht="29.25" customHeight="1">
      <c r="A12" s="1706"/>
      <c r="B12" s="1907" t="s">
        <v>503</v>
      </c>
      <c r="C12" s="2001">
        <v>716.98099999999999</v>
      </c>
      <c r="D12" s="2001">
        <v>2962.1</v>
      </c>
      <c r="E12" s="2001">
        <v>2007.5</v>
      </c>
      <c r="F12" s="2001">
        <v>5107.5</v>
      </c>
      <c r="G12" s="2001">
        <v>5404.0780000000004</v>
      </c>
      <c r="H12" s="2001">
        <v>5923.4</v>
      </c>
      <c r="I12" s="2001">
        <v>3693.2007319999998</v>
      </c>
      <c r="J12" s="2000">
        <v>7103.7186680000004</v>
      </c>
      <c r="K12" s="2000">
        <v>5399.75</v>
      </c>
      <c r="L12" s="2000">
        <v>5664.3699710000001</v>
      </c>
      <c r="M12" s="2000">
        <v>9021.8687930000015</v>
      </c>
      <c r="N12" s="2000">
        <v>10744.747126419987</v>
      </c>
      <c r="O12" s="2000">
        <v>14058.7</v>
      </c>
      <c r="P12" s="1999">
        <v>14351.673253000001</v>
      </c>
      <c r="Q12" s="1998">
        <v>21127.620878999998</v>
      </c>
      <c r="R12" s="1706"/>
      <c r="S12" s="1706"/>
      <c r="T12" s="1706"/>
      <c r="U12" s="1965"/>
      <c r="V12" s="1965"/>
      <c r="W12" s="1965"/>
      <c r="X12" s="1965"/>
      <c r="Y12" s="1706"/>
      <c r="Z12" s="1965"/>
      <c r="AA12" s="1965"/>
      <c r="AB12" s="1965"/>
      <c r="AC12" s="1965"/>
      <c r="AD12" s="1965"/>
      <c r="AE12" s="1965"/>
      <c r="AF12" s="1965"/>
      <c r="AG12" s="1965"/>
    </row>
    <row r="13" spans="1:34" ht="29.25" customHeight="1">
      <c r="A13" s="1706"/>
      <c r="B13" s="1907" t="s">
        <v>502</v>
      </c>
      <c r="C13" s="2001">
        <v>1428.479</v>
      </c>
      <c r="D13" s="2001">
        <v>1963.1</v>
      </c>
      <c r="E13" s="2001">
        <v>2480.0949999999998</v>
      </c>
      <c r="F13" s="2001">
        <v>3755.8</v>
      </c>
      <c r="G13" s="2001">
        <v>4548.1769999999997</v>
      </c>
      <c r="H13" s="2001">
        <v>5524.5529999999999</v>
      </c>
      <c r="I13" s="2001">
        <v>2894.6</v>
      </c>
      <c r="J13" s="2000">
        <v>6370.2816669999984</v>
      </c>
      <c r="K13" s="2000">
        <v>7039.43</v>
      </c>
      <c r="L13" s="2000">
        <v>7382.366038000001</v>
      </c>
      <c r="M13" s="2000">
        <v>7526.0486350000019</v>
      </c>
      <c r="N13" s="2000">
        <v>14545.606895260007</v>
      </c>
      <c r="O13" s="2000">
        <v>12063.57144</v>
      </c>
      <c r="P13" s="1999">
        <v>14823.957399000001</v>
      </c>
      <c r="Q13" s="1998">
        <v>17229.759377999999</v>
      </c>
      <c r="R13" s="1706"/>
      <c r="S13" s="1706"/>
      <c r="T13" s="1706"/>
      <c r="U13" s="1965"/>
      <c r="V13" s="1965"/>
      <c r="W13" s="1965"/>
      <c r="X13" s="1965"/>
      <c r="Y13" s="1706"/>
      <c r="Z13" s="1965"/>
      <c r="AA13" s="1965"/>
      <c r="AB13" s="1965"/>
      <c r="AC13" s="1965"/>
      <c r="AD13" s="1965"/>
      <c r="AE13" s="1965"/>
      <c r="AF13" s="1965"/>
      <c r="AG13" s="1965"/>
    </row>
    <row r="14" spans="1:34" ht="29.25" customHeight="1">
      <c r="A14" s="1706"/>
      <c r="B14" s="1907" t="s">
        <v>501</v>
      </c>
      <c r="C14" s="2001">
        <v>2052.8530000000001</v>
      </c>
      <c r="D14" s="2001">
        <v>3442.1</v>
      </c>
      <c r="E14" s="2001">
        <v>3768.18</v>
      </c>
      <c r="F14" s="2001">
        <v>4382.1000000000004</v>
      </c>
      <c r="G14" s="2001">
        <v>4505.9769999999999</v>
      </c>
      <c r="H14" s="2001">
        <v>4638.701</v>
      </c>
      <c r="I14" s="2001">
        <v>3614.0764290000002</v>
      </c>
      <c r="J14" s="2000">
        <v>7574.0239679999995</v>
      </c>
      <c r="K14" s="2000">
        <v>6503.97</v>
      </c>
      <c r="L14" s="2000">
        <v>6771.428519000001</v>
      </c>
      <c r="M14" s="2000">
        <v>9922.8314289999998</v>
      </c>
      <c r="N14" s="2000">
        <v>15617.396315309961</v>
      </c>
      <c r="O14" s="2000">
        <v>13564.03491</v>
      </c>
      <c r="P14" s="1999">
        <v>6442.289812</v>
      </c>
      <c r="Q14" s="1998">
        <v>17913.921123</v>
      </c>
      <c r="R14" s="1706"/>
      <c r="S14" s="1706"/>
      <c r="T14" s="1706"/>
      <c r="U14" s="1965"/>
      <c r="V14" s="1965"/>
      <c r="W14" s="1965"/>
      <c r="X14" s="1965"/>
      <c r="Y14" s="1706"/>
      <c r="Z14" s="1965"/>
      <c r="AA14" s="1965"/>
      <c r="AB14" s="1965"/>
      <c r="AC14" s="1965"/>
      <c r="AD14" s="1965"/>
      <c r="AE14" s="1965"/>
      <c r="AF14" s="1965"/>
      <c r="AG14" s="1965"/>
    </row>
    <row r="15" spans="1:34" ht="29.25" customHeight="1">
      <c r="A15" s="1706"/>
      <c r="B15" s="1907" t="s">
        <v>500</v>
      </c>
      <c r="C15" s="2001">
        <v>2714.8429999999998</v>
      </c>
      <c r="D15" s="2001">
        <v>3420.2</v>
      </c>
      <c r="E15" s="2001">
        <v>3495.0349999999999</v>
      </c>
      <c r="F15" s="2001">
        <v>3427.2</v>
      </c>
      <c r="G15" s="2001">
        <v>3263.9209999999998</v>
      </c>
      <c r="H15" s="2001">
        <v>5139.5680000000002</v>
      </c>
      <c r="I15" s="2001">
        <v>3358.2392350000009</v>
      </c>
      <c r="J15" s="2000">
        <v>5302.3272899999984</v>
      </c>
      <c r="K15" s="2000">
        <v>4403.9783417999997</v>
      </c>
      <c r="L15" s="2000">
        <v>5899.4462929999991</v>
      </c>
      <c r="M15" s="2000">
        <v>8227.5991320000012</v>
      </c>
      <c r="N15" s="2000">
        <v>15113.348652860001</v>
      </c>
      <c r="O15" s="2000">
        <v>13444.679898</v>
      </c>
      <c r="P15" s="1999">
        <v>2588.987114</v>
      </c>
      <c r="Q15" s="1998">
        <v>15807.049102999999</v>
      </c>
      <c r="R15" s="1706"/>
      <c r="S15" s="1706"/>
      <c r="T15" s="1706"/>
      <c r="U15" s="1965"/>
      <c r="V15" s="1965"/>
      <c r="W15" s="1965"/>
      <c r="X15" s="1965"/>
      <c r="Y15" s="1706"/>
      <c r="Z15" s="1965"/>
      <c r="AA15" s="1965"/>
      <c r="AB15" s="1965"/>
      <c r="AC15" s="1965"/>
      <c r="AD15" s="1965"/>
      <c r="AE15" s="1965"/>
      <c r="AF15" s="1965"/>
      <c r="AG15" s="1965"/>
    </row>
    <row r="16" spans="1:34" ht="29.25" customHeight="1">
      <c r="A16" s="1706"/>
      <c r="B16" s="1907" t="s">
        <v>499</v>
      </c>
      <c r="C16" s="2001">
        <v>1711.2</v>
      </c>
      <c r="D16" s="2001">
        <v>2205.73</v>
      </c>
      <c r="E16" s="2001">
        <v>3452.1</v>
      </c>
      <c r="F16" s="2001">
        <v>3016.2</v>
      </c>
      <c r="G16" s="2001">
        <v>4066.7150000000001</v>
      </c>
      <c r="H16" s="2001">
        <v>5497.3729999999996</v>
      </c>
      <c r="I16" s="2001">
        <v>3799.3208210000007</v>
      </c>
      <c r="J16" s="2000">
        <v>5892.2001649999993</v>
      </c>
      <c r="K16" s="2000">
        <v>7150.5194390000006</v>
      </c>
      <c r="L16" s="2000">
        <v>7405.3902679999992</v>
      </c>
      <c r="M16" s="2000">
        <v>11514.789676</v>
      </c>
      <c r="N16" s="2000">
        <v>16104.892137779936</v>
      </c>
      <c r="O16" s="2000">
        <v>15458.06367</v>
      </c>
      <c r="P16" s="1999">
        <v>8608.621024</v>
      </c>
      <c r="Q16" s="1998">
        <v>18172.572454000001</v>
      </c>
      <c r="R16" s="1706"/>
      <c r="S16" s="1706"/>
      <c r="T16" s="1706"/>
      <c r="U16" s="1965"/>
      <c r="V16" s="1965"/>
      <c r="W16" s="1965"/>
      <c r="X16" s="1965"/>
      <c r="Y16" s="1706"/>
      <c r="Z16" s="1965"/>
      <c r="AA16" s="1965"/>
      <c r="AB16" s="1965"/>
      <c r="AC16" s="1965"/>
      <c r="AD16" s="1965"/>
      <c r="AE16" s="1965"/>
      <c r="AF16" s="1965"/>
      <c r="AG16" s="1965"/>
    </row>
    <row r="17" spans="1:33" ht="29.25" customHeight="1">
      <c r="A17" s="1706"/>
      <c r="B17" s="1907" t="s">
        <v>498</v>
      </c>
      <c r="C17" s="2001">
        <v>1571.796</v>
      </c>
      <c r="D17" s="2001">
        <v>3091.4349999999999</v>
      </c>
      <c r="E17" s="2001">
        <v>4253.0950000000003</v>
      </c>
      <c r="F17" s="2001">
        <v>2113.92</v>
      </c>
      <c r="G17" s="2001">
        <v>3970.4189999999999</v>
      </c>
      <c r="H17" s="2001">
        <v>7717.93</v>
      </c>
      <c r="I17" s="2001">
        <v>4485.5208590000002</v>
      </c>
      <c r="J17" s="2000">
        <v>6628.0436819999995</v>
      </c>
      <c r="K17" s="2000">
        <v>10623.366395999999</v>
      </c>
      <c r="L17" s="2000">
        <v>10266.200000000001</v>
      </c>
      <c r="M17" s="2000">
        <v>8599.8682250000002</v>
      </c>
      <c r="N17" s="2000">
        <v>15974.142931410008</v>
      </c>
      <c r="O17" s="2000">
        <v>14519.526403</v>
      </c>
      <c r="P17" s="1999">
        <v>12862.926868</v>
      </c>
      <c r="Q17" s="1998">
        <v>17284.582073000001</v>
      </c>
      <c r="R17" s="1706"/>
      <c r="S17" s="1706"/>
      <c r="T17" s="1706"/>
      <c r="U17" s="1965"/>
      <c r="V17" s="1965"/>
      <c r="W17" s="1965"/>
      <c r="X17" s="1965"/>
      <c r="Y17" s="1706"/>
      <c r="Z17" s="1965"/>
      <c r="AA17" s="1965"/>
      <c r="AB17" s="1965"/>
      <c r="AC17" s="1965"/>
      <c r="AD17" s="1965"/>
      <c r="AE17" s="1965"/>
      <c r="AF17" s="1965"/>
      <c r="AG17" s="1965"/>
    </row>
    <row r="18" spans="1:33" ht="29.25" customHeight="1" thickBot="1">
      <c r="A18" s="1706"/>
      <c r="B18" s="1997" t="s">
        <v>234</v>
      </c>
      <c r="C18" s="1996">
        <v>17720.93</v>
      </c>
      <c r="D18" s="1996">
        <v>32016.374</v>
      </c>
      <c r="E18" s="1996">
        <v>33126.803</v>
      </c>
      <c r="F18" s="1996">
        <v>47702.92</v>
      </c>
      <c r="G18" s="1996">
        <v>47768.053000000007</v>
      </c>
      <c r="H18" s="1996">
        <v>60678.955000000002</v>
      </c>
      <c r="I18" s="1996">
        <v>41759.371572999997</v>
      </c>
      <c r="J18" s="1996">
        <v>75029.927830999994</v>
      </c>
      <c r="K18" s="1996">
        <v>78469.027672800003</v>
      </c>
      <c r="L18" s="1996">
        <v>70201.279653999998</v>
      </c>
      <c r="M18" s="1996">
        <v>95001.934706</v>
      </c>
      <c r="N18" s="1996">
        <v>151932.8950275899</v>
      </c>
      <c r="O18" s="1996">
        <v>172223.88253999999</v>
      </c>
      <c r="P18" s="1995">
        <v>132989.72102500001</v>
      </c>
      <c r="Q18" s="1994">
        <f>SUM(Q6:Q17)</f>
        <v>190542.10076510051</v>
      </c>
      <c r="R18" s="1706"/>
      <c r="S18" s="1706"/>
      <c r="T18" s="1706"/>
      <c r="U18" s="1965"/>
      <c r="V18" s="1965"/>
      <c r="W18" s="1965"/>
      <c r="X18" s="1965"/>
      <c r="Y18" s="1706"/>
      <c r="Z18" s="1965"/>
      <c r="AA18" s="1965"/>
      <c r="AB18" s="1965"/>
      <c r="AC18" s="1965"/>
      <c r="AD18" s="1965"/>
      <c r="AE18" s="1965"/>
      <c r="AF18" s="1965"/>
      <c r="AG18" s="1965"/>
    </row>
    <row r="19" spans="1:33" ht="25.5" customHeight="1" thickTop="1">
      <c r="A19" s="1706"/>
      <c r="B19" s="3260" t="s">
        <v>1674</v>
      </c>
      <c r="C19" s="3261"/>
      <c r="D19" s="3261"/>
      <c r="E19" s="3261"/>
      <c r="F19" s="3261"/>
      <c r="G19" s="3261"/>
      <c r="H19" s="3261"/>
      <c r="I19" s="3261"/>
      <c r="J19" s="3261"/>
      <c r="K19" s="3261"/>
      <c r="L19" s="3261"/>
      <c r="M19" s="3261"/>
      <c r="N19" s="3261"/>
      <c r="O19" s="3261"/>
      <c r="P19" s="1706"/>
      <c r="Q19" s="1706"/>
      <c r="R19" s="1706"/>
      <c r="S19" s="1706"/>
      <c r="T19" s="1706"/>
      <c r="U19" s="1965"/>
      <c r="V19" s="1965"/>
      <c r="W19" s="1965"/>
      <c r="X19" s="1965"/>
      <c r="Y19" s="1706"/>
      <c r="Z19" s="1965"/>
      <c r="AA19" s="1965"/>
      <c r="AB19" s="1965"/>
      <c r="AC19" s="1965"/>
      <c r="AD19" s="1965"/>
      <c r="AE19" s="1965"/>
      <c r="AF19" s="1965"/>
      <c r="AG19" s="1965"/>
    </row>
    <row r="20" spans="1:33" ht="21" customHeight="1">
      <c r="A20" s="1706"/>
      <c r="B20" s="3305" t="s">
        <v>1438</v>
      </c>
      <c r="C20" s="3248"/>
      <c r="D20" s="3248"/>
      <c r="E20" s="3248"/>
      <c r="F20" s="3248"/>
      <c r="G20" s="3248"/>
      <c r="H20" s="3248"/>
      <c r="I20" s="3248"/>
      <c r="J20" s="3248"/>
      <c r="K20" s="3248"/>
      <c r="L20" s="3248"/>
      <c r="M20" s="3248"/>
      <c r="N20" s="3248"/>
      <c r="O20" s="3248"/>
      <c r="P20" s="1706"/>
      <c r="Q20" s="1706"/>
      <c r="R20" s="1706"/>
      <c r="S20" s="1706"/>
      <c r="T20" s="1706"/>
      <c r="U20" s="1965"/>
      <c r="V20" s="1965"/>
      <c r="W20" s="1965"/>
      <c r="X20" s="1965"/>
      <c r="Y20" s="1706"/>
      <c r="Z20" s="1965"/>
      <c r="AA20" s="1965"/>
      <c r="AB20" s="1965"/>
      <c r="AC20" s="1965"/>
      <c r="AD20" s="1965"/>
      <c r="AE20" s="1965"/>
      <c r="AF20" s="1965"/>
      <c r="AG20" s="1965"/>
    </row>
    <row r="21" spans="1:33" ht="21" customHeight="1">
      <c r="A21" s="1706"/>
      <c r="B21" s="1706"/>
      <c r="C21" s="1706"/>
      <c r="D21" s="1706"/>
      <c r="E21" s="1706"/>
      <c r="F21" s="1706"/>
      <c r="G21" s="1706"/>
      <c r="H21" s="1706"/>
      <c r="I21" s="1706"/>
      <c r="J21" s="1706"/>
      <c r="K21" s="1706"/>
      <c r="L21" s="1706"/>
      <c r="M21" s="1706"/>
      <c r="N21" s="1706"/>
      <c r="O21" s="1706"/>
      <c r="P21" s="1706"/>
      <c r="Q21" s="1706"/>
      <c r="R21" s="1706"/>
      <c r="S21" s="1706"/>
      <c r="T21" s="1706"/>
      <c r="U21" s="1706"/>
      <c r="V21" s="1706"/>
      <c r="W21" s="1706"/>
      <c r="X21" s="1706"/>
      <c r="Y21" s="1706"/>
      <c r="Z21" s="1706"/>
    </row>
    <row r="22" spans="1:33" ht="21" customHeight="1">
      <c r="A22" s="1706"/>
      <c r="B22" s="1706"/>
      <c r="C22" s="1706"/>
      <c r="D22" s="1706"/>
      <c r="E22" s="1706"/>
      <c r="F22" s="1706"/>
      <c r="G22" s="1706"/>
      <c r="H22" s="1706"/>
      <c r="I22" s="1706"/>
      <c r="J22" s="1706"/>
      <c r="K22" s="1706"/>
      <c r="L22" s="1706"/>
      <c r="M22" s="1706"/>
      <c r="N22" s="1706"/>
      <c r="O22" s="1706"/>
      <c r="P22" s="1706"/>
      <c r="Q22" s="1706"/>
      <c r="R22" s="1706"/>
      <c r="S22" s="1706"/>
      <c r="T22" s="1706"/>
      <c r="U22" s="1706"/>
      <c r="V22" s="1706"/>
      <c r="W22" s="1706"/>
      <c r="X22" s="1706"/>
      <c r="Y22" s="1706"/>
      <c r="Z22" s="1706"/>
    </row>
    <row r="23" spans="1:33" ht="21" customHeight="1">
      <c r="A23" s="1706"/>
      <c r="B23" s="1706"/>
      <c r="C23" s="1706"/>
      <c r="D23" s="1706"/>
      <c r="E23" s="1706"/>
      <c r="F23" s="1706"/>
      <c r="G23" s="1706"/>
      <c r="H23" s="1706"/>
      <c r="I23" s="1706"/>
      <c r="J23" s="1706"/>
      <c r="K23" s="1706"/>
      <c r="L23" s="1706"/>
      <c r="M23" s="1706"/>
      <c r="N23" s="1706"/>
      <c r="O23" s="1706"/>
      <c r="P23" s="1706"/>
      <c r="Q23" s="1706"/>
      <c r="R23" s="1706"/>
      <c r="S23" s="1706"/>
      <c r="T23" s="1706"/>
      <c r="U23" s="1706"/>
      <c r="V23" s="1706"/>
      <c r="W23" s="1706"/>
      <c r="X23" s="1706"/>
      <c r="Y23" s="1706"/>
      <c r="Z23" s="1706"/>
    </row>
    <row r="24" spans="1:33" ht="21" customHeight="1">
      <c r="A24" s="1706"/>
      <c r="B24" s="1706"/>
      <c r="C24" s="1706"/>
      <c r="D24" s="1706"/>
      <c r="E24" s="1706"/>
      <c r="F24" s="1706"/>
      <c r="G24" s="1706"/>
      <c r="H24" s="1706"/>
      <c r="I24" s="1706"/>
      <c r="J24" s="1706"/>
      <c r="K24" s="1706"/>
      <c r="L24" s="1706"/>
      <c r="M24" s="1706"/>
      <c r="N24" s="1706"/>
      <c r="O24" s="1706"/>
      <c r="P24" s="1706"/>
      <c r="Q24" s="1706"/>
      <c r="R24" s="1706"/>
      <c r="S24" s="1706"/>
      <c r="T24" s="1706"/>
      <c r="U24" s="1706"/>
      <c r="V24" s="1706"/>
      <c r="W24" s="1706"/>
      <c r="X24" s="1706"/>
      <c r="Y24" s="1706"/>
      <c r="Z24" s="1706"/>
    </row>
    <row r="25" spans="1:33" ht="21" customHeight="1">
      <c r="A25" s="1706"/>
      <c r="B25" s="1706"/>
      <c r="C25" s="1706"/>
      <c r="D25" s="1706"/>
      <c r="E25" s="1706"/>
      <c r="F25" s="1706"/>
      <c r="G25" s="1706"/>
      <c r="H25" s="1706"/>
      <c r="I25" s="1706"/>
      <c r="J25" s="1706"/>
      <c r="K25" s="1706"/>
      <c r="L25" s="1706"/>
      <c r="M25" s="1706"/>
      <c r="N25" s="1706"/>
      <c r="O25" s="1706"/>
      <c r="P25" s="1706"/>
      <c r="Q25" s="1706"/>
      <c r="R25" s="1706"/>
      <c r="S25" s="1706"/>
      <c r="T25" s="1706"/>
      <c r="U25" s="1706"/>
      <c r="V25" s="1706"/>
      <c r="W25" s="1706"/>
      <c r="X25" s="1706"/>
      <c r="Y25" s="1706"/>
      <c r="Z25" s="1706"/>
    </row>
    <row r="26" spans="1:33" ht="21" customHeight="1">
      <c r="A26" s="1706"/>
      <c r="B26" s="1706"/>
      <c r="C26" s="1706"/>
      <c r="D26" s="1706"/>
      <c r="E26" s="1706"/>
      <c r="F26" s="1706"/>
      <c r="G26" s="1706"/>
      <c r="H26" s="1706"/>
      <c r="I26" s="1706"/>
      <c r="J26" s="1706"/>
      <c r="K26" s="1706"/>
      <c r="L26" s="1706"/>
      <c r="M26" s="1706"/>
      <c r="N26" s="1706"/>
      <c r="O26" s="1706"/>
      <c r="P26" s="1706"/>
      <c r="Q26" s="1706"/>
      <c r="R26" s="1706"/>
      <c r="S26" s="1706"/>
      <c r="T26" s="1706"/>
      <c r="U26" s="1706"/>
      <c r="V26" s="1706"/>
      <c r="W26" s="1706"/>
      <c r="X26" s="1706"/>
      <c r="Y26" s="1706"/>
      <c r="Z26" s="1706"/>
    </row>
    <row r="27" spans="1:33" ht="21" customHeight="1">
      <c r="A27" s="1706"/>
      <c r="B27" s="1706"/>
      <c r="C27" s="1706"/>
      <c r="D27" s="1706"/>
      <c r="E27" s="1706"/>
      <c r="F27" s="1706"/>
      <c r="G27" s="1706"/>
      <c r="H27" s="1706"/>
      <c r="I27" s="1706"/>
      <c r="J27" s="1706"/>
      <c r="K27" s="1706"/>
      <c r="L27" s="1706"/>
      <c r="M27" s="1706"/>
      <c r="N27" s="1706"/>
      <c r="O27" s="1706"/>
      <c r="P27" s="1706"/>
      <c r="Q27" s="1706"/>
      <c r="R27" s="1706"/>
      <c r="S27" s="1706"/>
      <c r="T27" s="1706"/>
      <c r="U27" s="1706"/>
      <c r="V27" s="1706"/>
      <c r="W27" s="1706"/>
      <c r="X27" s="1706"/>
      <c r="Y27" s="1706"/>
      <c r="Z27" s="1706"/>
    </row>
    <row r="28" spans="1:33" ht="21" customHeight="1">
      <c r="A28" s="1706"/>
      <c r="B28" s="1706"/>
      <c r="C28" s="1706"/>
      <c r="D28" s="1706"/>
      <c r="E28" s="1706"/>
      <c r="F28" s="1706"/>
      <c r="G28" s="1706"/>
      <c r="H28" s="1706"/>
      <c r="I28" s="1706"/>
      <c r="J28" s="1706"/>
      <c r="K28" s="1706"/>
      <c r="L28" s="1706"/>
      <c r="M28" s="1706"/>
      <c r="N28" s="1706"/>
      <c r="O28" s="1706"/>
      <c r="P28" s="1706"/>
      <c r="Q28" s="1706"/>
      <c r="R28" s="1706"/>
      <c r="S28" s="1706"/>
      <c r="T28" s="1706"/>
      <c r="U28" s="1706"/>
      <c r="V28" s="1706"/>
      <c r="W28" s="1706"/>
      <c r="X28" s="1706"/>
      <c r="Y28" s="1706"/>
      <c r="Z28" s="1706"/>
    </row>
    <row r="29" spans="1:33" ht="21" customHeight="1">
      <c r="A29" s="1706"/>
      <c r="B29" s="1706"/>
      <c r="C29" s="1706"/>
      <c r="D29" s="1706"/>
      <c r="E29" s="1706"/>
      <c r="F29" s="1706"/>
      <c r="G29" s="1706"/>
      <c r="H29" s="1706"/>
      <c r="I29" s="1706"/>
      <c r="J29" s="1706"/>
      <c r="K29" s="1706"/>
      <c r="L29" s="1706"/>
      <c r="M29" s="1706"/>
      <c r="N29" s="1706"/>
      <c r="O29" s="1706"/>
      <c r="P29" s="1706"/>
      <c r="Q29" s="1706"/>
      <c r="R29" s="1706"/>
      <c r="S29" s="1706"/>
      <c r="T29" s="1706"/>
      <c r="U29" s="1706"/>
      <c r="V29" s="1706"/>
      <c r="W29" s="1706"/>
      <c r="X29" s="1706"/>
      <c r="Y29" s="1706"/>
      <c r="Z29" s="1706"/>
    </row>
    <row r="30" spans="1:33" ht="21" customHeight="1">
      <c r="A30" s="1706"/>
      <c r="B30" s="1706"/>
      <c r="C30" s="1706"/>
      <c r="D30" s="1706"/>
      <c r="E30" s="1706"/>
      <c r="F30" s="1706"/>
      <c r="G30" s="1706"/>
      <c r="H30" s="1706"/>
      <c r="I30" s="1706"/>
      <c r="J30" s="1706"/>
      <c r="K30" s="1706"/>
      <c r="L30" s="1706"/>
      <c r="M30" s="1706"/>
      <c r="N30" s="1706"/>
      <c r="O30" s="1706"/>
      <c r="P30" s="1706"/>
      <c r="Q30" s="1706"/>
      <c r="R30" s="1706"/>
      <c r="S30" s="1706"/>
      <c r="T30" s="1706"/>
      <c r="U30" s="1706"/>
      <c r="V30" s="1706"/>
      <c r="W30" s="1706"/>
      <c r="X30" s="1706"/>
      <c r="Y30" s="1706"/>
      <c r="Z30" s="1706"/>
    </row>
    <row r="31" spans="1:33" ht="21" customHeight="1">
      <c r="A31" s="1706"/>
      <c r="B31" s="1706"/>
      <c r="C31" s="1706"/>
      <c r="D31" s="1706"/>
      <c r="E31" s="1706"/>
      <c r="F31" s="1706"/>
      <c r="G31" s="1706"/>
      <c r="H31" s="1706"/>
      <c r="I31" s="1706"/>
      <c r="J31" s="1706"/>
      <c r="K31" s="1706"/>
      <c r="L31" s="1706"/>
      <c r="M31" s="1706"/>
      <c r="N31" s="1706"/>
      <c r="O31" s="1706"/>
      <c r="P31" s="1706"/>
      <c r="Q31" s="1706"/>
      <c r="R31" s="1706"/>
      <c r="S31" s="1706"/>
      <c r="T31" s="1706"/>
      <c r="U31" s="1706"/>
      <c r="V31" s="1706"/>
      <c r="W31" s="1706"/>
      <c r="X31" s="1706"/>
      <c r="Y31" s="1706"/>
      <c r="Z31" s="1706"/>
    </row>
    <row r="32" spans="1:33" ht="21" customHeight="1">
      <c r="A32" s="1706"/>
      <c r="B32" s="1706"/>
      <c r="C32" s="1706"/>
      <c r="D32" s="1706"/>
      <c r="E32" s="1706"/>
      <c r="F32" s="1706"/>
      <c r="G32" s="1706"/>
      <c r="H32" s="1706"/>
      <c r="I32" s="1706"/>
      <c r="J32" s="1706"/>
      <c r="K32" s="1706"/>
      <c r="L32" s="1706"/>
      <c r="M32" s="1706"/>
      <c r="N32" s="1706"/>
      <c r="O32" s="1706"/>
      <c r="P32" s="1706"/>
      <c r="Q32" s="1706"/>
      <c r="R32" s="1706"/>
      <c r="S32" s="1706"/>
      <c r="T32" s="1706"/>
      <c r="U32" s="1706"/>
      <c r="V32" s="1706"/>
      <c r="W32" s="1706"/>
      <c r="X32" s="1706"/>
      <c r="Y32" s="1706"/>
      <c r="Z32" s="1706"/>
    </row>
    <row r="33" spans="1:26" ht="21" customHeight="1">
      <c r="A33" s="1706"/>
      <c r="B33" s="1706"/>
      <c r="C33" s="1706"/>
      <c r="D33" s="1706"/>
      <c r="E33" s="1706"/>
      <c r="F33" s="1706"/>
      <c r="G33" s="1706"/>
      <c r="H33" s="1706"/>
      <c r="I33" s="1706"/>
      <c r="J33" s="1706"/>
      <c r="K33" s="1706"/>
      <c r="L33" s="1706"/>
      <c r="M33" s="1706"/>
      <c r="N33" s="1706"/>
      <c r="O33" s="1706"/>
      <c r="P33" s="1706"/>
      <c r="Q33" s="1706"/>
      <c r="R33" s="1706"/>
      <c r="S33" s="1706"/>
      <c r="T33" s="1706"/>
      <c r="U33" s="1706"/>
      <c r="V33" s="1706"/>
      <c r="W33" s="1706"/>
      <c r="X33" s="1706"/>
      <c r="Y33" s="1706"/>
      <c r="Z33" s="1706"/>
    </row>
    <row r="34" spans="1:26" ht="21" customHeight="1">
      <c r="A34" s="1706"/>
      <c r="B34" s="1706"/>
      <c r="C34" s="1706"/>
      <c r="D34" s="1706"/>
      <c r="E34" s="1706"/>
      <c r="F34" s="1706"/>
      <c r="G34" s="1706"/>
      <c r="H34" s="1706"/>
      <c r="I34" s="1706"/>
      <c r="J34" s="1706"/>
      <c r="K34" s="1706"/>
      <c r="L34" s="1706"/>
      <c r="M34" s="1706"/>
      <c r="N34" s="1706"/>
      <c r="O34" s="1706"/>
      <c r="P34" s="1706"/>
      <c r="Q34" s="1706"/>
      <c r="R34" s="1706"/>
      <c r="S34" s="1706"/>
      <c r="T34" s="1706"/>
      <c r="U34" s="1706"/>
      <c r="V34" s="1706"/>
      <c r="W34" s="1706"/>
      <c r="X34" s="1706"/>
      <c r="Y34" s="1706"/>
      <c r="Z34" s="1706"/>
    </row>
    <row r="35" spans="1:26" ht="21" customHeight="1">
      <c r="A35" s="1706"/>
      <c r="B35" s="1706"/>
      <c r="C35" s="1706"/>
      <c r="D35" s="1706"/>
      <c r="E35" s="1706"/>
      <c r="F35" s="1706"/>
      <c r="G35" s="1706"/>
      <c r="H35" s="1706"/>
      <c r="I35" s="1706"/>
      <c r="J35" s="1706"/>
      <c r="K35" s="1706"/>
      <c r="L35" s="1706"/>
      <c r="M35" s="1706"/>
      <c r="N35" s="1706"/>
      <c r="O35" s="1706"/>
      <c r="P35" s="1706"/>
      <c r="Q35" s="1706"/>
      <c r="R35" s="1706"/>
      <c r="S35" s="1706"/>
      <c r="T35" s="1706"/>
      <c r="U35" s="1706"/>
      <c r="V35" s="1706"/>
      <c r="W35" s="1706"/>
      <c r="X35" s="1706"/>
      <c r="Y35" s="1706"/>
      <c r="Z35" s="1706"/>
    </row>
    <row r="36" spans="1:26" ht="21" customHeight="1">
      <c r="A36" s="1706"/>
      <c r="B36" s="1706"/>
      <c r="C36" s="1706"/>
      <c r="D36" s="1706"/>
      <c r="E36" s="1706"/>
      <c r="F36" s="1706"/>
      <c r="G36" s="1706"/>
      <c r="H36" s="1706"/>
      <c r="I36" s="1706"/>
      <c r="J36" s="1706"/>
      <c r="K36" s="1706"/>
      <c r="L36" s="1706"/>
      <c r="M36" s="1706"/>
      <c r="N36" s="1706"/>
      <c r="O36" s="1706"/>
      <c r="P36" s="1706"/>
      <c r="Q36" s="1706"/>
      <c r="R36" s="1706"/>
      <c r="S36" s="1706"/>
      <c r="T36" s="1706"/>
      <c r="U36" s="1706"/>
      <c r="V36" s="1706"/>
      <c r="W36" s="1706"/>
      <c r="X36" s="1706"/>
      <c r="Y36" s="1706"/>
      <c r="Z36" s="1706"/>
    </row>
    <row r="37" spans="1:26" ht="21" customHeight="1">
      <c r="A37" s="1706"/>
      <c r="B37" s="1706"/>
      <c r="C37" s="1706"/>
      <c r="D37" s="1706"/>
      <c r="E37" s="1706"/>
      <c r="F37" s="1706"/>
      <c r="G37" s="1706"/>
      <c r="H37" s="1706"/>
      <c r="I37" s="1706"/>
      <c r="J37" s="1706"/>
      <c r="K37" s="1706"/>
      <c r="L37" s="1706"/>
      <c r="M37" s="1706"/>
      <c r="N37" s="1706"/>
      <c r="O37" s="1706"/>
      <c r="P37" s="1706"/>
      <c r="Q37" s="1706"/>
      <c r="R37" s="1706"/>
      <c r="S37" s="1706"/>
      <c r="T37" s="1706"/>
      <c r="U37" s="1706"/>
      <c r="V37" s="1706"/>
      <c r="W37" s="1706"/>
      <c r="X37" s="1706"/>
      <c r="Y37" s="1706"/>
      <c r="Z37" s="1706"/>
    </row>
    <row r="38" spans="1:26" ht="21" customHeight="1">
      <c r="A38" s="1706"/>
      <c r="B38" s="1706"/>
      <c r="C38" s="1706"/>
      <c r="D38" s="1706"/>
      <c r="E38" s="1706"/>
      <c r="F38" s="1706"/>
      <c r="G38" s="1706"/>
      <c r="H38" s="1706"/>
      <c r="I38" s="1706"/>
      <c r="J38" s="1706"/>
      <c r="K38" s="1706"/>
      <c r="L38" s="1706"/>
      <c r="M38" s="1706"/>
      <c r="N38" s="1706"/>
      <c r="O38" s="1706"/>
      <c r="P38" s="1706"/>
      <c r="Q38" s="1706"/>
      <c r="R38" s="1706"/>
      <c r="S38" s="1706"/>
      <c r="T38" s="1706"/>
      <c r="U38" s="1706"/>
      <c r="V38" s="1706"/>
      <c r="W38" s="1706"/>
      <c r="X38" s="1706"/>
      <c r="Y38" s="1706"/>
      <c r="Z38" s="1706"/>
    </row>
    <row r="39" spans="1:26" ht="21" customHeight="1">
      <c r="A39" s="1706"/>
      <c r="B39" s="1706"/>
      <c r="C39" s="1706"/>
      <c r="D39" s="1706"/>
      <c r="E39" s="1706"/>
      <c r="F39" s="1706"/>
      <c r="G39" s="1706"/>
      <c r="H39" s="1706"/>
      <c r="I39" s="1706"/>
      <c r="J39" s="1706"/>
      <c r="K39" s="1706"/>
      <c r="L39" s="1706"/>
      <c r="M39" s="1706"/>
      <c r="N39" s="1706"/>
      <c r="O39" s="1706"/>
      <c r="P39" s="1706"/>
      <c r="Q39" s="1706"/>
      <c r="R39" s="1706"/>
      <c r="S39" s="1706"/>
      <c r="T39" s="1706"/>
      <c r="U39" s="1706"/>
      <c r="V39" s="1706"/>
      <c r="W39" s="1706"/>
      <c r="X39" s="1706"/>
      <c r="Y39" s="1706"/>
      <c r="Z39" s="1706"/>
    </row>
    <row r="40" spans="1:26" ht="21" customHeight="1">
      <c r="A40" s="1706"/>
      <c r="B40" s="1706"/>
      <c r="C40" s="1706"/>
      <c r="D40" s="1706"/>
      <c r="E40" s="1706"/>
      <c r="F40" s="1706"/>
      <c r="G40" s="1706"/>
      <c r="H40" s="1706"/>
      <c r="I40" s="1706"/>
      <c r="J40" s="1706"/>
      <c r="K40" s="1706"/>
      <c r="L40" s="1706"/>
      <c r="M40" s="1706"/>
      <c r="N40" s="1706"/>
      <c r="O40" s="1706"/>
      <c r="P40" s="1706"/>
      <c r="Q40" s="1706"/>
      <c r="R40" s="1706"/>
      <c r="S40" s="1706"/>
      <c r="T40" s="1706"/>
      <c r="U40" s="1706"/>
      <c r="V40" s="1706"/>
      <c r="W40" s="1706"/>
      <c r="X40" s="1706"/>
      <c r="Y40" s="1706"/>
      <c r="Z40" s="1706"/>
    </row>
    <row r="41" spans="1:26" ht="21" customHeight="1">
      <c r="A41" s="1706"/>
      <c r="B41" s="1706"/>
      <c r="C41" s="1706"/>
      <c r="D41" s="1706"/>
      <c r="E41" s="1706"/>
      <c r="F41" s="1706"/>
      <c r="G41" s="1706"/>
      <c r="H41" s="1706"/>
      <c r="I41" s="1706"/>
      <c r="J41" s="1706"/>
      <c r="K41" s="1706"/>
      <c r="L41" s="1706"/>
      <c r="M41" s="1706"/>
      <c r="N41" s="1706"/>
      <c r="O41" s="1706"/>
      <c r="P41" s="1706"/>
      <c r="Q41" s="1706"/>
      <c r="R41" s="1706"/>
      <c r="S41" s="1706"/>
      <c r="T41" s="1706"/>
      <c r="U41" s="1706"/>
      <c r="V41" s="1706"/>
      <c r="W41" s="1706"/>
      <c r="X41" s="1706"/>
      <c r="Y41" s="1706"/>
      <c r="Z41" s="1706"/>
    </row>
    <row r="42" spans="1:26" ht="21" customHeight="1">
      <c r="A42" s="1706"/>
      <c r="B42" s="1706"/>
      <c r="C42" s="1706"/>
      <c r="D42" s="1706"/>
      <c r="E42" s="1706"/>
      <c r="F42" s="1706"/>
      <c r="G42" s="1706"/>
      <c r="H42" s="1706"/>
      <c r="I42" s="1706"/>
      <c r="J42" s="1706"/>
      <c r="K42" s="1706"/>
      <c r="L42" s="1706"/>
      <c r="M42" s="1706"/>
      <c r="N42" s="1706"/>
      <c r="O42" s="1706"/>
      <c r="P42" s="1706"/>
      <c r="Q42" s="1706"/>
      <c r="R42" s="1706"/>
      <c r="S42" s="1706"/>
      <c r="T42" s="1706"/>
      <c r="U42" s="1706"/>
      <c r="V42" s="1706"/>
      <c r="W42" s="1706"/>
      <c r="X42" s="1706"/>
      <c r="Y42" s="1706"/>
      <c r="Z42" s="1706"/>
    </row>
    <row r="43" spans="1:26" ht="21" customHeight="1">
      <c r="A43" s="1706"/>
      <c r="B43" s="1706"/>
      <c r="C43" s="1706"/>
      <c r="D43" s="1706"/>
      <c r="E43" s="1706"/>
      <c r="F43" s="1706"/>
      <c r="G43" s="1706"/>
      <c r="H43" s="1706"/>
      <c r="I43" s="1706"/>
      <c r="J43" s="1706"/>
      <c r="K43" s="1706"/>
      <c r="L43" s="1706"/>
      <c r="M43" s="1706"/>
      <c r="N43" s="1706"/>
      <c r="O43" s="1706"/>
      <c r="P43" s="1706"/>
      <c r="Q43" s="1706"/>
      <c r="R43" s="1706"/>
      <c r="S43" s="1706"/>
      <c r="T43" s="1706"/>
      <c r="U43" s="1706"/>
      <c r="V43" s="1706"/>
      <c r="W43" s="1706"/>
      <c r="X43" s="1706"/>
      <c r="Y43" s="1706"/>
      <c r="Z43" s="1706"/>
    </row>
    <row r="44" spans="1:26" ht="21" customHeight="1">
      <c r="A44" s="1706"/>
      <c r="B44" s="1706"/>
      <c r="C44" s="1706"/>
      <c r="D44" s="1706"/>
      <c r="E44" s="1706"/>
      <c r="F44" s="1706"/>
      <c r="G44" s="1706"/>
      <c r="H44" s="1706"/>
      <c r="I44" s="1706"/>
      <c r="J44" s="1706"/>
      <c r="K44" s="1706"/>
      <c r="L44" s="1706"/>
      <c r="M44" s="1706"/>
      <c r="N44" s="1706"/>
      <c r="O44" s="1706"/>
      <c r="P44" s="1706"/>
      <c r="Q44" s="1706"/>
      <c r="R44" s="1706"/>
      <c r="S44" s="1706"/>
      <c r="T44" s="1706"/>
      <c r="U44" s="1706"/>
      <c r="V44" s="1706"/>
      <c r="W44" s="1706"/>
      <c r="X44" s="1706"/>
      <c r="Y44" s="1706"/>
      <c r="Z44" s="1706"/>
    </row>
    <row r="45" spans="1:26" ht="21" customHeight="1">
      <c r="A45" s="1706"/>
      <c r="B45" s="1706"/>
      <c r="C45" s="1706"/>
      <c r="D45" s="1706"/>
      <c r="E45" s="1706"/>
      <c r="F45" s="1706"/>
      <c r="G45" s="1706"/>
      <c r="H45" s="1706"/>
      <c r="I45" s="1706"/>
      <c r="J45" s="1706"/>
      <c r="K45" s="1706"/>
      <c r="L45" s="1706"/>
      <c r="M45" s="1706"/>
      <c r="N45" s="1706"/>
      <c r="O45" s="1706"/>
      <c r="P45" s="1706"/>
      <c r="Q45" s="1706"/>
      <c r="R45" s="1706"/>
      <c r="S45" s="1706"/>
      <c r="T45" s="1706"/>
      <c r="U45" s="1706"/>
      <c r="V45" s="1706"/>
      <c r="W45" s="1706"/>
      <c r="X45" s="1706"/>
      <c r="Y45" s="1706"/>
      <c r="Z45" s="1706"/>
    </row>
    <row r="46" spans="1:26" ht="21" customHeight="1">
      <c r="A46" s="1706"/>
      <c r="B46" s="1706"/>
      <c r="C46" s="1706"/>
      <c r="D46" s="1706"/>
      <c r="E46" s="1706"/>
      <c r="F46" s="1706"/>
      <c r="G46" s="1706"/>
      <c r="H46" s="1706"/>
      <c r="I46" s="1706"/>
      <c r="J46" s="1706"/>
      <c r="K46" s="1706"/>
      <c r="L46" s="1706"/>
      <c r="M46" s="1706"/>
      <c r="N46" s="1706"/>
      <c r="O46" s="1706"/>
      <c r="P46" s="1706"/>
      <c r="Q46" s="1706"/>
      <c r="R46" s="1706"/>
      <c r="S46" s="1706"/>
      <c r="T46" s="1706"/>
      <c r="U46" s="1706"/>
      <c r="V46" s="1706"/>
      <c r="W46" s="1706"/>
      <c r="X46" s="1706"/>
      <c r="Y46" s="1706"/>
      <c r="Z46" s="1706"/>
    </row>
    <row r="47" spans="1:26" ht="21" customHeight="1">
      <c r="A47" s="1706"/>
      <c r="B47" s="1706"/>
      <c r="C47" s="1706"/>
      <c r="D47" s="1706"/>
      <c r="E47" s="1706"/>
      <c r="F47" s="1706"/>
      <c r="G47" s="1706"/>
      <c r="H47" s="1706"/>
      <c r="I47" s="1706"/>
      <c r="J47" s="1706"/>
      <c r="K47" s="1706"/>
      <c r="L47" s="1706"/>
      <c r="M47" s="1706"/>
      <c r="N47" s="1706"/>
      <c r="O47" s="1706"/>
      <c r="P47" s="1706"/>
      <c r="Q47" s="1706"/>
      <c r="R47" s="1706"/>
      <c r="S47" s="1706"/>
      <c r="T47" s="1706"/>
      <c r="U47" s="1706"/>
      <c r="V47" s="1706"/>
      <c r="W47" s="1706"/>
      <c r="X47" s="1706"/>
      <c r="Y47" s="1706"/>
      <c r="Z47" s="1706"/>
    </row>
    <row r="48" spans="1:26" ht="21" customHeight="1">
      <c r="A48" s="1706"/>
      <c r="B48" s="1706"/>
      <c r="C48" s="1706"/>
      <c r="D48" s="1706"/>
      <c r="E48" s="1706"/>
      <c r="F48" s="1706"/>
      <c r="G48" s="1706"/>
      <c r="H48" s="1706"/>
      <c r="I48" s="1706"/>
      <c r="J48" s="1706"/>
      <c r="K48" s="1706"/>
      <c r="L48" s="1706"/>
      <c r="M48" s="1706"/>
      <c r="N48" s="1706"/>
      <c r="O48" s="1706"/>
      <c r="P48" s="1706"/>
      <c r="Q48" s="1706"/>
      <c r="R48" s="1706"/>
      <c r="S48" s="1706"/>
      <c r="T48" s="1706"/>
      <c r="U48" s="1706"/>
      <c r="V48" s="1706"/>
      <c r="W48" s="1706"/>
      <c r="X48" s="1706"/>
      <c r="Y48" s="1706"/>
      <c r="Z48" s="1706"/>
    </row>
    <row r="49" spans="1:26" ht="21" customHeight="1">
      <c r="A49" s="1706"/>
      <c r="B49" s="1706"/>
      <c r="C49" s="1706"/>
      <c r="D49" s="1706"/>
      <c r="E49" s="1706"/>
      <c r="F49" s="1706"/>
      <c r="G49" s="1706"/>
      <c r="H49" s="1706"/>
      <c r="I49" s="1706"/>
      <c r="J49" s="1706"/>
      <c r="K49" s="1706"/>
      <c r="L49" s="1706"/>
      <c r="M49" s="1706"/>
      <c r="N49" s="1706"/>
      <c r="O49" s="1706"/>
      <c r="P49" s="1706"/>
      <c r="Q49" s="1706"/>
      <c r="R49" s="1706"/>
      <c r="S49" s="1706"/>
      <c r="T49" s="1706"/>
      <c r="U49" s="1706"/>
      <c r="V49" s="1706"/>
      <c r="W49" s="1706"/>
      <c r="X49" s="1706"/>
      <c r="Y49" s="1706"/>
      <c r="Z49" s="1706"/>
    </row>
    <row r="50" spans="1:26" ht="21" customHeight="1">
      <c r="A50" s="1706"/>
      <c r="B50" s="1706"/>
      <c r="C50" s="1706"/>
      <c r="D50" s="1706"/>
      <c r="E50" s="1706"/>
      <c r="F50" s="1706"/>
      <c r="G50" s="1706"/>
      <c r="H50" s="1706"/>
      <c r="I50" s="1706"/>
      <c r="J50" s="1706"/>
      <c r="K50" s="1706"/>
      <c r="L50" s="1706"/>
      <c r="M50" s="1706"/>
      <c r="N50" s="1706"/>
      <c r="O50" s="1706"/>
      <c r="P50" s="1706"/>
      <c r="Q50" s="1706"/>
      <c r="R50" s="1706"/>
      <c r="S50" s="1706"/>
      <c r="T50" s="1706"/>
      <c r="U50" s="1706"/>
      <c r="V50" s="1706"/>
      <c r="W50" s="1706"/>
      <c r="X50" s="1706"/>
      <c r="Y50" s="1706"/>
      <c r="Z50" s="1706"/>
    </row>
    <row r="51" spans="1:26" ht="21" customHeight="1">
      <c r="A51" s="1706"/>
      <c r="B51" s="1706"/>
      <c r="C51" s="1706"/>
      <c r="D51" s="1706"/>
      <c r="E51" s="1706"/>
      <c r="F51" s="1706"/>
      <c r="G51" s="1706"/>
      <c r="H51" s="1706"/>
      <c r="I51" s="1706"/>
      <c r="J51" s="1706"/>
      <c r="K51" s="1706"/>
      <c r="L51" s="1706"/>
      <c r="M51" s="1706"/>
      <c r="N51" s="1706"/>
      <c r="O51" s="1706"/>
      <c r="P51" s="1706"/>
      <c r="Q51" s="1706"/>
      <c r="R51" s="1706"/>
      <c r="S51" s="1706"/>
      <c r="T51" s="1706"/>
      <c r="U51" s="1706"/>
      <c r="V51" s="1706"/>
      <c r="W51" s="1706"/>
      <c r="X51" s="1706"/>
      <c r="Y51" s="1706"/>
      <c r="Z51" s="1706"/>
    </row>
    <row r="52" spans="1:26" ht="21" customHeight="1">
      <c r="A52" s="1706"/>
      <c r="B52" s="1706"/>
      <c r="C52" s="1706"/>
      <c r="D52" s="1706"/>
      <c r="E52" s="1706"/>
      <c r="F52" s="1706"/>
      <c r="G52" s="1706"/>
      <c r="H52" s="1706"/>
      <c r="I52" s="1706"/>
      <c r="J52" s="1706"/>
      <c r="K52" s="1706"/>
      <c r="L52" s="1706"/>
      <c r="M52" s="1706"/>
      <c r="N52" s="1706"/>
      <c r="O52" s="1706"/>
      <c r="P52" s="1706"/>
      <c r="Q52" s="1706"/>
      <c r="R52" s="1706"/>
      <c r="S52" s="1706"/>
      <c r="T52" s="1706"/>
      <c r="U52" s="1706"/>
      <c r="V52" s="1706"/>
      <c r="W52" s="1706"/>
      <c r="X52" s="1706"/>
      <c r="Y52" s="1706"/>
      <c r="Z52" s="1706"/>
    </row>
    <row r="53" spans="1:26" ht="21" customHeight="1">
      <c r="A53" s="1706"/>
      <c r="B53" s="1706"/>
      <c r="C53" s="1706"/>
      <c r="D53" s="1706"/>
      <c r="E53" s="1706"/>
      <c r="F53" s="1706"/>
      <c r="G53" s="1706"/>
      <c r="H53" s="1706"/>
      <c r="I53" s="1706"/>
      <c r="J53" s="1706"/>
      <c r="K53" s="1706"/>
      <c r="L53" s="1706"/>
      <c r="M53" s="1706"/>
      <c r="N53" s="1706"/>
      <c r="O53" s="1706"/>
      <c r="P53" s="1706"/>
      <c r="Q53" s="1706"/>
      <c r="R53" s="1706"/>
      <c r="S53" s="1706"/>
      <c r="T53" s="1706"/>
      <c r="U53" s="1706"/>
      <c r="V53" s="1706"/>
      <c r="W53" s="1706"/>
      <c r="X53" s="1706"/>
      <c r="Y53" s="1706"/>
      <c r="Z53" s="1706"/>
    </row>
    <row r="54" spans="1:26" ht="21" customHeight="1">
      <c r="A54" s="1706"/>
      <c r="B54" s="1706"/>
      <c r="C54" s="1706"/>
      <c r="D54" s="1706"/>
      <c r="E54" s="1706"/>
      <c r="F54" s="1706"/>
      <c r="G54" s="1706"/>
      <c r="H54" s="1706"/>
      <c r="I54" s="1706"/>
      <c r="J54" s="1706"/>
      <c r="K54" s="1706"/>
      <c r="L54" s="1706"/>
      <c r="M54" s="1706"/>
      <c r="N54" s="1706"/>
      <c r="O54" s="1706"/>
      <c r="P54" s="1706"/>
      <c r="Q54" s="1706"/>
      <c r="R54" s="1706"/>
      <c r="S54" s="1706"/>
      <c r="T54" s="1706"/>
      <c r="U54" s="1706"/>
      <c r="V54" s="1706"/>
      <c r="W54" s="1706"/>
      <c r="X54" s="1706"/>
      <c r="Y54" s="1706"/>
      <c r="Z54" s="1706"/>
    </row>
    <row r="55" spans="1:26" ht="21" customHeight="1">
      <c r="A55" s="1706"/>
      <c r="B55" s="1706"/>
      <c r="C55" s="1706"/>
      <c r="D55" s="1706"/>
      <c r="E55" s="1706"/>
      <c r="F55" s="1706"/>
      <c r="G55" s="1706"/>
      <c r="H55" s="1706"/>
      <c r="I55" s="1706"/>
      <c r="J55" s="1706"/>
      <c r="K55" s="1706"/>
      <c r="L55" s="1706"/>
      <c r="M55" s="1706"/>
      <c r="N55" s="1706"/>
      <c r="O55" s="1706"/>
      <c r="P55" s="1706"/>
      <c r="Q55" s="1706"/>
      <c r="R55" s="1706"/>
      <c r="S55" s="1706"/>
      <c r="T55" s="1706"/>
      <c r="U55" s="1706"/>
      <c r="V55" s="1706"/>
      <c r="W55" s="1706"/>
      <c r="X55" s="1706"/>
      <c r="Y55" s="1706"/>
      <c r="Z55" s="1706"/>
    </row>
    <row r="56" spans="1:26" ht="21" customHeight="1">
      <c r="A56" s="1706"/>
      <c r="B56" s="1706"/>
      <c r="C56" s="1706"/>
      <c r="D56" s="1706"/>
      <c r="E56" s="1706"/>
      <c r="F56" s="1706"/>
      <c r="G56" s="1706"/>
      <c r="H56" s="1706"/>
      <c r="I56" s="1706"/>
      <c r="J56" s="1706"/>
      <c r="K56" s="1706"/>
      <c r="L56" s="1706"/>
      <c r="M56" s="1706"/>
      <c r="N56" s="1706"/>
      <c r="O56" s="1706"/>
      <c r="P56" s="1706"/>
      <c r="Q56" s="1706"/>
      <c r="R56" s="1706"/>
      <c r="S56" s="1706"/>
      <c r="T56" s="1706"/>
      <c r="U56" s="1706"/>
      <c r="V56" s="1706"/>
      <c r="W56" s="1706"/>
      <c r="X56" s="1706"/>
      <c r="Y56" s="1706"/>
      <c r="Z56" s="1706"/>
    </row>
    <row r="57" spans="1:26" ht="21" customHeight="1">
      <c r="A57" s="1706"/>
      <c r="B57" s="1706"/>
      <c r="C57" s="1706"/>
      <c r="D57" s="1706"/>
      <c r="E57" s="1706"/>
      <c r="F57" s="1706"/>
      <c r="G57" s="1706"/>
      <c r="H57" s="1706"/>
      <c r="I57" s="1706"/>
      <c r="J57" s="1706"/>
      <c r="K57" s="1706"/>
      <c r="L57" s="1706"/>
      <c r="M57" s="1706"/>
      <c r="N57" s="1706"/>
      <c r="O57" s="1706"/>
      <c r="P57" s="1706"/>
      <c r="Q57" s="1706"/>
      <c r="R57" s="1706"/>
      <c r="S57" s="1706"/>
      <c r="T57" s="1706"/>
      <c r="U57" s="1706"/>
      <c r="V57" s="1706"/>
      <c r="W57" s="1706"/>
      <c r="X57" s="1706"/>
      <c r="Y57" s="1706"/>
      <c r="Z57" s="1706"/>
    </row>
    <row r="58" spans="1:26" ht="21" customHeight="1">
      <c r="A58" s="1706"/>
      <c r="B58" s="1706"/>
      <c r="C58" s="1706"/>
      <c r="D58" s="1706"/>
      <c r="E58" s="1706"/>
      <c r="F58" s="1706"/>
      <c r="G58" s="1706"/>
      <c r="H58" s="1706"/>
      <c r="I58" s="1706"/>
      <c r="J58" s="1706"/>
      <c r="K58" s="1706"/>
      <c r="L58" s="1706"/>
      <c r="M58" s="1706"/>
      <c r="N58" s="1706"/>
      <c r="O58" s="1706"/>
      <c r="P58" s="1706"/>
      <c r="Q58" s="1706"/>
      <c r="R58" s="1706"/>
      <c r="S58" s="1706"/>
      <c r="T58" s="1706"/>
      <c r="U58" s="1706"/>
      <c r="V58" s="1706"/>
      <c r="W58" s="1706"/>
      <c r="X58" s="1706"/>
      <c r="Y58" s="1706"/>
      <c r="Z58" s="1706"/>
    </row>
    <row r="59" spans="1:26" ht="21" customHeight="1">
      <c r="A59" s="1706"/>
      <c r="B59" s="1706"/>
      <c r="C59" s="1706"/>
      <c r="D59" s="1706"/>
      <c r="E59" s="1706"/>
      <c r="F59" s="1706"/>
      <c r="G59" s="1706"/>
      <c r="H59" s="1706"/>
      <c r="I59" s="1706"/>
      <c r="J59" s="1706"/>
      <c r="K59" s="1706"/>
      <c r="L59" s="1706"/>
      <c r="M59" s="1706"/>
      <c r="N59" s="1706"/>
      <c r="O59" s="1706"/>
      <c r="P59" s="1706"/>
      <c r="Q59" s="1706"/>
      <c r="R59" s="1706"/>
      <c r="S59" s="1706"/>
      <c r="T59" s="1706"/>
      <c r="U59" s="1706"/>
      <c r="V59" s="1706"/>
      <c r="W59" s="1706"/>
      <c r="X59" s="1706"/>
      <c r="Y59" s="1706"/>
      <c r="Z59" s="1706"/>
    </row>
    <row r="60" spans="1:26" ht="21" customHeight="1">
      <c r="A60" s="1706"/>
      <c r="B60" s="1706"/>
      <c r="C60" s="1706"/>
      <c r="D60" s="1706"/>
      <c r="E60" s="1706"/>
      <c r="F60" s="1706"/>
      <c r="G60" s="1706"/>
      <c r="H60" s="1706"/>
      <c r="I60" s="1706"/>
      <c r="J60" s="1706"/>
      <c r="K60" s="1706"/>
      <c r="L60" s="1706"/>
      <c r="M60" s="1706"/>
      <c r="N60" s="1706"/>
      <c r="O60" s="1706"/>
      <c r="P60" s="1706"/>
      <c r="Q60" s="1706"/>
      <c r="R60" s="1706"/>
      <c r="S60" s="1706"/>
      <c r="T60" s="1706"/>
      <c r="U60" s="1706"/>
      <c r="V60" s="1706"/>
      <c r="W60" s="1706"/>
      <c r="X60" s="1706"/>
      <c r="Y60" s="1706"/>
      <c r="Z60" s="1706"/>
    </row>
    <row r="61" spans="1:26" ht="21" customHeight="1">
      <c r="A61" s="1706"/>
      <c r="B61" s="1706"/>
      <c r="C61" s="1706"/>
      <c r="D61" s="1706"/>
      <c r="E61" s="1706"/>
      <c r="F61" s="1706"/>
      <c r="G61" s="1706"/>
      <c r="H61" s="1706"/>
      <c r="I61" s="1706"/>
      <c r="J61" s="1706"/>
      <c r="K61" s="1706"/>
      <c r="L61" s="1706"/>
      <c r="M61" s="1706"/>
      <c r="N61" s="1706"/>
      <c r="O61" s="1706"/>
      <c r="P61" s="1706"/>
      <c r="Q61" s="1706"/>
      <c r="R61" s="1706"/>
      <c r="S61" s="1706"/>
      <c r="T61" s="1706"/>
      <c r="U61" s="1706"/>
      <c r="V61" s="1706"/>
      <c r="W61" s="1706"/>
      <c r="X61" s="1706"/>
      <c r="Y61" s="1706"/>
      <c r="Z61" s="1706"/>
    </row>
    <row r="62" spans="1:26" ht="21" customHeight="1">
      <c r="A62" s="1706"/>
      <c r="B62" s="1706"/>
      <c r="C62" s="1706"/>
      <c r="D62" s="1706"/>
      <c r="E62" s="1706"/>
      <c r="F62" s="1706"/>
      <c r="G62" s="1706"/>
      <c r="H62" s="1706"/>
      <c r="I62" s="1706"/>
      <c r="J62" s="1706"/>
      <c r="K62" s="1706"/>
      <c r="L62" s="1706"/>
      <c r="M62" s="1706"/>
      <c r="N62" s="1706"/>
      <c r="O62" s="1706"/>
      <c r="P62" s="1706"/>
      <c r="Q62" s="1706"/>
      <c r="R62" s="1706"/>
      <c r="S62" s="1706"/>
      <c r="T62" s="1706"/>
      <c r="U62" s="1706"/>
      <c r="V62" s="1706"/>
      <c r="W62" s="1706"/>
      <c r="X62" s="1706"/>
      <c r="Y62" s="1706"/>
      <c r="Z62" s="1706"/>
    </row>
    <row r="63" spans="1:26" ht="21" customHeight="1">
      <c r="A63" s="1706"/>
      <c r="B63" s="1706"/>
      <c r="C63" s="1706"/>
      <c r="D63" s="1706"/>
      <c r="E63" s="1706"/>
      <c r="F63" s="1706"/>
      <c r="G63" s="1706"/>
      <c r="H63" s="1706"/>
      <c r="I63" s="1706"/>
      <c r="J63" s="1706"/>
      <c r="K63" s="1706"/>
      <c r="L63" s="1706"/>
      <c r="M63" s="1706"/>
      <c r="N63" s="1706"/>
      <c r="O63" s="1706"/>
      <c r="P63" s="1706"/>
      <c r="Q63" s="1706"/>
      <c r="R63" s="1706"/>
      <c r="S63" s="1706"/>
      <c r="T63" s="1706"/>
      <c r="U63" s="1706"/>
      <c r="V63" s="1706"/>
      <c r="W63" s="1706"/>
      <c r="X63" s="1706"/>
      <c r="Y63" s="1706"/>
      <c r="Z63" s="1706"/>
    </row>
    <row r="64" spans="1:26" ht="21" customHeight="1">
      <c r="A64" s="1706"/>
      <c r="B64" s="1706"/>
      <c r="C64" s="1706"/>
      <c r="D64" s="1706"/>
      <c r="E64" s="1706"/>
      <c r="F64" s="1706"/>
      <c r="G64" s="1706"/>
      <c r="H64" s="1706"/>
      <c r="I64" s="1706"/>
      <c r="J64" s="1706"/>
      <c r="K64" s="1706"/>
      <c r="L64" s="1706"/>
      <c r="M64" s="1706"/>
      <c r="N64" s="1706"/>
      <c r="O64" s="1706"/>
      <c r="P64" s="1706"/>
      <c r="Q64" s="1706"/>
      <c r="R64" s="1706"/>
      <c r="S64" s="1706"/>
      <c r="T64" s="1706"/>
      <c r="U64" s="1706"/>
      <c r="V64" s="1706"/>
      <c r="W64" s="1706"/>
      <c r="X64" s="1706"/>
      <c r="Y64" s="1706"/>
      <c r="Z64" s="1706"/>
    </row>
    <row r="65" spans="1:26" ht="21" customHeight="1">
      <c r="A65" s="1706"/>
      <c r="B65" s="1706"/>
      <c r="C65" s="1706"/>
      <c r="D65" s="1706"/>
      <c r="E65" s="1706"/>
      <c r="F65" s="1706"/>
      <c r="G65" s="1706"/>
      <c r="H65" s="1706"/>
      <c r="I65" s="1706"/>
      <c r="J65" s="1706"/>
      <c r="K65" s="1706"/>
      <c r="L65" s="1706"/>
      <c r="M65" s="1706"/>
      <c r="N65" s="1706"/>
      <c r="O65" s="1706"/>
      <c r="P65" s="1706"/>
      <c r="Q65" s="1706"/>
      <c r="R65" s="1706"/>
      <c r="S65" s="1706"/>
      <c r="T65" s="1706"/>
      <c r="U65" s="1706"/>
      <c r="V65" s="1706"/>
      <c r="W65" s="1706"/>
      <c r="X65" s="1706"/>
      <c r="Y65" s="1706"/>
      <c r="Z65" s="1706"/>
    </row>
    <row r="66" spans="1:26" ht="21" customHeight="1">
      <c r="A66" s="1706"/>
      <c r="B66" s="1706"/>
      <c r="C66" s="1706"/>
      <c r="D66" s="1706"/>
      <c r="E66" s="1706"/>
      <c r="F66" s="1706"/>
      <c r="G66" s="1706"/>
      <c r="H66" s="1706"/>
      <c r="I66" s="1706"/>
      <c r="J66" s="1706"/>
      <c r="K66" s="1706"/>
      <c r="L66" s="1706"/>
      <c r="M66" s="1706"/>
      <c r="N66" s="1706"/>
      <c r="O66" s="1706"/>
      <c r="P66" s="1706"/>
      <c r="Q66" s="1706"/>
      <c r="R66" s="1706"/>
      <c r="S66" s="1706"/>
      <c r="T66" s="1706"/>
      <c r="U66" s="1706"/>
      <c r="V66" s="1706"/>
      <c r="W66" s="1706"/>
      <c r="X66" s="1706"/>
      <c r="Y66" s="1706"/>
      <c r="Z66" s="1706"/>
    </row>
    <row r="67" spans="1:26" ht="21" customHeight="1">
      <c r="A67" s="1706"/>
      <c r="B67" s="1706"/>
      <c r="C67" s="1706"/>
      <c r="D67" s="1706"/>
      <c r="E67" s="1706"/>
      <c r="F67" s="1706"/>
      <c r="G67" s="1706"/>
      <c r="H67" s="1706"/>
      <c r="I67" s="1706"/>
      <c r="J67" s="1706"/>
      <c r="K67" s="1706"/>
      <c r="L67" s="1706"/>
      <c r="M67" s="1706"/>
      <c r="N67" s="1706"/>
      <c r="O67" s="1706"/>
      <c r="P67" s="1706"/>
      <c r="Q67" s="1706"/>
      <c r="R67" s="1706"/>
      <c r="S67" s="1706"/>
      <c r="T67" s="1706"/>
      <c r="U67" s="1706"/>
      <c r="V67" s="1706"/>
      <c r="W67" s="1706"/>
      <c r="X67" s="1706"/>
      <c r="Y67" s="1706"/>
      <c r="Z67" s="1706"/>
    </row>
    <row r="68" spans="1:26" ht="21" customHeight="1">
      <c r="A68" s="1706"/>
      <c r="B68" s="1706"/>
      <c r="C68" s="1706"/>
      <c r="D68" s="1706"/>
      <c r="E68" s="1706"/>
      <c r="F68" s="1706"/>
      <c r="G68" s="1706"/>
      <c r="H68" s="1706"/>
      <c r="I68" s="1706"/>
      <c r="J68" s="1706"/>
      <c r="K68" s="1706"/>
      <c r="L68" s="1706"/>
      <c r="M68" s="1706"/>
      <c r="N68" s="1706"/>
      <c r="O68" s="1706"/>
      <c r="P68" s="1706"/>
      <c r="Q68" s="1706"/>
      <c r="R68" s="1706"/>
      <c r="S68" s="1706"/>
      <c r="T68" s="1706"/>
      <c r="U68" s="1706"/>
      <c r="V68" s="1706"/>
      <c r="W68" s="1706"/>
      <c r="X68" s="1706"/>
      <c r="Y68" s="1706"/>
      <c r="Z68" s="1706"/>
    </row>
    <row r="69" spans="1:26" ht="21" customHeight="1">
      <c r="A69" s="1706"/>
      <c r="B69" s="1706"/>
      <c r="C69" s="1706"/>
      <c r="D69" s="1706"/>
      <c r="E69" s="1706"/>
      <c r="F69" s="1706"/>
      <c r="G69" s="1706"/>
      <c r="H69" s="1706"/>
      <c r="I69" s="1706"/>
      <c r="J69" s="1706"/>
      <c r="K69" s="1706"/>
      <c r="L69" s="1706"/>
      <c r="M69" s="1706"/>
      <c r="N69" s="1706"/>
      <c r="O69" s="1706"/>
      <c r="P69" s="1706"/>
      <c r="Q69" s="1706"/>
      <c r="R69" s="1706"/>
      <c r="S69" s="1706"/>
      <c r="T69" s="1706"/>
      <c r="U69" s="1706"/>
      <c r="V69" s="1706"/>
      <c r="W69" s="1706"/>
      <c r="X69" s="1706"/>
      <c r="Y69" s="1706"/>
      <c r="Z69" s="1706"/>
    </row>
    <row r="70" spans="1:26" ht="21" customHeight="1">
      <c r="A70" s="1706"/>
      <c r="B70" s="1706"/>
      <c r="C70" s="1706"/>
      <c r="D70" s="1706"/>
      <c r="E70" s="1706"/>
      <c r="F70" s="1706"/>
      <c r="G70" s="1706"/>
      <c r="H70" s="1706"/>
      <c r="I70" s="1706"/>
      <c r="J70" s="1706"/>
      <c r="K70" s="1706"/>
      <c r="L70" s="1706"/>
      <c r="M70" s="1706"/>
      <c r="N70" s="1706"/>
      <c r="O70" s="1706"/>
      <c r="P70" s="1706"/>
      <c r="Q70" s="1706"/>
      <c r="R70" s="1706"/>
      <c r="S70" s="1706"/>
      <c r="T70" s="1706"/>
      <c r="U70" s="1706"/>
      <c r="V70" s="1706"/>
      <c r="W70" s="1706"/>
      <c r="X70" s="1706"/>
      <c r="Y70" s="1706"/>
      <c r="Z70" s="1706"/>
    </row>
    <row r="71" spans="1:26" ht="21" customHeight="1">
      <c r="A71" s="1706"/>
      <c r="B71" s="1706"/>
      <c r="C71" s="1706"/>
      <c r="D71" s="1706"/>
      <c r="E71" s="1706"/>
      <c r="F71" s="1706"/>
      <c r="G71" s="1706"/>
      <c r="H71" s="1706"/>
      <c r="I71" s="1706"/>
      <c r="J71" s="1706"/>
      <c r="K71" s="1706"/>
      <c r="L71" s="1706"/>
      <c r="M71" s="1706"/>
      <c r="N71" s="1706"/>
      <c r="O71" s="1706"/>
      <c r="P71" s="1706"/>
      <c r="Q71" s="1706"/>
      <c r="R71" s="1706"/>
      <c r="S71" s="1706"/>
      <c r="T71" s="1706"/>
      <c r="U71" s="1706"/>
      <c r="V71" s="1706"/>
      <c r="W71" s="1706"/>
      <c r="X71" s="1706"/>
      <c r="Y71" s="1706"/>
      <c r="Z71" s="1706"/>
    </row>
    <row r="72" spans="1:26" ht="21" customHeight="1">
      <c r="A72" s="1706"/>
      <c r="B72" s="1706"/>
      <c r="C72" s="1706"/>
      <c r="D72" s="1706"/>
      <c r="E72" s="1706"/>
      <c r="F72" s="1706"/>
      <c r="G72" s="1706"/>
      <c r="H72" s="1706"/>
      <c r="I72" s="1706"/>
      <c r="J72" s="1706"/>
      <c r="K72" s="1706"/>
      <c r="L72" s="1706"/>
      <c r="M72" s="1706"/>
      <c r="N72" s="1706"/>
      <c r="O72" s="1706"/>
      <c r="P72" s="1706"/>
      <c r="Q72" s="1706"/>
      <c r="R72" s="1706"/>
      <c r="S72" s="1706"/>
      <c r="T72" s="1706"/>
      <c r="U72" s="1706"/>
      <c r="V72" s="1706"/>
      <c r="W72" s="1706"/>
      <c r="X72" s="1706"/>
      <c r="Y72" s="1706"/>
      <c r="Z72" s="1706"/>
    </row>
    <row r="73" spans="1:26" ht="21" customHeight="1">
      <c r="A73" s="1706"/>
      <c r="B73" s="1706"/>
      <c r="C73" s="1706"/>
      <c r="D73" s="1706"/>
      <c r="E73" s="1706"/>
      <c r="F73" s="1706"/>
      <c r="G73" s="1706"/>
      <c r="H73" s="1706"/>
      <c r="I73" s="1706"/>
      <c r="J73" s="1706"/>
      <c r="K73" s="1706"/>
      <c r="L73" s="1706"/>
      <c r="M73" s="1706"/>
      <c r="N73" s="1706"/>
      <c r="O73" s="1706"/>
      <c r="P73" s="1706"/>
      <c r="Q73" s="1706"/>
      <c r="R73" s="1706"/>
      <c r="S73" s="1706"/>
      <c r="T73" s="1706"/>
      <c r="U73" s="1706"/>
      <c r="V73" s="1706"/>
      <c r="W73" s="1706"/>
      <c r="X73" s="1706"/>
      <c r="Y73" s="1706"/>
      <c r="Z73" s="1706"/>
    </row>
    <row r="74" spans="1:26" ht="21" customHeight="1">
      <c r="A74" s="1706"/>
      <c r="B74" s="1706"/>
      <c r="C74" s="1706"/>
      <c r="D74" s="1706"/>
      <c r="E74" s="1706"/>
      <c r="F74" s="1706"/>
      <c r="G74" s="1706"/>
      <c r="H74" s="1706"/>
      <c r="I74" s="1706"/>
      <c r="J74" s="1706"/>
      <c r="K74" s="1706"/>
      <c r="L74" s="1706"/>
      <c r="M74" s="1706"/>
      <c r="N74" s="1706"/>
      <c r="O74" s="1706"/>
      <c r="P74" s="1706"/>
      <c r="Q74" s="1706"/>
      <c r="R74" s="1706"/>
      <c r="S74" s="1706"/>
      <c r="T74" s="1706"/>
      <c r="U74" s="1706"/>
      <c r="V74" s="1706"/>
      <c r="W74" s="1706"/>
      <c r="X74" s="1706"/>
      <c r="Y74" s="1706"/>
      <c r="Z74" s="1706"/>
    </row>
    <row r="75" spans="1:26" ht="21" customHeight="1">
      <c r="A75" s="1706"/>
      <c r="B75" s="1706"/>
      <c r="C75" s="1706"/>
      <c r="D75" s="1706"/>
      <c r="E75" s="1706"/>
      <c r="F75" s="1706"/>
      <c r="G75" s="1706"/>
      <c r="H75" s="1706"/>
      <c r="I75" s="1706"/>
      <c r="J75" s="1706"/>
      <c r="K75" s="1706"/>
      <c r="L75" s="1706"/>
      <c r="M75" s="1706"/>
      <c r="N75" s="1706"/>
      <c r="O75" s="1706"/>
      <c r="P75" s="1706"/>
      <c r="Q75" s="1706"/>
      <c r="R75" s="1706"/>
      <c r="S75" s="1706"/>
      <c r="T75" s="1706"/>
      <c r="U75" s="1706"/>
      <c r="V75" s="1706"/>
      <c r="W75" s="1706"/>
      <c r="X75" s="1706"/>
      <c r="Y75" s="1706"/>
      <c r="Z75" s="1706"/>
    </row>
    <row r="76" spans="1:26" ht="21" customHeight="1">
      <c r="A76" s="1706"/>
      <c r="B76" s="1706"/>
      <c r="C76" s="1706"/>
      <c r="D76" s="1706"/>
      <c r="E76" s="1706"/>
      <c r="F76" s="1706"/>
      <c r="G76" s="1706"/>
      <c r="H76" s="1706"/>
      <c r="I76" s="1706"/>
      <c r="J76" s="1706"/>
      <c r="K76" s="1706"/>
      <c r="L76" s="1706"/>
      <c r="M76" s="1706"/>
      <c r="N76" s="1706"/>
      <c r="O76" s="1706"/>
      <c r="P76" s="1706"/>
      <c r="Q76" s="1706"/>
      <c r="R76" s="1706"/>
      <c r="S76" s="1706"/>
      <c r="T76" s="1706"/>
      <c r="U76" s="1706"/>
      <c r="V76" s="1706"/>
      <c r="W76" s="1706"/>
      <c r="X76" s="1706"/>
      <c r="Y76" s="1706"/>
      <c r="Z76" s="1706"/>
    </row>
    <row r="77" spans="1:26" ht="21" customHeight="1">
      <c r="A77" s="1706"/>
      <c r="B77" s="1706"/>
      <c r="C77" s="1706"/>
      <c r="D77" s="1706"/>
      <c r="E77" s="1706"/>
      <c r="F77" s="1706"/>
      <c r="G77" s="1706"/>
      <c r="H77" s="1706"/>
      <c r="I77" s="1706"/>
      <c r="J77" s="1706"/>
      <c r="K77" s="1706"/>
      <c r="L77" s="1706"/>
      <c r="M77" s="1706"/>
      <c r="N77" s="1706"/>
      <c r="O77" s="1706"/>
      <c r="P77" s="1706"/>
      <c r="Q77" s="1706"/>
      <c r="R77" s="1706"/>
      <c r="S77" s="1706"/>
      <c r="T77" s="1706"/>
      <c r="U77" s="1706"/>
      <c r="V77" s="1706"/>
      <c r="W77" s="1706"/>
      <c r="X77" s="1706"/>
      <c r="Y77" s="1706"/>
      <c r="Z77" s="1706"/>
    </row>
    <row r="78" spans="1:26" ht="21" customHeight="1">
      <c r="A78" s="1706"/>
      <c r="B78" s="1706"/>
      <c r="C78" s="1706"/>
      <c r="D78" s="1706"/>
      <c r="E78" s="1706"/>
      <c r="F78" s="1706"/>
      <c r="G78" s="1706"/>
      <c r="H78" s="1706"/>
      <c r="I78" s="1706"/>
      <c r="J78" s="1706"/>
      <c r="K78" s="1706"/>
      <c r="L78" s="1706"/>
      <c r="M78" s="1706"/>
      <c r="N78" s="1706"/>
      <c r="O78" s="1706"/>
      <c r="P78" s="1706"/>
      <c r="Q78" s="1706"/>
      <c r="R78" s="1706"/>
      <c r="S78" s="1706"/>
      <c r="T78" s="1706"/>
      <c r="U78" s="1706"/>
      <c r="V78" s="1706"/>
      <c r="W78" s="1706"/>
      <c r="X78" s="1706"/>
      <c r="Y78" s="1706"/>
      <c r="Z78" s="1706"/>
    </row>
    <row r="79" spans="1:26" ht="21" customHeight="1">
      <c r="A79" s="1706"/>
      <c r="B79" s="1706"/>
      <c r="C79" s="1706"/>
      <c r="D79" s="1706"/>
      <c r="E79" s="1706"/>
      <c r="F79" s="1706"/>
      <c r="G79" s="1706"/>
      <c r="H79" s="1706"/>
      <c r="I79" s="1706"/>
      <c r="J79" s="1706"/>
      <c r="K79" s="1706"/>
      <c r="L79" s="1706"/>
      <c r="M79" s="1706"/>
      <c r="N79" s="1706"/>
      <c r="O79" s="1706"/>
      <c r="P79" s="1706"/>
      <c r="Q79" s="1706"/>
      <c r="R79" s="1706"/>
      <c r="S79" s="1706"/>
      <c r="T79" s="1706"/>
      <c r="U79" s="1706"/>
      <c r="V79" s="1706"/>
      <c r="W79" s="1706"/>
      <c r="X79" s="1706"/>
      <c r="Y79" s="1706"/>
      <c r="Z79" s="1706"/>
    </row>
    <row r="80" spans="1:26" ht="21" customHeight="1">
      <c r="A80" s="1706"/>
      <c r="B80" s="1706"/>
      <c r="C80" s="1706"/>
      <c r="D80" s="1706"/>
      <c r="E80" s="1706"/>
      <c r="F80" s="1706"/>
      <c r="G80" s="1706"/>
      <c r="H80" s="1706"/>
      <c r="I80" s="1706"/>
      <c r="J80" s="1706"/>
      <c r="K80" s="1706"/>
      <c r="L80" s="1706"/>
      <c r="M80" s="1706"/>
      <c r="N80" s="1706"/>
      <c r="O80" s="1706"/>
      <c r="P80" s="1706"/>
      <c r="Q80" s="1706"/>
      <c r="R80" s="1706"/>
      <c r="S80" s="1706"/>
      <c r="T80" s="1706"/>
      <c r="U80" s="1706"/>
      <c r="V80" s="1706"/>
      <c r="W80" s="1706"/>
      <c r="X80" s="1706"/>
      <c r="Y80" s="1706"/>
      <c r="Z80" s="1706"/>
    </row>
    <row r="81" spans="1:26" ht="21" customHeight="1">
      <c r="A81" s="1706"/>
      <c r="B81" s="1706"/>
      <c r="C81" s="1706"/>
      <c r="D81" s="1706"/>
      <c r="E81" s="1706"/>
      <c r="F81" s="1706"/>
      <c r="G81" s="1706"/>
      <c r="H81" s="1706"/>
      <c r="I81" s="1706"/>
      <c r="J81" s="1706"/>
      <c r="K81" s="1706"/>
      <c r="L81" s="1706"/>
      <c r="M81" s="1706"/>
      <c r="N81" s="1706"/>
      <c r="O81" s="1706"/>
      <c r="P81" s="1706"/>
      <c r="Q81" s="1706"/>
      <c r="R81" s="1706"/>
      <c r="S81" s="1706"/>
      <c r="T81" s="1706"/>
      <c r="U81" s="1706"/>
      <c r="V81" s="1706"/>
      <c r="W81" s="1706"/>
      <c r="X81" s="1706"/>
      <c r="Y81" s="1706"/>
      <c r="Z81" s="1706"/>
    </row>
    <row r="82" spans="1:26" ht="21" customHeight="1">
      <c r="A82" s="1706"/>
      <c r="B82" s="1706"/>
      <c r="C82" s="1706"/>
      <c r="D82" s="1706"/>
      <c r="E82" s="1706"/>
      <c r="F82" s="1706"/>
      <c r="G82" s="1706"/>
      <c r="H82" s="1706"/>
      <c r="I82" s="1706"/>
      <c r="J82" s="1706"/>
      <c r="K82" s="1706"/>
      <c r="L82" s="1706"/>
      <c r="M82" s="1706"/>
      <c r="N82" s="1706"/>
      <c r="O82" s="1706"/>
      <c r="P82" s="1706"/>
      <c r="Q82" s="1706"/>
      <c r="R82" s="1706"/>
      <c r="S82" s="1706"/>
      <c r="T82" s="1706"/>
      <c r="U82" s="1706"/>
      <c r="V82" s="1706"/>
      <c r="W82" s="1706"/>
      <c r="X82" s="1706"/>
      <c r="Y82" s="1706"/>
      <c r="Z82" s="1706"/>
    </row>
    <row r="83" spans="1:26" ht="21" customHeight="1">
      <c r="A83" s="1706"/>
      <c r="B83" s="1706"/>
      <c r="C83" s="1706"/>
      <c r="D83" s="1706"/>
      <c r="E83" s="1706"/>
      <c r="F83" s="1706"/>
      <c r="G83" s="1706"/>
      <c r="H83" s="1706"/>
      <c r="I83" s="1706"/>
      <c r="J83" s="1706"/>
      <c r="K83" s="1706"/>
      <c r="L83" s="1706"/>
      <c r="M83" s="1706"/>
      <c r="N83" s="1706"/>
      <c r="O83" s="1706"/>
      <c r="P83" s="1706"/>
      <c r="Q83" s="1706"/>
      <c r="R83" s="1706"/>
      <c r="S83" s="1706"/>
      <c r="T83" s="1706"/>
      <c r="U83" s="1706"/>
      <c r="V83" s="1706"/>
      <c r="W83" s="1706"/>
      <c r="X83" s="1706"/>
      <c r="Y83" s="1706"/>
      <c r="Z83" s="1706"/>
    </row>
    <row r="84" spans="1:26" ht="21" customHeight="1">
      <c r="A84" s="1706"/>
      <c r="B84" s="1706"/>
      <c r="C84" s="1706"/>
      <c r="D84" s="1706"/>
      <c r="E84" s="1706"/>
      <c r="F84" s="1706"/>
      <c r="G84" s="1706"/>
      <c r="H84" s="1706"/>
      <c r="I84" s="1706"/>
      <c r="J84" s="1706"/>
      <c r="K84" s="1706"/>
      <c r="L84" s="1706"/>
      <c r="M84" s="1706"/>
      <c r="N84" s="1706"/>
      <c r="O84" s="1706"/>
      <c r="P84" s="1706"/>
      <c r="Q84" s="1706"/>
      <c r="R84" s="1706"/>
      <c r="S84" s="1706"/>
      <c r="T84" s="1706"/>
      <c r="U84" s="1706"/>
      <c r="V84" s="1706"/>
      <c r="W84" s="1706"/>
      <c r="X84" s="1706"/>
      <c r="Y84" s="1706"/>
      <c r="Z84" s="1706"/>
    </row>
    <row r="85" spans="1:26" ht="21" customHeight="1">
      <c r="A85" s="1706"/>
      <c r="B85" s="1706"/>
      <c r="C85" s="1706"/>
      <c r="D85" s="1706"/>
      <c r="E85" s="1706"/>
      <c r="F85" s="1706"/>
      <c r="G85" s="1706"/>
      <c r="H85" s="1706"/>
      <c r="I85" s="1706"/>
      <c r="J85" s="1706"/>
      <c r="K85" s="1706"/>
      <c r="L85" s="1706"/>
      <c r="M85" s="1706"/>
      <c r="N85" s="1706"/>
      <c r="O85" s="1706"/>
      <c r="P85" s="1706"/>
      <c r="Q85" s="1706"/>
      <c r="R85" s="1706"/>
      <c r="S85" s="1706"/>
      <c r="T85" s="1706"/>
      <c r="U85" s="1706"/>
      <c r="V85" s="1706"/>
      <c r="W85" s="1706"/>
      <c r="X85" s="1706"/>
      <c r="Y85" s="1706"/>
      <c r="Z85" s="1706"/>
    </row>
    <row r="86" spans="1:26" ht="21" customHeight="1">
      <c r="A86" s="1706"/>
      <c r="B86" s="1706"/>
      <c r="C86" s="1706"/>
      <c r="D86" s="1706"/>
      <c r="E86" s="1706"/>
      <c r="F86" s="1706"/>
      <c r="G86" s="1706"/>
      <c r="H86" s="1706"/>
      <c r="I86" s="1706"/>
      <c r="J86" s="1706"/>
      <c r="K86" s="1706"/>
      <c r="L86" s="1706"/>
      <c r="M86" s="1706"/>
      <c r="N86" s="1706"/>
      <c r="O86" s="1706"/>
      <c r="P86" s="1706"/>
      <c r="Q86" s="1706"/>
      <c r="R86" s="1706"/>
      <c r="S86" s="1706"/>
      <c r="T86" s="1706"/>
      <c r="U86" s="1706"/>
      <c r="V86" s="1706"/>
      <c r="W86" s="1706"/>
      <c r="X86" s="1706"/>
      <c r="Y86" s="1706"/>
      <c r="Z86" s="1706"/>
    </row>
    <row r="87" spans="1:26" ht="21" customHeight="1">
      <c r="A87" s="1706"/>
      <c r="B87" s="1706"/>
      <c r="C87" s="1706"/>
      <c r="D87" s="1706"/>
      <c r="E87" s="1706"/>
      <c r="F87" s="1706"/>
      <c r="G87" s="1706"/>
      <c r="H87" s="1706"/>
      <c r="I87" s="1706"/>
      <c r="J87" s="1706"/>
      <c r="K87" s="1706"/>
      <c r="L87" s="1706"/>
      <c r="M87" s="1706"/>
      <c r="N87" s="1706"/>
      <c r="O87" s="1706"/>
      <c r="P87" s="1706"/>
      <c r="Q87" s="1706"/>
      <c r="R87" s="1706"/>
      <c r="S87" s="1706"/>
      <c r="T87" s="1706"/>
      <c r="U87" s="1706"/>
      <c r="V87" s="1706"/>
      <c r="W87" s="1706"/>
      <c r="X87" s="1706"/>
      <c r="Y87" s="1706"/>
      <c r="Z87" s="1706"/>
    </row>
    <row r="88" spans="1:26" ht="21" customHeight="1">
      <c r="A88" s="1706"/>
      <c r="B88" s="1706"/>
      <c r="C88" s="1706"/>
      <c r="D88" s="1706"/>
      <c r="E88" s="1706"/>
      <c r="F88" s="1706"/>
      <c r="G88" s="1706"/>
      <c r="H88" s="1706"/>
      <c r="I88" s="1706"/>
      <c r="J88" s="1706"/>
      <c r="K88" s="1706"/>
      <c r="L88" s="1706"/>
      <c r="M88" s="1706"/>
      <c r="N88" s="1706"/>
      <c r="O88" s="1706"/>
      <c r="P88" s="1706"/>
      <c r="Q88" s="1706"/>
      <c r="R88" s="1706"/>
      <c r="S88" s="1706"/>
      <c r="T88" s="1706"/>
      <c r="U88" s="1706"/>
      <c r="V88" s="1706"/>
      <c r="W88" s="1706"/>
      <c r="X88" s="1706"/>
      <c r="Y88" s="1706"/>
      <c r="Z88" s="1706"/>
    </row>
    <row r="89" spans="1:26" ht="21" customHeight="1">
      <c r="A89" s="1706"/>
      <c r="B89" s="1706"/>
      <c r="C89" s="1706"/>
      <c r="D89" s="1706"/>
      <c r="E89" s="1706"/>
      <c r="F89" s="1706"/>
      <c r="G89" s="1706"/>
      <c r="H89" s="1706"/>
      <c r="I89" s="1706"/>
      <c r="J89" s="1706"/>
      <c r="K89" s="1706"/>
      <c r="L89" s="1706"/>
      <c r="M89" s="1706"/>
      <c r="N89" s="1706"/>
      <c r="O89" s="1706"/>
      <c r="P89" s="1706"/>
      <c r="Q89" s="1706"/>
      <c r="R89" s="1706"/>
      <c r="S89" s="1706"/>
      <c r="T89" s="1706"/>
      <c r="U89" s="1706"/>
      <c r="V89" s="1706"/>
      <c r="W89" s="1706"/>
      <c r="X89" s="1706"/>
      <c r="Y89" s="1706"/>
      <c r="Z89" s="1706"/>
    </row>
    <row r="90" spans="1:26" ht="21" customHeight="1">
      <c r="A90" s="1706"/>
      <c r="B90" s="1706"/>
      <c r="C90" s="1706"/>
      <c r="D90" s="1706"/>
      <c r="E90" s="1706"/>
      <c r="F90" s="1706"/>
      <c r="G90" s="1706"/>
      <c r="H90" s="1706"/>
      <c r="I90" s="1706"/>
      <c r="J90" s="1706"/>
      <c r="K90" s="1706"/>
      <c r="L90" s="1706"/>
      <c r="M90" s="1706"/>
      <c r="N90" s="1706"/>
      <c r="O90" s="1706"/>
      <c r="P90" s="1706"/>
      <c r="Q90" s="1706"/>
      <c r="R90" s="1706"/>
      <c r="S90" s="1706"/>
      <c r="T90" s="1706"/>
      <c r="U90" s="1706"/>
      <c r="V90" s="1706"/>
      <c r="W90" s="1706"/>
      <c r="X90" s="1706"/>
      <c r="Y90" s="1706"/>
      <c r="Z90" s="1706"/>
    </row>
    <row r="91" spans="1:26" ht="21" customHeight="1">
      <c r="A91" s="1706"/>
      <c r="B91" s="1706"/>
      <c r="C91" s="1706"/>
      <c r="D91" s="1706"/>
      <c r="E91" s="1706"/>
      <c r="F91" s="1706"/>
      <c r="G91" s="1706"/>
      <c r="H91" s="1706"/>
      <c r="I91" s="1706"/>
      <c r="J91" s="1706"/>
      <c r="K91" s="1706"/>
      <c r="L91" s="1706"/>
      <c r="M91" s="1706"/>
      <c r="N91" s="1706"/>
      <c r="O91" s="1706"/>
      <c r="P91" s="1706"/>
      <c r="Q91" s="1706"/>
      <c r="R91" s="1706"/>
      <c r="S91" s="1706"/>
      <c r="T91" s="1706"/>
      <c r="U91" s="1706"/>
      <c r="V91" s="1706"/>
      <c r="W91" s="1706"/>
      <c r="X91" s="1706"/>
      <c r="Y91" s="1706"/>
      <c r="Z91" s="1706"/>
    </row>
    <row r="92" spans="1:26" ht="21" customHeight="1">
      <c r="A92" s="1706"/>
      <c r="B92" s="1706"/>
      <c r="C92" s="1706"/>
      <c r="D92" s="1706"/>
      <c r="E92" s="1706"/>
      <c r="F92" s="1706"/>
      <c r="G92" s="1706"/>
      <c r="H92" s="1706"/>
      <c r="I92" s="1706"/>
      <c r="J92" s="1706"/>
      <c r="K92" s="1706"/>
      <c r="L92" s="1706"/>
      <c r="M92" s="1706"/>
      <c r="N92" s="1706"/>
      <c r="O92" s="1706"/>
      <c r="P92" s="1706"/>
      <c r="Q92" s="1706"/>
      <c r="R92" s="1706"/>
      <c r="S92" s="1706"/>
      <c r="T92" s="1706"/>
      <c r="U92" s="1706"/>
      <c r="V92" s="1706"/>
      <c r="W92" s="1706"/>
      <c r="X92" s="1706"/>
      <c r="Y92" s="1706"/>
      <c r="Z92" s="1706"/>
    </row>
    <row r="93" spans="1:26" ht="21" customHeight="1">
      <c r="A93" s="1706"/>
      <c r="B93" s="1706"/>
      <c r="C93" s="1706"/>
      <c r="D93" s="1706"/>
      <c r="E93" s="1706"/>
      <c r="F93" s="1706"/>
      <c r="G93" s="1706"/>
      <c r="H93" s="1706"/>
      <c r="I93" s="1706"/>
      <c r="J93" s="1706"/>
      <c r="K93" s="1706"/>
      <c r="L93" s="1706"/>
      <c r="M93" s="1706"/>
      <c r="N93" s="1706"/>
      <c r="O93" s="1706"/>
      <c r="P93" s="1706"/>
      <c r="Q93" s="1706"/>
      <c r="R93" s="1706"/>
      <c r="S93" s="1706"/>
      <c r="T93" s="1706"/>
      <c r="U93" s="1706"/>
      <c r="V93" s="1706"/>
      <c r="W93" s="1706"/>
      <c r="X93" s="1706"/>
      <c r="Y93" s="1706"/>
      <c r="Z93" s="1706"/>
    </row>
    <row r="94" spans="1:26" ht="21" customHeight="1">
      <c r="A94" s="1706"/>
      <c r="B94" s="1706"/>
      <c r="C94" s="1706"/>
      <c r="D94" s="1706"/>
      <c r="E94" s="1706"/>
      <c r="F94" s="1706"/>
      <c r="G94" s="1706"/>
      <c r="H94" s="1706"/>
      <c r="I94" s="1706"/>
      <c r="J94" s="1706"/>
      <c r="K94" s="1706"/>
      <c r="L94" s="1706"/>
      <c r="M94" s="1706"/>
      <c r="N94" s="1706"/>
      <c r="O94" s="1706"/>
      <c r="P94" s="1706"/>
      <c r="Q94" s="1706"/>
      <c r="R94" s="1706"/>
      <c r="S94" s="1706"/>
      <c r="T94" s="1706"/>
      <c r="U94" s="1706"/>
      <c r="V94" s="1706"/>
      <c r="W94" s="1706"/>
      <c r="X94" s="1706"/>
      <c r="Y94" s="1706"/>
      <c r="Z94" s="1706"/>
    </row>
    <row r="95" spans="1:26" ht="21" customHeight="1">
      <c r="A95" s="1706"/>
      <c r="B95" s="1706"/>
      <c r="C95" s="1706"/>
      <c r="D95" s="1706"/>
      <c r="E95" s="1706"/>
      <c r="F95" s="1706"/>
      <c r="G95" s="1706"/>
      <c r="H95" s="1706"/>
      <c r="I95" s="1706"/>
      <c r="J95" s="1706"/>
      <c r="K95" s="1706"/>
      <c r="L95" s="1706"/>
      <c r="M95" s="1706"/>
      <c r="N95" s="1706"/>
      <c r="O95" s="1706"/>
      <c r="P95" s="1706"/>
      <c r="Q95" s="1706"/>
      <c r="R95" s="1706"/>
      <c r="S95" s="1706"/>
      <c r="T95" s="1706"/>
      <c r="U95" s="1706"/>
      <c r="V95" s="1706"/>
      <c r="W95" s="1706"/>
      <c r="X95" s="1706"/>
      <c r="Y95" s="1706"/>
      <c r="Z95" s="1706"/>
    </row>
    <row r="96" spans="1:26" ht="21" customHeight="1">
      <c r="A96" s="1706"/>
      <c r="B96" s="1706"/>
      <c r="C96" s="1706"/>
      <c r="D96" s="1706"/>
      <c r="E96" s="1706"/>
      <c r="F96" s="1706"/>
      <c r="G96" s="1706"/>
      <c r="H96" s="1706"/>
      <c r="I96" s="1706"/>
      <c r="J96" s="1706"/>
      <c r="K96" s="1706"/>
      <c r="L96" s="1706"/>
      <c r="M96" s="1706"/>
      <c r="N96" s="1706"/>
      <c r="O96" s="1706"/>
      <c r="P96" s="1706"/>
      <c r="Q96" s="1706"/>
      <c r="R96" s="1706"/>
      <c r="S96" s="1706"/>
      <c r="T96" s="1706"/>
      <c r="U96" s="1706"/>
      <c r="V96" s="1706"/>
      <c r="W96" s="1706"/>
      <c r="X96" s="1706"/>
      <c r="Y96" s="1706"/>
      <c r="Z96" s="1706"/>
    </row>
    <row r="97" spans="1:26" ht="21" customHeight="1">
      <c r="A97" s="1706"/>
      <c r="B97" s="1706"/>
      <c r="C97" s="1706"/>
      <c r="D97" s="1706"/>
      <c r="E97" s="1706"/>
      <c r="F97" s="1706"/>
      <c r="G97" s="1706"/>
      <c r="H97" s="1706"/>
      <c r="I97" s="1706"/>
      <c r="J97" s="1706"/>
      <c r="K97" s="1706"/>
      <c r="L97" s="1706"/>
      <c r="M97" s="1706"/>
      <c r="N97" s="1706"/>
      <c r="O97" s="1706"/>
      <c r="P97" s="1706"/>
      <c r="Q97" s="1706"/>
      <c r="R97" s="1706"/>
      <c r="S97" s="1706"/>
      <c r="T97" s="1706"/>
      <c r="U97" s="1706"/>
      <c r="V97" s="1706"/>
      <c r="W97" s="1706"/>
      <c r="X97" s="1706"/>
      <c r="Y97" s="1706"/>
      <c r="Z97" s="1706"/>
    </row>
    <row r="98" spans="1:26" ht="21" customHeight="1">
      <c r="A98" s="1706"/>
      <c r="B98" s="1706"/>
      <c r="C98" s="1706"/>
      <c r="D98" s="1706"/>
      <c r="E98" s="1706"/>
      <c r="F98" s="1706"/>
      <c r="G98" s="1706"/>
      <c r="H98" s="1706"/>
      <c r="I98" s="1706"/>
      <c r="J98" s="1706"/>
      <c r="K98" s="1706"/>
      <c r="L98" s="1706"/>
      <c r="M98" s="1706"/>
      <c r="N98" s="1706"/>
      <c r="O98" s="1706"/>
      <c r="P98" s="1706"/>
      <c r="Q98" s="1706"/>
      <c r="R98" s="1706"/>
      <c r="S98" s="1706"/>
      <c r="T98" s="1706"/>
      <c r="U98" s="1706"/>
      <c r="V98" s="1706"/>
      <c r="W98" s="1706"/>
      <c r="X98" s="1706"/>
      <c r="Y98" s="1706"/>
      <c r="Z98" s="1706"/>
    </row>
    <row r="99" spans="1:26" ht="21" customHeight="1">
      <c r="A99" s="1706"/>
      <c r="B99" s="1706"/>
      <c r="C99" s="1706"/>
      <c r="D99" s="1706"/>
      <c r="E99" s="1706"/>
      <c r="F99" s="1706"/>
      <c r="G99" s="1706"/>
      <c r="H99" s="1706"/>
      <c r="I99" s="1706"/>
      <c r="J99" s="1706"/>
      <c r="K99" s="1706"/>
      <c r="L99" s="1706"/>
      <c r="M99" s="1706"/>
      <c r="N99" s="1706"/>
      <c r="O99" s="1706"/>
      <c r="P99" s="1706"/>
      <c r="Q99" s="1706"/>
      <c r="R99" s="1706"/>
      <c r="S99" s="1706"/>
      <c r="T99" s="1706"/>
      <c r="U99" s="1706"/>
      <c r="V99" s="1706"/>
      <c r="W99" s="1706"/>
      <c r="X99" s="1706"/>
      <c r="Y99" s="1706"/>
      <c r="Z99" s="1706"/>
    </row>
    <row r="100" spans="1:26" ht="21" customHeight="1">
      <c r="A100" s="1706"/>
      <c r="B100" s="1706"/>
      <c r="C100" s="1706"/>
      <c r="D100" s="1706"/>
      <c r="E100" s="1706"/>
      <c r="F100" s="1706"/>
      <c r="G100" s="1706"/>
      <c r="H100" s="1706"/>
      <c r="I100" s="1706"/>
      <c r="J100" s="1706"/>
      <c r="K100" s="1706"/>
      <c r="L100" s="1706"/>
      <c r="M100" s="1706"/>
      <c r="N100" s="1706"/>
      <c r="O100" s="1706"/>
      <c r="P100" s="1706"/>
      <c r="Q100" s="1706"/>
      <c r="R100" s="1706"/>
      <c r="S100" s="1706"/>
      <c r="T100" s="1706"/>
      <c r="U100" s="1706"/>
      <c r="V100" s="1706"/>
      <c r="W100" s="1706"/>
      <c r="X100" s="1706"/>
      <c r="Y100" s="1706"/>
      <c r="Z100" s="1706"/>
    </row>
    <row r="101" spans="1:26" ht="21" customHeight="1">
      <c r="A101" s="1706"/>
      <c r="B101" s="1706"/>
      <c r="C101" s="1706"/>
      <c r="D101" s="1706"/>
      <c r="E101" s="1706"/>
      <c r="F101" s="1706"/>
      <c r="G101" s="1706"/>
      <c r="H101" s="1706"/>
      <c r="I101" s="1706"/>
      <c r="J101" s="1706"/>
      <c r="K101" s="1706"/>
      <c r="L101" s="1706"/>
      <c r="M101" s="1706"/>
      <c r="N101" s="1706"/>
      <c r="O101" s="1706"/>
      <c r="P101" s="1706"/>
      <c r="Q101" s="1706"/>
      <c r="R101" s="1706"/>
      <c r="S101" s="1706"/>
      <c r="T101" s="1706"/>
      <c r="U101" s="1706"/>
      <c r="V101" s="1706"/>
      <c r="W101" s="1706"/>
      <c r="X101" s="1706"/>
      <c r="Y101" s="1706"/>
      <c r="Z101" s="1706"/>
    </row>
    <row r="102" spans="1:26" ht="21" customHeight="1">
      <c r="A102" s="1706"/>
      <c r="B102" s="1706"/>
      <c r="C102" s="1706"/>
      <c r="D102" s="1706"/>
      <c r="E102" s="1706"/>
      <c r="F102" s="1706"/>
      <c r="G102" s="1706"/>
      <c r="H102" s="1706"/>
      <c r="I102" s="1706"/>
      <c r="J102" s="1706"/>
      <c r="K102" s="1706"/>
      <c r="L102" s="1706"/>
      <c r="M102" s="1706"/>
      <c r="N102" s="1706"/>
      <c r="O102" s="1706"/>
      <c r="P102" s="1706"/>
      <c r="Q102" s="1706"/>
      <c r="R102" s="1706"/>
      <c r="S102" s="1706"/>
      <c r="T102" s="1706"/>
      <c r="U102" s="1706"/>
      <c r="V102" s="1706"/>
      <c r="W102" s="1706"/>
      <c r="X102" s="1706"/>
      <c r="Y102" s="1706"/>
      <c r="Z102" s="1706"/>
    </row>
    <row r="103" spans="1:26" ht="21" customHeight="1">
      <c r="A103" s="1706"/>
      <c r="B103" s="1706"/>
      <c r="C103" s="1706"/>
      <c r="D103" s="1706"/>
      <c r="E103" s="1706"/>
      <c r="F103" s="1706"/>
      <c r="G103" s="1706"/>
      <c r="H103" s="1706"/>
      <c r="I103" s="1706"/>
      <c r="J103" s="1706"/>
      <c r="K103" s="1706"/>
      <c r="L103" s="1706"/>
      <c r="M103" s="1706"/>
      <c r="N103" s="1706"/>
      <c r="O103" s="1706"/>
      <c r="P103" s="1706"/>
      <c r="Q103" s="1706"/>
      <c r="R103" s="1706"/>
      <c r="S103" s="1706"/>
      <c r="T103" s="1706"/>
      <c r="U103" s="1706"/>
      <c r="V103" s="1706"/>
      <c r="W103" s="1706"/>
      <c r="X103" s="1706"/>
      <c r="Y103" s="1706"/>
      <c r="Z103" s="1706"/>
    </row>
    <row r="104" spans="1:26" ht="21" customHeight="1">
      <c r="A104" s="1706"/>
      <c r="B104" s="1706"/>
      <c r="C104" s="1706"/>
      <c r="D104" s="1706"/>
      <c r="E104" s="1706"/>
      <c r="F104" s="1706"/>
      <c r="G104" s="1706"/>
      <c r="H104" s="1706"/>
      <c r="I104" s="1706"/>
      <c r="J104" s="1706"/>
      <c r="K104" s="1706"/>
      <c r="L104" s="1706"/>
      <c r="M104" s="1706"/>
      <c r="N104" s="1706"/>
      <c r="O104" s="1706"/>
      <c r="P104" s="1706"/>
      <c r="Q104" s="1706"/>
      <c r="R104" s="1706"/>
      <c r="S104" s="1706"/>
      <c r="T104" s="1706"/>
      <c r="U104" s="1706"/>
      <c r="V104" s="1706"/>
      <c r="W104" s="1706"/>
      <c r="X104" s="1706"/>
      <c r="Y104" s="1706"/>
      <c r="Z104" s="1706"/>
    </row>
    <row r="105" spans="1:26" ht="21" customHeight="1">
      <c r="A105" s="1706"/>
      <c r="B105" s="1706"/>
      <c r="C105" s="1706"/>
      <c r="D105" s="1706"/>
      <c r="E105" s="1706"/>
      <c r="F105" s="1706"/>
      <c r="G105" s="1706"/>
      <c r="H105" s="1706"/>
      <c r="I105" s="1706"/>
      <c r="J105" s="1706"/>
      <c r="K105" s="1706"/>
      <c r="L105" s="1706"/>
      <c r="M105" s="1706"/>
      <c r="N105" s="1706"/>
      <c r="O105" s="1706"/>
      <c r="P105" s="1706"/>
      <c r="Q105" s="1706"/>
      <c r="R105" s="1706"/>
      <c r="S105" s="1706"/>
      <c r="T105" s="1706"/>
      <c r="U105" s="1706"/>
      <c r="V105" s="1706"/>
      <c r="W105" s="1706"/>
      <c r="X105" s="1706"/>
      <c r="Y105" s="1706"/>
      <c r="Z105" s="1706"/>
    </row>
    <row r="106" spans="1:26" ht="21" customHeight="1">
      <c r="A106" s="1706"/>
      <c r="B106" s="1706"/>
      <c r="C106" s="1706"/>
      <c r="D106" s="1706"/>
      <c r="E106" s="1706"/>
      <c r="F106" s="1706"/>
      <c r="G106" s="1706"/>
      <c r="H106" s="1706"/>
      <c r="I106" s="1706"/>
      <c r="J106" s="1706"/>
      <c r="K106" s="1706"/>
      <c r="L106" s="1706"/>
      <c r="M106" s="1706"/>
      <c r="N106" s="1706"/>
      <c r="O106" s="1706"/>
      <c r="P106" s="1706"/>
      <c r="Q106" s="1706"/>
      <c r="R106" s="1706"/>
      <c r="S106" s="1706"/>
      <c r="T106" s="1706"/>
      <c r="U106" s="1706"/>
      <c r="V106" s="1706"/>
      <c r="W106" s="1706"/>
      <c r="X106" s="1706"/>
      <c r="Y106" s="1706"/>
      <c r="Z106" s="1706"/>
    </row>
    <row r="107" spans="1:26" ht="21" customHeight="1">
      <c r="A107" s="1706"/>
      <c r="B107" s="1706"/>
      <c r="C107" s="1706"/>
      <c r="D107" s="1706"/>
      <c r="E107" s="1706"/>
      <c r="F107" s="1706"/>
      <c r="G107" s="1706"/>
      <c r="H107" s="1706"/>
      <c r="I107" s="1706"/>
      <c r="J107" s="1706"/>
      <c r="K107" s="1706"/>
      <c r="L107" s="1706"/>
      <c r="M107" s="1706"/>
      <c r="N107" s="1706"/>
      <c r="O107" s="1706"/>
      <c r="P107" s="1706"/>
      <c r="Q107" s="1706"/>
      <c r="R107" s="1706"/>
      <c r="S107" s="1706"/>
      <c r="T107" s="1706"/>
      <c r="U107" s="1706"/>
      <c r="V107" s="1706"/>
      <c r="W107" s="1706"/>
      <c r="X107" s="1706"/>
      <c r="Y107" s="1706"/>
      <c r="Z107" s="1706"/>
    </row>
    <row r="108" spans="1:26" ht="21" customHeight="1">
      <c r="A108" s="1706"/>
      <c r="B108" s="1706"/>
      <c r="C108" s="1706"/>
      <c r="D108" s="1706"/>
      <c r="E108" s="1706"/>
      <c r="F108" s="1706"/>
      <c r="G108" s="1706"/>
      <c r="H108" s="1706"/>
      <c r="I108" s="1706"/>
      <c r="J108" s="1706"/>
      <c r="K108" s="1706"/>
      <c r="L108" s="1706"/>
      <c r="M108" s="1706"/>
      <c r="N108" s="1706"/>
      <c r="O108" s="1706"/>
      <c r="P108" s="1706"/>
      <c r="Q108" s="1706"/>
      <c r="R108" s="1706"/>
      <c r="S108" s="1706"/>
      <c r="T108" s="1706"/>
      <c r="U108" s="1706"/>
      <c r="V108" s="1706"/>
      <c r="W108" s="1706"/>
      <c r="X108" s="1706"/>
      <c r="Y108" s="1706"/>
      <c r="Z108" s="1706"/>
    </row>
    <row r="109" spans="1:26" ht="21" customHeight="1">
      <c r="A109" s="1706"/>
      <c r="B109" s="1706"/>
      <c r="C109" s="1706"/>
      <c r="D109" s="1706"/>
      <c r="E109" s="1706"/>
      <c r="F109" s="1706"/>
      <c r="G109" s="1706"/>
      <c r="H109" s="1706"/>
      <c r="I109" s="1706"/>
      <c r="J109" s="1706"/>
      <c r="K109" s="1706"/>
      <c r="L109" s="1706"/>
      <c r="M109" s="1706"/>
      <c r="N109" s="1706"/>
      <c r="O109" s="1706"/>
      <c r="P109" s="1706"/>
      <c r="Q109" s="1706"/>
      <c r="R109" s="1706"/>
      <c r="S109" s="1706"/>
      <c r="T109" s="1706"/>
      <c r="U109" s="1706"/>
      <c r="V109" s="1706"/>
      <c r="W109" s="1706"/>
      <c r="X109" s="1706"/>
      <c r="Y109" s="1706"/>
      <c r="Z109" s="1706"/>
    </row>
    <row r="110" spans="1:26" ht="21" customHeight="1">
      <c r="A110" s="1706"/>
      <c r="B110" s="1706"/>
      <c r="C110" s="1706"/>
      <c r="D110" s="1706"/>
      <c r="E110" s="1706"/>
      <c r="F110" s="1706"/>
      <c r="G110" s="1706"/>
      <c r="H110" s="1706"/>
      <c r="I110" s="1706"/>
      <c r="J110" s="1706"/>
      <c r="K110" s="1706"/>
      <c r="L110" s="1706"/>
      <c r="M110" s="1706"/>
      <c r="N110" s="1706"/>
      <c r="O110" s="1706"/>
      <c r="P110" s="1706"/>
      <c r="Q110" s="1706"/>
      <c r="R110" s="1706"/>
      <c r="S110" s="1706"/>
      <c r="T110" s="1706"/>
      <c r="U110" s="1706"/>
      <c r="V110" s="1706"/>
      <c r="W110" s="1706"/>
      <c r="X110" s="1706"/>
      <c r="Y110" s="1706"/>
      <c r="Z110" s="1706"/>
    </row>
    <row r="111" spans="1:26" ht="21" customHeight="1">
      <c r="A111" s="1706"/>
      <c r="B111" s="1706"/>
      <c r="C111" s="1706"/>
      <c r="D111" s="1706"/>
      <c r="E111" s="1706"/>
      <c r="F111" s="1706"/>
      <c r="G111" s="1706"/>
      <c r="H111" s="1706"/>
      <c r="I111" s="1706"/>
      <c r="J111" s="1706"/>
      <c r="K111" s="1706"/>
      <c r="L111" s="1706"/>
      <c r="M111" s="1706"/>
      <c r="N111" s="1706"/>
      <c r="O111" s="1706"/>
      <c r="P111" s="1706"/>
      <c r="Q111" s="1706"/>
      <c r="R111" s="1706"/>
      <c r="S111" s="1706"/>
      <c r="T111" s="1706"/>
      <c r="U111" s="1706"/>
      <c r="V111" s="1706"/>
      <c r="W111" s="1706"/>
      <c r="X111" s="1706"/>
      <c r="Y111" s="1706"/>
      <c r="Z111" s="1706"/>
    </row>
    <row r="112" spans="1:26" ht="21" customHeight="1">
      <c r="A112" s="1706"/>
      <c r="B112" s="1706"/>
      <c r="C112" s="1706"/>
      <c r="D112" s="1706"/>
      <c r="E112" s="1706"/>
      <c r="F112" s="1706"/>
      <c r="G112" s="1706"/>
      <c r="H112" s="1706"/>
      <c r="I112" s="1706"/>
      <c r="J112" s="1706"/>
      <c r="K112" s="1706"/>
      <c r="L112" s="1706"/>
      <c r="M112" s="1706"/>
      <c r="N112" s="1706"/>
      <c r="O112" s="1706"/>
      <c r="P112" s="1706"/>
      <c r="Q112" s="1706"/>
      <c r="R112" s="1706"/>
      <c r="S112" s="1706"/>
      <c r="T112" s="1706"/>
      <c r="U112" s="1706"/>
      <c r="V112" s="1706"/>
      <c r="W112" s="1706"/>
      <c r="X112" s="1706"/>
      <c r="Y112" s="1706"/>
      <c r="Z112" s="1706"/>
    </row>
    <row r="113" spans="1:26" ht="21" customHeight="1">
      <c r="A113" s="1706"/>
      <c r="B113" s="1706"/>
      <c r="C113" s="1706"/>
      <c r="D113" s="1706"/>
      <c r="E113" s="1706"/>
      <c r="F113" s="1706"/>
      <c r="G113" s="1706"/>
      <c r="H113" s="1706"/>
      <c r="I113" s="1706"/>
      <c r="J113" s="1706"/>
      <c r="K113" s="1706"/>
      <c r="L113" s="1706"/>
      <c r="M113" s="1706"/>
      <c r="N113" s="1706"/>
      <c r="O113" s="1706"/>
      <c r="P113" s="1706"/>
      <c r="Q113" s="1706"/>
      <c r="R113" s="1706"/>
      <c r="S113" s="1706"/>
      <c r="T113" s="1706"/>
      <c r="U113" s="1706"/>
      <c r="V113" s="1706"/>
      <c r="W113" s="1706"/>
      <c r="X113" s="1706"/>
      <c r="Y113" s="1706"/>
      <c r="Z113" s="1706"/>
    </row>
    <row r="114" spans="1:26" ht="21" customHeight="1">
      <c r="A114" s="1706"/>
      <c r="B114" s="1706"/>
      <c r="C114" s="1706"/>
      <c r="D114" s="1706"/>
      <c r="E114" s="1706"/>
      <c r="F114" s="1706"/>
      <c r="G114" s="1706"/>
      <c r="H114" s="1706"/>
      <c r="I114" s="1706"/>
      <c r="J114" s="1706"/>
      <c r="K114" s="1706"/>
      <c r="L114" s="1706"/>
      <c r="M114" s="1706"/>
      <c r="N114" s="1706"/>
      <c r="O114" s="1706"/>
      <c r="P114" s="1706"/>
      <c r="Q114" s="1706"/>
      <c r="R114" s="1706"/>
      <c r="S114" s="1706"/>
      <c r="T114" s="1706"/>
      <c r="U114" s="1706"/>
      <c r="V114" s="1706"/>
      <c r="W114" s="1706"/>
      <c r="X114" s="1706"/>
      <c r="Y114" s="1706"/>
      <c r="Z114" s="1706"/>
    </row>
    <row r="115" spans="1:26" ht="21" customHeight="1">
      <c r="A115" s="1706"/>
      <c r="B115" s="1706"/>
      <c r="C115" s="1706"/>
      <c r="D115" s="1706"/>
      <c r="E115" s="1706"/>
      <c r="F115" s="1706"/>
      <c r="G115" s="1706"/>
      <c r="H115" s="1706"/>
      <c r="I115" s="1706"/>
      <c r="J115" s="1706"/>
      <c r="K115" s="1706"/>
      <c r="L115" s="1706"/>
      <c r="M115" s="1706"/>
      <c r="N115" s="1706"/>
      <c r="O115" s="1706"/>
      <c r="P115" s="1706"/>
      <c r="Q115" s="1706"/>
      <c r="R115" s="1706"/>
      <c r="S115" s="1706"/>
      <c r="T115" s="1706"/>
      <c r="U115" s="1706"/>
      <c r="V115" s="1706"/>
      <c r="W115" s="1706"/>
      <c r="X115" s="1706"/>
      <c r="Y115" s="1706"/>
      <c r="Z115" s="1706"/>
    </row>
    <row r="116" spans="1:26" ht="21" customHeight="1">
      <c r="A116" s="1706"/>
      <c r="B116" s="1706"/>
      <c r="C116" s="1706"/>
      <c r="D116" s="1706"/>
      <c r="E116" s="1706"/>
      <c r="F116" s="1706"/>
      <c r="G116" s="1706"/>
      <c r="H116" s="1706"/>
      <c r="I116" s="1706"/>
      <c r="J116" s="1706"/>
      <c r="K116" s="1706"/>
      <c r="L116" s="1706"/>
      <c r="M116" s="1706"/>
      <c r="N116" s="1706"/>
      <c r="O116" s="1706"/>
      <c r="P116" s="1706"/>
      <c r="Q116" s="1706"/>
      <c r="R116" s="1706"/>
      <c r="S116" s="1706"/>
      <c r="T116" s="1706"/>
      <c r="U116" s="1706"/>
      <c r="V116" s="1706"/>
      <c r="W116" s="1706"/>
      <c r="X116" s="1706"/>
      <c r="Y116" s="1706"/>
      <c r="Z116" s="1706"/>
    </row>
    <row r="117" spans="1:26" ht="21" customHeight="1">
      <c r="A117" s="1706"/>
      <c r="B117" s="1706"/>
      <c r="C117" s="1706"/>
      <c r="D117" s="1706"/>
      <c r="E117" s="1706"/>
      <c r="F117" s="1706"/>
      <c r="G117" s="1706"/>
      <c r="H117" s="1706"/>
      <c r="I117" s="1706"/>
      <c r="J117" s="1706"/>
      <c r="K117" s="1706"/>
      <c r="L117" s="1706"/>
      <c r="M117" s="1706"/>
      <c r="N117" s="1706"/>
      <c r="O117" s="1706"/>
      <c r="P117" s="1706"/>
      <c r="Q117" s="1706"/>
      <c r="R117" s="1706"/>
      <c r="S117" s="1706"/>
      <c r="T117" s="1706"/>
      <c r="U117" s="1706"/>
      <c r="V117" s="1706"/>
      <c r="W117" s="1706"/>
      <c r="X117" s="1706"/>
      <c r="Y117" s="1706"/>
      <c r="Z117" s="1706"/>
    </row>
    <row r="118" spans="1:26" ht="21" customHeight="1">
      <c r="A118" s="1706"/>
      <c r="B118" s="1706"/>
      <c r="C118" s="1706"/>
      <c r="D118" s="1706"/>
      <c r="E118" s="1706"/>
      <c r="F118" s="1706"/>
      <c r="G118" s="1706"/>
      <c r="H118" s="1706"/>
      <c r="I118" s="1706"/>
      <c r="J118" s="1706"/>
      <c r="K118" s="1706"/>
      <c r="L118" s="1706"/>
      <c r="M118" s="1706"/>
      <c r="N118" s="1706"/>
      <c r="O118" s="1706"/>
      <c r="P118" s="1706"/>
      <c r="Q118" s="1706"/>
      <c r="R118" s="1706"/>
      <c r="S118" s="1706"/>
      <c r="T118" s="1706"/>
      <c r="U118" s="1706"/>
      <c r="V118" s="1706"/>
      <c r="W118" s="1706"/>
      <c r="X118" s="1706"/>
      <c r="Y118" s="1706"/>
      <c r="Z118" s="1706"/>
    </row>
    <row r="119" spans="1:26" ht="21" customHeight="1">
      <c r="A119" s="1706"/>
      <c r="B119" s="1706"/>
      <c r="C119" s="1706"/>
      <c r="D119" s="1706"/>
      <c r="E119" s="1706"/>
      <c r="F119" s="1706"/>
      <c r="G119" s="1706"/>
      <c r="H119" s="1706"/>
      <c r="I119" s="1706"/>
      <c r="J119" s="1706"/>
      <c r="K119" s="1706"/>
      <c r="L119" s="1706"/>
      <c r="M119" s="1706"/>
      <c r="N119" s="1706"/>
      <c r="O119" s="1706"/>
      <c r="P119" s="1706"/>
      <c r="Q119" s="1706"/>
      <c r="R119" s="1706"/>
      <c r="S119" s="1706"/>
      <c r="T119" s="1706"/>
      <c r="U119" s="1706"/>
      <c r="V119" s="1706"/>
      <c r="W119" s="1706"/>
      <c r="X119" s="1706"/>
      <c r="Y119" s="1706"/>
      <c r="Z119" s="1706"/>
    </row>
    <row r="120" spans="1:26" ht="21" customHeight="1">
      <c r="A120" s="1706"/>
      <c r="B120" s="1706"/>
      <c r="C120" s="1706"/>
      <c r="D120" s="1706"/>
      <c r="E120" s="1706"/>
      <c r="F120" s="1706"/>
      <c r="G120" s="1706"/>
      <c r="H120" s="1706"/>
      <c r="I120" s="1706"/>
      <c r="J120" s="1706"/>
      <c r="K120" s="1706"/>
      <c r="L120" s="1706"/>
      <c r="M120" s="1706"/>
      <c r="N120" s="1706"/>
      <c r="O120" s="1706"/>
      <c r="P120" s="1706"/>
      <c r="Q120" s="1706"/>
      <c r="R120" s="1706"/>
      <c r="S120" s="1706"/>
      <c r="T120" s="1706"/>
      <c r="U120" s="1706"/>
      <c r="V120" s="1706"/>
      <c r="W120" s="1706"/>
      <c r="X120" s="1706"/>
      <c r="Y120" s="1706"/>
      <c r="Z120" s="1706"/>
    </row>
    <row r="121" spans="1:26" ht="21" customHeight="1">
      <c r="A121" s="1706"/>
      <c r="B121" s="1706"/>
      <c r="C121" s="1706"/>
      <c r="D121" s="1706"/>
      <c r="E121" s="1706"/>
      <c r="F121" s="1706"/>
      <c r="G121" s="1706"/>
      <c r="H121" s="1706"/>
      <c r="I121" s="1706"/>
      <c r="J121" s="1706"/>
      <c r="K121" s="1706"/>
      <c r="L121" s="1706"/>
      <c r="M121" s="1706"/>
      <c r="N121" s="1706"/>
      <c r="O121" s="1706"/>
      <c r="P121" s="1706"/>
      <c r="Q121" s="1706"/>
      <c r="R121" s="1706"/>
      <c r="S121" s="1706"/>
      <c r="T121" s="1706"/>
      <c r="U121" s="1706"/>
      <c r="V121" s="1706"/>
      <c r="W121" s="1706"/>
      <c r="X121" s="1706"/>
      <c r="Y121" s="1706"/>
      <c r="Z121" s="1706"/>
    </row>
    <row r="122" spans="1:26" ht="21" customHeight="1">
      <c r="A122" s="1706"/>
      <c r="B122" s="1706"/>
      <c r="C122" s="1706"/>
      <c r="D122" s="1706"/>
      <c r="E122" s="1706"/>
      <c r="F122" s="1706"/>
      <c r="G122" s="1706"/>
      <c r="H122" s="1706"/>
      <c r="I122" s="1706"/>
      <c r="J122" s="1706"/>
      <c r="K122" s="1706"/>
      <c r="L122" s="1706"/>
      <c r="M122" s="1706"/>
      <c r="N122" s="1706"/>
      <c r="O122" s="1706"/>
      <c r="P122" s="1706"/>
      <c r="Q122" s="1706"/>
      <c r="R122" s="1706"/>
      <c r="S122" s="1706"/>
      <c r="T122" s="1706"/>
      <c r="U122" s="1706"/>
      <c r="V122" s="1706"/>
      <c r="W122" s="1706"/>
      <c r="X122" s="1706"/>
      <c r="Y122" s="1706"/>
      <c r="Z122" s="1706"/>
    </row>
    <row r="123" spans="1:26" ht="21" customHeight="1">
      <c r="A123" s="1706"/>
      <c r="B123" s="1706"/>
      <c r="C123" s="1706"/>
      <c r="D123" s="1706"/>
      <c r="E123" s="1706"/>
      <c r="F123" s="1706"/>
      <c r="G123" s="1706"/>
      <c r="H123" s="1706"/>
      <c r="I123" s="1706"/>
      <c r="J123" s="1706"/>
      <c r="K123" s="1706"/>
      <c r="L123" s="1706"/>
      <c r="M123" s="1706"/>
      <c r="N123" s="1706"/>
      <c r="O123" s="1706"/>
      <c r="P123" s="1706"/>
      <c r="Q123" s="1706"/>
      <c r="R123" s="1706"/>
      <c r="S123" s="1706"/>
      <c r="T123" s="1706"/>
      <c r="U123" s="1706"/>
      <c r="V123" s="1706"/>
      <c r="W123" s="1706"/>
      <c r="X123" s="1706"/>
      <c r="Y123" s="1706"/>
      <c r="Z123" s="1706"/>
    </row>
    <row r="124" spans="1:26" ht="21" customHeight="1">
      <c r="A124" s="1706"/>
      <c r="B124" s="1706"/>
      <c r="C124" s="1706"/>
      <c r="D124" s="1706"/>
      <c r="E124" s="1706"/>
      <c r="F124" s="1706"/>
      <c r="G124" s="1706"/>
      <c r="H124" s="1706"/>
      <c r="I124" s="1706"/>
      <c r="J124" s="1706"/>
      <c r="K124" s="1706"/>
      <c r="L124" s="1706"/>
      <c r="M124" s="1706"/>
      <c r="N124" s="1706"/>
      <c r="O124" s="1706"/>
      <c r="P124" s="1706"/>
      <c r="Q124" s="1706"/>
      <c r="R124" s="1706"/>
      <c r="S124" s="1706"/>
      <c r="T124" s="1706"/>
      <c r="U124" s="1706"/>
      <c r="V124" s="1706"/>
      <c r="W124" s="1706"/>
      <c r="X124" s="1706"/>
      <c r="Y124" s="1706"/>
      <c r="Z124" s="1706"/>
    </row>
    <row r="125" spans="1:26" ht="21" customHeight="1">
      <c r="A125" s="1706"/>
      <c r="B125" s="1706"/>
      <c r="C125" s="1706"/>
      <c r="D125" s="1706"/>
      <c r="E125" s="1706"/>
      <c r="F125" s="1706"/>
      <c r="G125" s="1706"/>
      <c r="H125" s="1706"/>
      <c r="I125" s="1706"/>
      <c r="J125" s="1706"/>
      <c r="K125" s="1706"/>
      <c r="L125" s="1706"/>
      <c r="M125" s="1706"/>
      <c r="N125" s="1706"/>
      <c r="O125" s="1706"/>
      <c r="P125" s="1706"/>
      <c r="Q125" s="1706"/>
      <c r="R125" s="1706"/>
      <c r="S125" s="1706"/>
      <c r="T125" s="1706"/>
      <c r="U125" s="1706"/>
      <c r="V125" s="1706"/>
      <c r="W125" s="1706"/>
      <c r="X125" s="1706"/>
      <c r="Y125" s="1706"/>
      <c r="Z125" s="1706"/>
    </row>
    <row r="126" spans="1:26" ht="21" customHeight="1">
      <c r="A126" s="1706"/>
      <c r="B126" s="1706"/>
      <c r="C126" s="1706"/>
      <c r="D126" s="1706"/>
      <c r="E126" s="1706"/>
      <c r="F126" s="1706"/>
      <c r="G126" s="1706"/>
      <c r="H126" s="1706"/>
      <c r="I126" s="1706"/>
      <c r="J126" s="1706"/>
      <c r="K126" s="1706"/>
      <c r="L126" s="1706"/>
      <c r="M126" s="1706"/>
      <c r="N126" s="1706"/>
      <c r="O126" s="1706"/>
      <c r="P126" s="1706"/>
      <c r="Q126" s="1706"/>
      <c r="R126" s="1706"/>
      <c r="S126" s="1706"/>
      <c r="T126" s="1706"/>
      <c r="U126" s="1706"/>
      <c r="V126" s="1706"/>
      <c r="W126" s="1706"/>
      <c r="X126" s="1706"/>
      <c r="Y126" s="1706"/>
      <c r="Z126" s="1706"/>
    </row>
    <row r="127" spans="1:26" ht="21" customHeight="1">
      <c r="A127" s="1706"/>
      <c r="B127" s="1706"/>
      <c r="C127" s="1706"/>
      <c r="D127" s="1706"/>
      <c r="E127" s="1706"/>
      <c r="F127" s="1706"/>
      <c r="G127" s="1706"/>
      <c r="H127" s="1706"/>
      <c r="I127" s="1706"/>
      <c r="J127" s="1706"/>
      <c r="K127" s="1706"/>
      <c r="L127" s="1706"/>
      <c r="M127" s="1706"/>
      <c r="N127" s="1706"/>
      <c r="O127" s="1706"/>
      <c r="P127" s="1706"/>
      <c r="Q127" s="1706"/>
      <c r="R127" s="1706"/>
      <c r="S127" s="1706"/>
      <c r="T127" s="1706"/>
      <c r="U127" s="1706"/>
      <c r="V127" s="1706"/>
      <c r="W127" s="1706"/>
      <c r="X127" s="1706"/>
      <c r="Y127" s="1706"/>
      <c r="Z127" s="1706"/>
    </row>
    <row r="128" spans="1:26" ht="21" customHeight="1">
      <c r="A128" s="1706"/>
      <c r="B128" s="1706"/>
      <c r="C128" s="1706"/>
      <c r="D128" s="1706"/>
      <c r="E128" s="1706"/>
      <c r="F128" s="1706"/>
      <c r="G128" s="1706"/>
      <c r="H128" s="1706"/>
      <c r="I128" s="1706"/>
      <c r="J128" s="1706"/>
      <c r="K128" s="1706"/>
      <c r="L128" s="1706"/>
      <c r="M128" s="1706"/>
      <c r="N128" s="1706"/>
      <c r="O128" s="1706"/>
      <c r="P128" s="1706"/>
      <c r="Q128" s="1706"/>
      <c r="R128" s="1706"/>
      <c r="S128" s="1706"/>
      <c r="T128" s="1706"/>
      <c r="U128" s="1706"/>
      <c r="V128" s="1706"/>
      <c r="W128" s="1706"/>
      <c r="X128" s="1706"/>
      <c r="Y128" s="1706"/>
      <c r="Z128" s="1706"/>
    </row>
    <row r="129" spans="1:26" ht="21" customHeight="1">
      <c r="A129" s="1706"/>
      <c r="B129" s="1706"/>
      <c r="C129" s="1706"/>
      <c r="D129" s="1706"/>
      <c r="E129" s="1706"/>
      <c r="F129" s="1706"/>
      <c r="G129" s="1706"/>
      <c r="H129" s="1706"/>
      <c r="I129" s="1706"/>
      <c r="J129" s="1706"/>
      <c r="K129" s="1706"/>
      <c r="L129" s="1706"/>
      <c r="M129" s="1706"/>
      <c r="N129" s="1706"/>
      <c r="O129" s="1706"/>
      <c r="P129" s="1706"/>
      <c r="Q129" s="1706"/>
      <c r="R129" s="1706"/>
      <c r="S129" s="1706"/>
      <c r="T129" s="1706"/>
      <c r="U129" s="1706"/>
      <c r="V129" s="1706"/>
      <c r="W129" s="1706"/>
      <c r="X129" s="1706"/>
      <c r="Y129" s="1706"/>
      <c r="Z129" s="1706"/>
    </row>
    <row r="130" spans="1:26" ht="21" customHeight="1">
      <c r="A130" s="1706"/>
      <c r="B130" s="1706"/>
      <c r="C130" s="1706"/>
      <c r="D130" s="1706"/>
      <c r="E130" s="1706"/>
      <c r="F130" s="1706"/>
      <c r="G130" s="1706"/>
      <c r="H130" s="1706"/>
      <c r="I130" s="1706"/>
      <c r="J130" s="1706"/>
      <c r="K130" s="1706"/>
      <c r="L130" s="1706"/>
      <c r="M130" s="1706"/>
      <c r="N130" s="1706"/>
      <c r="O130" s="1706"/>
      <c r="P130" s="1706"/>
      <c r="Q130" s="1706"/>
      <c r="R130" s="1706"/>
      <c r="S130" s="1706"/>
      <c r="T130" s="1706"/>
      <c r="U130" s="1706"/>
      <c r="V130" s="1706"/>
      <c r="W130" s="1706"/>
      <c r="X130" s="1706"/>
      <c r="Y130" s="1706"/>
      <c r="Z130" s="1706"/>
    </row>
    <row r="131" spans="1:26" ht="21" customHeight="1">
      <c r="A131" s="1706"/>
      <c r="B131" s="1706"/>
      <c r="C131" s="1706"/>
      <c r="D131" s="1706"/>
      <c r="E131" s="1706"/>
      <c r="F131" s="1706"/>
      <c r="G131" s="1706"/>
      <c r="H131" s="1706"/>
      <c r="I131" s="1706"/>
      <c r="J131" s="1706"/>
      <c r="K131" s="1706"/>
      <c r="L131" s="1706"/>
      <c r="M131" s="1706"/>
      <c r="N131" s="1706"/>
      <c r="O131" s="1706"/>
      <c r="P131" s="1706"/>
      <c r="Q131" s="1706"/>
      <c r="R131" s="1706"/>
      <c r="S131" s="1706"/>
      <c r="T131" s="1706"/>
      <c r="U131" s="1706"/>
      <c r="V131" s="1706"/>
      <c r="W131" s="1706"/>
      <c r="X131" s="1706"/>
      <c r="Y131" s="1706"/>
      <c r="Z131" s="1706"/>
    </row>
    <row r="132" spans="1:26" ht="21" customHeight="1">
      <c r="A132" s="1706"/>
      <c r="B132" s="1706"/>
      <c r="C132" s="1706"/>
      <c r="D132" s="1706"/>
      <c r="E132" s="1706"/>
      <c r="F132" s="1706"/>
      <c r="G132" s="1706"/>
      <c r="H132" s="1706"/>
      <c r="I132" s="1706"/>
      <c r="J132" s="1706"/>
      <c r="K132" s="1706"/>
      <c r="L132" s="1706"/>
      <c r="M132" s="1706"/>
      <c r="N132" s="1706"/>
      <c r="O132" s="1706"/>
      <c r="P132" s="1706"/>
      <c r="Q132" s="1706"/>
      <c r="R132" s="1706"/>
      <c r="S132" s="1706"/>
      <c r="T132" s="1706"/>
      <c r="U132" s="1706"/>
      <c r="V132" s="1706"/>
      <c r="W132" s="1706"/>
      <c r="X132" s="1706"/>
      <c r="Y132" s="1706"/>
      <c r="Z132" s="1706"/>
    </row>
    <row r="133" spans="1:26" ht="21" customHeight="1">
      <c r="A133" s="1706"/>
      <c r="B133" s="1706"/>
      <c r="C133" s="1706"/>
      <c r="D133" s="1706"/>
      <c r="E133" s="1706"/>
      <c r="F133" s="1706"/>
      <c r="G133" s="1706"/>
      <c r="H133" s="1706"/>
      <c r="I133" s="1706"/>
      <c r="J133" s="1706"/>
      <c r="K133" s="1706"/>
      <c r="L133" s="1706"/>
      <c r="M133" s="1706"/>
      <c r="N133" s="1706"/>
      <c r="O133" s="1706"/>
      <c r="P133" s="1706"/>
      <c r="Q133" s="1706"/>
      <c r="R133" s="1706"/>
      <c r="S133" s="1706"/>
      <c r="T133" s="1706"/>
      <c r="U133" s="1706"/>
      <c r="V133" s="1706"/>
      <c r="W133" s="1706"/>
      <c r="X133" s="1706"/>
      <c r="Y133" s="1706"/>
      <c r="Z133" s="1706"/>
    </row>
    <row r="134" spans="1:26" ht="21" customHeight="1">
      <c r="A134" s="1706"/>
      <c r="B134" s="1706"/>
      <c r="C134" s="1706"/>
      <c r="D134" s="1706"/>
      <c r="E134" s="1706"/>
      <c r="F134" s="1706"/>
      <c r="G134" s="1706"/>
      <c r="H134" s="1706"/>
      <c r="I134" s="1706"/>
      <c r="J134" s="1706"/>
      <c r="K134" s="1706"/>
      <c r="L134" s="1706"/>
      <c r="M134" s="1706"/>
      <c r="N134" s="1706"/>
      <c r="O134" s="1706"/>
      <c r="P134" s="1706"/>
      <c r="Q134" s="1706"/>
      <c r="R134" s="1706"/>
      <c r="S134" s="1706"/>
      <c r="T134" s="1706"/>
      <c r="U134" s="1706"/>
      <c r="V134" s="1706"/>
      <c r="W134" s="1706"/>
      <c r="X134" s="1706"/>
      <c r="Y134" s="1706"/>
      <c r="Z134" s="1706"/>
    </row>
    <row r="135" spans="1:26" ht="21" customHeight="1">
      <c r="A135" s="1706"/>
      <c r="B135" s="1706"/>
      <c r="C135" s="1706"/>
      <c r="D135" s="1706"/>
      <c r="E135" s="1706"/>
      <c r="F135" s="1706"/>
      <c r="G135" s="1706"/>
      <c r="H135" s="1706"/>
      <c r="I135" s="1706"/>
      <c r="J135" s="1706"/>
      <c r="K135" s="1706"/>
      <c r="L135" s="1706"/>
      <c r="M135" s="1706"/>
      <c r="N135" s="1706"/>
      <c r="O135" s="1706"/>
      <c r="P135" s="1706"/>
      <c r="Q135" s="1706"/>
      <c r="R135" s="1706"/>
      <c r="S135" s="1706"/>
      <c r="T135" s="1706"/>
      <c r="U135" s="1706"/>
      <c r="V135" s="1706"/>
      <c r="W135" s="1706"/>
      <c r="X135" s="1706"/>
      <c r="Y135" s="1706"/>
      <c r="Z135" s="1706"/>
    </row>
    <row r="136" spans="1:26" ht="21" customHeight="1">
      <c r="A136" s="1706"/>
      <c r="B136" s="1706"/>
      <c r="C136" s="1706"/>
      <c r="D136" s="1706"/>
      <c r="E136" s="1706"/>
      <c r="F136" s="1706"/>
      <c r="G136" s="1706"/>
      <c r="H136" s="1706"/>
      <c r="I136" s="1706"/>
      <c r="J136" s="1706"/>
      <c r="K136" s="1706"/>
      <c r="L136" s="1706"/>
      <c r="M136" s="1706"/>
      <c r="N136" s="1706"/>
      <c r="O136" s="1706"/>
      <c r="P136" s="1706"/>
      <c r="Q136" s="1706"/>
      <c r="R136" s="1706"/>
      <c r="S136" s="1706"/>
      <c r="T136" s="1706"/>
      <c r="U136" s="1706"/>
      <c r="V136" s="1706"/>
      <c r="W136" s="1706"/>
      <c r="X136" s="1706"/>
      <c r="Y136" s="1706"/>
      <c r="Z136" s="1706"/>
    </row>
    <row r="137" spans="1:26" ht="21" customHeight="1">
      <c r="A137" s="1706"/>
      <c r="B137" s="1706"/>
      <c r="C137" s="1706"/>
      <c r="D137" s="1706"/>
      <c r="E137" s="1706"/>
      <c r="F137" s="1706"/>
      <c r="G137" s="1706"/>
      <c r="H137" s="1706"/>
      <c r="I137" s="1706"/>
      <c r="J137" s="1706"/>
      <c r="K137" s="1706"/>
      <c r="L137" s="1706"/>
      <c r="M137" s="1706"/>
      <c r="N137" s="1706"/>
      <c r="O137" s="1706"/>
      <c r="P137" s="1706"/>
      <c r="Q137" s="1706"/>
      <c r="R137" s="1706"/>
      <c r="S137" s="1706"/>
      <c r="T137" s="1706"/>
      <c r="U137" s="1706"/>
      <c r="V137" s="1706"/>
      <c r="W137" s="1706"/>
      <c r="X137" s="1706"/>
      <c r="Y137" s="1706"/>
      <c r="Z137" s="1706"/>
    </row>
    <row r="138" spans="1:26" ht="21" customHeight="1">
      <c r="A138" s="1706"/>
      <c r="B138" s="1706"/>
      <c r="C138" s="1706"/>
      <c r="D138" s="1706"/>
      <c r="E138" s="1706"/>
      <c r="F138" s="1706"/>
      <c r="G138" s="1706"/>
      <c r="H138" s="1706"/>
      <c r="I138" s="1706"/>
      <c r="J138" s="1706"/>
      <c r="K138" s="1706"/>
      <c r="L138" s="1706"/>
      <c r="M138" s="1706"/>
      <c r="N138" s="1706"/>
      <c r="O138" s="1706"/>
      <c r="P138" s="1706"/>
      <c r="Q138" s="1706"/>
      <c r="R138" s="1706"/>
      <c r="S138" s="1706"/>
      <c r="T138" s="1706"/>
      <c r="U138" s="1706"/>
      <c r="V138" s="1706"/>
      <c r="W138" s="1706"/>
      <c r="X138" s="1706"/>
      <c r="Y138" s="1706"/>
      <c r="Z138" s="1706"/>
    </row>
    <row r="139" spans="1:26" ht="21" customHeight="1">
      <c r="A139" s="1706"/>
      <c r="B139" s="1706"/>
      <c r="C139" s="1706"/>
      <c r="D139" s="1706"/>
      <c r="E139" s="1706"/>
      <c r="F139" s="1706"/>
      <c r="G139" s="1706"/>
      <c r="H139" s="1706"/>
      <c r="I139" s="1706"/>
      <c r="J139" s="1706"/>
      <c r="K139" s="1706"/>
      <c r="L139" s="1706"/>
      <c r="M139" s="1706"/>
      <c r="N139" s="1706"/>
      <c r="O139" s="1706"/>
      <c r="P139" s="1706"/>
      <c r="Q139" s="1706"/>
      <c r="R139" s="1706"/>
      <c r="S139" s="1706"/>
      <c r="T139" s="1706"/>
      <c r="U139" s="1706"/>
      <c r="V139" s="1706"/>
      <c r="W139" s="1706"/>
      <c r="X139" s="1706"/>
      <c r="Y139" s="1706"/>
      <c r="Z139" s="1706"/>
    </row>
    <row r="140" spans="1:26" ht="21" customHeight="1">
      <c r="A140" s="1706"/>
      <c r="B140" s="1706"/>
      <c r="C140" s="1706"/>
      <c r="D140" s="1706"/>
      <c r="E140" s="1706"/>
      <c r="F140" s="1706"/>
      <c r="G140" s="1706"/>
      <c r="H140" s="1706"/>
      <c r="I140" s="1706"/>
      <c r="J140" s="1706"/>
      <c r="K140" s="1706"/>
      <c r="L140" s="1706"/>
      <c r="M140" s="1706"/>
      <c r="N140" s="1706"/>
      <c r="O140" s="1706"/>
      <c r="P140" s="1706"/>
      <c r="Q140" s="1706"/>
      <c r="R140" s="1706"/>
      <c r="S140" s="1706"/>
      <c r="T140" s="1706"/>
      <c r="U140" s="1706"/>
      <c r="V140" s="1706"/>
      <c r="W140" s="1706"/>
      <c r="X140" s="1706"/>
      <c r="Y140" s="1706"/>
      <c r="Z140" s="1706"/>
    </row>
    <row r="141" spans="1:26" ht="21" customHeight="1">
      <c r="A141" s="1706"/>
      <c r="B141" s="1706"/>
      <c r="C141" s="1706"/>
      <c r="D141" s="1706"/>
      <c r="E141" s="1706"/>
      <c r="F141" s="1706"/>
      <c r="G141" s="1706"/>
      <c r="H141" s="1706"/>
      <c r="I141" s="1706"/>
      <c r="J141" s="1706"/>
      <c r="K141" s="1706"/>
      <c r="L141" s="1706"/>
      <c r="M141" s="1706"/>
      <c r="N141" s="1706"/>
      <c r="O141" s="1706"/>
      <c r="P141" s="1706"/>
      <c r="Q141" s="1706"/>
      <c r="R141" s="1706"/>
      <c r="S141" s="1706"/>
      <c r="T141" s="1706"/>
      <c r="U141" s="1706"/>
      <c r="V141" s="1706"/>
      <c r="W141" s="1706"/>
      <c r="X141" s="1706"/>
      <c r="Y141" s="1706"/>
      <c r="Z141" s="1706"/>
    </row>
    <row r="142" spans="1:26" ht="21" customHeight="1">
      <c r="A142" s="1706"/>
      <c r="B142" s="1706"/>
      <c r="C142" s="1706"/>
      <c r="D142" s="1706"/>
      <c r="E142" s="1706"/>
      <c r="F142" s="1706"/>
      <c r="G142" s="1706"/>
      <c r="H142" s="1706"/>
      <c r="I142" s="1706"/>
      <c r="J142" s="1706"/>
      <c r="K142" s="1706"/>
      <c r="L142" s="1706"/>
      <c r="M142" s="1706"/>
      <c r="N142" s="1706"/>
      <c r="O142" s="1706"/>
      <c r="P142" s="1706"/>
      <c r="Q142" s="1706"/>
      <c r="R142" s="1706"/>
      <c r="S142" s="1706"/>
      <c r="T142" s="1706"/>
      <c r="U142" s="1706"/>
      <c r="V142" s="1706"/>
      <c r="W142" s="1706"/>
      <c r="X142" s="1706"/>
      <c r="Y142" s="1706"/>
      <c r="Z142" s="1706"/>
    </row>
    <row r="143" spans="1:26" ht="21" customHeight="1">
      <c r="A143" s="1706"/>
      <c r="B143" s="1706"/>
      <c r="C143" s="1706"/>
      <c r="D143" s="1706"/>
      <c r="E143" s="1706"/>
      <c r="F143" s="1706"/>
      <c r="G143" s="1706"/>
      <c r="H143" s="1706"/>
      <c r="I143" s="1706"/>
      <c r="J143" s="1706"/>
      <c r="K143" s="1706"/>
      <c r="L143" s="1706"/>
      <c r="M143" s="1706"/>
      <c r="N143" s="1706"/>
      <c r="O143" s="1706"/>
      <c r="P143" s="1706"/>
      <c r="Q143" s="1706"/>
      <c r="R143" s="1706"/>
      <c r="S143" s="1706"/>
      <c r="T143" s="1706"/>
      <c r="U143" s="1706"/>
      <c r="V143" s="1706"/>
      <c r="W143" s="1706"/>
      <c r="X143" s="1706"/>
      <c r="Y143" s="1706"/>
      <c r="Z143" s="1706"/>
    </row>
    <row r="144" spans="1:26" ht="21" customHeight="1">
      <c r="A144" s="1706"/>
      <c r="B144" s="1706"/>
      <c r="C144" s="1706"/>
      <c r="D144" s="1706"/>
      <c r="E144" s="1706"/>
      <c r="F144" s="1706"/>
      <c r="G144" s="1706"/>
      <c r="H144" s="1706"/>
      <c r="I144" s="1706"/>
      <c r="J144" s="1706"/>
      <c r="K144" s="1706"/>
      <c r="L144" s="1706"/>
      <c r="M144" s="1706"/>
      <c r="N144" s="1706"/>
      <c r="O144" s="1706"/>
      <c r="P144" s="1706"/>
      <c r="Q144" s="1706"/>
      <c r="R144" s="1706"/>
      <c r="S144" s="1706"/>
      <c r="T144" s="1706"/>
      <c r="U144" s="1706"/>
      <c r="V144" s="1706"/>
      <c r="W144" s="1706"/>
      <c r="X144" s="1706"/>
      <c r="Y144" s="1706"/>
      <c r="Z144" s="1706"/>
    </row>
    <row r="145" spans="1:26" ht="21" customHeight="1">
      <c r="A145" s="1706"/>
      <c r="B145" s="1706"/>
      <c r="C145" s="1706"/>
      <c r="D145" s="1706"/>
      <c r="E145" s="1706"/>
      <c r="F145" s="1706"/>
      <c r="G145" s="1706"/>
      <c r="H145" s="1706"/>
      <c r="I145" s="1706"/>
      <c r="J145" s="1706"/>
      <c r="K145" s="1706"/>
      <c r="L145" s="1706"/>
      <c r="M145" s="1706"/>
      <c r="N145" s="1706"/>
      <c r="O145" s="1706"/>
      <c r="P145" s="1706"/>
      <c r="Q145" s="1706"/>
      <c r="R145" s="1706"/>
      <c r="S145" s="1706"/>
      <c r="T145" s="1706"/>
      <c r="U145" s="1706"/>
      <c r="V145" s="1706"/>
      <c r="W145" s="1706"/>
      <c r="X145" s="1706"/>
      <c r="Y145" s="1706"/>
      <c r="Z145" s="1706"/>
    </row>
    <row r="146" spans="1:26" ht="21" customHeight="1">
      <c r="A146" s="1706"/>
      <c r="B146" s="1706"/>
      <c r="C146" s="1706"/>
      <c r="D146" s="1706"/>
      <c r="E146" s="1706"/>
      <c r="F146" s="1706"/>
      <c r="G146" s="1706"/>
      <c r="H146" s="1706"/>
      <c r="I146" s="1706"/>
      <c r="J146" s="1706"/>
      <c r="K146" s="1706"/>
      <c r="L146" s="1706"/>
      <c r="M146" s="1706"/>
      <c r="N146" s="1706"/>
      <c r="O146" s="1706"/>
      <c r="P146" s="1706"/>
      <c r="Q146" s="1706"/>
      <c r="R146" s="1706"/>
      <c r="S146" s="1706"/>
      <c r="T146" s="1706"/>
      <c r="U146" s="1706"/>
      <c r="V146" s="1706"/>
      <c r="W146" s="1706"/>
      <c r="X146" s="1706"/>
      <c r="Y146" s="1706"/>
      <c r="Z146" s="1706"/>
    </row>
    <row r="147" spans="1:26" ht="21" customHeight="1">
      <c r="A147" s="1706"/>
      <c r="B147" s="1706"/>
      <c r="C147" s="1706"/>
      <c r="D147" s="1706"/>
      <c r="E147" s="1706"/>
      <c r="F147" s="1706"/>
      <c r="G147" s="1706"/>
      <c r="H147" s="1706"/>
      <c r="I147" s="1706"/>
      <c r="J147" s="1706"/>
      <c r="K147" s="1706"/>
      <c r="L147" s="1706"/>
      <c r="M147" s="1706"/>
      <c r="N147" s="1706"/>
      <c r="O147" s="1706"/>
      <c r="P147" s="1706"/>
      <c r="Q147" s="1706"/>
      <c r="R147" s="1706"/>
      <c r="S147" s="1706"/>
      <c r="T147" s="1706"/>
      <c r="U147" s="1706"/>
      <c r="V147" s="1706"/>
      <c r="W147" s="1706"/>
      <c r="X147" s="1706"/>
      <c r="Y147" s="1706"/>
      <c r="Z147" s="1706"/>
    </row>
    <row r="148" spans="1:26" ht="21" customHeight="1">
      <c r="A148" s="1706"/>
      <c r="B148" s="1706"/>
      <c r="C148" s="1706"/>
      <c r="D148" s="1706"/>
      <c r="E148" s="1706"/>
      <c r="F148" s="1706"/>
      <c r="G148" s="1706"/>
      <c r="H148" s="1706"/>
      <c r="I148" s="1706"/>
      <c r="J148" s="1706"/>
      <c r="K148" s="1706"/>
      <c r="L148" s="1706"/>
      <c r="M148" s="1706"/>
      <c r="N148" s="1706"/>
      <c r="O148" s="1706"/>
      <c r="P148" s="1706"/>
      <c r="Q148" s="1706"/>
      <c r="R148" s="1706"/>
      <c r="S148" s="1706"/>
      <c r="T148" s="1706"/>
      <c r="U148" s="1706"/>
      <c r="V148" s="1706"/>
      <c r="W148" s="1706"/>
      <c r="X148" s="1706"/>
      <c r="Y148" s="1706"/>
      <c r="Z148" s="1706"/>
    </row>
    <row r="149" spans="1:26" ht="21" customHeight="1">
      <c r="A149" s="1706"/>
      <c r="B149" s="1706"/>
      <c r="C149" s="1706"/>
      <c r="D149" s="1706"/>
      <c r="E149" s="1706"/>
      <c r="F149" s="1706"/>
      <c r="G149" s="1706"/>
      <c r="H149" s="1706"/>
      <c r="I149" s="1706"/>
      <c r="J149" s="1706"/>
      <c r="K149" s="1706"/>
      <c r="L149" s="1706"/>
      <c r="M149" s="1706"/>
      <c r="N149" s="1706"/>
      <c r="O149" s="1706"/>
      <c r="P149" s="1706"/>
      <c r="Q149" s="1706"/>
      <c r="R149" s="1706"/>
      <c r="S149" s="1706"/>
      <c r="T149" s="1706"/>
      <c r="U149" s="1706"/>
      <c r="V149" s="1706"/>
      <c r="W149" s="1706"/>
      <c r="X149" s="1706"/>
      <c r="Y149" s="1706"/>
      <c r="Z149" s="1706"/>
    </row>
    <row r="150" spans="1:26" ht="21" customHeight="1">
      <c r="A150" s="1706"/>
      <c r="B150" s="1706"/>
      <c r="C150" s="1706"/>
      <c r="D150" s="1706"/>
      <c r="E150" s="1706"/>
      <c r="F150" s="1706"/>
      <c r="G150" s="1706"/>
      <c r="H150" s="1706"/>
      <c r="I150" s="1706"/>
      <c r="J150" s="1706"/>
      <c r="K150" s="1706"/>
      <c r="L150" s="1706"/>
      <c r="M150" s="1706"/>
      <c r="N150" s="1706"/>
      <c r="O150" s="1706"/>
      <c r="P150" s="1706"/>
      <c r="Q150" s="1706"/>
      <c r="R150" s="1706"/>
      <c r="S150" s="1706"/>
      <c r="T150" s="1706"/>
      <c r="U150" s="1706"/>
      <c r="V150" s="1706"/>
      <c r="W150" s="1706"/>
      <c r="X150" s="1706"/>
      <c r="Y150" s="1706"/>
      <c r="Z150" s="1706"/>
    </row>
    <row r="151" spans="1:26" ht="21" customHeight="1">
      <c r="A151" s="1706"/>
      <c r="B151" s="1706"/>
      <c r="C151" s="1706"/>
      <c r="D151" s="1706"/>
      <c r="E151" s="1706"/>
      <c r="F151" s="1706"/>
      <c r="G151" s="1706"/>
      <c r="H151" s="1706"/>
      <c r="I151" s="1706"/>
      <c r="J151" s="1706"/>
      <c r="K151" s="1706"/>
      <c r="L151" s="1706"/>
      <c r="M151" s="1706"/>
      <c r="N151" s="1706"/>
      <c r="O151" s="1706"/>
      <c r="P151" s="1706"/>
      <c r="Q151" s="1706"/>
      <c r="R151" s="1706"/>
      <c r="S151" s="1706"/>
      <c r="T151" s="1706"/>
      <c r="U151" s="1706"/>
      <c r="V151" s="1706"/>
      <c r="W151" s="1706"/>
      <c r="X151" s="1706"/>
      <c r="Y151" s="1706"/>
      <c r="Z151" s="1706"/>
    </row>
    <row r="152" spans="1:26" ht="21" customHeight="1">
      <c r="A152" s="1706"/>
      <c r="B152" s="1706"/>
      <c r="C152" s="1706"/>
      <c r="D152" s="1706"/>
      <c r="E152" s="1706"/>
      <c r="F152" s="1706"/>
      <c r="G152" s="1706"/>
      <c r="H152" s="1706"/>
      <c r="I152" s="1706"/>
      <c r="J152" s="1706"/>
      <c r="K152" s="1706"/>
      <c r="L152" s="1706"/>
      <c r="M152" s="1706"/>
      <c r="N152" s="1706"/>
      <c r="O152" s="1706"/>
      <c r="P152" s="1706"/>
      <c r="Q152" s="1706"/>
      <c r="R152" s="1706"/>
      <c r="S152" s="1706"/>
      <c r="T152" s="1706"/>
      <c r="U152" s="1706"/>
      <c r="V152" s="1706"/>
      <c r="W152" s="1706"/>
      <c r="X152" s="1706"/>
      <c r="Y152" s="1706"/>
      <c r="Z152" s="1706"/>
    </row>
    <row r="153" spans="1:26" ht="21" customHeight="1">
      <c r="A153" s="1706"/>
      <c r="B153" s="1706"/>
      <c r="C153" s="1706"/>
      <c r="D153" s="1706"/>
      <c r="E153" s="1706"/>
      <c r="F153" s="1706"/>
      <c r="G153" s="1706"/>
      <c r="H153" s="1706"/>
      <c r="I153" s="1706"/>
      <c r="J153" s="1706"/>
      <c r="K153" s="1706"/>
      <c r="L153" s="1706"/>
      <c r="M153" s="1706"/>
      <c r="N153" s="1706"/>
      <c r="O153" s="1706"/>
      <c r="P153" s="1706"/>
      <c r="Q153" s="1706"/>
      <c r="R153" s="1706"/>
      <c r="S153" s="1706"/>
      <c r="T153" s="1706"/>
      <c r="U153" s="1706"/>
      <c r="V153" s="1706"/>
      <c r="W153" s="1706"/>
      <c r="X153" s="1706"/>
      <c r="Y153" s="1706"/>
      <c r="Z153" s="1706"/>
    </row>
    <row r="154" spans="1:26" ht="21" customHeight="1">
      <c r="A154" s="1706"/>
      <c r="B154" s="1706"/>
      <c r="C154" s="1706"/>
      <c r="D154" s="1706"/>
      <c r="E154" s="1706"/>
      <c r="F154" s="1706"/>
      <c r="G154" s="1706"/>
      <c r="H154" s="1706"/>
      <c r="I154" s="1706"/>
      <c r="J154" s="1706"/>
      <c r="K154" s="1706"/>
      <c r="L154" s="1706"/>
      <c r="M154" s="1706"/>
      <c r="N154" s="1706"/>
      <c r="O154" s="1706"/>
      <c r="P154" s="1706"/>
      <c r="Q154" s="1706"/>
      <c r="R154" s="1706"/>
      <c r="S154" s="1706"/>
      <c r="T154" s="1706"/>
      <c r="U154" s="1706"/>
      <c r="V154" s="1706"/>
      <c r="W154" s="1706"/>
      <c r="X154" s="1706"/>
      <c r="Y154" s="1706"/>
      <c r="Z154" s="1706"/>
    </row>
    <row r="155" spans="1:26" ht="21" customHeight="1">
      <c r="A155" s="1706"/>
      <c r="B155" s="1706"/>
      <c r="C155" s="1706"/>
      <c r="D155" s="1706"/>
      <c r="E155" s="1706"/>
      <c r="F155" s="1706"/>
      <c r="G155" s="1706"/>
      <c r="H155" s="1706"/>
      <c r="I155" s="1706"/>
      <c r="J155" s="1706"/>
      <c r="K155" s="1706"/>
      <c r="L155" s="1706"/>
      <c r="M155" s="1706"/>
      <c r="N155" s="1706"/>
      <c r="O155" s="1706"/>
      <c r="P155" s="1706"/>
      <c r="Q155" s="1706"/>
      <c r="R155" s="1706"/>
      <c r="S155" s="1706"/>
      <c r="T155" s="1706"/>
      <c r="U155" s="1706"/>
      <c r="V155" s="1706"/>
      <c r="W155" s="1706"/>
      <c r="X155" s="1706"/>
      <c r="Y155" s="1706"/>
      <c r="Z155" s="1706"/>
    </row>
    <row r="156" spans="1:26" ht="21" customHeight="1">
      <c r="A156" s="1706"/>
      <c r="B156" s="1706"/>
      <c r="C156" s="1706"/>
      <c r="D156" s="1706"/>
      <c r="E156" s="1706"/>
      <c r="F156" s="1706"/>
      <c r="G156" s="1706"/>
      <c r="H156" s="1706"/>
      <c r="I156" s="1706"/>
      <c r="J156" s="1706"/>
      <c r="K156" s="1706"/>
      <c r="L156" s="1706"/>
      <c r="M156" s="1706"/>
      <c r="N156" s="1706"/>
      <c r="O156" s="1706"/>
      <c r="P156" s="1706"/>
      <c r="Q156" s="1706"/>
      <c r="R156" s="1706"/>
      <c r="S156" s="1706"/>
      <c r="T156" s="1706"/>
      <c r="U156" s="1706"/>
      <c r="V156" s="1706"/>
      <c r="W156" s="1706"/>
      <c r="X156" s="1706"/>
      <c r="Y156" s="1706"/>
      <c r="Z156" s="1706"/>
    </row>
    <row r="157" spans="1:26" ht="21" customHeight="1">
      <c r="A157" s="1706"/>
      <c r="B157" s="1706"/>
      <c r="C157" s="1706"/>
      <c r="D157" s="1706"/>
      <c r="E157" s="1706"/>
      <c r="F157" s="1706"/>
      <c r="G157" s="1706"/>
      <c r="H157" s="1706"/>
      <c r="I157" s="1706"/>
      <c r="J157" s="1706"/>
      <c r="K157" s="1706"/>
      <c r="L157" s="1706"/>
      <c r="M157" s="1706"/>
      <c r="N157" s="1706"/>
      <c r="O157" s="1706"/>
      <c r="P157" s="1706"/>
      <c r="Q157" s="1706"/>
      <c r="R157" s="1706"/>
      <c r="S157" s="1706"/>
      <c r="T157" s="1706"/>
      <c r="U157" s="1706"/>
      <c r="V157" s="1706"/>
      <c r="W157" s="1706"/>
      <c r="X157" s="1706"/>
      <c r="Y157" s="1706"/>
      <c r="Z157" s="1706"/>
    </row>
    <row r="158" spans="1:26" ht="21" customHeight="1">
      <c r="A158" s="1706"/>
      <c r="B158" s="1706"/>
      <c r="C158" s="1706"/>
      <c r="D158" s="1706"/>
      <c r="E158" s="1706"/>
      <c r="F158" s="1706"/>
      <c r="G158" s="1706"/>
      <c r="H158" s="1706"/>
      <c r="I158" s="1706"/>
      <c r="J158" s="1706"/>
      <c r="K158" s="1706"/>
      <c r="L158" s="1706"/>
      <c r="M158" s="1706"/>
      <c r="N158" s="1706"/>
      <c r="O158" s="1706"/>
      <c r="P158" s="1706"/>
      <c r="Q158" s="1706"/>
      <c r="R158" s="1706"/>
      <c r="S158" s="1706"/>
      <c r="T158" s="1706"/>
      <c r="U158" s="1706"/>
      <c r="V158" s="1706"/>
      <c r="W158" s="1706"/>
      <c r="X158" s="1706"/>
      <c r="Y158" s="1706"/>
      <c r="Z158" s="1706"/>
    </row>
    <row r="159" spans="1:26" ht="21" customHeight="1">
      <c r="A159" s="1706"/>
      <c r="B159" s="1706"/>
      <c r="C159" s="1706"/>
      <c r="D159" s="1706"/>
      <c r="E159" s="1706"/>
      <c r="F159" s="1706"/>
      <c r="G159" s="1706"/>
      <c r="H159" s="1706"/>
      <c r="I159" s="1706"/>
      <c r="J159" s="1706"/>
      <c r="K159" s="1706"/>
      <c r="L159" s="1706"/>
      <c r="M159" s="1706"/>
      <c r="N159" s="1706"/>
      <c r="O159" s="1706"/>
      <c r="P159" s="1706"/>
      <c r="Q159" s="1706"/>
      <c r="R159" s="1706"/>
      <c r="S159" s="1706"/>
      <c r="T159" s="1706"/>
      <c r="U159" s="1706"/>
      <c r="V159" s="1706"/>
      <c r="W159" s="1706"/>
      <c r="X159" s="1706"/>
      <c r="Y159" s="1706"/>
      <c r="Z159" s="1706"/>
    </row>
    <row r="160" spans="1:26" ht="21" customHeight="1">
      <c r="A160" s="1706"/>
      <c r="B160" s="1706"/>
      <c r="C160" s="1706"/>
      <c r="D160" s="1706"/>
      <c r="E160" s="1706"/>
      <c r="F160" s="1706"/>
      <c r="G160" s="1706"/>
      <c r="H160" s="1706"/>
      <c r="I160" s="1706"/>
      <c r="J160" s="1706"/>
      <c r="K160" s="1706"/>
      <c r="L160" s="1706"/>
      <c r="M160" s="1706"/>
      <c r="N160" s="1706"/>
      <c r="O160" s="1706"/>
      <c r="P160" s="1706"/>
      <c r="Q160" s="1706"/>
      <c r="R160" s="1706"/>
      <c r="S160" s="1706"/>
      <c r="T160" s="1706"/>
      <c r="U160" s="1706"/>
      <c r="V160" s="1706"/>
      <c r="W160" s="1706"/>
      <c r="X160" s="1706"/>
      <c r="Y160" s="1706"/>
      <c r="Z160" s="1706"/>
    </row>
    <row r="161" spans="1:26" ht="21" customHeight="1">
      <c r="A161" s="1706"/>
      <c r="B161" s="1706"/>
      <c r="C161" s="1706"/>
      <c r="D161" s="1706"/>
      <c r="E161" s="1706"/>
      <c r="F161" s="1706"/>
      <c r="G161" s="1706"/>
      <c r="H161" s="1706"/>
      <c r="I161" s="1706"/>
      <c r="J161" s="1706"/>
      <c r="K161" s="1706"/>
      <c r="L161" s="1706"/>
      <c r="M161" s="1706"/>
      <c r="N161" s="1706"/>
      <c r="O161" s="1706"/>
      <c r="P161" s="1706"/>
      <c r="Q161" s="1706"/>
      <c r="R161" s="1706"/>
      <c r="S161" s="1706"/>
      <c r="T161" s="1706"/>
      <c r="U161" s="1706"/>
      <c r="V161" s="1706"/>
      <c r="W161" s="1706"/>
      <c r="X161" s="1706"/>
      <c r="Y161" s="1706"/>
      <c r="Z161" s="1706"/>
    </row>
    <row r="162" spans="1:26" ht="21" customHeight="1">
      <c r="A162" s="1706"/>
      <c r="B162" s="1706"/>
      <c r="C162" s="1706"/>
      <c r="D162" s="1706"/>
      <c r="E162" s="1706"/>
      <c r="F162" s="1706"/>
      <c r="G162" s="1706"/>
      <c r="H162" s="1706"/>
      <c r="I162" s="1706"/>
      <c r="J162" s="1706"/>
      <c r="K162" s="1706"/>
      <c r="L162" s="1706"/>
      <c r="M162" s="1706"/>
      <c r="N162" s="1706"/>
      <c r="O162" s="1706"/>
      <c r="P162" s="1706"/>
      <c r="Q162" s="1706"/>
      <c r="R162" s="1706"/>
      <c r="S162" s="1706"/>
      <c r="T162" s="1706"/>
      <c r="U162" s="1706"/>
      <c r="V162" s="1706"/>
      <c r="W162" s="1706"/>
      <c r="X162" s="1706"/>
      <c r="Y162" s="1706"/>
      <c r="Z162" s="1706"/>
    </row>
    <row r="163" spans="1:26" ht="21" customHeight="1">
      <c r="A163" s="1706"/>
      <c r="B163" s="1706"/>
      <c r="C163" s="1706"/>
      <c r="D163" s="1706"/>
      <c r="E163" s="1706"/>
      <c r="F163" s="1706"/>
      <c r="G163" s="1706"/>
      <c r="H163" s="1706"/>
      <c r="I163" s="1706"/>
      <c r="J163" s="1706"/>
      <c r="K163" s="1706"/>
      <c r="L163" s="1706"/>
      <c r="M163" s="1706"/>
      <c r="N163" s="1706"/>
      <c r="O163" s="1706"/>
      <c r="P163" s="1706"/>
      <c r="Q163" s="1706"/>
      <c r="R163" s="1706"/>
      <c r="S163" s="1706"/>
      <c r="T163" s="1706"/>
      <c r="U163" s="1706"/>
      <c r="V163" s="1706"/>
      <c r="W163" s="1706"/>
      <c r="X163" s="1706"/>
      <c r="Y163" s="1706"/>
      <c r="Z163" s="1706"/>
    </row>
    <row r="164" spans="1:26" ht="21" customHeight="1">
      <c r="A164" s="1706"/>
      <c r="B164" s="1706"/>
      <c r="C164" s="1706"/>
      <c r="D164" s="1706"/>
      <c r="E164" s="1706"/>
      <c r="F164" s="1706"/>
      <c r="G164" s="1706"/>
      <c r="H164" s="1706"/>
      <c r="I164" s="1706"/>
      <c r="J164" s="1706"/>
      <c r="K164" s="1706"/>
      <c r="L164" s="1706"/>
      <c r="M164" s="1706"/>
      <c r="N164" s="1706"/>
      <c r="O164" s="1706"/>
      <c r="P164" s="1706"/>
      <c r="Q164" s="1706"/>
      <c r="R164" s="1706"/>
      <c r="S164" s="1706"/>
      <c r="T164" s="1706"/>
      <c r="U164" s="1706"/>
      <c r="V164" s="1706"/>
      <c r="W164" s="1706"/>
      <c r="X164" s="1706"/>
      <c r="Y164" s="1706"/>
      <c r="Z164" s="1706"/>
    </row>
    <row r="165" spans="1:26" ht="21" customHeight="1">
      <c r="A165" s="1706"/>
      <c r="B165" s="1706"/>
      <c r="C165" s="1706"/>
      <c r="D165" s="1706"/>
      <c r="E165" s="1706"/>
      <c r="F165" s="1706"/>
      <c r="G165" s="1706"/>
      <c r="H165" s="1706"/>
      <c r="I165" s="1706"/>
      <c r="J165" s="1706"/>
      <c r="K165" s="1706"/>
      <c r="L165" s="1706"/>
      <c r="M165" s="1706"/>
      <c r="N165" s="1706"/>
      <c r="O165" s="1706"/>
      <c r="P165" s="1706"/>
      <c r="Q165" s="1706"/>
      <c r="R165" s="1706"/>
      <c r="S165" s="1706"/>
      <c r="T165" s="1706"/>
      <c r="U165" s="1706"/>
      <c r="V165" s="1706"/>
      <c r="W165" s="1706"/>
      <c r="X165" s="1706"/>
      <c r="Y165" s="1706"/>
      <c r="Z165" s="1706"/>
    </row>
    <row r="166" spans="1:26" ht="21" customHeight="1">
      <c r="A166" s="1706"/>
      <c r="B166" s="1706"/>
      <c r="C166" s="1706"/>
      <c r="D166" s="1706"/>
      <c r="E166" s="1706"/>
      <c r="F166" s="1706"/>
      <c r="G166" s="1706"/>
      <c r="H166" s="1706"/>
      <c r="I166" s="1706"/>
      <c r="J166" s="1706"/>
      <c r="K166" s="1706"/>
      <c r="L166" s="1706"/>
      <c r="M166" s="1706"/>
      <c r="N166" s="1706"/>
      <c r="O166" s="1706"/>
      <c r="P166" s="1706"/>
      <c r="Q166" s="1706"/>
      <c r="R166" s="1706"/>
      <c r="S166" s="1706"/>
      <c r="T166" s="1706"/>
      <c r="U166" s="1706"/>
      <c r="V166" s="1706"/>
      <c r="W166" s="1706"/>
      <c r="X166" s="1706"/>
      <c r="Y166" s="1706"/>
      <c r="Z166" s="1706"/>
    </row>
    <row r="167" spans="1:26" ht="21" customHeight="1">
      <c r="A167" s="1706"/>
      <c r="B167" s="1706"/>
      <c r="C167" s="1706"/>
      <c r="D167" s="1706"/>
      <c r="E167" s="1706"/>
      <c r="F167" s="1706"/>
      <c r="G167" s="1706"/>
      <c r="H167" s="1706"/>
      <c r="I167" s="1706"/>
      <c r="J167" s="1706"/>
      <c r="K167" s="1706"/>
      <c r="L167" s="1706"/>
      <c r="M167" s="1706"/>
      <c r="N167" s="1706"/>
      <c r="O167" s="1706"/>
      <c r="P167" s="1706"/>
      <c r="Q167" s="1706"/>
      <c r="R167" s="1706"/>
      <c r="S167" s="1706"/>
      <c r="T167" s="1706"/>
      <c r="U167" s="1706"/>
      <c r="V167" s="1706"/>
      <c r="W167" s="1706"/>
      <c r="X167" s="1706"/>
      <c r="Y167" s="1706"/>
      <c r="Z167" s="1706"/>
    </row>
    <row r="168" spans="1:26" ht="21" customHeight="1">
      <c r="A168" s="1706"/>
      <c r="B168" s="1706"/>
      <c r="C168" s="1706"/>
      <c r="D168" s="1706"/>
      <c r="E168" s="1706"/>
      <c r="F168" s="1706"/>
      <c r="G168" s="1706"/>
      <c r="H168" s="1706"/>
      <c r="I168" s="1706"/>
      <c r="J168" s="1706"/>
      <c r="K168" s="1706"/>
      <c r="L168" s="1706"/>
      <c r="M168" s="1706"/>
      <c r="N168" s="1706"/>
      <c r="O168" s="1706"/>
      <c r="P168" s="1706"/>
      <c r="Q168" s="1706"/>
      <c r="R168" s="1706"/>
      <c r="S168" s="1706"/>
      <c r="T168" s="1706"/>
      <c r="U168" s="1706"/>
      <c r="V168" s="1706"/>
      <c r="W168" s="1706"/>
      <c r="X168" s="1706"/>
      <c r="Y168" s="1706"/>
      <c r="Z168" s="1706"/>
    </row>
    <row r="169" spans="1:26" ht="21" customHeight="1">
      <c r="A169" s="1706"/>
      <c r="B169" s="1706"/>
      <c r="C169" s="1706"/>
      <c r="D169" s="1706"/>
      <c r="E169" s="1706"/>
      <c r="F169" s="1706"/>
      <c r="G169" s="1706"/>
      <c r="H169" s="1706"/>
      <c r="I169" s="1706"/>
      <c r="J169" s="1706"/>
      <c r="K169" s="1706"/>
      <c r="L169" s="1706"/>
      <c r="M169" s="1706"/>
      <c r="N169" s="1706"/>
      <c r="O169" s="1706"/>
      <c r="P169" s="1706"/>
      <c r="Q169" s="1706"/>
      <c r="R169" s="1706"/>
      <c r="S169" s="1706"/>
      <c r="T169" s="1706"/>
      <c r="U169" s="1706"/>
      <c r="V169" s="1706"/>
      <c r="W169" s="1706"/>
      <c r="X169" s="1706"/>
      <c r="Y169" s="1706"/>
      <c r="Z169" s="1706"/>
    </row>
    <row r="170" spans="1:26" ht="21" customHeight="1">
      <c r="A170" s="1706"/>
      <c r="B170" s="1706"/>
      <c r="C170" s="1706"/>
      <c r="D170" s="1706"/>
      <c r="E170" s="1706"/>
      <c r="F170" s="1706"/>
      <c r="G170" s="1706"/>
      <c r="H170" s="1706"/>
      <c r="I170" s="1706"/>
      <c r="J170" s="1706"/>
      <c r="K170" s="1706"/>
      <c r="L170" s="1706"/>
      <c r="M170" s="1706"/>
      <c r="N170" s="1706"/>
      <c r="O170" s="1706"/>
      <c r="P170" s="1706"/>
      <c r="Q170" s="1706"/>
      <c r="R170" s="1706"/>
      <c r="S170" s="1706"/>
      <c r="T170" s="1706"/>
      <c r="U170" s="1706"/>
      <c r="V170" s="1706"/>
      <c r="W170" s="1706"/>
      <c r="X170" s="1706"/>
      <c r="Y170" s="1706"/>
      <c r="Z170" s="1706"/>
    </row>
    <row r="171" spans="1:26" ht="21" customHeight="1">
      <c r="A171" s="1706"/>
      <c r="B171" s="1706"/>
      <c r="C171" s="1706"/>
      <c r="D171" s="1706"/>
      <c r="E171" s="1706"/>
      <c r="F171" s="1706"/>
      <c r="G171" s="1706"/>
      <c r="H171" s="1706"/>
      <c r="I171" s="1706"/>
      <c r="J171" s="1706"/>
      <c r="K171" s="1706"/>
      <c r="L171" s="1706"/>
      <c r="M171" s="1706"/>
      <c r="N171" s="1706"/>
      <c r="O171" s="1706"/>
      <c r="P171" s="1706"/>
      <c r="Q171" s="1706"/>
      <c r="R171" s="1706"/>
      <c r="S171" s="1706"/>
      <c r="T171" s="1706"/>
      <c r="U171" s="1706"/>
      <c r="V171" s="1706"/>
      <c r="W171" s="1706"/>
      <c r="X171" s="1706"/>
      <c r="Y171" s="1706"/>
      <c r="Z171" s="1706"/>
    </row>
    <row r="172" spans="1:26" ht="21" customHeight="1">
      <c r="A172" s="1706"/>
      <c r="B172" s="1706"/>
      <c r="C172" s="1706"/>
      <c r="D172" s="1706"/>
      <c r="E172" s="1706"/>
      <c r="F172" s="1706"/>
      <c r="G172" s="1706"/>
      <c r="H172" s="1706"/>
      <c r="I172" s="1706"/>
      <c r="J172" s="1706"/>
      <c r="K172" s="1706"/>
      <c r="L172" s="1706"/>
      <c r="M172" s="1706"/>
      <c r="N172" s="1706"/>
      <c r="O172" s="1706"/>
      <c r="P172" s="1706"/>
      <c r="Q172" s="1706"/>
      <c r="R172" s="1706"/>
      <c r="S172" s="1706"/>
      <c r="T172" s="1706"/>
      <c r="U172" s="1706"/>
      <c r="V172" s="1706"/>
      <c r="W172" s="1706"/>
      <c r="X172" s="1706"/>
      <c r="Y172" s="1706"/>
      <c r="Z172" s="1706"/>
    </row>
    <row r="173" spans="1:26" ht="21" customHeight="1">
      <c r="A173" s="1706"/>
      <c r="B173" s="1706"/>
      <c r="C173" s="1706"/>
      <c r="D173" s="1706"/>
      <c r="E173" s="1706"/>
      <c r="F173" s="1706"/>
      <c r="G173" s="1706"/>
      <c r="H173" s="1706"/>
      <c r="I173" s="1706"/>
      <c r="J173" s="1706"/>
      <c r="K173" s="1706"/>
      <c r="L173" s="1706"/>
      <c r="M173" s="1706"/>
      <c r="N173" s="1706"/>
      <c r="O173" s="1706"/>
      <c r="P173" s="1706"/>
      <c r="Q173" s="1706"/>
      <c r="R173" s="1706"/>
      <c r="S173" s="1706"/>
      <c r="T173" s="1706"/>
      <c r="U173" s="1706"/>
      <c r="V173" s="1706"/>
      <c r="W173" s="1706"/>
      <c r="X173" s="1706"/>
      <c r="Y173" s="1706"/>
      <c r="Z173" s="1706"/>
    </row>
    <row r="174" spans="1:26" ht="21" customHeight="1">
      <c r="A174" s="1706"/>
      <c r="B174" s="1706"/>
      <c r="C174" s="1706"/>
      <c r="D174" s="1706"/>
      <c r="E174" s="1706"/>
      <c r="F174" s="1706"/>
      <c r="G174" s="1706"/>
      <c r="H174" s="1706"/>
      <c r="I174" s="1706"/>
      <c r="J174" s="1706"/>
      <c r="K174" s="1706"/>
      <c r="L174" s="1706"/>
      <c r="M174" s="1706"/>
      <c r="N174" s="1706"/>
      <c r="O174" s="1706"/>
      <c r="P174" s="1706"/>
      <c r="Q174" s="1706"/>
      <c r="R174" s="1706"/>
      <c r="S174" s="1706"/>
      <c r="T174" s="1706"/>
      <c r="U174" s="1706"/>
      <c r="V174" s="1706"/>
      <c r="W174" s="1706"/>
      <c r="X174" s="1706"/>
      <c r="Y174" s="1706"/>
      <c r="Z174" s="1706"/>
    </row>
    <row r="175" spans="1:26" ht="21" customHeight="1">
      <c r="A175" s="1706"/>
      <c r="B175" s="1706"/>
      <c r="C175" s="1706"/>
      <c r="D175" s="1706"/>
      <c r="E175" s="1706"/>
      <c r="F175" s="1706"/>
      <c r="G175" s="1706"/>
      <c r="H175" s="1706"/>
      <c r="I175" s="1706"/>
      <c r="J175" s="1706"/>
      <c r="K175" s="1706"/>
      <c r="L175" s="1706"/>
      <c r="M175" s="1706"/>
      <c r="N175" s="1706"/>
      <c r="O175" s="1706"/>
      <c r="P175" s="1706"/>
      <c r="Q175" s="1706"/>
      <c r="R175" s="1706"/>
      <c r="S175" s="1706"/>
      <c r="T175" s="1706"/>
      <c r="U175" s="1706"/>
      <c r="V175" s="1706"/>
      <c r="W175" s="1706"/>
      <c r="X175" s="1706"/>
      <c r="Y175" s="1706"/>
      <c r="Z175" s="1706"/>
    </row>
    <row r="176" spans="1:26" ht="21" customHeight="1">
      <c r="A176" s="1706"/>
      <c r="B176" s="1706"/>
      <c r="C176" s="1706"/>
      <c r="D176" s="1706"/>
      <c r="E176" s="1706"/>
      <c r="F176" s="1706"/>
      <c r="G176" s="1706"/>
      <c r="H176" s="1706"/>
      <c r="I176" s="1706"/>
      <c r="J176" s="1706"/>
      <c r="K176" s="1706"/>
      <c r="L176" s="1706"/>
      <c r="M176" s="1706"/>
      <c r="N176" s="1706"/>
      <c r="O176" s="1706"/>
      <c r="P176" s="1706"/>
      <c r="Q176" s="1706"/>
      <c r="R176" s="1706"/>
      <c r="S176" s="1706"/>
      <c r="T176" s="1706"/>
      <c r="U176" s="1706"/>
      <c r="V176" s="1706"/>
      <c r="W176" s="1706"/>
      <c r="X176" s="1706"/>
      <c r="Y176" s="1706"/>
      <c r="Z176" s="1706"/>
    </row>
    <row r="177" spans="1:26" ht="21" customHeight="1">
      <c r="A177" s="1706"/>
      <c r="B177" s="1706"/>
      <c r="C177" s="1706"/>
      <c r="D177" s="1706"/>
      <c r="E177" s="1706"/>
      <c r="F177" s="1706"/>
      <c r="G177" s="1706"/>
      <c r="H177" s="1706"/>
      <c r="I177" s="1706"/>
      <c r="J177" s="1706"/>
      <c r="K177" s="1706"/>
      <c r="L177" s="1706"/>
      <c r="M177" s="1706"/>
      <c r="N177" s="1706"/>
      <c r="O177" s="1706"/>
      <c r="P177" s="1706"/>
      <c r="Q177" s="1706"/>
      <c r="R177" s="1706"/>
      <c r="S177" s="1706"/>
      <c r="T177" s="1706"/>
      <c r="U177" s="1706"/>
      <c r="V177" s="1706"/>
      <c r="W177" s="1706"/>
      <c r="X177" s="1706"/>
      <c r="Y177" s="1706"/>
      <c r="Z177" s="1706"/>
    </row>
    <row r="178" spans="1:26" ht="21" customHeight="1">
      <c r="A178" s="1706"/>
      <c r="B178" s="1706"/>
      <c r="C178" s="1706"/>
      <c r="D178" s="1706"/>
      <c r="E178" s="1706"/>
      <c r="F178" s="1706"/>
      <c r="G178" s="1706"/>
      <c r="H178" s="1706"/>
      <c r="I178" s="1706"/>
      <c r="J178" s="1706"/>
      <c r="K178" s="1706"/>
      <c r="L178" s="1706"/>
      <c r="M178" s="1706"/>
      <c r="N178" s="1706"/>
      <c r="O178" s="1706"/>
      <c r="P178" s="1706"/>
      <c r="Q178" s="1706"/>
      <c r="R178" s="1706"/>
      <c r="S178" s="1706"/>
      <c r="T178" s="1706"/>
      <c r="U178" s="1706"/>
      <c r="V178" s="1706"/>
      <c r="W178" s="1706"/>
      <c r="X178" s="1706"/>
      <c r="Y178" s="1706"/>
      <c r="Z178" s="1706"/>
    </row>
    <row r="179" spans="1:26" ht="21" customHeight="1">
      <c r="A179" s="1706"/>
      <c r="B179" s="1706"/>
      <c r="C179" s="1706"/>
      <c r="D179" s="1706"/>
      <c r="E179" s="1706"/>
      <c r="F179" s="1706"/>
      <c r="G179" s="1706"/>
      <c r="H179" s="1706"/>
      <c r="I179" s="1706"/>
      <c r="J179" s="1706"/>
      <c r="K179" s="1706"/>
      <c r="L179" s="1706"/>
      <c r="M179" s="1706"/>
      <c r="N179" s="1706"/>
      <c r="O179" s="1706"/>
      <c r="P179" s="1706"/>
      <c r="Q179" s="1706"/>
      <c r="R179" s="1706"/>
      <c r="S179" s="1706"/>
      <c r="T179" s="1706"/>
      <c r="U179" s="1706"/>
      <c r="V179" s="1706"/>
      <c r="W179" s="1706"/>
      <c r="X179" s="1706"/>
      <c r="Y179" s="1706"/>
      <c r="Z179" s="1706"/>
    </row>
    <row r="180" spans="1:26" ht="21" customHeight="1">
      <c r="A180" s="1706"/>
      <c r="B180" s="1706"/>
      <c r="C180" s="1706"/>
      <c r="D180" s="1706"/>
      <c r="E180" s="1706"/>
      <c r="F180" s="1706"/>
      <c r="G180" s="1706"/>
      <c r="H180" s="1706"/>
      <c r="I180" s="1706"/>
      <c r="J180" s="1706"/>
      <c r="K180" s="1706"/>
      <c r="L180" s="1706"/>
      <c r="M180" s="1706"/>
      <c r="N180" s="1706"/>
      <c r="O180" s="1706"/>
      <c r="P180" s="1706"/>
      <c r="Q180" s="1706"/>
      <c r="R180" s="1706"/>
      <c r="S180" s="1706"/>
      <c r="T180" s="1706"/>
      <c r="U180" s="1706"/>
      <c r="V180" s="1706"/>
      <c r="W180" s="1706"/>
      <c r="X180" s="1706"/>
      <c r="Y180" s="1706"/>
      <c r="Z180" s="1706"/>
    </row>
    <row r="181" spans="1:26" ht="21" customHeight="1">
      <c r="A181" s="1706"/>
      <c r="B181" s="1706"/>
      <c r="C181" s="1706"/>
      <c r="D181" s="1706"/>
      <c r="E181" s="1706"/>
      <c r="F181" s="1706"/>
      <c r="G181" s="1706"/>
      <c r="H181" s="1706"/>
      <c r="I181" s="1706"/>
      <c r="J181" s="1706"/>
      <c r="K181" s="1706"/>
      <c r="L181" s="1706"/>
      <c r="M181" s="1706"/>
      <c r="N181" s="1706"/>
      <c r="O181" s="1706"/>
      <c r="P181" s="1706"/>
      <c r="Q181" s="1706"/>
      <c r="R181" s="1706"/>
      <c r="S181" s="1706"/>
      <c r="T181" s="1706"/>
      <c r="U181" s="1706"/>
      <c r="V181" s="1706"/>
      <c r="W181" s="1706"/>
      <c r="X181" s="1706"/>
      <c r="Y181" s="1706"/>
      <c r="Z181" s="1706"/>
    </row>
    <row r="182" spans="1:26" ht="21" customHeight="1">
      <c r="A182" s="1706"/>
      <c r="B182" s="1706"/>
      <c r="C182" s="1706"/>
      <c r="D182" s="1706"/>
      <c r="E182" s="1706"/>
      <c r="F182" s="1706"/>
      <c r="G182" s="1706"/>
      <c r="H182" s="1706"/>
      <c r="I182" s="1706"/>
      <c r="J182" s="1706"/>
      <c r="K182" s="1706"/>
      <c r="L182" s="1706"/>
      <c r="M182" s="1706"/>
      <c r="N182" s="1706"/>
      <c r="O182" s="1706"/>
      <c r="P182" s="1706"/>
      <c r="Q182" s="1706"/>
      <c r="R182" s="1706"/>
      <c r="S182" s="1706"/>
      <c r="T182" s="1706"/>
      <c r="U182" s="1706"/>
      <c r="V182" s="1706"/>
      <c r="W182" s="1706"/>
      <c r="X182" s="1706"/>
      <c r="Y182" s="1706"/>
      <c r="Z182" s="1706"/>
    </row>
    <row r="183" spans="1:26" ht="21" customHeight="1">
      <c r="A183" s="1706"/>
      <c r="B183" s="1706"/>
      <c r="C183" s="1706"/>
      <c r="D183" s="1706"/>
      <c r="E183" s="1706"/>
      <c r="F183" s="1706"/>
      <c r="G183" s="1706"/>
      <c r="H183" s="1706"/>
      <c r="I183" s="1706"/>
      <c r="J183" s="1706"/>
      <c r="K183" s="1706"/>
      <c r="L183" s="1706"/>
      <c r="M183" s="1706"/>
      <c r="N183" s="1706"/>
      <c r="O183" s="1706"/>
      <c r="P183" s="1706"/>
      <c r="Q183" s="1706"/>
      <c r="R183" s="1706"/>
      <c r="S183" s="1706"/>
      <c r="T183" s="1706"/>
      <c r="U183" s="1706"/>
      <c r="V183" s="1706"/>
      <c r="W183" s="1706"/>
      <c r="X183" s="1706"/>
      <c r="Y183" s="1706"/>
      <c r="Z183" s="1706"/>
    </row>
    <row r="184" spans="1:26" ht="21" customHeight="1">
      <c r="A184" s="1706"/>
      <c r="B184" s="1706"/>
      <c r="C184" s="1706"/>
      <c r="D184" s="1706"/>
      <c r="E184" s="1706"/>
      <c r="F184" s="1706"/>
      <c r="G184" s="1706"/>
      <c r="H184" s="1706"/>
      <c r="I184" s="1706"/>
      <c r="J184" s="1706"/>
      <c r="K184" s="1706"/>
      <c r="L184" s="1706"/>
      <c r="M184" s="1706"/>
      <c r="N184" s="1706"/>
      <c r="O184" s="1706"/>
      <c r="P184" s="1706"/>
      <c r="Q184" s="1706"/>
      <c r="R184" s="1706"/>
      <c r="S184" s="1706"/>
      <c r="T184" s="1706"/>
      <c r="U184" s="1706"/>
      <c r="V184" s="1706"/>
      <c r="W184" s="1706"/>
      <c r="X184" s="1706"/>
      <c r="Y184" s="1706"/>
      <c r="Z184" s="1706"/>
    </row>
    <row r="185" spans="1:26" ht="21" customHeight="1">
      <c r="A185" s="1706"/>
      <c r="B185" s="1706"/>
      <c r="C185" s="1706"/>
      <c r="D185" s="1706"/>
      <c r="E185" s="1706"/>
      <c r="F185" s="1706"/>
      <c r="G185" s="1706"/>
      <c r="H185" s="1706"/>
      <c r="I185" s="1706"/>
      <c r="J185" s="1706"/>
      <c r="K185" s="1706"/>
      <c r="L185" s="1706"/>
      <c r="M185" s="1706"/>
      <c r="N185" s="1706"/>
      <c r="O185" s="1706"/>
      <c r="P185" s="1706"/>
      <c r="Q185" s="1706"/>
      <c r="R185" s="1706"/>
      <c r="S185" s="1706"/>
      <c r="T185" s="1706"/>
      <c r="U185" s="1706"/>
      <c r="V185" s="1706"/>
      <c r="W185" s="1706"/>
      <c r="X185" s="1706"/>
      <c r="Y185" s="1706"/>
      <c r="Z185" s="1706"/>
    </row>
    <row r="186" spans="1:26" ht="21" customHeight="1">
      <c r="A186" s="1706"/>
      <c r="B186" s="1706"/>
      <c r="C186" s="1706"/>
      <c r="D186" s="1706"/>
      <c r="E186" s="1706"/>
      <c r="F186" s="1706"/>
      <c r="G186" s="1706"/>
      <c r="H186" s="1706"/>
      <c r="I186" s="1706"/>
      <c r="J186" s="1706"/>
      <c r="K186" s="1706"/>
      <c r="L186" s="1706"/>
      <c r="M186" s="1706"/>
      <c r="N186" s="1706"/>
      <c r="O186" s="1706"/>
      <c r="P186" s="1706"/>
      <c r="Q186" s="1706"/>
      <c r="R186" s="1706"/>
      <c r="S186" s="1706"/>
      <c r="T186" s="1706"/>
      <c r="U186" s="1706"/>
      <c r="V186" s="1706"/>
      <c r="W186" s="1706"/>
      <c r="X186" s="1706"/>
      <c r="Y186" s="1706"/>
      <c r="Z186" s="1706"/>
    </row>
    <row r="187" spans="1:26" ht="21" customHeight="1">
      <c r="A187" s="1706"/>
      <c r="B187" s="1706"/>
      <c r="C187" s="1706"/>
      <c r="D187" s="1706"/>
      <c r="E187" s="1706"/>
      <c r="F187" s="1706"/>
      <c r="G187" s="1706"/>
      <c r="H187" s="1706"/>
      <c r="I187" s="1706"/>
      <c r="J187" s="1706"/>
      <c r="K187" s="1706"/>
      <c r="L187" s="1706"/>
      <c r="M187" s="1706"/>
      <c r="N187" s="1706"/>
      <c r="O187" s="1706"/>
      <c r="P187" s="1706"/>
      <c r="Q187" s="1706"/>
      <c r="R187" s="1706"/>
      <c r="S187" s="1706"/>
      <c r="T187" s="1706"/>
      <c r="U187" s="1706"/>
      <c r="V187" s="1706"/>
      <c r="W187" s="1706"/>
      <c r="X187" s="1706"/>
      <c r="Y187" s="1706"/>
      <c r="Z187" s="1706"/>
    </row>
    <row r="188" spans="1:26" ht="21" customHeight="1">
      <c r="A188" s="1706"/>
      <c r="B188" s="1706"/>
      <c r="C188" s="1706"/>
      <c r="D188" s="1706"/>
      <c r="E188" s="1706"/>
      <c r="F188" s="1706"/>
      <c r="G188" s="1706"/>
      <c r="H188" s="1706"/>
      <c r="I188" s="1706"/>
      <c r="J188" s="1706"/>
      <c r="K188" s="1706"/>
      <c r="L188" s="1706"/>
      <c r="M188" s="1706"/>
      <c r="N188" s="1706"/>
      <c r="O188" s="1706"/>
      <c r="P188" s="1706"/>
      <c r="Q188" s="1706"/>
      <c r="R188" s="1706"/>
      <c r="S188" s="1706"/>
      <c r="T188" s="1706"/>
      <c r="U188" s="1706"/>
      <c r="V188" s="1706"/>
      <c r="W188" s="1706"/>
      <c r="X188" s="1706"/>
      <c r="Y188" s="1706"/>
      <c r="Z188" s="1706"/>
    </row>
    <row r="189" spans="1:26" ht="21" customHeight="1">
      <c r="A189" s="1706"/>
      <c r="B189" s="1706"/>
      <c r="C189" s="1706"/>
      <c r="D189" s="1706"/>
      <c r="E189" s="1706"/>
      <c r="F189" s="1706"/>
      <c r="G189" s="1706"/>
      <c r="H189" s="1706"/>
      <c r="I189" s="1706"/>
      <c r="J189" s="1706"/>
      <c r="K189" s="1706"/>
      <c r="L189" s="1706"/>
      <c r="M189" s="1706"/>
      <c r="N189" s="1706"/>
      <c r="O189" s="1706"/>
      <c r="P189" s="1706"/>
      <c r="Q189" s="1706"/>
      <c r="R189" s="1706"/>
      <c r="S189" s="1706"/>
      <c r="T189" s="1706"/>
      <c r="U189" s="1706"/>
      <c r="V189" s="1706"/>
      <c r="W189" s="1706"/>
      <c r="X189" s="1706"/>
      <c r="Y189" s="1706"/>
      <c r="Z189" s="1706"/>
    </row>
    <row r="190" spans="1:26" ht="21" customHeight="1">
      <c r="A190" s="1706"/>
      <c r="B190" s="1706"/>
      <c r="C190" s="1706"/>
      <c r="D190" s="1706"/>
      <c r="E190" s="1706"/>
      <c r="F190" s="1706"/>
      <c r="G190" s="1706"/>
      <c r="H190" s="1706"/>
      <c r="I190" s="1706"/>
      <c r="J190" s="1706"/>
      <c r="K190" s="1706"/>
      <c r="L190" s="1706"/>
      <c r="M190" s="1706"/>
      <c r="N190" s="1706"/>
      <c r="O190" s="1706"/>
      <c r="P190" s="1706"/>
      <c r="Q190" s="1706"/>
      <c r="R190" s="1706"/>
      <c r="S190" s="1706"/>
      <c r="T190" s="1706"/>
      <c r="U190" s="1706"/>
      <c r="V190" s="1706"/>
      <c r="W190" s="1706"/>
      <c r="X190" s="1706"/>
      <c r="Y190" s="1706"/>
      <c r="Z190" s="1706"/>
    </row>
    <row r="191" spans="1:26" ht="21" customHeight="1">
      <c r="A191" s="1706"/>
      <c r="B191" s="1706"/>
      <c r="C191" s="1706"/>
      <c r="D191" s="1706"/>
      <c r="E191" s="1706"/>
      <c r="F191" s="1706"/>
      <c r="G191" s="1706"/>
      <c r="H191" s="1706"/>
      <c r="I191" s="1706"/>
      <c r="J191" s="1706"/>
      <c r="K191" s="1706"/>
      <c r="L191" s="1706"/>
      <c r="M191" s="1706"/>
      <c r="N191" s="1706"/>
      <c r="O191" s="1706"/>
      <c r="P191" s="1706"/>
      <c r="Q191" s="1706"/>
      <c r="R191" s="1706"/>
      <c r="S191" s="1706"/>
      <c r="T191" s="1706"/>
      <c r="U191" s="1706"/>
      <c r="V191" s="1706"/>
      <c r="W191" s="1706"/>
      <c r="X191" s="1706"/>
      <c r="Y191" s="1706"/>
      <c r="Z191" s="1706"/>
    </row>
    <row r="192" spans="1:26" ht="21" customHeight="1">
      <c r="A192" s="1706"/>
      <c r="B192" s="1706"/>
      <c r="C192" s="1706"/>
      <c r="D192" s="1706"/>
      <c r="E192" s="1706"/>
      <c r="F192" s="1706"/>
      <c r="G192" s="1706"/>
      <c r="H192" s="1706"/>
      <c r="I192" s="1706"/>
      <c r="J192" s="1706"/>
      <c r="K192" s="1706"/>
      <c r="L192" s="1706"/>
      <c r="M192" s="1706"/>
      <c r="N192" s="1706"/>
      <c r="O192" s="1706"/>
      <c r="P192" s="1706"/>
      <c r="Q192" s="1706"/>
      <c r="R192" s="1706"/>
      <c r="S192" s="1706"/>
      <c r="T192" s="1706"/>
      <c r="U192" s="1706"/>
      <c r="V192" s="1706"/>
      <c r="W192" s="1706"/>
      <c r="X192" s="1706"/>
      <c r="Y192" s="1706"/>
      <c r="Z192" s="1706"/>
    </row>
    <row r="193" spans="1:26" ht="21" customHeight="1">
      <c r="A193" s="1706"/>
      <c r="B193" s="1706"/>
      <c r="C193" s="1706"/>
      <c r="D193" s="1706"/>
      <c r="E193" s="1706"/>
      <c r="F193" s="1706"/>
      <c r="G193" s="1706"/>
      <c r="H193" s="1706"/>
      <c r="I193" s="1706"/>
      <c r="J193" s="1706"/>
      <c r="K193" s="1706"/>
      <c r="L193" s="1706"/>
      <c r="M193" s="1706"/>
      <c r="N193" s="1706"/>
      <c r="O193" s="1706"/>
      <c r="P193" s="1706"/>
      <c r="Q193" s="1706"/>
      <c r="R193" s="1706"/>
      <c r="S193" s="1706"/>
      <c r="T193" s="1706"/>
      <c r="U193" s="1706"/>
      <c r="V193" s="1706"/>
      <c r="W193" s="1706"/>
      <c r="X193" s="1706"/>
      <c r="Y193" s="1706"/>
      <c r="Z193" s="1706"/>
    </row>
    <row r="194" spans="1:26" ht="21" customHeight="1">
      <c r="A194" s="1706"/>
      <c r="B194" s="1706"/>
      <c r="C194" s="1706"/>
      <c r="D194" s="1706"/>
      <c r="E194" s="1706"/>
      <c r="F194" s="1706"/>
      <c r="G194" s="1706"/>
      <c r="H194" s="1706"/>
      <c r="I194" s="1706"/>
      <c r="J194" s="1706"/>
      <c r="K194" s="1706"/>
      <c r="L194" s="1706"/>
      <c r="M194" s="1706"/>
      <c r="N194" s="1706"/>
      <c r="O194" s="1706"/>
      <c r="P194" s="1706"/>
      <c r="Q194" s="1706"/>
      <c r="R194" s="1706"/>
      <c r="S194" s="1706"/>
      <c r="T194" s="1706"/>
      <c r="U194" s="1706"/>
      <c r="V194" s="1706"/>
      <c r="W194" s="1706"/>
      <c r="X194" s="1706"/>
      <c r="Y194" s="1706"/>
      <c r="Z194" s="1706"/>
    </row>
    <row r="195" spans="1:26" ht="21" customHeight="1">
      <c r="A195" s="1706"/>
      <c r="B195" s="1706"/>
      <c r="C195" s="1706"/>
      <c r="D195" s="1706"/>
      <c r="E195" s="1706"/>
      <c r="F195" s="1706"/>
      <c r="G195" s="1706"/>
      <c r="H195" s="1706"/>
      <c r="I195" s="1706"/>
      <c r="J195" s="1706"/>
      <c r="K195" s="1706"/>
      <c r="L195" s="1706"/>
      <c r="M195" s="1706"/>
      <c r="N195" s="1706"/>
      <c r="O195" s="1706"/>
      <c r="P195" s="1706"/>
      <c r="Q195" s="1706"/>
      <c r="R195" s="1706"/>
      <c r="S195" s="1706"/>
      <c r="T195" s="1706"/>
      <c r="U195" s="1706"/>
      <c r="V195" s="1706"/>
      <c r="W195" s="1706"/>
      <c r="X195" s="1706"/>
      <c r="Y195" s="1706"/>
      <c r="Z195" s="1706"/>
    </row>
    <row r="196" spans="1:26" ht="21" customHeight="1">
      <c r="A196" s="1706"/>
      <c r="B196" s="1706"/>
      <c r="C196" s="1706"/>
      <c r="D196" s="1706"/>
      <c r="E196" s="1706"/>
      <c r="F196" s="1706"/>
      <c r="G196" s="1706"/>
      <c r="H196" s="1706"/>
      <c r="I196" s="1706"/>
      <c r="J196" s="1706"/>
      <c r="K196" s="1706"/>
      <c r="L196" s="1706"/>
      <c r="M196" s="1706"/>
      <c r="N196" s="1706"/>
      <c r="O196" s="1706"/>
      <c r="P196" s="1706"/>
      <c r="Q196" s="1706"/>
      <c r="R196" s="1706"/>
      <c r="S196" s="1706"/>
      <c r="T196" s="1706"/>
      <c r="U196" s="1706"/>
      <c r="V196" s="1706"/>
      <c r="W196" s="1706"/>
      <c r="X196" s="1706"/>
      <c r="Y196" s="1706"/>
      <c r="Z196" s="1706"/>
    </row>
    <row r="197" spans="1:26" ht="21" customHeight="1">
      <c r="A197" s="1706"/>
      <c r="B197" s="1706"/>
      <c r="C197" s="1706"/>
      <c r="D197" s="1706"/>
      <c r="E197" s="1706"/>
      <c r="F197" s="1706"/>
      <c r="G197" s="1706"/>
      <c r="H197" s="1706"/>
      <c r="I197" s="1706"/>
      <c r="J197" s="1706"/>
      <c r="K197" s="1706"/>
      <c r="L197" s="1706"/>
      <c r="M197" s="1706"/>
      <c r="N197" s="1706"/>
      <c r="O197" s="1706"/>
      <c r="P197" s="1706"/>
      <c r="Q197" s="1706"/>
      <c r="R197" s="1706"/>
      <c r="S197" s="1706"/>
      <c r="T197" s="1706"/>
      <c r="U197" s="1706"/>
      <c r="V197" s="1706"/>
      <c r="W197" s="1706"/>
      <c r="X197" s="1706"/>
      <c r="Y197" s="1706"/>
      <c r="Z197" s="1706"/>
    </row>
    <row r="198" spans="1:26" ht="21" customHeight="1">
      <c r="A198" s="1706"/>
      <c r="B198" s="1706"/>
      <c r="C198" s="1706"/>
      <c r="D198" s="1706"/>
      <c r="E198" s="1706"/>
      <c r="F198" s="1706"/>
      <c r="G198" s="1706"/>
      <c r="H198" s="1706"/>
      <c r="I198" s="1706"/>
      <c r="J198" s="1706"/>
      <c r="K198" s="1706"/>
      <c r="L198" s="1706"/>
      <c r="M198" s="1706"/>
      <c r="N198" s="1706"/>
      <c r="O198" s="1706"/>
      <c r="P198" s="1706"/>
      <c r="Q198" s="1706"/>
      <c r="R198" s="1706"/>
      <c r="S198" s="1706"/>
      <c r="T198" s="1706"/>
      <c r="U198" s="1706"/>
      <c r="V198" s="1706"/>
      <c r="W198" s="1706"/>
      <c r="X198" s="1706"/>
      <c r="Y198" s="1706"/>
      <c r="Z198" s="1706"/>
    </row>
    <row r="199" spans="1:26" ht="21" customHeight="1">
      <c r="A199" s="1706"/>
      <c r="B199" s="1706"/>
      <c r="C199" s="1706"/>
      <c r="D199" s="1706"/>
      <c r="E199" s="1706"/>
      <c r="F199" s="1706"/>
      <c r="G199" s="1706"/>
      <c r="H199" s="1706"/>
      <c r="I199" s="1706"/>
      <c r="J199" s="1706"/>
      <c r="K199" s="1706"/>
      <c r="L199" s="1706"/>
      <c r="M199" s="1706"/>
      <c r="N199" s="1706"/>
      <c r="O199" s="1706"/>
      <c r="P199" s="1706"/>
      <c r="Q199" s="1706"/>
      <c r="R199" s="1706"/>
      <c r="S199" s="1706"/>
      <c r="T199" s="1706"/>
      <c r="U199" s="1706"/>
      <c r="V199" s="1706"/>
      <c r="W199" s="1706"/>
      <c r="X199" s="1706"/>
      <c r="Y199" s="1706"/>
      <c r="Z199" s="1706"/>
    </row>
    <row r="200" spans="1:26" ht="21" customHeight="1">
      <c r="A200" s="1706"/>
      <c r="B200" s="1706"/>
      <c r="C200" s="1706"/>
      <c r="D200" s="1706"/>
      <c r="E200" s="1706"/>
      <c r="F200" s="1706"/>
      <c r="G200" s="1706"/>
      <c r="H200" s="1706"/>
      <c r="I200" s="1706"/>
      <c r="J200" s="1706"/>
      <c r="K200" s="1706"/>
      <c r="L200" s="1706"/>
      <c r="M200" s="1706"/>
      <c r="N200" s="1706"/>
      <c r="O200" s="1706"/>
      <c r="P200" s="1706"/>
      <c r="Q200" s="1706"/>
      <c r="R200" s="1706"/>
      <c r="S200" s="1706"/>
      <c r="T200" s="1706"/>
      <c r="U200" s="1706"/>
      <c r="V200" s="1706"/>
      <c r="W200" s="1706"/>
      <c r="X200" s="1706"/>
      <c r="Y200" s="1706"/>
      <c r="Z200" s="1706"/>
    </row>
    <row r="201" spans="1:26" ht="21" customHeight="1">
      <c r="A201" s="1706"/>
      <c r="B201" s="1706"/>
      <c r="C201" s="1706"/>
      <c r="D201" s="1706"/>
      <c r="E201" s="1706"/>
      <c r="F201" s="1706"/>
      <c r="G201" s="1706"/>
      <c r="H201" s="1706"/>
      <c r="I201" s="1706"/>
      <c r="J201" s="1706"/>
      <c r="K201" s="1706"/>
      <c r="L201" s="1706"/>
      <c r="M201" s="1706"/>
      <c r="N201" s="1706"/>
      <c r="O201" s="1706"/>
      <c r="P201" s="1706"/>
      <c r="Q201" s="1706"/>
      <c r="R201" s="1706"/>
      <c r="S201" s="1706"/>
      <c r="T201" s="1706"/>
      <c r="U201" s="1706"/>
      <c r="V201" s="1706"/>
      <c r="W201" s="1706"/>
      <c r="X201" s="1706"/>
      <c r="Y201" s="1706"/>
      <c r="Z201" s="1706"/>
    </row>
    <row r="202" spans="1:26" ht="21" customHeight="1">
      <c r="A202" s="1706"/>
      <c r="B202" s="1706"/>
      <c r="C202" s="1706"/>
      <c r="D202" s="1706"/>
      <c r="E202" s="1706"/>
      <c r="F202" s="1706"/>
      <c r="G202" s="1706"/>
      <c r="H202" s="1706"/>
      <c r="I202" s="1706"/>
      <c r="J202" s="1706"/>
      <c r="K202" s="1706"/>
      <c r="L202" s="1706"/>
      <c r="M202" s="1706"/>
      <c r="N202" s="1706"/>
      <c r="O202" s="1706"/>
      <c r="P202" s="1706"/>
      <c r="Q202" s="1706"/>
      <c r="R202" s="1706"/>
      <c r="S202" s="1706"/>
      <c r="T202" s="1706"/>
      <c r="U202" s="1706"/>
      <c r="V202" s="1706"/>
      <c r="W202" s="1706"/>
      <c r="X202" s="1706"/>
      <c r="Y202" s="1706"/>
      <c r="Z202" s="1706"/>
    </row>
    <row r="203" spans="1:26" ht="21" customHeight="1">
      <c r="A203" s="1706"/>
      <c r="B203" s="1706"/>
      <c r="C203" s="1706"/>
      <c r="D203" s="1706"/>
      <c r="E203" s="1706"/>
      <c r="F203" s="1706"/>
      <c r="G203" s="1706"/>
      <c r="H203" s="1706"/>
      <c r="I203" s="1706"/>
      <c r="J203" s="1706"/>
      <c r="K203" s="1706"/>
      <c r="L203" s="1706"/>
      <c r="M203" s="1706"/>
      <c r="N203" s="1706"/>
      <c r="O203" s="1706"/>
      <c r="P203" s="1706"/>
      <c r="Q203" s="1706"/>
      <c r="R203" s="1706"/>
      <c r="S203" s="1706"/>
      <c r="T203" s="1706"/>
      <c r="U203" s="1706"/>
      <c r="V203" s="1706"/>
      <c r="W203" s="1706"/>
      <c r="X203" s="1706"/>
      <c r="Y203" s="1706"/>
      <c r="Z203" s="1706"/>
    </row>
    <row r="204" spans="1:26" ht="21" customHeight="1">
      <c r="A204" s="1706"/>
      <c r="B204" s="1706"/>
      <c r="C204" s="1706"/>
      <c r="D204" s="1706"/>
      <c r="E204" s="1706"/>
      <c r="F204" s="1706"/>
      <c r="G204" s="1706"/>
      <c r="H204" s="1706"/>
      <c r="I204" s="1706"/>
      <c r="J204" s="1706"/>
      <c r="K204" s="1706"/>
      <c r="L204" s="1706"/>
      <c r="M204" s="1706"/>
      <c r="N204" s="1706"/>
      <c r="O204" s="1706"/>
      <c r="P204" s="1706"/>
      <c r="Q204" s="1706"/>
      <c r="R204" s="1706"/>
      <c r="S204" s="1706"/>
      <c r="T204" s="1706"/>
      <c r="U204" s="1706"/>
      <c r="V204" s="1706"/>
      <c r="W204" s="1706"/>
      <c r="X204" s="1706"/>
      <c r="Y204" s="1706"/>
      <c r="Z204" s="1706"/>
    </row>
    <row r="205" spans="1:26" ht="21" customHeight="1">
      <c r="A205" s="1706"/>
      <c r="B205" s="1706"/>
      <c r="C205" s="1706"/>
      <c r="D205" s="1706"/>
      <c r="E205" s="1706"/>
      <c r="F205" s="1706"/>
      <c r="G205" s="1706"/>
      <c r="H205" s="1706"/>
      <c r="I205" s="1706"/>
      <c r="J205" s="1706"/>
      <c r="K205" s="1706"/>
      <c r="L205" s="1706"/>
      <c r="M205" s="1706"/>
      <c r="N205" s="1706"/>
      <c r="O205" s="1706"/>
      <c r="P205" s="1706"/>
      <c r="Q205" s="1706"/>
      <c r="R205" s="1706"/>
      <c r="S205" s="1706"/>
      <c r="T205" s="1706"/>
      <c r="U205" s="1706"/>
      <c r="V205" s="1706"/>
      <c r="W205" s="1706"/>
      <c r="X205" s="1706"/>
      <c r="Y205" s="1706"/>
      <c r="Z205" s="1706"/>
    </row>
    <row r="206" spans="1:26" ht="21" customHeight="1">
      <c r="A206" s="1706"/>
      <c r="B206" s="1706"/>
      <c r="C206" s="1706"/>
      <c r="D206" s="1706"/>
      <c r="E206" s="1706"/>
      <c r="F206" s="1706"/>
      <c r="G206" s="1706"/>
      <c r="H206" s="1706"/>
      <c r="I206" s="1706"/>
      <c r="J206" s="1706"/>
      <c r="K206" s="1706"/>
      <c r="L206" s="1706"/>
      <c r="M206" s="1706"/>
      <c r="N206" s="1706"/>
      <c r="O206" s="1706"/>
      <c r="P206" s="1706"/>
      <c r="Q206" s="1706"/>
      <c r="R206" s="1706"/>
      <c r="S206" s="1706"/>
      <c r="T206" s="1706"/>
      <c r="U206" s="1706"/>
      <c r="V206" s="1706"/>
      <c r="W206" s="1706"/>
      <c r="X206" s="1706"/>
      <c r="Y206" s="1706"/>
      <c r="Z206" s="1706"/>
    </row>
    <row r="207" spans="1:26" ht="21" customHeight="1">
      <c r="A207" s="1706"/>
      <c r="B207" s="1706"/>
      <c r="C207" s="1706"/>
      <c r="D207" s="1706"/>
      <c r="E207" s="1706"/>
      <c r="F207" s="1706"/>
      <c r="G207" s="1706"/>
      <c r="H207" s="1706"/>
      <c r="I207" s="1706"/>
      <c r="J207" s="1706"/>
      <c r="K207" s="1706"/>
      <c r="L207" s="1706"/>
      <c r="M207" s="1706"/>
      <c r="N207" s="1706"/>
      <c r="O207" s="1706"/>
      <c r="P207" s="1706"/>
      <c r="Q207" s="1706"/>
      <c r="R207" s="1706"/>
      <c r="S207" s="1706"/>
      <c r="T207" s="1706"/>
      <c r="U207" s="1706"/>
      <c r="V207" s="1706"/>
      <c r="W207" s="1706"/>
      <c r="X207" s="1706"/>
      <c r="Y207" s="1706"/>
      <c r="Z207" s="1706"/>
    </row>
    <row r="208" spans="1:26" ht="21" customHeight="1">
      <c r="A208" s="1706"/>
      <c r="B208" s="1706"/>
      <c r="C208" s="1706"/>
      <c r="D208" s="1706"/>
      <c r="E208" s="1706"/>
      <c r="F208" s="1706"/>
      <c r="G208" s="1706"/>
      <c r="H208" s="1706"/>
      <c r="I208" s="1706"/>
      <c r="J208" s="1706"/>
      <c r="K208" s="1706"/>
      <c r="L208" s="1706"/>
      <c r="M208" s="1706"/>
      <c r="N208" s="1706"/>
      <c r="O208" s="1706"/>
      <c r="P208" s="1706"/>
      <c r="Q208" s="1706"/>
      <c r="R208" s="1706"/>
      <c r="S208" s="1706"/>
      <c r="T208" s="1706"/>
      <c r="U208" s="1706"/>
      <c r="V208" s="1706"/>
      <c r="W208" s="1706"/>
      <c r="X208" s="1706"/>
      <c r="Y208" s="1706"/>
      <c r="Z208" s="1706"/>
    </row>
    <row r="209" spans="1:26" ht="21" customHeight="1">
      <c r="A209" s="1706"/>
      <c r="B209" s="1706"/>
      <c r="C209" s="1706"/>
      <c r="D209" s="1706"/>
      <c r="E209" s="1706"/>
      <c r="F209" s="1706"/>
      <c r="G209" s="1706"/>
      <c r="H209" s="1706"/>
      <c r="I209" s="1706"/>
      <c r="J209" s="1706"/>
      <c r="K209" s="1706"/>
      <c r="L209" s="1706"/>
      <c r="M209" s="1706"/>
      <c r="N209" s="1706"/>
      <c r="O209" s="1706"/>
      <c r="P209" s="1706"/>
      <c r="Q209" s="1706"/>
      <c r="R209" s="1706"/>
      <c r="S209" s="1706"/>
      <c r="T209" s="1706"/>
      <c r="U209" s="1706"/>
      <c r="V209" s="1706"/>
      <c r="W209" s="1706"/>
      <c r="X209" s="1706"/>
      <c r="Y209" s="1706"/>
      <c r="Z209" s="1706"/>
    </row>
    <row r="210" spans="1:26" ht="21" customHeight="1">
      <c r="A210" s="1706"/>
      <c r="B210" s="1706"/>
      <c r="C210" s="1706"/>
      <c r="D210" s="1706"/>
      <c r="E210" s="1706"/>
      <c r="F210" s="1706"/>
      <c r="G210" s="1706"/>
      <c r="H210" s="1706"/>
      <c r="I210" s="1706"/>
      <c r="J210" s="1706"/>
      <c r="K210" s="1706"/>
      <c r="L210" s="1706"/>
      <c r="M210" s="1706"/>
      <c r="N210" s="1706"/>
      <c r="O210" s="1706"/>
      <c r="P210" s="1706"/>
      <c r="Q210" s="1706"/>
      <c r="R210" s="1706"/>
      <c r="S210" s="1706"/>
      <c r="T210" s="1706"/>
      <c r="U210" s="1706"/>
      <c r="V210" s="1706"/>
      <c r="W210" s="1706"/>
      <c r="X210" s="1706"/>
      <c r="Y210" s="1706"/>
      <c r="Z210" s="1706"/>
    </row>
    <row r="211" spans="1:26" ht="21" customHeight="1">
      <c r="A211" s="1706"/>
      <c r="B211" s="1706"/>
      <c r="C211" s="1706"/>
      <c r="D211" s="1706"/>
      <c r="E211" s="1706"/>
      <c r="F211" s="1706"/>
      <c r="G211" s="1706"/>
      <c r="H211" s="1706"/>
      <c r="I211" s="1706"/>
      <c r="J211" s="1706"/>
      <c r="K211" s="1706"/>
      <c r="L211" s="1706"/>
      <c r="M211" s="1706"/>
      <c r="N211" s="1706"/>
      <c r="O211" s="1706"/>
      <c r="P211" s="1706"/>
      <c r="Q211" s="1706"/>
      <c r="R211" s="1706"/>
      <c r="S211" s="1706"/>
      <c r="T211" s="1706"/>
      <c r="U211" s="1706"/>
      <c r="V211" s="1706"/>
      <c r="W211" s="1706"/>
      <c r="X211" s="1706"/>
      <c r="Y211" s="1706"/>
      <c r="Z211" s="1706"/>
    </row>
    <row r="212" spans="1:26" ht="21" customHeight="1">
      <c r="A212" s="1706"/>
      <c r="B212" s="1706"/>
      <c r="C212" s="1706"/>
      <c r="D212" s="1706"/>
      <c r="E212" s="1706"/>
      <c r="F212" s="1706"/>
      <c r="G212" s="1706"/>
      <c r="H212" s="1706"/>
      <c r="I212" s="1706"/>
      <c r="J212" s="1706"/>
      <c r="K212" s="1706"/>
      <c r="L212" s="1706"/>
      <c r="M212" s="1706"/>
      <c r="N212" s="1706"/>
      <c r="O212" s="1706"/>
      <c r="P212" s="1706"/>
      <c r="Q212" s="1706"/>
      <c r="R212" s="1706"/>
      <c r="S212" s="1706"/>
      <c r="T212" s="1706"/>
      <c r="U212" s="1706"/>
      <c r="V212" s="1706"/>
      <c r="W212" s="1706"/>
      <c r="X212" s="1706"/>
      <c r="Y212" s="1706"/>
      <c r="Z212" s="1706"/>
    </row>
    <row r="213" spans="1:26" ht="21" customHeight="1">
      <c r="A213" s="1706"/>
      <c r="B213" s="1706"/>
      <c r="C213" s="1706"/>
      <c r="D213" s="1706"/>
      <c r="E213" s="1706"/>
      <c r="F213" s="1706"/>
      <c r="G213" s="1706"/>
      <c r="H213" s="1706"/>
      <c r="I213" s="1706"/>
      <c r="J213" s="1706"/>
      <c r="K213" s="1706"/>
      <c r="L213" s="1706"/>
      <c r="M213" s="1706"/>
      <c r="N213" s="1706"/>
      <c r="O213" s="1706"/>
      <c r="P213" s="1706"/>
      <c r="Q213" s="1706"/>
      <c r="R213" s="1706"/>
      <c r="S213" s="1706"/>
      <c r="T213" s="1706"/>
      <c r="U213" s="1706"/>
      <c r="V213" s="1706"/>
      <c r="W213" s="1706"/>
      <c r="X213" s="1706"/>
      <c r="Y213" s="1706"/>
      <c r="Z213" s="1706"/>
    </row>
    <row r="214" spans="1:26" ht="21" customHeight="1">
      <c r="A214" s="1706"/>
      <c r="B214" s="1706"/>
      <c r="C214" s="1706"/>
      <c r="D214" s="1706"/>
      <c r="E214" s="1706"/>
      <c r="F214" s="1706"/>
      <c r="G214" s="1706"/>
      <c r="H214" s="1706"/>
      <c r="I214" s="1706"/>
      <c r="J214" s="1706"/>
      <c r="K214" s="1706"/>
      <c r="L214" s="1706"/>
      <c r="M214" s="1706"/>
      <c r="N214" s="1706"/>
      <c r="O214" s="1706"/>
      <c r="P214" s="1706"/>
      <c r="Q214" s="1706"/>
      <c r="R214" s="1706"/>
      <c r="S214" s="1706"/>
      <c r="T214" s="1706"/>
      <c r="U214" s="1706"/>
      <c r="V214" s="1706"/>
      <c r="W214" s="1706"/>
      <c r="X214" s="1706"/>
      <c r="Y214" s="1706"/>
      <c r="Z214" s="1706"/>
    </row>
    <row r="215" spans="1:26" ht="21" customHeight="1">
      <c r="A215" s="1706"/>
      <c r="B215" s="1706"/>
      <c r="C215" s="1706"/>
      <c r="D215" s="1706"/>
      <c r="E215" s="1706"/>
      <c r="F215" s="1706"/>
      <c r="G215" s="1706"/>
      <c r="H215" s="1706"/>
      <c r="I215" s="1706"/>
      <c r="J215" s="1706"/>
      <c r="K215" s="1706"/>
      <c r="L215" s="1706"/>
      <c r="M215" s="1706"/>
      <c r="N215" s="1706"/>
      <c r="O215" s="1706"/>
      <c r="P215" s="1706"/>
      <c r="Q215" s="1706"/>
      <c r="R215" s="1706"/>
      <c r="S215" s="1706"/>
      <c r="T215" s="1706"/>
      <c r="U215" s="1706"/>
      <c r="V215" s="1706"/>
      <c r="W215" s="1706"/>
      <c r="X215" s="1706"/>
      <c r="Y215" s="1706"/>
      <c r="Z215" s="1706"/>
    </row>
    <row r="216" spans="1:26" ht="21" customHeight="1">
      <c r="A216" s="1706"/>
      <c r="B216" s="1706"/>
      <c r="C216" s="1706"/>
      <c r="D216" s="1706"/>
      <c r="E216" s="1706"/>
      <c r="F216" s="1706"/>
      <c r="G216" s="1706"/>
      <c r="H216" s="1706"/>
      <c r="I216" s="1706"/>
      <c r="J216" s="1706"/>
      <c r="K216" s="1706"/>
      <c r="L216" s="1706"/>
      <c r="M216" s="1706"/>
      <c r="N216" s="1706"/>
      <c r="O216" s="1706"/>
      <c r="P216" s="1706"/>
      <c r="Q216" s="1706"/>
      <c r="R216" s="1706"/>
      <c r="S216" s="1706"/>
      <c r="T216" s="1706"/>
      <c r="U216" s="1706"/>
      <c r="V216" s="1706"/>
      <c r="W216" s="1706"/>
      <c r="X216" s="1706"/>
      <c r="Y216" s="1706"/>
      <c r="Z216" s="1706"/>
    </row>
    <row r="217" spans="1:26" ht="21" customHeight="1">
      <c r="A217" s="1706"/>
      <c r="B217" s="1706"/>
      <c r="C217" s="1706"/>
      <c r="D217" s="1706"/>
      <c r="E217" s="1706"/>
      <c r="F217" s="1706"/>
      <c r="G217" s="1706"/>
      <c r="H217" s="1706"/>
      <c r="I217" s="1706"/>
      <c r="J217" s="1706"/>
      <c r="K217" s="1706"/>
      <c r="L217" s="1706"/>
      <c r="M217" s="1706"/>
      <c r="N217" s="1706"/>
      <c r="O217" s="1706"/>
      <c r="P217" s="1706"/>
      <c r="Q217" s="1706"/>
      <c r="R217" s="1706"/>
      <c r="S217" s="1706"/>
      <c r="T217" s="1706"/>
      <c r="U217" s="1706"/>
      <c r="V217" s="1706"/>
      <c r="W217" s="1706"/>
      <c r="X217" s="1706"/>
      <c r="Y217" s="1706"/>
      <c r="Z217" s="1706"/>
    </row>
    <row r="218" spans="1:26" ht="21" customHeight="1">
      <c r="A218" s="1706"/>
      <c r="B218" s="1706"/>
      <c r="C218" s="1706"/>
      <c r="D218" s="1706"/>
      <c r="E218" s="1706"/>
      <c r="F218" s="1706"/>
      <c r="G218" s="1706"/>
      <c r="H218" s="1706"/>
      <c r="I218" s="1706"/>
      <c r="J218" s="1706"/>
      <c r="K218" s="1706"/>
      <c r="L218" s="1706"/>
      <c r="M218" s="1706"/>
      <c r="N218" s="1706"/>
      <c r="O218" s="1706"/>
      <c r="P218" s="1706"/>
      <c r="Q218" s="1706"/>
      <c r="R218" s="1706"/>
      <c r="S218" s="1706"/>
      <c r="T218" s="1706"/>
      <c r="U218" s="1706"/>
      <c r="V218" s="1706"/>
      <c r="W218" s="1706"/>
      <c r="X218" s="1706"/>
      <c r="Y218" s="1706"/>
      <c r="Z218" s="1706"/>
    </row>
    <row r="219" spans="1:26" ht="21" customHeight="1">
      <c r="A219" s="1706"/>
      <c r="B219" s="1706"/>
      <c r="C219" s="1706"/>
      <c r="D219" s="1706"/>
      <c r="E219" s="1706"/>
      <c r="F219" s="1706"/>
      <c r="G219" s="1706"/>
      <c r="H219" s="1706"/>
      <c r="I219" s="1706"/>
      <c r="J219" s="1706"/>
      <c r="K219" s="1706"/>
      <c r="L219" s="1706"/>
      <c r="M219" s="1706"/>
      <c r="N219" s="1706"/>
      <c r="O219" s="1706"/>
      <c r="P219" s="1706"/>
      <c r="Q219" s="1706"/>
      <c r="R219" s="1706"/>
      <c r="S219" s="1706"/>
      <c r="T219" s="1706"/>
      <c r="U219" s="1706"/>
      <c r="V219" s="1706"/>
      <c r="W219" s="1706"/>
      <c r="X219" s="1706"/>
      <c r="Y219" s="1706"/>
      <c r="Z219" s="1706"/>
    </row>
    <row r="220" spans="1:26" ht="21" customHeight="1">
      <c r="A220" s="1706"/>
      <c r="B220" s="1706"/>
      <c r="C220" s="1706"/>
      <c r="D220" s="1706"/>
      <c r="E220" s="1706"/>
      <c r="F220" s="1706"/>
      <c r="G220" s="1706"/>
      <c r="H220" s="1706"/>
      <c r="I220" s="1706"/>
      <c r="J220" s="1706"/>
      <c r="K220" s="1706"/>
      <c r="L220" s="1706"/>
      <c r="M220" s="1706"/>
      <c r="N220" s="1706"/>
      <c r="O220" s="1706"/>
      <c r="P220" s="1706"/>
      <c r="Q220" s="1706"/>
      <c r="R220" s="1706"/>
      <c r="S220" s="1706"/>
      <c r="T220" s="1706"/>
      <c r="U220" s="1706"/>
      <c r="V220" s="1706"/>
      <c r="W220" s="1706"/>
      <c r="X220" s="1706"/>
      <c r="Y220" s="1706"/>
      <c r="Z220" s="1706"/>
    </row>
    <row r="221" spans="1:26" ht="15.75" customHeight="1">
      <c r="A221" s="1705"/>
      <c r="B221" s="1705"/>
      <c r="C221" s="1705"/>
      <c r="D221" s="1705"/>
      <c r="E221" s="1705"/>
      <c r="F221" s="1705"/>
      <c r="G221" s="1705"/>
      <c r="H221" s="1705"/>
      <c r="I221" s="1705"/>
      <c r="J221" s="1705"/>
      <c r="K221" s="1705"/>
      <c r="L221" s="1705"/>
      <c r="M221" s="1705"/>
      <c r="N221" s="1705"/>
      <c r="O221" s="1705"/>
      <c r="P221" s="1705"/>
      <c r="Q221" s="1705"/>
      <c r="R221" s="1705"/>
      <c r="S221" s="1705"/>
      <c r="T221" s="1705"/>
      <c r="U221" s="1705"/>
      <c r="V221" s="1705"/>
      <c r="W221" s="1705"/>
      <c r="X221" s="1705"/>
      <c r="Y221" s="1705"/>
      <c r="Z221" s="1705"/>
    </row>
    <row r="222" spans="1:26" ht="15.75" customHeight="1">
      <c r="A222" s="1705"/>
      <c r="B222" s="1705"/>
      <c r="C222" s="1705"/>
      <c r="D222" s="1705"/>
      <c r="E222" s="1705"/>
      <c r="F222" s="1705"/>
      <c r="G222" s="1705"/>
      <c r="H222" s="1705"/>
      <c r="I222" s="1705"/>
      <c r="J222" s="1705"/>
      <c r="K222" s="1705"/>
      <c r="L222" s="1705"/>
      <c r="M222" s="1705"/>
      <c r="N222" s="1705"/>
      <c r="O222" s="1705"/>
      <c r="P222" s="1705"/>
      <c r="Q222" s="1705"/>
      <c r="R222" s="1705"/>
      <c r="S222" s="1705"/>
      <c r="T222" s="1705"/>
      <c r="U222" s="1705"/>
      <c r="V222" s="1705"/>
      <c r="W222" s="1705"/>
      <c r="X222" s="1705"/>
      <c r="Y222" s="1705"/>
      <c r="Z222" s="1705"/>
    </row>
    <row r="223" spans="1:26" ht="15.75" customHeight="1">
      <c r="A223" s="1705"/>
      <c r="B223" s="1705"/>
      <c r="C223" s="1705"/>
      <c r="D223" s="1705"/>
      <c r="E223" s="1705"/>
      <c r="F223" s="1705"/>
      <c r="G223" s="1705"/>
      <c r="H223" s="1705"/>
      <c r="I223" s="1705"/>
      <c r="J223" s="1705"/>
      <c r="K223" s="1705"/>
      <c r="L223" s="1705"/>
      <c r="M223" s="1705"/>
      <c r="N223" s="1705"/>
      <c r="O223" s="1705"/>
      <c r="P223" s="1705"/>
      <c r="Q223" s="1705"/>
      <c r="R223" s="1705"/>
      <c r="S223" s="1705"/>
      <c r="T223" s="1705"/>
      <c r="U223" s="1705"/>
      <c r="V223" s="1705"/>
      <c r="W223" s="1705"/>
      <c r="X223" s="1705"/>
      <c r="Y223" s="1705"/>
      <c r="Z223" s="1705"/>
    </row>
    <row r="224" spans="1:26" ht="15.75" customHeight="1">
      <c r="A224" s="1705"/>
      <c r="B224" s="1705"/>
      <c r="C224" s="1705"/>
      <c r="D224" s="1705"/>
      <c r="E224" s="1705"/>
      <c r="F224" s="1705"/>
      <c r="G224" s="1705"/>
      <c r="H224" s="1705"/>
      <c r="I224" s="1705"/>
      <c r="J224" s="1705"/>
      <c r="K224" s="1705"/>
      <c r="L224" s="1705"/>
      <c r="M224" s="1705"/>
      <c r="N224" s="1705"/>
      <c r="O224" s="1705"/>
      <c r="P224" s="1705"/>
      <c r="Q224" s="1705"/>
      <c r="R224" s="1705"/>
      <c r="S224" s="1705"/>
      <c r="T224" s="1705"/>
      <c r="U224" s="1705"/>
      <c r="V224" s="1705"/>
      <c r="W224" s="1705"/>
      <c r="X224" s="1705"/>
      <c r="Y224" s="1705"/>
      <c r="Z224" s="1705"/>
    </row>
    <row r="225" spans="1:26" ht="15.75" customHeight="1">
      <c r="A225" s="1705"/>
      <c r="B225" s="1705"/>
      <c r="C225" s="1705"/>
      <c r="D225" s="1705"/>
      <c r="E225" s="1705"/>
      <c r="F225" s="1705"/>
      <c r="G225" s="1705"/>
      <c r="H225" s="1705"/>
      <c r="I225" s="1705"/>
      <c r="J225" s="1705"/>
      <c r="K225" s="1705"/>
      <c r="L225" s="1705"/>
      <c r="M225" s="1705"/>
      <c r="N225" s="1705"/>
      <c r="O225" s="1705"/>
      <c r="P225" s="1705"/>
      <c r="Q225" s="1705"/>
      <c r="R225" s="1705"/>
      <c r="S225" s="1705"/>
      <c r="T225" s="1705"/>
      <c r="U225" s="1705"/>
      <c r="V225" s="1705"/>
      <c r="W225" s="1705"/>
      <c r="X225" s="1705"/>
      <c r="Y225" s="1705"/>
      <c r="Z225" s="1705"/>
    </row>
    <row r="226" spans="1:26" ht="15.75" customHeight="1">
      <c r="A226" s="1705"/>
      <c r="B226" s="1705"/>
      <c r="C226" s="1705"/>
      <c r="D226" s="1705"/>
      <c r="E226" s="1705"/>
      <c r="F226" s="1705"/>
      <c r="G226" s="1705"/>
      <c r="H226" s="1705"/>
      <c r="I226" s="1705"/>
      <c r="J226" s="1705"/>
      <c r="K226" s="1705"/>
      <c r="L226" s="1705"/>
      <c r="M226" s="1705"/>
      <c r="N226" s="1705"/>
      <c r="O226" s="1705"/>
      <c r="P226" s="1705"/>
      <c r="Q226" s="1705"/>
      <c r="R226" s="1705"/>
      <c r="S226" s="1705"/>
      <c r="T226" s="1705"/>
      <c r="U226" s="1705"/>
      <c r="V226" s="1705"/>
      <c r="W226" s="1705"/>
      <c r="X226" s="1705"/>
      <c r="Y226" s="1705"/>
      <c r="Z226" s="1705"/>
    </row>
    <row r="227" spans="1:26" ht="15.75" customHeight="1">
      <c r="A227" s="1705"/>
      <c r="B227" s="1705"/>
      <c r="C227" s="1705"/>
      <c r="D227" s="1705"/>
      <c r="E227" s="1705"/>
      <c r="F227" s="1705"/>
      <c r="G227" s="1705"/>
      <c r="H227" s="1705"/>
      <c r="I227" s="1705"/>
      <c r="J227" s="1705"/>
      <c r="K227" s="1705"/>
      <c r="L227" s="1705"/>
      <c r="M227" s="1705"/>
      <c r="N227" s="1705"/>
      <c r="O227" s="1705"/>
      <c r="P227" s="1705"/>
      <c r="Q227" s="1705"/>
      <c r="R227" s="1705"/>
      <c r="S227" s="1705"/>
      <c r="T227" s="1705"/>
      <c r="U227" s="1705"/>
      <c r="V227" s="1705"/>
      <c r="W227" s="1705"/>
      <c r="X227" s="1705"/>
      <c r="Y227" s="1705"/>
      <c r="Z227" s="1705"/>
    </row>
    <row r="228" spans="1:26" ht="15.75" customHeight="1">
      <c r="A228" s="1705"/>
      <c r="B228" s="1705"/>
      <c r="C228" s="1705"/>
      <c r="D228" s="1705"/>
      <c r="E228" s="1705"/>
      <c r="F228" s="1705"/>
      <c r="G228" s="1705"/>
      <c r="H228" s="1705"/>
      <c r="I228" s="1705"/>
      <c r="J228" s="1705"/>
      <c r="K228" s="1705"/>
      <c r="L228" s="1705"/>
      <c r="M228" s="1705"/>
      <c r="N228" s="1705"/>
      <c r="O228" s="1705"/>
      <c r="P228" s="1705"/>
      <c r="Q228" s="1705"/>
      <c r="R228" s="1705"/>
      <c r="S228" s="1705"/>
      <c r="T228" s="1705"/>
      <c r="U228" s="1705"/>
      <c r="V228" s="1705"/>
      <c r="W228" s="1705"/>
      <c r="X228" s="1705"/>
      <c r="Y228" s="1705"/>
      <c r="Z228" s="1705"/>
    </row>
    <row r="229" spans="1:26" ht="15.75" customHeight="1">
      <c r="A229" s="1705"/>
      <c r="B229" s="1705"/>
      <c r="C229" s="1705"/>
      <c r="D229" s="1705"/>
      <c r="E229" s="1705"/>
      <c r="F229" s="1705"/>
      <c r="G229" s="1705"/>
      <c r="H229" s="1705"/>
      <c r="I229" s="1705"/>
      <c r="J229" s="1705"/>
      <c r="K229" s="1705"/>
      <c r="L229" s="1705"/>
      <c r="M229" s="1705"/>
      <c r="N229" s="1705"/>
      <c r="O229" s="1705"/>
      <c r="P229" s="1705"/>
      <c r="Q229" s="1705"/>
      <c r="R229" s="1705"/>
      <c r="S229" s="1705"/>
      <c r="T229" s="1705"/>
      <c r="U229" s="1705"/>
      <c r="V229" s="1705"/>
      <c r="W229" s="1705"/>
      <c r="X229" s="1705"/>
      <c r="Y229" s="1705"/>
      <c r="Z229" s="1705"/>
    </row>
    <row r="230" spans="1:26" ht="15.75" customHeight="1">
      <c r="A230" s="1705"/>
      <c r="B230" s="1705"/>
      <c r="C230" s="1705"/>
      <c r="D230" s="1705"/>
      <c r="E230" s="1705"/>
      <c r="F230" s="1705"/>
      <c r="G230" s="1705"/>
      <c r="H230" s="1705"/>
      <c r="I230" s="1705"/>
      <c r="J230" s="1705"/>
      <c r="K230" s="1705"/>
      <c r="L230" s="1705"/>
      <c r="M230" s="1705"/>
      <c r="N230" s="1705"/>
      <c r="O230" s="1705"/>
      <c r="P230" s="1705"/>
      <c r="Q230" s="1705"/>
      <c r="R230" s="1705"/>
      <c r="S230" s="1705"/>
      <c r="T230" s="1705"/>
      <c r="U230" s="1705"/>
      <c r="V230" s="1705"/>
      <c r="W230" s="1705"/>
      <c r="X230" s="1705"/>
      <c r="Y230" s="1705"/>
      <c r="Z230" s="1705"/>
    </row>
    <row r="231" spans="1:26" ht="15.75" customHeight="1">
      <c r="A231" s="1705"/>
      <c r="B231" s="1705"/>
      <c r="C231" s="1705"/>
      <c r="D231" s="1705"/>
      <c r="E231" s="1705"/>
      <c r="F231" s="1705"/>
      <c r="G231" s="1705"/>
      <c r="H231" s="1705"/>
      <c r="I231" s="1705"/>
      <c r="J231" s="1705"/>
      <c r="K231" s="1705"/>
      <c r="L231" s="1705"/>
      <c r="M231" s="1705"/>
      <c r="N231" s="1705"/>
      <c r="O231" s="1705"/>
      <c r="P231" s="1705"/>
      <c r="Q231" s="1705"/>
      <c r="R231" s="1705"/>
      <c r="S231" s="1705"/>
      <c r="T231" s="1705"/>
      <c r="U231" s="1705"/>
      <c r="V231" s="1705"/>
      <c r="W231" s="1705"/>
      <c r="X231" s="1705"/>
      <c r="Y231" s="1705"/>
      <c r="Z231" s="1705"/>
    </row>
    <row r="232" spans="1:26" ht="15.75" customHeight="1">
      <c r="A232" s="1705"/>
      <c r="B232" s="1705"/>
      <c r="C232" s="1705"/>
      <c r="D232" s="1705"/>
      <c r="E232" s="1705"/>
      <c r="F232" s="1705"/>
      <c r="G232" s="1705"/>
      <c r="H232" s="1705"/>
      <c r="I232" s="1705"/>
      <c r="J232" s="1705"/>
      <c r="K232" s="1705"/>
      <c r="L232" s="1705"/>
      <c r="M232" s="1705"/>
      <c r="N232" s="1705"/>
      <c r="O232" s="1705"/>
      <c r="P232" s="1705"/>
      <c r="Q232" s="1705"/>
      <c r="R232" s="1705"/>
      <c r="S232" s="1705"/>
      <c r="T232" s="1705"/>
      <c r="U232" s="1705"/>
      <c r="V232" s="1705"/>
      <c r="W232" s="1705"/>
      <c r="X232" s="1705"/>
      <c r="Y232" s="1705"/>
      <c r="Z232" s="1705"/>
    </row>
    <row r="233" spans="1:26" ht="15.75" customHeight="1">
      <c r="A233" s="1705"/>
      <c r="B233" s="1705"/>
      <c r="C233" s="1705"/>
      <c r="D233" s="1705"/>
      <c r="E233" s="1705"/>
      <c r="F233" s="1705"/>
      <c r="G233" s="1705"/>
      <c r="H233" s="1705"/>
      <c r="I233" s="1705"/>
      <c r="J233" s="1705"/>
      <c r="K233" s="1705"/>
      <c r="L233" s="1705"/>
      <c r="M233" s="1705"/>
      <c r="N233" s="1705"/>
      <c r="O233" s="1705"/>
      <c r="P233" s="1705"/>
      <c r="Q233" s="1705"/>
      <c r="R233" s="1705"/>
      <c r="S233" s="1705"/>
      <c r="T233" s="1705"/>
      <c r="U233" s="1705"/>
      <c r="V233" s="1705"/>
      <c r="W233" s="1705"/>
      <c r="X233" s="1705"/>
      <c r="Y233" s="1705"/>
      <c r="Z233" s="1705"/>
    </row>
    <row r="234" spans="1:26" ht="15.75" customHeight="1">
      <c r="A234" s="1705"/>
      <c r="B234" s="1705"/>
      <c r="C234" s="1705"/>
      <c r="D234" s="1705"/>
      <c r="E234" s="1705"/>
      <c r="F234" s="1705"/>
      <c r="G234" s="1705"/>
      <c r="H234" s="1705"/>
      <c r="I234" s="1705"/>
      <c r="J234" s="1705"/>
      <c r="K234" s="1705"/>
      <c r="L234" s="1705"/>
      <c r="M234" s="1705"/>
      <c r="N234" s="1705"/>
      <c r="O234" s="1705"/>
      <c r="P234" s="1705"/>
      <c r="Q234" s="1705"/>
      <c r="R234" s="1705"/>
      <c r="S234" s="1705"/>
      <c r="T234" s="1705"/>
      <c r="U234" s="1705"/>
      <c r="V234" s="1705"/>
      <c r="W234" s="1705"/>
      <c r="X234" s="1705"/>
      <c r="Y234" s="1705"/>
      <c r="Z234" s="1705"/>
    </row>
    <row r="235" spans="1:26" ht="15.75" customHeight="1">
      <c r="A235" s="1705"/>
      <c r="B235" s="1705"/>
      <c r="C235" s="1705"/>
      <c r="D235" s="1705"/>
      <c r="E235" s="1705"/>
      <c r="F235" s="1705"/>
      <c r="G235" s="1705"/>
      <c r="H235" s="1705"/>
      <c r="I235" s="1705"/>
      <c r="J235" s="1705"/>
      <c r="K235" s="1705"/>
      <c r="L235" s="1705"/>
      <c r="M235" s="1705"/>
      <c r="N235" s="1705"/>
      <c r="O235" s="1705"/>
      <c r="P235" s="1705"/>
      <c r="Q235" s="1705"/>
      <c r="R235" s="1705"/>
      <c r="S235" s="1705"/>
      <c r="T235" s="1705"/>
      <c r="U235" s="1705"/>
      <c r="V235" s="1705"/>
      <c r="W235" s="1705"/>
      <c r="X235" s="1705"/>
      <c r="Y235" s="1705"/>
      <c r="Z235" s="1705"/>
    </row>
    <row r="236" spans="1:26" ht="15.75" customHeight="1">
      <c r="A236" s="1705"/>
      <c r="B236" s="1705"/>
      <c r="C236" s="1705"/>
      <c r="D236" s="1705"/>
      <c r="E236" s="1705"/>
      <c r="F236" s="1705"/>
      <c r="G236" s="1705"/>
      <c r="H236" s="1705"/>
      <c r="I236" s="1705"/>
      <c r="J236" s="1705"/>
      <c r="K236" s="1705"/>
      <c r="L236" s="1705"/>
      <c r="M236" s="1705"/>
      <c r="N236" s="1705"/>
      <c r="O236" s="1705"/>
      <c r="P236" s="1705"/>
      <c r="Q236" s="1705"/>
      <c r="R236" s="1705"/>
      <c r="S236" s="1705"/>
      <c r="T236" s="1705"/>
      <c r="U236" s="1705"/>
      <c r="V236" s="1705"/>
      <c r="W236" s="1705"/>
      <c r="X236" s="1705"/>
      <c r="Y236" s="1705"/>
      <c r="Z236" s="1705"/>
    </row>
    <row r="237" spans="1:26" ht="15.75" customHeight="1">
      <c r="A237" s="1705"/>
      <c r="B237" s="1705"/>
      <c r="C237" s="1705"/>
      <c r="D237" s="1705"/>
      <c r="E237" s="1705"/>
      <c r="F237" s="1705"/>
      <c r="G237" s="1705"/>
      <c r="H237" s="1705"/>
      <c r="I237" s="1705"/>
      <c r="J237" s="1705"/>
      <c r="K237" s="1705"/>
      <c r="L237" s="1705"/>
      <c r="M237" s="1705"/>
      <c r="N237" s="1705"/>
      <c r="O237" s="1705"/>
      <c r="P237" s="1705"/>
      <c r="Q237" s="1705"/>
      <c r="R237" s="1705"/>
      <c r="S237" s="1705"/>
      <c r="T237" s="1705"/>
      <c r="U237" s="1705"/>
      <c r="V237" s="1705"/>
      <c r="W237" s="1705"/>
      <c r="X237" s="1705"/>
      <c r="Y237" s="1705"/>
      <c r="Z237" s="1705"/>
    </row>
    <row r="238" spans="1:26" ht="15.75" customHeight="1">
      <c r="A238" s="1705"/>
      <c r="B238" s="1705"/>
      <c r="C238" s="1705"/>
      <c r="D238" s="1705"/>
      <c r="E238" s="1705"/>
      <c r="F238" s="1705"/>
      <c r="G238" s="1705"/>
      <c r="H238" s="1705"/>
      <c r="I238" s="1705"/>
      <c r="J238" s="1705"/>
      <c r="K238" s="1705"/>
      <c r="L238" s="1705"/>
      <c r="M238" s="1705"/>
      <c r="N238" s="1705"/>
      <c r="O238" s="1705"/>
      <c r="P238" s="1705"/>
      <c r="Q238" s="1705"/>
      <c r="R238" s="1705"/>
      <c r="S238" s="1705"/>
      <c r="T238" s="1705"/>
      <c r="U238" s="1705"/>
      <c r="V238" s="1705"/>
      <c r="W238" s="1705"/>
      <c r="X238" s="1705"/>
      <c r="Y238" s="1705"/>
      <c r="Z238" s="1705"/>
    </row>
    <row r="239" spans="1:26" ht="15.75" customHeight="1">
      <c r="A239" s="1705"/>
      <c r="B239" s="1705"/>
      <c r="C239" s="1705"/>
      <c r="D239" s="1705"/>
      <c r="E239" s="1705"/>
      <c r="F239" s="1705"/>
      <c r="G239" s="1705"/>
      <c r="H239" s="1705"/>
      <c r="I239" s="1705"/>
      <c r="J239" s="1705"/>
      <c r="K239" s="1705"/>
      <c r="L239" s="1705"/>
      <c r="M239" s="1705"/>
      <c r="N239" s="1705"/>
      <c r="O239" s="1705"/>
      <c r="P239" s="1705"/>
      <c r="Q239" s="1705"/>
      <c r="R239" s="1705"/>
      <c r="S239" s="1705"/>
      <c r="T239" s="1705"/>
      <c r="U239" s="1705"/>
      <c r="V239" s="1705"/>
      <c r="W239" s="1705"/>
      <c r="X239" s="1705"/>
      <c r="Y239" s="1705"/>
      <c r="Z239" s="1705"/>
    </row>
    <row r="240" spans="1:26" ht="15.75" customHeight="1">
      <c r="A240" s="1705"/>
      <c r="B240" s="1705"/>
      <c r="C240" s="1705"/>
      <c r="D240" s="1705"/>
      <c r="E240" s="1705"/>
      <c r="F240" s="1705"/>
      <c r="G240" s="1705"/>
      <c r="H240" s="1705"/>
      <c r="I240" s="1705"/>
      <c r="J240" s="1705"/>
      <c r="K240" s="1705"/>
      <c r="L240" s="1705"/>
      <c r="M240" s="1705"/>
      <c r="N240" s="1705"/>
      <c r="O240" s="1705"/>
      <c r="P240" s="1705"/>
      <c r="Q240" s="1705"/>
      <c r="R240" s="1705"/>
      <c r="S240" s="1705"/>
      <c r="T240" s="1705"/>
      <c r="U240" s="1705"/>
      <c r="V240" s="1705"/>
      <c r="W240" s="1705"/>
      <c r="X240" s="1705"/>
      <c r="Y240" s="1705"/>
      <c r="Z240" s="1705"/>
    </row>
    <row r="241" spans="1:26" ht="15.75" customHeight="1">
      <c r="A241" s="1705"/>
      <c r="B241" s="1705"/>
      <c r="C241" s="1705"/>
      <c r="D241" s="1705"/>
      <c r="E241" s="1705"/>
      <c r="F241" s="1705"/>
      <c r="G241" s="1705"/>
      <c r="H241" s="1705"/>
      <c r="I241" s="1705"/>
      <c r="J241" s="1705"/>
      <c r="K241" s="1705"/>
      <c r="L241" s="1705"/>
      <c r="M241" s="1705"/>
      <c r="N241" s="1705"/>
      <c r="O241" s="1705"/>
      <c r="P241" s="1705"/>
      <c r="Q241" s="1705"/>
      <c r="R241" s="1705"/>
      <c r="S241" s="1705"/>
      <c r="T241" s="1705"/>
      <c r="U241" s="1705"/>
      <c r="V241" s="1705"/>
      <c r="W241" s="1705"/>
      <c r="X241" s="1705"/>
      <c r="Y241" s="1705"/>
      <c r="Z241" s="1705"/>
    </row>
    <row r="242" spans="1:26" ht="15.75" customHeight="1">
      <c r="A242" s="1705"/>
      <c r="B242" s="1705"/>
      <c r="C242" s="1705"/>
      <c r="D242" s="1705"/>
      <c r="E242" s="1705"/>
      <c r="F242" s="1705"/>
      <c r="G242" s="1705"/>
      <c r="H242" s="1705"/>
      <c r="I242" s="1705"/>
      <c r="J242" s="1705"/>
      <c r="K242" s="1705"/>
      <c r="L242" s="1705"/>
      <c r="M242" s="1705"/>
      <c r="N242" s="1705"/>
      <c r="O242" s="1705"/>
      <c r="P242" s="1705"/>
      <c r="Q242" s="1705"/>
      <c r="R242" s="1705"/>
      <c r="S242" s="1705"/>
      <c r="T242" s="1705"/>
      <c r="U242" s="1705"/>
      <c r="V242" s="1705"/>
      <c r="W242" s="1705"/>
      <c r="X242" s="1705"/>
      <c r="Y242" s="1705"/>
      <c r="Z242" s="1705"/>
    </row>
    <row r="243" spans="1:26" ht="15.75" customHeight="1">
      <c r="A243" s="1705"/>
      <c r="B243" s="1705"/>
      <c r="C243" s="1705"/>
      <c r="D243" s="1705"/>
      <c r="E243" s="1705"/>
      <c r="F243" s="1705"/>
      <c r="G243" s="1705"/>
      <c r="H243" s="1705"/>
      <c r="I243" s="1705"/>
      <c r="J243" s="1705"/>
      <c r="K243" s="1705"/>
      <c r="L243" s="1705"/>
      <c r="M243" s="1705"/>
      <c r="N243" s="1705"/>
      <c r="O243" s="1705"/>
      <c r="P243" s="1705"/>
      <c r="Q243" s="1705"/>
      <c r="R243" s="1705"/>
      <c r="S243" s="1705"/>
      <c r="T243" s="1705"/>
      <c r="U243" s="1705"/>
      <c r="V243" s="1705"/>
      <c r="W243" s="1705"/>
      <c r="X243" s="1705"/>
      <c r="Y243" s="1705"/>
      <c r="Z243" s="1705"/>
    </row>
    <row r="244" spans="1:26" ht="15.75" customHeight="1">
      <c r="A244" s="1705"/>
      <c r="B244" s="1705"/>
      <c r="C244" s="1705"/>
      <c r="D244" s="1705"/>
      <c r="E244" s="1705"/>
      <c r="F244" s="1705"/>
      <c r="G244" s="1705"/>
      <c r="H244" s="1705"/>
      <c r="I244" s="1705"/>
      <c r="J244" s="1705"/>
      <c r="K244" s="1705"/>
      <c r="L244" s="1705"/>
      <c r="M244" s="1705"/>
      <c r="N244" s="1705"/>
      <c r="O244" s="1705"/>
      <c r="P244" s="1705"/>
      <c r="Q244" s="1705"/>
      <c r="R244" s="1705"/>
      <c r="S244" s="1705"/>
      <c r="T244" s="1705"/>
      <c r="U244" s="1705"/>
      <c r="V244" s="1705"/>
      <c r="W244" s="1705"/>
      <c r="X244" s="1705"/>
      <c r="Y244" s="1705"/>
      <c r="Z244" s="1705"/>
    </row>
    <row r="245" spans="1:26" ht="15.75" customHeight="1">
      <c r="A245" s="1705"/>
      <c r="B245" s="1705"/>
      <c r="C245" s="1705"/>
      <c r="D245" s="1705"/>
      <c r="E245" s="1705"/>
      <c r="F245" s="1705"/>
      <c r="G245" s="1705"/>
      <c r="H245" s="1705"/>
      <c r="I245" s="1705"/>
      <c r="J245" s="1705"/>
      <c r="K245" s="1705"/>
      <c r="L245" s="1705"/>
      <c r="M245" s="1705"/>
      <c r="N245" s="1705"/>
      <c r="O245" s="1705"/>
      <c r="P245" s="1705"/>
      <c r="Q245" s="1705"/>
      <c r="R245" s="1705"/>
      <c r="S245" s="1705"/>
      <c r="T245" s="1705"/>
      <c r="U245" s="1705"/>
      <c r="V245" s="1705"/>
      <c r="W245" s="1705"/>
      <c r="X245" s="1705"/>
      <c r="Y245" s="1705"/>
      <c r="Z245" s="1705"/>
    </row>
    <row r="246" spans="1:26" ht="15.75" customHeight="1">
      <c r="A246" s="1705"/>
      <c r="B246" s="1705"/>
      <c r="C246" s="1705"/>
      <c r="D246" s="1705"/>
      <c r="E246" s="1705"/>
      <c r="F246" s="1705"/>
      <c r="G246" s="1705"/>
      <c r="H246" s="1705"/>
      <c r="I246" s="1705"/>
      <c r="J246" s="1705"/>
      <c r="K246" s="1705"/>
      <c r="L246" s="1705"/>
      <c r="M246" s="1705"/>
      <c r="N246" s="1705"/>
      <c r="O246" s="1705"/>
      <c r="P246" s="1705"/>
      <c r="Q246" s="1705"/>
      <c r="R246" s="1705"/>
      <c r="S246" s="1705"/>
      <c r="T246" s="1705"/>
      <c r="U246" s="1705"/>
      <c r="V246" s="1705"/>
      <c r="W246" s="1705"/>
      <c r="X246" s="1705"/>
      <c r="Y246" s="1705"/>
      <c r="Z246" s="1705"/>
    </row>
    <row r="247" spans="1:26" ht="15.75" customHeight="1">
      <c r="A247" s="1705"/>
      <c r="B247" s="1705"/>
      <c r="C247" s="1705"/>
      <c r="D247" s="1705"/>
      <c r="E247" s="1705"/>
      <c r="F247" s="1705"/>
      <c r="G247" s="1705"/>
      <c r="H247" s="1705"/>
      <c r="I247" s="1705"/>
      <c r="J247" s="1705"/>
      <c r="K247" s="1705"/>
      <c r="L247" s="1705"/>
      <c r="M247" s="1705"/>
      <c r="N247" s="1705"/>
      <c r="O247" s="1705"/>
      <c r="P247" s="1705"/>
      <c r="Q247" s="1705"/>
      <c r="R247" s="1705"/>
      <c r="S247" s="1705"/>
      <c r="T247" s="1705"/>
      <c r="U247" s="1705"/>
      <c r="V247" s="1705"/>
      <c r="W247" s="1705"/>
      <c r="X247" s="1705"/>
      <c r="Y247" s="1705"/>
      <c r="Z247" s="1705"/>
    </row>
    <row r="248" spans="1:26" ht="15.75" customHeight="1">
      <c r="A248" s="1705"/>
      <c r="B248" s="1705"/>
      <c r="C248" s="1705"/>
      <c r="D248" s="1705"/>
      <c r="E248" s="1705"/>
      <c r="F248" s="1705"/>
      <c r="G248" s="1705"/>
      <c r="H248" s="1705"/>
      <c r="I248" s="1705"/>
      <c r="J248" s="1705"/>
      <c r="K248" s="1705"/>
      <c r="L248" s="1705"/>
      <c r="M248" s="1705"/>
      <c r="N248" s="1705"/>
      <c r="O248" s="1705"/>
      <c r="P248" s="1705"/>
      <c r="Q248" s="1705"/>
      <c r="R248" s="1705"/>
      <c r="S248" s="1705"/>
      <c r="T248" s="1705"/>
      <c r="U248" s="1705"/>
      <c r="V248" s="1705"/>
      <c r="W248" s="1705"/>
      <c r="X248" s="1705"/>
      <c r="Y248" s="1705"/>
      <c r="Z248" s="1705"/>
    </row>
    <row r="249" spans="1:26" ht="15.75" customHeight="1">
      <c r="A249" s="1705"/>
      <c r="B249" s="1705"/>
      <c r="C249" s="1705"/>
      <c r="D249" s="1705"/>
      <c r="E249" s="1705"/>
      <c r="F249" s="1705"/>
      <c r="G249" s="1705"/>
      <c r="H249" s="1705"/>
      <c r="I249" s="1705"/>
      <c r="J249" s="1705"/>
      <c r="K249" s="1705"/>
      <c r="L249" s="1705"/>
      <c r="M249" s="1705"/>
      <c r="N249" s="1705"/>
      <c r="O249" s="1705"/>
      <c r="P249" s="1705"/>
      <c r="Q249" s="1705"/>
      <c r="R249" s="1705"/>
      <c r="S249" s="1705"/>
      <c r="T249" s="1705"/>
      <c r="U249" s="1705"/>
      <c r="V249" s="1705"/>
      <c r="W249" s="1705"/>
      <c r="X249" s="1705"/>
      <c r="Y249" s="1705"/>
      <c r="Z249" s="1705"/>
    </row>
    <row r="250" spans="1:26" ht="15.75" customHeight="1">
      <c r="A250" s="1705"/>
      <c r="B250" s="1705"/>
      <c r="C250" s="1705"/>
      <c r="D250" s="1705"/>
      <c r="E250" s="1705"/>
      <c r="F250" s="1705"/>
      <c r="G250" s="1705"/>
      <c r="H250" s="1705"/>
      <c r="I250" s="1705"/>
      <c r="J250" s="1705"/>
      <c r="K250" s="1705"/>
      <c r="L250" s="1705"/>
      <c r="M250" s="1705"/>
      <c r="N250" s="1705"/>
      <c r="O250" s="1705"/>
      <c r="P250" s="1705"/>
      <c r="Q250" s="1705"/>
      <c r="R250" s="1705"/>
      <c r="S250" s="1705"/>
      <c r="T250" s="1705"/>
      <c r="U250" s="1705"/>
      <c r="V250" s="1705"/>
      <c r="W250" s="1705"/>
      <c r="X250" s="1705"/>
      <c r="Y250" s="1705"/>
      <c r="Z250" s="1705"/>
    </row>
    <row r="251" spans="1:26" ht="15.75" customHeight="1">
      <c r="A251" s="1705"/>
      <c r="B251" s="1705"/>
      <c r="C251" s="1705"/>
      <c r="D251" s="1705"/>
      <c r="E251" s="1705"/>
      <c r="F251" s="1705"/>
      <c r="G251" s="1705"/>
      <c r="H251" s="1705"/>
      <c r="I251" s="1705"/>
      <c r="J251" s="1705"/>
      <c r="K251" s="1705"/>
      <c r="L251" s="1705"/>
      <c r="M251" s="1705"/>
      <c r="N251" s="1705"/>
      <c r="O251" s="1705"/>
      <c r="P251" s="1705"/>
      <c r="Q251" s="1705"/>
      <c r="R251" s="1705"/>
      <c r="S251" s="1705"/>
      <c r="T251" s="1705"/>
      <c r="U251" s="1705"/>
      <c r="V251" s="1705"/>
      <c r="W251" s="1705"/>
      <c r="X251" s="1705"/>
      <c r="Y251" s="1705"/>
      <c r="Z251" s="1705"/>
    </row>
    <row r="252" spans="1:26" ht="15.75" customHeight="1">
      <c r="A252" s="1705"/>
      <c r="B252" s="1705"/>
      <c r="C252" s="1705"/>
      <c r="D252" s="1705"/>
      <c r="E252" s="1705"/>
      <c r="F252" s="1705"/>
      <c r="G252" s="1705"/>
      <c r="H252" s="1705"/>
      <c r="I252" s="1705"/>
      <c r="J252" s="1705"/>
      <c r="K252" s="1705"/>
      <c r="L252" s="1705"/>
      <c r="M252" s="1705"/>
      <c r="N252" s="1705"/>
      <c r="O252" s="1705"/>
      <c r="P252" s="1705"/>
      <c r="Q252" s="1705"/>
      <c r="R252" s="1705"/>
      <c r="S252" s="1705"/>
      <c r="T252" s="1705"/>
      <c r="U252" s="1705"/>
      <c r="V252" s="1705"/>
      <c r="W252" s="1705"/>
      <c r="X252" s="1705"/>
      <c r="Y252" s="1705"/>
      <c r="Z252" s="1705"/>
    </row>
    <row r="253" spans="1:26" ht="15.75" customHeight="1">
      <c r="A253" s="1705"/>
      <c r="B253" s="1705"/>
      <c r="C253" s="1705"/>
      <c r="D253" s="1705"/>
      <c r="E253" s="1705"/>
      <c r="F253" s="1705"/>
      <c r="G253" s="1705"/>
      <c r="H253" s="1705"/>
      <c r="I253" s="1705"/>
      <c r="J253" s="1705"/>
      <c r="K253" s="1705"/>
      <c r="L253" s="1705"/>
      <c r="M253" s="1705"/>
      <c r="N253" s="1705"/>
      <c r="O253" s="1705"/>
      <c r="P253" s="1705"/>
      <c r="Q253" s="1705"/>
      <c r="R253" s="1705"/>
      <c r="S253" s="1705"/>
      <c r="T253" s="1705"/>
      <c r="U253" s="1705"/>
      <c r="V253" s="1705"/>
      <c r="W253" s="1705"/>
      <c r="X253" s="1705"/>
      <c r="Y253" s="1705"/>
      <c r="Z253" s="1705"/>
    </row>
    <row r="254" spans="1:26" ht="15.75" customHeight="1">
      <c r="A254" s="1705"/>
      <c r="B254" s="1705"/>
      <c r="C254" s="1705"/>
      <c r="D254" s="1705"/>
      <c r="E254" s="1705"/>
      <c r="F254" s="1705"/>
      <c r="G254" s="1705"/>
      <c r="H254" s="1705"/>
      <c r="I254" s="1705"/>
      <c r="J254" s="1705"/>
      <c r="K254" s="1705"/>
      <c r="L254" s="1705"/>
      <c r="M254" s="1705"/>
      <c r="N254" s="1705"/>
      <c r="O254" s="1705"/>
      <c r="P254" s="1705"/>
      <c r="Q254" s="1705"/>
      <c r="R254" s="1705"/>
      <c r="S254" s="1705"/>
      <c r="T254" s="1705"/>
      <c r="U254" s="1705"/>
      <c r="V254" s="1705"/>
      <c r="W254" s="1705"/>
      <c r="X254" s="1705"/>
      <c r="Y254" s="1705"/>
      <c r="Z254" s="1705"/>
    </row>
    <row r="255" spans="1:26" ht="15.75" customHeight="1">
      <c r="A255" s="1705"/>
      <c r="B255" s="1705"/>
      <c r="C255" s="1705"/>
      <c r="D255" s="1705"/>
      <c r="E255" s="1705"/>
      <c r="F255" s="1705"/>
      <c r="G255" s="1705"/>
      <c r="H255" s="1705"/>
      <c r="I255" s="1705"/>
      <c r="J255" s="1705"/>
      <c r="K255" s="1705"/>
      <c r="L255" s="1705"/>
      <c r="M255" s="1705"/>
      <c r="N255" s="1705"/>
      <c r="O255" s="1705"/>
      <c r="P255" s="1705"/>
      <c r="Q255" s="1705"/>
      <c r="R255" s="1705"/>
      <c r="S255" s="1705"/>
      <c r="T255" s="1705"/>
      <c r="U255" s="1705"/>
      <c r="V255" s="1705"/>
      <c r="W255" s="1705"/>
      <c r="X255" s="1705"/>
      <c r="Y255" s="1705"/>
      <c r="Z255" s="1705"/>
    </row>
    <row r="256" spans="1:26" ht="15.75" customHeight="1">
      <c r="A256" s="1705"/>
      <c r="B256" s="1705"/>
      <c r="C256" s="1705"/>
      <c r="D256" s="1705"/>
      <c r="E256" s="1705"/>
      <c r="F256" s="1705"/>
      <c r="G256" s="1705"/>
      <c r="H256" s="1705"/>
      <c r="I256" s="1705"/>
      <c r="J256" s="1705"/>
      <c r="K256" s="1705"/>
      <c r="L256" s="1705"/>
      <c r="M256" s="1705"/>
      <c r="N256" s="1705"/>
      <c r="O256" s="1705"/>
      <c r="P256" s="1705"/>
      <c r="Q256" s="1705"/>
      <c r="R256" s="1705"/>
      <c r="S256" s="1705"/>
      <c r="T256" s="1705"/>
      <c r="U256" s="1705"/>
      <c r="V256" s="1705"/>
      <c r="W256" s="1705"/>
      <c r="X256" s="1705"/>
      <c r="Y256" s="1705"/>
      <c r="Z256" s="1705"/>
    </row>
    <row r="257" spans="1:26" ht="15.75" customHeight="1">
      <c r="A257" s="1705"/>
      <c r="B257" s="1705"/>
      <c r="C257" s="1705"/>
      <c r="D257" s="1705"/>
      <c r="E257" s="1705"/>
      <c r="F257" s="1705"/>
      <c r="G257" s="1705"/>
      <c r="H257" s="1705"/>
      <c r="I257" s="1705"/>
      <c r="J257" s="1705"/>
      <c r="K257" s="1705"/>
      <c r="L257" s="1705"/>
      <c r="M257" s="1705"/>
      <c r="N257" s="1705"/>
      <c r="O257" s="1705"/>
      <c r="P257" s="1705"/>
      <c r="Q257" s="1705"/>
      <c r="R257" s="1705"/>
      <c r="S257" s="1705"/>
      <c r="T257" s="1705"/>
      <c r="U257" s="1705"/>
      <c r="V257" s="1705"/>
      <c r="W257" s="1705"/>
      <c r="X257" s="1705"/>
      <c r="Y257" s="1705"/>
      <c r="Z257" s="1705"/>
    </row>
    <row r="258" spans="1:26" ht="15.75" customHeight="1">
      <c r="A258" s="1705"/>
      <c r="B258" s="1705"/>
      <c r="C258" s="1705"/>
      <c r="D258" s="1705"/>
      <c r="E258" s="1705"/>
      <c r="F258" s="1705"/>
      <c r="G258" s="1705"/>
      <c r="H258" s="1705"/>
      <c r="I258" s="1705"/>
      <c r="J258" s="1705"/>
      <c r="K258" s="1705"/>
      <c r="L258" s="1705"/>
      <c r="M258" s="1705"/>
      <c r="N258" s="1705"/>
      <c r="O258" s="1705"/>
      <c r="P258" s="1705"/>
      <c r="Q258" s="1705"/>
      <c r="R258" s="1705"/>
      <c r="S258" s="1705"/>
      <c r="T258" s="1705"/>
      <c r="U258" s="1705"/>
      <c r="V258" s="1705"/>
      <c r="W258" s="1705"/>
      <c r="X258" s="1705"/>
      <c r="Y258" s="1705"/>
      <c r="Z258" s="1705"/>
    </row>
    <row r="259" spans="1:26" ht="15.75" customHeight="1">
      <c r="A259" s="1705"/>
      <c r="B259" s="1705"/>
      <c r="C259" s="1705"/>
      <c r="D259" s="1705"/>
      <c r="E259" s="1705"/>
      <c r="F259" s="1705"/>
      <c r="G259" s="1705"/>
      <c r="H259" s="1705"/>
      <c r="I259" s="1705"/>
      <c r="J259" s="1705"/>
      <c r="K259" s="1705"/>
      <c r="L259" s="1705"/>
      <c r="M259" s="1705"/>
      <c r="N259" s="1705"/>
      <c r="O259" s="1705"/>
      <c r="P259" s="1705"/>
      <c r="Q259" s="1705"/>
      <c r="R259" s="1705"/>
      <c r="S259" s="1705"/>
      <c r="T259" s="1705"/>
      <c r="U259" s="1705"/>
      <c r="V259" s="1705"/>
      <c r="W259" s="1705"/>
      <c r="X259" s="1705"/>
      <c r="Y259" s="1705"/>
      <c r="Z259" s="1705"/>
    </row>
    <row r="260" spans="1:26" ht="15.75" customHeight="1">
      <c r="A260" s="1705"/>
      <c r="B260" s="1705"/>
      <c r="C260" s="1705"/>
      <c r="D260" s="1705"/>
      <c r="E260" s="1705"/>
      <c r="F260" s="1705"/>
      <c r="G260" s="1705"/>
      <c r="H260" s="1705"/>
      <c r="I260" s="1705"/>
      <c r="J260" s="1705"/>
      <c r="K260" s="1705"/>
      <c r="L260" s="1705"/>
      <c r="M260" s="1705"/>
      <c r="N260" s="1705"/>
      <c r="O260" s="1705"/>
      <c r="P260" s="1705"/>
      <c r="Q260" s="1705"/>
      <c r="R260" s="1705"/>
      <c r="S260" s="1705"/>
      <c r="T260" s="1705"/>
      <c r="U260" s="1705"/>
      <c r="V260" s="1705"/>
      <c r="W260" s="1705"/>
      <c r="X260" s="1705"/>
      <c r="Y260" s="1705"/>
      <c r="Z260" s="1705"/>
    </row>
    <row r="261" spans="1:26" ht="15.75" customHeight="1">
      <c r="A261" s="1705"/>
      <c r="B261" s="1705"/>
      <c r="C261" s="1705"/>
      <c r="D261" s="1705"/>
      <c r="E261" s="1705"/>
      <c r="F261" s="1705"/>
      <c r="G261" s="1705"/>
      <c r="H261" s="1705"/>
      <c r="I261" s="1705"/>
      <c r="J261" s="1705"/>
      <c r="K261" s="1705"/>
      <c r="L261" s="1705"/>
      <c r="M261" s="1705"/>
      <c r="N261" s="1705"/>
      <c r="O261" s="1705"/>
      <c r="P261" s="1705"/>
      <c r="Q261" s="1705"/>
      <c r="R261" s="1705"/>
      <c r="S261" s="1705"/>
      <c r="T261" s="1705"/>
      <c r="U261" s="1705"/>
      <c r="V261" s="1705"/>
      <c r="W261" s="1705"/>
      <c r="X261" s="1705"/>
      <c r="Y261" s="1705"/>
      <c r="Z261" s="1705"/>
    </row>
    <row r="262" spans="1:26" ht="15.75" customHeight="1">
      <c r="A262" s="1705"/>
      <c r="B262" s="1705"/>
      <c r="C262" s="1705"/>
      <c r="D262" s="1705"/>
      <c r="E262" s="1705"/>
      <c r="F262" s="1705"/>
      <c r="G262" s="1705"/>
      <c r="H262" s="1705"/>
      <c r="I262" s="1705"/>
      <c r="J262" s="1705"/>
      <c r="K262" s="1705"/>
      <c r="L262" s="1705"/>
      <c r="M262" s="1705"/>
      <c r="N262" s="1705"/>
      <c r="O262" s="1705"/>
      <c r="P262" s="1705"/>
      <c r="Q262" s="1705"/>
      <c r="R262" s="1705"/>
      <c r="S262" s="1705"/>
      <c r="T262" s="1705"/>
      <c r="U262" s="1705"/>
      <c r="V262" s="1705"/>
      <c r="W262" s="1705"/>
      <c r="X262" s="1705"/>
      <c r="Y262" s="1705"/>
      <c r="Z262" s="1705"/>
    </row>
    <row r="263" spans="1:26" ht="15.75" customHeight="1">
      <c r="A263" s="1705"/>
      <c r="B263" s="1705"/>
      <c r="C263" s="1705"/>
      <c r="D263" s="1705"/>
      <c r="E263" s="1705"/>
      <c r="F263" s="1705"/>
      <c r="G263" s="1705"/>
      <c r="H263" s="1705"/>
      <c r="I263" s="1705"/>
      <c r="J263" s="1705"/>
      <c r="K263" s="1705"/>
      <c r="L263" s="1705"/>
      <c r="M263" s="1705"/>
      <c r="N263" s="1705"/>
      <c r="O263" s="1705"/>
      <c r="P263" s="1705"/>
      <c r="Q263" s="1705"/>
      <c r="R263" s="1705"/>
      <c r="S263" s="1705"/>
      <c r="T263" s="1705"/>
      <c r="U263" s="1705"/>
      <c r="V263" s="1705"/>
      <c r="W263" s="1705"/>
      <c r="X263" s="1705"/>
      <c r="Y263" s="1705"/>
      <c r="Z263" s="1705"/>
    </row>
    <row r="264" spans="1:26" ht="15.75" customHeight="1">
      <c r="A264" s="1705"/>
      <c r="B264" s="1705"/>
      <c r="C264" s="1705"/>
      <c r="D264" s="1705"/>
      <c r="E264" s="1705"/>
      <c r="F264" s="1705"/>
      <c r="G264" s="1705"/>
      <c r="H264" s="1705"/>
      <c r="I264" s="1705"/>
      <c r="J264" s="1705"/>
      <c r="K264" s="1705"/>
      <c r="L264" s="1705"/>
      <c r="M264" s="1705"/>
      <c r="N264" s="1705"/>
      <c r="O264" s="1705"/>
      <c r="P264" s="1705"/>
      <c r="Q264" s="1705"/>
      <c r="R264" s="1705"/>
      <c r="S264" s="1705"/>
      <c r="T264" s="1705"/>
      <c r="U264" s="1705"/>
      <c r="V264" s="1705"/>
      <c r="W264" s="1705"/>
      <c r="X264" s="1705"/>
      <c r="Y264" s="1705"/>
      <c r="Z264" s="1705"/>
    </row>
    <row r="265" spans="1:26" ht="15.75" customHeight="1">
      <c r="A265" s="1705"/>
      <c r="B265" s="1705"/>
      <c r="C265" s="1705"/>
      <c r="D265" s="1705"/>
      <c r="E265" s="1705"/>
      <c r="F265" s="1705"/>
      <c r="G265" s="1705"/>
      <c r="H265" s="1705"/>
      <c r="I265" s="1705"/>
      <c r="J265" s="1705"/>
      <c r="K265" s="1705"/>
      <c r="L265" s="1705"/>
      <c r="M265" s="1705"/>
      <c r="N265" s="1705"/>
      <c r="O265" s="1705"/>
      <c r="P265" s="1705"/>
      <c r="Q265" s="1705"/>
      <c r="R265" s="1705"/>
      <c r="S265" s="1705"/>
      <c r="T265" s="1705"/>
      <c r="U265" s="1705"/>
      <c r="V265" s="1705"/>
      <c r="W265" s="1705"/>
      <c r="X265" s="1705"/>
      <c r="Y265" s="1705"/>
      <c r="Z265" s="1705"/>
    </row>
    <row r="266" spans="1:26" ht="15.75" customHeight="1">
      <c r="A266" s="1705"/>
      <c r="B266" s="1705"/>
      <c r="C266" s="1705"/>
      <c r="D266" s="1705"/>
      <c r="E266" s="1705"/>
      <c r="F266" s="1705"/>
      <c r="G266" s="1705"/>
      <c r="H266" s="1705"/>
      <c r="I266" s="1705"/>
      <c r="J266" s="1705"/>
      <c r="K266" s="1705"/>
      <c r="L266" s="1705"/>
      <c r="M266" s="1705"/>
      <c r="N266" s="1705"/>
      <c r="O266" s="1705"/>
      <c r="P266" s="1705"/>
      <c r="Q266" s="1705"/>
      <c r="R266" s="1705"/>
      <c r="S266" s="1705"/>
      <c r="T266" s="1705"/>
      <c r="U266" s="1705"/>
      <c r="V266" s="1705"/>
      <c r="W266" s="1705"/>
      <c r="X266" s="1705"/>
      <c r="Y266" s="1705"/>
      <c r="Z266" s="1705"/>
    </row>
    <row r="267" spans="1:26" ht="15.75" customHeight="1">
      <c r="A267" s="1705"/>
      <c r="B267" s="1705"/>
      <c r="C267" s="1705"/>
      <c r="D267" s="1705"/>
      <c r="E267" s="1705"/>
      <c r="F267" s="1705"/>
      <c r="G267" s="1705"/>
      <c r="H267" s="1705"/>
      <c r="I267" s="1705"/>
      <c r="J267" s="1705"/>
      <c r="K267" s="1705"/>
      <c r="L267" s="1705"/>
      <c r="M267" s="1705"/>
      <c r="N267" s="1705"/>
      <c r="O267" s="1705"/>
      <c r="P267" s="1705"/>
      <c r="Q267" s="1705"/>
      <c r="R267" s="1705"/>
      <c r="S267" s="1705"/>
      <c r="T267" s="1705"/>
      <c r="U267" s="1705"/>
      <c r="V267" s="1705"/>
      <c r="W267" s="1705"/>
      <c r="X267" s="1705"/>
      <c r="Y267" s="1705"/>
      <c r="Z267" s="1705"/>
    </row>
    <row r="268" spans="1:26" ht="15.75" customHeight="1">
      <c r="A268" s="1705"/>
      <c r="B268" s="1705"/>
      <c r="C268" s="1705"/>
      <c r="D268" s="1705"/>
      <c r="E268" s="1705"/>
      <c r="F268" s="1705"/>
      <c r="G268" s="1705"/>
      <c r="H268" s="1705"/>
      <c r="I268" s="1705"/>
      <c r="J268" s="1705"/>
      <c r="K268" s="1705"/>
      <c r="L268" s="1705"/>
      <c r="M268" s="1705"/>
      <c r="N268" s="1705"/>
      <c r="O268" s="1705"/>
      <c r="P268" s="1705"/>
      <c r="Q268" s="1705"/>
      <c r="R268" s="1705"/>
      <c r="S268" s="1705"/>
      <c r="T268" s="1705"/>
      <c r="U268" s="1705"/>
      <c r="V268" s="1705"/>
      <c r="W268" s="1705"/>
      <c r="X268" s="1705"/>
      <c r="Y268" s="1705"/>
      <c r="Z268" s="1705"/>
    </row>
    <row r="269" spans="1:26" ht="15.75" customHeight="1">
      <c r="A269" s="1705"/>
      <c r="B269" s="1705"/>
      <c r="C269" s="1705"/>
      <c r="D269" s="1705"/>
      <c r="E269" s="1705"/>
      <c r="F269" s="1705"/>
      <c r="G269" s="1705"/>
      <c r="H269" s="1705"/>
      <c r="I269" s="1705"/>
      <c r="J269" s="1705"/>
      <c r="K269" s="1705"/>
      <c r="L269" s="1705"/>
      <c r="M269" s="1705"/>
      <c r="N269" s="1705"/>
      <c r="O269" s="1705"/>
      <c r="P269" s="1705"/>
      <c r="Q269" s="1705"/>
      <c r="R269" s="1705"/>
      <c r="S269" s="1705"/>
      <c r="T269" s="1705"/>
      <c r="U269" s="1705"/>
      <c r="V269" s="1705"/>
      <c r="W269" s="1705"/>
      <c r="X269" s="1705"/>
      <c r="Y269" s="1705"/>
      <c r="Z269" s="1705"/>
    </row>
    <row r="270" spans="1:26" ht="15.75" customHeight="1">
      <c r="A270" s="1705"/>
      <c r="B270" s="1705"/>
      <c r="C270" s="1705"/>
      <c r="D270" s="1705"/>
      <c r="E270" s="1705"/>
      <c r="F270" s="1705"/>
      <c r="G270" s="1705"/>
      <c r="H270" s="1705"/>
      <c r="I270" s="1705"/>
      <c r="J270" s="1705"/>
      <c r="K270" s="1705"/>
      <c r="L270" s="1705"/>
      <c r="M270" s="1705"/>
      <c r="N270" s="1705"/>
      <c r="O270" s="1705"/>
      <c r="P270" s="1705"/>
      <c r="Q270" s="1705"/>
      <c r="R270" s="1705"/>
      <c r="S270" s="1705"/>
      <c r="T270" s="1705"/>
      <c r="U270" s="1705"/>
      <c r="V270" s="1705"/>
      <c r="W270" s="1705"/>
      <c r="X270" s="1705"/>
      <c r="Y270" s="1705"/>
      <c r="Z270" s="1705"/>
    </row>
    <row r="271" spans="1:26" ht="15.75" customHeight="1">
      <c r="A271" s="1705"/>
      <c r="B271" s="1705"/>
      <c r="C271" s="1705"/>
      <c r="D271" s="1705"/>
      <c r="E271" s="1705"/>
      <c r="F271" s="1705"/>
      <c r="G271" s="1705"/>
      <c r="H271" s="1705"/>
      <c r="I271" s="1705"/>
      <c r="J271" s="1705"/>
      <c r="K271" s="1705"/>
      <c r="L271" s="1705"/>
      <c r="M271" s="1705"/>
      <c r="N271" s="1705"/>
      <c r="O271" s="1705"/>
      <c r="P271" s="1705"/>
      <c r="Q271" s="1705"/>
      <c r="R271" s="1705"/>
      <c r="S271" s="1705"/>
      <c r="T271" s="1705"/>
      <c r="U271" s="1705"/>
      <c r="V271" s="1705"/>
      <c r="W271" s="1705"/>
      <c r="X271" s="1705"/>
      <c r="Y271" s="1705"/>
      <c r="Z271" s="1705"/>
    </row>
    <row r="272" spans="1:26" ht="15.75" customHeight="1">
      <c r="A272" s="1705"/>
      <c r="B272" s="1705"/>
      <c r="C272" s="1705"/>
      <c r="D272" s="1705"/>
      <c r="E272" s="1705"/>
      <c r="F272" s="1705"/>
      <c r="G272" s="1705"/>
      <c r="H272" s="1705"/>
      <c r="I272" s="1705"/>
      <c r="J272" s="1705"/>
      <c r="K272" s="1705"/>
      <c r="L272" s="1705"/>
      <c r="M272" s="1705"/>
      <c r="N272" s="1705"/>
      <c r="O272" s="1705"/>
      <c r="P272" s="1705"/>
      <c r="Q272" s="1705"/>
      <c r="R272" s="1705"/>
      <c r="S272" s="1705"/>
      <c r="T272" s="1705"/>
      <c r="U272" s="1705"/>
      <c r="V272" s="1705"/>
      <c r="W272" s="1705"/>
      <c r="X272" s="1705"/>
      <c r="Y272" s="1705"/>
      <c r="Z272" s="1705"/>
    </row>
    <row r="273" spans="1:26" ht="15.75" customHeight="1">
      <c r="A273" s="1705"/>
      <c r="B273" s="1705"/>
      <c r="C273" s="1705"/>
      <c r="D273" s="1705"/>
      <c r="E273" s="1705"/>
      <c r="F273" s="1705"/>
      <c r="G273" s="1705"/>
      <c r="H273" s="1705"/>
      <c r="I273" s="1705"/>
      <c r="J273" s="1705"/>
      <c r="K273" s="1705"/>
      <c r="L273" s="1705"/>
      <c r="M273" s="1705"/>
      <c r="N273" s="1705"/>
      <c r="O273" s="1705"/>
      <c r="P273" s="1705"/>
      <c r="Q273" s="1705"/>
      <c r="R273" s="1705"/>
      <c r="S273" s="1705"/>
      <c r="T273" s="1705"/>
      <c r="U273" s="1705"/>
      <c r="V273" s="1705"/>
      <c r="W273" s="1705"/>
      <c r="X273" s="1705"/>
      <c r="Y273" s="1705"/>
      <c r="Z273" s="1705"/>
    </row>
    <row r="274" spans="1:26" ht="15.75" customHeight="1">
      <c r="A274" s="1705"/>
      <c r="B274" s="1705"/>
      <c r="C274" s="1705"/>
      <c r="D274" s="1705"/>
      <c r="E274" s="1705"/>
      <c r="F274" s="1705"/>
      <c r="G274" s="1705"/>
      <c r="H274" s="1705"/>
      <c r="I274" s="1705"/>
      <c r="J274" s="1705"/>
      <c r="K274" s="1705"/>
      <c r="L274" s="1705"/>
      <c r="M274" s="1705"/>
      <c r="N274" s="1705"/>
      <c r="O274" s="1705"/>
      <c r="P274" s="1705"/>
      <c r="Q274" s="1705"/>
      <c r="R274" s="1705"/>
      <c r="S274" s="1705"/>
      <c r="T274" s="1705"/>
      <c r="U274" s="1705"/>
      <c r="V274" s="1705"/>
      <c r="W274" s="1705"/>
      <c r="X274" s="1705"/>
      <c r="Y274" s="1705"/>
      <c r="Z274" s="1705"/>
    </row>
    <row r="275" spans="1:26" ht="15.75" customHeight="1">
      <c r="A275" s="1705"/>
      <c r="B275" s="1705"/>
      <c r="C275" s="1705"/>
      <c r="D275" s="1705"/>
      <c r="E275" s="1705"/>
      <c r="F275" s="1705"/>
      <c r="G275" s="1705"/>
      <c r="H275" s="1705"/>
      <c r="I275" s="1705"/>
      <c r="J275" s="1705"/>
      <c r="K275" s="1705"/>
      <c r="L275" s="1705"/>
      <c r="M275" s="1705"/>
      <c r="N275" s="1705"/>
      <c r="O275" s="1705"/>
      <c r="P275" s="1705"/>
      <c r="Q275" s="1705"/>
      <c r="R275" s="1705"/>
      <c r="S275" s="1705"/>
      <c r="T275" s="1705"/>
      <c r="U275" s="1705"/>
      <c r="V275" s="1705"/>
      <c r="W275" s="1705"/>
      <c r="X275" s="1705"/>
      <c r="Y275" s="1705"/>
      <c r="Z275" s="1705"/>
    </row>
    <row r="276" spans="1:26" ht="15.75" customHeight="1">
      <c r="A276" s="1705"/>
      <c r="B276" s="1705"/>
      <c r="C276" s="1705"/>
      <c r="D276" s="1705"/>
      <c r="E276" s="1705"/>
      <c r="F276" s="1705"/>
      <c r="G276" s="1705"/>
      <c r="H276" s="1705"/>
      <c r="I276" s="1705"/>
      <c r="J276" s="1705"/>
      <c r="K276" s="1705"/>
      <c r="L276" s="1705"/>
      <c r="M276" s="1705"/>
      <c r="N276" s="1705"/>
      <c r="O276" s="1705"/>
      <c r="P276" s="1705"/>
      <c r="Q276" s="1705"/>
      <c r="R276" s="1705"/>
      <c r="S276" s="1705"/>
      <c r="T276" s="1705"/>
      <c r="U276" s="1705"/>
      <c r="V276" s="1705"/>
      <c r="W276" s="1705"/>
      <c r="X276" s="1705"/>
      <c r="Y276" s="1705"/>
      <c r="Z276" s="1705"/>
    </row>
    <row r="277" spans="1:26" ht="15.75" customHeight="1">
      <c r="A277" s="1705"/>
      <c r="B277" s="1705"/>
      <c r="C277" s="1705"/>
      <c r="D277" s="1705"/>
      <c r="E277" s="1705"/>
      <c r="F277" s="1705"/>
      <c r="G277" s="1705"/>
      <c r="H277" s="1705"/>
      <c r="I277" s="1705"/>
      <c r="J277" s="1705"/>
      <c r="K277" s="1705"/>
      <c r="L277" s="1705"/>
      <c r="M277" s="1705"/>
      <c r="N277" s="1705"/>
      <c r="O277" s="1705"/>
      <c r="P277" s="1705"/>
      <c r="Q277" s="1705"/>
      <c r="R277" s="1705"/>
      <c r="S277" s="1705"/>
      <c r="T277" s="1705"/>
      <c r="U277" s="1705"/>
      <c r="V277" s="1705"/>
      <c r="W277" s="1705"/>
      <c r="X277" s="1705"/>
      <c r="Y277" s="1705"/>
      <c r="Z277" s="1705"/>
    </row>
    <row r="278" spans="1:26" ht="15.75" customHeight="1">
      <c r="A278" s="1705"/>
      <c r="B278" s="1705"/>
      <c r="C278" s="1705"/>
      <c r="D278" s="1705"/>
      <c r="E278" s="1705"/>
      <c r="F278" s="1705"/>
      <c r="G278" s="1705"/>
      <c r="H278" s="1705"/>
      <c r="I278" s="1705"/>
      <c r="J278" s="1705"/>
      <c r="K278" s="1705"/>
      <c r="L278" s="1705"/>
      <c r="M278" s="1705"/>
      <c r="N278" s="1705"/>
      <c r="O278" s="1705"/>
      <c r="P278" s="1705"/>
      <c r="Q278" s="1705"/>
      <c r="R278" s="1705"/>
      <c r="S278" s="1705"/>
      <c r="T278" s="1705"/>
      <c r="U278" s="1705"/>
      <c r="V278" s="1705"/>
      <c r="W278" s="1705"/>
      <c r="X278" s="1705"/>
      <c r="Y278" s="1705"/>
      <c r="Z278" s="1705"/>
    </row>
    <row r="279" spans="1:26" ht="15.75" customHeight="1">
      <c r="A279" s="1705"/>
      <c r="B279" s="1705"/>
      <c r="C279" s="1705"/>
      <c r="D279" s="1705"/>
      <c r="E279" s="1705"/>
      <c r="F279" s="1705"/>
      <c r="G279" s="1705"/>
      <c r="H279" s="1705"/>
      <c r="I279" s="1705"/>
      <c r="J279" s="1705"/>
      <c r="K279" s="1705"/>
      <c r="L279" s="1705"/>
      <c r="M279" s="1705"/>
      <c r="N279" s="1705"/>
      <c r="O279" s="1705"/>
      <c r="P279" s="1705"/>
      <c r="Q279" s="1705"/>
      <c r="R279" s="1705"/>
      <c r="S279" s="1705"/>
      <c r="T279" s="1705"/>
      <c r="U279" s="1705"/>
      <c r="V279" s="1705"/>
      <c r="W279" s="1705"/>
      <c r="X279" s="1705"/>
      <c r="Y279" s="1705"/>
      <c r="Z279" s="1705"/>
    </row>
    <row r="280" spans="1:26" ht="15.75" customHeight="1">
      <c r="A280" s="1705"/>
      <c r="B280" s="1705"/>
      <c r="C280" s="1705"/>
      <c r="D280" s="1705"/>
      <c r="E280" s="1705"/>
      <c r="F280" s="1705"/>
      <c r="G280" s="1705"/>
      <c r="H280" s="1705"/>
      <c r="I280" s="1705"/>
      <c r="J280" s="1705"/>
      <c r="K280" s="1705"/>
      <c r="L280" s="1705"/>
      <c r="M280" s="1705"/>
      <c r="N280" s="1705"/>
      <c r="O280" s="1705"/>
      <c r="P280" s="1705"/>
      <c r="Q280" s="1705"/>
      <c r="R280" s="1705"/>
      <c r="S280" s="1705"/>
      <c r="T280" s="1705"/>
      <c r="U280" s="1705"/>
      <c r="V280" s="1705"/>
      <c r="W280" s="1705"/>
      <c r="X280" s="1705"/>
      <c r="Y280" s="1705"/>
      <c r="Z280" s="1705"/>
    </row>
    <row r="281" spans="1:26" ht="15.75" customHeight="1">
      <c r="A281" s="1705"/>
      <c r="B281" s="1705"/>
      <c r="C281" s="1705"/>
      <c r="D281" s="1705"/>
      <c r="E281" s="1705"/>
      <c r="F281" s="1705"/>
      <c r="G281" s="1705"/>
      <c r="H281" s="1705"/>
      <c r="I281" s="1705"/>
      <c r="J281" s="1705"/>
      <c r="K281" s="1705"/>
      <c r="L281" s="1705"/>
      <c r="M281" s="1705"/>
      <c r="N281" s="1705"/>
      <c r="O281" s="1705"/>
      <c r="P281" s="1705"/>
      <c r="Q281" s="1705"/>
      <c r="R281" s="1705"/>
      <c r="S281" s="1705"/>
      <c r="T281" s="1705"/>
      <c r="U281" s="1705"/>
      <c r="V281" s="1705"/>
      <c r="W281" s="1705"/>
      <c r="X281" s="1705"/>
      <c r="Y281" s="1705"/>
      <c r="Z281" s="1705"/>
    </row>
    <row r="282" spans="1:26" ht="15.75" customHeight="1">
      <c r="A282" s="1705"/>
      <c r="B282" s="1705"/>
      <c r="C282" s="1705"/>
      <c r="D282" s="1705"/>
      <c r="E282" s="1705"/>
      <c r="F282" s="1705"/>
      <c r="G282" s="1705"/>
      <c r="H282" s="1705"/>
      <c r="I282" s="1705"/>
      <c r="J282" s="1705"/>
      <c r="K282" s="1705"/>
      <c r="L282" s="1705"/>
      <c r="M282" s="1705"/>
      <c r="N282" s="1705"/>
      <c r="O282" s="1705"/>
      <c r="P282" s="1705"/>
      <c r="Q282" s="1705"/>
      <c r="R282" s="1705"/>
      <c r="S282" s="1705"/>
      <c r="T282" s="1705"/>
      <c r="U282" s="1705"/>
      <c r="V282" s="1705"/>
      <c r="W282" s="1705"/>
      <c r="X282" s="1705"/>
      <c r="Y282" s="1705"/>
      <c r="Z282" s="1705"/>
    </row>
    <row r="283" spans="1:26" ht="15.75" customHeight="1">
      <c r="A283" s="1705"/>
      <c r="B283" s="1705"/>
      <c r="C283" s="1705"/>
      <c r="D283" s="1705"/>
      <c r="E283" s="1705"/>
      <c r="F283" s="1705"/>
      <c r="G283" s="1705"/>
      <c r="H283" s="1705"/>
      <c r="I283" s="1705"/>
      <c r="J283" s="1705"/>
      <c r="K283" s="1705"/>
      <c r="L283" s="1705"/>
      <c r="M283" s="1705"/>
      <c r="N283" s="1705"/>
      <c r="O283" s="1705"/>
      <c r="P283" s="1705"/>
      <c r="Q283" s="1705"/>
      <c r="R283" s="1705"/>
      <c r="S283" s="1705"/>
      <c r="T283" s="1705"/>
      <c r="U283" s="1705"/>
      <c r="V283" s="1705"/>
      <c r="W283" s="1705"/>
      <c r="X283" s="1705"/>
      <c r="Y283" s="1705"/>
      <c r="Z283" s="1705"/>
    </row>
    <row r="284" spans="1:26" ht="15.75" customHeight="1">
      <c r="A284" s="1705"/>
      <c r="B284" s="1705"/>
      <c r="C284" s="1705"/>
      <c r="D284" s="1705"/>
      <c r="E284" s="1705"/>
      <c r="F284" s="1705"/>
      <c r="G284" s="1705"/>
      <c r="H284" s="1705"/>
      <c r="I284" s="1705"/>
      <c r="J284" s="1705"/>
      <c r="K284" s="1705"/>
      <c r="L284" s="1705"/>
      <c r="M284" s="1705"/>
      <c r="N284" s="1705"/>
      <c r="O284" s="1705"/>
      <c r="P284" s="1705"/>
      <c r="Q284" s="1705"/>
      <c r="R284" s="1705"/>
      <c r="S284" s="1705"/>
      <c r="T284" s="1705"/>
      <c r="U284" s="1705"/>
      <c r="V284" s="1705"/>
      <c r="W284" s="1705"/>
      <c r="X284" s="1705"/>
      <c r="Y284" s="1705"/>
      <c r="Z284" s="1705"/>
    </row>
    <row r="285" spans="1:26" ht="15.75" customHeight="1">
      <c r="A285" s="1705"/>
      <c r="B285" s="1705"/>
      <c r="C285" s="1705"/>
      <c r="D285" s="1705"/>
      <c r="E285" s="1705"/>
      <c r="F285" s="1705"/>
      <c r="G285" s="1705"/>
      <c r="H285" s="1705"/>
      <c r="I285" s="1705"/>
      <c r="J285" s="1705"/>
      <c r="K285" s="1705"/>
      <c r="L285" s="1705"/>
      <c r="M285" s="1705"/>
      <c r="N285" s="1705"/>
      <c r="O285" s="1705"/>
      <c r="P285" s="1705"/>
      <c r="Q285" s="1705"/>
      <c r="R285" s="1705"/>
      <c r="S285" s="1705"/>
      <c r="T285" s="1705"/>
      <c r="U285" s="1705"/>
      <c r="V285" s="1705"/>
      <c r="W285" s="1705"/>
      <c r="X285" s="1705"/>
      <c r="Y285" s="1705"/>
      <c r="Z285" s="1705"/>
    </row>
    <row r="286" spans="1:26" ht="15.75" customHeight="1">
      <c r="A286" s="1705"/>
      <c r="B286" s="1705"/>
      <c r="C286" s="1705"/>
      <c r="D286" s="1705"/>
      <c r="E286" s="1705"/>
      <c r="F286" s="1705"/>
      <c r="G286" s="1705"/>
      <c r="H286" s="1705"/>
      <c r="I286" s="1705"/>
      <c r="J286" s="1705"/>
      <c r="K286" s="1705"/>
      <c r="L286" s="1705"/>
      <c r="M286" s="1705"/>
      <c r="N286" s="1705"/>
      <c r="O286" s="1705"/>
      <c r="P286" s="1705"/>
      <c r="Q286" s="1705"/>
      <c r="R286" s="1705"/>
      <c r="S286" s="1705"/>
      <c r="T286" s="1705"/>
      <c r="U286" s="1705"/>
      <c r="V286" s="1705"/>
      <c r="W286" s="1705"/>
      <c r="X286" s="1705"/>
      <c r="Y286" s="1705"/>
      <c r="Z286" s="1705"/>
    </row>
    <row r="287" spans="1:26" ht="15.75" customHeight="1">
      <c r="A287" s="1705"/>
      <c r="B287" s="1705"/>
      <c r="C287" s="1705"/>
      <c r="D287" s="1705"/>
      <c r="E287" s="1705"/>
      <c r="F287" s="1705"/>
      <c r="G287" s="1705"/>
      <c r="H287" s="1705"/>
      <c r="I287" s="1705"/>
      <c r="J287" s="1705"/>
      <c r="K287" s="1705"/>
      <c r="L287" s="1705"/>
      <c r="M287" s="1705"/>
      <c r="N287" s="1705"/>
      <c r="O287" s="1705"/>
      <c r="P287" s="1705"/>
      <c r="Q287" s="1705"/>
      <c r="R287" s="1705"/>
      <c r="S287" s="1705"/>
      <c r="T287" s="1705"/>
      <c r="U287" s="1705"/>
      <c r="V287" s="1705"/>
      <c r="W287" s="1705"/>
      <c r="X287" s="1705"/>
      <c r="Y287" s="1705"/>
      <c r="Z287" s="1705"/>
    </row>
    <row r="288" spans="1:26" ht="15.75" customHeight="1">
      <c r="A288" s="1705"/>
      <c r="B288" s="1705"/>
      <c r="C288" s="1705"/>
      <c r="D288" s="1705"/>
      <c r="E288" s="1705"/>
      <c r="F288" s="1705"/>
      <c r="G288" s="1705"/>
      <c r="H288" s="1705"/>
      <c r="I288" s="1705"/>
      <c r="J288" s="1705"/>
      <c r="K288" s="1705"/>
      <c r="L288" s="1705"/>
      <c r="M288" s="1705"/>
      <c r="N288" s="1705"/>
      <c r="O288" s="1705"/>
      <c r="P288" s="1705"/>
      <c r="Q288" s="1705"/>
      <c r="R288" s="1705"/>
      <c r="S288" s="1705"/>
      <c r="T288" s="1705"/>
      <c r="U288" s="1705"/>
      <c r="V288" s="1705"/>
      <c r="W288" s="1705"/>
      <c r="X288" s="1705"/>
      <c r="Y288" s="1705"/>
      <c r="Z288" s="1705"/>
    </row>
    <row r="289" spans="1:26" ht="15.75" customHeight="1">
      <c r="A289" s="1705"/>
      <c r="B289" s="1705"/>
      <c r="C289" s="1705"/>
      <c r="D289" s="1705"/>
      <c r="E289" s="1705"/>
      <c r="F289" s="1705"/>
      <c r="G289" s="1705"/>
      <c r="H289" s="1705"/>
      <c r="I289" s="1705"/>
      <c r="J289" s="1705"/>
      <c r="K289" s="1705"/>
      <c r="L289" s="1705"/>
      <c r="M289" s="1705"/>
      <c r="N289" s="1705"/>
      <c r="O289" s="1705"/>
      <c r="P289" s="1705"/>
      <c r="Q289" s="1705"/>
      <c r="R289" s="1705"/>
      <c r="S289" s="1705"/>
      <c r="T289" s="1705"/>
      <c r="U289" s="1705"/>
      <c r="V289" s="1705"/>
      <c r="W289" s="1705"/>
      <c r="X289" s="1705"/>
      <c r="Y289" s="1705"/>
      <c r="Z289" s="1705"/>
    </row>
    <row r="290" spans="1:26" ht="15.75" customHeight="1">
      <c r="A290" s="1705"/>
      <c r="B290" s="1705"/>
      <c r="C290" s="1705"/>
      <c r="D290" s="1705"/>
      <c r="E290" s="1705"/>
      <c r="F290" s="1705"/>
      <c r="G290" s="1705"/>
      <c r="H290" s="1705"/>
      <c r="I290" s="1705"/>
      <c r="J290" s="1705"/>
      <c r="K290" s="1705"/>
      <c r="L290" s="1705"/>
      <c r="M290" s="1705"/>
      <c r="N290" s="1705"/>
      <c r="O290" s="1705"/>
      <c r="P290" s="1705"/>
      <c r="Q290" s="1705"/>
      <c r="R290" s="1705"/>
      <c r="S290" s="1705"/>
      <c r="T290" s="1705"/>
      <c r="U290" s="1705"/>
      <c r="V290" s="1705"/>
      <c r="W290" s="1705"/>
      <c r="X290" s="1705"/>
      <c r="Y290" s="1705"/>
      <c r="Z290" s="1705"/>
    </row>
    <row r="291" spans="1:26" ht="15.75" customHeight="1">
      <c r="A291" s="1705"/>
      <c r="B291" s="1705"/>
      <c r="C291" s="1705"/>
      <c r="D291" s="1705"/>
      <c r="E291" s="1705"/>
      <c r="F291" s="1705"/>
      <c r="G291" s="1705"/>
      <c r="H291" s="1705"/>
      <c r="I291" s="1705"/>
      <c r="J291" s="1705"/>
      <c r="K291" s="1705"/>
      <c r="L291" s="1705"/>
      <c r="M291" s="1705"/>
      <c r="N291" s="1705"/>
      <c r="O291" s="1705"/>
      <c r="P291" s="1705"/>
      <c r="Q291" s="1705"/>
      <c r="R291" s="1705"/>
      <c r="S291" s="1705"/>
      <c r="T291" s="1705"/>
      <c r="U291" s="1705"/>
      <c r="V291" s="1705"/>
      <c r="W291" s="1705"/>
      <c r="X291" s="1705"/>
      <c r="Y291" s="1705"/>
      <c r="Z291" s="1705"/>
    </row>
    <row r="292" spans="1:26" ht="15.75" customHeight="1">
      <c r="A292" s="1705"/>
      <c r="B292" s="1705"/>
      <c r="C292" s="1705"/>
      <c r="D292" s="1705"/>
      <c r="E292" s="1705"/>
      <c r="F292" s="1705"/>
      <c r="G292" s="1705"/>
      <c r="H292" s="1705"/>
      <c r="I292" s="1705"/>
      <c r="J292" s="1705"/>
      <c r="K292" s="1705"/>
      <c r="L292" s="1705"/>
      <c r="M292" s="1705"/>
      <c r="N292" s="1705"/>
      <c r="O292" s="1705"/>
      <c r="P292" s="1705"/>
      <c r="Q292" s="1705"/>
      <c r="R292" s="1705"/>
      <c r="S292" s="1705"/>
      <c r="T292" s="1705"/>
      <c r="U292" s="1705"/>
      <c r="V292" s="1705"/>
      <c r="W292" s="1705"/>
      <c r="X292" s="1705"/>
      <c r="Y292" s="1705"/>
      <c r="Z292" s="1705"/>
    </row>
    <row r="293" spans="1:26" ht="15.75" customHeight="1">
      <c r="A293" s="1705"/>
      <c r="B293" s="1705"/>
      <c r="C293" s="1705"/>
      <c r="D293" s="1705"/>
      <c r="E293" s="1705"/>
      <c r="F293" s="1705"/>
      <c r="G293" s="1705"/>
      <c r="H293" s="1705"/>
      <c r="I293" s="1705"/>
      <c r="J293" s="1705"/>
      <c r="K293" s="1705"/>
      <c r="L293" s="1705"/>
      <c r="M293" s="1705"/>
      <c r="N293" s="1705"/>
      <c r="O293" s="1705"/>
      <c r="P293" s="1705"/>
      <c r="Q293" s="1705"/>
      <c r="R293" s="1705"/>
      <c r="S293" s="1705"/>
      <c r="T293" s="1705"/>
      <c r="U293" s="1705"/>
      <c r="V293" s="1705"/>
      <c r="W293" s="1705"/>
      <c r="X293" s="1705"/>
      <c r="Y293" s="1705"/>
      <c r="Z293" s="1705"/>
    </row>
    <row r="294" spans="1:26" ht="15.75" customHeight="1">
      <c r="A294" s="1705"/>
      <c r="B294" s="1705"/>
      <c r="C294" s="1705"/>
      <c r="D294" s="1705"/>
      <c r="E294" s="1705"/>
      <c r="F294" s="1705"/>
      <c r="G294" s="1705"/>
      <c r="H294" s="1705"/>
      <c r="I294" s="1705"/>
      <c r="J294" s="1705"/>
      <c r="K294" s="1705"/>
      <c r="L294" s="1705"/>
      <c r="M294" s="1705"/>
      <c r="N294" s="1705"/>
      <c r="O294" s="1705"/>
      <c r="P294" s="1705"/>
      <c r="Q294" s="1705"/>
      <c r="R294" s="1705"/>
      <c r="S294" s="1705"/>
      <c r="T294" s="1705"/>
      <c r="U294" s="1705"/>
      <c r="V294" s="1705"/>
      <c r="W294" s="1705"/>
      <c r="X294" s="1705"/>
      <c r="Y294" s="1705"/>
      <c r="Z294" s="1705"/>
    </row>
    <row r="295" spans="1:26" ht="15.75" customHeight="1">
      <c r="A295" s="1705"/>
      <c r="B295" s="1705"/>
      <c r="C295" s="1705"/>
      <c r="D295" s="1705"/>
      <c r="E295" s="1705"/>
      <c r="F295" s="1705"/>
      <c r="G295" s="1705"/>
      <c r="H295" s="1705"/>
      <c r="I295" s="1705"/>
      <c r="J295" s="1705"/>
      <c r="K295" s="1705"/>
      <c r="L295" s="1705"/>
      <c r="M295" s="1705"/>
      <c r="N295" s="1705"/>
      <c r="O295" s="1705"/>
      <c r="P295" s="1705"/>
      <c r="Q295" s="1705"/>
      <c r="R295" s="1705"/>
      <c r="S295" s="1705"/>
      <c r="T295" s="1705"/>
      <c r="U295" s="1705"/>
      <c r="V295" s="1705"/>
      <c r="W295" s="1705"/>
      <c r="X295" s="1705"/>
      <c r="Y295" s="1705"/>
      <c r="Z295" s="1705"/>
    </row>
    <row r="296" spans="1:26" ht="15.75" customHeight="1">
      <c r="A296" s="1705"/>
      <c r="B296" s="1705"/>
      <c r="C296" s="1705"/>
      <c r="D296" s="1705"/>
      <c r="E296" s="1705"/>
      <c r="F296" s="1705"/>
      <c r="G296" s="1705"/>
      <c r="H296" s="1705"/>
      <c r="I296" s="1705"/>
      <c r="J296" s="1705"/>
      <c r="K296" s="1705"/>
      <c r="L296" s="1705"/>
      <c r="M296" s="1705"/>
      <c r="N296" s="1705"/>
      <c r="O296" s="1705"/>
      <c r="P296" s="1705"/>
      <c r="Q296" s="1705"/>
      <c r="R296" s="1705"/>
      <c r="S296" s="1705"/>
      <c r="T296" s="1705"/>
      <c r="U296" s="1705"/>
      <c r="V296" s="1705"/>
      <c r="W296" s="1705"/>
      <c r="X296" s="1705"/>
      <c r="Y296" s="1705"/>
      <c r="Z296" s="1705"/>
    </row>
    <row r="297" spans="1:26" ht="15.75" customHeight="1">
      <c r="A297" s="1705"/>
      <c r="B297" s="1705"/>
      <c r="C297" s="1705"/>
      <c r="D297" s="1705"/>
      <c r="E297" s="1705"/>
      <c r="F297" s="1705"/>
      <c r="G297" s="1705"/>
      <c r="H297" s="1705"/>
      <c r="I297" s="1705"/>
      <c r="J297" s="1705"/>
      <c r="K297" s="1705"/>
      <c r="L297" s="1705"/>
      <c r="M297" s="1705"/>
      <c r="N297" s="1705"/>
      <c r="O297" s="1705"/>
      <c r="P297" s="1705"/>
      <c r="Q297" s="1705"/>
      <c r="R297" s="1705"/>
      <c r="S297" s="1705"/>
      <c r="T297" s="1705"/>
      <c r="U297" s="1705"/>
      <c r="V297" s="1705"/>
      <c r="W297" s="1705"/>
      <c r="X297" s="1705"/>
      <c r="Y297" s="1705"/>
      <c r="Z297" s="1705"/>
    </row>
    <row r="298" spans="1:26" ht="15.75" customHeight="1">
      <c r="A298" s="1705"/>
      <c r="B298" s="1705"/>
      <c r="C298" s="1705"/>
      <c r="D298" s="1705"/>
      <c r="E298" s="1705"/>
      <c r="F298" s="1705"/>
      <c r="G298" s="1705"/>
      <c r="H298" s="1705"/>
      <c r="I298" s="1705"/>
      <c r="J298" s="1705"/>
      <c r="K298" s="1705"/>
      <c r="L298" s="1705"/>
      <c r="M298" s="1705"/>
      <c r="N298" s="1705"/>
      <c r="O298" s="1705"/>
      <c r="P298" s="1705"/>
      <c r="Q298" s="1705"/>
      <c r="R298" s="1705"/>
      <c r="S298" s="1705"/>
      <c r="T298" s="1705"/>
      <c r="U298" s="1705"/>
      <c r="V298" s="1705"/>
      <c r="W298" s="1705"/>
      <c r="X298" s="1705"/>
      <c r="Y298" s="1705"/>
      <c r="Z298" s="1705"/>
    </row>
    <row r="299" spans="1:26" ht="15.75" customHeight="1">
      <c r="A299" s="1705"/>
      <c r="B299" s="1705"/>
      <c r="C299" s="1705"/>
      <c r="D299" s="1705"/>
      <c r="E299" s="1705"/>
      <c r="F299" s="1705"/>
      <c r="G299" s="1705"/>
      <c r="H299" s="1705"/>
      <c r="I299" s="1705"/>
      <c r="J299" s="1705"/>
      <c r="K299" s="1705"/>
      <c r="L299" s="1705"/>
      <c r="M299" s="1705"/>
      <c r="N299" s="1705"/>
      <c r="O299" s="1705"/>
      <c r="P299" s="1705"/>
      <c r="Q299" s="1705"/>
      <c r="R299" s="1705"/>
      <c r="S299" s="1705"/>
      <c r="T299" s="1705"/>
      <c r="U299" s="1705"/>
      <c r="V299" s="1705"/>
      <c r="W299" s="1705"/>
      <c r="X299" s="1705"/>
      <c r="Y299" s="1705"/>
      <c r="Z299" s="1705"/>
    </row>
    <row r="300" spans="1:26" ht="15.75" customHeight="1">
      <c r="A300" s="1705"/>
      <c r="B300" s="1705"/>
      <c r="C300" s="1705"/>
      <c r="D300" s="1705"/>
      <c r="E300" s="1705"/>
      <c r="F300" s="1705"/>
      <c r="G300" s="1705"/>
      <c r="H300" s="1705"/>
      <c r="I300" s="1705"/>
      <c r="J300" s="1705"/>
      <c r="K300" s="1705"/>
      <c r="L300" s="1705"/>
      <c r="M300" s="1705"/>
      <c r="N300" s="1705"/>
      <c r="O300" s="1705"/>
      <c r="P300" s="1705"/>
      <c r="Q300" s="1705"/>
      <c r="R300" s="1705"/>
      <c r="S300" s="1705"/>
      <c r="T300" s="1705"/>
      <c r="U300" s="1705"/>
      <c r="V300" s="1705"/>
      <c r="W300" s="1705"/>
      <c r="X300" s="1705"/>
      <c r="Y300" s="1705"/>
      <c r="Z300" s="1705"/>
    </row>
    <row r="301" spans="1:26" ht="15.75" customHeight="1">
      <c r="A301" s="1705"/>
      <c r="B301" s="1705"/>
      <c r="C301" s="1705"/>
      <c r="D301" s="1705"/>
      <c r="E301" s="1705"/>
      <c r="F301" s="1705"/>
      <c r="G301" s="1705"/>
      <c r="H301" s="1705"/>
      <c r="I301" s="1705"/>
      <c r="J301" s="1705"/>
      <c r="K301" s="1705"/>
      <c r="L301" s="1705"/>
      <c r="M301" s="1705"/>
      <c r="N301" s="1705"/>
      <c r="O301" s="1705"/>
      <c r="P301" s="1705"/>
      <c r="Q301" s="1705"/>
      <c r="R301" s="1705"/>
      <c r="S301" s="1705"/>
      <c r="T301" s="1705"/>
      <c r="U301" s="1705"/>
      <c r="V301" s="1705"/>
      <c r="W301" s="1705"/>
      <c r="X301" s="1705"/>
      <c r="Y301" s="1705"/>
      <c r="Z301" s="1705"/>
    </row>
    <row r="302" spans="1:26" ht="15.75" customHeight="1">
      <c r="A302" s="1705"/>
      <c r="B302" s="1705"/>
      <c r="C302" s="1705"/>
      <c r="D302" s="1705"/>
      <c r="E302" s="1705"/>
      <c r="F302" s="1705"/>
      <c r="G302" s="1705"/>
      <c r="H302" s="1705"/>
      <c r="I302" s="1705"/>
      <c r="J302" s="1705"/>
      <c r="K302" s="1705"/>
      <c r="L302" s="1705"/>
      <c r="M302" s="1705"/>
      <c r="N302" s="1705"/>
      <c r="O302" s="1705"/>
      <c r="P302" s="1705"/>
      <c r="Q302" s="1705"/>
      <c r="R302" s="1705"/>
      <c r="S302" s="1705"/>
      <c r="T302" s="1705"/>
      <c r="U302" s="1705"/>
      <c r="V302" s="1705"/>
      <c r="W302" s="1705"/>
      <c r="X302" s="1705"/>
      <c r="Y302" s="1705"/>
      <c r="Z302" s="1705"/>
    </row>
    <row r="303" spans="1:26" ht="15.75" customHeight="1">
      <c r="A303" s="1705"/>
      <c r="B303" s="1705"/>
      <c r="C303" s="1705"/>
      <c r="D303" s="1705"/>
      <c r="E303" s="1705"/>
      <c r="F303" s="1705"/>
      <c r="G303" s="1705"/>
      <c r="H303" s="1705"/>
      <c r="I303" s="1705"/>
      <c r="J303" s="1705"/>
      <c r="K303" s="1705"/>
      <c r="L303" s="1705"/>
      <c r="M303" s="1705"/>
      <c r="N303" s="1705"/>
      <c r="O303" s="1705"/>
      <c r="P303" s="1705"/>
      <c r="Q303" s="1705"/>
      <c r="R303" s="1705"/>
      <c r="S303" s="1705"/>
      <c r="T303" s="1705"/>
      <c r="U303" s="1705"/>
      <c r="V303" s="1705"/>
      <c r="W303" s="1705"/>
      <c r="X303" s="1705"/>
      <c r="Y303" s="1705"/>
      <c r="Z303" s="1705"/>
    </row>
    <row r="304" spans="1:26" ht="15.75" customHeight="1">
      <c r="A304" s="1705"/>
      <c r="B304" s="1705"/>
      <c r="C304" s="1705"/>
      <c r="D304" s="1705"/>
      <c r="E304" s="1705"/>
      <c r="F304" s="1705"/>
      <c r="G304" s="1705"/>
      <c r="H304" s="1705"/>
      <c r="I304" s="1705"/>
      <c r="J304" s="1705"/>
      <c r="K304" s="1705"/>
      <c r="L304" s="1705"/>
      <c r="M304" s="1705"/>
      <c r="N304" s="1705"/>
      <c r="O304" s="1705"/>
      <c r="P304" s="1705"/>
      <c r="Q304" s="1705"/>
      <c r="R304" s="1705"/>
      <c r="S304" s="1705"/>
      <c r="T304" s="1705"/>
      <c r="U304" s="1705"/>
      <c r="V304" s="1705"/>
      <c r="W304" s="1705"/>
      <c r="X304" s="1705"/>
      <c r="Y304" s="1705"/>
      <c r="Z304" s="1705"/>
    </row>
    <row r="305" spans="1:26" ht="15.75" customHeight="1">
      <c r="A305" s="1705"/>
      <c r="B305" s="1705"/>
      <c r="C305" s="1705"/>
      <c r="D305" s="1705"/>
      <c r="E305" s="1705"/>
      <c r="F305" s="1705"/>
      <c r="G305" s="1705"/>
      <c r="H305" s="1705"/>
      <c r="I305" s="1705"/>
      <c r="J305" s="1705"/>
      <c r="K305" s="1705"/>
      <c r="L305" s="1705"/>
      <c r="M305" s="1705"/>
      <c r="N305" s="1705"/>
      <c r="O305" s="1705"/>
      <c r="P305" s="1705"/>
      <c r="Q305" s="1705"/>
      <c r="R305" s="1705"/>
      <c r="S305" s="1705"/>
      <c r="T305" s="1705"/>
      <c r="U305" s="1705"/>
      <c r="V305" s="1705"/>
      <c r="W305" s="1705"/>
      <c r="X305" s="1705"/>
      <c r="Y305" s="1705"/>
      <c r="Z305" s="1705"/>
    </row>
    <row r="306" spans="1:26" ht="15.75" customHeight="1">
      <c r="A306" s="1705"/>
      <c r="B306" s="1705"/>
      <c r="C306" s="1705"/>
      <c r="D306" s="1705"/>
      <c r="E306" s="1705"/>
      <c r="F306" s="1705"/>
      <c r="G306" s="1705"/>
      <c r="H306" s="1705"/>
      <c r="I306" s="1705"/>
      <c r="J306" s="1705"/>
      <c r="K306" s="1705"/>
      <c r="L306" s="1705"/>
      <c r="M306" s="1705"/>
      <c r="N306" s="1705"/>
      <c r="O306" s="1705"/>
      <c r="P306" s="1705"/>
      <c r="Q306" s="1705"/>
      <c r="R306" s="1705"/>
      <c r="S306" s="1705"/>
      <c r="T306" s="1705"/>
      <c r="U306" s="1705"/>
      <c r="V306" s="1705"/>
      <c r="W306" s="1705"/>
      <c r="X306" s="1705"/>
      <c r="Y306" s="1705"/>
      <c r="Z306" s="1705"/>
    </row>
    <row r="307" spans="1:26" ht="15.75" customHeight="1">
      <c r="A307" s="1705"/>
      <c r="B307" s="1705"/>
      <c r="C307" s="1705"/>
      <c r="D307" s="1705"/>
      <c r="E307" s="1705"/>
      <c r="F307" s="1705"/>
      <c r="G307" s="1705"/>
      <c r="H307" s="1705"/>
      <c r="I307" s="1705"/>
      <c r="J307" s="1705"/>
      <c r="K307" s="1705"/>
      <c r="L307" s="1705"/>
      <c r="M307" s="1705"/>
      <c r="N307" s="1705"/>
      <c r="O307" s="1705"/>
      <c r="P307" s="1705"/>
      <c r="Q307" s="1705"/>
      <c r="R307" s="1705"/>
      <c r="S307" s="1705"/>
      <c r="T307" s="1705"/>
      <c r="U307" s="1705"/>
      <c r="V307" s="1705"/>
      <c r="W307" s="1705"/>
      <c r="X307" s="1705"/>
      <c r="Y307" s="1705"/>
      <c r="Z307" s="1705"/>
    </row>
    <row r="308" spans="1:26" ht="15.75" customHeight="1">
      <c r="A308" s="1705"/>
      <c r="B308" s="1705"/>
      <c r="C308" s="1705"/>
      <c r="D308" s="1705"/>
      <c r="E308" s="1705"/>
      <c r="F308" s="1705"/>
      <c r="G308" s="1705"/>
      <c r="H308" s="1705"/>
      <c r="I308" s="1705"/>
      <c r="J308" s="1705"/>
      <c r="K308" s="1705"/>
      <c r="L308" s="1705"/>
      <c r="M308" s="1705"/>
      <c r="N308" s="1705"/>
      <c r="O308" s="1705"/>
      <c r="P308" s="1705"/>
      <c r="Q308" s="1705"/>
      <c r="R308" s="1705"/>
      <c r="S308" s="1705"/>
      <c r="T308" s="1705"/>
      <c r="U308" s="1705"/>
      <c r="V308" s="1705"/>
      <c r="W308" s="1705"/>
      <c r="X308" s="1705"/>
      <c r="Y308" s="1705"/>
      <c r="Z308" s="1705"/>
    </row>
    <row r="309" spans="1:26" ht="15.75" customHeight="1">
      <c r="A309" s="1705"/>
      <c r="B309" s="1705"/>
      <c r="C309" s="1705"/>
      <c r="D309" s="1705"/>
      <c r="E309" s="1705"/>
      <c r="F309" s="1705"/>
      <c r="G309" s="1705"/>
      <c r="H309" s="1705"/>
      <c r="I309" s="1705"/>
      <c r="J309" s="1705"/>
      <c r="K309" s="1705"/>
      <c r="L309" s="1705"/>
      <c r="M309" s="1705"/>
      <c r="N309" s="1705"/>
      <c r="O309" s="1705"/>
      <c r="P309" s="1705"/>
      <c r="Q309" s="1705"/>
      <c r="R309" s="1705"/>
      <c r="S309" s="1705"/>
      <c r="T309" s="1705"/>
      <c r="U309" s="1705"/>
      <c r="V309" s="1705"/>
      <c r="W309" s="1705"/>
      <c r="X309" s="1705"/>
      <c r="Y309" s="1705"/>
      <c r="Z309" s="1705"/>
    </row>
    <row r="310" spans="1:26" ht="15.75" customHeight="1">
      <c r="A310" s="1705"/>
      <c r="B310" s="1705"/>
      <c r="C310" s="1705"/>
      <c r="D310" s="1705"/>
      <c r="E310" s="1705"/>
      <c r="F310" s="1705"/>
      <c r="G310" s="1705"/>
      <c r="H310" s="1705"/>
      <c r="I310" s="1705"/>
      <c r="J310" s="1705"/>
      <c r="K310" s="1705"/>
      <c r="L310" s="1705"/>
      <c r="M310" s="1705"/>
      <c r="N310" s="1705"/>
      <c r="O310" s="1705"/>
      <c r="P310" s="1705"/>
      <c r="Q310" s="1705"/>
      <c r="R310" s="1705"/>
      <c r="S310" s="1705"/>
      <c r="T310" s="1705"/>
      <c r="U310" s="1705"/>
      <c r="V310" s="1705"/>
      <c r="W310" s="1705"/>
      <c r="X310" s="1705"/>
      <c r="Y310" s="1705"/>
      <c r="Z310" s="1705"/>
    </row>
    <row r="311" spans="1:26" ht="15.75" customHeight="1">
      <c r="A311" s="1705"/>
      <c r="B311" s="1705"/>
      <c r="C311" s="1705"/>
      <c r="D311" s="1705"/>
      <c r="E311" s="1705"/>
      <c r="F311" s="1705"/>
      <c r="G311" s="1705"/>
      <c r="H311" s="1705"/>
      <c r="I311" s="1705"/>
      <c r="J311" s="1705"/>
      <c r="K311" s="1705"/>
      <c r="L311" s="1705"/>
      <c r="M311" s="1705"/>
      <c r="N311" s="1705"/>
      <c r="O311" s="1705"/>
      <c r="P311" s="1705"/>
      <c r="Q311" s="1705"/>
      <c r="R311" s="1705"/>
      <c r="S311" s="1705"/>
      <c r="T311" s="1705"/>
      <c r="U311" s="1705"/>
      <c r="V311" s="1705"/>
      <c r="W311" s="1705"/>
      <c r="X311" s="1705"/>
      <c r="Y311" s="1705"/>
      <c r="Z311" s="1705"/>
    </row>
    <row r="312" spans="1:26" ht="15.75" customHeight="1">
      <c r="A312" s="1705"/>
      <c r="B312" s="1705"/>
      <c r="C312" s="1705"/>
      <c r="D312" s="1705"/>
      <c r="E312" s="1705"/>
      <c r="F312" s="1705"/>
      <c r="G312" s="1705"/>
      <c r="H312" s="1705"/>
      <c r="I312" s="1705"/>
      <c r="J312" s="1705"/>
      <c r="K312" s="1705"/>
      <c r="L312" s="1705"/>
      <c r="M312" s="1705"/>
      <c r="N312" s="1705"/>
      <c r="O312" s="1705"/>
      <c r="P312" s="1705"/>
      <c r="Q312" s="1705"/>
      <c r="R312" s="1705"/>
      <c r="S312" s="1705"/>
      <c r="T312" s="1705"/>
      <c r="U312" s="1705"/>
      <c r="V312" s="1705"/>
      <c r="W312" s="1705"/>
      <c r="X312" s="1705"/>
      <c r="Y312" s="1705"/>
      <c r="Z312" s="1705"/>
    </row>
    <row r="313" spans="1:26" ht="15.75" customHeight="1">
      <c r="A313" s="1705"/>
      <c r="B313" s="1705"/>
      <c r="C313" s="1705"/>
      <c r="D313" s="1705"/>
      <c r="E313" s="1705"/>
      <c r="F313" s="1705"/>
      <c r="G313" s="1705"/>
      <c r="H313" s="1705"/>
      <c r="I313" s="1705"/>
      <c r="J313" s="1705"/>
      <c r="K313" s="1705"/>
      <c r="L313" s="1705"/>
      <c r="M313" s="1705"/>
      <c r="N313" s="1705"/>
      <c r="O313" s="1705"/>
      <c r="P313" s="1705"/>
      <c r="Q313" s="1705"/>
      <c r="R313" s="1705"/>
      <c r="S313" s="1705"/>
      <c r="T313" s="1705"/>
      <c r="U313" s="1705"/>
      <c r="V313" s="1705"/>
      <c r="W313" s="1705"/>
      <c r="X313" s="1705"/>
      <c r="Y313" s="1705"/>
      <c r="Z313" s="1705"/>
    </row>
    <row r="314" spans="1:26" ht="15.75" customHeight="1">
      <c r="A314" s="1705"/>
      <c r="B314" s="1705"/>
      <c r="C314" s="1705"/>
      <c r="D314" s="1705"/>
      <c r="E314" s="1705"/>
      <c r="F314" s="1705"/>
      <c r="G314" s="1705"/>
      <c r="H314" s="1705"/>
      <c r="I314" s="1705"/>
      <c r="J314" s="1705"/>
      <c r="K314" s="1705"/>
      <c r="L314" s="1705"/>
      <c r="M314" s="1705"/>
      <c r="N314" s="1705"/>
      <c r="O314" s="1705"/>
      <c r="P314" s="1705"/>
      <c r="Q314" s="1705"/>
      <c r="R314" s="1705"/>
      <c r="S314" s="1705"/>
      <c r="T314" s="1705"/>
      <c r="U314" s="1705"/>
      <c r="V314" s="1705"/>
      <c r="W314" s="1705"/>
      <c r="X314" s="1705"/>
      <c r="Y314" s="1705"/>
      <c r="Z314" s="1705"/>
    </row>
    <row r="315" spans="1:26" ht="15.75" customHeight="1">
      <c r="A315" s="1705"/>
      <c r="B315" s="1705"/>
      <c r="C315" s="1705"/>
      <c r="D315" s="1705"/>
      <c r="E315" s="1705"/>
      <c r="F315" s="1705"/>
      <c r="G315" s="1705"/>
      <c r="H315" s="1705"/>
      <c r="I315" s="1705"/>
      <c r="J315" s="1705"/>
      <c r="K315" s="1705"/>
      <c r="L315" s="1705"/>
      <c r="M315" s="1705"/>
      <c r="N315" s="1705"/>
      <c r="O315" s="1705"/>
      <c r="P315" s="1705"/>
      <c r="Q315" s="1705"/>
      <c r="R315" s="1705"/>
      <c r="S315" s="1705"/>
      <c r="T315" s="1705"/>
      <c r="U315" s="1705"/>
      <c r="V315" s="1705"/>
      <c r="W315" s="1705"/>
      <c r="X315" s="1705"/>
      <c r="Y315" s="1705"/>
      <c r="Z315" s="1705"/>
    </row>
    <row r="316" spans="1:26" ht="15.75" customHeight="1">
      <c r="A316" s="1705"/>
      <c r="B316" s="1705"/>
      <c r="C316" s="1705"/>
      <c r="D316" s="1705"/>
      <c r="E316" s="1705"/>
      <c r="F316" s="1705"/>
      <c r="G316" s="1705"/>
      <c r="H316" s="1705"/>
      <c r="I316" s="1705"/>
      <c r="J316" s="1705"/>
      <c r="K316" s="1705"/>
      <c r="L316" s="1705"/>
      <c r="M316" s="1705"/>
      <c r="N316" s="1705"/>
      <c r="O316" s="1705"/>
      <c r="P316" s="1705"/>
      <c r="Q316" s="1705"/>
      <c r="R316" s="1705"/>
      <c r="S316" s="1705"/>
      <c r="T316" s="1705"/>
      <c r="U316" s="1705"/>
      <c r="V316" s="1705"/>
      <c r="W316" s="1705"/>
      <c r="X316" s="1705"/>
      <c r="Y316" s="1705"/>
      <c r="Z316" s="1705"/>
    </row>
    <row r="317" spans="1:26" ht="15.75" customHeight="1">
      <c r="A317" s="1705"/>
      <c r="B317" s="1705"/>
      <c r="C317" s="1705"/>
      <c r="D317" s="1705"/>
      <c r="E317" s="1705"/>
      <c r="F317" s="1705"/>
      <c r="G317" s="1705"/>
      <c r="H317" s="1705"/>
      <c r="I317" s="1705"/>
      <c r="J317" s="1705"/>
      <c r="K317" s="1705"/>
      <c r="L317" s="1705"/>
      <c r="M317" s="1705"/>
      <c r="N317" s="1705"/>
      <c r="O317" s="1705"/>
      <c r="P317" s="1705"/>
      <c r="Q317" s="1705"/>
      <c r="R317" s="1705"/>
      <c r="S317" s="1705"/>
      <c r="T317" s="1705"/>
      <c r="U317" s="1705"/>
      <c r="V317" s="1705"/>
      <c r="W317" s="1705"/>
      <c r="X317" s="1705"/>
      <c r="Y317" s="1705"/>
      <c r="Z317" s="1705"/>
    </row>
    <row r="318" spans="1:26" ht="15.75" customHeight="1">
      <c r="A318" s="1705"/>
      <c r="B318" s="1705"/>
      <c r="C318" s="1705"/>
      <c r="D318" s="1705"/>
      <c r="E318" s="1705"/>
      <c r="F318" s="1705"/>
      <c r="G318" s="1705"/>
      <c r="H318" s="1705"/>
      <c r="I318" s="1705"/>
      <c r="J318" s="1705"/>
      <c r="K318" s="1705"/>
      <c r="L318" s="1705"/>
      <c r="M318" s="1705"/>
      <c r="N318" s="1705"/>
      <c r="O318" s="1705"/>
      <c r="P318" s="1705"/>
      <c r="Q318" s="1705"/>
      <c r="R318" s="1705"/>
      <c r="S318" s="1705"/>
      <c r="T318" s="1705"/>
      <c r="U318" s="1705"/>
      <c r="V318" s="1705"/>
      <c r="W318" s="1705"/>
      <c r="X318" s="1705"/>
      <c r="Y318" s="1705"/>
      <c r="Z318" s="1705"/>
    </row>
    <row r="319" spans="1:26" ht="15.75" customHeight="1">
      <c r="A319" s="1705"/>
      <c r="B319" s="1705"/>
      <c r="C319" s="1705"/>
      <c r="D319" s="1705"/>
      <c r="E319" s="1705"/>
      <c r="F319" s="1705"/>
      <c r="G319" s="1705"/>
      <c r="H319" s="1705"/>
      <c r="I319" s="1705"/>
      <c r="J319" s="1705"/>
      <c r="K319" s="1705"/>
      <c r="L319" s="1705"/>
      <c r="M319" s="1705"/>
      <c r="N319" s="1705"/>
      <c r="O319" s="1705"/>
      <c r="P319" s="1705"/>
      <c r="Q319" s="1705"/>
      <c r="R319" s="1705"/>
      <c r="S319" s="1705"/>
      <c r="T319" s="1705"/>
      <c r="U319" s="1705"/>
      <c r="V319" s="1705"/>
      <c r="W319" s="1705"/>
      <c r="X319" s="1705"/>
      <c r="Y319" s="1705"/>
      <c r="Z319" s="1705"/>
    </row>
    <row r="320" spans="1:26" ht="15.75" customHeight="1">
      <c r="A320" s="1705"/>
      <c r="B320" s="1705"/>
      <c r="C320" s="1705"/>
      <c r="D320" s="1705"/>
      <c r="E320" s="1705"/>
      <c r="F320" s="1705"/>
      <c r="G320" s="1705"/>
      <c r="H320" s="1705"/>
      <c r="I320" s="1705"/>
      <c r="J320" s="1705"/>
      <c r="K320" s="1705"/>
      <c r="L320" s="1705"/>
      <c r="M320" s="1705"/>
      <c r="N320" s="1705"/>
      <c r="O320" s="1705"/>
      <c r="P320" s="1705"/>
      <c r="Q320" s="1705"/>
      <c r="R320" s="1705"/>
      <c r="S320" s="1705"/>
      <c r="T320" s="1705"/>
      <c r="U320" s="1705"/>
      <c r="V320" s="1705"/>
      <c r="W320" s="1705"/>
      <c r="X320" s="1705"/>
      <c r="Y320" s="1705"/>
      <c r="Z320" s="1705"/>
    </row>
    <row r="321" spans="1:26" ht="15.75" customHeight="1">
      <c r="A321" s="1705"/>
      <c r="B321" s="1705"/>
      <c r="C321" s="1705"/>
      <c r="D321" s="1705"/>
      <c r="E321" s="1705"/>
      <c r="F321" s="1705"/>
      <c r="G321" s="1705"/>
      <c r="H321" s="1705"/>
      <c r="I321" s="1705"/>
      <c r="J321" s="1705"/>
      <c r="K321" s="1705"/>
      <c r="L321" s="1705"/>
      <c r="M321" s="1705"/>
      <c r="N321" s="1705"/>
      <c r="O321" s="1705"/>
      <c r="P321" s="1705"/>
      <c r="Q321" s="1705"/>
      <c r="R321" s="1705"/>
      <c r="S321" s="1705"/>
      <c r="T321" s="1705"/>
      <c r="U321" s="1705"/>
      <c r="V321" s="1705"/>
      <c r="W321" s="1705"/>
      <c r="X321" s="1705"/>
      <c r="Y321" s="1705"/>
      <c r="Z321" s="1705"/>
    </row>
    <row r="322" spans="1:26" ht="15.75" customHeight="1">
      <c r="A322" s="1705"/>
      <c r="B322" s="1705"/>
      <c r="C322" s="1705"/>
      <c r="D322" s="1705"/>
      <c r="E322" s="1705"/>
      <c r="F322" s="1705"/>
      <c r="G322" s="1705"/>
      <c r="H322" s="1705"/>
      <c r="I322" s="1705"/>
      <c r="J322" s="1705"/>
      <c r="K322" s="1705"/>
      <c r="L322" s="1705"/>
      <c r="M322" s="1705"/>
      <c r="N322" s="1705"/>
      <c r="O322" s="1705"/>
      <c r="P322" s="1705"/>
      <c r="Q322" s="1705"/>
      <c r="R322" s="1705"/>
      <c r="S322" s="1705"/>
      <c r="T322" s="1705"/>
      <c r="U322" s="1705"/>
      <c r="V322" s="1705"/>
      <c r="W322" s="1705"/>
      <c r="X322" s="1705"/>
      <c r="Y322" s="1705"/>
      <c r="Z322" s="1705"/>
    </row>
    <row r="323" spans="1:26" ht="15.75" customHeight="1">
      <c r="A323" s="1705"/>
      <c r="B323" s="1705"/>
      <c r="C323" s="1705"/>
      <c r="D323" s="1705"/>
      <c r="E323" s="1705"/>
      <c r="F323" s="1705"/>
      <c r="G323" s="1705"/>
      <c r="H323" s="1705"/>
      <c r="I323" s="1705"/>
      <c r="J323" s="1705"/>
      <c r="K323" s="1705"/>
      <c r="L323" s="1705"/>
      <c r="M323" s="1705"/>
      <c r="N323" s="1705"/>
      <c r="O323" s="1705"/>
      <c r="P323" s="1705"/>
      <c r="Q323" s="1705"/>
      <c r="R323" s="1705"/>
      <c r="S323" s="1705"/>
      <c r="T323" s="1705"/>
      <c r="U323" s="1705"/>
      <c r="V323" s="1705"/>
      <c r="W323" s="1705"/>
      <c r="X323" s="1705"/>
      <c r="Y323" s="1705"/>
      <c r="Z323" s="1705"/>
    </row>
    <row r="324" spans="1:26" ht="15.75" customHeight="1">
      <c r="A324" s="1705"/>
      <c r="B324" s="1705"/>
      <c r="C324" s="1705"/>
      <c r="D324" s="1705"/>
      <c r="E324" s="1705"/>
      <c r="F324" s="1705"/>
      <c r="G324" s="1705"/>
      <c r="H324" s="1705"/>
      <c r="I324" s="1705"/>
      <c r="J324" s="1705"/>
      <c r="K324" s="1705"/>
      <c r="L324" s="1705"/>
      <c r="M324" s="1705"/>
      <c r="N324" s="1705"/>
      <c r="O324" s="1705"/>
      <c r="P324" s="1705"/>
      <c r="Q324" s="1705"/>
      <c r="R324" s="1705"/>
      <c r="S324" s="1705"/>
      <c r="T324" s="1705"/>
      <c r="U324" s="1705"/>
      <c r="V324" s="1705"/>
      <c r="W324" s="1705"/>
      <c r="X324" s="1705"/>
      <c r="Y324" s="1705"/>
      <c r="Z324" s="1705"/>
    </row>
    <row r="325" spans="1:26" ht="15.75" customHeight="1">
      <c r="A325" s="1705"/>
      <c r="B325" s="1705"/>
      <c r="C325" s="1705"/>
      <c r="D325" s="1705"/>
      <c r="E325" s="1705"/>
      <c r="F325" s="1705"/>
      <c r="G325" s="1705"/>
      <c r="H325" s="1705"/>
      <c r="I325" s="1705"/>
      <c r="J325" s="1705"/>
      <c r="K325" s="1705"/>
      <c r="L325" s="1705"/>
      <c r="M325" s="1705"/>
      <c r="N325" s="1705"/>
      <c r="O325" s="1705"/>
      <c r="P325" s="1705"/>
      <c r="Q325" s="1705"/>
      <c r="R325" s="1705"/>
      <c r="S325" s="1705"/>
      <c r="T325" s="1705"/>
      <c r="U325" s="1705"/>
      <c r="V325" s="1705"/>
      <c r="W325" s="1705"/>
      <c r="X325" s="1705"/>
      <c r="Y325" s="1705"/>
      <c r="Z325" s="1705"/>
    </row>
    <row r="326" spans="1:26" ht="15.75" customHeight="1">
      <c r="A326" s="1705"/>
      <c r="B326" s="1705"/>
      <c r="C326" s="1705"/>
      <c r="D326" s="1705"/>
      <c r="E326" s="1705"/>
      <c r="F326" s="1705"/>
      <c r="G326" s="1705"/>
      <c r="H326" s="1705"/>
      <c r="I326" s="1705"/>
      <c r="J326" s="1705"/>
      <c r="K326" s="1705"/>
      <c r="L326" s="1705"/>
      <c r="M326" s="1705"/>
      <c r="N326" s="1705"/>
      <c r="O326" s="1705"/>
      <c r="P326" s="1705"/>
      <c r="Q326" s="1705"/>
      <c r="R326" s="1705"/>
      <c r="S326" s="1705"/>
      <c r="T326" s="1705"/>
      <c r="U326" s="1705"/>
      <c r="V326" s="1705"/>
      <c r="W326" s="1705"/>
      <c r="X326" s="1705"/>
      <c r="Y326" s="1705"/>
      <c r="Z326" s="1705"/>
    </row>
    <row r="327" spans="1:26" ht="15.75" customHeight="1">
      <c r="A327" s="1705"/>
      <c r="B327" s="1705"/>
      <c r="C327" s="1705"/>
      <c r="D327" s="1705"/>
      <c r="E327" s="1705"/>
      <c r="F327" s="1705"/>
      <c r="G327" s="1705"/>
      <c r="H327" s="1705"/>
      <c r="I327" s="1705"/>
      <c r="J327" s="1705"/>
      <c r="K327" s="1705"/>
      <c r="L327" s="1705"/>
      <c r="M327" s="1705"/>
      <c r="N327" s="1705"/>
      <c r="O327" s="1705"/>
      <c r="P327" s="1705"/>
      <c r="Q327" s="1705"/>
      <c r="R327" s="1705"/>
      <c r="S327" s="1705"/>
      <c r="T327" s="1705"/>
      <c r="U327" s="1705"/>
      <c r="V327" s="1705"/>
      <c r="W327" s="1705"/>
      <c r="X327" s="1705"/>
      <c r="Y327" s="1705"/>
      <c r="Z327" s="1705"/>
    </row>
    <row r="328" spans="1:26" ht="15.75" customHeight="1">
      <c r="A328" s="1705"/>
      <c r="B328" s="1705"/>
      <c r="C328" s="1705"/>
      <c r="D328" s="1705"/>
      <c r="E328" s="1705"/>
      <c r="F328" s="1705"/>
      <c r="G328" s="1705"/>
      <c r="H328" s="1705"/>
      <c r="I328" s="1705"/>
      <c r="J328" s="1705"/>
      <c r="K328" s="1705"/>
      <c r="L328" s="1705"/>
      <c r="M328" s="1705"/>
      <c r="N328" s="1705"/>
      <c r="O328" s="1705"/>
      <c r="P328" s="1705"/>
      <c r="Q328" s="1705"/>
      <c r="R328" s="1705"/>
      <c r="S328" s="1705"/>
      <c r="T328" s="1705"/>
      <c r="U328" s="1705"/>
      <c r="V328" s="1705"/>
      <c r="W328" s="1705"/>
      <c r="X328" s="1705"/>
      <c r="Y328" s="1705"/>
      <c r="Z328" s="1705"/>
    </row>
    <row r="329" spans="1:26" ht="15.75" customHeight="1">
      <c r="A329" s="1705"/>
      <c r="B329" s="1705"/>
      <c r="C329" s="1705"/>
      <c r="D329" s="1705"/>
      <c r="E329" s="1705"/>
      <c r="F329" s="1705"/>
      <c r="G329" s="1705"/>
      <c r="H329" s="1705"/>
      <c r="I329" s="1705"/>
      <c r="J329" s="1705"/>
      <c r="K329" s="1705"/>
      <c r="L329" s="1705"/>
      <c r="M329" s="1705"/>
      <c r="N329" s="1705"/>
      <c r="O329" s="1705"/>
      <c r="P329" s="1705"/>
      <c r="Q329" s="1705"/>
      <c r="R329" s="1705"/>
      <c r="S329" s="1705"/>
      <c r="T329" s="1705"/>
      <c r="U329" s="1705"/>
      <c r="V329" s="1705"/>
      <c r="W329" s="1705"/>
      <c r="X329" s="1705"/>
      <c r="Y329" s="1705"/>
      <c r="Z329" s="1705"/>
    </row>
    <row r="330" spans="1:26" ht="15.75" customHeight="1">
      <c r="A330" s="1705"/>
      <c r="B330" s="1705"/>
      <c r="C330" s="1705"/>
      <c r="D330" s="1705"/>
      <c r="E330" s="1705"/>
      <c r="F330" s="1705"/>
      <c r="G330" s="1705"/>
      <c r="H330" s="1705"/>
      <c r="I330" s="1705"/>
      <c r="J330" s="1705"/>
      <c r="K330" s="1705"/>
      <c r="L330" s="1705"/>
      <c r="M330" s="1705"/>
      <c r="N330" s="1705"/>
      <c r="O330" s="1705"/>
      <c r="P330" s="1705"/>
      <c r="Q330" s="1705"/>
      <c r="R330" s="1705"/>
      <c r="S330" s="1705"/>
      <c r="T330" s="1705"/>
      <c r="U330" s="1705"/>
      <c r="V330" s="1705"/>
      <c r="W330" s="1705"/>
      <c r="X330" s="1705"/>
      <c r="Y330" s="1705"/>
      <c r="Z330" s="1705"/>
    </row>
    <row r="331" spans="1:26" ht="15.75" customHeight="1">
      <c r="A331" s="1705"/>
      <c r="B331" s="1705"/>
      <c r="C331" s="1705"/>
      <c r="D331" s="1705"/>
      <c r="E331" s="1705"/>
      <c r="F331" s="1705"/>
      <c r="G331" s="1705"/>
      <c r="H331" s="1705"/>
      <c r="I331" s="1705"/>
      <c r="J331" s="1705"/>
      <c r="K331" s="1705"/>
      <c r="L331" s="1705"/>
      <c r="M331" s="1705"/>
      <c r="N331" s="1705"/>
      <c r="O331" s="1705"/>
      <c r="P331" s="1705"/>
      <c r="Q331" s="1705"/>
      <c r="R331" s="1705"/>
      <c r="S331" s="1705"/>
      <c r="T331" s="1705"/>
      <c r="U331" s="1705"/>
      <c r="V331" s="1705"/>
      <c r="W331" s="1705"/>
      <c r="X331" s="1705"/>
      <c r="Y331" s="1705"/>
      <c r="Z331" s="1705"/>
    </row>
    <row r="332" spans="1:26" ht="15.75" customHeight="1">
      <c r="A332" s="1705"/>
      <c r="B332" s="1705"/>
      <c r="C332" s="1705"/>
      <c r="D332" s="1705"/>
      <c r="E332" s="1705"/>
      <c r="F332" s="1705"/>
      <c r="G332" s="1705"/>
      <c r="H332" s="1705"/>
      <c r="I332" s="1705"/>
      <c r="J332" s="1705"/>
      <c r="K332" s="1705"/>
      <c r="L332" s="1705"/>
      <c r="M332" s="1705"/>
      <c r="N332" s="1705"/>
      <c r="O332" s="1705"/>
      <c r="P332" s="1705"/>
      <c r="Q332" s="1705"/>
      <c r="R332" s="1705"/>
      <c r="S332" s="1705"/>
      <c r="T332" s="1705"/>
      <c r="U332" s="1705"/>
      <c r="V332" s="1705"/>
      <c r="W332" s="1705"/>
      <c r="X332" s="1705"/>
      <c r="Y332" s="1705"/>
      <c r="Z332" s="1705"/>
    </row>
    <row r="333" spans="1:26" ht="15.75" customHeight="1">
      <c r="A333" s="1705"/>
      <c r="B333" s="1705"/>
      <c r="C333" s="1705"/>
      <c r="D333" s="1705"/>
      <c r="E333" s="1705"/>
      <c r="F333" s="1705"/>
      <c r="G333" s="1705"/>
      <c r="H333" s="1705"/>
      <c r="I333" s="1705"/>
      <c r="J333" s="1705"/>
      <c r="K333" s="1705"/>
      <c r="L333" s="1705"/>
      <c r="M333" s="1705"/>
      <c r="N333" s="1705"/>
      <c r="O333" s="1705"/>
      <c r="P333" s="1705"/>
      <c r="Q333" s="1705"/>
      <c r="R333" s="1705"/>
      <c r="S333" s="1705"/>
      <c r="T333" s="1705"/>
      <c r="U333" s="1705"/>
      <c r="V333" s="1705"/>
      <c r="W333" s="1705"/>
      <c r="X333" s="1705"/>
      <c r="Y333" s="1705"/>
      <c r="Z333" s="1705"/>
    </row>
    <row r="334" spans="1:26" ht="15.75" customHeight="1">
      <c r="A334" s="1705"/>
      <c r="B334" s="1705"/>
      <c r="C334" s="1705"/>
      <c r="D334" s="1705"/>
      <c r="E334" s="1705"/>
      <c r="F334" s="1705"/>
      <c r="G334" s="1705"/>
      <c r="H334" s="1705"/>
      <c r="I334" s="1705"/>
      <c r="J334" s="1705"/>
      <c r="K334" s="1705"/>
      <c r="L334" s="1705"/>
      <c r="M334" s="1705"/>
      <c r="N334" s="1705"/>
      <c r="O334" s="1705"/>
      <c r="P334" s="1705"/>
      <c r="Q334" s="1705"/>
      <c r="R334" s="1705"/>
      <c r="S334" s="1705"/>
      <c r="T334" s="1705"/>
      <c r="U334" s="1705"/>
      <c r="V334" s="1705"/>
      <c r="W334" s="1705"/>
      <c r="X334" s="1705"/>
      <c r="Y334" s="1705"/>
      <c r="Z334" s="1705"/>
    </row>
    <row r="335" spans="1:26" ht="15.75" customHeight="1">
      <c r="A335" s="1705"/>
      <c r="B335" s="1705"/>
      <c r="C335" s="1705"/>
      <c r="D335" s="1705"/>
      <c r="E335" s="1705"/>
      <c r="F335" s="1705"/>
      <c r="G335" s="1705"/>
      <c r="H335" s="1705"/>
      <c r="I335" s="1705"/>
      <c r="J335" s="1705"/>
      <c r="K335" s="1705"/>
      <c r="L335" s="1705"/>
      <c r="M335" s="1705"/>
      <c r="N335" s="1705"/>
      <c r="O335" s="1705"/>
      <c r="P335" s="1705"/>
      <c r="Q335" s="1705"/>
      <c r="R335" s="1705"/>
      <c r="S335" s="1705"/>
      <c r="T335" s="1705"/>
      <c r="U335" s="1705"/>
      <c r="V335" s="1705"/>
      <c r="W335" s="1705"/>
      <c r="X335" s="1705"/>
      <c r="Y335" s="1705"/>
      <c r="Z335" s="1705"/>
    </row>
    <row r="336" spans="1:26" ht="15.75" customHeight="1">
      <c r="A336" s="1705"/>
      <c r="B336" s="1705"/>
      <c r="C336" s="1705"/>
      <c r="D336" s="1705"/>
      <c r="E336" s="1705"/>
      <c r="F336" s="1705"/>
      <c r="G336" s="1705"/>
      <c r="H336" s="1705"/>
      <c r="I336" s="1705"/>
      <c r="J336" s="1705"/>
      <c r="K336" s="1705"/>
      <c r="L336" s="1705"/>
      <c r="M336" s="1705"/>
      <c r="N336" s="1705"/>
      <c r="O336" s="1705"/>
      <c r="P336" s="1705"/>
      <c r="Q336" s="1705"/>
      <c r="R336" s="1705"/>
      <c r="S336" s="1705"/>
      <c r="T336" s="1705"/>
      <c r="U336" s="1705"/>
      <c r="V336" s="1705"/>
      <c r="W336" s="1705"/>
      <c r="X336" s="1705"/>
      <c r="Y336" s="1705"/>
      <c r="Z336" s="1705"/>
    </row>
    <row r="337" spans="1:26" ht="15.75" customHeight="1">
      <c r="A337" s="1705"/>
      <c r="B337" s="1705"/>
      <c r="C337" s="1705"/>
      <c r="D337" s="1705"/>
      <c r="E337" s="1705"/>
      <c r="F337" s="1705"/>
      <c r="G337" s="1705"/>
      <c r="H337" s="1705"/>
      <c r="I337" s="1705"/>
      <c r="J337" s="1705"/>
      <c r="K337" s="1705"/>
      <c r="L337" s="1705"/>
      <c r="M337" s="1705"/>
      <c r="N337" s="1705"/>
      <c r="O337" s="1705"/>
      <c r="P337" s="1705"/>
      <c r="Q337" s="1705"/>
      <c r="R337" s="1705"/>
      <c r="S337" s="1705"/>
      <c r="T337" s="1705"/>
      <c r="U337" s="1705"/>
      <c r="V337" s="1705"/>
      <c r="W337" s="1705"/>
      <c r="X337" s="1705"/>
      <c r="Y337" s="1705"/>
      <c r="Z337" s="1705"/>
    </row>
    <row r="338" spans="1:26" ht="15.75" customHeight="1">
      <c r="A338" s="1705"/>
      <c r="B338" s="1705"/>
      <c r="C338" s="1705"/>
      <c r="D338" s="1705"/>
      <c r="E338" s="1705"/>
      <c r="F338" s="1705"/>
      <c r="G338" s="1705"/>
      <c r="H338" s="1705"/>
      <c r="I338" s="1705"/>
      <c r="J338" s="1705"/>
      <c r="K338" s="1705"/>
      <c r="L338" s="1705"/>
      <c r="M338" s="1705"/>
      <c r="N338" s="1705"/>
      <c r="O338" s="1705"/>
      <c r="P338" s="1705"/>
      <c r="Q338" s="1705"/>
      <c r="R338" s="1705"/>
      <c r="S338" s="1705"/>
      <c r="T338" s="1705"/>
      <c r="U338" s="1705"/>
      <c r="V338" s="1705"/>
      <c r="W338" s="1705"/>
      <c r="X338" s="1705"/>
      <c r="Y338" s="1705"/>
      <c r="Z338" s="1705"/>
    </row>
    <row r="339" spans="1:26" ht="15.75" customHeight="1">
      <c r="A339" s="1705"/>
      <c r="B339" s="1705"/>
      <c r="C339" s="1705"/>
      <c r="D339" s="1705"/>
      <c r="E339" s="1705"/>
      <c r="F339" s="1705"/>
      <c r="G339" s="1705"/>
      <c r="H339" s="1705"/>
      <c r="I339" s="1705"/>
      <c r="J339" s="1705"/>
      <c r="K339" s="1705"/>
      <c r="L339" s="1705"/>
      <c r="M339" s="1705"/>
      <c r="N339" s="1705"/>
      <c r="O339" s="1705"/>
      <c r="P339" s="1705"/>
      <c r="Q339" s="1705"/>
      <c r="R339" s="1705"/>
      <c r="S339" s="1705"/>
      <c r="T339" s="1705"/>
      <c r="U339" s="1705"/>
      <c r="V339" s="1705"/>
      <c r="W339" s="1705"/>
      <c r="X339" s="1705"/>
      <c r="Y339" s="1705"/>
      <c r="Z339" s="1705"/>
    </row>
    <row r="340" spans="1:26" ht="15.75" customHeight="1">
      <c r="A340" s="1705"/>
      <c r="B340" s="1705"/>
      <c r="C340" s="1705"/>
      <c r="D340" s="1705"/>
      <c r="E340" s="1705"/>
      <c r="F340" s="1705"/>
      <c r="G340" s="1705"/>
      <c r="H340" s="1705"/>
      <c r="I340" s="1705"/>
      <c r="J340" s="1705"/>
      <c r="K340" s="1705"/>
      <c r="L340" s="1705"/>
      <c r="M340" s="1705"/>
      <c r="N340" s="1705"/>
      <c r="O340" s="1705"/>
      <c r="P340" s="1705"/>
      <c r="Q340" s="1705"/>
      <c r="R340" s="1705"/>
      <c r="S340" s="1705"/>
      <c r="T340" s="1705"/>
      <c r="U340" s="1705"/>
      <c r="V340" s="1705"/>
      <c r="W340" s="1705"/>
      <c r="X340" s="1705"/>
      <c r="Y340" s="1705"/>
      <c r="Z340" s="1705"/>
    </row>
    <row r="341" spans="1:26" ht="15.75" customHeight="1">
      <c r="A341" s="1705"/>
      <c r="B341" s="1705"/>
      <c r="C341" s="1705"/>
      <c r="D341" s="1705"/>
      <c r="E341" s="1705"/>
      <c r="F341" s="1705"/>
      <c r="G341" s="1705"/>
      <c r="H341" s="1705"/>
      <c r="I341" s="1705"/>
      <c r="J341" s="1705"/>
      <c r="K341" s="1705"/>
      <c r="L341" s="1705"/>
      <c r="M341" s="1705"/>
      <c r="N341" s="1705"/>
      <c r="O341" s="1705"/>
      <c r="P341" s="1705"/>
      <c r="Q341" s="1705"/>
      <c r="R341" s="1705"/>
      <c r="S341" s="1705"/>
      <c r="T341" s="1705"/>
      <c r="U341" s="1705"/>
      <c r="V341" s="1705"/>
      <c r="W341" s="1705"/>
      <c r="X341" s="1705"/>
      <c r="Y341" s="1705"/>
      <c r="Z341" s="1705"/>
    </row>
    <row r="342" spans="1:26" ht="15.75" customHeight="1">
      <c r="A342" s="1705"/>
      <c r="B342" s="1705"/>
      <c r="C342" s="1705"/>
      <c r="D342" s="1705"/>
      <c r="E342" s="1705"/>
      <c r="F342" s="1705"/>
      <c r="G342" s="1705"/>
      <c r="H342" s="1705"/>
      <c r="I342" s="1705"/>
      <c r="J342" s="1705"/>
      <c r="K342" s="1705"/>
      <c r="L342" s="1705"/>
      <c r="M342" s="1705"/>
      <c r="N342" s="1705"/>
      <c r="O342" s="1705"/>
      <c r="P342" s="1705"/>
      <c r="Q342" s="1705"/>
      <c r="R342" s="1705"/>
      <c r="S342" s="1705"/>
      <c r="T342" s="1705"/>
      <c r="U342" s="1705"/>
      <c r="V342" s="1705"/>
      <c r="W342" s="1705"/>
      <c r="X342" s="1705"/>
      <c r="Y342" s="1705"/>
      <c r="Z342" s="1705"/>
    </row>
    <row r="343" spans="1:26" ht="15.75" customHeight="1">
      <c r="A343" s="1705"/>
      <c r="B343" s="1705"/>
      <c r="C343" s="1705"/>
      <c r="D343" s="1705"/>
      <c r="E343" s="1705"/>
      <c r="F343" s="1705"/>
      <c r="G343" s="1705"/>
      <c r="H343" s="1705"/>
      <c r="I343" s="1705"/>
      <c r="J343" s="1705"/>
      <c r="K343" s="1705"/>
      <c r="L343" s="1705"/>
      <c r="M343" s="1705"/>
      <c r="N343" s="1705"/>
      <c r="O343" s="1705"/>
      <c r="P343" s="1705"/>
      <c r="Q343" s="1705"/>
      <c r="R343" s="1705"/>
      <c r="S343" s="1705"/>
      <c r="T343" s="1705"/>
      <c r="U343" s="1705"/>
      <c r="V343" s="1705"/>
      <c r="W343" s="1705"/>
      <c r="X343" s="1705"/>
      <c r="Y343" s="1705"/>
      <c r="Z343" s="1705"/>
    </row>
    <row r="344" spans="1:26" ht="15.75" customHeight="1">
      <c r="A344" s="1705"/>
      <c r="B344" s="1705"/>
      <c r="C344" s="1705"/>
      <c r="D344" s="1705"/>
      <c r="E344" s="1705"/>
      <c r="F344" s="1705"/>
      <c r="G344" s="1705"/>
      <c r="H344" s="1705"/>
      <c r="I344" s="1705"/>
      <c r="J344" s="1705"/>
      <c r="K344" s="1705"/>
      <c r="L344" s="1705"/>
      <c r="M344" s="1705"/>
      <c r="N344" s="1705"/>
      <c r="O344" s="1705"/>
      <c r="P344" s="1705"/>
      <c r="Q344" s="1705"/>
      <c r="R344" s="1705"/>
      <c r="S344" s="1705"/>
      <c r="T344" s="1705"/>
      <c r="U344" s="1705"/>
      <c r="V344" s="1705"/>
      <c r="W344" s="1705"/>
      <c r="X344" s="1705"/>
      <c r="Y344" s="1705"/>
      <c r="Z344" s="1705"/>
    </row>
    <row r="345" spans="1:26" ht="15.75" customHeight="1">
      <c r="A345" s="1705"/>
      <c r="B345" s="1705"/>
      <c r="C345" s="1705"/>
      <c r="D345" s="1705"/>
      <c r="E345" s="1705"/>
      <c r="F345" s="1705"/>
      <c r="G345" s="1705"/>
      <c r="H345" s="1705"/>
      <c r="I345" s="1705"/>
      <c r="J345" s="1705"/>
      <c r="K345" s="1705"/>
      <c r="L345" s="1705"/>
      <c r="M345" s="1705"/>
      <c r="N345" s="1705"/>
      <c r="O345" s="1705"/>
      <c r="P345" s="1705"/>
      <c r="Q345" s="1705"/>
      <c r="R345" s="1705"/>
      <c r="S345" s="1705"/>
      <c r="T345" s="1705"/>
      <c r="U345" s="1705"/>
      <c r="V345" s="1705"/>
      <c r="W345" s="1705"/>
      <c r="X345" s="1705"/>
      <c r="Y345" s="1705"/>
      <c r="Z345" s="1705"/>
    </row>
    <row r="346" spans="1:26" ht="15.75" customHeight="1">
      <c r="A346" s="1705"/>
      <c r="B346" s="1705"/>
      <c r="C346" s="1705"/>
      <c r="D346" s="1705"/>
      <c r="E346" s="1705"/>
      <c r="F346" s="1705"/>
      <c r="G346" s="1705"/>
      <c r="H346" s="1705"/>
      <c r="I346" s="1705"/>
      <c r="J346" s="1705"/>
      <c r="K346" s="1705"/>
      <c r="L346" s="1705"/>
      <c r="M346" s="1705"/>
      <c r="N346" s="1705"/>
      <c r="O346" s="1705"/>
      <c r="P346" s="1705"/>
      <c r="Q346" s="1705"/>
      <c r="R346" s="1705"/>
      <c r="S346" s="1705"/>
      <c r="T346" s="1705"/>
      <c r="U346" s="1705"/>
      <c r="V346" s="1705"/>
      <c r="W346" s="1705"/>
      <c r="X346" s="1705"/>
      <c r="Y346" s="1705"/>
      <c r="Z346" s="1705"/>
    </row>
    <row r="347" spans="1:26" ht="15.75" customHeight="1">
      <c r="A347" s="1705"/>
      <c r="B347" s="1705"/>
      <c r="C347" s="1705"/>
      <c r="D347" s="1705"/>
      <c r="E347" s="1705"/>
      <c r="F347" s="1705"/>
      <c r="G347" s="1705"/>
      <c r="H347" s="1705"/>
      <c r="I347" s="1705"/>
      <c r="J347" s="1705"/>
      <c r="K347" s="1705"/>
      <c r="L347" s="1705"/>
      <c r="M347" s="1705"/>
      <c r="N347" s="1705"/>
      <c r="O347" s="1705"/>
      <c r="P347" s="1705"/>
      <c r="Q347" s="1705"/>
      <c r="R347" s="1705"/>
      <c r="S347" s="1705"/>
      <c r="T347" s="1705"/>
      <c r="U347" s="1705"/>
      <c r="V347" s="1705"/>
      <c r="W347" s="1705"/>
      <c r="X347" s="1705"/>
      <c r="Y347" s="1705"/>
      <c r="Z347" s="1705"/>
    </row>
    <row r="348" spans="1:26" ht="15.75" customHeight="1">
      <c r="A348" s="1705"/>
      <c r="B348" s="1705"/>
      <c r="C348" s="1705"/>
      <c r="D348" s="1705"/>
      <c r="E348" s="1705"/>
      <c r="F348" s="1705"/>
      <c r="G348" s="1705"/>
      <c r="H348" s="1705"/>
      <c r="I348" s="1705"/>
      <c r="J348" s="1705"/>
      <c r="K348" s="1705"/>
      <c r="L348" s="1705"/>
      <c r="M348" s="1705"/>
      <c r="N348" s="1705"/>
      <c r="O348" s="1705"/>
      <c r="P348" s="1705"/>
      <c r="Q348" s="1705"/>
      <c r="R348" s="1705"/>
      <c r="S348" s="1705"/>
      <c r="T348" s="1705"/>
      <c r="U348" s="1705"/>
      <c r="V348" s="1705"/>
      <c r="W348" s="1705"/>
      <c r="X348" s="1705"/>
      <c r="Y348" s="1705"/>
      <c r="Z348" s="1705"/>
    </row>
    <row r="349" spans="1:26" ht="15.75" customHeight="1">
      <c r="A349" s="1705"/>
      <c r="B349" s="1705"/>
      <c r="C349" s="1705"/>
      <c r="D349" s="1705"/>
      <c r="E349" s="1705"/>
      <c r="F349" s="1705"/>
      <c r="G349" s="1705"/>
      <c r="H349" s="1705"/>
      <c r="I349" s="1705"/>
      <c r="J349" s="1705"/>
      <c r="K349" s="1705"/>
      <c r="L349" s="1705"/>
      <c r="M349" s="1705"/>
      <c r="N349" s="1705"/>
      <c r="O349" s="1705"/>
      <c r="P349" s="1705"/>
      <c r="Q349" s="1705"/>
      <c r="R349" s="1705"/>
      <c r="S349" s="1705"/>
      <c r="T349" s="1705"/>
      <c r="U349" s="1705"/>
      <c r="V349" s="1705"/>
      <c r="W349" s="1705"/>
      <c r="X349" s="1705"/>
      <c r="Y349" s="1705"/>
      <c r="Z349" s="1705"/>
    </row>
    <row r="350" spans="1:26" ht="15.75" customHeight="1">
      <c r="A350" s="1705"/>
      <c r="B350" s="1705"/>
      <c r="C350" s="1705"/>
      <c r="D350" s="1705"/>
      <c r="E350" s="1705"/>
      <c r="F350" s="1705"/>
      <c r="G350" s="1705"/>
      <c r="H350" s="1705"/>
      <c r="I350" s="1705"/>
      <c r="J350" s="1705"/>
      <c r="K350" s="1705"/>
      <c r="L350" s="1705"/>
      <c r="M350" s="1705"/>
      <c r="N350" s="1705"/>
      <c r="O350" s="1705"/>
      <c r="P350" s="1705"/>
      <c r="Q350" s="1705"/>
      <c r="R350" s="1705"/>
      <c r="S350" s="1705"/>
      <c r="T350" s="1705"/>
      <c r="U350" s="1705"/>
      <c r="V350" s="1705"/>
      <c r="W350" s="1705"/>
      <c r="X350" s="1705"/>
      <c r="Y350" s="1705"/>
      <c r="Z350" s="1705"/>
    </row>
    <row r="351" spans="1:26" ht="15.75" customHeight="1">
      <c r="A351" s="1705"/>
      <c r="B351" s="1705"/>
      <c r="C351" s="1705"/>
      <c r="D351" s="1705"/>
      <c r="E351" s="1705"/>
      <c r="F351" s="1705"/>
      <c r="G351" s="1705"/>
      <c r="H351" s="1705"/>
      <c r="I351" s="1705"/>
      <c r="J351" s="1705"/>
      <c r="K351" s="1705"/>
      <c r="L351" s="1705"/>
      <c r="M351" s="1705"/>
      <c r="N351" s="1705"/>
      <c r="O351" s="1705"/>
      <c r="P351" s="1705"/>
      <c r="Q351" s="1705"/>
      <c r="R351" s="1705"/>
      <c r="S351" s="1705"/>
      <c r="T351" s="1705"/>
      <c r="U351" s="1705"/>
      <c r="V351" s="1705"/>
      <c r="W351" s="1705"/>
      <c r="X351" s="1705"/>
      <c r="Y351" s="1705"/>
      <c r="Z351" s="1705"/>
    </row>
    <row r="352" spans="1:26" ht="15.75" customHeight="1">
      <c r="A352" s="1705"/>
      <c r="B352" s="1705"/>
      <c r="C352" s="1705"/>
      <c r="D352" s="1705"/>
      <c r="E352" s="1705"/>
      <c r="F352" s="1705"/>
      <c r="G352" s="1705"/>
      <c r="H352" s="1705"/>
      <c r="I352" s="1705"/>
      <c r="J352" s="1705"/>
      <c r="K352" s="1705"/>
      <c r="L352" s="1705"/>
      <c r="M352" s="1705"/>
      <c r="N352" s="1705"/>
      <c r="O352" s="1705"/>
      <c r="P352" s="1705"/>
      <c r="Q352" s="1705"/>
      <c r="R352" s="1705"/>
      <c r="S352" s="1705"/>
      <c r="T352" s="1705"/>
      <c r="U352" s="1705"/>
      <c r="V352" s="1705"/>
      <c r="W352" s="1705"/>
      <c r="X352" s="1705"/>
      <c r="Y352" s="1705"/>
      <c r="Z352" s="1705"/>
    </row>
    <row r="353" spans="1:26" ht="15.75" customHeight="1">
      <c r="A353" s="1705"/>
      <c r="B353" s="1705"/>
      <c r="C353" s="1705"/>
      <c r="D353" s="1705"/>
      <c r="E353" s="1705"/>
      <c r="F353" s="1705"/>
      <c r="G353" s="1705"/>
      <c r="H353" s="1705"/>
      <c r="I353" s="1705"/>
      <c r="J353" s="1705"/>
      <c r="K353" s="1705"/>
      <c r="L353" s="1705"/>
      <c r="M353" s="1705"/>
      <c r="N353" s="1705"/>
      <c r="O353" s="1705"/>
      <c r="P353" s="1705"/>
      <c r="Q353" s="1705"/>
      <c r="R353" s="1705"/>
      <c r="S353" s="1705"/>
      <c r="T353" s="1705"/>
      <c r="U353" s="1705"/>
      <c r="V353" s="1705"/>
      <c r="W353" s="1705"/>
      <c r="X353" s="1705"/>
      <c r="Y353" s="1705"/>
      <c r="Z353" s="1705"/>
    </row>
    <row r="354" spans="1:26" ht="15.75" customHeight="1">
      <c r="A354" s="1705"/>
      <c r="B354" s="1705"/>
      <c r="C354" s="1705"/>
      <c r="D354" s="1705"/>
      <c r="E354" s="1705"/>
      <c r="F354" s="1705"/>
      <c r="G354" s="1705"/>
      <c r="H354" s="1705"/>
      <c r="I354" s="1705"/>
      <c r="J354" s="1705"/>
      <c r="K354" s="1705"/>
      <c r="L354" s="1705"/>
      <c r="M354" s="1705"/>
      <c r="N354" s="1705"/>
      <c r="O354" s="1705"/>
      <c r="P354" s="1705"/>
      <c r="Q354" s="1705"/>
      <c r="R354" s="1705"/>
      <c r="S354" s="1705"/>
      <c r="T354" s="1705"/>
      <c r="U354" s="1705"/>
      <c r="V354" s="1705"/>
      <c r="W354" s="1705"/>
      <c r="X354" s="1705"/>
      <c r="Y354" s="1705"/>
      <c r="Z354" s="1705"/>
    </row>
    <row r="355" spans="1:26" ht="15.75" customHeight="1">
      <c r="A355" s="1705"/>
      <c r="B355" s="1705"/>
      <c r="C355" s="1705"/>
      <c r="D355" s="1705"/>
      <c r="E355" s="1705"/>
      <c r="F355" s="1705"/>
      <c r="G355" s="1705"/>
      <c r="H355" s="1705"/>
      <c r="I355" s="1705"/>
      <c r="J355" s="1705"/>
      <c r="K355" s="1705"/>
      <c r="L355" s="1705"/>
      <c r="M355" s="1705"/>
      <c r="N355" s="1705"/>
      <c r="O355" s="1705"/>
      <c r="P355" s="1705"/>
      <c r="Q355" s="1705"/>
      <c r="R355" s="1705"/>
      <c r="S355" s="1705"/>
      <c r="T355" s="1705"/>
      <c r="U355" s="1705"/>
      <c r="V355" s="1705"/>
      <c r="W355" s="1705"/>
      <c r="X355" s="1705"/>
      <c r="Y355" s="1705"/>
      <c r="Z355" s="1705"/>
    </row>
    <row r="356" spans="1:26" ht="15.75" customHeight="1">
      <c r="A356" s="1705"/>
      <c r="B356" s="1705"/>
      <c r="C356" s="1705"/>
      <c r="D356" s="1705"/>
      <c r="E356" s="1705"/>
      <c r="F356" s="1705"/>
      <c r="G356" s="1705"/>
      <c r="H356" s="1705"/>
      <c r="I356" s="1705"/>
      <c r="J356" s="1705"/>
      <c r="K356" s="1705"/>
      <c r="L356" s="1705"/>
      <c r="M356" s="1705"/>
      <c r="N356" s="1705"/>
      <c r="O356" s="1705"/>
      <c r="P356" s="1705"/>
      <c r="Q356" s="1705"/>
      <c r="R356" s="1705"/>
      <c r="S356" s="1705"/>
      <c r="T356" s="1705"/>
      <c r="U356" s="1705"/>
      <c r="V356" s="1705"/>
      <c r="W356" s="1705"/>
      <c r="X356" s="1705"/>
      <c r="Y356" s="1705"/>
      <c r="Z356" s="1705"/>
    </row>
    <row r="357" spans="1:26" ht="15.75" customHeight="1">
      <c r="A357" s="1705"/>
      <c r="B357" s="1705"/>
      <c r="C357" s="1705"/>
      <c r="D357" s="1705"/>
      <c r="E357" s="1705"/>
      <c r="F357" s="1705"/>
      <c r="G357" s="1705"/>
      <c r="H357" s="1705"/>
      <c r="I357" s="1705"/>
      <c r="J357" s="1705"/>
      <c r="K357" s="1705"/>
      <c r="L357" s="1705"/>
      <c r="M357" s="1705"/>
      <c r="N357" s="1705"/>
      <c r="O357" s="1705"/>
      <c r="P357" s="1705"/>
      <c r="Q357" s="1705"/>
      <c r="R357" s="1705"/>
      <c r="S357" s="1705"/>
      <c r="T357" s="1705"/>
      <c r="U357" s="1705"/>
      <c r="V357" s="1705"/>
      <c r="W357" s="1705"/>
      <c r="X357" s="1705"/>
      <c r="Y357" s="1705"/>
      <c r="Z357" s="1705"/>
    </row>
    <row r="358" spans="1:26" ht="15.75" customHeight="1">
      <c r="A358" s="1705"/>
      <c r="B358" s="1705"/>
      <c r="C358" s="1705"/>
      <c r="D358" s="1705"/>
      <c r="E358" s="1705"/>
      <c r="F358" s="1705"/>
      <c r="G358" s="1705"/>
      <c r="H358" s="1705"/>
      <c r="I358" s="1705"/>
      <c r="J358" s="1705"/>
      <c r="K358" s="1705"/>
      <c r="L358" s="1705"/>
      <c r="M358" s="1705"/>
      <c r="N358" s="1705"/>
      <c r="O358" s="1705"/>
      <c r="P358" s="1705"/>
      <c r="Q358" s="1705"/>
      <c r="R358" s="1705"/>
      <c r="S358" s="1705"/>
      <c r="T358" s="1705"/>
      <c r="U358" s="1705"/>
      <c r="V358" s="1705"/>
      <c r="W358" s="1705"/>
      <c r="X358" s="1705"/>
      <c r="Y358" s="1705"/>
      <c r="Z358" s="1705"/>
    </row>
    <row r="359" spans="1:26" ht="15.75" customHeight="1">
      <c r="A359" s="1705"/>
      <c r="B359" s="1705"/>
      <c r="C359" s="1705"/>
      <c r="D359" s="1705"/>
      <c r="E359" s="1705"/>
      <c r="F359" s="1705"/>
      <c r="G359" s="1705"/>
      <c r="H359" s="1705"/>
      <c r="I359" s="1705"/>
      <c r="J359" s="1705"/>
      <c r="K359" s="1705"/>
      <c r="L359" s="1705"/>
      <c r="M359" s="1705"/>
      <c r="N359" s="1705"/>
      <c r="O359" s="1705"/>
      <c r="P359" s="1705"/>
      <c r="Q359" s="1705"/>
      <c r="R359" s="1705"/>
      <c r="S359" s="1705"/>
      <c r="T359" s="1705"/>
      <c r="U359" s="1705"/>
      <c r="V359" s="1705"/>
      <c r="W359" s="1705"/>
      <c r="X359" s="1705"/>
      <c r="Y359" s="1705"/>
      <c r="Z359" s="1705"/>
    </row>
    <row r="360" spans="1:26" ht="15.75" customHeight="1">
      <c r="A360" s="1705"/>
      <c r="B360" s="1705"/>
      <c r="C360" s="1705"/>
      <c r="D360" s="1705"/>
      <c r="E360" s="1705"/>
      <c r="F360" s="1705"/>
      <c r="G360" s="1705"/>
      <c r="H360" s="1705"/>
      <c r="I360" s="1705"/>
      <c r="J360" s="1705"/>
      <c r="K360" s="1705"/>
      <c r="L360" s="1705"/>
      <c r="M360" s="1705"/>
      <c r="N360" s="1705"/>
      <c r="O360" s="1705"/>
      <c r="P360" s="1705"/>
      <c r="Q360" s="1705"/>
      <c r="R360" s="1705"/>
      <c r="S360" s="1705"/>
      <c r="T360" s="1705"/>
      <c r="U360" s="1705"/>
      <c r="V360" s="1705"/>
      <c r="W360" s="1705"/>
      <c r="X360" s="1705"/>
      <c r="Y360" s="1705"/>
      <c r="Z360" s="1705"/>
    </row>
    <row r="361" spans="1:26" ht="15.75" customHeight="1">
      <c r="A361" s="1705"/>
      <c r="B361" s="1705"/>
      <c r="C361" s="1705"/>
      <c r="D361" s="1705"/>
      <c r="E361" s="1705"/>
      <c r="F361" s="1705"/>
      <c r="G361" s="1705"/>
      <c r="H361" s="1705"/>
      <c r="I361" s="1705"/>
      <c r="J361" s="1705"/>
      <c r="K361" s="1705"/>
      <c r="L361" s="1705"/>
      <c r="M361" s="1705"/>
      <c r="N361" s="1705"/>
      <c r="O361" s="1705"/>
      <c r="P361" s="1705"/>
      <c r="Q361" s="1705"/>
      <c r="R361" s="1705"/>
      <c r="S361" s="1705"/>
      <c r="T361" s="1705"/>
      <c r="U361" s="1705"/>
      <c r="V361" s="1705"/>
      <c r="W361" s="1705"/>
      <c r="X361" s="1705"/>
      <c r="Y361" s="1705"/>
      <c r="Z361" s="1705"/>
    </row>
    <row r="362" spans="1:26" ht="15.75" customHeight="1">
      <c r="A362" s="1705"/>
      <c r="B362" s="1705"/>
      <c r="C362" s="1705"/>
      <c r="D362" s="1705"/>
      <c r="E362" s="1705"/>
      <c r="F362" s="1705"/>
      <c r="G362" s="1705"/>
      <c r="H362" s="1705"/>
      <c r="I362" s="1705"/>
      <c r="J362" s="1705"/>
      <c r="K362" s="1705"/>
      <c r="L362" s="1705"/>
      <c r="M362" s="1705"/>
      <c r="N362" s="1705"/>
      <c r="O362" s="1705"/>
      <c r="P362" s="1705"/>
      <c r="Q362" s="1705"/>
      <c r="R362" s="1705"/>
      <c r="S362" s="1705"/>
      <c r="T362" s="1705"/>
      <c r="U362" s="1705"/>
      <c r="V362" s="1705"/>
      <c r="W362" s="1705"/>
      <c r="X362" s="1705"/>
      <c r="Y362" s="1705"/>
      <c r="Z362" s="1705"/>
    </row>
    <row r="363" spans="1:26" ht="15.75" customHeight="1">
      <c r="A363" s="1705"/>
      <c r="B363" s="1705"/>
      <c r="C363" s="1705"/>
      <c r="D363" s="1705"/>
      <c r="E363" s="1705"/>
      <c r="F363" s="1705"/>
      <c r="G363" s="1705"/>
      <c r="H363" s="1705"/>
      <c r="I363" s="1705"/>
      <c r="J363" s="1705"/>
      <c r="K363" s="1705"/>
      <c r="L363" s="1705"/>
      <c r="M363" s="1705"/>
      <c r="N363" s="1705"/>
      <c r="O363" s="1705"/>
      <c r="P363" s="1705"/>
      <c r="Q363" s="1705"/>
      <c r="R363" s="1705"/>
      <c r="S363" s="1705"/>
      <c r="T363" s="1705"/>
      <c r="U363" s="1705"/>
      <c r="V363" s="1705"/>
      <c r="W363" s="1705"/>
      <c r="X363" s="1705"/>
      <c r="Y363" s="1705"/>
      <c r="Z363" s="1705"/>
    </row>
    <row r="364" spans="1:26" ht="15.75" customHeight="1">
      <c r="A364" s="1705"/>
      <c r="B364" s="1705"/>
      <c r="C364" s="1705"/>
      <c r="D364" s="1705"/>
      <c r="E364" s="1705"/>
      <c r="F364" s="1705"/>
      <c r="G364" s="1705"/>
      <c r="H364" s="1705"/>
      <c r="I364" s="1705"/>
      <c r="J364" s="1705"/>
      <c r="K364" s="1705"/>
      <c r="L364" s="1705"/>
      <c r="M364" s="1705"/>
      <c r="N364" s="1705"/>
      <c r="O364" s="1705"/>
      <c r="P364" s="1705"/>
      <c r="Q364" s="1705"/>
      <c r="R364" s="1705"/>
      <c r="S364" s="1705"/>
      <c r="T364" s="1705"/>
      <c r="U364" s="1705"/>
      <c r="V364" s="1705"/>
      <c r="W364" s="1705"/>
      <c r="X364" s="1705"/>
      <c r="Y364" s="1705"/>
      <c r="Z364" s="1705"/>
    </row>
    <row r="365" spans="1:26" ht="15.75" customHeight="1">
      <c r="A365" s="1705"/>
      <c r="B365" s="1705"/>
      <c r="C365" s="1705"/>
      <c r="D365" s="1705"/>
      <c r="E365" s="1705"/>
      <c r="F365" s="1705"/>
      <c r="G365" s="1705"/>
      <c r="H365" s="1705"/>
      <c r="I365" s="1705"/>
      <c r="J365" s="1705"/>
      <c r="K365" s="1705"/>
      <c r="L365" s="1705"/>
      <c r="M365" s="1705"/>
      <c r="N365" s="1705"/>
      <c r="O365" s="1705"/>
      <c r="P365" s="1705"/>
      <c r="Q365" s="1705"/>
      <c r="R365" s="1705"/>
      <c r="S365" s="1705"/>
      <c r="T365" s="1705"/>
      <c r="U365" s="1705"/>
      <c r="V365" s="1705"/>
      <c r="W365" s="1705"/>
      <c r="X365" s="1705"/>
      <c r="Y365" s="1705"/>
      <c r="Z365" s="1705"/>
    </row>
    <row r="366" spans="1:26" ht="15.75" customHeight="1">
      <c r="A366" s="1705"/>
      <c r="B366" s="1705"/>
      <c r="C366" s="1705"/>
      <c r="D366" s="1705"/>
      <c r="E366" s="1705"/>
      <c r="F366" s="1705"/>
      <c r="G366" s="1705"/>
      <c r="H366" s="1705"/>
      <c r="I366" s="1705"/>
      <c r="J366" s="1705"/>
      <c r="K366" s="1705"/>
      <c r="L366" s="1705"/>
      <c r="M366" s="1705"/>
      <c r="N366" s="1705"/>
      <c r="O366" s="1705"/>
      <c r="P366" s="1705"/>
      <c r="Q366" s="1705"/>
      <c r="R366" s="1705"/>
      <c r="S366" s="1705"/>
      <c r="T366" s="1705"/>
      <c r="U366" s="1705"/>
      <c r="V366" s="1705"/>
      <c r="W366" s="1705"/>
      <c r="X366" s="1705"/>
      <c r="Y366" s="1705"/>
      <c r="Z366" s="1705"/>
    </row>
    <row r="367" spans="1:26" ht="15.75" customHeight="1">
      <c r="A367" s="1705"/>
      <c r="B367" s="1705"/>
      <c r="C367" s="1705"/>
      <c r="D367" s="1705"/>
      <c r="E367" s="1705"/>
      <c r="F367" s="1705"/>
      <c r="G367" s="1705"/>
      <c r="H367" s="1705"/>
      <c r="I367" s="1705"/>
      <c r="J367" s="1705"/>
      <c r="K367" s="1705"/>
      <c r="L367" s="1705"/>
      <c r="M367" s="1705"/>
      <c r="N367" s="1705"/>
      <c r="O367" s="1705"/>
      <c r="P367" s="1705"/>
      <c r="Q367" s="1705"/>
      <c r="R367" s="1705"/>
      <c r="S367" s="1705"/>
      <c r="T367" s="1705"/>
      <c r="U367" s="1705"/>
      <c r="V367" s="1705"/>
      <c r="W367" s="1705"/>
      <c r="X367" s="1705"/>
      <c r="Y367" s="1705"/>
      <c r="Z367" s="1705"/>
    </row>
    <row r="368" spans="1:26" ht="15.75" customHeight="1">
      <c r="A368" s="1705"/>
      <c r="B368" s="1705"/>
      <c r="C368" s="1705"/>
      <c r="D368" s="1705"/>
      <c r="E368" s="1705"/>
      <c r="F368" s="1705"/>
      <c r="G368" s="1705"/>
      <c r="H368" s="1705"/>
      <c r="I368" s="1705"/>
      <c r="J368" s="1705"/>
      <c r="K368" s="1705"/>
      <c r="L368" s="1705"/>
      <c r="M368" s="1705"/>
      <c r="N368" s="1705"/>
      <c r="O368" s="1705"/>
      <c r="P368" s="1705"/>
      <c r="Q368" s="1705"/>
      <c r="R368" s="1705"/>
      <c r="S368" s="1705"/>
      <c r="T368" s="1705"/>
      <c r="U368" s="1705"/>
      <c r="V368" s="1705"/>
      <c r="W368" s="1705"/>
      <c r="X368" s="1705"/>
      <c r="Y368" s="1705"/>
      <c r="Z368" s="1705"/>
    </row>
    <row r="369" spans="1:26" ht="15.75" customHeight="1">
      <c r="A369" s="1705"/>
      <c r="B369" s="1705"/>
      <c r="C369" s="1705"/>
      <c r="D369" s="1705"/>
      <c r="E369" s="1705"/>
      <c r="F369" s="1705"/>
      <c r="G369" s="1705"/>
      <c r="H369" s="1705"/>
      <c r="I369" s="1705"/>
      <c r="J369" s="1705"/>
      <c r="K369" s="1705"/>
      <c r="L369" s="1705"/>
      <c r="M369" s="1705"/>
      <c r="N369" s="1705"/>
      <c r="O369" s="1705"/>
      <c r="P369" s="1705"/>
      <c r="Q369" s="1705"/>
      <c r="R369" s="1705"/>
      <c r="S369" s="1705"/>
      <c r="T369" s="1705"/>
      <c r="U369" s="1705"/>
      <c r="V369" s="1705"/>
      <c r="W369" s="1705"/>
      <c r="X369" s="1705"/>
      <c r="Y369" s="1705"/>
      <c r="Z369" s="1705"/>
    </row>
    <row r="370" spans="1:26" ht="15.75" customHeight="1">
      <c r="A370" s="1705"/>
      <c r="B370" s="1705"/>
      <c r="C370" s="1705"/>
      <c r="D370" s="1705"/>
      <c r="E370" s="1705"/>
      <c r="F370" s="1705"/>
      <c r="G370" s="1705"/>
      <c r="H370" s="1705"/>
      <c r="I370" s="1705"/>
      <c r="J370" s="1705"/>
      <c r="K370" s="1705"/>
      <c r="L370" s="1705"/>
      <c r="M370" s="1705"/>
      <c r="N370" s="1705"/>
      <c r="O370" s="1705"/>
      <c r="P370" s="1705"/>
      <c r="Q370" s="1705"/>
      <c r="R370" s="1705"/>
      <c r="S370" s="1705"/>
      <c r="T370" s="1705"/>
      <c r="U370" s="1705"/>
      <c r="V370" s="1705"/>
      <c r="W370" s="1705"/>
      <c r="X370" s="1705"/>
      <c r="Y370" s="1705"/>
      <c r="Z370" s="1705"/>
    </row>
    <row r="371" spans="1:26" ht="15.75" customHeight="1">
      <c r="A371" s="1705"/>
      <c r="B371" s="1705"/>
      <c r="C371" s="1705"/>
      <c r="D371" s="1705"/>
      <c r="E371" s="1705"/>
      <c r="F371" s="1705"/>
      <c r="G371" s="1705"/>
      <c r="H371" s="1705"/>
      <c r="I371" s="1705"/>
      <c r="J371" s="1705"/>
      <c r="K371" s="1705"/>
      <c r="L371" s="1705"/>
      <c r="M371" s="1705"/>
      <c r="N371" s="1705"/>
      <c r="O371" s="1705"/>
      <c r="P371" s="1705"/>
      <c r="Q371" s="1705"/>
      <c r="R371" s="1705"/>
      <c r="S371" s="1705"/>
      <c r="T371" s="1705"/>
      <c r="U371" s="1705"/>
      <c r="V371" s="1705"/>
      <c r="W371" s="1705"/>
      <c r="X371" s="1705"/>
      <c r="Y371" s="1705"/>
      <c r="Z371" s="1705"/>
    </row>
    <row r="372" spans="1:26" ht="15.75" customHeight="1">
      <c r="A372" s="1705"/>
      <c r="B372" s="1705"/>
      <c r="C372" s="1705"/>
      <c r="D372" s="1705"/>
      <c r="E372" s="1705"/>
      <c r="F372" s="1705"/>
      <c r="G372" s="1705"/>
      <c r="H372" s="1705"/>
      <c r="I372" s="1705"/>
      <c r="J372" s="1705"/>
      <c r="K372" s="1705"/>
      <c r="L372" s="1705"/>
      <c r="M372" s="1705"/>
      <c r="N372" s="1705"/>
      <c r="O372" s="1705"/>
      <c r="P372" s="1705"/>
      <c r="Q372" s="1705"/>
      <c r="R372" s="1705"/>
      <c r="S372" s="1705"/>
      <c r="T372" s="1705"/>
      <c r="U372" s="1705"/>
      <c r="V372" s="1705"/>
      <c r="W372" s="1705"/>
      <c r="X372" s="1705"/>
      <c r="Y372" s="1705"/>
      <c r="Z372" s="1705"/>
    </row>
    <row r="373" spans="1:26" ht="15.75" customHeight="1">
      <c r="A373" s="1705"/>
      <c r="B373" s="1705"/>
      <c r="C373" s="1705"/>
      <c r="D373" s="1705"/>
      <c r="E373" s="1705"/>
      <c r="F373" s="1705"/>
      <c r="G373" s="1705"/>
      <c r="H373" s="1705"/>
      <c r="I373" s="1705"/>
      <c r="J373" s="1705"/>
      <c r="K373" s="1705"/>
      <c r="L373" s="1705"/>
      <c r="M373" s="1705"/>
      <c r="N373" s="1705"/>
      <c r="O373" s="1705"/>
      <c r="P373" s="1705"/>
      <c r="Q373" s="1705"/>
      <c r="R373" s="1705"/>
      <c r="S373" s="1705"/>
      <c r="T373" s="1705"/>
      <c r="U373" s="1705"/>
      <c r="V373" s="1705"/>
      <c r="W373" s="1705"/>
      <c r="X373" s="1705"/>
      <c r="Y373" s="1705"/>
      <c r="Z373" s="1705"/>
    </row>
    <row r="374" spans="1:26" ht="15.75" customHeight="1">
      <c r="A374" s="1705"/>
      <c r="B374" s="1705"/>
      <c r="C374" s="1705"/>
      <c r="D374" s="1705"/>
      <c r="E374" s="1705"/>
      <c r="F374" s="1705"/>
      <c r="G374" s="1705"/>
      <c r="H374" s="1705"/>
      <c r="I374" s="1705"/>
      <c r="J374" s="1705"/>
      <c r="K374" s="1705"/>
      <c r="L374" s="1705"/>
      <c r="M374" s="1705"/>
      <c r="N374" s="1705"/>
      <c r="O374" s="1705"/>
      <c r="P374" s="1705"/>
      <c r="Q374" s="1705"/>
      <c r="R374" s="1705"/>
      <c r="S374" s="1705"/>
      <c r="T374" s="1705"/>
      <c r="U374" s="1705"/>
      <c r="V374" s="1705"/>
      <c r="W374" s="1705"/>
      <c r="X374" s="1705"/>
      <c r="Y374" s="1705"/>
      <c r="Z374" s="1705"/>
    </row>
    <row r="375" spans="1:26" ht="15.75" customHeight="1">
      <c r="A375" s="1705"/>
      <c r="B375" s="1705"/>
      <c r="C375" s="1705"/>
      <c r="D375" s="1705"/>
      <c r="E375" s="1705"/>
      <c r="F375" s="1705"/>
      <c r="G375" s="1705"/>
      <c r="H375" s="1705"/>
      <c r="I375" s="1705"/>
      <c r="J375" s="1705"/>
      <c r="K375" s="1705"/>
      <c r="L375" s="1705"/>
      <c r="M375" s="1705"/>
      <c r="N375" s="1705"/>
      <c r="O375" s="1705"/>
      <c r="P375" s="1705"/>
      <c r="Q375" s="1705"/>
      <c r="R375" s="1705"/>
      <c r="S375" s="1705"/>
      <c r="T375" s="1705"/>
      <c r="U375" s="1705"/>
      <c r="V375" s="1705"/>
      <c r="W375" s="1705"/>
      <c r="X375" s="1705"/>
      <c r="Y375" s="1705"/>
      <c r="Z375" s="1705"/>
    </row>
    <row r="376" spans="1:26" ht="15.75" customHeight="1">
      <c r="A376" s="1705"/>
      <c r="B376" s="1705"/>
      <c r="C376" s="1705"/>
      <c r="D376" s="1705"/>
      <c r="E376" s="1705"/>
      <c r="F376" s="1705"/>
      <c r="G376" s="1705"/>
      <c r="H376" s="1705"/>
      <c r="I376" s="1705"/>
      <c r="J376" s="1705"/>
      <c r="K376" s="1705"/>
      <c r="L376" s="1705"/>
      <c r="M376" s="1705"/>
      <c r="N376" s="1705"/>
      <c r="O376" s="1705"/>
      <c r="P376" s="1705"/>
      <c r="Q376" s="1705"/>
      <c r="R376" s="1705"/>
      <c r="S376" s="1705"/>
      <c r="T376" s="1705"/>
      <c r="U376" s="1705"/>
      <c r="V376" s="1705"/>
      <c r="W376" s="1705"/>
      <c r="X376" s="1705"/>
      <c r="Y376" s="1705"/>
      <c r="Z376" s="1705"/>
    </row>
    <row r="377" spans="1:26" ht="15.75" customHeight="1">
      <c r="A377" s="1705"/>
      <c r="B377" s="1705"/>
      <c r="C377" s="1705"/>
      <c r="D377" s="1705"/>
      <c r="E377" s="1705"/>
      <c r="F377" s="1705"/>
      <c r="G377" s="1705"/>
      <c r="H377" s="1705"/>
      <c r="I377" s="1705"/>
      <c r="J377" s="1705"/>
      <c r="K377" s="1705"/>
      <c r="L377" s="1705"/>
      <c r="M377" s="1705"/>
      <c r="N377" s="1705"/>
      <c r="O377" s="1705"/>
      <c r="P377" s="1705"/>
      <c r="Q377" s="1705"/>
      <c r="R377" s="1705"/>
      <c r="S377" s="1705"/>
      <c r="T377" s="1705"/>
      <c r="U377" s="1705"/>
      <c r="V377" s="1705"/>
      <c r="W377" s="1705"/>
      <c r="X377" s="1705"/>
      <c r="Y377" s="1705"/>
      <c r="Z377" s="1705"/>
    </row>
    <row r="378" spans="1:26" ht="15.75" customHeight="1">
      <c r="A378" s="1705"/>
      <c r="B378" s="1705"/>
      <c r="C378" s="1705"/>
      <c r="D378" s="1705"/>
      <c r="E378" s="1705"/>
      <c r="F378" s="1705"/>
      <c r="G378" s="1705"/>
      <c r="H378" s="1705"/>
      <c r="I378" s="1705"/>
      <c r="J378" s="1705"/>
      <c r="K378" s="1705"/>
      <c r="L378" s="1705"/>
      <c r="M378" s="1705"/>
      <c r="N378" s="1705"/>
      <c r="O378" s="1705"/>
      <c r="P378" s="1705"/>
      <c r="Q378" s="1705"/>
      <c r="R378" s="1705"/>
      <c r="S378" s="1705"/>
      <c r="T378" s="1705"/>
      <c r="U378" s="1705"/>
      <c r="V378" s="1705"/>
      <c r="W378" s="1705"/>
      <c r="X378" s="1705"/>
      <c r="Y378" s="1705"/>
      <c r="Z378" s="1705"/>
    </row>
    <row r="379" spans="1:26" ht="15.75" customHeight="1">
      <c r="A379" s="1705"/>
      <c r="B379" s="1705"/>
      <c r="C379" s="1705"/>
      <c r="D379" s="1705"/>
      <c r="E379" s="1705"/>
      <c r="F379" s="1705"/>
      <c r="G379" s="1705"/>
      <c r="H379" s="1705"/>
      <c r="I379" s="1705"/>
      <c r="J379" s="1705"/>
      <c r="K379" s="1705"/>
      <c r="L379" s="1705"/>
      <c r="M379" s="1705"/>
      <c r="N379" s="1705"/>
      <c r="O379" s="1705"/>
      <c r="P379" s="1705"/>
      <c r="Q379" s="1705"/>
      <c r="R379" s="1705"/>
      <c r="S379" s="1705"/>
      <c r="T379" s="1705"/>
      <c r="U379" s="1705"/>
      <c r="V379" s="1705"/>
      <c r="W379" s="1705"/>
      <c r="X379" s="1705"/>
      <c r="Y379" s="1705"/>
      <c r="Z379" s="1705"/>
    </row>
    <row r="380" spans="1:26" ht="15.75" customHeight="1">
      <c r="A380" s="1705"/>
      <c r="B380" s="1705"/>
      <c r="C380" s="1705"/>
      <c r="D380" s="1705"/>
      <c r="E380" s="1705"/>
      <c r="F380" s="1705"/>
      <c r="G380" s="1705"/>
      <c r="H380" s="1705"/>
      <c r="I380" s="1705"/>
      <c r="J380" s="1705"/>
      <c r="K380" s="1705"/>
      <c r="L380" s="1705"/>
      <c r="M380" s="1705"/>
      <c r="N380" s="1705"/>
      <c r="O380" s="1705"/>
      <c r="P380" s="1705"/>
      <c r="Q380" s="1705"/>
      <c r="R380" s="1705"/>
      <c r="S380" s="1705"/>
      <c r="T380" s="1705"/>
      <c r="U380" s="1705"/>
      <c r="V380" s="1705"/>
      <c r="W380" s="1705"/>
      <c r="X380" s="1705"/>
      <c r="Y380" s="1705"/>
      <c r="Z380" s="1705"/>
    </row>
    <row r="381" spans="1:26" ht="15.75" customHeight="1">
      <c r="A381" s="1705"/>
      <c r="B381" s="1705"/>
      <c r="C381" s="1705"/>
      <c r="D381" s="1705"/>
      <c r="E381" s="1705"/>
      <c r="F381" s="1705"/>
      <c r="G381" s="1705"/>
      <c r="H381" s="1705"/>
      <c r="I381" s="1705"/>
      <c r="J381" s="1705"/>
      <c r="K381" s="1705"/>
      <c r="L381" s="1705"/>
      <c r="M381" s="1705"/>
      <c r="N381" s="1705"/>
      <c r="O381" s="1705"/>
      <c r="P381" s="1705"/>
      <c r="Q381" s="1705"/>
      <c r="R381" s="1705"/>
      <c r="S381" s="1705"/>
      <c r="T381" s="1705"/>
      <c r="U381" s="1705"/>
      <c r="V381" s="1705"/>
      <c r="W381" s="1705"/>
      <c r="X381" s="1705"/>
      <c r="Y381" s="1705"/>
      <c r="Z381" s="1705"/>
    </row>
    <row r="382" spans="1:26" ht="15.75" customHeight="1">
      <c r="A382" s="1705"/>
      <c r="B382" s="1705"/>
      <c r="C382" s="1705"/>
      <c r="D382" s="1705"/>
      <c r="E382" s="1705"/>
      <c r="F382" s="1705"/>
      <c r="G382" s="1705"/>
      <c r="H382" s="1705"/>
      <c r="I382" s="1705"/>
      <c r="J382" s="1705"/>
      <c r="K382" s="1705"/>
      <c r="L382" s="1705"/>
      <c r="M382" s="1705"/>
      <c r="N382" s="1705"/>
      <c r="O382" s="1705"/>
      <c r="P382" s="1705"/>
      <c r="Q382" s="1705"/>
      <c r="R382" s="1705"/>
      <c r="S382" s="1705"/>
      <c r="T382" s="1705"/>
      <c r="U382" s="1705"/>
      <c r="V382" s="1705"/>
      <c r="W382" s="1705"/>
      <c r="X382" s="1705"/>
      <c r="Y382" s="1705"/>
      <c r="Z382" s="1705"/>
    </row>
    <row r="383" spans="1:26" ht="15.75" customHeight="1">
      <c r="A383" s="1705"/>
      <c r="B383" s="1705"/>
      <c r="C383" s="1705"/>
      <c r="D383" s="1705"/>
      <c r="E383" s="1705"/>
      <c r="F383" s="1705"/>
      <c r="G383" s="1705"/>
      <c r="H383" s="1705"/>
      <c r="I383" s="1705"/>
      <c r="J383" s="1705"/>
      <c r="K383" s="1705"/>
      <c r="L383" s="1705"/>
      <c r="M383" s="1705"/>
      <c r="N383" s="1705"/>
      <c r="O383" s="1705"/>
      <c r="P383" s="1705"/>
      <c r="Q383" s="1705"/>
      <c r="R383" s="1705"/>
      <c r="S383" s="1705"/>
      <c r="T383" s="1705"/>
      <c r="U383" s="1705"/>
      <c r="V383" s="1705"/>
      <c r="W383" s="1705"/>
      <c r="X383" s="1705"/>
      <c r="Y383" s="1705"/>
      <c r="Z383" s="1705"/>
    </row>
    <row r="384" spans="1:26" ht="15.75" customHeight="1">
      <c r="A384" s="1705"/>
      <c r="B384" s="1705"/>
      <c r="C384" s="1705"/>
      <c r="D384" s="1705"/>
      <c r="E384" s="1705"/>
      <c r="F384" s="1705"/>
      <c r="G384" s="1705"/>
      <c r="H384" s="1705"/>
      <c r="I384" s="1705"/>
      <c r="J384" s="1705"/>
      <c r="K384" s="1705"/>
      <c r="L384" s="1705"/>
      <c r="M384" s="1705"/>
      <c r="N384" s="1705"/>
      <c r="O384" s="1705"/>
      <c r="P384" s="1705"/>
      <c r="Q384" s="1705"/>
      <c r="R384" s="1705"/>
      <c r="S384" s="1705"/>
      <c r="T384" s="1705"/>
      <c r="U384" s="1705"/>
      <c r="V384" s="1705"/>
      <c r="W384" s="1705"/>
      <c r="X384" s="1705"/>
      <c r="Y384" s="1705"/>
      <c r="Z384" s="1705"/>
    </row>
    <row r="385" spans="1:26" ht="15.75" customHeight="1">
      <c r="A385" s="1705"/>
      <c r="B385" s="1705"/>
      <c r="C385" s="1705"/>
      <c r="D385" s="1705"/>
      <c r="E385" s="1705"/>
      <c r="F385" s="1705"/>
      <c r="G385" s="1705"/>
      <c r="H385" s="1705"/>
      <c r="I385" s="1705"/>
      <c r="J385" s="1705"/>
      <c r="K385" s="1705"/>
      <c r="L385" s="1705"/>
      <c r="M385" s="1705"/>
      <c r="N385" s="1705"/>
      <c r="O385" s="1705"/>
      <c r="P385" s="1705"/>
      <c r="Q385" s="1705"/>
      <c r="R385" s="1705"/>
      <c r="S385" s="1705"/>
      <c r="T385" s="1705"/>
      <c r="U385" s="1705"/>
      <c r="V385" s="1705"/>
      <c r="W385" s="1705"/>
      <c r="X385" s="1705"/>
      <c r="Y385" s="1705"/>
      <c r="Z385" s="1705"/>
    </row>
    <row r="386" spans="1:26" ht="15.75" customHeight="1">
      <c r="A386" s="1705"/>
      <c r="B386" s="1705"/>
      <c r="C386" s="1705"/>
      <c r="D386" s="1705"/>
      <c r="E386" s="1705"/>
      <c r="F386" s="1705"/>
      <c r="G386" s="1705"/>
      <c r="H386" s="1705"/>
      <c r="I386" s="1705"/>
      <c r="J386" s="1705"/>
      <c r="K386" s="1705"/>
      <c r="L386" s="1705"/>
      <c r="M386" s="1705"/>
      <c r="N386" s="1705"/>
      <c r="O386" s="1705"/>
      <c r="P386" s="1705"/>
      <c r="Q386" s="1705"/>
      <c r="R386" s="1705"/>
      <c r="S386" s="1705"/>
      <c r="T386" s="1705"/>
      <c r="U386" s="1705"/>
      <c r="V386" s="1705"/>
      <c r="W386" s="1705"/>
      <c r="X386" s="1705"/>
      <c r="Y386" s="1705"/>
      <c r="Z386" s="1705"/>
    </row>
    <row r="387" spans="1:26" ht="15.75" customHeight="1">
      <c r="A387" s="1705"/>
      <c r="B387" s="1705"/>
      <c r="C387" s="1705"/>
      <c r="D387" s="1705"/>
      <c r="E387" s="1705"/>
      <c r="F387" s="1705"/>
      <c r="G387" s="1705"/>
      <c r="H387" s="1705"/>
      <c r="I387" s="1705"/>
      <c r="J387" s="1705"/>
      <c r="K387" s="1705"/>
      <c r="L387" s="1705"/>
      <c r="M387" s="1705"/>
      <c r="N387" s="1705"/>
      <c r="O387" s="1705"/>
      <c r="P387" s="1705"/>
      <c r="Q387" s="1705"/>
      <c r="R387" s="1705"/>
      <c r="S387" s="1705"/>
      <c r="T387" s="1705"/>
      <c r="U387" s="1705"/>
      <c r="V387" s="1705"/>
      <c r="W387" s="1705"/>
      <c r="X387" s="1705"/>
      <c r="Y387" s="1705"/>
      <c r="Z387" s="1705"/>
    </row>
    <row r="388" spans="1:26" ht="15.75" customHeight="1">
      <c r="A388" s="1705"/>
      <c r="B388" s="1705"/>
      <c r="C388" s="1705"/>
      <c r="D388" s="1705"/>
      <c r="E388" s="1705"/>
      <c r="F388" s="1705"/>
      <c r="G388" s="1705"/>
      <c r="H388" s="1705"/>
      <c r="I388" s="1705"/>
      <c r="J388" s="1705"/>
      <c r="K388" s="1705"/>
      <c r="L388" s="1705"/>
      <c r="M388" s="1705"/>
      <c r="N388" s="1705"/>
      <c r="O388" s="1705"/>
      <c r="P388" s="1705"/>
      <c r="Q388" s="1705"/>
      <c r="R388" s="1705"/>
      <c r="S388" s="1705"/>
      <c r="T388" s="1705"/>
      <c r="U388" s="1705"/>
      <c r="V388" s="1705"/>
      <c r="W388" s="1705"/>
      <c r="X388" s="1705"/>
      <c r="Y388" s="1705"/>
      <c r="Z388" s="1705"/>
    </row>
    <row r="389" spans="1:26" ht="15.75" customHeight="1">
      <c r="A389" s="1705"/>
      <c r="B389" s="1705"/>
      <c r="C389" s="1705"/>
      <c r="D389" s="1705"/>
      <c r="E389" s="1705"/>
      <c r="F389" s="1705"/>
      <c r="G389" s="1705"/>
      <c r="H389" s="1705"/>
      <c r="I389" s="1705"/>
      <c r="J389" s="1705"/>
      <c r="K389" s="1705"/>
      <c r="L389" s="1705"/>
      <c r="M389" s="1705"/>
      <c r="N389" s="1705"/>
      <c r="O389" s="1705"/>
      <c r="P389" s="1705"/>
      <c r="Q389" s="1705"/>
      <c r="R389" s="1705"/>
      <c r="S389" s="1705"/>
      <c r="T389" s="1705"/>
      <c r="U389" s="1705"/>
      <c r="V389" s="1705"/>
      <c r="W389" s="1705"/>
      <c r="X389" s="1705"/>
      <c r="Y389" s="1705"/>
      <c r="Z389" s="1705"/>
    </row>
    <row r="390" spans="1:26" ht="15.75" customHeight="1">
      <c r="A390" s="1705"/>
      <c r="B390" s="1705"/>
      <c r="C390" s="1705"/>
      <c r="D390" s="1705"/>
      <c r="E390" s="1705"/>
      <c r="F390" s="1705"/>
      <c r="G390" s="1705"/>
      <c r="H390" s="1705"/>
      <c r="I390" s="1705"/>
      <c r="J390" s="1705"/>
      <c r="K390" s="1705"/>
      <c r="L390" s="1705"/>
      <c r="M390" s="1705"/>
      <c r="N390" s="1705"/>
      <c r="O390" s="1705"/>
      <c r="P390" s="1705"/>
      <c r="Q390" s="1705"/>
      <c r="R390" s="1705"/>
      <c r="S390" s="1705"/>
      <c r="T390" s="1705"/>
      <c r="U390" s="1705"/>
      <c r="V390" s="1705"/>
      <c r="W390" s="1705"/>
      <c r="X390" s="1705"/>
      <c r="Y390" s="1705"/>
      <c r="Z390" s="1705"/>
    </row>
    <row r="391" spans="1:26" ht="15.75" customHeight="1">
      <c r="A391" s="1705"/>
      <c r="B391" s="1705"/>
      <c r="C391" s="1705"/>
      <c r="D391" s="1705"/>
      <c r="E391" s="1705"/>
      <c r="F391" s="1705"/>
      <c r="G391" s="1705"/>
      <c r="H391" s="1705"/>
      <c r="I391" s="1705"/>
      <c r="J391" s="1705"/>
      <c r="K391" s="1705"/>
      <c r="L391" s="1705"/>
      <c r="M391" s="1705"/>
      <c r="N391" s="1705"/>
      <c r="O391" s="1705"/>
      <c r="P391" s="1705"/>
      <c r="Q391" s="1705"/>
      <c r="R391" s="1705"/>
      <c r="S391" s="1705"/>
      <c r="T391" s="1705"/>
      <c r="U391" s="1705"/>
      <c r="V391" s="1705"/>
      <c r="W391" s="1705"/>
      <c r="X391" s="1705"/>
      <c r="Y391" s="1705"/>
      <c r="Z391" s="1705"/>
    </row>
    <row r="392" spans="1:26" ht="15.75" customHeight="1">
      <c r="A392" s="1705"/>
      <c r="B392" s="1705"/>
      <c r="C392" s="1705"/>
      <c r="D392" s="1705"/>
      <c r="E392" s="1705"/>
      <c r="F392" s="1705"/>
      <c r="G392" s="1705"/>
      <c r="H392" s="1705"/>
      <c r="I392" s="1705"/>
      <c r="J392" s="1705"/>
      <c r="K392" s="1705"/>
      <c r="L392" s="1705"/>
      <c r="M392" s="1705"/>
      <c r="N392" s="1705"/>
      <c r="O392" s="1705"/>
      <c r="P392" s="1705"/>
      <c r="Q392" s="1705"/>
      <c r="R392" s="1705"/>
      <c r="S392" s="1705"/>
      <c r="T392" s="1705"/>
      <c r="U392" s="1705"/>
      <c r="V392" s="1705"/>
      <c r="W392" s="1705"/>
      <c r="X392" s="1705"/>
      <c r="Y392" s="1705"/>
      <c r="Z392" s="1705"/>
    </row>
    <row r="393" spans="1:26" ht="15.75" customHeight="1">
      <c r="A393" s="1705"/>
      <c r="B393" s="1705"/>
      <c r="C393" s="1705"/>
      <c r="D393" s="1705"/>
      <c r="E393" s="1705"/>
      <c r="F393" s="1705"/>
      <c r="G393" s="1705"/>
      <c r="H393" s="1705"/>
      <c r="I393" s="1705"/>
      <c r="J393" s="1705"/>
      <c r="K393" s="1705"/>
      <c r="L393" s="1705"/>
      <c r="M393" s="1705"/>
      <c r="N393" s="1705"/>
      <c r="O393" s="1705"/>
      <c r="P393" s="1705"/>
      <c r="Q393" s="1705"/>
      <c r="R393" s="1705"/>
      <c r="S393" s="1705"/>
      <c r="T393" s="1705"/>
      <c r="U393" s="1705"/>
      <c r="V393" s="1705"/>
      <c r="W393" s="1705"/>
      <c r="X393" s="1705"/>
      <c r="Y393" s="1705"/>
      <c r="Z393" s="1705"/>
    </row>
    <row r="394" spans="1:26" ht="15.75" customHeight="1">
      <c r="A394" s="1705"/>
      <c r="B394" s="1705"/>
      <c r="C394" s="1705"/>
      <c r="D394" s="1705"/>
      <c r="E394" s="1705"/>
      <c r="F394" s="1705"/>
      <c r="G394" s="1705"/>
      <c r="H394" s="1705"/>
      <c r="I394" s="1705"/>
      <c r="J394" s="1705"/>
      <c r="K394" s="1705"/>
      <c r="L394" s="1705"/>
      <c r="M394" s="1705"/>
      <c r="N394" s="1705"/>
      <c r="O394" s="1705"/>
      <c r="P394" s="1705"/>
      <c r="Q394" s="1705"/>
      <c r="R394" s="1705"/>
      <c r="S394" s="1705"/>
      <c r="T394" s="1705"/>
      <c r="U394" s="1705"/>
      <c r="V394" s="1705"/>
      <c r="W394" s="1705"/>
      <c r="X394" s="1705"/>
      <c r="Y394" s="1705"/>
      <c r="Z394" s="1705"/>
    </row>
    <row r="395" spans="1:26" ht="15.75" customHeight="1">
      <c r="A395" s="1705"/>
      <c r="B395" s="1705"/>
      <c r="C395" s="1705"/>
      <c r="D395" s="1705"/>
      <c r="E395" s="1705"/>
      <c r="F395" s="1705"/>
      <c r="G395" s="1705"/>
      <c r="H395" s="1705"/>
      <c r="I395" s="1705"/>
      <c r="J395" s="1705"/>
      <c r="K395" s="1705"/>
      <c r="L395" s="1705"/>
      <c r="M395" s="1705"/>
      <c r="N395" s="1705"/>
      <c r="O395" s="1705"/>
      <c r="P395" s="1705"/>
      <c r="Q395" s="1705"/>
      <c r="R395" s="1705"/>
      <c r="S395" s="1705"/>
      <c r="T395" s="1705"/>
      <c r="U395" s="1705"/>
      <c r="V395" s="1705"/>
      <c r="W395" s="1705"/>
      <c r="X395" s="1705"/>
      <c r="Y395" s="1705"/>
      <c r="Z395" s="1705"/>
    </row>
    <row r="396" spans="1:26" ht="15.75" customHeight="1">
      <c r="A396" s="1705"/>
      <c r="B396" s="1705"/>
      <c r="C396" s="1705"/>
      <c r="D396" s="1705"/>
      <c r="E396" s="1705"/>
      <c r="F396" s="1705"/>
      <c r="G396" s="1705"/>
      <c r="H396" s="1705"/>
      <c r="I396" s="1705"/>
      <c r="J396" s="1705"/>
      <c r="K396" s="1705"/>
      <c r="L396" s="1705"/>
      <c r="M396" s="1705"/>
      <c r="N396" s="1705"/>
      <c r="O396" s="1705"/>
      <c r="P396" s="1705"/>
      <c r="Q396" s="1705"/>
      <c r="R396" s="1705"/>
      <c r="S396" s="1705"/>
      <c r="T396" s="1705"/>
      <c r="U396" s="1705"/>
      <c r="V396" s="1705"/>
      <c r="W396" s="1705"/>
      <c r="X396" s="1705"/>
      <c r="Y396" s="1705"/>
      <c r="Z396" s="1705"/>
    </row>
    <row r="397" spans="1:26" ht="15.75" customHeight="1">
      <c r="A397" s="1705"/>
      <c r="B397" s="1705"/>
      <c r="C397" s="1705"/>
      <c r="D397" s="1705"/>
      <c r="E397" s="1705"/>
      <c r="F397" s="1705"/>
      <c r="G397" s="1705"/>
      <c r="H397" s="1705"/>
      <c r="I397" s="1705"/>
      <c r="J397" s="1705"/>
      <c r="K397" s="1705"/>
      <c r="L397" s="1705"/>
      <c r="M397" s="1705"/>
      <c r="N397" s="1705"/>
      <c r="O397" s="1705"/>
      <c r="P397" s="1705"/>
      <c r="Q397" s="1705"/>
      <c r="R397" s="1705"/>
      <c r="S397" s="1705"/>
      <c r="T397" s="1705"/>
      <c r="U397" s="1705"/>
      <c r="V397" s="1705"/>
      <c r="W397" s="1705"/>
      <c r="X397" s="1705"/>
      <c r="Y397" s="1705"/>
      <c r="Z397" s="1705"/>
    </row>
    <row r="398" spans="1:26" ht="15.75" customHeight="1">
      <c r="A398" s="1705"/>
      <c r="B398" s="1705"/>
      <c r="C398" s="1705"/>
      <c r="D398" s="1705"/>
      <c r="E398" s="1705"/>
      <c r="F398" s="1705"/>
      <c r="G398" s="1705"/>
      <c r="H398" s="1705"/>
      <c r="I398" s="1705"/>
      <c r="J398" s="1705"/>
      <c r="K398" s="1705"/>
      <c r="L398" s="1705"/>
      <c r="M398" s="1705"/>
      <c r="N398" s="1705"/>
      <c r="O398" s="1705"/>
      <c r="P398" s="1705"/>
      <c r="Q398" s="1705"/>
      <c r="R398" s="1705"/>
      <c r="S398" s="1705"/>
      <c r="T398" s="1705"/>
      <c r="U398" s="1705"/>
      <c r="V398" s="1705"/>
      <c r="W398" s="1705"/>
      <c r="X398" s="1705"/>
      <c r="Y398" s="1705"/>
      <c r="Z398" s="1705"/>
    </row>
    <row r="399" spans="1:26" ht="15.75" customHeight="1">
      <c r="A399" s="1705"/>
      <c r="B399" s="1705"/>
      <c r="C399" s="1705"/>
      <c r="D399" s="1705"/>
      <c r="E399" s="1705"/>
      <c r="F399" s="1705"/>
      <c r="G399" s="1705"/>
      <c r="H399" s="1705"/>
      <c r="I399" s="1705"/>
      <c r="J399" s="1705"/>
      <c r="K399" s="1705"/>
      <c r="L399" s="1705"/>
      <c r="M399" s="1705"/>
      <c r="N399" s="1705"/>
      <c r="O399" s="1705"/>
      <c r="P399" s="1705"/>
      <c r="Q399" s="1705"/>
      <c r="R399" s="1705"/>
      <c r="S399" s="1705"/>
      <c r="T399" s="1705"/>
      <c r="U399" s="1705"/>
      <c r="V399" s="1705"/>
      <c r="W399" s="1705"/>
      <c r="X399" s="1705"/>
      <c r="Y399" s="1705"/>
      <c r="Z399" s="1705"/>
    </row>
    <row r="400" spans="1:26" ht="15.75" customHeight="1">
      <c r="A400" s="1705"/>
      <c r="B400" s="1705"/>
      <c r="C400" s="1705"/>
      <c r="D400" s="1705"/>
      <c r="E400" s="1705"/>
      <c r="F400" s="1705"/>
      <c r="G400" s="1705"/>
      <c r="H400" s="1705"/>
      <c r="I400" s="1705"/>
      <c r="J400" s="1705"/>
      <c r="K400" s="1705"/>
      <c r="L400" s="1705"/>
      <c r="M400" s="1705"/>
      <c r="N400" s="1705"/>
      <c r="O400" s="1705"/>
      <c r="P400" s="1705"/>
      <c r="Q400" s="1705"/>
      <c r="R400" s="1705"/>
      <c r="S400" s="1705"/>
      <c r="T400" s="1705"/>
      <c r="U400" s="1705"/>
      <c r="V400" s="1705"/>
      <c r="W400" s="1705"/>
      <c r="X400" s="1705"/>
      <c r="Y400" s="1705"/>
      <c r="Z400" s="1705"/>
    </row>
    <row r="401" spans="1:26" ht="15.75" customHeight="1">
      <c r="A401" s="1705"/>
      <c r="B401" s="1705"/>
      <c r="C401" s="1705"/>
      <c r="D401" s="1705"/>
      <c r="E401" s="1705"/>
      <c r="F401" s="1705"/>
      <c r="G401" s="1705"/>
      <c r="H401" s="1705"/>
      <c r="I401" s="1705"/>
      <c r="J401" s="1705"/>
      <c r="K401" s="1705"/>
      <c r="L401" s="1705"/>
      <c r="M401" s="1705"/>
      <c r="N401" s="1705"/>
      <c r="O401" s="1705"/>
      <c r="P401" s="1705"/>
      <c r="Q401" s="1705"/>
      <c r="R401" s="1705"/>
      <c r="S401" s="1705"/>
      <c r="T401" s="1705"/>
      <c r="U401" s="1705"/>
      <c r="V401" s="1705"/>
      <c r="W401" s="1705"/>
      <c r="X401" s="1705"/>
      <c r="Y401" s="1705"/>
      <c r="Z401" s="1705"/>
    </row>
    <row r="402" spans="1:26" ht="15.75" customHeight="1">
      <c r="A402" s="1705"/>
      <c r="B402" s="1705"/>
      <c r="C402" s="1705"/>
      <c r="D402" s="1705"/>
      <c r="E402" s="1705"/>
      <c r="F402" s="1705"/>
      <c r="G402" s="1705"/>
      <c r="H402" s="1705"/>
      <c r="I402" s="1705"/>
      <c r="J402" s="1705"/>
      <c r="K402" s="1705"/>
      <c r="L402" s="1705"/>
      <c r="M402" s="1705"/>
      <c r="N402" s="1705"/>
      <c r="O402" s="1705"/>
      <c r="P402" s="1705"/>
      <c r="Q402" s="1705"/>
      <c r="R402" s="1705"/>
      <c r="S402" s="1705"/>
      <c r="T402" s="1705"/>
      <c r="U402" s="1705"/>
      <c r="V402" s="1705"/>
      <c r="W402" s="1705"/>
      <c r="X402" s="1705"/>
      <c r="Y402" s="1705"/>
      <c r="Z402" s="1705"/>
    </row>
    <row r="403" spans="1:26" ht="15.75" customHeight="1">
      <c r="A403" s="1705"/>
      <c r="B403" s="1705"/>
      <c r="C403" s="1705"/>
      <c r="D403" s="1705"/>
      <c r="E403" s="1705"/>
      <c r="F403" s="1705"/>
      <c r="G403" s="1705"/>
      <c r="H403" s="1705"/>
      <c r="I403" s="1705"/>
      <c r="J403" s="1705"/>
      <c r="K403" s="1705"/>
      <c r="L403" s="1705"/>
      <c r="M403" s="1705"/>
      <c r="N403" s="1705"/>
      <c r="O403" s="1705"/>
      <c r="P403" s="1705"/>
      <c r="Q403" s="1705"/>
      <c r="R403" s="1705"/>
      <c r="S403" s="1705"/>
      <c r="T403" s="1705"/>
      <c r="U403" s="1705"/>
      <c r="V403" s="1705"/>
      <c r="W403" s="1705"/>
      <c r="X403" s="1705"/>
      <c r="Y403" s="1705"/>
      <c r="Z403" s="1705"/>
    </row>
    <row r="404" spans="1:26" ht="15.75" customHeight="1">
      <c r="A404" s="1705"/>
      <c r="B404" s="1705"/>
      <c r="C404" s="1705"/>
      <c r="D404" s="1705"/>
      <c r="E404" s="1705"/>
      <c r="F404" s="1705"/>
      <c r="G404" s="1705"/>
      <c r="H404" s="1705"/>
      <c r="I404" s="1705"/>
      <c r="J404" s="1705"/>
      <c r="K404" s="1705"/>
      <c r="L404" s="1705"/>
      <c r="M404" s="1705"/>
      <c r="N404" s="1705"/>
      <c r="O404" s="1705"/>
      <c r="P404" s="1705"/>
      <c r="Q404" s="1705"/>
      <c r="R404" s="1705"/>
      <c r="S404" s="1705"/>
      <c r="T404" s="1705"/>
      <c r="U404" s="1705"/>
      <c r="V404" s="1705"/>
      <c r="W404" s="1705"/>
      <c r="X404" s="1705"/>
      <c r="Y404" s="1705"/>
      <c r="Z404" s="1705"/>
    </row>
    <row r="405" spans="1:26" ht="15.75" customHeight="1">
      <c r="A405" s="1705"/>
      <c r="B405" s="1705"/>
      <c r="C405" s="1705"/>
      <c r="D405" s="1705"/>
      <c r="E405" s="1705"/>
      <c r="F405" s="1705"/>
      <c r="G405" s="1705"/>
      <c r="H405" s="1705"/>
      <c r="I405" s="1705"/>
      <c r="J405" s="1705"/>
      <c r="K405" s="1705"/>
      <c r="L405" s="1705"/>
      <c r="M405" s="1705"/>
      <c r="N405" s="1705"/>
      <c r="O405" s="1705"/>
      <c r="P405" s="1705"/>
      <c r="Q405" s="1705"/>
      <c r="R405" s="1705"/>
      <c r="S405" s="1705"/>
      <c r="T405" s="1705"/>
      <c r="U405" s="1705"/>
      <c r="V405" s="1705"/>
      <c r="W405" s="1705"/>
      <c r="X405" s="1705"/>
      <c r="Y405" s="1705"/>
      <c r="Z405" s="1705"/>
    </row>
    <row r="406" spans="1:26" ht="15.75" customHeight="1">
      <c r="A406" s="1705"/>
      <c r="B406" s="1705"/>
      <c r="C406" s="1705"/>
      <c r="D406" s="1705"/>
      <c r="E406" s="1705"/>
      <c r="F406" s="1705"/>
      <c r="G406" s="1705"/>
      <c r="H406" s="1705"/>
      <c r="I406" s="1705"/>
      <c r="J406" s="1705"/>
      <c r="K406" s="1705"/>
      <c r="L406" s="1705"/>
      <c r="M406" s="1705"/>
      <c r="N406" s="1705"/>
      <c r="O406" s="1705"/>
      <c r="P406" s="1705"/>
      <c r="Q406" s="1705"/>
      <c r="R406" s="1705"/>
      <c r="S406" s="1705"/>
      <c r="T406" s="1705"/>
      <c r="U406" s="1705"/>
      <c r="V406" s="1705"/>
      <c r="W406" s="1705"/>
      <c r="X406" s="1705"/>
      <c r="Y406" s="1705"/>
      <c r="Z406" s="1705"/>
    </row>
    <row r="407" spans="1:26" ht="15.75" customHeight="1">
      <c r="A407" s="1705"/>
      <c r="B407" s="1705"/>
      <c r="C407" s="1705"/>
      <c r="D407" s="1705"/>
      <c r="E407" s="1705"/>
      <c r="F407" s="1705"/>
      <c r="G407" s="1705"/>
      <c r="H407" s="1705"/>
      <c r="I407" s="1705"/>
      <c r="J407" s="1705"/>
      <c r="K407" s="1705"/>
      <c r="L407" s="1705"/>
      <c r="M407" s="1705"/>
      <c r="N407" s="1705"/>
      <c r="O407" s="1705"/>
      <c r="P407" s="1705"/>
      <c r="Q407" s="1705"/>
      <c r="R407" s="1705"/>
      <c r="S407" s="1705"/>
      <c r="T407" s="1705"/>
      <c r="U407" s="1705"/>
      <c r="V407" s="1705"/>
      <c r="W407" s="1705"/>
      <c r="X407" s="1705"/>
      <c r="Y407" s="1705"/>
      <c r="Z407" s="1705"/>
    </row>
    <row r="408" spans="1:26" ht="15.75" customHeight="1">
      <c r="A408" s="1705"/>
      <c r="B408" s="1705"/>
      <c r="C408" s="1705"/>
      <c r="D408" s="1705"/>
      <c r="E408" s="1705"/>
      <c r="F408" s="1705"/>
      <c r="G408" s="1705"/>
      <c r="H408" s="1705"/>
      <c r="I408" s="1705"/>
      <c r="J408" s="1705"/>
      <c r="K408" s="1705"/>
      <c r="L408" s="1705"/>
      <c r="M408" s="1705"/>
      <c r="N408" s="1705"/>
      <c r="O408" s="1705"/>
      <c r="P408" s="1705"/>
      <c r="Q408" s="1705"/>
      <c r="R408" s="1705"/>
      <c r="S408" s="1705"/>
      <c r="T408" s="1705"/>
      <c r="U408" s="1705"/>
      <c r="V408" s="1705"/>
      <c r="W408" s="1705"/>
      <c r="X408" s="1705"/>
      <c r="Y408" s="1705"/>
      <c r="Z408" s="1705"/>
    </row>
    <row r="409" spans="1:26" ht="15.75" customHeight="1">
      <c r="A409" s="1705"/>
      <c r="B409" s="1705"/>
      <c r="C409" s="1705"/>
      <c r="D409" s="1705"/>
      <c r="E409" s="1705"/>
      <c r="F409" s="1705"/>
      <c r="G409" s="1705"/>
      <c r="H409" s="1705"/>
      <c r="I409" s="1705"/>
      <c r="J409" s="1705"/>
      <c r="K409" s="1705"/>
      <c r="L409" s="1705"/>
      <c r="M409" s="1705"/>
      <c r="N409" s="1705"/>
      <c r="O409" s="1705"/>
      <c r="P409" s="1705"/>
      <c r="Q409" s="1705"/>
      <c r="R409" s="1705"/>
      <c r="S409" s="1705"/>
      <c r="T409" s="1705"/>
      <c r="U409" s="1705"/>
      <c r="V409" s="1705"/>
      <c r="W409" s="1705"/>
      <c r="X409" s="1705"/>
      <c r="Y409" s="1705"/>
      <c r="Z409" s="1705"/>
    </row>
    <row r="410" spans="1:26" ht="15.75" customHeight="1">
      <c r="A410" s="1705"/>
      <c r="B410" s="1705"/>
      <c r="C410" s="1705"/>
      <c r="D410" s="1705"/>
      <c r="E410" s="1705"/>
      <c r="F410" s="1705"/>
      <c r="G410" s="1705"/>
      <c r="H410" s="1705"/>
      <c r="I410" s="1705"/>
      <c r="J410" s="1705"/>
      <c r="K410" s="1705"/>
      <c r="L410" s="1705"/>
      <c r="M410" s="1705"/>
      <c r="N410" s="1705"/>
      <c r="O410" s="1705"/>
      <c r="P410" s="1705"/>
      <c r="Q410" s="1705"/>
      <c r="R410" s="1705"/>
      <c r="S410" s="1705"/>
      <c r="T410" s="1705"/>
      <c r="U410" s="1705"/>
      <c r="V410" s="1705"/>
      <c r="W410" s="1705"/>
      <c r="X410" s="1705"/>
      <c r="Y410" s="1705"/>
      <c r="Z410" s="1705"/>
    </row>
    <row r="411" spans="1:26" ht="15.75" customHeight="1">
      <c r="A411" s="1705"/>
      <c r="B411" s="1705"/>
      <c r="C411" s="1705"/>
      <c r="D411" s="1705"/>
      <c r="E411" s="1705"/>
      <c r="F411" s="1705"/>
      <c r="G411" s="1705"/>
      <c r="H411" s="1705"/>
      <c r="I411" s="1705"/>
      <c r="J411" s="1705"/>
      <c r="K411" s="1705"/>
      <c r="L411" s="1705"/>
      <c r="M411" s="1705"/>
      <c r="N411" s="1705"/>
      <c r="O411" s="1705"/>
      <c r="P411" s="1705"/>
      <c r="Q411" s="1705"/>
      <c r="R411" s="1705"/>
      <c r="S411" s="1705"/>
      <c r="T411" s="1705"/>
      <c r="U411" s="1705"/>
      <c r="V411" s="1705"/>
      <c r="W411" s="1705"/>
      <c r="X411" s="1705"/>
      <c r="Y411" s="1705"/>
      <c r="Z411" s="1705"/>
    </row>
    <row r="412" spans="1:26" ht="15.75" customHeight="1">
      <c r="A412" s="1705"/>
      <c r="B412" s="1705"/>
      <c r="C412" s="1705"/>
      <c r="D412" s="1705"/>
      <c r="E412" s="1705"/>
      <c r="F412" s="1705"/>
      <c r="G412" s="1705"/>
      <c r="H412" s="1705"/>
      <c r="I412" s="1705"/>
      <c r="J412" s="1705"/>
      <c r="K412" s="1705"/>
      <c r="L412" s="1705"/>
      <c r="M412" s="1705"/>
      <c r="N412" s="1705"/>
      <c r="O412" s="1705"/>
      <c r="P412" s="1705"/>
      <c r="Q412" s="1705"/>
      <c r="R412" s="1705"/>
      <c r="S412" s="1705"/>
      <c r="T412" s="1705"/>
      <c r="U412" s="1705"/>
      <c r="V412" s="1705"/>
      <c r="W412" s="1705"/>
      <c r="X412" s="1705"/>
      <c r="Y412" s="1705"/>
      <c r="Z412" s="1705"/>
    </row>
    <row r="413" spans="1:26" ht="15.75" customHeight="1">
      <c r="A413" s="1705"/>
      <c r="B413" s="1705"/>
      <c r="C413" s="1705"/>
      <c r="D413" s="1705"/>
      <c r="E413" s="1705"/>
      <c r="F413" s="1705"/>
      <c r="G413" s="1705"/>
      <c r="H413" s="1705"/>
      <c r="I413" s="1705"/>
      <c r="J413" s="1705"/>
      <c r="K413" s="1705"/>
      <c r="L413" s="1705"/>
      <c r="M413" s="1705"/>
      <c r="N413" s="1705"/>
      <c r="O413" s="1705"/>
      <c r="P413" s="1705"/>
      <c r="Q413" s="1705"/>
      <c r="R413" s="1705"/>
      <c r="S413" s="1705"/>
      <c r="T413" s="1705"/>
      <c r="U413" s="1705"/>
      <c r="V413" s="1705"/>
      <c r="W413" s="1705"/>
      <c r="X413" s="1705"/>
      <c r="Y413" s="1705"/>
      <c r="Z413" s="1705"/>
    </row>
    <row r="414" spans="1:26" ht="15.75" customHeight="1">
      <c r="A414" s="1705"/>
      <c r="B414" s="1705"/>
      <c r="C414" s="1705"/>
      <c r="D414" s="1705"/>
      <c r="E414" s="1705"/>
      <c r="F414" s="1705"/>
      <c r="G414" s="1705"/>
      <c r="H414" s="1705"/>
      <c r="I414" s="1705"/>
      <c r="J414" s="1705"/>
      <c r="K414" s="1705"/>
      <c r="L414" s="1705"/>
      <c r="M414" s="1705"/>
      <c r="N414" s="1705"/>
      <c r="O414" s="1705"/>
      <c r="P414" s="1705"/>
      <c r="Q414" s="1705"/>
      <c r="R414" s="1705"/>
      <c r="S414" s="1705"/>
      <c r="T414" s="1705"/>
      <c r="U414" s="1705"/>
      <c r="V414" s="1705"/>
      <c r="W414" s="1705"/>
      <c r="X414" s="1705"/>
      <c r="Y414" s="1705"/>
      <c r="Z414" s="1705"/>
    </row>
    <row r="415" spans="1:26" ht="15.75" customHeight="1">
      <c r="A415" s="1705"/>
      <c r="B415" s="1705"/>
      <c r="C415" s="1705"/>
      <c r="D415" s="1705"/>
      <c r="E415" s="1705"/>
      <c r="F415" s="1705"/>
      <c r="G415" s="1705"/>
      <c r="H415" s="1705"/>
      <c r="I415" s="1705"/>
      <c r="J415" s="1705"/>
      <c r="K415" s="1705"/>
      <c r="L415" s="1705"/>
      <c r="M415" s="1705"/>
      <c r="N415" s="1705"/>
      <c r="O415" s="1705"/>
      <c r="P415" s="1705"/>
      <c r="Q415" s="1705"/>
      <c r="R415" s="1705"/>
      <c r="S415" s="1705"/>
      <c r="T415" s="1705"/>
      <c r="U415" s="1705"/>
      <c r="V415" s="1705"/>
      <c r="W415" s="1705"/>
      <c r="X415" s="1705"/>
      <c r="Y415" s="1705"/>
      <c r="Z415" s="1705"/>
    </row>
    <row r="416" spans="1:26" ht="15.75" customHeight="1">
      <c r="A416" s="1705"/>
      <c r="B416" s="1705"/>
      <c r="C416" s="1705"/>
      <c r="D416" s="1705"/>
      <c r="E416" s="1705"/>
      <c r="F416" s="1705"/>
      <c r="G416" s="1705"/>
      <c r="H416" s="1705"/>
      <c r="I416" s="1705"/>
      <c r="J416" s="1705"/>
      <c r="K416" s="1705"/>
      <c r="L416" s="1705"/>
      <c r="M416" s="1705"/>
      <c r="N416" s="1705"/>
      <c r="O416" s="1705"/>
      <c r="P416" s="1705"/>
      <c r="Q416" s="1705"/>
      <c r="R416" s="1705"/>
      <c r="S416" s="1705"/>
      <c r="T416" s="1705"/>
      <c r="U416" s="1705"/>
      <c r="V416" s="1705"/>
      <c r="W416" s="1705"/>
      <c r="X416" s="1705"/>
      <c r="Y416" s="1705"/>
      <c r="Z416" s="1705"/>
    </row>
    <row r="417" spans="1:26" ht="15.75" customHeight="1">
      <c r="A417" s="1705"/>
      <c r="B417" s="1705"/>
      <c r="C417" s="1705"/>
      <c r="D417" s="1705"/>
      <c r="E417" s="1705"/>
      <c r="F417" s="1705"/>
      <c r="G417" s="1705"/>
      <c r="H417" s="1705"/>
      <c r="I417" s="1705"/>
      <c r="J417" s="1705"/>
      <c r="K417" s="1705"/>
      <c r="L417" s="1705"/>
      <c r="M417" s="1705"/>
      <c r="N417" s="1705"/>
      <c r="O417" s="1705"/>
      <c r="P417" s="1705"/>
      <c r="Q417" s="1705"/>
      <c r="R417" s="1705"/>
      <c r="S417" s="1705"/>
      <c r="T417" s="1705"/>
      <c r="U417" s="1705"/>
      <c r="V417" s="1705"/>
      <c r="W417" s="1705"/>
      <c r="X417" s="1705"/>
      <c r="Y417" s="1705"/>
      <c r="Z417" s="1705"/>
    </row>
    <row r="418" spans="1:26" ht="15.75" customHeight="1">
      <c r="A418" s="1705"/>
      <c r="B418" s="1705"/>
      <c r="C418" s="1705"/>
      <c r="D418" s="1705"/>
      <c r="E418" s="1705"/>
      <c r="F418" s="1705"/>
      <c r="G418" s="1705"/>
      <c r="H418" s="1705"/>
      <c r="I418" s="1705"/>
      <c r="J418" s="1705"/>
      <c r="K418" s="1705"/>
      <c r="L418" s="1705"/>
      <c r="M418" s="1705"/>
      <c r="N418" s="1705"/>
      <c r="O418" s="1705"/>
      <c r="P418" s="1705"/>
      <c r="Q418" s="1705"/>
      <c r="R418" s="1705"/>
      <c r="S418" s="1705"/>
      <c r="T418" s="1705"/>
      <c r="U418" s="1705"/>
      <c r="V418" s="1705"/>
      <c r="W418" s="1705"/>
      <c r="X418" s="1705"/>
      <c r="Y418" s="1705"/>
      <c r="Z418" s="1705"/>
    </row>
    <row r="419" spans="1:26" ht="15.75" customHeight="1">
      <c r="A419" s="1705"/>
      <c r="B419" s="1705"/>
      <c r="C419" s="1705"/>
      <c r="D419" s="1705"/>
      <c r="E419" s="1705"/>
      <c r="F419" s="1705"/>
      <c r="G419" s="1705"/>
      <c r="H419" s="1705"/>
      <c r="I419" s="1705"/>
      <c r="J419" s="1705"/>
      <c r="K419" s="1705"/>
      <c r="L419" s="1705"/>
      <c r="M419" s="1705"/>
      <c r="N419" s="1705"/>
      <c r="O419" s="1705"/>
      <c r="P419" s="1705"/>
      <c r="Q419" s="1705"/>
      <c r="R419" s="1705"/>
      <c r="S419" s="1705"/>
      <c r="T419" s="1705"/>
      <c r="U419" s="1705"/>
      <c r="V419" s="1705"/>
      <c r="W419" s="1705"/>
      <c r="X419" s="1705"/>
      <c r="Y419" s="1705"/>
      <c r="Z419" s="1705"/>
    </row>
    <row r="420" spans="1:26" ht="15.75" customHeight="1">
      <c r="A420" s="1705"/>
      <c r="B420" s="1705"/>
      <c r="C420" s="1705"/>
      <c r="D420" s="1705"/>
      <c r="E420" s="1705"/>
      <c r="F420" s="1705"/>
      <c r="G420" s="1705"/>
      <c r="H420" s="1705"/>
      <c r="I420" s="1705"/>
      <c r="J420" s="1705"/>
      <c r="K420" s="1705"/>
      <c r="L420" s="1705"/>
      <c r="M420" s="1705"/>
      <c r="N420" s="1705"/>
      <c r="O420" s="1705"/>
      <c r="P420" s="1705"/>
      <c r="Q420" s="1705"/>
      <c r="R420" s="1705"/>
      <c r="S420" s="1705"/>
      <c r="T420" s="1705"/>
      <c r="U420" s="1705"/>
      <c r="V420" s="1705"/>
      <c r="W420" s="1705"/>
      <c r="X420" s="1705"/>
      <c r="Y420" s="1705"/>
      <c r="Z420" s="1705"/>
    </row>
    <row r="421" spans="1:26" ht="15.75" customHeight="1">
      <c r="A421" s="1705"/>
      <c r="B421" s="1705"/>
      <c r="C421" s="1705"/>
      <c r="D421" s="1705"/>
      <c r="E421" s="1705"/>
      <c r="F421" s="1705"/>
      <c r="G421" s="1705"/>
      <c r="H421" s="1705"/>
      <c r="I421" s="1705"/>
      <c r="J421" s="1705"/>
      <c r="K421" s="1705"/>
      <c r="L421" s="1705"/>
      <c r="M421" s="1705"/>
      <c r="N421" s="1705"/>
      <c r="O421" s="1705"/>
      <c r="P421" s="1705"/>
      <c r="Q421" s="1705"/>
      <c r="R421" s="1705"/>
      <c r="S421" s="1705"/>
      <c r="T421" s="1705"/>
      <c r="U421" s="1705"/>
      <c r="V421" s="1705"/>
      <c r="W421" s="1705"/>
      <c r="X421" s="1705"/>
      <c r="Y421" s="1705"/>
      <c r="Z421" s="1705"/>
    </row>
    <row r="422" spans="1:26" ht="15.75" customHeight="1">
      <c r="A422" s="1705"/>
      <c r="B422" s="1705"/>
      <c r="C422" s="1705"/>
      <c r="D422" s="1705"/>
      <c r="E422" s="1705"/>
      <c r="F422" s="1705"/>
      <c r="G422" s="1705"/>
      <c r="H422" s="1705"/>
      <c r="I422" s="1705"/>
      <c r="J422" s="1705"/>
      <c r="K422" s="1705"/>
      <c r="L422" s="1705"/>
      <c r="M422" s="1705"/>
      <c r="N422" s="1705"/>
      <c r="O422" s="1705"/>
      <c r="P422" s="1705"/>
      <c r="Q422" s="1705"/>
      <c r="R422" s="1705"/>
      <c r="S422" s="1705"/>
      <c r="T422" s="1705"/>
      <c r="U422" s="1705"/>
      <c r="V422" s="1705"/>
      <c r="W422" s="1705"/>
      <c r="X422" s="1705"/>
      <c r="Y422" s="1705"/>
      <c r="Z422" s="1705"/>
    </row>
    <row r="423" spans="1:26" ht="15.75" customHeight="1">
      <c r="A423" s="1705"/>
      <c r="B423" s="1705"/>
      <c r="C423" s="1705"/>
      <c r="D423" s="1705"/>
      <c r="E423" s="1705"/>
      <c r="F423" s="1705"/>
      <c r="G423" s="1705"/>
      <c r="H423" s="1705"/>
      <c r="I423" s="1705"/>
      <c r="J423" s="1705"/>
      <c r="K423" s="1705"/>
      <c r="L423" s="1705"/>
      <c r="M423" s="1705"/>
      <c r="N423" s="1705"/>
      <c r="O423" s="1705"/>
      <c r="P423" s="1705"/>
      <c r="Q423" s="1705"/>
      <c r="R423" s="1705"/>
      <c r="S423" s="1705"/>
      <c r="T423" s="1705"/>
      <c r="U423" s="1705"/>
      <c r="V423" s="1705"/>
      <c r="W423" s="1705"/>
      <c r="X423" s="1705"/>
      <c r="Y423" s="1705"/>
      <c r="Z423" s="1705"/>
    </row>
    <row r="424" spans="1:26" ht="15.75" customHeight="1">
      <c r="A424" s="1705"/>
      <c r="B424" s="1705"/>
      <c r="C424" s="1705"/>
      <c r="D424" s="1705"/>
      <c r="E424" s="1705"/>
      <c r="F424" s="1705"/>
      <c r="G424" s="1705"/>
      <c r="H424" s="1705"/>
      <c r="I424" s="1705"/>
      <c r="J424" s="1705"/>
      <c r="K424" s="1705"/>
      <c r="L424" s="1705"/>
      <c r="M424" s="1705"/>
      <c r="N424" s="1705"/>
      <c r="O424" s="1705"/>
      <c r="P424" s="1705"/>
      <c r="Q424" s="1705"/>
      <c r="R424" s="1705"/>
      <c r="S424" s="1705"/>
      <c r="T424" s="1705"/>
      <c r="U424" s="1705"/>
      <c r="V424" s="1705"/>
      <c r="W424" s="1705"/>
      <c r="X424" s="1705"/>
      <c r="Y424" s="1705"/>
      <c r="Z424" s="1705"/>
    </row>
    <row r="425" spans="1:26" ht="15.75" customHeight="1">
      <c r="A425" s="1705"/>
      <c r="B425" s="1705"/>
      <c r="C425" s="1705"/>
      <c r="D425" s="1705"/>
      <c r="E425" s="1705"/>
      <c r="F425" s="1705"/>
      <c r="G425" s="1705"/>
      <c r="H425" s="1705"/>
      <c r="I425" s="1705"/>
      <c r="J425" s="1705"/>
      <c r="K425" s="1705"/>
      <c r="L425" s="1705"/>
      <c r="M425" s="1705"/>
      <c r="N425" s="1705"/>
      <c r="O425" s="1705"/>
      <c r="P425" s="1705"/>
      <c r="Q425" s="1705"/>
      <c r="R425" s="1705"/>
      <c r="S425" s="1705"/>
      <c r="T425" s="1705"/>
      <c r="U425" s="1705"/>
      <c r="V425" s="1705"/>
      <c r="W425" s="1705"/>
      <c r="X425" s="1705"/>
      <c r="Y425" s="1705"/>
      <c r="Z425" s="1705"/>
    </row>
    <row r="426" spans="1:26" ht="15.75" customHeight="1">
      <c r="A426" s="1705"/>
      <c r="B426" s="1705"/>
      <c r="C426" s="1705"/>
      <c r="D426" s="1705"/>
      <c r="E426" s="1705"/>
      <c r="F426" s="1705"/>
      <c r="G426" s="1705"/>
      <c r="H426" s="1705"/>
      <c r="I426" s="1705"/>
      <c r="J426" s="1705"/>
      <c r="K426" s="1705"/>
      <c r="L426" s="1705"/>
      <c r="M426" s="1705"/>
      <c r="N426" s="1705"/>
      <c r="O426" s="1705"/>
      <c r="P426" s="1705"/>
      <c r="Q426" s="1705"/>
      <c r="R426" s="1705"/>
      <c r="S426" s="1705"/>
      <c r="T426" s="1705"/>
      <c r="U426" s="1705"/>
      <c r="V426" s="1705"/>
      <c r="W426" s="1705"/>
      <c r="X426" s="1705"/>
      <c r="Y426" s="1705"/>
      <c r="Z426" s="1705"/>
    </row>
    <row r="427" spans="1:26" ht="15.75" customHeight="1">
      <c r="A427" s="1705"/>
      <c r="B427" s="1705"/>
      <c r="C427" s="1705"/>
      <c r="D427" s="1705"/>
      <c r="E427" s="1705"/>
      <c r="F427" s="1705"/>
      <c r="G427" s="1705"/>
      <c r="H427" s="1705"/>
      <c r="I427" s="1705"/>
      <c r="J427" s="1705"/>
      <c r="K427" s="1705"/>
      <c r="L427" s="1705"/>
      <c r="M427" s="1705"/>
      <c r="N427" s="1705"/>
      <c r="O427" s="1705"/>
      <c r="P427" s="1705"/>
      <c r="Q427" s="1705"/>
      <c r="R427" s="1705"/>
      <c r="S427" s="1705"/>
      <c r="T427" s="1705"/>
      <c r="U427" s="1705"/>
      <c r="V427" s="1705"/>
      <c r="W427" s="1705"/>
      <c r="X427" s="1705"/>
      <c r="Y427" s="1705"/>
      <c r="Z427" s="1705"/>
    </row>
    <row r="428" spans="1:26" ht="15.75" customHeight="1">
      <c r="A428" s="1705"/>
      <c r="B428" s="1705"/>
      <c r="C428" s="1705"/>
      <c r="D428" s="1705"/>
      <c r="E428" s="1705"/>
      <c r="F428" s="1705"/>
      <c r="G428" s="1705"/>
      <c r="H428" s="1705"/>
      <c r="I428" s="1705"/>
      <c r="J428" s="1705"/>
      <c r="K428" s="1705"/>
      <c r="L428" s="1705"/>
      <c r="M428" s="1705"/>
      <c r="N428" s="1705"/>
      <c r="O428" s="1705"/>
      <c r="P428" s="1705"/>
      <c r="Q428" s="1705"/>
      <c r="R428" s="1705"/>
      <c r="S428" s="1705"/>
      <c r="T428" s="1705"/>
      <c r="U428" s="1705"/>
      <c r="V428" s="1705"/>
      <c r="W428" s="1705"/>
      <c r="X428" s="1705"/>
      <c r="Y428" s="1705"/>
      <c r="Z428" s="1705"/>
    </row>
    <row r="429" spans="1:26" ht="15.75" customHeight="1">
      <c r="A429" s="1705"/>
      <c r="B429" s="1705"/>
      <c r="C429" s="1705"/>
      <c r="D429" s="1705"/>
      <c r="E429" s="1705"/>
      <c r="F429" s="1705"/>
      <c r="G429" s="1705"/>
      <c r="H429" s="1705"/>
      <c r="I429" s="1705"/>
      <c r="J429" s="1705"/>
      <c r="K429" s="1705"/>
      <c r="L429" s="1705"/>
      <c r="M429" s="1705"/>
      <c r="N429" s="1705"/>
      <c r="O429" s="1705"/>
      <c r="P429" s="1705"/>
      <c r="Q429" s="1705"/>
      <c r="R429" s="1705"/>
      <c r="S429" s="1705"/>
      <c r="T429" s="1705"/>
      <c r="U429" s="1705"/>
      <c r="V429" s="1705"/>
      <c r="W429" s="1705"/>
      <c r="X429" s="1705"/>
      <c r="Y429" s="1705"/>
      <c r="Z429" s="1705"/>
    </row>
    <row r="430" spans="1:26" ht="15.75" customHeight="1">
      <c r="A430" s="1705"/>
      <c r="B430" s="1705"/>
      <c r="C430" s="1705"/>
      <c r="D430" s="1705"/>
      <c r="E430" s="1705"/>
      <c r="F430" s="1705"/>
      <c r="G430" s="1705"/>
      <c r="H430" s="1705"/>
      <c r="I430" s="1705"/>
      <c r="J430" s="1705"/>
      <c r="K430" s="1705"/>
      <c r="L430" s="1705"/>
      <c r="M430" s="1705"/>
      <c r="N430" s="1705"/>
      <c r="O430" s="1705"/>
      <c r="P430" s="1705"/>
      <c r="Q430" s="1705"/>
      <c r="R430" s="1705"/>
      <c r="S430" s="1705"/>
      <c r="T430" s="1705"/>
      <c r="U430" s="1705"/>
      <c r="V430" s="1705"/>
      <c r="W430" s="1705"/>
      <c r="X430" s="1705"/>
      <c r="Y430" s="1705"/>
      <c r="Z430" s="1705"/>
    </row>
    <row r="431" spans="1:26" ht="15.75" customHeight="1">
      <c r="A431" s="1705"/>
      <c r="B431" s="1705"/>
      <c r="C431" s="1705"/>
      <c r="D431" s="1705"/>
      <c r="E431" s="1705"/>
      <c r="F431" s="1705"/>
      <c r="G431" s="1705"/>
      <c r="H431" s="1705"/>
      <c r="I431" s="1705"/>
      <c r="J431" s="1705"/>
      <c r="K431" s="1705"/>
      <c r="L431" s="1705"/>
      <c r="M431" s="1705"/>
      <c r="N431" s="1705"/>
      <c r="O431" s="1705"/>
      <c r="P431" s="1705"/>
      <c r="Q431" s="1705"/>
      <c r="R431" s="1705"/>
      <c r="S431" s="1705"/>
      <c r="T431" s="1705"/>
      <c r="U431" s="1705"/>
      <c r="V431" s="1705"/>
      <c r="W431" s="1705"/>
      <c r="X431" s="1705"/>
      <c r="Y431" s="1705"/>
      <c r="Z431" s="1705"/>
    </row>
    <row r="432" spans="1:26" ht="15.75" customHeight="1">
      <c r="A432" s="1705"/>
      <c r="B432" s="1705"/>
      <c r="C432" s="1705"/>
      <c r="D432" s="1705"/>
      <c r="E432" s="1705"/>
      <c r="F432" s="1705"/>
      <c r="G432" s="1705"/>
      <c r="H432" s="1705"/>
      <c r="I432" s="1705"/>
      <c r="J432" s="1705"/>
      <c r="K432" s="1705"/>
      <c r="L432" s="1705"/>
      <c r="M432" s="1705"/>
      <c r="N432" s="1705"/>
      <c r="O432" s="1705"/>
      <c r="P432" s="1705"/>
      <c r="Q432" s="1705"/>
      <c r="R432" s="1705"/>
      <c r="S432" s="1705"/>
      <c r="T432" s="1705"/>
      <c r="U432" s="1705"/>
      <c r="V432" s="1705"/>
      <c r="W432" s="1705"/>
      <c r="X432" s="1705"/>
      <c r="Y432" s="1705"/>
      <c r="Z432" s="1705"/>
    </row>
    <row r="433" spans="1:26" ht="15.75" customHeight="1">
      <c r="A433" s="1705"/>
      <c r="B433" s="1705"/>
      <c r="C433" s="1705"/>
      <c r="D433" s="1705"/>
      <c r="E433" s="1705"/>
      <c r="F433" s="1705"/>
      <c r="G433" s="1705"/>
      <c r="H433" s="1705"/>
      <c r="I433" s="1705"/>
      <c r="J433" s="1705"/>
      <c r="K433" s="1705"/>
      <c r="L433" s="1705"/>
      <c r="M433" s="1705"/>
      <c r="N433" s="1705"/>
      <c r="O433" s="1705"/>
      <c r="P433" s="1705"/>
      <c r="Q433" s="1705"/>
      <c r="R433" s="1705"/>
      <c r="S433" s="1705"/>
      <c r="T433" s="1705"/>
      <c r="U433" s="1705"/>
      <c r="V433" s="1705"/>
      <c r="W433" s="1705"/>
      <c r="X433" s="1705"/>
      <c r="Y433" s="1705"/>
      <c r="Z433" s="1705"/>
    </row>
    <row r="434" spans="1:26" ht="15.75" customHeight="1">
      <c r="A434" s="1705"/>
      <c r="B434" s="1705"/>
      <c r="C434" s="1705"/>
      <c r="D434" s="1705"/>
      <c r="E434" s="1705"/>
      <c r="F434" s="1705"/>
      <c r="G434" s="1705"/>
      <c r="H434" s="1705"/>
      <c r="I434" s="1705"/>
      <c r="J434" s="1705"/>
      <c r="K434" s="1705"/>
      <c r="L434" s="1705"/>
      <c r="M434" s="1705"/>
      <c r="N434" s="1705"/>
      <c r="O434" s="1705"/>
      <c r="P434" s="1705"/>
      <c r="Q434" s="1705"/>
      <c r="R434" s="1705"/>
      <c r="S434" s="1705"/>
      <c r="T434" s="1705"/>
      <c r="U434" s="1705"/>
      <c r="V434" s="1705"/>
      <c r="W434" s="1705"/>
      <c r="X434" s="1705"/>
      <c r="Y434" s="1705"/>
      <c r="Z434" s="1705"/>
    </row>
    <row r="435" spans="1:26" ht="15.75" customHeight="1">
      <c r="A435" s="1705"/>
      <c r="B435" s="1705"/>
      <c r="C435" s="1705"/>
      <c r="D435" s="1705"/>
      <c r="E435" s="1705"/>
      <c r="F435" s="1705"/>
      <c r="G435" s="1705"/>
      <c r="H435" s="1705"/>
      <c r="I435" s="1705"/>
      <c r="J435" s="1705"/>
      <c r="K435" s="1705"/>
      <c r="L435" s="1705"/>
      <c r="M435" s="1705"/>
      <c r="N435" s="1705"/>
      <c r="O435" s="1705"/>
      <c r="P435" s="1705"/>
      <c r="Q435" s="1705"/>
      <c r="R435" s="1705"/>
      <c r="S435" s="1705"/>
      <c r="T435" s="1705"/>
      <c r="U435" s="1705"/>
      <c r="V435" s="1705"/>
      <c r="W435" s="1705"/>
      <c r="X435" s="1705"/>
      <c r="Y435" s="1705"/>
      <c r="Z435" s="1705"/>
    </row>
    <row r="436" spans="1:26" ht="15.75" customHeight="1">
      <c r="A436" s="1705"/>
      <c r="B436" s="1705"/>
      <c r="C436" s="1705"/>
      <c r="D436" s="1705"/>
      <c r="E436" s="1705"/>
      <c r="F436" s="1705"/>
      <c r="G436" s="1705"/>
      <c r="H436" s="1705"/>
      <c r="I436" s="1705"/>
      <c r="J436" s="1705"/>
      <c r="K436" s="1705"/>
      <c r="L436" s="1705"/>
      <c r="M436" s="1705"/>
      <c r="N436" s="1705"/>
      <c r="O436" s="1705"/>
      <c r="P436" s="1705"/>
      <c r="Q436" s="1705"/>
      <c r="R436" s="1705"/>
      <c r="S436" s="1705"/>
      <c r="T436" s="1705"/>
      <c r="U436" s="1705"/>
      <c r="V436" s="1705"/>
      <c r="W436" s="1705"/>
      <c r="X436" s="1705"/>
      <c r="Y436" s="1705"/>
      <c r="Z436" s="1705"/>
    </row>
    <row r="437" spans="1:26" ht="15.75" customHeight="1">
      <c r="A437" s="1705"/>
      <c r="B437" s="1705"/>
      <c r="C437" s="1705"/>
      <c r="D437" s="1705"/>
      <c r="E437" s="1705"/>
      <c r="F437" s="1705"/>
      <c r="G437" s="1705"/>
      <c r="H437" s="1705"/>
      <c r="I437" s="1705"/>
      <c r="J437" s="1705"/>
      <c r="K437" s="1705"/>
      <c r="L437" s="1705"/>
      <c r="M437" s="1705"/>
      <c r="N437" s="1705"/>
      <c r="O437" s="1705"/>
      <c r="P437" s="1705"/>
      <c r="Q437" s="1705"/>
      <c r="R437" s="1705"/>
      <c r="S437" s="1705"/>
      <c r="T437" s="1705"/>
      <c r="U437" s="1705"/>
      <c r="V437" s="1705"/>
      <c r="W437" s="1705"/>
      <c r="X437" s="1705"/>
      <c r="Y437" s="1705"/>
      <c r="Z437" s="1705"/>
    </row>
    <row r="438" spans="1:26" ht="15.75" customHeight="1">
      <c r="A438" s="1705"/>
      <c r="B438" s="1705"/>
      <c r="C438" s="1705"/>
      <c r="D438" s="1705"/>
      <c r="E438" s="1705"/>
      <c r="F438" s="1705"/>
      <c r="G438" s="1705"/>
      <c r="H438" s="1705"/>
      <c r="I438" s="1705"/>
      <c r="J438" s="1705"/>
      <c r="K438" s="1705"/>
      <c r="L438" s="1705"/>
      <c r="M438" s="1705"/>
      <c r="N438" s="1705"/>
      <c r="O438" s="1705"/>
      <c r="P438" s="1705"/>
      <c r="Q438" s="1705"/>
      <c r="R438" s="1705"/>
      <c r="S438" s="1705"/>
      <c r="T438" s="1705"/>
      <c r="U438" s="1705"/>
      <c r="V438" s="1705"/>
      <c r="W438" s="1705"/>
      <c r="X438" s="1705"/>
      <c r="Y438" s="1705"/>
      <c r="Z438" s="1705"/>
    </row>
    <row r="439" spans="1:26" ht="15.75" customHeight="1">
      <c r="A439" s="1705"/>
      <c r="B439" s="1705"/>
      <c r="C439" s="1705"/>
      <c r="D439" s="1705"/>
      <c r="E439" s="1705"/>
      <c r="F439" s="1705"/>
      <c r="G439" s="1705"/>
      <c r="H439" s="1705"/>
      <c r="I439" s="1705"/>
      <c r="J439" s="1705"/>
      <c r="K439" s="1705"/>
      <c r="L439" s="1705"/>
      <c r="M439" s="1705"/>
      <c r="N439" s="1705"/>
      <c r="O439" s="1705"/>
      <c r="P439" s="1705"/>
      <c r="Q439" s="1705"/>
      <c r="R439" s="1705"/>
      <c r="S439" s="1705"/>
      <c r="T439" s="1705"/>
      <c r="U439" s="1705"/>
      <c r="V439" s="1705"/>
      <c r="W439" s="1705"/>
      <c r="X439" s="1705"/>
      <c r="Y439" s="1705"/>
      <c r="Z439" s="1705"/>
    </row>
    <row r="440" spans="1:26" ht="15.75" customHeight="1">
      <c r="A440" s="1705"/>
      <c r="B440" s="1705"/>
      <c r="C440" s="1705"/>
      <c r="D440" s="1705"/>
      <c r="E440" s="1705"/>
      <c r="F440" s="1705"/>
      <c r="G440" s="1705"/>
      <c r="H440" s="1705"/>
      <c r="I440" s="1705"/>
      <c r="J440" s="1705"/>
      <c r="K440" s="1705"/>
      <c r="L440" s="1705"/>
      <c r="M440" s="1705"/>
      <c r="N440" s="1705"/>
      <c r="O440" s="1705"/>
      <c r="P440" s="1705"/>
      <c r="Q440" s="1705"/>
      <c r="R440" s="1705"/>
      <c r="S440" s="1705"/>
      <c r="T440" s="1705"/>
      <c r="U440" s="1705"/>
      <c r="V440" s="1705"/>
      <c r="W440" s="1705"/>
      <c r="X440" s="1705"/>
      <c r="Y440" s="1705"/>
      <c r="Z440" s="1705"/>
    </row>
    <row r="441" spans="1:26" ht="15.75" customHeight="1">
      <c r="A441" s="1705"/>
      <c r="B441" s="1705"/>
      <c r="C441" s="1705"/>
      <c r="D441" s="1705"/>
      <c r="E441" s="1705"/>
      <c r="F441" s="1705"/>
      <c r="G441" s="1705"/>
      <c r="H441" s="1705"/>
      <c r="I441" s="1705"/>
      <c r="J441" s="1705"/>
      <c r="K441" s="1705"/>
      <c r="L441" s="1705"/>
      <c r="M441" s="1705"/>
      <c r="N441" s="1705"/>
      <c r="O441" s="1705"/>
      <c r="P441" s="1705"/>
      <c r="Q441" s="1705"/>
      <c r="R441" s="1705"/>
      <c r="S441" s="1705"/>
      <c r="T441" s="1705"/>
      <c r="U441" s="1705"/>
      <c r="V441" s="1705"/>
      <c r="W441" s="1705"/>
      <c r="X441" s="1705"/>
      <c r="Y441" s="1705"/>
      <c r="Z441" s="1705"/>
    </row>
    <row r="442" spans="1:26" ht="15.75" customHeight="1">
      <c r="A442" s="1705"/>
      <c r="B442" s="1705"/>
      <c r="C442" s="1705"/>
      <c r="D442" s="1705"/>
      <c r="E442" s="1705"/>
      <c r="F442" s="1705"/>
      <c r="G442" s="1705"/>
      <c r="H442" s="1705"/>
      <c r="I442" s="1705"/>
      <c r="J442" s="1705"/>
      <c r="K442" s="1705"/>
      <c r="L442" s="1705"/>
      <c r="M442" s="1705"/>
      <c r="N442" s="1705"/>
      <c r="O442" s="1705"/>
      <c r="P442" s="1705"/>
      <c r="Q442" s="1705"/>
      <c r="R442" s="1705"/>
      <c r="S442" s="1705"/>
      <c r="T442" s="1705"/>
      <c r="U442" s="1705"/>
      <c r="V442" s="1705"/>
      <c r="W442" s="1705"/>
      <c r="X442" s="1705"/>
      <c r="Y442" s="1705"/>
      <c r="Z442" s="1705"/>
    </row>
    <row r="443" spans="1:26" ht="15.75" customHeight="1">
      <c r="A443" s="1705"/>
      <c r="B443" s="1705"/>
      <c r="C443" s="1705"/>
      <c r="D443" s="1705"/>
      <c r="E443" s="1705"/>
      <c r="F443" s="1705"/>
      <c r="G443" s="1705"/>
      <c r="H443" s="1705"/>
      <c r="I443" s="1705"/>
      <c r="J443" s="1705"/>
      <c r="K443" s="1705"/>
      <c r="L443" s="1705"/>
      <c r="M443" s="1705"/>
      <c r="N443" s="1705"/>
      <c r="O443" s="1705"/>
      <c r="P443" s="1705"/>
      <c r="Q443" s="1705"/>
      <c r="R443" s="1705"/>
      <c r="S443" s="1705"/>
      <c r="T443" s="1705"/>
      <c r="U443" s="1705"/>
      <c r="V443" s="1705"/>
      <c r="W443" s="1705"/>
      <c r="X443" s="1705"/>
      <c r="Y443" s="1705"/>
      <c r="Z443" s="1705"/>
    </row>
    <row r="444" spans="1:26" ht="15.75" customHeight="1">
      <c r="A444" s="1705"/>
      <c r="B444" s="1705"/>
      <c r="C444" s="1705"/>
      <c r="D444" s="1705"/>
      <c r="E444" s="1705"/>
      <c r="F444" s="1705"/>
      <c r="G444" s="1705"/>
      <c r="H444" s="1705"/>
      <c r="I444" s="1705"/>
      <c r="J444" s="1705"/>
      <c r="K444" s="1705"/>
      <c r="L444" s="1705"/>
      <c r="M444" s="1705"/>
      <c r="N444" s="1705"/>
      <c r="O444" s="1705"/>
      <c r="P444" s="1705"/>
      <c r="Q444" s="1705"/>
      <c r="R444" s="1705"/>
      <c r="S444" s="1705"/>
      <c r="T444" s="1705"/>
      <c r="U444" s="1705"/>
      <c r="V444" s="1705"/>
      <c r="W444" s="1705"/>
      <c r="X444" s="1705"/>
      <c r="Y444" s="1705"/>
      <c r="Z444" s="1705"/>
    </row>
    <row r="445" spans="1:26" ht="15.75" customHeight="1">
      <c r="A445" s="1705"/>
      <c r="B445" s="1705"/>
      <c r="C445" s="1705"/>
      <c r="D445" s="1705"/>
      <c r="E445" s="1705"/>
      <c r="F445" s="1705"/>
      <c r="G445" s="1705"/>
      <c r="H445" s="1705"/>
      <c r="I445" s="1705"/>
      <c r="J445" s="1705"/>
      <c r="K445" s="1705"/>
      <c r="L445" s="1705"/>
      <c r="M445" s="1705"/>
      <c r="N445" s="1705"/>
      <c r="O445" s="1705"/>
      <c r="P445" s="1705"/>
      <c r="Q445" s="1705"/>
      <c r="R445" s="1705"/>
      <c r="S445" s="1705"/>
      <c r="T445" s="1705"/>
      <c r="U445" s="1705"/>
      <c r="V445" s="1705"/>
      <c r="W445" s="1705"/>
      <c r="X445" s="1705"/>
      <c r="Y445" s="1705"/>
      <c r="Z445" s="1705"/>
    </row>
    <row r="446" spans="1:26" ht="15.75" customHeight="1">
      <c r="A446" s="1705"/>
      <c r="B446" s="1705"/>
      <c r="C446" s="1705"/>
      <c r="D446" s="1705"/>
      <c r="E446" s="1705"/>
      <c r="F446" s="1705"/>
      <c r="G446" s="1705"/>
      <c r="H446" s="1705"/>
      <c r="I446" s="1705"/>
      <c r="J446" s="1705"/>
      <c r="K446" s="1705"/>
      <c r="L446" s="1705"/>
      <c r="M446" s="1705"/>
      <c r="N446" s="1705"/>
      <c r="O446" s="1705"/>
      <c r="P446" s="1705"/>
      <c r="Q446" s="1705"/>
      <c r="R446" s="1705"/>
      <c r="S446" s="1705"/>
      <c r="T446" s="1705"/>
      <c r="U446" s="1705"/>
      <c r="V446" s="1705"/>
      <c r="W446" s="1705"/>
      <c r="X446" s="1705"/>
      <c r="Y446" s="1705"/>
      <c r="Z446" s="1705"/>
    </row>
    <row r="447" spans="1:26" ht="15.75" customHeight="1">
      <c r="A447" s="1705"/>
      <c r="B447" s="1705"/>
      <c r="C447" s="1705"/>
      <c r="D447" s="1705"/>
      <c r="E447" s="1705"/>
      <c r="F447" s="1705"/>
      <c r="G447" s="1705"/>
      <c r="H447" s="1705"/>
      <c r="I447" s="1705"/>
      <c r="J447" s="1705"/>
      <c r="K447" s="1705"/>
      <c r="L447" s="1705"/>
      <c r="M447" s="1705"/>
      <c r="N447" s="1705"/>
      <c r="O447" s="1705"/>
      <c r="P447" s="1705"/>
      <c r="Q447" s="1705"/>
      <c r="R447" s="1705"/>
      <c r="S447" s="1705"/>
      <c r="T447" s="1705"/>
      <c r="U447" s="1705"/>
      <c r="V447" s="1705"/>
      <c r="W447" s="1705"/>
      <c r="X447" s="1705"/>
      <c r="Y447" s="1705"/>
      <c r="Z447" s="1705"/>
    </row>
    <row r="448" spans="1:26" ht="15.75" customHeight="1">
      <c r="A448" s="1705"/>
      <c r="B448" s="1705"/>
      <c r="C448" s="1705"/>
      <c r="D448" s="1705"/>
      <c r="E448" s="1705"/>
      <c r="F448" s="1705"/>
      <c r="G448" s="1705"/>
      <c r="H448" s="1705"/>
      <c r="I448" s="1705"/>
      <c r="J448" s="1705"/>
      <c r="K448" s="1705"/>
      <c r="L448" s="1705"/>
      <c r="M448" s="1705"/>
      <c r="N448" s="1705"/>
      <c r="O448" s="1705"/>
      <c r="P448" s="1705"/>
      <c r="Q448" s="1705"/>
      <c r="R448" s="1705"/>
      <c r="S448" s="1705"/>
      <c r="T448" s="1705"/>
      <c r="U448" s="1705"/>
      <c r="V448" s="1705"/>
      <c r="W448" s="1705"/>
      <c r="X448" s="1705"/>
      <c r="Y448" s="1705"/>
      <c r="Z448" s="1705"/>
    </row>
    <row r="449" spans="1:26" ht="15.75" customHeight="1">
      <c r="A449" s="1705"/>
      <c r="B449" s="1705"/>
      <c r="C449" s="1705"/>
      <c r="D449" s="1705"/>
      <c r="E449" s="1705"/>
      <c r="F449" s="1705"/>
      <c r="G449" s="1705"/>
      <c r="H449" s="1705"/>
      <c r="I449" s="1705"/>
      <c r="J449" s="1705"/>
      <c r="K449" s="1705"/>
      <c r="L449" s="1705"/>
      <c r="M449" s="1705"/>
      <c r="N449" s="1705"/>
      <c r="O449" s="1705"/>
      <c r="P449" s="1705"/>
      <c r="Q449" s="1705"/>
      <c r="R449" s="1705"/>
      <c r="S449" s="1705"/>
      <c r="T449" s="1705"/>
      <c r="U449" s="1705"/>
      <c r="V449" s="1705"/>
      <c r="W449" s="1705"/>
      <c r="X449" s="1705"/>
      <c r="Y449" s="1705"/>
      <c r="Z449" s="1705"/>
    </row>
    <row r="450" spans="1:26" ht="15.75" customHeight="1">
      <c r="A450" s="1705"/>
      <c r="B450" s="1705"/>
      <c r="C450" s="1705"/>
      <c r="D450" s="1705"/>
      <c r="E450" s="1705"/>
      <c r="F450" s="1705"/>
      <c r="G450" s="1705"/>
      <c r="H450" s="1705"/>
      <c r="I450" s="1705"/>
      <c r="J450" s="1705"/>
      <c r="K450" s="1705"/>
      <c r="L450" s="1705"/>
      <c r="M450" s="1705"/>
      <c r="N450" s="1705"/>
      <c r="O450" s="1705"/>
      <c r="P450" s="1705"/>
      <c r="Q450" s="1705"/>
      <c r="R450" s="1705"/>
      <c r="S450" s="1705"/>
      <c r="T450" s="1705"/>
      <c r="U450" s="1705"/>
      <c r="V450" s="1705"/>
      <c r="W450" s="1705"/>
      <c r="X450" s="1705"/>
      <c r="Y450" s="1705"/>
      <c r="Z450" s="1705"/>
    </row>
    <row r="451" spans="1:26" ht="15.75" customHeight="1">
      <c r="A451" s="1705"/>
      <c r="B451" s="1705"/>
      <c r="C451" s="1705"/>
      <c r="D451" s="1705"/>
      <c r="E451" s="1705"/>
      <c r="F451" s="1705"/>
      <c r="G451" s="1705"/>
      <c r="H451" s="1705"/>
      <c r="I451" s="1705"/>
      <c r="J451" s="1705"/>
      <c r="K451" s="1705"/>
      <c r="L451" s="1705"/>
      <c r="M451" s="1705"/>
      <c r="N451" s="1705"/>
      <c r="O451" s="1705"/>
      <c r="P451" s="1705"/>
      <c r="Q451" s="1705"/>
      <c r="R451" s="1705"/>
      <c r="S451" s="1705"/>
      <c r="T451" s="1705"/>
      <c r="U451" s="1705"/>
      <c r="V451" s="1705"/>
      <c r="W451" s="1705"/>
      <c r="X451" s="1705"/>
      <c r="Y451" s="1705"/>
      <c r="Z451" s="1705"/>
    </row>
    <row r="452" spans="1:26" ht="15.75" customHeight="1">
      <c r="A452" s="1705"/>
      <c r="B452" s="1705"/>
      <c r="C452" s="1705"/>
      <c r="D452" s="1705"/>
      <c r="E452" s="1705"/>
      <c r="F452" s="1705"/>
      <c r="G452" s="1705"/>
      <c r="H452" s="1705"/>
      <c r="I452" s="1705"/>
      <c r="J452" s="1705"/>
      <c r="K452" s="1705"/>
      <c r="L452" s="1705"/>
      <c r="M452" s="1705"/>
      <c r="N452" s="1705"/>
      <c r="O452" s="1705"/>
      <c r="P452" s="1705"/>
      <c r="Q452" s="1705"/>
      <c r="R452" s="1705"/>
      <c r="S452" s="1705"/>
      <c r="T452" s="1705"/>
      <c r="U452" s="1705"/>
      <c r="V452" s="1705"/>
      <c r="W452" s="1705"/>
      <c r="X452" s="1705"/>
      <c r="Y452" s="1705"/>
      <c r="Z452" s="1705"/>
    </row>
    <row r="453" spans="1:26" ht="15.75" customHeight="1">
      <c r="A453" s="1705"/>
      <c r="B453" s="1705"/>
      <c r="C453" s="1705"/>
      <c r="D453" s="1705"/>
      <c r="E453" s="1705"/>
      <c r="F453" s="1705"/>
      <c r="G453" s="1705"/>
      <c r="H453" s="1705"/>
      <c r="I453" s="1705"/>
      <c r="J453" s="1705"/>
      <c r="K453" s="1705"/>
      <c r="L453" s="1705"/>
      <c r="M453" s="1705"/>
      <c r="N453" s="1705"/>
      <c r="O453" s="1705"/>
      <c r="P453" s="1705"/>
      <c r="Q453" s="1705"/>
      <c r="R453" s="1705"/>
      <c r="S453" s="1705"/>
      <c r="T453" s="1705"/>
      <c r="U453" s="1705"/>
      <c r="V453" s="1705"/>
      <c r="W453" s="1705"/>
      <c r="X453" s="1705"/>
      <c r="Y453" s="1705"/>
      <c r="Z453" s="1705"/>
    </row>
    <row r="454" spans="1:26" ht="15.75" customHeight="1">
      <c r="A454" s="1705"/>
      <c r="B454" s="1705"/>
      <c r="C454" s="1705"/>
      <c r="D454" s="1705"/>
      <c r="E454" s="1705"/>
      <c r="F454" s="1705"/>
      <c r="G454" s="1705"/>
      <c r="H454" s="1705"/>
      <c r="I454" s="1705"/>
      <c r="J454" s="1705"/>
      <c r="K454" s="1705"/>
      <c r="L454" s="1705"/>
      <c r="M454" s="1705"/>
      <c r="N454" s="1705"/>
      <c r="O454" s="1705"/>
      <c r="P454" s="1705"/>
      <c r="Q454" s="1705"/>
      <c r="R454" s="1705"/>
      <c r="S454" s="1705"/>
      <c r="T454" s="1705"/>
      <c r="U454" s="1705"/>
      <c r="V454" s="1705"/>
      <c r="W454" s="1705"/>
      <c r="X454" s="1705"/>
      <c r="Y454" s="1705"/>
      <c r="Z454" s="1705"/>
    </row>
    <row r="455" spans="1:26" ht="15.75" customHeight="1">
      <c r="A455" s="1705"/>
      <c r="B455" s="1705"/>
      <c r="C455" s="1705"/>
      <c r="D455" s="1705"/>
      <c r="E455" s="1705"/>
      <c r="F455" s="1705"/>
      <c r="G455" s="1705"/>
      <c r="H455" s="1705"/>
      <c r="I455" s="1705"/>
      <c r="J455" s="1705"/>
      <c r="K455" s="1705"/>
      <c r="L455" s="1705"/>
      <c r="M455" s="1705"/>
      <c r="N455" s="1705"/>
      <c r="O455" s="1705"/>
      <c r="P455" s="1705"/>
      <c r="Q455" s="1705"/>
      <c r="R455" s="1705"/>
      <c r="S455" s="1705"/>
      <c r="T455" s="1705"/>
      <c r="U455" s="1705"/>
      <c r="V455" s="1705"/>
      <c r="W455" s="1705"/>
      <c r="X455" s="1705"/>
      <c r="Y455" s="1705"/>
      <c r="Z455" s="1705"/>
    </row>
    <row r="456" spans="1:26" ht="15.75" customHeight="1">
      <c r="A456" s="1705"/>
      <c r="B456" s="1705"/>
      <c r="C456" s="1705"/>
      <c r="D456" s="1705"/>
      <c r="E456" s="1705"/>
      <c r="F456" s="1705"/>
      <c r="G456" s="1705"/>
      <c r="H456" s="1705"/>
      <c r="I456" s="1705"/>
      <c r="J456" s="1705"/>
      <c r="K456" s="1705"/>
      <c r="L456" s="1705"/>
      <c r="M456" s="1705"/>
      <c r="N456" s="1705"/>
      <c r="O456" s="1705"/>
      <c r="P456" s="1705"/>
      <c r="Q456" s="1705"/>
      <c r="R456" s="1705"/>
      <c r="S456" s="1705"/>
      <c r="T456" s="1705"/>
      <c r="U456" s="1705"/>
      <c r="V456" s="1705"/>
      <c r="W456" s="1705"/>
      <c r="X456" s="1705"/>
      <c r="Y456" s="1705"/>
      <c r="Z456" s="1705"/>
    </row>
    <row r="457" spans="1:26" ht="15.75" customHeight="1">
      <c r="A457" s="1705"/>
      <c r="B457" s="1705"/>
      <c r="C457" s="1705"/>
      <c r="D457" s="1705"/>
      <c r="E457" s="1705"/>
      <c r="F457" s="1705"/>
      <c r="G457" s="1705"/>
      <c r="H457" s="1705"/>
      <c r="I457" s="1705"/>
      <c r="J457" s="1705"/>
      <c r="K457" s="1705"/>
      <c r="L457" s="1705"/>
      <c r="M457" s="1705"/>
      <c r="N457" s="1705"/>
      <c r="O457" s="1705"/>
      <c r="P457" s="1705"/>
      <c r="Q457" s="1705"/>
      <c r="R457" s="1705"/>
      <c r="S457" s="1705"/>
      <c r="T457" s="1705"/>
      <c r="U457" s="1705"/>
      <c r="V457" s="1705"/>
      <c r="W457" s="1705"/>
      <c r="X457" s="1705"/>
      <c r="Y457" s="1705"/>
      <c r="Z457" s="1705"/>
    </row>
    <row r="458" spans="1:26" ht="15.75" customHeight="1">
      <c r="A458" s="1705"/>
      <c r="B458" s="1705"/>
      <c r="C458" s="1705"/>
      <c r="D458" s="1705"/>
      <c r="E458" s="1705"/>
      <c r="F458" s="1705"/>
      <c r="G458" s="1705"/>
      <c r="H458" s="1705"/>
      <c r="I458" s="1705"/>
      <c r="J458" s="1705"/>
      <c r="K458" s="1705"/>
      <c r="L458" s="1705"/>
      <c r="M458" s="1705"/>
      <c r="N458" s="1705"/>
      <c r="O458" s="1705"/>
      <c r="P458" s="1705"/>
      <c r="Q458" s="1705"/>
      <c r="R458" s="1705"/>
      <c r="S458" s="1705"/>
      <c r="T458" s="1705"/>
      <c r="U458" s="1705"/>
      <c r="V458" s="1705"/>
      <c r="W458" s="1705"/>
      <c r="X458" s="1705"/>
      <c r="Y458" s="1705"/>
      <c r="Z458" s="1705"/>
    </row>
    <row r="459" spans="1:26" ht="15.75" customHeight="1">
      <c r="A459" s="1705"/>
      <c r="B459" s="1705"/>
      <c r="C459" s="1705"/>
      <c r="D459" s="1705"/>
      <c r="E459" s="1705"/>
      <c r="F459" s="1705"/>
      <c r="G459" s="1705"/>
      <c r="H459" s="1705"/>
      <c r="I459" s="1705"/>
      <c r="J459" s="1705"/>
      <c r="K459" s="1705"/>
      <c r="L459" s="1705"/>
      <c r="M459" s="1705"/>
      <c r="N459" s="1705"/>
      <c r="O459" s="1705"/>
      <c r="P459" s="1705"/>
      <c r="Q459" s="1705"/>
      <c r="R459" s="1705"/>
      <c r="S459" s="1705"/>
      <c r="T459" s="1705"/>
      <c r="U459" s="1705"/>
      <c r="V459" s="1705"/>
      <c r="W459" s="1705"/>
      <c r="X459" s="1705"/>
      <c r="Y459" s="1705"/>
      <c r="Z459" s="1705"/>
    </row>
    <row r="460" spans="1:26" ht="15.75" customHeight="1">
      <c r="A460" s="1705"/>
      <c r="B460" s="1705"/>
      <c r="C460" s="1705"/>
      <c r="D460" s="1705"/>
      <c r="E460" s="1705"/>
      <c r="F460" s="1705"/>
      <c r="G460" s="1705"/>
      <c r="H460" s="1705"/>
      <c r="I460" s="1705"/>
      <c r="J460" s="1705"/>
      <c r="K460" s="1705"/>
      <c r="L460" s="1705"/>
      <c r="M460" s="1705"/>
      <c r="N460" s="1705"/>
      <c r="O460" s="1705"/>
      <c r="P460" s="1705"/>
      <c r="Q460" s="1705"/>
      <c r="R460" s="1705"/>
      <c r="S460" s="1705"/>
      <c r="T460" s="1705"/>
      <c r="U460" s="1705"/>
      <c r="V460" s="1705"/>
      <c r="W460" s="1705"/>
      <c r="X460" s="1705"/>
      <c r="Y460" s="1705"/>
      <c r="Z460" s="1705"/>
    </row>
    <row r="461" spans="1:26" ht="15.75" customHeight="1">
      <c r="A461" s="1705"/>
      <c r="B461" s="1705"/>
      <c r="C461" s="1705"/>
      <c r="D461" s="1705"/>
      <c r="E461" s="1705"/>
      <c r="F461" s="1705"/>
      <c r="G461" s="1705"/>
      <c r="H461" s="1705"/>
      <c r="I461" s="1705"/>
      <c r="J461" s="1705"/>
      <c r="K461" s="1705"/>
      <c r="L461" s="1705"/>
      <c r="M461" s="1705"/>
      <c r="N461" s="1705"/>
      <c r="O461" s="1705"/>
      <c r="P461" s="1705"/>
      <c r="Q461" s="1705"/>
      <c r="R461" s="1705"/>
      <c r="S461" s="1705"/>
      <c r="T461" s="1705"/>
      <c r="U461" s="1705"/>
      <c r="V461" s="1705"/>
      <c r="W461" s="1705"/>
      <c r="X461" s="1705"/>
      <c r="Y461" s="1705"/>
      <c r="Z461" s="1705"/>
    </row>
    <row r="462" spans="1:26" ht="15.75" customHeight="1">
      <c r="A462" s="1705"/>
      <c r="B462" s="1705"/>
      <c r="C462" s="1705"/>
      <c r="D462" s="1705"/>
      <c r="E462" s="1705"/>
      <c r="F462" s="1705"/>
      <c r="G462" s="1705"/>
      <c r="H462" s="1705"/>
      <c r="I462" s="1705"/>
      <c r="J462" s="1705"/>
      <c r="K462" s="1705"/>
      <c r="L462" s="1705"/>
      <c r="M462" s="1705"/>
      <c r="N462" s="1705"/>
      <c r="O462" s="1705"/>
      <c r="P462" s="1705"/>
      <c r="Q462" s="1705"/>
      <c r="R462" s="1705"/>
      <c r="S462" s="1705"/>
      <c r="T462" s="1705"/>
      <c r="U462" s="1705"/>
      <c r="V462" s="1705"/>
      <c r="W462" s="1705"/>
      <c r="X462" s="1705"/>
      <c r="Y462" s="1705"/>
      <c r="Z462" s="1705"/>
    </row>
    <row r="463" spans="1:26" ht="15.75" customHeight="1">
      <c r="A463" s="1705"/>
      <c r="B463" s="1705"/>
      <c r="C463" s="1705"/>
      <c r="D463" s="1705"/>
      <c r="E463" s="1705"/>
      <c r="F463" s="1705"/>
      <c r="G463" s="1705"/>
      <c r="H463" s="1705"/>
      <c r="I463" s="1705"/>
      <c r="J463" s="1705"/>
      <c r="K463" s="1705"/>
      <c r="L463" s="1705"/>
      <c r="M463" s="1705"/>
      <c r="N463" s="1705"/>
      <c r="O463" s="1705"/>
      <c r="P463" s="1705"/>
      <c r="Q463" s="1705"/>
      <c r="R463" s="1705"/>
      <c r="S463" s="1705"/>
      <c r="T463" s="1705"/>
      <c r="U463" s="1705"/>
      <c r="V463" s="1705"/>
      <c r="W463" s="1705"/>
      <c r="X463" s="1705"/>
      <c r="Y463" s="1705"/>
      <c r="Z463" s="1705"/>
    </row>
    <row r="464" spans="1:26" ht="15.75" customHeight="1">
      <c r="A464" s="1705"/>
      <c r="B464" s="1705"/>
      <c r="C464" s="1705"/>
      <c r="D464" s="1705"/>
      <c r="E464" s="1705"/>
      <c r="F464" s="1705"/>
      <c r="G464" s="1705"/>
      <c r="H464" s="1705"/>
      <c r="I464" s="1705"/>
      <c r="J464" s="1705"/>
      <c r="K464" s="1705"/>
      <c r="L464" s="1705"/>
      <c r="M464" s="1705"/>
      <c r="N464" s="1705"/>
      <c r="O464" s="1705"/>
      <c r="P464" s="1705"/>
      <c r="Q464" s="1705"/>
      <c r="R464" s="1705"/>
      <c r="S464" s="1705"/>
      <c r="T464" s="1705"/>
      <c r="U464" s="1705"/>
      <c r="V464" s="1705"/>
      <c r="W464" s="1705"/>
      <c r="X464" s="1705"/>
      <c r="Y464" s="1705"/>
      <c r="Z464" s="1705"/>
    </row>
    <row r="465" spans="1:26" ht="15.75" customHeight="1">
      <c r="A465" s="1705"/>
      <c r="B465" s="1705"/>
      <c r="C465" s="1705"/>
      <c r="D465" s="1705"/>
      <c r="E465" s="1705"/>
      <c r="F465" s="1705"/>
      <c r="G465" s="1705"/>
      <c r="H465" s="1705"/>
      <c r="I465" s="1705"/>
      <c r="J465" s="1705"/>
      <c r="K465" s="1705"/>
      <c r="L465" s="1705"/>
      <c r="M465" s="1705"/>
      <c r="N465" s="1705"/>
      <c r="O465" s="1705"/>
      <c r="P465" s="1705"/>
      <c r="Q465" s="1705"/>
      <c r="R465" s="1705"/>
      <c r="S465" s="1705"/>
      <c r="T465" s="1705"/>
      <c r="U465" s="1705"/>
      <c r="V465" s="1705"/>
      <c r="W465" s="1705"/>
      <c r="X465" s="1705"/>
      <c r="Y465" s="1705"/>
      <c r="Z465" s="1705"/>
    </row>
    <row r="466" spans="1:26" ht="15.75" customHeight="1">
      <c r="A466" s="1705"/>
      <c r="B466" s="1705"/>
      <c r="C466" s="1705"/>
      <c r="D466" s="1705"/>
      <c r="E466" s="1705"/>
      <c r="F466" s="1705"/>
      <c r="G466" s="1705"/>
      <c r="H466" s="1705"/>
      <c r="I466" s="1705"/>
      <c r="J466" s="1705"/>
      <c r="K466" s="1705"/>
      <c r="L466" s="1705"/>
      <c r="M466" s="1705"/>
      <c r="N466" s="1705"/>
      <c r="O466" s="1705"/>
      <c r="P466" s="1705"/>
      <c r="Q466" s="1705"/>
      <c r="R466" s="1705"/>
      <c r="S466" s="1705"/>
      <c r="T466" s="1705"/>
      <c r="U466" s="1705"/>
      <c r="V466" s="1705"/>
      <c r="W466" s="1705"/>
      <c r="X466" s="1705"/>
      <c r="Y466" s="1705"/>
      <c r="Z466" s="1705"/>
    </row>
    <row r="467" spans="1:26" ht="15.75" customHeight="1">
      <c r="A467" s="1705"/>
      <c r="B467" s="1705"/>
      <c r="C467" s="1705"/>
      <c r="D467" s="1705"/>
      <c r="E467" s="1705"/>
      <c r="F467" s="1705"/>
      <c r="G467" s="1705"/>
      <c r="H467" s="1705"/>
      <c r="I467" s="1705"/>
      <c r="J467" s="1705"/>
      <c r="K467" s="1705"/>
      <c r="L467" s="1705"/>
      <c r="M467" s="1705"/>
      <c r="N467" s="1705"/>
      <c r="O467" s="1705"/>
      <c r="P467" s="1705"/>
      <c r="Q467" s="1705"/>
      <c r="R467" s="1705"/>
      <c r="S467" s="1705"/>
      <c r="T467" s="1705"/>
      <c r="U467" s="1705"/>
      <c r="V467" s="1705"/>
      <c r="W467" s="1705"/>
      <c r="X467" s="1705"/>
      <c r="Y467" s="1705"/>
      <c r="Z467" s="1705"/>
    </row>
    <row r="468" spans="1:26" ht="15.75" customHeight="1">
      <c r="A468" s="1705"/>
      <c r="B468" s="1705"/>
      <c r="C468" s="1705"/>
      <c r="D468" s="1705"/>
      <c r="E468" s="1705"/>
      <c r="F468" s="1705"/>
      <c r="G468" s="1705"/>
      <c r="H468" s="1705"/>
      <c r="I468" s="1705"/>
      <c r="J468" s="1705"/>
      <c r="K468" s="1705"/>
      <c r="L468" s="1705"/>
      <c r="M468" s="1705"/>
      <c r="N468" s="1705"/>
      <c r="O468" s="1705"/>
      <c r="P468" s="1705"/>
      <c r="Q468" s="1705"/>
      <c r="R468" s="1705"/>
      <c r="S468" s="1705"/>
      <c r="T468" s="1705"/>
      <c r="U468" s="1705"/>
      <c r="V468" s="1705"/>
      <c r="W468" s="1705"/>
      <c r="X468" s="1705"/>
      <c r="Y468" s="1705"/>
      <c r="Z468" s="1705"/>
    </row>
    <row r="469" spans="1:26" ht="15.75" customHeight="1">
      <c r="A469" s="1705"/>
      <c r="B469" s="1705"/>
      <c r="C469" s="1705"/>
      <c r="D469" s="1705"/>
      <c r="E469" s="1705"/>
      <c r="F469" s="1705"/>
      <c r="G469" s="1705"/>
      <c r="H469" s="1705"/>
      <c r="I469" s="1705"/>
      <c r="J469" s="1705"/>
      <c r="K469" s="1705"/>
      <c r="L469" s="1705"/>
      <c r="M469" s="1705"/>
      <c r="N469" s="1705"/>
      <c r="O469" s="1705"/>
      <c r="P469" s="1705"/>
      <c r="Q469" s="1705"/>
      <c r="R469" s="1705"/>
      <c r="S469" s="1705"/>
      <c r="T469" s="1705"/>
      <c r="U469" s="1705"/>
      <c r="V469" s="1705"/>
      <c r="W469" s="1705"/>
      <c r="X469" s="1705"/>
      <c r="Y469" s="1705"/>
      <c r="Z469" s="1705"/>
    </row>
    <row r="470" spans="1:26" ht="15.75" customHeight="1">
      <c r="A470" s="1705"/>
      <c r="B470" s="1705"/>
      <c r="C470" s="1705"/>
      <c r="D470" s="1705"/>
      <c r="E470" s="1705"/>
      <c r="F470" s="1705"/>
      <c r="G470" s="1705"/>
      <c r="H470" s="1705"/>
      <c r="I470" s="1705"/>
      <c r="J470" s="1705"/>
      <c r="K470" s="1705"/>
      <c r="L470" s="1705"/>
      <c r="M470" s="1705"/>
      <c r="N470" s="1705"/>
      <c r="O470" s="1705"/>
      <c r="P470" s="1705"/>
      <c r="Q470" s="1705"/>
      <c r="R470" s="1705"/>
      <c r="S470" s="1705"/>
      <c r="T470" s="1705"/>
      <c r="U470" s="1705"/>
      <c r="V470" s="1705"/>
      <c r="W470" s="1705"/>
      <c r="X470" s="1705"/>
      <c r="Y470" s="1705"/>
      <c r="Z470" s="1705"/>
    </row>
    <row r="471" spans="1:26" ht="15.75" customHeight="1">
      <c r="A471" s="1705"/>
      <c r="B471" s="1705"/>
      <c r="C471" s="1705"/>
      <c r="D471" s="1705"/>
      <c r="E471" s="1705"/>
      <c r="F471" s="1705"/>
      <c r="G471" s="1705"/>
      <c r="H471" s="1705"/>
      <c r="I471" s="1705"/>
      <c r="J471" s="1705"/>
      <c r="K471" s="1705"/>
      <c r="L471" s="1705"/>
      <c r="M471" s="1705"/>
      <c r="N471" s="1705"/>
      <c r="O471" s="1705"/>
      <c r="P471" s="1705"/>
      <c r="Q471" s="1705"/>
      <c r="R471" s="1705"/>
      <c r="S471" s="1705"/>
      <c r="T471" s="1705"/>
      <c r="U471" s="1705"/>
      <c r="V471" s="1705"/>
      <c r="W471" s="1705"/>
      <c r="X471" s="1705"/>
      <c r="Y471" s="1705"/>
      <c r="Z471" s="1705"/>
    </row>
    <row r="472" spans="1:26" ht="15.75" customHeight="1">
      <c r="A472" s="1705"/>
      <c r="B472" s="1705"/>
      <c r="C472" s="1705"/>
      <c r="D472" s="1705"/>
      <c r="E472" s="1705"/>
      <c r="F472" s="1705"/>
      <c r="G472" s="1705"/>
      <c r="H472" s="1705"/>
      <c r="I472" s="1705"/>
      <c r="J472" s="1705"/>
      <c r="K472" s="1705"/>
      <c r="L472" s="1705"/>
      <c r="M472" s="1705"/>
      <c r="N472" s="1705"/>
      <c r="O472" s="1705"/>
      <c r="P472" s="1705"/>
      <c r="Q472" s="1705"/>
      <c r="R472" s="1705"/>
      <c r="S472" s="1705"/>
      <c r="T472" s="1705"/>
      <c r="U472" s="1705"/>
      <c r="V472" s="1705"/>
      <c r="W472" s="1705"/>
      <c r="X472" s="1705"/>
      <c r="Y472" s="1705"/>
      <c r="Z472" s="1705"/>
    </row>
    <row r="473" spans="1:26" ht="15.75" customHeight="1">
      <c r="A473" s="1705"/>
      <c r="B473" s="1705"/>
      <c r="C473" s="1705"/>
      <c r="D473" s="1705"/>
      <c r="E473" s="1705"/>
      <c r="F473" s="1705"/>
      <c r="G473" s="1705"/>
      <c r="H473" s="1705"/>
      <c r="I473" s="1705"/>
      <c r="J473" s="1705"/>
      <c r="K473" s="1705"/>
      <c r="L473" s="1705"/>
      <c r="M473" s="1705"/>
      <c r="N473" s="1705"/>
      <c r="O473" s="1705"/>
      <c r="P473" s="1705"/>
      <c r="Q473" s="1705"/>
      <c r="R473" s="1705"/>
      <c r="S473" s="1705"/>
      <c r="T473" s="1705"/>
      <c r="U473" s="1705"/>
      <c r="V473" s="1705"/>
      <c r="W473" s="1705"/>
      <c r="X473" s="1705"/>
      <c r="Y473" s="1705"/>
      <c r="Z473" s="1705"/>
    </row>
    <row r="474" spans="1:26" ht="15.75" customHeight="1">
      <c r="A474" s="1705"/>
      <c r="B474" s="1705"/>
      <c r="C474" s="1705"/>
      <c r="D474" s="1705"/>
      <c r="E474" s="1705"/>
      <c r="F474" s="1705"/>
      <c r="G474" s="1705"/>
      <c r="H474" s="1705"/>
      <c r="I474" s="1705"/>
      <c r="J474" s="1705"/>
      <c r="K474" s="1705"/>
      <c r="L474" s="1705"/>
      <c r="M474" s="1705"/>
      <c r="N474" s="1705"/>
      <c r="O474" s="1705"/>
      <c r="P474" s="1705"/>
      <c r="Q474" s="1705"/>
      <c r="R474" s="1705"/>
      <c r="S474" s="1705"/>
      <c r="T474" s="1705"/>
      <c r="U474" s="1705"/>
      <c r="V474" s="1705"/>
      <c r="W474" s="1705"/>
      <c r="X474" s="1705"/>
      <c r="Y474" s="1705"/>
      <c r="Z474" s="1705"/>
    </row>
    <row r="475" spans="1:26" ht="15.75" customHeight="1">
      <c r="A475" s="1705"/>
      <c r="B475" s="1705"/>
      <c r="C475" s="1705"/>
      <c r="D475" s="1705"/>
      <c r="E475" s="1705"/>
      <c r="F475" s="1705"/>
      <c r="G475" s="1705"/>
      <c r="H475" s="1705"/>
      <c r="I475" s="1705"/>
      <c r="J475" s="1705"/>
      <c r="K475" s="1705"/>
      <c r="L475" s="1705"/>
      <c r="M475" s="1705"/>
      <c r="N475" s="1705"/>
      <c r="O475" s="1705"/>
      <c r="P475" s="1705"/>
      <c r="Q475" s="1705"/>
      <c r="R475" s="1705"/>
      <c r="S475" s="1705"/>
      <c r="T475" s="1705"/>
      <c r="U475" s="1705"/>
      <c r="V475" s="1705"/>
      <c r="W475" s="1705"/>
      <c r="X475" s="1705"/>
      <c r="Y475" s="1705"/>
      <c r="Z475" s="1705"/>
    </row>
    <row r="476" spans="1:26" ht="15.75" customHeight="1">
      <c r="A476" s="1705"/>
      <c r="B476" s="1705"/>
      <c r="C476" s="1705"/>
      <c r="D476" s="1705"/>
      <c r="E476" s="1705"/>
      <c r="F476" s="1705"/>
      <c r="G476" s="1705"/>
      <c r="H476" s="1705"/>
      <c r="I476" s="1705"/>
      <c r="J476" s="1705"/>
      <c r="K476" s="1705"/>
      <c r="L476" s="1705"/>
      <c r="M476" s="1705"/>
      <c r="N476" s="1705"/>
      <c r="O476" s="1705"/>
      <c r="P476" s="1705"/>
      <c r="Q476" s="1705"/>
      <c r="R476" s="1705"/>
      <c r="S476" s="1705"/>
      <c r="T476" s="1705"/>
      <c r="U476" s="1705"/>
      <c r="V476" s="1705"/>
      <c r="W476" s="1705"/>
      <c r="X476" s="1705"/>
      <c r="Y476" s="1705"/>
      <c r="Z476" s="1705"/>
    </row>
    <row r="477" spans="1:26" ht="15.75" customHeight="1">
      <c r="A477" s="1705"/>
      <c r="B477" s="1705"/>
      <c r="C477" s="1705"/>
      <c r="D477" s="1705"/>
      <c r="E477" s="1705"/>
      <c r="F477" s="1705"/>
      <c r="G477" s="1705"/>
      <c r="H477" s="1705"/>
      <c r="I477" s="1705"/>
      <c r="J477" s="1705"/>
      <c r="K477" s="1705"/>
      <c r="L477" s="1705"/>
      <c r="M477" s="1705"/>
      <c r="N477" s="1705"/>
      <c r="O477" s="1705"/>
      <c r="P477" s="1705"/>
      <c r="Q477" s="1705"/>
      <c r="R477" s="1705"/>
      <c r="S477" s="1705"/>
      <c r="T477" s="1705"/>
      <c r="U477" s="1705"/>
      <c r="V477" s="1705"/>
      <c r="W477" s="1705"/>
      <c r="X477" s="1705"/>
      <c r="Y477" s="1705"/>
      <c r="Z477" s="1705"/>
    </row>
    <row r="478" spans="1:26" ht="15.75" customHeight="1">
      <c r="A478" s="1705"/>
      <c r="B478" s="1705"/>
      <c r="C478" s="1705"/>
      <c r="D478" s="1705"/>
      <c r="E478" s="1705"/>
      <c r="F478" s="1705"/>
      <c r="G478" s="1705"/>
      <c r="H478" s="1705"/>
      <c r="I478" s="1705"/>
      <c r="J478" s="1705"/>
      <c r="K478" s="1705"/>
      <c r="L478" s="1705"/>
      <c r="M478" s="1705"/>
      <c r="N478" s="1705"/>
      <c r="O478" s="1705"/>
      <c r="P478" s="1705"/>
      <c r="Q478" s="1705"/>
      <c r="R478" s="1705"/>
      <c r="S478" s="1705"/>
      <c r="T478" s="1705"/>
      <c r="U478" s="1705"/>
      <c r="V478" s="1705"/>
      <c r="W478" s="1705"/>
      <c r="X478" s="1705"/>
      <c r="Y478" s="1705"/>
      <c r="Z478" s="1705"/>
    </row>
    <row r="479" spans="1:26" ht="15.75" customHeight="1">
      <c r="A479" s="1705"/>
      <c r="B479" s="1705"/>
      <c r="C479" s="1705"/>
      <c r="D479" s="1705"/>
      <c r="E479" s="1705"/>
      <c r="F479" s="1705"/>
      <c r="G479" s="1705"/>
      <c r="H479" s="1705"/>
      <c r="I479" s="1705"/>
      <c r="J479" s="1705"/>
      <c r="K479" s="1705"/>
      <c r="L479" s="1705"/>
      <c r="M479" s="1705"/>
      <c r="N479" s="1705"/>
      <c r="O479" s="1705"/>
      <c r="P479" s="1705"/>
      <c r="Q479" s="1705"/>
      <c r="R479" s="1705"/>
      <c r="S479" s="1705"/>
      <c r="T479" s="1705"/>
      <c r="U479" s="1705"/>
      <c r="V479" s="1705"/>
      <c r="W479" s="1705"/>
      <c r="X479" s="1705"/>
      <c r="Y479" s="1705"/>
      <c r="Z479" s="1705"/>
    </row>
    <row r="480" spans="1:26" ht="15.75" customHeight="1">
      <c r="A480" s="1705"/>
      <c r="B480" s="1705"/>
      <c r="C480" s="1705"/>
      <c r="D480" s="1705"/>
      <c r="E480" s="1705"/>
      <c r="F480" s="1705"/>
      <c r="G480" s="1705"/>
      <c r="H480" s="1705"/>
      <c r="I480" s="1705"/>
      <c r="J480" s="1705"/>
      <c r="K480" s="1705"/>
      <c r="L480" s="1705"/>
      <c r="M480" s="1705"/>
      <c r="N480" s="1705"/>
      <c r="O480" s="1705"/>
      <c r="P480" s="1705"/>
      <c r="Q480" s="1705"/>
      <c r="R480" s="1705"/>
      <c r="S480" s="1705"/>
      <c r="T480" s="1705"/>
      <c r="U480" s="1705"/>
      <c r="V480" s="1705"/>
      <c r="W480" s="1705"/>
      <c r="X480" s="1705"/>
      <c r="Y480" s="1705"/>
      <c r="Z480" s="1705"/>
    </row>
    <row r="481" spans="1:26" ht="15.75" customHeight="1">
      <c r="A481" s="1705"/>
      <c r="B481" s="1705"/>
      <c r="C481" s="1705"/>
      <c r="D481" s="1705"/>
      <c r="E481" s="1705"/>
      <c r="F481" s="1705"/>
      <c r="G481" s="1705"/>
      <c r="H481" s="1705"/>
      <c r="I481" s="1705"/>
      <c r="J481" s="1705"/>
      <c r="K481" s="1705"/>
      <c r="L481" s="1705"/>
      <c r="M481" s="1705"/>
      <c r="N481" s="1705"/>
      <c r="O481" s="1705"/>
      <c r="P481" s="1705"/>
      <c r="Q481" s="1705"/>
      <c r="R481" s="1705"/>
      <c r="S481" s="1705"/>
      <c r="T481" s="1705"/>
      <c r="U481" s="1705"/>
      <c r="V481" s="1705"/>
      <c r="W481" s="1705"/>
      <c r="X481" s="1705"/>
      <c r="Y481" s="1705"/>
      <c r="Z481" s="1705"/>
    </row>
    <row r="482" spans="1:26" ht="15.75" customHeight="1">
      <c r="A482" s="1705"/>
      <c r="B482" s="1705"/>
      <c r="C482" s="1705"/>
      <c r="D482" s="1705"/>
      <c r="E482" s="1705"/>
      <c r="F482" s="1705"/>
      <c r="G482" s="1705"/>
      <c r="H482" s="1705"/>
      <c r="I482" s="1705"/>
      <c r="J482" s="1705"/>
      <c r="K482" s="1705"/>
      <c r="L482" s="1705"/>
      <c r="M482" s="1705"/>
      <c r="N482" s="1705"/>
      <c r="O482" s="1705"/>
      <c r="P482" s="1705"/>
      <c r="Q482" s="1705"/>
      <c r="R482" s="1705"/>
      <c r="S482" s="1705"/>
      <c r="T482" s="1705"/>
      <c r="U482" s="1705"/>
      <c r="V482" s="1705"/>
      <c r="W482" s="1705"/>
      <c r="X482" s="1705"/>
      <c r="Y482" s="1705"/>
      <c r="Z482" s="1705"/>
    </row>
    <row r="483" spans="1:26" ht="15.75" customHeight="1">
      <c r="A483" s="1705"/>
      <c r="B483" s="1705"/>
      <c r="C483" s="1705"/>
      <c r="D483" s="1705"/>
      <c r="E483" s="1705"/>
      <c r="F483" s="1705"/>
      <c r="G483" s="1705"/>
      <c r="H483" s="1705"/>
      <c r="I483" s="1705"/>
      <c r="J483" s="1705"/>
      <c r="K483" s="1705"/>
      <c r="L483" s="1705"/>
      <c r="M483" s="1705"/>
      <c r="N483" s="1705"/>
      <c r="O483" s="1705"/>
      <c r="P483" s="1705"/>
      <c r="Q483" s="1705"/>
      <c r="R483" s="1705"/>
      <c r="S483" s="1705"/>
      <c r="T483" s="1705"/>
      <c r="U483" s="1705"/>
      <c r="V483" s="1705"/>
      <c r="W483" s="1705"/>
      <c r="X483" s="1705"/>
      <c r="Y483" s="1705"/>
      <c r="Z483" s="1705"/>
    </row>
    <row r="484" spans="1:26" ht="15.75" customHeight="1">
      <c r="A484" s="1705"/>
      <c r="B484" s="1705"/>
      <c r="C484" s="1705"/>
      <c r="D484" s="1705"/>
      <c r="E484" s="1705"/>
      <c r="F484" s="1705"/>
      <c r="G484" s="1705"/>
      <c r="H484" s="1705"/>
      <c r="I484" s="1705"/>
      <c r="J484" s="1705"/>
      <c r="K484" s="1705"/>
      <c r="L484" s="1705"/>
      <c r="M484" s="1705"/>
      <c r="N484" s="1705"/>
      <c r="O484" s="1705"/>
      <c r="P484" s="1705"/>
      <c r="Q484" s="1705"/>
      <c r="R484" s="1705"/>
      <c r="S484" s="1705"/>
      <c r="T484" s="1705"/>
      <c r="U484" s="1705"/>
      <c r="V484" s="1705"/>
      <c r="W484" s="1705"/>
      <c r="X484" s="1705"/>
      <c r="Y484" s="1705"/>
      <c r="Z484" s="1705"/>
    </row>
    <row r="485" spans="1:26" ht="15.75" customHeight="1">
      <c r="A485" s="1705"/>
      <c r="B485" s="1705"/>
      <c r="C485" s="1705"/>
      <c r="D485" s="1705"/>
      <c r="E485" s="1705"/>
      <c r="F485" s="1705"/>
      <c r="G485" s="1705"/>
      <c r="H485" s="1705"/>
      <c r="I485" s="1705"/>
      <c r="J485" s="1705"/>
      <c r="K485" s="1705"/>
      <c r="L485" s="1705"/>
      <c r="M485" s="1705"/>
      <c r="N485" s="1705"/>
      <c r="O485" s="1705"/>
      <c r="P485" s="1705"/>
      <c r="Q485" s="1705"/>
      <c r="R485" s="1705"/>
      <c r="S485" s="1705"/>
      <c r="T485" s="1705"/>
      <c r="U485" s="1705"/>
      <c r="V485" s="1705"/>
      <c r="W485" s="1705"/>
      <c r="X485" s="1705"/>
      <c r="Y485" s="1705"/>
      <c r="Z485" s="1705"/>
    </row>
    <row r="486" spans="1:26" ht="15.75" customHeight="1">
      <c r="A486" s="1705"/>
      <c r="B486" s="1705"/>
      <c r="C486" s="1705"/>
      <c r="D486" s="1705"/>
      <c r="E486" s="1705"/>
      <c r="F486" s="1705"/>
      <c r="G486" s="1705"/>
      <c r="H486" s="1705"/>
      <c r="I486" s="1705"/>
      <c r="J486" s="1705"/>
      <c r="K486" s="1705"/>
      <c r="L486" s="1705"/>
      <c r="M486" s="1705"/>
      <c r="N486" s="1705"/>
      <c r="O486" s="1705"/>
      <c r="P486" s="1705"/>
      <c r="Q486" s="1705"/>
      <c r="R486" s="1705"/>
      <c r="S486" s="1705"/>
      <c r="T486" s="1705"/>
      <c r="U486" s="1705"/>
      <c r="V486" s="1705"/>
      <c r="W486" s="1705"/>
      <c r="X486" s="1705"/>
      <c r="Y486" s="1705"/>
      <c r="Z486" s="1705"/>
    </row>
    <row r="487" spans="1:26" ht="15.75" customHeight="1">
      <c r="A487" s="1705"/>
      <c r="B487" s="1705"/>
      <c r="C487" s="1705"/>
      <c r="D487" s="1705"/>
      <c r="E487" s="1705"/>
      <c r="F487" s="1705"/>
      <c r="G487" s="1705"/>
      <c r="H487" s="1705"/>
      <c r="I487" s="1705"/>
      <c r="J487" s="1705"/>
      <c r="K487" s="1705"/>
      <c r="L487" s="1705"/>
      <c r="M487" s="1705"/>
      <c r="N487" s="1705"/>
      <c r="O487" s="1705"/>
      <c r="P487" s="1705"/>
      <c r="Q487" s="1705"/>
      <c r="R487" s="1705"/>
      <c r="S487" s="1705"/>
      <c r="T487" s="1705"/>
      <c r="U487" s="1705"/>
      <c r="V487" s="1705"/>
      <c r="W487" s="1705"/>
      <c r="X487" s="1705"/>
      <c r="Y487" s="1705"/>
      <c r="Z487" s="1705"/>
    </row>
    <row r="488" spans="1:26" ht="15.75" customHeight="1">
      <c r="A488" s="1705"/>
      <c r="B488" s="1705"/>
      <c r="C488" s="1705"/>
      <c r="D488" s="1705"/>
      <c r="E488" s="1705"/>
      <c r="F488" s="1705"/>
      <c r="G488" s="1705"/>
      <c r="H488" s="1705"/>
      <c r="I488" s="1705"/>
      <c r="J488" s="1705"/>
      <c r="K488" s="1705"/>
      <c r="L488" s="1705"/>
      <c r="M488" s="1705"/>
      <c r="N488" s="1705"/>
      <c r="O488" s="1705"/>
      <c r="P488" s="1705"/>
      <c r="Q488" s="1705"/>
      <c r="R488" s="1705"/>
      <c r="S488" s="1705"/>
      <c r="T488" s="1705"/>
      <c r="U488" s="1705"/>
      <c r="V488" s="1705"/>
      <c r="W488" s="1705"/>
      <c r="X488" s="1705"/>
      <c r="Y488" s="1705"/>
      <c r="Z488" s="1705"/>
    </row>
    <row r="489" spans="1:26" ht="15.75" customHeight="1">
      <c r="A489" s="1705"/>
      <c r="B489" s="1705"/>
      <c r="C489" s="1705"/>
      <c r="D489" s="1705"/>
      <c r="E489" s="1705"/>
      <c r="F489" s="1705"/>
      <c r="G489" s="1705"/>
      <c r="H489" s="1705"/>
      <c r="I489" s="1705"/>
      <c r="J489" s="1705"/>
      <c r="K489" s="1705"/>
      <c r="L489" s="1705"/>
      <c r="M489" s="1705"/>
      <c r="N489" s="1705"/>
      <c r="O489" s="1705"/>
      <c r="P489" s="1705"/>
      <c r="Q489" s="1705"/>
      <c r="R489" s="1705"/>
      <c r="S489" s="1705"/>
      <c r="T489" s="1705"/>
      <c r="U489" s="1705"/>
      <c r="V489" s="1705"/>
      <c r="W489" s="1705"/>
      <c r="X489" s="1705"/>
      <c r="Y489" s="1705"/>
      <c r="Z489" s="1705"/>
    </row>
    <row r="490" spans="1:26" ht="15.75" customHeight="1">
      <c r="A490" s="1705"/>
      <c r="B490" s="1705"/>
      <c r="C490" s="1705"/>
      <c r="D490" s="1705"/>
      <c r="E490" s="1705"/>
      <c r="F490" s="1705"/>
      <c r="G490" s="1705"/>
      <c r="H490" s="1705"/>
      <c r="I490" s="1705"/>
      <c r="J490" s="1705"/>
      <c r="K490" s="1705"/>
      <c r="L490" s="1705"/>
      <c r="M490" s="1705"/>
      <c r="N490" s="1705"/>
      <c r="O490" s="1705"/>
      <c r="P490" s="1705"/>
      <c r="Q490" s="1705"/>
      <c r="R490" s="1705"/>
      <c r="S490" s="1705"/>
      <c r="T490" s="1705"/>
      <c r="U490" s="1705"/>
      <c r="V490" s="1705"/>
      <c r="W490" s="1705"/>
      <c r="X490" s="1705"/>
      <c r="Y490" s="1705"/>
      <c r="Z490" s="1705"/>
    </row>
    <row r="491" spans="1:26" ht="15.75" customHeight="1">
      <c r="A491" s="1705"/>
      <c r="B491" s="1705"/>
      <c r="C491" s="1705"/>
      <c r="D491" s="1705"/>
      <c r="E491" s="1705"/>
      <c r="F491" s="1705"/>
      <c r="G491" s="1705"/>
      <c r="H491" s="1705"/>
      <c r="I491" s="1705"/>
      <c r="J491" s="1705"/>
      <c r="K491" s="1705"/>
      <c r="L491" s="1705"/>
      <c r="M491" s="1705"/>
      <c r="N491" s="1705"/>
      <c r="O491" s="1705"/>
      <c r="P491" s="1705"/>
      <c r="Q491" s="1705"/>
      <c r="R491" s="1705"/>
      <c r="S491" s="1705"/>
      <c r="T491" s="1705"/>
      <c r="U491" s="1705"/>
      <c r="V491" s="1705"/>
      <c r="W491" s="1705"/>
      <c r="X491" s="1705"/>
      <c r="Y491" s="1705"/>
      <c r="Z491" s="1705"/>
    </row>
    <row r="492" spans="1:26" ht="15.75" customHeight="1">
      <c r="A492" s="1705"/>
      <c r="B492" s="1705"/>
      <c r="C492" s="1705"/>
      <c r="D492" s="1705"/>
      <c r="E492" s="1705"/>
      <c r="F492" s="1705"/>
      <c r="G492" s="1705"/>
      <c r="H492" s="1705"/>
      <c r="I492" s="1705"/>
      <c r="J492" s="1705"/>
      <c r="K492" s="1705"/>
      <c r="L492" s="1705"/>
      <c r="M492" s="1705"/>
      <c r="N492" s="1705"/>
      <c r="O492" s="1705"/>
      <c r="P492" s="1705"/>
      <c r="Q492" s="1705"/>
      <c r="R492" s="1705"/>
      <c r="S492" s="1705"/>
      <c r="T492" s="1705"/>
      <c r="U492" s="1705"/>
      <c r="V492" s="1705"/>
      <c r="W492" s="1705"/>
      <c r="X492" s="1705"/>
      <c r="Y492" s="1705"/>
      <c r="Z492" s="1705"/>
    </row>
    <row r="493" spans="1:26" ht="15.75" customHeight="1">
      <c r="A493" s="1705"/>
      <c r="B493" s="1705"/>
      <c r="C493" s="1705"/>
      <c r="D493" s="1705"/>
      <c r="E493" s="1705"/>
      <c r="F493" s="1705"/>
      <c r="G493" s="1705"/>
      <c r="H493" s="1705"/>
      <c r="I493" s="1705"/>
      <c r="J493" s="1705"/>
      <c r="K493" s="1705"/>
      <c r="L493" s="1705"/>
      <c r="M493" s="1705"/>
      <c r="N493" s="1705"/>
      <c r="O493" s="1705"/>
      <c r="P493" s="1705"/>
      <c r="Q493" s="1705"/>
      <c r="R493" s="1705"/>
      <c r="S493" s="1705"/>
      <c r="T493" s="1705"/>
      <c r="U493" s="1705"/>
      <c r="V493" s="1705"/>
      <c r="W493" s="1705"/>
      <c r="X493" s="1705"/>
      <c r="Y493" s="1705"/>
      <c r="Z493" s="1705"/>
    </row>
    <row r="494" spans="1:26" ht="15.75" customHeight="1">
      <c r="A494" s="1705"/>
      <c r="B494" s="1705"/>
      <c r="C494" s="1705"/>
      <c r="D494" s="1705"/>
      <c r="E494" s="1705"/>
      <c r="F494" s="1705"/>
      <c r="G494" s="1705"/>
      <c r="H494" s="1705"/>
      <c r="I494" s="1705"/>
      <c r="J494" s="1705"/>
      <c r="K494" s="1705"/>
      <c r="L494" s="1705"/>
      <c r="M494" s="1705"/>
      <c r="N494" s="1705"/>
      <c r="O494" s="1705"/>
      <c r="P494" s="1705"/>
      <c r="Q494" s="1705"/>
      <c r="R494" s="1705"/>
      <c r="S494" s="1705"/>
      <c r="T494" s="1705"/>
      <c r="U494" s="1705"/>
      <c r="V494" s="1705"/>
      <c r="W494" s="1705"/>
      <c r="X494" s="1705"/>
      <c r="Y494" s="1705"/>
      <c r="Z494" s="1705"/>
    </row>
    <row r="495" spans="1:26" ht="15.75" customHeight="1">
      <c r="A495" s="1705"/>
      <c r="B495" s="1705"/>
      <c r="C495" s="1705"/>
      <c r="D495" s="1705"/>
      <c r="E495" s="1705"/>
      <c r="F495" s="1705"/>
      <c r="G495" s="1705"/>
      <c r="H495" s="1705"/>
      <c r="I495" s="1705"/>
      <c r="J495" s="1705"/>
      <c r="K495" s="1705"/>
      <c r="L495" s="1705"/>
      <c r="M495" s="1705"/>
      <c r="N495" s="1705"/>
      <c r="O495" s="1705"/>
      <c r="P495" s="1705"/>
      <c r="Q495" s="1705"/>
      <c r="R495" s="1705"/>
      <c r="S495" s="1705"/>
      <c r="T495" s="1705"/>
      <c r="U495" s="1705"/>
      <c r="V495" s="1705"/>
      <c r="W495" s="1705"/>
      <c r="X495" s="1705"/>
      <c r="Y495" s="1705"/>
      <c r="Z495" s="1705"/>
    </row>
    <row r="496" spans="1:26" ht="15.75" customHeight="1">
      <c r="A496" s="1705"/>
      <c r="B496" s="1705"/>
      <c r="C496" s="1705"/>
      <c r="D496" s="1705"/>
      <c r="E496" s="1705"/>
      <c r="F496" s="1705"/>
      <c r="G496" s="1705"/>
      <c r="H496" s="1705"/>
      <c r="I496" s="1705"/>
      <c r="J496" s="1705"/>
      <c r="K496" s="1705"/>
      <c r="L496" s="1705"/>
      <c r="M496" s="1705"/>
      <c r="N496" s="1705"/>
      <c r="O496" s="1705"/>
      <c r="P496" s="1705"/>
      <c r="Q496" s="1705"/>
      <c r="R496" s="1705"/>
      <c r="S496" s="1705"/>
      <c r="T496" s="1705"/>
      <c r="U496" s="1705"/>
      <c r="V496" s="1705"/>
      <c r="W496" s="1705"/>
      <c r="X496" s="1705"/>
      <c r="Y496" s="1705"/>
      <c r="Z496" s="1705"/>
    </row>
    <row r="497" spans="1:26" ht="15.75" customHeight="1">
      <c r="A497" s="1705"/>
      <c r="B497" s="1705"/>
      <c r="C497" s="1705"/>
      <c r="D497" s="1705"/>
      <c r="E497" s="1705"/>
      <c r="F497" s="1705"/>
      <c r="G497" s="1705"/>
      <c r="H497" s="1705"/>
      <c r="I497" s="1705"/>
      <c r="J497" s="1705"/>
      <c r="K497" s="1705"/>
      <c r="L497" s="1705"/>
      <c r="M497" s="1705"/>
      <c r="N497" s="1705"/>
      <c r="O497" s="1705"/>
      <c r="P497" s="1705"/>
      <c r="Q497" s="1705"/>
      <c r="R497" s="1705"/>
      <c r="S497" s="1705"/>
      <c r="T497" s="1705"/>
      <c r="U497" s="1705"/>
      <c r="V497" s="1705"/>
      <c r="W497" s="1705"/>
      <c r="X497" s="1705"/>
      <c r="Y497" s="1705"/>
      <c r="Z497" s="1705"/>
    </row>
    <row r="498" spans="1:26" ht="15.75" customHeight="1">
      <c r="A498" s="1705"/>
      <c r="B498" s="1705"/>
      <c r="C498" s="1705"/>
      <c r="D498" s="1705"/>
      <c r="E498" s="1705"/>
      <c r="F498" s="1705"/>
      <c r="G498" s="1705"/>
      <c r="H498" s="1705"/>
      <c r="I498" s="1705"/>
      <c r="J498" s="1705"/>
      <c r="K498" s="1705"/>
      <c r="L498" s="1705"/>
      <c r="M498" s="1705"/>
      <c r="N498" s="1705"/>
      <c r="O498" s="1705"/>
      <c r="P498" s="1705"/>
      <c r="Q498" s="1705"/>
      <c r="R498" s="1705"/>
      <c r="S498" s="1705"/>
      <c r="T498" s="1705"/>
      <c r="U498" s="1705"/>
      <c r="V498" s="1705"/>
      <c r="W498" s="1705"/>
      <c r="X498" s="1705"/>
      <c r="Y498" s="1705"/>
      <c r="Z498" s="1705"/>
    </row>
    <row r="499" spans="1:26" ht="15.75" customHeight="1">
      <c r="A499" s="1705"/>
      <c r="B499" s="1705"/>
      <c r="C499" s="1705"/>
      <c r="D499" s="1705"/>
      <c r="E499" s="1705"/>
      <c r="F499" s="1705"/>
      <c r="G499" s="1705"/>
      <c r="H499" s="1705"/>
      <c r="I499" s="1705"/>
      <c r="J499" s="1705"/>
      <c r="K499" s="1705"/>
      <c r="L499" s="1705"/>
      <c r="M499" s="1705"/>
      <c r="N499" s="1705"/>
      <c r="O499" s="1705"/>
      <c r="P499" s="1705"/>
      <c r="Q499" s="1705"/>
      <c r="R499" s="1705"/>
      <c r="S499" s="1705"/>
      <c r="T499" s="1705"/>
      <c r="U499" s="1705"/>
      <c r="V499" s="1705"/>
      <c r="W499" s="1705"/>
      <c r="X499" s="1705"/>
      <c r="Y499" s="1705"/>
      <c r="Z499" s="1705"/>
    </row>
    <row r="500" spans="1:26" ht="15.75" customHeight="1">
      <c r="A500" s="1705"/>
      <c r="B500" s="1705"/>
      <c r="C500" s="1705"/>
      <c r="D500" s="1705"/>
      <c r="E500" s="1705"/>
      <c r="F500" s="1705"/>
      <c r="G500" s="1705"/>
      <c r="H500" s="1705"/>
      <c r="I500" s="1705"/>
      <c r="J500" s="1705"/>
      <c r="K500" s="1705"/>
      <c r="L500" s="1705"/>
      <c r="M500" s="1705"/>
      <c r="N500" s="1705"/>
      <c r="O500" s="1705"/>
      <c r="P500" s="1705"/>
      <c r="Q500" s="1705"/>
      <c r="R500" s="1705"/>
      <c r="S500" s="1705"/>
      <c r="T500" s="1705"/>
      <c r="U500" s="1705"/>
      <c r="V500" s="1705"/>
      <c r="W500" s="1705"/>
      <c r="X500" s="1705"/>
      <c r="Y500" s="1705"/>
      <c r="Z500" s="1705"/>
    </row>
    <row r="501" spans="1:26" ht="15.75" customHeight="1">
      <c r="A501" s="1705"/>
      <c r="B501" s="1705"/>
      <c r="C501" s="1705"/>
      <c r="D501" s="1705"/>
      <c r="E501" s="1705"/>
      <c r="F501" s="1705"/>
      <c r="G501" s="1705"/>
      <c r="H501" s="1705"/>
      <c r="I501" s="1705"/>
      <c r="J501" s="1705"/>
      <c r="K501" s="1705"/>
      <c r="L501" s="1705"/>
      <c r="M501" s="1705"/>
      <c r="N501" s="1705"/>
      <c r="O501" s="1705"/>
      <c r="P501" s="1705"/>
      <c r="Q501" s="1705"/>
      <c r="R501" s="1705"/>
      <c r="S501" s="1705"/>
      <c r="T501" s="1705"/>
      <c r="U501" s="1705"/>
      <c r="V501" s="1705"/>
      <c r="W501" s="1705"/>
      <c r="X501" s="1705"/>
      <c r="Y501" s="1705"/>
      <c r="Z501" s="1705"/>
    </row>
    <row r="502" spans="1:26" ht="15.75" customHeight="1">
      <c r="A502" s="1705"/>
      <c r="B502" s="1705"/>
      <c r="C502" s="1705"/>
      <c r="D502" s="1705"/>
      <c r="E502" s="1705"/>
      <c r="F502" s="1705"/>
      <c r="G502" s="1705"/>
      <c r="H502" s="1705"/>
      <c r="I502" s="1705"/>
      <c r="J502" s="1705"/>
      <c r="K502" s="1705"/>
      <c r="L502" s="1705"/>
      <c r="M502" s="1705"/>
      <c r="N502" s="1705"/>
      <c r="O502" s="1705"/>
      <c r="P502" s="1705"/>
      <c r="Q502" s="1705"/>
      <c r="R502" s="1705"/>
      <c r="S502" s="1705"/>
      <c r="T502" s="1705"/>
      <c r="U502" s="1705"/>
      <c r="V502" s="1705"/>
      <c r="W502" s="1705"/>
      <c r="X502" s="1705"/>
      <c r="Y502" s="1705"/>
      <c r="Z502" s="1705"/>
    </row>
    <row r="503" spans="1:26" ht="15.75" customHeight="1">
      <c r="A503" s="1705"/>
      <c r="B503" s="1705"/>
      <c r="C503" s="1705"/>
      <c r="D503" s="1705"/>
      <c r="E503" s="1705"/>
      <c r="F503" s="1705"/>
      <c r="G503" s="1705"/>
      <c r="H503" s="1705"/>
      <c r="I503" s="1705"/>
      <c r="J503" s="1705"/>
      <c r="K503" s="1705"/>
      <c r="L503" s="1705"/>
      <c r="M503" s="1705"/>
      <c r="N503" s="1705"/>
      <c r="O503" s="1705"/>
      <c r="P503" s="1705"/>
      <c r="Q503" s="1705"/>
      <c r="R503" s="1705"/>
      <c r="S503" s="1705"/>
      <c r="T503" s="1705"/>
      <c r="U503" s="1705"/>
      <c r="V503" s="1705"/>
      <c r="W503" s="1705"/>
      <c r="X503" s="1705"/>
      <c r="Y503" s="1705"/>
      <c r="Z503" s="1705"/>
    </row>
    <row r="504" spans="1:26" ht="15.75" customHeight="1">
      <c r="A504" s="1705"/>
      <c r="B504" s="1705"/>
      <c r="C504" s="1705"/>
      <c r="D504" s="1705"/>
      <c r="E504" s="1705"/>
      <c r="F504" s="1705"/>
      <c r="G504" s="1705"/>
      <c r="H504" s="1705"/>
      <c r="I504" s="1705"/>
      <c r="J504" s="1705"/>
      <c r="K504" s="1705"/>
      <c r="L504" s="1705"/>
      <c r="M504" s="1705"/>
      <c r="N504" s="1705"/>
      <c r="O504" s="1705"/>
      <c r="P504" s="1705"/>
      <c r="Q504" s="1705"/>
      <c r="R504" s="1705"/>
      <c r="S504" s="1705"/>
      <c r="T504" s="1705"/>
      <c r="U504" s="1705"/>
      <c r="V504" s="1705"/>
      <c r="W504" s="1705"/>
      <c r="X504" s="1705"/>
      <c r="Y504" s="1705"/>
      <c r="Z504" s="1705"/>
    </row>
    <row r="505" spans="1:26" ht="15.75" customHeight="1">
      <c r="A505" s="1705"/>
      <c r="B505" s="1705"/>
      <c r="C505" s="1705"/>
      <c r="D505" s="1705"/>
      <c r="E505" s="1705"/>
      <c r="F505" s="1705"/>
      <c r="G505" s="1705"/>
      <c r="H505" s="1705"/>
      <c r="I505" s="1705"/>
      <c r="J505" s="1705"/>
      <c r="K505" s="1705"/>
      <c r="L505" s="1705"/>
      <c r="M505" s="1705"/>
      <c r="N505" s="1705"/>
      <c r="O505" s="1705"/>
      <c r="P505" s="1705"/>
      <c r="Q505" s="1705"/>
      <c r="R505" s="1705"/>
      <c r="S505" s="1705"/>
      <c r="T505" s="1705"/>
      <c r="U505" s="1705"/>
      <c r="V505" s="1705"/>
      <c r="W505" s="1705"/>
      <c r="X505" s="1705"/>
      <c r="Y505" s="1705"/>
      <c r="Z505" s="1705"/>
    </row>
    <row r="506" spans="1:26" ht="15.75" customHeight="1">
      <c r="A506" s="1705"/>
      <c r="B506" s="1705"/>
      <c r="C506" s="1705"/>
      <c r="D506" s="1705"/>
      <c r="E506" s="1705"/>
      <c r="F506" s="1705"/>
      <c r="G506" s="1705"/>
      <c r="H506" s="1705"/>
      <c r="I506" s="1705"/>
      <c r="J506" s="1705"/>
      <c r="K506" s="1705"/>
      <c r="L506" s="1705"/>
      <c r="M506" s="1705"/>
      <c r="N506" s="1705"/>
      <c r="O506" s="1705"/>
      <c r="P506" s="1705"/>
      <c r="Q506" s="1705"/>
      <c r="R506" s="1705"/>
      <c r="S506" s="1705"/>
      <c r="T506" s="1705"/>
      <c r="U506" s="1705"/>
      <c r="V506" s="1705"/>
      <c r="W506" s="1705"/>
      <c r="X506" s="1705"/>
      <c r="Y506" s="1705"/>
      <c r="Z506" s="1705"/>
    </row>
    <row r="507" spans="1:26" ht="15.75" customHeight="1">
      <c r="A507" s="1705"/>
      <c r="B507" s="1705"/>
      <c r="C507" s="1705"/>
      <c r="D507" s="1705"/>
      <c r="E507" s="1705"/>
      <c r="F507" s="1705"/>
      <c r="G507" s="1705"/>
      <c r="H507" s="1705"/>
      <c r="I507" s="1705"/>
      <c r="J507" s="1705"/>
      <c r="K507" s="1705"/>
      <c r="L507" s="1705"/>
      <c r="M507" s="1705"/>
      <c r="N507" s="1705"/>
      <c r="O507" s="1705"/>
      <c r="P507" s="1705"/>
      <c r="Q507" s="1705"/>
      <c r="R507" s="1705"/>
      <c r="S507" s="1705"/>
      <c r="T507" s="1705"/>
      <c r="U507" s="1705"/>
      <c r="V507" s="1705"/>
      <c r="W507" s="1705"/>
      <c r="X507" s="1705"/>
      <c r="Y507" s="1705"/>
      <c r="Z507" s="1705"/>
    </row>
    <row r="508" spans="1:26" ht="15.75" customHeight="1">
      <c r="A508" s="1705"/>
      <c r="B508" s="1705"/>
      <c r="C508" s="1705"/>
      <c r="D508" s="1705"/>
      <c r="E508" s="1705"/>
      <c r="F508" s="1705"/>
      <c r="G508" s="1705"/>
      <c r="H508" s="1705"/>
      <c r="I508" s="1705"/>
      <c r="J508" s="1705"/>
      <c r="K508" s="1705"/>
      <c r="L508" s="1705"/>
      <c r="M508" s="1705"/>
      <c r="N508" s="1705"/>
      <c r="O508" s="1705"/>
      <c r="P508" s="1705"/>
      <c r="Q508" s="1705"/>
      <c r="R508" s="1705"/>
      <c r="S508" s="1705"/>
      <c r="T508" s="1705"/>
      <c r="U508" s="1705"/>
      <c r="V508" s="1705"/>
      <c r="W508" s="1705"/>
      <c r="X508" s="1705"/>
      <c r="Y508" s="1705"/>
      <c r="Z508" s="1705"/>
    </row>
    <row r="509" spans="1:26" ht="15.75" customHeight="1">
      <c r="A509" s="1705"/>
      <c r="B509" s="1705"/>
      <c r="C509" s="1705"/>
      <c r="D509" s="1705"/>
      <c r="E509" s="1705"/>
      <c r="F509" s="1705"/>
      <c r="G509" s="1705"/>
      <c r="H509" s="1705"/>
      <c r="I509" s="1705"/>
      <c r="J509" s="1705"/>
      <c r="K509" s="1705"/>
      <c r="L509" s="1705"/>
      <c r="M509" s="1705"/>
      <c r="N509" s="1705"/>
      <c r="O509" s="1705"/>
      <c r="P509" s="1705"/>
      <c r="Q509" s="1705"/>
      <c r="R509" s="1705"/>
      <c r="S509" s="1705"/>
      <c r="T509" s="1705"/>
      <c r="U509" s="1705"/>
      <c r="V509" s="1705"/>
      <c r="W509" s="1705"/>
      <c r="X509" s="1705"/>
      <c r="Y509" s="1705"/>
      <c r="Z509" s="1705"/>
    </row>
    <row r="510" spans="1:26" ht="15.75" customHeight="1">
      <c r="A510" s="1705"/>
      <c r="B510" s="1705"/>
      <c r="C510" s="1705"/>
      <c r="D510" s="1705"/>
      <c r="E510" s="1705"/>
      <c r="F510" s="1705"/>
      <c r="G510" s="1705"/>
      <c r="H510" s="1705"/>
      <c r="I510" s="1705"/>
      <c r="J510" s="1705"/>
      <c r="K510" s="1705"/>
      <c r="L510" s="1705"/>
      <c r="M510" s="1705"/>
      <c r="N510" s="1705"/>
      <c r="O510" s="1705"/>
      <c r="P510" s="1705"/>
      <c r="Q510" s="1705"/>
      <c r="R510" s="1705"/>
      <c r="S510" s="1705"/>
      <c r="T510" s="1705"/>
      <c r="U510" s="1705"/>
      <c r="V510" s="1705"/>
      <c r="W510" s="1705"/>
      <c r="X510" s="1705"/>
      <c r="Y510" s="1705"/>
      <c r="Z510" s="1705"/>
    </row>
    <row r="511" spans="1:26" ht="15.75" customHeight="1">
      <c r="A511" s="1705"/>
      <c r="B511" s="1705"/>
      <c r="C511" s="1705"/>
      <c r="D511" s="1705"/>
      <c r="E511" s="1705"/>
      <c r="F511" s="1705"/>
      <c r="G511" s="1705"/>
      <c r="H511" s="1705"/>
      <c r="I511" s="1705"/>
      <c r="J511" s="1705"/>
      <c r="K511" s="1705"/>
      <c r="L511" s="1705"/>
      <c r="M511" s="1705"/>
      <c r="N511" s="1705"/>
      <c r="O511" s="1705"/>
      <c r="P511" s="1705"/>
      <c r="Q511" s="1705"/>
      <c r="R511" s="1705"/>
      <c r="S511" s="1705"/>
      <c r="T511" s="1705"/>
      <c r="U511" s="1705"/>
      <c r="V511" s="1705"/>
      <c r="W511" s="1705"/>
      <c r="X511" s="1705"/>
      <c r="Y511" s="1705"/>
      <c r="Z511" s="1705"/>
    </row>
    <row r="512" spans="1:26" ht="15.75" customHeight="1">
      <c r="A512" s="1705"/>
      <c r="B512" s="1705"/>
      <c r="C512" s="1705"/>
      <c r="D512" s="1705"/>
      <c r="E512" s="1705"/>
      <c r="F512" s="1705"/>
      <c r="G512" s="1705"/>
      <c r="H512" s="1705"/>
      <c r="I512" s="1705"/>
      <c r="J512" s="1705"/>
      <c r="K512" s="1705"/>
      <c r="L512" s="1705"/>
      <c r="M512" s="1705"/>
      <c r="N512" s="1705"/>
      <c r="O512" s="1705"/>
      <c r="P512" s="1705"/>
      <c r="Q512" s="1705"/>
      <c r="R512" s="1705"/>
      <c r="S512" s="1705"/>
      <c r="T512" s="1705"/>
      <c r="U512" s="1705"/>
      <c r="V512" s="1705"/>
      <c r="W512" s="1705"/>
      <c r="X512" s="1705"/>
      <c r="Y512" s="1705"/>
      <c r="Z512" s="1705"/>
    </row>
    <row r="513" spans="1:26" ht="15.75" customHeight="1">
      <c r="A513" s="1705"/>
      <c r="B513" s="1705"/>
      <c r="C513" s="1705"/>
      <c r="D513" s="1705"/>
      <c r="E513" s="1705"/>
      <c r="F513" s="1705"/>
      <c r="G513" s="1705"/>
      <c r="H513" s="1705"/>
      <c r="I513" s="1705"/>
      <c r="J513" s="1705"/>
      <c r="K513" s="1705"/>
      <c r="L513" s="1705"/>
      <c r="M513" s="1705"/>
      <c r="N513" s="1705"/>
      <c r="O513" s="1705"/>
      <c r="P513" s="1705"/>
      <c r="Q513" s="1705"/>
      <c r="R513" s="1705"/>
      <c r="S513" s="1705"/>
      <c r="T513" s="1705"/>
      <c r="U513" s="1705"/>
      <c r="V513" s="1705"/>
      <c r="W513" s="1705"/>
      <c r="X513" s="1705"/>
      <c r="Y513" s="1705"/>
      <c r="Z513" s="1705"/>
    </row>
    <row r="514" spans="1:26" ht="15.75" customHeight="1">
      <c r="A514" s="1705"/>
      <c r="B514" s="1705"/>
      <c r="C514" s="1705"/>
      <c r="D514" s="1705"/>
      <c r="E514" s="1705"/>
      <c r="F514" s="1705"/>
      <c r="G514" s="1705"/>
      <c r="H514" s="1705"/>
      <c r="I514" s="1705"/>
      <c r="J514" s="1705"/>
      <c r="K514" s="1705"/>
      <c r="L514" s="1705"/>
      <c r="M514" s="1705"/>
      <c r="N514" s="1705"/>
      <c r="O514" s="1705"/>
      <c r="P514" s="1705"/>
      <c r="Q514" s="1705"/>
      <c r="R514" s="1705"/>
      <c r="S514" s="1705"/>
      <c r="T514" s="1705"/>
      <c r="U514" s="1705"/>
      <c r="V514" s="1705"/>
      <c r="W514" s="1705"/>
      <c r="X514" s="1705"/>
      <c r="Y514" s="1705"/>
      <c r="Z514" s="1705"/>
    </row>
    <row r="515" spans="1:26" ht="15.75" customHeight="1">
      <c r="A515" s="1705"/>
      <c r="B515" s="1705"/>
      <c r="C515" s="1705"/>
      <c r="D515" s="1705"/>
      <c r="E515" s="1705"/>
      <c r="F515" s="1705"/>
      <c r="G515" s="1705"/>
      <c r="H515" s="1705"/>
      <c r="I515" s="1705"/>
      <c r="J515" s="1705"/>
      <c r="K515" s="1705"/>
      <c r="L515" s="1705"/>
      <c r="M515" s="1705"/>
      <c r="N515" s="1705"/>
      <c r="O515" s="1705"/>
      <c r="P515" s="1705"/>
      <c r="Q515" s="1705"/>
      <c r="R515" s="1705"/>
      <c r="S515" s="1705"/>
      <c r="T515" s="1705"/>
      <c r="U515" s="1705"/>
      <c r="V515" s="1705"/>
      <c r="W515" s="1705"/>
      <c r="X515" s="1705"/>
      <c r="Y515" s="1705"/>
      <c r="Z515" s="1705"/>
    </row>
    <row r="516" spans="1:26" ht="15.75" customHeight="1">
      <c r="A516" s="1705"/>
      <c r="B516" s="1705"/>
      <c r="C516" s="1705"/>
      <c r="D516" s="1705"/>
      <c r="E516" s="1705"/>
      <c r="F516" s="1705"/>
      <c r="G516" s="1705"/>
      <c r="H516" s="1705"/>
      <c r="I516" s="1705"/>
      <c r="J516" s="1705"/>
      <c r="K516" s="1705"/>
      <c r="L516" s="1705"/>
      <c r="M516" s="1705"/>
      <c r="N516" s="1705"/>
      <c r="O516" s="1705"/>
      <c r="P516" s="1705"/>
      <c r="Q516" s="1705"/>
      <c r="R516" s="1705"/>
      <c r="S516" s="1705"/>
      <c r="T516" s="1705"/>
      <c r="U516" s="1705"/>
      <c r="V516" s="1705"/>
      <c r="W516" s="1705"/>
      <c r="X516" s="1705"/>
      <c r="Y516" s="1705"/>
      <c r="Z516" s="1705"/>
    </row>
    <row r="517" spans="1:26" ht="15.75" customHeight="1">
      <c r="A517" s="1705"/>
      <c r="B517" s="1705"/>
      <c r="C517" s="1705"/>
      <c r="D517" s="1705"/>
      <c r="E517" s="1705"/>
      <c r="F517" s="1705"/>
      <c r="G517" s="1705"/>
      <c r="H517" s="1705"/>
      <c r="I517" s="1705"/>
      <c r="J517" s="1705"/>
      <c r="K517" s="1705"/>
      <c r="L517" s="1705"/>
      <c r="M517" s="1705"/>
      <c r="N517" s="1705"/>
      <c r="O517" s="1705"/>
      <c r="P517" s="1705"/>
      <c r="Q517" s="1705"/>
      <c r="R517" s="1705"/>
      <c r="S517" s="1705"/>
      <c r="T517" s="1705"/>
      <c r="U517" s="1705"/>
      <c r="V517" s="1705"/>
      <c r="W517" s="1705"/>
      <c r="X517" s="1705"/>
      <c r="Y517" s="1705"/>
      <c r="Z517" s="1705"/>
    </row>
    <row r="518" spans="1:26" ht="15.75" customHeight="1">
      <c r="A518" s="1705"/>
      <c r="B518" s="1705"/>
      <c r="C518" s="1705"/>
      <c r="D518" s="1705"/>
      <c r="E518" s="1705"/>
      <c r="F518" s="1705"/>
      <c r="G518" s="1705"/>
      <c r="H518" s="1705"/>
      <c r="I518" s="1705"/>
      <c r="J518" s="1705"/>
      <c r="K518" s="1705"/>
      <c r="L518" s="1705"/>
      <c r="M518" s="1705"/>
      <c r="N518" s="1705"/>
      <c r="O518" s="1705"/>
      <c r="P518" s="1705"/>
      <c r="Q518" s="1705"/>
      <c r="R518" s="1705"/>
      <c r="S518" s="1705"/>
      <c r="T518" s="1705"/>
      <c r="U518" s="1705"/>
      <c r="V518" s="1705"/>
      <c r="W518" s="1705"/>
      <c r="X518" s="1705"/>
      <c r="Y518" s="1705"/>
      <c r="Z518" s="1705"/>
    </row>
    <row r="519" spans="1:26" ht="15.75" customHeight="1">
      <c r="A519" s="1705"/>
      <c r="B519" s="1705"/>
      <c r="C519" s="1705"/>
      <c r="D519" s="1705"/>
      <c r="E519" s="1705"/>
      <c r="F519" s="1705"/>
      <c r="G519" s="1705"/>
      <c r="H519" s="1705"/>
      <c r="I519" s="1705"/>
      <c r="J519" s="1705"/>
      <c r="K519" s="1705"/>
      <c r="L519" s="1705"/>
      <c r="M519" s="1705"/>
      <c r="N519" s="1705"/>
      <c r="O519" s="1705"/>
      <c r="P519" s="1705"/>
      <c r="Q519" s="1705"/>
      <c r="R519" s="1705"/>
      <c r="S519" s="1705"/>
      <c r="T519" s="1705"/>
      <c r="U519" s="1705"/>
      <c r="V519" s="1705"/>
      <c r="W519" s="1705"/>
      <c r="X519" s="1705"/>
      <c r="Y519" s="1705"/>
      <c r="Z519" s="1705"/>
    </row>
    <row r="520" spans="1:26" ht="15.75" customHeight="1">
      <c r="A520" s="1705"/>
      <c r="B520" s="1705"/>
      <c r="C520" s="1705"/>
      <c r="D520" s="1705"/>
      <c r="E520" s="1705"/>
      <c r="F520" s="1705"/>
      <c r="G520" s="1705"/>
      <c r="H520" s="1705"/>
      <c r="I520" s="1705"/>
      <c r="J520" s="1705"/>
      <c r="K520" s="1705"/>
      <c r="L520" s="1705"/>
      <c r="M520" s="1705"/>
      <c r="N520" s="1705"/>
      <c r="O520" s="1705"/>
      <c r="P520" s="1705"/>
      <c r="Q520" s="1705"/>
      <c r="R520" s="1705"/>
      <c r="S520" s="1705"/>
      <c r="T520" s="1705"/>
      <c r="U520" s="1705"/>
      <c r="V520" s="1705"/>
      <c r="W520" s="1705"/>
      <c r="X520" s="1705"/>
      <c r="Y520" s="1705"/>
      <c r="Z520" s="1705"/>
    </row>
    <row r="521" spans="1:26" ht="15.75" customHeight="1">
      <c r="A521" s="1705"/>
      <c r="B521" s="1705"/>
      <c r="C521" s="1705"/>
      <c r="D521" s="1705"/>
      <c r="E521" s="1705"/>
      <c r="F521" s="1705"/>
      <c r="G521" s="1705"/>
      <c r="H521" s="1705"/>
      <c r="I521" s="1705"/>
      <c r="J521" s="1705"/>
      <c r="K521" s="1705"/>
      <c r="L521" s="1705"/>
      <c r="M521" s="1705"/>
      <c r="N521" s="1705"/>
      <c r="O521" s="1705"/>
      <c r="P521" s="1705"/>
      <c r="Q521" s="1705"/>
      <c r="R521" s="1705"/>
      <c r="S521" s="1705"/>
      <c r="T521" s="1705"/>
      <c r="U521" s="1705"/>
      <c r="V521" s="1705"/>
      <c r="W521" s="1705"/>
      <c r="X521" s="1705"/>
      <c r="Y521" s="1705"/>
      <c r="Z521" s="1705"/>
    </row>
    <row r="522" spans="1:26" ht="15.75" customHeight="1">
      <c r="A522" s="1705"/>
      <c r="B522" s="1705"/>
      <c r="C522" s="1705"/>
      <c r="D522" s="1705"/>
      <c r="E522" s="1705"/>
      <c r="F522" s="1705"/>
      <c r="G522" s="1705"/>
      <c r="H522" s="1705"/>
      <c r="I522" s="1705"/>
      <c r="J522" s="1705"/>
      <c r="K522" s="1705"/>
      <c r="L522" s="1705"/>
      <c r="M522" s="1705"/>
      <c r="N522" s="1705"/>
      <c r="O522" s="1705"/>
      <c r="P522" s="1705"/>
      <c r="Q522" s="1705"/>
      <c r="R522" s="1705"/>
      <c r="S522" s="1705"/>
      <c r="T522" s="1705"/>
      <c r="U522" s="1705"/>
      <c r="V522" s="1705"/>
      <c r="W522" s="1705"/>
      <c r="X522" s="1705"/>
      <c r="Y522" s="1705"/>
      <c r="Z522" s="1705"/>
    </row>
    <row r="523" spans="1:26" ht="15.75" customHeight="1">
      <c r="A523" s="1705"/>
      <c r="B523" s="1705"/>
      <c r="C523" s="1705"/>
      <c r="D523" s="1705"/>
      <c r="E523" s="1705"/>
      <c r="F523" s="1705"/>
      <c r="G523" s="1705"/>
      <c r="H523" s="1705"/>
      <c r="I523" s="1705"/>
      <c r="J523" s="1705"/>
      <c r="K523" s="1705"/>
      <c r="L523" s="1705"/>
      <c r="M523" s="1705"/>
      <c r="N523" s="1705"/>
      <c r="O523" s="1705"/>
      <c r="P523" s="1705"/>
      <c r="Q523" s="1705"/>
      <c r="R523" s="1705"/>
      <c r="S523" s="1705"/>
      <c r="T523" s="1705"/>
      <c r="U523" s="1705"/>
      <c r="V523" s="1705"/>
      <c r="W523" s="1705"/>
      <c r="X523" s="1705"/>
      <c r="Y523" s="1705"/>
      <c r="Z523" s="1705"/>
    </row>
    <row r="524" spans="1:26" ht="15.75" customHeight="1">
      <c r="A524" s="1705"/>
      <c r="B524" s="1705"/>
      <c r="C524" s="1705"/>
      <c r="D524" s="1705"/>
      <c r="E524" s="1705"/>
      <c r="F524" s="1705"/>
      <c r="G524" s="1705"/>
      <c r="H524" s="1705"/>
      <c r="I524" s="1705"/>
      <c r="J524" s="1705"/>
      <c r="K524" s="1705"/>
      <c r="L524" s="1705"/>
      <c r="M524" s="1705"/>
      <c r="N524" s="1705"/>
      <c r="O524" s="1705"/>
      <c r="P524" s="1705"/>
      <c r="Q524" s="1705"/>
      <c r="R524" s="1705"/>
      <c r="S524" s="1705"/>
      <c r="T524" s="1705"/>
      <c r="U524" s="1705"/>
      <c r="V524" s="1705"/>
      <c r="W524" s="1705"/>
      <c r="X524" s="1705"/>
      <c r="Y524" s="1705"/>
      <c r="Z524" s="1705"/>
    </row>
    <row r="525" spans="1:26" ht="15.75" customHeight="1">
      <c r="A525" s="1705"/>
      <c r="B525" s="1705"/>
      <c r="C525" s="1705"/>
      <c r="D525" s="1705"/>
      <c r="E525" s="1705"/>
      <c r="F525" s="1705"/>
      <c r="G525" s="1705"/>
      <c r="H525" s="1705"/>
      <c r="I525" s="1705"/>
      <c r="J525" s="1705"/>
      <c r="K525" s="1705"/>
      <c r="L525" s="1705"/>
      <c r="M525" s="1705"/>
      <c r="N525" s="1705"/>
      <c r="O525" s="1705"/>
      <c r="P525" s="1705"/>
      <c r="Q525" s="1705"/>
      <c r="R525" s="1705"/>
      <c r="S525" s="1705"/>
      <c r="T525" s="1705"/>
      <c r="U525" s="1705"/>
      <c r="V525" s="1705"/>
      <c r="W525" s="1705"/>
      <c r="X525" s="1705"/>
      <c r="Y525" s="1705"/>
      <c r="Z525" s="1705"/>
    </row>
    <row r="526" spans="1:26" ht="15.75" customHeight="1">
      <c r="A526" s="1705"/>
      <c r="B526" s="1705"/>
      <c r="C526" s="1705"/>
      <c r="D526" s="1705"/>
      <c r="E526" s="1705"/>
      <c r="F526" s="1705"/>
      <c r="G526" s="1705"/>
      <c r="H526" s="1705"/>
      <c r="I526" s="1705"/>
      <c r="J526" s="1705"/>
      <c r="K526" s="1705"/>
      <c r="L526" s="1705"/>
      <c r="M526" s="1705"/>
      <c r="N526" s="1705"/>
      <c r="O526" s="1705"/>
      <c r="P526" s="1705"/>
      <c r="Q526" s="1705"/>
      <c r="R526" s="1705"/>
      <c r="S526" s="1705"/>
      <c r="T526" s="1705"/>
      <c r="U526" s="1705"/>
      <c r="V526" s="1705"/>
      <c r="W526" s="1705"/>
      <c r="X526" s="1705"/>
      <c r="Y526" s="1705"/>
      <c r="Z526" s="1705"/>
    </row>
    <row r="527" spans="1:26" ht="15.75" customHeight="1">
      <c r="A527" s="1705"/>
      <c r="B527" s="1705"/>
      <c r="C527" s="1705"/>
      <c r="D527" s="1705"/>
      <c r="E527" s="1705"/>
      <c r="F527" s="1705"/>
      <c r="G527" s="1705"/>
      <c r="H527" s="1705"/>
      <c r="I527" s="1705"/>
      <c r="J527" s="1705"/>
      <c r="K527" s="1705"/>
      <c r="L527" s="1705"/>
      <c r="M527" s="1705"/>
      <c r="N527" s="1705"/>
      <c r="O527" s="1705"/>
      <c r="P527" s="1705"/>
      <c r="Q527" s="1705"/>
      <c r="R527" s="1705"/>
      <c r="S527" s="1705"/>
      <c r="T527" s="1705"/>
      <c r="U527" s="1705"/>
      <c r="V527" s="1705"/>
      <c r="W527" s="1705"/>
      <c r="X527" s="1705"/>
      <c r="Y527" s="1705"/>
      <c r="Z527" s="1705"/>
    </row>
    <row r="528" spans="1:26" ht="15.75" customHeight="1">
      <c r="A528" s="1705"/>
      <c r="B528" s="1705"/>
      <c r="C528" s="1705"/>
      <c r="D528" s="1705"/>
      <c r="E528" s="1705"/>
      <c r="F528" s="1705"/>
      <c r="G528" s="1705"/>
      <c r="H528" s="1705"/>
      <c r="I528" s="1705"/>
      <c r="J528" s="1705"/>
      <c r="K528" s="1705"/>
      <c r="L528" s="1705"/>
      <c r="M528" s="1705"/>
      <c r="N528" s="1705"/>
      <c r="O528" s="1705"/>
      <c r="P528" s="1705"/>
      <c r="Q528" s="1705"/>
      <c r="R528" s="1705"/>
      <c r="S528" s="1705"/>
      <c r="T528" s="1705"/>
      <c r="U528" s="1705"/>
      <c r="V528" s="1705"/>
      <c r="W528" s="1705"/>
      <c r="X528" s="1705"/>
      <c r="Y528" s="1705"/>
      <c r="Z528" s="1705"/>
    </row>
    <row r="529" spans="1:26" ht="15.75" customHeight="1">
      <c r="A529" s="1705"/>
      <c r="B529" s="1705"/>
      <c r="C529" s="1705"/>
      <c r="D529" s="1705"/>
      <c r="E529" s="1705"/>
      <c r="F529" s="1705"/>
      <c r="G529" s="1705"/>
      <c r="H529" s="1705"/>
      <c r="I529" s="1705"/>
      <c r="J529" s="1705"/>
      <c r="K529" s="1705"/>
      <c r="L529" s="1705"/>
      <c r="M529" s="1705"/>
      <c r="N529" s="1705"/>
      <c r="O529" s="1705"/>
      <c r="P529" s="1705"/>
      <c r="Q529" s="1705"/>
      <c r="R529" s="1705"/>
      <c r="S529" s="1705"/>
      <c r="T529" s="1705"/>
      <c r="U529" s="1705"/>
      <c r="V529" s="1705"/>
      <c r="W529" s="1705"/>
      <c r="X529" s="1705"/>
      <c r="Y529" s="1705"/>
      <c r="Z529" s="1705"/>
    </row>
    <row r="530" spans="1:26" ht="15.75" customHeight="1">
      <c r="A530" s="1705"/>
      <c r="B530" s="1705"/>
      <c r="C530" s="1705"/>
      <c r="D530" s="1705"/>
      <c r="E530" s="1705"/>
      <c r="F530" s="1705"/>
      <c r="G530" s="1705"/>
      <c r="H530" s="1705"/>
      <c r="I530" s="1705"/>
      <c r="J530" s="1705"/>
      <c r="K530" s="1705"/>
      <c r="L530" s="1705"/>
      <c r="M530" s="1705"/>
      <c r="N530" s="1705"/>
      <c r="O530" s="1705"/>
      <c r="P530" s="1705"/>
      <c r="Q530" s="1705"/>
      <c r="R530" s="1705"/>
      <c r="S530" s="1705"/>
      <c r="T530" s="1705"/>
      <c r="U530" s="1705"/>
      <c r="V530" s="1705"/>
      <c r="W530" s="1705"/>
      <c r="X530" s="1705"/>
      <c r="Y530" s="1705"/>
      <c r="Z530" s="1705"/>
    </row>
    <row r="531" spans="1:26" ht="15.75" customHeight="1">
      <c r="A531" s="1705"/>
      <c r="B531" s="1705"/>
      <c r="C531" s="1705"/>
      <c r="D531" s="1705"/>
      <c r="E531" s="1705"/>
      <c r="F531" s="1705"/>
      <c r="G531" s="1705"/>
      <c r="H531" s="1705"/>
      <c r="I531" s="1705"/>
      <c r="J531" s="1705"/>
      <c r="K531" s="1705"/>
      <c r="L531" s="1705"/>
      <c r="M531" s="1705"/>
      <c r="N531" s="1705"/>
      <c r="O531" s="1705"/>
      <c r="P531" s="1705"/>
      <c r="Q531" s="1705"/>
      <c r="R531" s="1705"/>
      <c r="S531" s="1705"/>
      <c r="T531" s="1705"/>
      <c r="U531" s="1705"/>
      <c r="V531" s="1705"/>
      <c r="W531" s="1705"/>
      <c r="X531" s="1705"/>
      <c r="Y531" s="1705"/>
      <c r="Z531" s="1705"/>
    </row>
    <row r="532" spans="1:26" ht="15.75" customHeight="1">
      <c r="A532" s="1705"/>
      <c r="B532" s="1705"/>
      <c r="C532" s="1705"/>
      <c r="D532" s="1705"/>
      <c r="E532" s="1705"/>
      <c r="F532" s="1705"/>
      <c r="G532" s="1705"/>
      <c r="H532" s="1705"/>
      <c r="I532" s="1705"/>
      <c r="J532" s="1705"/>
      <c r="K532" s="1705"/>
      <c r="L532" s="1705"/>
      <c r="M532" s="1705"/>
      <c r="N532" s="1705"/>
      <c r="O532" s="1705"/>
      <c r="P532" s="1705"/>
      <c r="Q532" s="1705"/>
      <c r="R532" s="1705"/>
      <c r="S532" s="1705"/>
      <c r="T532" s="1705"/>
      <c r="U532" s="1705"/>
      <c r="V532" s="1705"/>
      <c r="W532" s="1705"/>
      <c r="X532" s="1705"/>
      <c r="Y532" s="1705"/>
      <c r="Z532" s="1705"/>
    </row>
    <row r="533" spans="1:26" ht="15.75" customHeight="1">
      <c r="A533" s="1705"/>
      <c r="B533" s="1705"/>
      <c r="C533" s="1705"/>
      <c r="D533" s="1705"/>
      <c r="E533" s="1705"/>
      <c r="F533" s="1705"/>
      <c r="G533" s="1705"/>
      <c r="H533" s="1705"/>
      <c r="I533" s="1705"/>
      <c r="J533" s="1705"/>
      <c r="K533" s="1705"/>
      <c r="L533" s="1705"/>
      <c r="M533" s="1705"/>
      <c r="N533" s="1705"/>
      <c r="O533" s="1705"/>
      <c r="P533" s="1705"/>
      <c r="Q533" s="1705"/>
      <c r="R533" s="1705"/>
      <c r="S533" s="1705"/>
      <c r="T533" s="1705"/>
      <c r="U533" s="1705"/>
      <c r="V533" s="1705"/>
      <c r="W533" s="1705"/>
      <c r="X533" s="1705"/>
      <c r="Y533" s="1705"/>
      <c r="Z533" s="1705"/>
    </row>
    <row r="534" spans="1:26" ht="15.75" customHeight="1">
      <c r="A534" s="1705"/>
      <c r="B534" s="1705"/>
      <c r="C534" s="1705"/>
      <c r="D534" s="1705"/>
      <c r="E534" s="1705"/>
      <c r="F534" s="1705"/>
      <c r="G534" s="1705"/>
      <c r="H534" s="1705"/>
      <c r="I534" s="1705"/>
      <c r="J534" s="1705"/>
      <c r="K534" s="1705"/>
      <c r="L534" s="1705"/>
      <c r="M534" s="1705"/>
      <c r="N534" s="1705"/>
      <c r="O534" s="1705"/>
      <c r="P534" s="1705"/>
      <c r="Q534" s="1705"/>
      <c r="R534" s="1705"/>
      <c r="S534" s="1705"/>
      <c r="T534" s="1705"/>
      <c r="U534" s="1705"/>
      <c r="V534" s="1705"/>
      <c r="W534" s="1705"/>
      <c r="X534" s="1705"/>
      <c r="Y534" s="1705"/>
      <c r="Z534" s="1705"/>
    </row>
    <row r="535" spans="1:26" ht="15.75" customHeight="1">
      <c r="A535" s="1705"/>
      <c r="B535" s="1705"/>
      <c r="C535" s="1705"/>
      <c r="D535" s="1705"/>
      <c r="E535" s="1705"/>
      <c r="F535" s="1705"/>
      <c r="G535" s="1705"/>
      <c r="H535" s="1705"/>
      <c r="I535" s="1705"/>
      <c r="J535" s="1705"/>
      <c r="K535" s="1705"/>
      <c r="L535" s="1705"/>
      <c r="M535" s="1705"/>
      <c r="N535" s="1705"/>
      <c r="O535" s="1705"/>
      <c r="P535" s="1705"/>
      <c r="Q535" s="1705"/>
      <c r="R535" s="1705"/>
      <c r="S535" s="1705"/>
      <c r="T535" s="1705"/>
      <c r="U535" s="1705"/>
      <c r="V535" s="1705"/>
      <c r="W535" s="1705"/>
      <c r="X535" s="1705"/>
      <c r="Y535" s="1705"/>
      <c r="Z535" s="1705"/>
    </row>
    <row r="536" spans="1:26" ht="15.75" customHeight="1">
      <c r="A536" s="1705"/>
      <c r="B536" s="1705"/>
      <c r="C536" s="1705"/>
      <c r="D536" s="1705"/>
      <c r="E536" s="1705"/>
      <c r="F536" s="1705"/>
      <c r="G536" s="1705"/>
      <c r="H536" s="1705"/>
      <c r="I536" s="1705"/>
      <c r="J536" s="1705"/>
      <c r="K536" s="1705"/>
      <c r="L536" s="1705"/>
      <c r="M536" s="1705"/>
      <c r="N536" s="1705"/>
      <c r="O536" s="1705"/>
      <c r="P536" s="1705"/>
      <c r="Q536" s="1705"/>
      <c r="R536" s="1705"/>
      <c r="S536" s="1705"/>
      <c r="T536" s="1705"/>
      <c r="U536" s="1705"/>
      <c r="V536" s="1705"/>
      <c r="W536" s="1705"/>
      <c r="X536" s="1705"/>
      <c r="Y536" s="1705"/>
      <c r="Z536" s="1705"/>
    </row>
    <row r="537" spans="1:26" ht="15.75" customHeight="1">
      <c r="A537" s="1705"/>
      <c r="B537" s="1705"/>
      <c r="C537" s="1705"/>
      <c r="D537" s="1705"/>
      <c r="E537" s="1705"/>
      <c r="F537" s="1705"/>
      <c r="G537" s="1705"/>
      <c r="H537" s="1705"/>
      <c r="I537" s="1705"/>
      <c r="J537" s="1705"/>
      <c r="K537" s="1705"/>
      <c r="L537" s="1705"/>
      <c r="M537" s="1705"/>
      <c r="N537" s="1705"/>
      <c r="O537" s="1705"/>
      <c r="P537" s="1705"/>
      <c r="Q537" s="1705"/>
      <c r="R537" s="1705"/>
      <c r="S537" s="1705"/>
      <c r="T537" s="1705"/>
      <c r="U537" s="1705"/>
      <c r="V537" s="1705"/>
      <c r="W537" s="1705"/>
      <c r="X537" s="1705"/>
      <c r="Y537" s="1705"/>
      <c r="Z537" s="1705"/>
    </row>
    <row r="538" spans="1:26" ht="15.75" customHeight="1">
      <c r="A538" s="1705"/>
      <c r="B538" s="1705"/>
      <c r="C538" s="1705"/>
      <c r="D538" s="1705"/>
      <c r="E538" s="1705"/>
      <c r="F538" s="1705"/>
      <c r="G538" s="1705"/>
      <c r="H538" s="1705"/>
      <c r="I538" s="1705"/>
      <c r="J538" s="1705"/>
      <c r="K538" s="1705"/>
      <c r="L538" s="1705"/>
      <c r="M538" s="1705"/>
      <c r="N538" s="1705"/>
      <c r="O538" s="1705"/>
      <c r="P538" s="1705"/>
      <c r="Q538" s="1705"/>
      <c r="R538" s="1705"/>
      <c r="S538" s="1705"/>
      <c r="T538" s="1705"/>
      <c r="U538" s="1705"/>
      <c r="V538" s="1705"/>
      <c r="W538" s="1705"/>
      <c r="X538" s="1705"/>
      <c r="Y538" s="1705"/>
      <c r="Z538" s="1705"/>
    </row>
    <row r="539" spans="1:26" ht="15.75" customHeight="1">
      <c r="A539" s="1705"/>
      <c r="B539" s="1705"/>
      <c r="C539" s="1705"/>
      <c r="D539" s="1705"/>
      <c r="E539" s="1705"/>
      <c r="F539" s="1705"/>
      <c r="G539" s="1705"/>
      <c r="H539" s="1705"/>
      <c r="I539" s="1705"/>
      <c r="J539" s="1705"/>
      <c r="K539" s="1705"/>
      <c r="L539" s="1705"/>
      <c r="M539" s="1705"/>
      <c r="N539" s="1705"/>
      <c r="O539" s="1705"/>
      <c r="P539" s="1705"/>
      <c r="Q539" s="1705"/>
      <c r="R539" s="1705"/>
      <c r="S539" s="1705"/>
      <c r="T539" s="1705"/>
      <c r="U539" s="1705"/>
      <c r="V539" s="1705"/>
      <c r="W539" s="1705"/>
      <c r="X539" s="1705"/>
      <c r="Y539" s="1705"/>
      <c r="Z539" s="1705"/>
    </row>
    <row r="540" spans="1:26" ht="15.75" customHeight="1">
      <c r="A540" s="1705"/>
      <c r="B540" s="1705"/>
      <c r="C540" s="1705"/>
      <c r="D540" s="1705"/>
      <c r="E540" s="1705"/>
      <c r="F540" s="1705"/>
      <c r="G540" s="1705"/>
      <c r="H540" s="1705"/>
      <c r="I540" s="1705"/>
      <c r="J540" s="1705"/>
      <c r="K540" s="1705"/>
      <c r="L540" s="1705"/>
      <c r="M540" s="1705"/>
      <c r="N540" s="1705"/>
      <c r="O540" s="1705"/>
      <c r="P540" s="1705"/>
      <c r="Q540" s="1705"/>
      <c r="R540" s="1705"/>
      <c r="S540" s="1705"/>
      <c r="T540" s="1705"/>
      <c r="U540" s="1705"/>
      <c r="V540" s="1705"/>
      <c r="W540" s="1705"/>
      <c r="X540" s="1705"/>
      <c r="Y540" s="1705"/>
      <c r="Z540" s="1705"/>
    </row>
    <row r="541" spans="1:26" ht="15.75" customHeight="1">
      <c r="A541" s="1705"/>
      <c r="B541" s="1705"/>
      <c r="C541" s="1705"/>
      <c r="D541" s="1705"/>
      <c r="E541" s="1705"/>
      <c r="F541" s="1705"/>
      <c r="G541" s="1705"/>
      <c r="H541" s="1705"/>
      <c r="I541" s="1705"/>
      <c r="J541" s="1705"/>
      <c r="K541" s="1705"/>
      <c r="L541" s="1705"/>
      <c r="M541" s="1705"/>
      <c r="N541" s="1705"/>
      <c r="O541" s="1705"/>
      <c r="P541" s="1705"/>
      <c r="Q541" s="1705"/>
      <c r="R541" s="1705"/>
      <c r="S541" s="1705"/>
      <c r="T541" s="1705"/>
      <c r="U541" s="1705"/>
      <c r="V541" s="1705"/>
      <c r="W541" s="1705"/>
      <c r="X541" s="1705"/>
      <c r="Y541" s="1705"/>
      <c r="Z541" s="1705"/>
    </row>
    <row r="542" spans="1:26" ht="15.75" customHeight="1">
      <c r="A542" s="1705"/>
      <c r="B542" s="1705"/>
      <c r="C542" s="1705"/>
      <c r="D542" s="1705"/>
      <c r="E542" s="1705"/>
      <c r="F542" s="1705"/>
      <c r="G542" s="1705"/>
      <c r="H542" s="1705"/>
      <c r="I542" s="1705"/>
      <c r="J542" s="1705"/>
      <c r="K542" s="1705"/>
      <c r="L542" s="1705"/>
      <c r="M542" s="1705"/>
      <c r="N542" s="1705"/>
      <c r="O542" s="1705"/>
      <c r="P542" s="1705"/>
      <c r="Q542" s="1705"/>
      <c r="R542" s="1705"/>
      <c r="S542" s="1705"/>
      <c r="T542" s="1705"/>
      <c r="U542" s="1705"/>
      <c r="V542" s="1705"/>
      <c r="W542" s="1705"/>
      <c r="X542" s="1705"/>
      <c r="Y542" s="1705"/>
      <c r="Z542" s="1705"/>
    </row>
    <row r="543" spans="1:26" ht="15.75" customHeight="1">
      <c r="A543" s="1705"/>
      <c r="B543" s="1705"/>
      <c r="C543" s="1705"/>
      <c r="D543" s="1705"/>
      <c r="E543" s="1705"/>
      <c r="F543" s="1705"/>
      <c r="G543" s="1705"/>
      <c r="H543" s="1705"/>
      <c r="I543" s="1705"/>
      <c r="J543" s="1705"/>
      <c r="K543" s="1705"/>
      <c r="L543" s="1705"/>
      <c r="M543" s="1705"/>
      <c r="N543" s="1705"/>
      <c r="O543" s="1705"/>
      <c r="P543" s="1705"/>
      <c r="Q543" s="1705"/>
      <c r="R543" s="1705"/>
      <c r="S543" s="1705"/>
      <c r="T543" s="1705"/>
      <c r="U543" s="1705"/>
      <c r="V543" s="1705"/>
      <c r="W543" s="1705"/>
      <c r="X543" s="1705"/>
      <c r="Y543" s="1705"/>
      <c r="Z543" s="1705"/>
    </row>
    <row r="544" spans="1:26" ht="15.75" customHeight="1">
      <c r="A544" s="1705"/>
      <c r="B544" s="1705"/>
      <c r="C544" s="1705"/>
      <c r="D544" s="1705"/>
      <c r="E544" s="1705"/>
      <c r="F544" s="1705"/>
      <c r="G544" s="1705"/>
      <c r="H544" s="1705"/>
      <c r="I544" s="1705"/>
      <c r="J544" s="1705"/>
      <c r="K544" s="1705"/>
      <c r="L544" s="1705"/>
      <c r="M544" s="1705"/>
      <c r="N544" s="1705"/>
      <c r="O544" s="1705"/>
      <c r="P544" s="1705"/>
      <c r="Q544" s="1705"/>
      <c r="R544" s="1705"/>
      <c r="S544" s="1705"/>
      <c r="T544" s="1705"/>
      <c r="U544" s="1705"/>
      <c r="V544" s="1705"/>
      <c r="W544" s="1705"/>
      <c r="X544" s="1705"/>
      <c r="Y544" s="1705"/>
      <c r="Z544" s="1705"/>
    </row>
    <row r="545" spans="1:26" ht="15.75" customHeight="1">
      <c r="A545" s="1705"/>
      <c r="B545" s="1705"/>
      <c r="C545" s="1705"/>
      <c r="D545" s="1705"/>
      <c r="E545" s="1705"/>
      <c r="F545" s="1705"/>
      <c r="G545" s="1705"/>
      <c r="H545" s="1705"/>
      <c r="I545" s="1705"/>
      <c r="J545" s="1705"/>
      <c r="K545" s="1705"/>
      <c r="L545" s="1705"/>
      <c r="M545" s="1705"/>
      <c r="N545" s="1705"/>
      <c r="O545" s="1705"/>
      <c r="P545" s="1705"/>
      <c r="Q545" s="1705"/>
      <c r="R545" s="1705"/>
      <c r="S545" s="1705"/>
      <c r="T545" s="1705"/>
      <c r="U545" s="1705"/>
      <c r="V545" s="1705"/>
      <c r="W545" s="1705"/>
      <c r="X545" s="1705"/>
      <c r="Y545" s="1705"/>
      <c r="Z545" s="1705"/>
    </row>
    <row r="546" spans="1:26" ht="15.75" customHeight="1">
      <c r="A546" s="1705"/>
      <c r="B546" s="1705"/>
      <c r="C546" s="1705"/>
      <c r="D546" s="1705"/>
      <c r="E546" s="1705"/>
      <c r="F546" s="1705"/>
      <c r="G546" s="1705"/>
      <c r="H546" s="1705"/>
      <c r="I546" s="1705"/>
      <c r="J546" s="1705"/>
      <c r="K546" s="1705"/>
      <c r="L546" s="1705"/>
      <c r="M546" s="1705"/>
      <c r="N546" s="1705"/>
      <c r="O546" s="1705"/>
      <c r="P546" s="1705"/>
      <c r="Q546" s="1705"/>
      <c r="R546" s="1705"/>
      <c r="S546" s="1705"/>
      <c r="T546" s="1705"/>
      <c r="U546" s="1705"/>
      <c r="V546" s="1705"/>
      <c r="W546" s="1705"/>
      <c r="X546" s="1705"/>
      <c r="Y546" s="1705"/>
      <c r="Z546" s="1705"/>
    </row>
    <row r="547" spans="1:26" ht="15.75" customHeight="1">
      <c r="A547" s="1705"/>
      <c r="B547" s="1705"/>
      <c r="C547" s="1705"/>
      <c r="D547" s="1705"/>
      <c r="E547" s="1705"/>
      <c r="F547" s="1705"/>
      <c r="G547" s="1705"/>
      <c r="H547" s="1705"/>
      <c r="I547" s="1705"/>
      <c r="J547" s="1705"/>
      <c r="K547" s="1705"/>
      <c r="L547" s="1705"/>
      <c r="M547" s="1705"/>
      <c r="N547" s="1705"/>
      <c r="O547" s="1705"/>
      <c r="P547" s="1705"/>
      <c r="Q547" s="1705"/>
      <c r="R547" s="1705"/>
      <c r="S547" s="1705"/>
      <c r="T547" s="1705"/>
      <c r="U547" s="1705"/>
      <c r="V547" s="1705"/>
      <c r="W547" s="1705"/>
      <c r="X547" s="1705"/>
      <c r="Y547" s="1705"/>
      <c r="Z547" s="1705"/>
    </row>
    <row r="548" spans="1:26" ht="15.75" customHeight="1">
      <c r="A548" s="1705"/>
      <c r="B548" s="1705"/>
      <c r="C548" s="1705"/>
      <c r="D548" s="1705"/>
      <c r="E548" s="1705"/>
      <c r="F548" s="1705"/>
      <c r="G548" s="1705"/>
      <c r="H548" s="1705"/>
      <c r="I548" s="1705"/>
      <c r="J548" s="1705"/>
      <c r="K548" s="1705"/>
      <c r="L548" s="1705"/>
      <c r="M548" s="1705"/>
      <c r="N548" s="1705"/>
      <c r="O548" s="1705"/>
      <c r="P548" s="1705"/>
      <c r="Q548" s="1705"/>
      <c r="R548" s="1705"/>
      <c r="S548" s="1705"/>
      <c r="T548" s="1705"/>
      <c r="U548" s="1705"/>
      <c r="V548" s="1705"/>
      <c r="W548" s="1705"/>
      <c r="X548" s="1705"/>
      <c r="Y548" s="1705"/>
      <c r="Z548" s="1705"/>
    </row>
    <row r="549" spans="1:26" ht="15.75" customHeight="1">
      <c r="A549" s="1705"/>
      <c r="B549" s="1705"/>
      <c r="C549" s="1705"/>
      <c r="D549" s="1705"/>
      <c r="E549" s="1705"/>
      <c r="F549" s="1705"/>
      <c r="G549" s="1705"/>
      <c r="H549" s="1705"/>
      <c r="I549" s="1705"/>
      <c r="J549" s="1705"/>
      <c r="K549" s="1705"/>
      <c r="L549" s="1705"/>
      <c r="M549" s="1705"/>
      <c r="N549" s="1705"/>
      <c r="O549" s="1705"/>
      <c r="P549" s="1705"/>
      <c r="Q549" s="1705"/>
      <c r="R549" s="1705"/>
      <c r="S549" s="1705"/>
      <c r="T549" s="1705"/>
      <c r="U549" s="1705"/>
      <c r="V549" s="1705"/>
      <c r="W549" s="1705"/>
      <c r="X549" s="1705"/>
      <c r="Y549" s="1705"/>
      <c r="Z549" s="1705"/>
    </row>
    <row r="550" spans="1:26" ht="15.75" customHeight="1">
      <c r="A550" s="1705"/>
      <c r="B550" s="1705"/>
      <c r="C550" s="1705"/>
      <c r="D550" s="1705"/>
      <c r="E550" s="1705"/>
      <c r="F550" s="1705"/>
      <c r="G550" s="1705"/>
      <c r="H550" s="1705"/>
      <c r="I550" s="1705"/>
      <c r="J550" s="1705"/>
      <c r="K550" s="1705"/>
      <c r="L550" s="1705"/>
      <c r="M550" s="1705"/>
      <c r="N550" s="1705"/>
      <c r="O550" s="1705"/>
      <c r="P550" s="1705"/>
      <c r="Q550" s="1705"/>
      <c r="R550" s="1705"/>
      <c r="S550" s="1705"/>
      <c r="T550" s="1705"/>
      <c r="U550" s="1705"/>
      <c r="V550" s="1705"/>
      <c r="W550" s="1705"/>
      <c r="X550" s="1705"/>
      <c r="Y550" s="1705"/>
      <c r="Z550" s="1705"/>
    </row>
    <row r="551" spans="1:26" ht="15.75" customHeight="1">
      <c r="A551" s="1705"/>
      <c r="B551" s="1705"/>
      <c r="C551" s="1705"/>
      <c r="D551" s="1705"/>
      <c r="E551" s="1705"/>
      <c r="F551" s="1705"/>
      <c r="G551" s="1705"/>
      <c r="H551" s="1705"/>
      <c r="I551" s="1705"/>
      <c r="J551" s="1705"/>
      <c r="K551" s="1705"/>
      <c r="L551" s="1705"/>
      <c r="M551" s="1705"/>
      <c r="N551" s="1705"/>
      <c r="O551" s="1705"/>
      <c r="P551" s="1705"/>
      <c r="Q551" s="1705"/>
      <c r="R551" s="1705"/>
      <c r="S551" s="1705"/>
      <c r="T551" s="1705"/>
      <c r="U551" s="1705"/>
      <c r="V551" s="1705"/>
      <c r="W551" s="1705"/>
      <c r="X551" s="1705"/>
      <c r="Y551" s="1705"/>
      <c r="Z551" s="1705"/>
    </row>
    <row r="552" spans="1:26" ht="15.75" customHeight="1">
      <c r="A552" s="1705"/>
      <c r="B552" s="1705"/>
      <c r="C552" s="1705"/>
      <c r="D552" s="1705"/>
      <c r="E552" s="1705"/>
      <c r="F552" s="1705"/>
      <c r="G552" s="1705"/>
      <c r="H552" s="1705"/>
      <c r="I552" s="1705"/>
      <c r="J552" s="1705"/>
      <c r="K552" s="1705"/>
      <c r="L552" s="1705"/>
      <c r="M552" s="1705"/>
      <c r="N552" s="1705"/>
      <c r="O552" s="1705"/>
      <c r="P552" s="1705"/>
      <c r="Q552" s="1705"/>
      <c r="R552" s="1705"/>
      <c r="S552" s="1705"/>
      <c r="T552" s="1705"/>
      <c r="U552" s="1705"/>
      <c r="V552" s="1705"/>
      <c r="W552" s="1705"/>
      <c r="X552" s="1705"/>
      <c r="Y552" s="1705"/>
      <c r="Z552" s="1705"/>
    </row>
    <row r="553" spans="1:26" ht="15.75" customHeight="1">
      <c r="A553" s="1705"/>
      <c r="B553" s="1705"/>
      <c r="C553" s="1705"/>
      <c r="D553" s="1705"/>
      <c r="E553" s="1705"/>
      <c r="F553" s="1705"/>
      <c r="G553" s="1705"/>
      <c r="H553" s="1705"/>
      <c r="I553" s="1705"/>
      <c r="J553" s="1705"/>
      <c r="K553" s="1705"/>
      <c r="L553" s="1705"/>
      <c r="M553" s="1705"/>
      <c r="N553" s="1705"/>
      <c r="O553" s="1705"/>
      <c r="P553" s="1705"/>
      <c r="Q553" s="1705"/>
      <c r="R553" s="1705"/>
      <c r="S553" s="1705"/>
      <c r="T553" s="1705"/>
      <c r="U553" s="1705"/>
      <c r="V553" s="1705"/>
      <c r="W553" s="1705"/>
      <c r="X553" s="1705"/>
      <c r="Y553" s="1705"/>
      <c r="Z553" s="1705"/>
    </row>
    <row r="554" spans="1:26" ht="15.75" customHeight="1">
      <c r="A554" s="1705"/>
      <c r="B554" s="1705"/>
      <c r="C554" s="1705"/>
      <c r="D554" s="1705"/>
      <c r="E554" s="1705"/>
      <c r="F554" s="1705"/>
      <c r="G554" s="1705"/>
      <c r="H554" s="1705"/>
      <c r="I554" s="1705"/>
      <c r="J554" s="1705"/>
      <c r="K554" s="1705"/>
      <c r="L554" s="1705"/>
      <c r="M554" s="1705"/>
      <c r="N554" s="1705"/>
      <c r="O554" s="1705"/>
      <c r="P554" s="1705"/>
      <c r="Q554" s="1705"/>
      <c r="R554" s="1705"/>
      <c r="S554" s="1705"/>
      <c r="T554" s="1705"/>
      <c r="U554" s="1705"/>
      <c r="V554" s="1705"/>
      <c r="W554" s="1705"/>
      <c r="X554" s="1705"/>
      <c r="Y554" s="1705"/>
      <c r="Z554" s="1705"/>
    </row>
    <row r="555" spans="1:26" ht="15.75" customHeight="1">
      <c r="A555" s="1705"/>
      <c r="B555" s="1705"/>
      <c r="C555" s="1705"/>
      <c r="D555" s="1705"/>
      <c r="E555" s="1705"/>
      <c r="F555" s="1705"/>
      <c r="G555" s="1705"/>
      <c r="H555" s="1705"/>
      <c r="I555" s="1705"/>
      <c r="J555" s="1705"/>
      <c r="K555" s="1705"/>
      <c r="L555" s="1705"/>
      <c r="M555" s="1705"/>
      <c r="N555" s="1705"/>
      <c r="O555" s="1705"/>
      <c r="P555" s="1705"/>
      <c r="Q555" s="1705"/>
      <c r="R555" s="1705"/>
      <c r="S555" s="1705"/>
      <c r="T555" s="1705"/>
      <c r="U555" s="1705"/>
      <c r="V555" s="1705"/>
      <c r="W555" s="1705"/>
      <c r="X555" s="1705"/>
      <c r="Y555" s="1705"/>
      <c r="Z555" s="1705"/>
    </row>
    <row r="556" spans="1:26" ht="15.75" customHeight="1">
      <c r="A556" s="1705"/>
      <c r="B556" s="1705"/>
      <c r="C556" s="1705"/>
      <c r="D556" s="1705"/>
      <c r="E556" s="1705"/>
      <c r="F556" s="1705"/>
      <c r="G556" s="1705"/>
      <c r="H556" s="1705"/>
      <c r="I556" s="1705"/>
      <c r="J556" s="1705"/>
      <c r="K556" s="1705"/>
      <c r="L556" s="1705"/>
      <c r="M556" s="1705"/>
      <c r="N556" s="1705"/>
      <c r="O556" s="1705"/>
      <c r="P556" s="1705"/>
      <c r="Q556" s="1705"/>
      <c r="R556" s="1705"/>
      <c r="S556" s="1705"/>
      <c r="T556" s="1705"/>
      <c r="U556" s="1705"/>
      <c r="V556" s="1705"/>
      <c r="W556" s="1705"/>
      <c r="X556" s="1705"/>
      <c r="Y556" s="1705"/>
      <c r="Z556" s="1705"/>
    </row>
    <row r="557" spans="1:26" ht="15.75" customHeight="1">
      <c r="A557" s="1705"/>
      <c r="B557" s="1705"/>
      <c r="C557" s="1705"/>
      <c r="D557" s="1705"/>
      <c r="E557" s="1705"/>
      <c r="F557" s="1705"/>
      <c r="G557" s="1705"/>
      <c r="H557" s="1705"/>
      <c r="I557" s="1705"/>
      <c r="J557" s="1705"/>
      <c r="K557" s="1705"/>
      <c r="L557" s="1705"/>
      <c r="M557" s="1705"/>
      <c r="N557" s="1705"/>
      <c r="O557" s="1705"/>
      <c r="P557" s="1705"/>
      <c r="Q557" s="1705"/>
      <c r="R557" s="1705"/>
      <c r="S557" s="1705"/>
      <c r="T557" s="1705"/>
      <c r="U557" s="1705"/>
      <c r="V557" s="1705"/>
      <c r="W557" s="1705"/>
      <c r="X557" s="1705"/>
      <c r="Y557" s="1705"/>
      <c r="Z557" s="1705"/>
    </row>
    <row r="558" spans="1:26" ht="15.75" customHeight="1">
      <c r="A558" s="1705"/>
      <c r="B558" s="1705"/>
      <c r="C558" s="1705"/>
      <c r="D558" s="1705"/>
      <c r="E558" s="1705"/>
      <c r="F558" s="1705"/>
      <c r="G558" s="1705"/>
      <c r="H558" s="1705"/>
      <c r="I558" s="1705"/>
      <c r="J558" s="1705"/>
      <c r="K558" s="1705"/>
      <c r="L558" s="1705"/>
      <c r="M558" s="1705"/>
      <c r="N558" s="1705"/>
      <c r="O558" s="1705"/>
      <c r="P558" s="1705"/>
      <c r="Q558" s="1705"/>
      <c r="R558" s="1705"/>
      <c r="S558" s="1705"/>
      <c r="T558" s="1705"/>
      <c r="U558" s="1705"/>
      <c r="V558" s="1705"/>
      <c r="W558" s="1705"/>
      <c r="X558" s="1705"/>
      <c r="Y558" s="1705"/>
      <c r="Z558" s="1705"/>
    </row>
    <row r="559" spans="1:26" ht="15.75" customHeight="1">
      <c r="A559" s="1705"/>
      <c r="B559" s="1705"/>
      <c r="C559" s="1705"/>
      <c r="D559" s="1705"/>
      <c r="E559" s="1705"/>
      <c r="F559" s="1705"/>
      <c r="G559" s="1705"/>
      <c r="H559" s="1705"/>
      <c r="I559" s="1705"/>
      <c r="J559" s="1705"/>
      <c r="K559" s="1705"/>
      <c r="L559" s="1705"/>
      <c r="M559" s="1705"/>
      <c r="N559" s="1705"/>
      <c r="O559" s="1705"/>
      <c r="P559" s="1705"/>
      <c r="Q559" s="1705"/>
      <c r="R559" s="1705"/>
      <c r="S559" s="1705"/>
      <c r="T559" s="1705"/>
      <c r="U559" s="1705"/>
      <c r="V559" s="1705"/>
      <c r="W559" s="1705"/>
      <c r="X559" s="1705"/>
      <c r="Y559" s="1705"/>
      <c r="Z559" s="1705"/>
    </row>
    <row r="560" spans="1:26" ht="15.75" customHeight="1">
      <c r="A560" s="1705"/>
      <c r="B560" s="1705"/>
      <c r="C560" s="1705"/>
      <c r="D560" s="1705"/>
      <c r="E560" s="1705"/>
      <c r="F560" s="1705"/>
      <c r="G560" s="1705"/>
      <c r="H560" s="1705"/>
      <c r="I560" s="1705"/>
      <c r="J560" s="1705"/>
      <c r="K560" s="1705"/>
      <c r="L560" s="1705"/>
      <c r="M560" s="1705"/>
      <c r="N560" s="1705"/>
      <c r="O560" s="1705"/>
      <c r="P560" s="1705"/>
      <c r="Q560" s="1705"/>
      <c r="R560" s="1705"/>
      <c r="S560" s="1705"/>
      <c r="T560" s="1705"/>
      <c r="U560" s="1705"/>
      <c r="V560" s="1705"/>
      <c r="W560" s="1705"/>
      <c r="X560" s="1705"/>
      <c r="Y560" s="1705"/>
      <c r="Z560" s="1705"/>
    </row>
    <row r="561" spans="1:26" ht="15.75" customHeight="1">
      <c r="A561" s="1705"/>
      <c r="B561" s="1705"/>
      <c r="C561" s="1705"/>
      <c r="D561" s="1705"/>
      <c r="E561" s="1705"/>
      <c r="F561" s="1705"/>
      <c r="G561" s="1705"/>
      <c r="H561" s="1705"/>
      <c r="I561" s="1705"/>
      <c r="J561" s="1705"/>
      <c r="K561" s="1705"/>
      <c r="L561" s="1705"/>
      <c r="M561" s="1705"/>
      <c r="N561" s="1705"/>
      <c r="O561" s="1705"/>
      <c r="P561" s="1705"/>
      <c r="Q561" s="1705"/>
      <c r="R561" s="1705"/>
      <c r="S561" s="1705"/>
      <c r="T561" s="1705"/>
      <c r="U561" s="1705"/>
      <c r="V561" s="1705"/>
      <c r="W561" s="1705"/>
      <c r="X561" s="1705"/>
      <c r="Y561" s="1705"/>
      <c r="Z561" s="1705"/>
    </row>
    <row r="562" spans="1:26" ht="15.75" customHeight="1">
      <c r="A562" s="1705"/>
      <c r="B562" s="1705"/>
      <c r="C562" s="1705"/>
      <c r="D562" s="1705"/>
      <c r="E562" s="1705"/>
      <c r="F562" s="1705"/>
      <c r="G562" s="1705"/>
      <c r="H562" s="1705"/>
      <c r="I562" s="1705"/>
      <c r="J562" s="1705"/>
      <c r="K562" s="1705"/>
      <c r="L562" s="1705"/>
      <c r="M562" s="1705"/>
      <c r="N562" s="1705"/>
      <c r="O562" s="1705"/>
      <c r="P562" s="1705"/>
      <c r="Q562" s="1705"/>
      <c r="R562" s="1705"/>
      <c r="S562" s="1705"/>
      <c r="T562" s="1705"/>
      <c r="U562" s="1705"/>
      <c r="V562" s="1705"/>
      <c r="W562" s="1705"/>
      <c r="X562" s="1705"/>
      <c r="Y562" s="1705"/>
      <c r="Z562" s="1705"/>
    </row>
    <row r="563" spans="1:26" ht="15.75" customHeight="1">
      <c r="A563" s="1705"/>
      <c r="B563" s="1705"/>
      <c r="C563" s="1705"/>
      <c r="D563" s="1705"/>
      <c r="E563" s="1705"/>
      <c r="F563" s="1705"/>
      <c r="G563" s="1705"/>
      <c r="H563" s="1705"/>
      <c r="I563" s="1705"/>
      <c r="J563" s="1705"/>
      <c r="K563" s="1705"/>
      <c r="L563" s="1705"/>
      <c r="M563" s="1705"/>
      <c r="N563" s="1705"/>
      <c r="O563" s="1705"/>
      <c r="P563" s="1705"/>
      <c r="Q563" s="1705"/>
      <c r="R563" s="1705"/>
      <c r="S563" s="1705"/>
      <c r="T563" s="1705"/>
      <c r="U563" s="1705"/>
      <c r="V563" s="1705"/>
      <c r="W563" s="1705"/>
      <c r="X563" s="1705"/>
      <c r="Y563" s="1705"/>
      <c r="Z563" s="1705"/>
    </row>
    <row r="564" spans="1:26" ht="15.75" customHeight="1">
      <c r="A564" s="1705"/>
      <c r="B564" s="1705"/>
      <c r="C564" s="1705"/>
      <c r="D564" s="1705"/>
      <c r="E564" s="1705"/>
      <c r="F564" s="1705"/>
      <c r="G564" s="1705"/>
      <c r="H564" s="1705"/>
      <c r="I564" s="1705"/>
      <c r="J564" s="1705"/>
      <c r="K564" s="1705"/>
      <c r="L564" s="1705"/>
      <c r="M564" s="1705"/>
      <c r="N564" s="1705"/>
      <c r="O564" s="1705"/>
      <c r="P564" s="1705"/>
      <c r="Q564" s="1705"/>
      <c r="R564" s="1705"/>
      <c r="S564" s="1705"/>
      <c r="T564" s="1705"/>
      <c r="U564" s="1705"/>
      <c r="V564" s="1705"/>
      <c r="W564" s="1705"/>
      <c r="X564" s="1705"/>
      <c r="Y564" s="1705"/>
      <c r="Z564" s="1705"/>
    </row>
    <row r="565" spans="1:26" ht="15.75" customHeight="1">
      <c r="A565" s="1705"/>
      <c r="B565" s="1705"/>
      <c r="C565" s="1705"/>
      <c r="D565" s="1705"/>
      <c r="E565" s="1705"/>
      <c r="F565" s="1705"/>
      <c r="G565" s="1705"/>
      <c r="H565" s="1705"/>
      <c r="I565" s="1705"/>
      <c r="J565" s="1705"/>
      <c r="K565" s="1705"/>
      <c r="L565" s="1705"/>
      <c r="M565" s="1705"/>
      <c r="N565" s="1705"/>
      <c r="O565" s="1705"/>
      <c r="P565" s="1705"/>
      <c r="Q565" s="1705"/>
      <c r="R565" s="1705"/>
      <c r="S565" s="1705"/>
      <c r="T565" s="1705"/>
      <c r="U565" s="1705"/>
      <c r="V565" s="1705"/>
      <c r="W565" s="1705"/>
      <c r="X565" s="1705"/>
      <c r="Y565" s="1705"/>
      <c r="Z565" s="1705"/>
    </row>
    <row r="566" spans="1:26" ht="15.75" customHeight="1">
      <c r="A566" s="1705"/>
      <c r="B566" s="1705"/>
      <c r="C566" s="1705"/>
      <c r="D566" s="1705"/>
      <c r="E566" s="1705"/>
      <c r="F566" s="1705"/>
      <c r="G566" s="1705"/>
      <c r="H566" s="1705"/>
      <c r="I566" s="1705"/>
      <c r="J566" s="1705"/>
      <c r="K566" s="1705"/>
      <c r="L566" s="1705"/>
      <c r="M566" s="1705"/>
      <c r="N566" s="1705"/>
      <c r="O566" s="1705"/>
      <c r="P566" s="1705"/>
      <c r="Q566" s="1705"/>
      <c r="R566" s="1705"/>
      <c r="S566" s="1705"/>
      <c r="T566" s="1705"/>
      <c r="U566" s="1705"/>
      <c r="V566" s="1705"/>
      <c r="W566" s="1705"/>
      <c r="X566" s="1705"/>
      <c r="Y566" s="1705"/>
      <c r="Z566" s="1705"/>
    </row>
    <row r="567" spans="1:26" ht="15.75" customHeight="1">
      <c r="A567" s="1705"/>
      <c r="B567" s="1705"/>
      <c r="C567" s="1705"/>
      <c r="D567" s="1705"/>
      <c r="E567" s="1705"/>
      <c r="F567" s="1705"/>
      <c r="G567" s="1705"/>
      <c r="H567" s="1705"/>
      <c r="I567" s="1705"/>
      <c r="J567" s="1705"/>
      <c r="K567" s="1705"/>
      <c r="L567" s="1705"/>
      <c r="M567" s="1705"/>
      <c r="N567" s="1705"/>
      <c r="O567" s="1705"/>
      <c r="P567" s="1705"/>
      <c r="Q567" s="1705"/>
      <c r="R567" s="1705"/>
      <c r="S567" s="1705"/>
      <c r="T567" s="1705"/>
      <c r="U567" s="1705"/>
      <c r="V567" s="1705"/>
      <c r="W567" s="1705"/>
      <c r="X567" s="1705"/>
      <c r="Y567" s="1705"/>
      <c r="Z567" s="1705"/>
    </row>
    <row r="568" spans="1:26" ht="15.75" customHeight="1">
      <c r="A568" s="1705"/>
      <c r="B568" s="1705"/>
      <c r="C568" s="1705"/>
      <c r="D568" s="1705"/>
      <c r="E568" s="1705"/>
      <c r="F568" s="1705"/>
      <c r="G568" s="1705"/>
      <c r="H568" s="1705"/>
      <c r="I568" s="1705"/>
      <c r="J568" s="1705"/>
      <c r="K568" s="1705"/>
      <c r="L568" s="1705"/>
      <c r="M568" s="1705"/>
      <c r="N568" s="1705"/>
      <c r="O568" s="1705"/>
      <c r="P568" s="1705"/>
      <c r="Q568" s="1705"/>
      <c r="R568" s="1705"/>
      <c r="S568" s="1705"/>
      <c r="T568" s="1705"/>
      <c r="U568" s="1705"/>
      <c r="V568" s="1705"/>
      <c r="W568" s="1705"/>
      <c r="X568" s="1705"/>
      <c r="Y568" s="1705"/>
      <c r="Z568" s="1705"/>
    </row>
    <row r="569" spans="1:26" ht="15.75" customHeight="1">
      <c r="A569" s="1705"/>
      <c r="B569" s="1705"/>
      <c r="C569" s="1705"/>
      <c r="D569" s="1705"/>
      <c r="E569" s="1705"/>
      <c r="F569" s="1705"/>
      <c r="G569" s="1705"/>
      <c r="H569" s="1705"/>
      <c r="I569" s="1705"/>
      <c r="J569" s="1705"/>
      <c r="K569" s="1705"/>
      <c r="L569" s="1705"/>
      <c r="M569" s="1705"/>
      <c r="N569" s="1705"/>
      <c r="O569" s="1705"/>
      <c r="P569" s="1705"/>
      <c r="Q569" s="1705"/>
      <c r="R569" s="1705"/>
      <c r="S569" s="1705"/>
      <c r="T569" s="1705"/>
      <c r="U569" s="1705"/>
      <c r="V569" s="1705"/>
      <c r="W569" s="1705"/>
      <c r="X569" s="1705"/>
      <c r="Y569" s="1705"/>
      <c r="Z569" s="1705"/>
    </row>
    <row r="570" spans="1:26" ht="15.75" customHeight="1">
      <c r="A570" s="1705"/>
      <c r="B570" s="1705"/>
      <c r="C570" s="1705"/>
      <c r="D570" s="1705"/>
      <c r="E570" s="1705"/>
      <c r="F570" s="1705"/>
      <c r="G570" s="1705"/>
      <c r="H570" s="1705"/>
      <c r="I570" s="1705"/>
      <c r="J570" s="1705"/>
      <c r="K570" s="1705"/>
      <c r="L570" s="1705"/>
      <c r="M570" s="1705"/>
      <c r="N570" s="1705"/>
      <c r="O570" s="1705"/>
      <c r="P570" s="1705"/>
      <c r="Q570" s="1705"/>
      <c r="R570" s="1705"/>
      <c r="S570" s="1705"/>
      <c r="T570" s="1705"/>
      <c r="U570" s="1705"/>
      <c r="V570" s="1705"/>
      <c r="W570" s="1705"/>
      <c r="X570" s="1705"/>
      <c r="Y570" s="1705"/>
      <c r="Z570" s="1705"/>
    </row>
    <row r="571" spans="1:26" ht="15.75" customHeight="1">
      <c r="A571" s="1705"/>
      <c r="B571" s="1705"/>
      <c r="C571" s="1705"/>
      <c r="D571" s="1705"/>
      <c r="E571" s="1705"/>
      <c r="F571" s="1705"/>
      <c r="G571" s="1705"/>
      <c r="H571" s="1705"/>
      <c r="I571" s="1705"/>
      <c r="J571" s="1705"/>
      <c r="K571" s="1705"/>
      <c r="L571" s="1705"/>
      <c r="M571" s="1705"/>
      <c r="N571" s="1705"/>
      <c r="O571" s="1705"/>
      <c r="P571" s="1705"/>
      <c r="Q571" s="1705"/>
      <c r="R571" s="1705"/>
      <c r="S571" s="1705"/>
      <c r="T571" s="1705"/>
      <c r="U571" s="1705"/>
      <c r="V571" s="1705"/>
      <c r="W571" s="1705"/>
      <c r="X571" s="1705"/>
      <c r="Y571" s="1705"/>
      <c r="Z571" s="1705"/>
    </row>
    <row r="572" spans="1:26" ht="15.75" customHeight="1">
      <c r="A572" s="1705"/>
      <c r="B572" s="1705"/>
      <c r="C572" s="1705"/>
      <c r="D572" s="1705"/>
      <c r="E572" s="1705"/>
      <c r="F572" s="1705"/>
      <c r="G572" s="1705"/>
      <c r="H572" s="1705"/>
      <c r="I572" s="1705"/>
      <c r="J572" s="1705"/>
      <c r="K572" s="1705"/>
      <c r="L572" s="1705"/>
      <c r="M572" s="1705"/>
      <c r="N572" s="1705"/>
      <c r="O572" s="1705"/>
      <c r="P572" s="1705"/>
      <c r="Q572" s="1705"/>
      <c r="R572" s="1705"/>
      <c r="S572" s="1705"/>
      <c r="T572" s="1705"/>
      <c r="U572" s="1705"/>
      <c r="V572" s="1705"/>
      <c r="W572" s="1705"/>
      <c r="X572" s="1705"/>
      <c r="Y572" s="1705"/>
      <c r="Z572" s="1705"/>
    </row>
    <row r="573" spans="1:26" ht="15.75" customHeight="1">
      <c r="A573" s="1705"/>
      <c r="B573" s="1705"/>
      <c r="C573" s="1705"/>
      <c r="D573" s="1705"/>
      <c r="E573" s="1705"/>
      <c r="F573" s="1705"/>
      <c r="G573" s="1705"/>
      <c r="H573" s="1705"/>
      <c r="I573" s="1705"/>
      <c r="J573" s="1705"/>
      <c r="K573" s="1705"/>
      <c r="L573" s="1705"/>
      <c r="M573" s="1705"/>
      <c r="N573" s="1705"/>
      <c r="O573" s="1705"/>
      <c r="P573" s="1705"/>
      <c r="Q573" s="1705"/>
      <c r="R573" s="1705"/>
      <c r="S573" s="1705"/>
      <c r="T573" s="1705"/>
      <c r="U573" s="1705"/>
      <c r="V573" s="1705"/>
      <c r="W573" s="1705"/>
      <c r="X573" s="1705"/>
      <c r="Y573" s="1705"/>
      <c r="Z573" s="1705"/>
    </row>
    <row r="574" spans="1:26" ht="15.75" customHeight="1">
      <c r="A574" s="1705"/>
      <c r="B574" s="1705"/>
      <c r="C574" s="1705"/>
      <c r="D574" s="1705"/>
      <c r="E574" s="1705"/>
      <c r="F574" s="1705"/>
      <c r="G574" s="1705"/>
      <c r="H574" s="1705"/>
      <c r="I574" s="1705"/>
      <c r="J574" s="1705"/>
      <c r="K574" s="1705"/>
      <c r="L574" s="1705"/>
      <c r="M574" s="1705"/>
      <c r="N574" s="1705"/>
      <c r="O574" s="1705"/>
      <c r="P574" s="1705"/>
      <c r="Q574" s="1705"/>
      <c r="R574" s="1705"/>
      <c r="S574" s="1705"/>
      <c r="T574" s="1705"/>
      <c r="U574" s="1705"/>
      <c r="V574" s="1705"/>
      <c r="W574" s="1705"/>
      <c r="X574" s="1705"/>
      <c r="Y574" s="1705"/>
      <c r="Z574" s="1705"/>
    </row>
    <row r="575" spans="1:26" ht="15.75" customHeight="1">
      <c r="A575" s="1705"/>
      <c r="B575" s="1705"/>
      <c r="C575" s="1705"/>
      <c r="D575" s="1705"/>
      <c r="E575" s="1705"/>
      <c r="F575" s="1705"/>
      <c r="G575" s="1705"/>
      <c r="H575" s="1705"/>
      <c r="I575" s="1705"/>
      <c r="J575" s="1705"/>
      <c r="K575" s="1705"/>
      <c r="L575" s="1705"/>
      <c r="M575" s="1705"/>
      <c r="N575" s="1705"/>
      <c r="O575" s="1705"/>
      <c r="P575" s="1705"/>
      <c r="Q575" s="1705"/>
      <c r="R575" s="1705"/>
      <c r="S575" s="1705"/>
      <c r="T575" s="1705"/>
      <c r="U575" s="1705"/>
      <c r="V575" s="1705"/>
      <c r="W575" s="1705"/>
      <c r="X575" s="1705"/>
      <c r="Y575" s="1705"/>
      <c r="Z575" s="1705"/>
    </row>
    <row r="576" spans="1:26" ht="15.75" customHeight="1">
      <c r="A576" s="1705"/>
      <c r="B576" s="1705"/>
      <c r="C576" s="1705"/>
      <c r="D576" s="1705"/>
      <c r="E576" s="1705"/>
      <c r="F576" s="1705"/>
      <c r="G576" s="1705"/>
      <c r="H576" s="1705"/>
      <c r="I576" s="1705"/>
      <c r="J576" s="1705"/>
      <c r="K576" s="1705"/>
      <c r="L576" s="1705"/>
      <c r="M576" s="1705"/>
      <c r="N576" s="1705"/>
      <c r="O576" s="1705"/>
      <c r="P576" s="1705"/>
      <c r="Q576" s="1705"/>
      <c r="R576" s="1705"/>
      <c r="S576" s="1705"/>
      <c r="T576" s="1705"/>
      <c r="U576" s="1705"/>
      <c r="V576" s="1705"/>
      <c r="W576" s="1705"/>
      <c r="X576" s="1705"/>
      <c r="Y576" s="1705"/>
      <c r="Z576" s="1705"/>
    </row>
    <row r="577" spans="1:26" ht="15.75" customHeight="1">
      <c r="A577" s="1705"/>
      <c r="B577" s="1705"/>
      <c r="C577" s="1705"/>
      <c r="D577" s="1705"/>
      <c r="E577" s="1705"/>
      <c r="F577" s="1705"/>
      <c r="G577" s="1705"/>
      <c r="H577" s="1705"/>
      <c r="I577" s="1705"/>
      <c r="J577" s="1705"/>
      <c r="K577" s="1705"/>
      <c r="L577" s="1705"/>
      <c r="M577" s="1705"/>
      <c r="N577" s="1705"/>
      <c r="O577" s="1705"/>
      <c r="P577" s="1705"/>
      <c r="Q577" s="1705"/>
      <c r="R577" s="1705"/>
      <c r="S577" s="1705"/>
      <c r="T577" s="1705"/>
      <c r="U577" s="1705"/>
      <c r="V577" s="1705"/>
      <c r="W577" s="1705"/>
      <c r="X577" s="1705"/>
      <c r="Y577" s="1705"/>
      <c r="Z577" s="1705"/>
    </row>
    <row r="578" spans="1:26" ht="15.75" customHeight="1">
      <c r="A578" s="1705"/>
      <c r="B578" s="1705"/>
      <c r="C578" s="1705"/>
      <c r="D578" s="1705"/>
      <c r="E578" s="1705"/>
      <c r="F578" s="1705"/>
      <c r="G578" s="1705"/>
      <c r="H578" s="1705"/>
      <c r="I578" s="1705"/>
      <c r="J578" s="1705"/>
      <c r="K578" s="1705"/>
      <c r="L578" s="1705"/>
      <c r="M578" s="1705"/>
      <c r="N578" s="1705"/>
      <c r="O578" s="1705"/>
      <c r="P578" s="1705"/>
      <c r="Q578" s="1705"/>
      <c r="R578" s="1705"/>
      <c r="S578" s="1705"/>
      <c r="T578" s="1705"/>
      <c r="U578" s="1705"/>
      <c r="V578" s="1705"/>
      <c r="W578" s="1705"/>
      <c r="X578" s="1705"/>
      <c r="Y578" s="1705"/>
      <c r="Z578" s="1705"/>
    </row>
    <row r="579" spans="1:26" ht="15.75" customHeight="1">
      <c r="A579" s="1705"/>
      <c r="B579" s="1705"/>
      <c r="C579" s="1705"/>
      <c r="D579" s="1705"/>
      <c r="E579" s="1705"/>
      <c r="F579" s="1705"/>
      <c r="G579" s="1705"/>
      <c r="H579" s="1705"/>
      <c r="I579" s="1705"/>
      <c r="J579" s="1705"/>
      <c r="K579" s="1705"/>
      <c r="L579" s="1705"/>
      <c r="M579" s="1705"/>
      <c r="N579" s="1705"/>
      <c r="O579" s="1705"/>
      <c r="P579" s="1705"/>
      <c r="Q579" s="1705"/>
      <c r="R579" s="1705"/>
      <c r="S579" s="1705"/>
      <c r="T579" s="1705"/>
      <c r="U579" s="1705"/>
      <c r="V579" s="1705"/>
      <c r="W579" s="1705"/>
      <c r="X579" s="1705"/>
      <c r="Y579" s="1705"/>
      <c r="Z579" s="1705"/>
    </row>
    <row r="580" spans="1:26" ht="15.75" customHeight="1">
      <c r="A580" s="1705"/>
      <c r="B580" s="1705"/>
      <c r="C580" s="1705"/>
      <c r="D580" s="1705"/>
      <c r="E580" s="1705"/>
      <c r="F580" s="1705"/>
      <c r="G580" s="1705"/>
      <c r="H580" s="1705"/>
      <c r="I580" s="1705"/>
      <c r="J580" s="1705"/>
      <c r="K580" s="1705"/>
      <c r="L580" s="1705"/>
      <c r="M580" s="1705"/>
      <c r="N580" s="1705"/>
      <c r="O580" s="1705"/>
      <c r="P580" s="1705"/>
      <c r="Q580" s="1705"/>
      <c r="R580" s="1705"/>
      <c r="S580" s="1705"/>
      <c r="T580" s="1705"/>
      <c r="U580" s="1705"/>
      <c r="V580" s="1705"/>
      <c r="W580" s="1705"/>
      <c r="X580" s="1705"/>
      <c r="Y580" s="1705"/>
      <c r="Z580" s="1705"/>
    </row>
    <row r="581" spans="1:26" ht="15.75" customHeight="1">
      <c r="A581" s="1705"/>
      <c r="B581" s="1705"/>
      <c r="C581" s="1705"/>
      <c r="D581" s="1705"/>
      <c r="E581" s="1705"/>
      <c r="F581" s="1705"/>
      <c r="G581" s="1705"/>
      <c r="H581" s="1705"/>
      <c r="I581" s="1705"/>
      <c r="J581" s="1705"/>
      <c r="K581" s="1705"/>
      <c r="L581" s="1705"/>
      <c r="M581" s="1705"/>
      <c r="N581" s="1705"/>
      <c r="O581" s="1705"/>
      <c r="P581" s="1705"/>
      <c r="Q581" s="1705"/>
      <c r="R581" s="1705"/>
      <c r="S581" s="1705"/>
      <c r="T581" s="1705"/>
      <c r="U581" s="1705"/>
      <c r="V581" s="1705"/>
      <c r="W581" s="1705"/>
      <c r="X581" s="1705"/>
      <c r="Y581" s="1705"/>
      <c r="Z581" s="1705"/>
    </row>
    <row r="582" spans="1:26" ht="15.75" customHeight="1">
      <c r="A582" s="1705"/>
      <c r="B582" s="1705"/>
      <c r="C582" s="1705"/>
      <c r="D582" s="1705"/>
      <c r="E582" s="1705"/>
      <c r="F582" s="1705"/>
      <c r="G582" s="1705"/>
      <c r="H582" s="1705"/>
      <c r="I582" s="1705"/>
      <c r="J582" s="1705"/>
      <c r="K582" s="1705"/>
      <c r="L582" s="1705"/>
      <c r="M582" s="1705"/>
      <c r="N582" s="1705"/>
      <c r="O582" s="1705"/>
      <c r="P582" s="1705"/>
      <c r="Q582" s="1705"/>
      <c r="R582" s="1705"/>
      <c r="S582" s="1705"/>
      <c r="T582" s="1705"/>
      <c r="U582" s="1705"/>
      <c r="V582" s="1705"/>
      <c r="W582" s="1705"/>
      <c r="X582" s="1705"/>
      <c r="Y582" s="1705"/>
      <c r="Z582" s="1705"/>
    </row>
    <row r="583" spans="1:26" ht="15.75" customHeight="1">
      <c r="A583" s="1705"/>
      <c r="B583" s="1705"/>
      <c r="C583" s="1705"/>
      <c r="D583" s="1705"/>
      <c r="E583" s="1705"/>
      <c r="F583" s="1705"/>
      <c r="G583" s="1705"/>
      <c r="H583" s="1705"/>
      <c r="I583" s="1705"/>
      <c r="J583" s="1705"/>
      <c r="K583" s="1705"/>
      <c r="L583" s="1705"/>
      <c r="M583" s="1705"/>
      <c r="N583" s="1705"/>
      <c r="O583" s="1705"/>
      <c r="P583" s="1705"/>
      <c r="Q583" s="1705"/>
      <c r="R583" s="1705"/>
      <c r="S583" s="1705"/>
      <c r="T583" s="1705"/>
      <c r="U583" s="1705"/>
      <c r="V583" s="1705"/>
      <c r="W583" s="1705"/>
      <c r="X583" s="1705"/>
      <c r="Y583" s="1705"/>
      <c r="Z583" s="1705"/>
    </row>
    <row r="584" spans="1:26" ht="15.75" customHeight="1">
      <c r="A584" s="1705"/>
      <c r="B584" s="1705"/>
      <c r="C584" s="1705"/>
      <c r="D584" s="1705"/>
      <c r="E584" s="1705"/>
      <c r="F584" s="1705"/>
      <c r="G584" s="1705"/>
      <c r="H584" s="1705"/>
      <c r="I584" s="1705"/>
      <c r="J584" s="1705"/>
      <c r="K584" s="1705"/>
      <c r="L584" s="1705"/>
      <c r="M584" s="1705"/>
      <c r="N584" s="1705"/>
      <c r="O584" s="1705"/>
      <c r="P584" s="1705"/>
      <c r="Q584" s="1705"/>
      <c r="R584" s="1705"/>
      <c r="S584" s="1705"/>
      <c r="T584" s="1705"/>
      <c r="U584" s="1705"/>
      <c r="V584" s="1705"/>
      <c r="W584" s="1705"/>
      <c r="X584" s="1705"/>
      <c r="Y584" s="1705"/>
      <c r="Z584" s="1705"/>
    </row>
    <row r="585" spans="1:26" ht="15.75" customHeight="1">
      <c r="A585" s="1705"/>
      <c r="B585" s="1705"/>
      <c r="C585" s="1705"/>
      <c r="D585" s="1705"/>
      <c r="E585" s="1705"/>
      <c r="F585" s="1705"/>
      <c r="G585" s="1705"/>
      <c r="H585" s="1705"/>
      <c r="I585" s="1705"/>
      <c r="J585" s="1705"/>
      <c r="K585" s="1705"/>
      <c r="L585" s="1705"/>
      <c r="M585" s="1705"/>
      <c r="N585" s="1705"/>
      <c r="O585" s="1705"/>
      <c r="P585" s="1705"/>
      <c r="Q585" s="1705"/>
      <c r="R585" s="1705"/>
      <c r="S585" s="1705"/>
      <c r="T585" s="1705"/>
      <c r="U585" s="1705"/>
      <c r="V585" s="1705"/>
      <c r="W585" s="1705"/>
      <c r="X585" s="1705"/>
      <c r="Y585" s="1705"/>
      <c r="Z585" s="1705"/>
    </row>
    <row r="586" spans="1:26" ht="15.75" customHeight="1">
      <c r="A586" s="1705"/>
      <c r="B586" s="1705"/>
      <c r="C586" s="1705"/>
      <c r="D586" s="1705"/>
      <c r="E586" s="1705"/>
      <c r="F586" s="1705"/>
      <c r="G586" s="1705"/>
      <c r="H586" s="1705"/>
      <c r="I586" s="1705"/>
      <c r="J586" s="1705"/>
      <c r="K586" s="1705"/>
      <c r="L586" s="1705"/>
      <c r="M586" s="1705"/>
      <c r="N586" s="1705"/>
      <c r="O586" s="1705"/>
      <c r="P586" s="1705"/>
      <c r="Q586" s="1705"/>
      <c r="R586" s="1705"/>
      <c r="S586" s="1705"/>
      <c r="T586" s="1705"/>
      <c r="U586" s="1705"/>
      <c r="V586" s="1705"/>
      <c r="W586" s="1705"/>
      <c r="X586" s="1705"/>
      <c r="Y586" s="1705"/>
      <c r="Z586" s="1705"/>
    </row>
    <row r="587" spans="1:26" ht="15.75" customHeight="1">
      <c r="A587" s="1705"/>
      <c r="B587" s="1705"/>
      <c r="C587" s="1705"/>
      <c r="D587" s="1705"/>
      <c r="E587" s="1705"/>
      <c r="F587" s="1705"/>
      <c r="G587" s="1705"/>
      <c r="H587" s="1705"/>
      <c r="I587" s="1705"/>
      <c r="J587" s="1705"/>
      <c r="K587" s="1705"/>
      <c r="L587" s="1705"/>
      <c r="M587" s="1705"/>
      <c r="N587" s="1705"/>
      <c r="O587" s="1705"/>
      <c r="P587" s="1705"/>
      <c r="Q587" s="1705"/>
      <c r="R587" s="1705"/>
      <c r="S587" s="1705"/>
      <c r="T587" s="1705"/>
      <c r="U587" s="1705"/>
      <c r="V587" s="1705"/>
      <c r="W587" s="1705"/>
      <c r="X587" s="1705"/>
      <c r="Y587" s="1705"/>
      <c r="Z587" s="1705"/>
    </row>
    <row r="588" spans="1:26" ht="15.75" customHeight="1">
      <c r="A588" s="1705"/>
      <c r="B588" s="1705"/>
      <c r="C588" s="1705"/>
      <c r="D588" s="1705"/>
      <c r="E588" s="1705"/>
      <c r="F588" s="1705"/>
      <c r="G588" s="1705"/>
      <c r="H588" s="1705"/>
      <c r="I588" s="1705"/>
      <c r="J588" s="1705"/>
      <c r="K588" s="1705"/>
      <c r="L588" s="1705"/>
      <c r="M588" s="1705"/>
      <c r="N588" s="1705"/>
      <c r="O588" s="1705"/>
      <c r="P588" s="1705"/>
      <c r="Q588" s="1705"/>
      <c r="R588" s="1705"/>
      <c r="S588" s="1705"/>
      <c r="T588" s="1705"/>
      <c r="U588" s="1705"/>
      <c r="V588" s="1705"/>
      <c r="W588" s="1705"/>
      <c r="X588" s="1705"/>
      <c r="Y588" s="1705"/>
      <c r="Z588" s="1705"/>
    </row>
    <row r="589" spans="1:26" ht="15.75" customHeight="1">
      <c r="A589" s="1705"/>
      <c r="B589" s="1705"/>
      <c r="C589" s="1705"/>
      <c r="D589" s="1705"/>
      <c r="E589" s="1705"/>
      <c r="F589" s="1705"/>
      <c r="G589" s="1705"/>
      <c r="H589" s="1705"/>
      <c r="I589" s="1705"/>
      <c r="J589" s="1705"/>
      <c r="K589" s="1705"/>
      <c r="L589" s="1705"/>
      <c r="M589" s="1705"/>
      <c r="N589" s="1705"/>
      <c r="O589" s="1705"/>
      <c r="P589" s="1705"/>
      <c r="Q589" s="1705"/>
      <c r="R589" s="1705"/>
      <c r="S589" s="1705"/>
      <c r="T589" s="1705"/>
      <c r="U589" s="1705"/>
      <c r="V589" s="1705"/>
      <c r="W589" s="1705"/>
      <c r="X589" s="1705"/>
      <c r="Y589" s="1705"/>
      <c r="Z589" s="1705"/>
    </row>
    <row r="590" spans="1:26" ht="15.75" customHeight="1">
      <c r="A590" s="1705"/>
      <c r="B590" s="1705"/>
      <c r="C590" s="1705"/>
      <c r="D590" s="1705"/>
      <c r="E590" s="1705"/>
      <c r="F590" s="1705"/>
      <c r="G590" s="1705"/>
      <c r="H590" s="1705"/>
      <c r="I590" s="1705"/>
      <c r="J590" s="1705"/>
      <c r="K590" s="1705"/>
      <c r="L590" s="1705"/>
      <c r="M590" s="1705"/>
      <c r="N590" s="1705"/>
      <c r="O590" s="1705"/>
      <c r="P590" s="1705"/>
      <c r="Q590" s="1705"/>
      <c r="R590" s="1705"/>
      <c r="S590" s="1705"/>
      <c r="T590" s="1705"/>
      <c r="U590" s="1705"/>
      <c r="V590" s="1705"/>
      <c r="W590" s="1705"/>
      <c r="X590" s="1705"/>
      <c r="Y590" s="1705"/>
      <c r="Z590" s="1705"/>
    </row>
    <row r="591" spans="1:26" ht="15.75" customHeight="1">
      <c r="A591" s="1705"/>
      <c r="B591" s="1705"/>
      <c r="C591" s="1705"/>
      <c r="D591" s="1705"/>
      <c r="E591" s="1705"/>
      <c r="F591" s="1705"/>
      <c r="G591" s="1705"/>
      <c r="H591" s="1705"/>
      <c r="I591" s="1705"/>
      <c r="J591" s="1705"/>
      <c r="K591" s="1705"/>
      <c r="L591" s="1705"/>
      <c r="M591" s="1705"/>
      <c r="N591" s="1705"/>
      <c r="O591" s="1705"/>
      <c r="P591" s="1705"/>
      <c r="Q591" s="1705"/>
      <c r="R591" s="1705"/>
      <c r="S591" s="1705"/>
      <c r="T591" s="1705"/>
      <c r="U591" s="1705"/>
      <c r="V591" s="1705"/>
      <c r="W591" s="1705"/>
      <c r="X591" s="1705"/>
      <c r="Y591" s="1705"/>
      <c r="Z591" s="1705"/>
    </row>
    <row r="592" spans="1:26" ht="15.75" customHeight="1">
      <c r="A592" s="1705"/>
      <c r="B592" s="1705"/>
      <c r="C592" s="1705"/>
      <c r="D592" s="1705"/>
      <c r="E592" s="1705"/>
      <c r="F592" s="1705"/>
      <c r="G592" s="1705"/>
      <c r="H592" s="1705"/>
      <c r="I592" s="1705"/>
      <c r="J592" s="1705"/>
      <c r="K592" s="1705"/>
      <c r="L592" s="1705"/>
      <c r="M592" s="1705"/>
      <c r="N592" s="1705"/>
      <c r="O592" s="1705"/>
      <c r="P592" s="1705"/>
      <c r="Q592" s="1705"/>
      <c r="R592" s="1705"/>
      <c r="S592" s="1705"/>
      <c r="T592" s="1705"/>
      <c r="U592" s="1705"/>
      <c r="V592" s="1705"/>
      <c r="W592" s="1705"/>
      <c r="X592" s="1705"/>
      <c r="Y592" s="1705"/>
      <c r="Z592" s="1705"/>
    </row>
    <row r="593" spans="1:26" ht="15.75" customHeight="1">
      <c r="A593" s="1705"/>
      <c r="B593" s="1705"/>
      <c r="C593" s="1705"/>
      <c r="D593" s="1705"/>
      <c r="E593" s="1705"/>
      <c r="F593" s="1705"/>
      <c r="G593" s="1705"/>
      <c r="H593" s="1705"/>
      <c r="I593" s="1705"/>
      <c r="J593" s="1705"/>
      <c r="K593" s="1705"/>
      <c r="L593" s="1705"/>
      <c r="M593" s="1705"/>
      <c r="N593" s="1705"/>
      <c r="O593" s="1705"/>
      <c r="P593" s="1705"/>
      <c r="Q593" s="1705"/>
      <c r="R593" s="1705"/>
      <c r="S593" s="1705"/>
      <c r="T593" s="1705"/>
      <c r="U593" s="1705"/>
      <c r="V593" s="1705"/>
      <c r="W593" s="1705"/>
      <c r="X593" s="1705"/>
      <c r="Y593" s="1705"/>
      <c r="Z593" s="1705"/>
    </row>
    <row r="594" spans="1:26" ht="15.75" customHeight="1">
      <c r="A594" s="1705"/>
      <c r="B594" s="1705"/>
      <c r="C594" s="1705"/>
      <c r="D594" s="1705"/>
      <c r="E594" s="1705"/>
      <c r="F594" s="1705"/>
      <c r="G594" s="1705"/>
      <c r="H594" s="1705"/>
      <c r="I594" s="1705"/>
      <c r="J594" s="1705"/>
      <c r="K594" s="1705"/>
      <c r="L594" s="1705"/>
      <c r="M594" s="1705"/>
      <c r="N594" s="1705"/>
      <c r="O594" s="1705"/>
      <c r="P594" s="1705"/>
      <c r="Q594" s="1705"/>
      <c r="R594" s="1705"/>
      <c r="S594" s="1705"/>
      <c r="T594" s="1705"/>
      <c r="U594" s="1705"/>
      <c r="V594" s="1705"/>
      <c r="W594" s="1705"/>
      <c r="X594" s="1705"/>
      <c r="Y594" s="1705"/>
      <c r="Z594" s="1705"/>
    </row>
    <row r="595" spans="1:26" ht="15.75" customHeight="1">
      <c r="A595" s="1705"/>
      <c r="B595" s="1705"/>
      <c r="C595" s="1705"/>
      <c r="D595" s="1705"/>
      <c r="E595" s="1705"/>
      <c r="F595" s="1705"/>
      <c r="G595" s="1705"/>
      <c r="H595" s="1705"/>
      <c r="I595" s="1705"/>
      <c r="J595" s="1705"/>
      <c r="K595" s="1705"/>
      <c r="L595" s="1705"/>
      <c r="M595" s="1705"/>
      <c r="N595" s="1705"/>
      <c r="O595" s="1705"/>
      <c r="P595" s="1705"/>
      <c r="Q595" s="1705"/>
      <c r="R595" s="1705"/>
      <c r="S595" s="1705"/>
      <c r="T595" s="1705"/>
      <c r="U595" s="1705"/>
      <c r="V595" s="1705"/>
      <c r="W595" s="1705"/>
      <c r="X595" s="1705"/>
      <c r="Y595" s="1705"/>
      <c r="Z595" s="1705"/>
    </row>
    <row r="596" spans="1:26" ht="15.75" customHeight="1">
      <c r="A596" s="1705"/>
      <c r="B596" s="1705"/>
      <c r="C596" s="1705"/>
      <c r="D596" s="1705"/>
      <c r="E596" s="1705"/>
      <c r="F596" s="1705"/>
      <c r="G596" s="1705"/>
      <c r="H596" s="1705"/>
      <c r="I596" s="1705"/>
      <c r="J596" s="1705"/>
      <c r="K596" s="1705"/>
      <c r="L596" s="1705"/>
      <c r="M596" s="1705"/>
      <c r="N596" s="1705"/>
      <c r="O596" s="1705"/>
      <c r="P596" s="1705"/>
      <c r="Q596" s="1705"/>
      <c r="R596" s="1705"/>
      <c r="S596" s="1705"/>
      <c r="T596" s="1705"/>
      <c r="U596" s="1705"/>
      <c r="V596" s="1705"/>
      <c r="W596" s="1705"/>
      <c r="X596" s="1705"/>
      <c r="Y596" s="1705"/>
      <c r="Z596" s="1705"/>
    </row>
    <row r="597" spans="1:26" ht="15.75" customHeight="1">
      <c r="A597" s="1705"/>
      <c r="B597" s="1705"/>
      <c r="C597" s="1705"/>
      <c r="D597" s="1705"/>
      <c r="E597" s="1705"/>
      <c r="F597" s="1705"/>
      <c r="G597" s="1705"/>
      <c r="H597" s="1705"/>
      <c r="I597" s="1705"/>
      <c r="J597" s="1705"/>
      <c r="K597" s="1705"/>
      <c r="L597" s="1705"/>
      <c r="M597" s="1705"/>
      <c r="N597" s="1705"/>
      <c r="O597" s="1705"/>
      <c r="P597" s="1705"/>
      <c r="Q597" s="1705"/>
      <c r="R597" s="1705"/>
      <c r="S597" s="1705"/>
      <c r="T597" s="1705"/>
      <c r="U597" s="1705"/>
      <c r="V597" s="1705"/>
      <c r="W597" s="1705"/>
      <c r="X597" s="1705"/>
      <c r="Y597" s="1705"/>
      <c r="Z597" s="1705"/>
    </row>
    <row r="598" spans="1:26" ht="15.75" customHeight="1">
      <c r="A598" s="1705"/>
      <c r="B598" s="1705"/>
      <c r="C598" s="1705"/>
      <c r="D598" s="1705"/>
      <c r="E598" s="1705"/>
      <c r="F598" s="1705"/>
      <c r="G598" s="1705"/>
      <c r="H598" s="1705"/>
      <c r="I598" s="1705"/>
      <c r="J598" s="1705"/>
      <c r="K598" s="1705"/>
      <c r="L598" s="1705"/>
      <c r="M598" s="1705"/>
      <c r="N598" s="1705"/>
      <c r="O598" s="1705"/>
      <c r="P598" s="1705"/>
      <c r="Q598" s="1705"/>
      <c r="R598" s="1705"/>
      <c r="S598" s="1705"/>
      <c r="T598" s="1705"/>
      <c r="U598" s="1705"/>
      <c r="V598" s="1705"/>
      <c r="W598" s="1705"/>
      <c r="X598" s="1705"/>
      <c r="Y598" s="1705"/>
      <c r="Z598" s="1705"/>
    </row>
    <row r="599" spans="1:26" ht="15.75" customHeight="1">
      <c r="A599" s="1705"/>
      <c r="B599" s="1705"/>
      <c r="C599" s="1705"/>
      <c r="D599" s="1705"/>
      <c r="E599" s="1705"/>
      <c r="F599" s="1705"/>
      <c r="G599" s="1705"/>
      <c r="H599" s="1705"/>
      <c r="I599" s="1705"/>
      <c r="J599" s="1705"/>
      <c r="K599" s="1705"/>
      <c r="L599" s="1705"/>
      <c r="M599" s="1705"/>
      <c r="N599" s="1705"/>
      <c r="O599" s="1705"/>
      <c r="P599" s="1705"/>
      <c r="Q599" s="1705"/>
      <c r="R599" s="1705"/>
      <c r="S599" s="1705"/>
      <c r="T599" s="1705"/>
      <c r="U599" s="1705"/>
      <c r="V599" s="1705"/>
      <c r="W599" s="1705"/>
      <c r="X599" s="1705"/>
      <c r="Y599" s="1705"/>
      <c r="Z599" s="1705"/>
    </row>
    <row r="600" spans="1:26" ht="15.75" customHeight="1">
      <c r="A600" s="1705"/>
      <c r="B600" s="1705"/>
      <c r="C600" s="1705"/>
      <c r="D600" s="1705"/>
      <c r="E600" s="1705"/>
      <c r="F600" s="1705"/>
      <c r="G600" s="1705"/>
      <c r="H600" s="1705"/>
      <c r="I600" s="1705"/>
      <c r="J600" s="1705"/>
      <c r="K600" s="1705"/>
      <c r="L600" s="1705"/>
      <c r="M600" s="1705"/>
      <c r="N600" s="1705"/>
      <c r="O600" s="1705"/>
      <c r="P600" s="1705"/>
      <c r="Q600" s="1705"/>
      <c r="R600" s="1705"/>
      <c r="S600" s="1705"/>
      <c r="T600" s="1705"/>
      <c r="U600" s="1705"/>
      <c r="V600" s="1705"/>
      <c r="W600" s="1705"/>
      <c r="X600" s="1705"/>
      <c r="Y600" s="1705"/>
      <c r="Z600" s="1705"/>
    </row>
    <row r="601" spans="1:26" ht="15.75" customHeight="1">
      <c r="A601" s="1705"/>
      <c r="B601" s="1705"/>
      <c r="C601" s="1705"/>
      <c r="D601" s="1705"/>
      <c r="E601" s="1705"/>
      <c r="F601" s="1705"/>
      <c r="G601" s="1705"/>
      <c r="H601" s="1705"/>
      <c r="I601" s="1705"/>
      <c r="J601" s="1705"/>
      <c r="K601" s="1705"/>
      <c r="L601" s="1705"/>
      <c r="M601" s="1705"/>
      <c r="N601" s="1705"/>
      <c r="O601" s="1705"/>
      <c r="P601" s="1705"/>
      <c r="Q601" s="1705"/>
      <c r="R601" s="1705"/>
      <c r="S601" s="1705"/>
      <c r="T601" s="1705"/>
      <c r="U601" s="1705"/>
      <c r="V601" s="1705"/>
      <c r="W601" s="1705"/>
      <c r="X601" s="1705"/>
      <c r="Y601" s="1705"/>
      <c r="Z601" s="1705"/>
    </row>
    <row r="602" spans="1:26" ht="15.75" customHeight="1">
      <c r="A602" s="1705"/>
      <c r="B602" s="1705"/>
      <c r="C602" s="1705"/>
      <c r="D602" s="1705"/>
      <c r="E602" s="1705"/>
      <c r="F602" s="1705"/>
      <c r="G602" s="1705"/>
      <c r="H602" s="1705"/>
      <c r="I602" s="1705"/>
      <c r="J602" s="1705"/>
      <c r="K602" s="1705"/>
      <c r="L602" s="1705"/>
      <c r="M602" s="1705"/>
      <c r="N602" s="1705"/>
      <c r="O602" s="1705"/>
      <c r="P602" s="1705"/>
      <c r="Q602" s="1705"/>
      <c r="R602" s="1705"/>
      <c r="S602" s="1705"/>
      <c r="T602" s="1705"/>
      <c r="U602" s="1705"/>
      <c r="V602" s="1705"/>
      <c r="W602" s="1705"/>
      <c r="X602" s="1705"/>
      <c r="Y602" s="1705"/>
      <c r="Z602" s="1705"/>
    </row>
    <row r="603" spans="1:26" ht="15.75" customHeight="1">
      <c r="A603" s="1705"/>
      <c r="B603" s="1705"/>
      <c r="C603" s="1705"/>
      <c r="D603" s="1705"/>
      <c r="E603" s="1705"/>
      <c r="F603" s="1705"/>
      <c r="G603" s="1705"/>
      <c r="H603" s="1705"/>
      <c r="I603" s="1705"/>
      <c r="J603" s="1705"/>
      <c r="K603" s="1705"/>
      <c r="L603" s="1705"/>
      <c r="M603" s="1705"/>
      <c r="N603" s="1705"/>
      <c r="O603" s="1705"/>
      <c r="P603" s="1705"/>
      <c r="Q603" s="1705"/>
      <c r="R603" s="1705"/>
      <c r="S603" s="1705"/>
      <c r="T603" s="1705"/>
      <c r="U603" s="1705"/>
      <c r="V603" s="1705"/>
      <c r="W603" s="1705"/>
      <c r="X603" s="1705"/>
      <c r="Y603" s="1705"/>
      <c r="Z603" s="1705"/>
    </row>
    <row r="604" spans="1:26" ht="15.75" customHeight="1">
      <c r="A604" s="1705"/>
      <c r="B604" s="1705"/>
      <c r="C604" s="1705"/>
      <c r="D604" s="1705"/>
      <c r="E604" s="1705"/>
      <c r="F604" s="1705"/>
      <c r="G604" s="1705"/>
      <c r="H604" s="1705"/>
      <c r="I604" s="1705"/>
      <c r="J604" s="1705"/>
      <c r="K604" s="1705"/>
      <c r="L604" s="1705"/>
      <c r="M604" s="1705"/>
      <c r="N604" s="1705"/>
      <c r="O604" s="1705"/>
      <c r="P604" s="1705"/>
      <c r="Q604" s="1705"/>
      <c r="R604" s="1705"/>
      <c r="S604" s="1705"/>
      <c r="T604" s="1705"/>
      <c r="U604" s="1705"/>
      <c r="V604" s="1705"/>
      <c r="W604" s="1705"/>
      <c r="X604" s="1705"/>
      <c r="Y604" s="1705"/>
      <c r="Z604" s="1705"/>
    </row>
    <row r="605" spans="1:26" ht="15.75" customHeight="1">
      <c r="A605" s="1705"/>
      <c r="B605" s="1705"/>
      <c r="C605" s="1705"/>
      <c r="D605" s="1705"/>
      <c r="E605" s="1705"/>
      <c r="F605" s="1705"/>
      <c r="G605" s="1705"/>
      <c r="H605" s="1705"/>
      <c r="I605" s="1705"/>
      <c r="J605" s="1705"/>
      <c r="K605" s="1705"/>
      <c r="L605" s="1705"/>
      <c r="M605" s="1705"/>
      <c r="N605" s="1705"/>
      <c r="O605" s="1705"/>
      <c r="P605" s="1705"/>
      <c r="Q605" s="1705"/>
      <c r="R605" s="1705"/>
      <c r="S605" s="1705"/>
      <c r="T605" s="1705"/>
      <c r="U605" s="1705"/>
      <c r="V605" s="1705"/>
      <c r="W605" s="1705"/>
      <c r="X605" s="1705"/>
      <c r="Y605" s="1705"/>
      <c r="Z605" s="1705"/>
    </row>
    <row r="606" spans="1:26" ht="15.75" customHeight="1">
      <c r="A606" s="1705"/>
      <c r="B606" s="1705"/>
      <c r="C606" s="1705"/>
      <c r="D606" s="1705"/>
      <c r="E606" s="1705"/>
      <c r="F606" s="1705"/>
      <c r="G606" s="1705"/>
      <c r="H606" s="1705"/>
      <c r="I606" s="1705"/>
      <c r="J606" s="1705"/>
      <c r="K606" s="1705"/>
      <c r="L606" s="1705"/>
      <c r="M606" s="1705"/>
      <c r="N606" s="1705"/>
      <c r="O606" s="1705"/>
      <c r="P606" s="1705"/>
      <c r="Q606" s="1705"/>
      <c r="R606" s="1705"/>
      <c r="S606" s="1705"/>
      <c r="T606" s="1705"/>
      <c r="U606" s="1705"/>
      <c r="V606" s="1705"/>
      <c r="W606" s="1705"/>
      <c r="X606" s="1705"/>
      <c r="Y606" s="1705"/>
      <c r="Z606" s="1705"/>
    </row>
    <row r="607" spans="1:26" ht="15.75" customHeight="1">
      <c r="A607" s="1705"/>
      <c r="B607" s="1705"/>
      <c r="C607" s="1705"/>
      <c r="D607" s="1705"/>
      <c r="E607" s="1705"/>
      <c r="F607" s="1705"/>
      <c r="G607" s="1705"/>
      <c r="H607" s="1705"/>
      <c r="I607" s="1705"/>
      <c r="J607" s="1705"/>
      <c r="K607" s="1705"/>
      <c r="L607" s="1705"/>
      <c r="M607" s="1705"/>
      <c r="N607" s="1705"/>
      <c r="O607" s="1705"/>
      <c r="P607" s="1705"/>
      <c r="Q607" s="1705"/>
      <c r="R607" s="1705"/>
      <c r="S607" s="1705"/>
      <c r="T607" s="1705"/>
      <c r="U607" s="1705"/>
      <c r="V607" s="1705"/>
      <c r="W607" s="1705"/>
      <c r="X607" s="1705"/>
      <c r="Y607" s="1705"/>
      <c r="Z607" s="1705"/>
    </row>
    <row r="608" spans="1:26" ht="15.75" customHeight="1">
      <c r="A608" s="1705"/>
      <c r="B608" s="1705"/>
      <c r="C608" s="1705"/>
      <c r="D608" s="1705"/>
      <c r="E608" s="1705"/>
      <c r="F608" s="1705"/>
      <c r="G608" s="1705"/>
      <c r="H608" s="1705"/>
      <c r="I608" s="1705"/>
      <c r="J608" s="1705"/>
      <c r="K608" s="1705"/>
      <c r="L608" s="1705"/>
      <c r="M608" s="1705"/>
      <c r="N608" s="1705"/>
      <c r="O608" s="1705"/>
      <c r="P608" s="1705"/>
      <c r="Q608" s="1705"/>
      <c r="R608" s="1705"/>
      <c r="S608" s="1705"/>
      <c r="T608" s="1705"/>
      <c r="U608" s="1705"/>
      <c r="V608" s="1705"/>
      <c r="W608" s="1705"/>
      <c r="X608" s="1705"/>
      <c r="Y608" s="1705"/>
      <c r="Z608" s="1705"/>
    </row>
    <row r="609" spans="1:26" ht="15.75" customHeight="1">
      <c r="A609" s="1705"/>
      <c r="B609" s="1705"/>
      <c r="C609" s="1705"/>
      <c r="D609" s="1705"/>
      <c r="E609" s="1705"/>
      <c r="F609" s="1705"/>
      <c r="G609" s="1705"/>
      <c r="H609" s="1705"/>
      <c r="I609" s="1705"/>
      <c r="J609" s="1705"/>
      <c r="K609" s="1705"/>
      <c r="L609" s="1705"/>
      <c r="M609" s="1705"/>
      <c r="N609" s="1705"/>
      <c r="O609" s="1705"/>
      <c r="P609" s="1705"/>
      <c r="Q609" s="1705"/>
      <c r="R609" s="1705"/>
      <c r="S609" s="1705"/>
      <c r="T609" s="1705"/>
      <c r="U609" s="1705"/>
      <c r="V609" s="1705"/>
      <c r="W609" s="1705"/>
      <c r="X609" s="1705"/>
      <c r="Y609" s="1705"/>
      <c r="Z609" s="1705"/>
    </row>
    <row r="610" spans="1:26" ht="15.75" customHeight="1">
      <c r="A610" s="1705"/>
      <c r="B610" s="1705"/>
      <c r="C610" s="1705"/>
      <c r="D610" s="1705"/>
      <c r="E610" s="1705"/>
      <c r="F610" s="1705"/>
      <c r="G610" s="1705"/>
      <c r="H610" s="1705"/>
      <c r="I610" s="1705"/>
      <c r="J610" s="1705"/>
      <c r="K610" s="1705"/>
      <c r="L610" s="1705"/>
      <c r="M610" s="1705"/>
      <c r="N610" s="1705"/>
      <c r="O610" s="1705"/>
      <c r="P610" s="1705"/>
      <c r="Q610" s="1705"/>
      <c r="R610" s="1705"/>
      <c r="S610" s="1705"/>
      <c r="T610" s="1705"/>
      <c r="U610" s="1705"/>
      <c r="V610" s="1705"/>
      <c r="W610" s="1705"/>
      <c r="X610" s="1705"/>
      <c r="Y610" s="1705"/>
      <c r="Z610" s="1705"/>
    </row>
    <row r="611" spans="1:26" ht="15.75" customHeight="1">
      <c r="A611" s="1705"/>
      <c r="B611" s="1705"/>
      <c r="C611" s="1705"/>
      <c r="D611" s="1705"/>
      <c r="E611" s="1705"/>
      <c r="F611" s="1705"/>
      <c r="G611" s="1705"/>
      <c r="H611" s="1705"/>
      <c r="I611" s="1705"/>
      <c r="J611" s="1705"/>
      <c r="K611" s="1705"/>
      <c r="L611" s="1705"/>
      <c r="M611" s="1705"/>
      <c r="N611" s="1705"/>
      <c r="O611" s="1705"/>
      <c r="P611" s="1705"/>
      <c r="Q611" s="1705"/>
      <c r="R611" s="1705"/>
      <c r="S611" s="1705"/>
      <c r="T611" s="1705"/>
      <c r="U611" s="1705"/>
      <c r="V611" s="1705"/>
      <c r="W611" s="1705"/>
      <c r="X611" s="1705"/>
      <c r="Y611" s="1705"/>
      <c r="Z611" s="1705"/>
    </row>
    <row r="612" spans="1:26" ht="15.75" customHeight="1">
      <c r="A612" s="1705"/>
      <c r="B612" s="1705"/>
      <c r="C612" s="1705"/>
      <c r="D612" s="1705"/>
      <c r="E612" s="1705"/>
      <c r="F612" s="1705"/>
      <c r="G612" s="1705"/>
      <c r="H612" s="1705"/>
      <c r="I612" s="1705"/>
      <c r="J612" s="1705"/>
      <c r="K612" s="1705"/>
      <c r="L612" s="1705"/>
      <c r="M612" s="1705"/>
      <c r="N612" s="1705"/>
      <c r="O612" s="1705"/>
      <c r="P612" s="1705"/>
      <c r="Q612" s="1705"/>
      <c r="R612" s="1705"/>
      <c r="S612" s="1705"/>
      <c r="T612" s="1705"/>
      <c r="U612" s="1705"/>
      <c r="V612" s="1705"/>
      <c r="W612" s="1705"/>
      <c r="X612" s="1705"/>
      <c r="Y612" s="1705"/>
      <c r="Z612" s="1705"/>
    </row>
    <row r="613" spans="1:26" ht="15.75" customHeight="1">
      <c r="A613" s="1705"/>
      <c r="B613" s="1705"/>
      <c r="C613" s="1705"/>
      <c r="D613" s="1705"/>
      <c r="E613" s="1705"/>
      <c r="F613" s="1705"/>
      <c r="G613" s="1705"/>
      <c r="H613" s="1705"/>
      <c r="I613" s="1705"/>
      <c r="J613" s="1705"/>
      <c r="K613" s="1705"/>
      <c r="L613" s="1705"/>
      <c r="M613" s="1705"/>
      <c r="N613" s="1705"/>
      <c r="O613" s="1705"/>
      <c r="P613" s="1705"/>
      <c r="Q613" s="1705"/>
      <c r="R613" s="1705"/>
      <c r="S613" s="1705"/>
      <c r="T613" s="1705"/>
      <c r="U613" s="1705"/>
      <c r="V613" s="1705"/>
      <c r="W613" s="1705"/>
      <c r="X613" s="1705"/>
      <c r="Y613" s="1705"/>
      <c r="Z613" s="1705"/>
    </row>
    <row r="614" spans="1:26" ht="15.75" customHeight="1">
      <c r="A614" s="1705"/>
      <c r="B614" s="1705"/>
      <c r="C614" s="1705"/>
      <c r="D614" s="1705"/>
      <c r="E614" s="1705"/>
      <c r="F614" s="1705"/>
      <c r="G614" s="1705"/>
      <c r="H614" s="1705"/>
      <c r="I614" s="1705"/>
      <c r="J614" s="1705"/>
      <c r="K614" s="1705"/>
      <c r="L614" s="1705"/>
      <c r="M614" s="1705"/>
      <c r="N614" s="1705"/>
      <c r="O614" s="1705"/>
      <c r="P614" s="1705"/>
      <c r="Q614" s="1705"/>
      <c r="R614" s="1705"/>
      <c r="S614" s="1705"/>
      <c r="T614" s="1705"/>
      <c r="U614" s="1705"/>
      <c r="V614" s="1705"/>
      <c r="W614" s="1705"/>
      <c r="X614" s="1705"/>
      <c r="Y614" s="1705"/>
      <c r="Z614" s="1705"/>
    </row>
    <row r="615" spans="1:26" ht="15.75" customHeight="1">
      <c r="A615" s="1705"/>
      <c r="B615" s="1705"/>
      <c r="C615" s="1705"/>
      <c r="D615" s="1705"/>
      <c r="E615" s="1705"/>
      <c r="F615" s="1705"/>
      <c r="G615" s="1705"/>
      <c r="H615" s="1705"/>
      <c r="I615" s="1705"/>
      <c r="J615" s="1705"/>
      <c r="K615" s="1705"/>
      <c r="L615" s="1705"/>
      <c r="M615" s="1705"/>
      <c r="N615" s="1705"/>
      <c r="O615" s="1705"/>
      <c r="P615" s="1705"/>
      <c r="Q615" s="1705"/>
      <c r="R615" s="1705"/>
      <c r="S615" s="1705"/>
      <c r="T615" s="1705"/>
      <c r="U615" s="1705"/>
      <c r="V615" s="1705"/>
      <c r="W615" s="1705"/>
      <c r="X615" s="1705"/>
      <c r="Y615" s="1705"/>
      <c r="Z615" s="1705"/>
    </row>
    <row r="616" spans="1:26" ht="15.75" customHeight="1">
      <c r="A616" s="1705"/>
      <c r="B616" s="1705"/>
      <c r="C616" s="1705"/>
      <c r="D616" s="1705"/>
      <c r="E616" s="1705"/>
      <c r="F616" s="1705"/>
      <c r="G616" s="1705"/>
      <c r="H616" s="1705"/>
      <c r="I616" s="1705"/>
      <c r="J616" s="1705"/>
      <c r="K616" s="1705"/>
      <c r="L616" s="1705"/>
      <c r="M616" s="1705"/>
      <c r="N616" s="1705"/>
      <c r="O616" s="1705"/>
      <c r="P616" s="1705"/>
      <c r="Q616" s="1705"/>
      <c r="R616" s="1705"/>
      <c r="S616" s="1705"/>
      <c r="T616" s="1705"/>
      <c r="U616" s="1705"/>
      <c r="V616" s="1705"/>
      <c r="W616" s="1705"/>
      <c r="X616" s="1705"/>
      <c r="Y616" s="1705"/>
      <c r="Z616" s="1705"/>
    </row>
    <row r="617" spans="1:26" ht="15.75" customHeight="1">
      <c r="A617" s="1705"/>
      <c r="B617" s="1705"/>
      <c r="C617" s="1705"/>
      <c r="D617" s="1705"/>
      <c r="E617" s="1705"/>
      <c r="F617" s="1705"/>
      <c r="G617" s="1705"/>
      <c r="H617" s="1705"/>
      <c r="I617" s="1705"/>
      <c r="J617" s="1705"/>
      <c r="K617" s="1705"/>
      <c r="L617" s="1705"/>
      <c r="M617" s="1705"/>
      <c r="N617" s="1705"/>
      <c r="O617" s="1705"/>
      <c r="P617" s="1705"/>
      <c r="Q617" s="1705"/>
      <c r="R617" s="1705"/>
      <c r="S617" s="1705"/>
      <c r="T617" s="1705"/>
      <c r="U617" s="1705"/>
      <c r="V617" s="1705"/>
      <c r="W617" s="1705"/>
      <c r="X617" s="1705"/>
      <c r="Y617" s="1705"/>
      <c r="Z617" s="1705"/>
    </row>
    <row r="618" spans="1:26" ht="15.75" customHeight="1">
      <c r="A618" s="1705"/>
      <c r="B618" s="1705"/>
      <c r="C618" s="1705"/>
      <c r="D618" s="1705"/>
      <c r="E618" s="1705"/>
      <c r="F618" s="1705"/>
      <c r="G618" s="1705"/>
      <c r="H618" s="1705"/>
      <c r="I618" s="1705"/>
      <c r="J618" s="1705"/>
      <c r="K618" s="1705"/>
      <c r="L618" s="1705"/>
      <c r="M618" s="1705"/>
      <c r="N618" s="1705"/>
      <c r="O618" s="1705"/>
      <c r="P618" s="1705"/>
      <c r="Q618" s="1705"/>
      <c r="R618" s="1705"/>
      <c r="S618" s="1705"/>
      <c r="T618" s="1705"/>
      <c r="U618" s="1705"/>
      <c r="V618" s="1705"/>
      <c r="W618" s="1705"/>
      <c r="X618" s="1705"/>
      <c r="Y618" s="1705"/>
      <c r="Z618" s="1705"/>
    </row>
    <row r="619" spans="1:26" ht="15.75" customHeight="1">
      <c r="A619" s="1705"/>
      <c r="B619" s="1705"/>
      <c r="C619" s="1705"/>
      <c r="D619" s="1705"/>
      <c r="E619" s="1705"/>
      <c r="F619" s="1705"/>
      <c r="G619" s="1705"/>
      <c r="H619" s="1705"/>
      <c r="I619" s="1705"/>
      <c r="J619" s="1705"/>
      <c r="K619" s="1705"/>
      <c r="L619" s="1705"/>
      <c r="M619" s="1705"/>
      <c r="N619" s="1705"/>
      <c r="O619" s="1705"/>
      <c r="P619" s="1705"/>
      <c r="Q619" s="1705"/>
      <c r="R619" s="1705"/>
      <c r="S619" s="1705"/>
      <c r="T619" s="1705"/>
      <c r="U619" s="1705"/>
      <c r="V619" s="1705"/>
      <c r="W619" s="1705"/>
      <c r="X619" s="1705"/>
      <c r="Y619" s="1705"/>
      <c r="Z619" s="1705"/>
    </row>
    <row r="620" spans="1:26" ht="15.75" customHeight="1">
      <c r="A620" s="1705"/>
      <c r="B620" s="1705"/>
      <c r="C620" s="1705"/>
      <c r="D620" s="1705"/>
      <c r="E620" s="1705"/>
      <c r="F620" s="1705"/>
      <c r="G620" s="1705"/>
      <c r="H620" s="1705"/>
      <c r="I620" s="1705"/>
      <c r="J620" s="1705"/>
      <c r="K620" s="1705"/>
      <c r="L620" s="1705"/>
      <c r="M620" s="1705"/>
      <c r="N620" s="1705"/>
      <c r="O620" s="1705"/>
      <c r="P620" s="1705"/>
      <c r="Q620" s="1705"/>
      <c r="R620" s="1705"/>
      <c r="S620" s="1705"/>
      <c r="T620" s="1705"/>
      <c r="U620" s="1705"/>
      <c r="V620" s="1705"/>
      <c r="W620" s="1705"/>
      <c r="X620" s="1705"/>
      <c r="Y620" s="1705"/>
      <c r="Z620" s="1705"/>
    </row>
    <row r="621" spans="1:26" ht="15.75" customHeight="1">
      <c r="A621" s="1705"/>
      <c r="B621" s="1705"/>
      <c r="C621" s="1705"/>
      <c r="D621" s="1705"/>
      <c r="E621" s="1705"/>
      <c r="F621" s="1705"/>
      <c r="G621" s="1705"/>
      <c r="H621" s="1705"/>
      <c r="I621" s="1705"/>
      <c r="J621" s="1705"/>
      <c r="K621" s="1705"/>
      <c r="L621" s="1705"/>
      <c r="M621" s="1705"/>
      <c r="N621" s="1705"/>
      <c r="O621" s="1705"/>
      <c r="P621" s="1705"/>
      <c r="Q621" s="1705"/>
      <c r="R621" s="1705"/>
      <c r="S621" s="1705"/>
      <c r="T621" s="1705"/>
      <c r="U621" s="1705"/>
      <c r="V621" s="1705"/>
      <c r="W621" s="1705"/>
      <c r="X621" s="1705"/>
      <c r="Y621" s="1705"/>
      <c r="Z621" s="1705"/>
    </row>
    <row r="622" spans="1:26" ht="15.75" customHeight="1">
      <c r="A622" s="1705"/>
      <c r="B622" s="1705"/>
      <c r="C622" s="1705"/>
      <c r="D622" s="1705"/>
      <c r="E622" s="1705"/>
      <c r="F622" s="1705"/>
      <c r="G622" s="1705"/>
      <c r="H622" s="1705"/>
      <c r="I622" s="1705"/>
      <c r="J622" s="1705"/>
      <c r="K622" s="1705"/>
      <c r="L622" s="1705"/>
      <c r="M622" s="1705"/>
      <c r="N622" s="1705"/>
      <c r="O622" s="1705"/>
      <c r="P622" s="1705"/>
      <c r="Q622" s="1705"/>
      <c r="R622" s="1705"/>
      <c r="S622" s="1705"/>
      <c r="T622" s="1705"/>
      <c r="U622" s="1705"/>
      <c r="V622" s="1705"/>
      <c r="W622" s="1705"/>
      <c r="X622" s="1705"/>
      <c r="Y622" s="1705"/>
      <c r="Z622" s="1705"/>
    </row>
    <row r="623" spans="1:26" ht="15.75" customHeight="1">
      <c r="A623" s="1705"/>
      <c r="B623" s="1705"/>
      <c r="C623" s="1705"/>
      <c r="D623" s="1705"/>
      <c r="E623" s="1705"/>
      <c r="F623" s="1705"/>
      <c r="G623" s="1705"/>
      <c r="H623" s="1705"/>
      <c r="I623" s="1705"/>
      <c r="J623" s="1705"/>
      <c r="K623" s="1705"/>
      <c r="L623" s="1705"/>
      <c r="M623" s="1705"/>
      <c r="N623" s="1705"/>
      <c r="O623" s="1705"/>
      <c r="P623" s="1705"/>
      <c r="Q623" s="1705"/>
      <c r="R623" s="1705"/>
      <c r="S623" s="1705"/>
      <c r="T623" s="1705"/>
      <c r="U623" s="1705"/>
      <c r="V623" s="1705"/>
      <c r="W623" s="1705"/>
      <c r="X623" s="1705"/>
      <c r="Y623" s="1705"/>
      <c r="Z623" s="1705"/>
    </row>
    <row r="624" spans="1:26" ht="15.75" customHeight="1">
      <c r="A624" s="1705"/>
      <c r="B624" s="1705"/>
      <c r="C624" s="1705"/>
      <c r="D624" s="1705"/>
      <c r="E624" s="1705"/>
      <c r="F624" s="1705"/>
      <c r="G624" s="1705"/>
      <c r="H624" s="1705"/>
      <c r="I624" s="1705"/>
      <c r="J624" s="1705"/>
      <c r="K624" s="1705"/>
      <c r="L624" s="1705"/>
      <c r="M624" s="1705"/>
      <c r="N624" s="1705"/>
      <c r="O624" s="1705"/>
      <c r="P624" s="1705"/>
      <c r="Q624" s="1705"/>
      <c r="R624" s="1705"/>
      <c r="S624" s="1705"/>
      <c r="T624" s="1705"/>
      <c r="U624" s="1705"/>
      <c r="V624" s="1705"/>
      <c r="W624" s="1705"/>
      <c r="X624" s="1705"/>
      <c r="Y624" s="1705"/>
      <c r="Z624" s="1705"/>
    </row>
    <row r="625" spans="1:26" ht="15.75" customHeight="1">
      <c r="A625" s="1705"/>
      <c r="B625" s="1705"/>
      <c r="C625" s="1705"/>
      <c r="D625" s="1705"/>
      <c r="E625" s="1705"/>
      <c r="F625" s="1705"/>
      <c r="G625" s="1705"/>
      <c r="H625" s="1705"/>
      <c r="I625" s="1705"/>
      <c r="J625" s="1705"/>
      <c r="K625" s="1705"/>
      <c r="L625" s="1705"/>
      <c r="M625" s="1705"/>
      <c r="N625" s="1705"/>
      <c r="O625" s="1705"/>
      <c r="P625" s="1705"/>
      <c r="Q625" s="1705"/>
      <c r="R625" s="1705"/>
      <c r="S625" s="1705"/>
      <c r="T625" s="1705"/>
      <c r="U625" s="1705"/>
      <c r="V625" s="1705"/>
      <c r="W625" s="1705"/>
      <c r="X625" s="1705"/>
      <c r="Y625" s="1705"/>
      <c r="Z625" s="1705"/>
    </row>
    <row r="626" spans="1:26" ht="15.75" customHeight="1">
      <c r="A626" s="1705"/>
      <c r="B626" s="1705"/>
      <c r="C626" s="1705"/>
      <c r="D626" s="1705"/>
      <c r="E626" s="1705"/>
      <c r="F626" s="1705"/>
      <c r="G626" s="1705"/>
      <c r="H626" s="1705"/>
      <c r="I626" s="1705"/>
      <c r="J626" s="1705"/>
      <c r="K626" s="1705"/>
      <c r="L626" s="1705"/>
      <c r="M626" s="1705"/>
      <c r="N626" s="1705"/>
      <c r="O626" s="1705"/>
      <c r="P626" s="1705"/>
      <c r="Q626" s="1705"/>
      <c r="R626" s="1705"/>
      <c r="S626" s="1705"/>
      <c r="T626" s="1705"/>
      <c r="U626" s="1705"/>
      <c r="V626" s="1705"/>
      <c r="W626" s="1705"/>
      <c r="X626" s="1705"/>
      <c r="Y626" s="1705"/>
      <c r="Z626" s="1705"/>
    </row>
    <row r="627" spans="1:26" ht="15.75" customHeight="1">
      <c r="A627" s="1705"/>
      <c r="B627" s="1705"/>
      <c r="C627" s="1705"/>
      <c r="D627" s="1705"/>
      <c r="E627" s="1705"/>
      <c r="F627" s="1705"/>
      <c r="G627" s="1705"/>
      <c r="H627" s="1705"/>
      <c r="I627" s="1705"/>
      <c r="J627" s="1705"/>
      <c r="K627" s="1705"/>
      <c r="L627" s="1705"/>
      <c r="M627" s="1705"/>
      <c r="N627" s="1705"/>
      <c r="O627" s="1705"/>
      <c r="P627" s="1705"/>
      <c r="Q627" s="1705"/>
      <c r="R627" s="1705"/>
      <c r="S627" s="1705"/>
      <c r="T627" s="1705"/>
      <c r="U627" s="1705"/>
      <c r="V627" s="1705"/>
      <c r="W627" s="1705"/>
      <c r="X627" s="1705"/>
      <c r="Y627" s="1705"/>
      <c r="Z627" s="1705"/>
    </row>
    <row r="628" spans="1:26" ht="15.75" customHeight="1">
      <c r="A628" s="1705"/>
      <c r="B628" s="1705"/>
      <c r="C628" s="1705"/>
      <c r="D628" s="1705"/>
      <c r="E628" s="1705"/>
      <c r="F628" s="1705"/>
      <c r="G628" s="1705"/>
      <c r="H628" s="1705"/>
      <c r="I628" s="1705"/>
      <c r="J628" s="1705"/>
      <c r="K628" s="1705"/>
      <c r="L628" s="1705"/>
      <c r="M628" s="1705"/>
      <c r="N628" s="1705"/>
      <c r="O628" s="1705"/>
      <c r="P628" s="1705"/>
      <c r="Q628" s="1705"/>
      <c r="R628" s="1705"/>
      <c r="S628" s="1705"/>
      <c r="T628" s="1705"/>
      <c r="U628" s="1705"/>
      <c r="V628" s="1705"/>
      <c r="W628" s="1705"/>
      <c r="X628" s="1705"/>
      <c r="Y628" s="1705"/>
      <c r="Z628" s="1705"/>
    </row>
    <row r="629" spans="1:26" ht="15.75" customHeight="1">
      <c r="A629" s="1705"/>
      <c r="B629" s="1705"/>
      <c r="C629" s="1705"/>
      <c r="D629" s="1705"/>
      <c r="E629" s="1705"/>
      <c r="F629" s="1705"/>
      <c r="G629" s="1705"/>
      <c r="H629" s="1705"/>
      <c r="I629" s="1705"/>
      <c r="J629" s="1705"/>
      <c r="K629" s="1705"/>
      <c r="L629" s="1705"/>
      <c r="M629" s="1705"/>
      <c r="N629" s="1705"/>
      <c r="O629" s="1705"/>
      <c r="P629" s="1705"/>
      <c r="Q629" s="1705"/>
      <c r="R629" s="1705"/>
      <c r="S629" s="1705"/>
      <c r="T629" s="1705"/>
      <c r="U629" s="1705"/>
      <c r="V629" s="1705"/>
      <c r="W629" s="1705"/>
      <c r="X629" s="1705"/>
      <c r="Y629" s="1705"/>
      <c r="Z629" s="1705"/>
    </row>
    <row r="630" spans="1:26" ht="15.75" customHeight="1">
      <c r="A630" s="1705"/>
      <c r="B630" s="1705"/>
      <c r="C630" s="1705"/>
      <c r="D630" s="1705"/>
      <c r="E630" s="1705"/>
      <c r="F630" s="1705"/>
      <c r="G630" s="1705"/>
      <c r="H630" s="1705"/>
      <c r="I630" s="1705"/>
      <c r="J630" s="1705"/>
      <c r="K630" s="1705"/>
      <c r="L630" s="1705"/>
      <c r="M630" s="1705"/>
      <c r="N630" s="1705"/>
      <c r="O630" s="1705"/>
      <c r="P630" s="1705"/>
      <c r="Q630" s="1705"/>
      <c r="R630" s="1705"/>
      <c r="S630" s="1705"/>
      <c r="T630" s="1705"/>
      <c r="U630" s="1705"/>
      <c r="V630" s="1705"/>
      <c r="W630" s="1705"/>
      <c r="X630" s="1705"/>
      <c r="Y630" s="1705"/>
      <c r="Z630" s="1705"/>
    </row>
    <row r="631" spans="1:26" ht="15.75" customHeight="1">
      <c r="A631" s="1705"/>
      <c r="B631" s="1705"/>
      <c r="C631" s="1705"/>
      <c r="D631" s="1705"/>
      <c r="E631" s="1705"/>
      <c r="F631" s="1705"/>
      <c r="G631" s="1705"/>
      <c r="H631" s="1705"/>
      <c r="I631" s="1705"/>
      <c r="J631" s="1705"/>
      <c r="K631" s="1705"/>
      <c r="L631" s="1705"/>
      <c r="M631" s="1705"/>
      <c r="N631" s="1705"/>
      <c r="O631" s="1705"/>
      <c r="P631" s="1705"/>
      <c r="Q631" s="1705"/>
      <c r="R631" s="1705"/>
      <c r="S631" s="1705"/>
      <c r="T631" s="1705"/>
      <c r="U631" s="1705"/>
      <c r="V631" s="1705"/>
      <c r="W631" s="1705"/>
      <c r="X631" s="1705"/>
      <c r="Y631" s="1705"/>
      <c r="Z631" s="1705"/>
    </row>
    <row r="632" spans="1:26" ht="15.75" customHeight="1">
      <c r="A632" s="1705"/>
      <c r="B632" s="1705"/>
      <c r="C632" s="1705"/>
      <c r="D632" s="1705"/>
      <c r="E632" s="1705"/>
      <c r="F632" s="1705"/>
      <c r="G632" s="1705"/>
      <c r="H632" s="1705"/>
      <c r="I632" s="1705"/>
      <c r="J632" s="1705"/>
      <c r="K632" s="1705"/>
      <c r="L632" s="1705"/>
      <c r="M632" s="1705"/>
      <c r="N632" s="1705"/>
      <c r="O632" s="1705"/>
      <c r="P632" s="1705"/>
      <c r="Q632" s="1705"/>
      <c r="R632" s="1705"/>
      <c r="S632" s="1705"/>
      <c r="T632" s="1705"/>
      <c r="U632" s="1705"/>
      <c r="V632" s="1705"/>
      <c r="W632" s="1705"/>
      <c r="X632" s="1705"/>
      <c r="Y632" s="1705"/>
      <c r="Z632" s="1705"/>
    </row>
    <row r="633" spans="1:26" ht="15.75" customHeight="1">
      <c r="A633" s="1705"/>
      <c r="B633" s="1705"/>
      <c r="C633" s="1705"/>
      <c r="D633" s="1705"/>
      <c r="E633" s="1705"/>
      <c r="F633" s="1705"/>
      <c r="G633" s="1705"/>
      <c r="H633" s="1705"/>
      <c r="I633" s="1705"/>
      <c r="J633" s="1705"/>
      <c r="K633" s="1705"/>
      <c r="L633" s="1705"/>
      <c r="M633" s="1705"/>
      <c r="N633" s="1705"/>
      <c r="O633" s="1705"/>
      <c r="P633" s="1705"/>
      <c r="Q633" s="1705"/>
      <c r="R633" s="1705"/>
      <c r="S633" s="1705"/>
      <c r="T633" s="1705"/>
      <c r="U633" s="1705"/>
      <c r="V633" s="1705"/>
      <c r="W633" s="1705"/>
      <c r="X633" s="1705"/>
      <c r="Y633" s="1705"/>
      <c r="Z633" s="1705"/>
    </row>
    <row r="634" spans="1:26" ht="15.75" customHeight="1">
      <c r="A634" s="1705"/>
      <c r="B634" s="1705"/>
      <c r="C634" s="1705"/>
      <c r="D634" s="1705"/>
      <c r="E634" s="1705"/>
      <c r="F634" s="1705"/>
      <c r="G634" s="1705"/>
      <c r="H634" s="1705"/>
      <c r="I634" s="1705"/>
      <c r="J634" s="1705"/>
      <c r="K634" s="1705"/>
      <c r="L634" s="1705"/>
      <c r="M634" s="1705"/>
      <c r="N634" s="1705"/>
      <c r="O634" s="1705"/>
      <c r="P634" s="1705"/>
      <c r="Q634" s="1705"/>
      <c r="R634" s="1705"/>
      <c r="S634" s="1705"/>
      <c r="T634" s="1705"/>
      <c r="U634" s="1705"/>
      <c r="V634" s="1705"/>
      <c r="W634" s="1705"/>
      <c r="X634" s="1705"/>
      <c r="Y634" s="1705"/>
      <c r="Z634" s="1705"/>
    </row>
    <row r="635" spans="1:26" ht="15.75" customHeight="1">
      <c r="A635" s="1705"/>
      <c r="B635" s="1705"/>
      <c r="C635" s="1705"/>
      <c r="D635" s="1705"/>
      <c r="E635" s="1705"/>
      <c r="F635" s="1705"/>
      <c r="G635" s="1705"/>
      <c r="H635" s="1705"/>
      <c r="I635" s="1705"/>
      <c r="J635" s="1705"/>
      <c r="K635" s="1705"/>
      <c r="L635" s="1705"/>
      <c r="M635" s="1705"/>
      <c r="N635" s="1705"/>
      <c r="O635" s="1705"/>
      <c r="P635" s="1705"/>
      <c r="Q635" s="1705"/>
      <c r="R635" s="1705"/>
      <c r="S635" s="1705"/>
      <c r="T635" s="1705"/>
      <c r="U635" s="1705"/>
      <c r="V635" s="1705"/>
      <c r="W635" s="1705"/>
      <c r="X635" s="1705"/>
      <c r="Y635" s="1705"/>
      <c r="Z635" s="1705"/>
    </row>
    <row r="636" spans="1:26" ht="15.75" customHeight="1">
      <c r="A636" s="1705"/>
      <c r="B636" s="1705"/>
      <c r="C636" s="1705"/>
      <c r="D636" s="1705"/>
      <c r="E636" s="1705"/>
      <c r="F636" s="1705"/>
      <c r="G636" s="1705"/>
      <c r="H636" s="1705"/>
      <c r="I636" s="1705"/>
      <c r="J636" s="1705"/>
      <c r="K636" s="1705"/>
      <c r="L636" s="1705"/>
      <c r="M636" s="1705"/>
      <c r="N636" s="1705"/>
      <c r="O636" s="1705"/>
      <c r="P636" s="1705"/>
      <c r="Q636" s="1705"/>
      <c r="R636" s="1705"/>
      <c r="S636" s="1705"/>
      <c r="T636" s="1705"/>
      <c r="U636" s="1705"/>
      <c r="V636" s="1705"/>
      <c r="W636" s="1705"/>
      <c r="X636" s="1705"/>
      <c r="Y636" s="1705"/>
      <c r="Z636" s="1705"/>
    </row>
    <row r="637" spans="1:26" ht="15.75" customHeight="1">
      <c r="A637" s="1705"/>
      <c r="B637" s="1705"/>
      <c r="C637" s="1705"/>
      <c r="D637" s="1705"/>
      <c r="E637" s="1705"/>
      <c r="F637" s="1705"/>
      <c r="G637" s="1705"/>
      <c r="H637" s="1705"/>
      <c r="I637" s="1705"/>
      <c r="J637" s="1705"/>
      <c r="K637" s="1705"/>
      <c r="L637" s="1705"/>
      <c r="M637" s="1705"/>
      <c r="N637" s="1705"/>
      <c r="O637" s="1705"/>
      <c r="P637" s="1705"/>
      <c r="Q637" s="1705"/>
      <c r="R637" s="1705"/>
      <c r="S637" s="1705"/>
      <c r="T637" s="1705"/>
      <c r="U637" s="1705"/>
      <c r="V637" s="1705"/>
      <c r="W637" s="1705"/>
      <c r="X637" s="1705"/>
      <c r="Y637" s="1705"/>
      <c r="Z637" s="1705"/>
    </row>
    <row r="638" spans="1:26" ht="15.75" customHeight="1">
      <c r="A638" s="1705"/>
      <c r="B638" s="1705"/>
      <c r="C638" s="1705"/>
      <c r="D638" s="1705"/>
      <c r="E638" s="1705"/>
      <c r="F638" s="1705"/>
      <c r="G638" s="1705"/>
      <c r="H638" s="1705"/>
      <c r="I638" s="1705"/>
      <c r="J638" s="1705"/>
      <c r="K638" s="1705"/>
      <c r="L638" s="1705"/>
      <c r="M638" s="1705"/>
      <c r="N638" s="1705"/>
      <c r="O638" s="1705"/>
      <c r="P638" s="1705"/>
      <c r="Q638" s="1705"/>
      <c r="R638" s="1705"/>
      <c r="S638" s="1705"/>
      <c r="T638" s="1705"/>
      <c r="U638" s="1705"/>
      <c r="V638" s="1705"/>
      <c r="W638" s="1705"/>
      <c r="X638" s="1705"/>
      <c r="Y638" s="1705"/>
      <c r="Z638" s="1705"/>
    </row>
    <row r="639" spans="1:26" ht="15.75" customHeight="1">
      <c r="A639" s="1705"/>
      <c r="B639" s="1705"/>
      <c r="C639" s="1705"/>
      <c r="D639" s="1705"/>
      <c r="E639" s="1705"/>
      <c r="F639" s="1705"/>
      <c r="G639" s="1705"/>
      <c r="H639" s="1705"/>
      <c r="I639" s="1705"/>
      <c r="J639" s="1705"/>
      <c r="K639" s="1705"/>
      <c r="L639" s="1705"/>
      <c r="M639" s="1705"/>
      <c r="N639" s="1705"/>
      <c r="O639" s="1705"/>
      <c r="P639" s="1705"/>
      <c r="Q639" s="1705"/>
      <c r="R639" s="1705"/>
      <c r="S639" s="1705"/>
      <c r="T639" s="1705"/>
      <c r="U639" s="1705"/>
      <c r="V639" s="1705"/>
      <c r="W639" s="1705"/>
      <c r="X639" s="1705"/>
      <c r="Y639" s="1705"/>
      <c r="Z639" s="1705"/>
    </row>
    <row r="640" spans="1:26" ht="15.75" customHeight="1">
      <c r="A640" s="1705"/>
      <c r="B640" s="1705"/>
      <c r="C640" s="1705"/>
      <c r="D640" s="1705"/>
      <c r="E640" s="1705"/>
      <c r="F640" s="1705"/>
      <c r="G640" s="1705"/>
      <c r="H640" s="1705"/>
      <c r="I640" s="1705"/>
      <c r="J640" s="1705"/>
      <c r="K640" s="1705"/>
      <c r="L640" s="1705"/>
      <c r="M640" s="1705"/>
      <c r="N640" s="1705"/>
      <c r="O640" s="1705"/>
      <c r="P640" s="1705"/>
      <c r="Q640" s="1705"/>
      <c r="R640" s="1705"/>
      <c r="S640" s="1705"/>
      <c r="T640" s="1705"/>
      <c r="U640" s="1705"/>
      <c r="V640" s="1705"/>
      <c r="W640" s="1705"/>
      <c r="X640" s="1705"/>
      <c r="Y640" s="1705"/>
      <c r="Z640" s="1705"/>
    </row>
    <row r="641" spans="1:26" ht="15.75" customHeight="1">
      <c r="A641" s="1705"/>
      <c r="B641" s="1705"/>
      <c r="C641" s="1705"/>
      <c r="D641" s="1705"/>
      <c r="E641" s="1705"/>
      <c r="F641" s="1705"/>
      <c r="G641" s="1705"/>
      <c r="H641" s="1705"/>
      <c r="I641" s="1705"/>
      <c r="J641" s="1705"/>
      <c r="K641" s="1705"/>
      <c r="L641" s="1705"/>
      <c r="M641" s="1705"/>
      <c r="N641" s="1705"/>
      <c r="O641" s="1705"/>
      <c r="P641" s="1705"/>
      <c r="Q641" s="1705"/>
      <c r="R641" s="1705"/>
      <c r="S641" s="1705"/>
      <c r="T641" s="1705"/>
      <c r="U641" s="1705"/>
      <c r="V641" s="1705"/>
      <c r="W641" s="1705"/>
      <c r="X641" s="1705"/>
      <c r="Y641" s="1705"/>
      <c r="Z641" s="1705"/>
    </row>
    <row r="642" spans="1:26" ht="15.75" customHeight="1">
      <c r="A642" s="1705"/>
      <c r="B642" s="1705"/>
      <c r="C642" s="1705"/>
      <c r="D642" s="1705"/>
      <c r="E642" s="1705"/>
      <c r="F642" s="1705"/>
      <c r="G642" s="1705"/>
      <c r="H642" s="1705"/>
      <c r="I642" s="1705"/>
      <c r="J642" s="1705"/>
      <c r="K642" s="1705"/>
      <c r="L642" s="1705"/>
      <c r="M642" s="1705"/>
      <c r="N642" s="1705"/>
      <c r="O642" s="1705"/>
      <c r="P642" s="1705"/>
      <c r="Q642" s="1705"/>
      <c r="R642" s="1705"/>
      <c r="S642" s="1705"/>
      <c r="T642" s="1705"/>
      <c r="U642" s="1705"/>
      <c r="V642" s="1705"/>
      <c r="W642" s="1705"/>
      <c r="X642" s="1705"/>
      <c r="Y642" s="1705"/>
      <c r="Z642" s="1705"/>
    </row>
    <row r="643" spans="1:26" ht="15.75" customHeight="1">
      <c r="A643" s="1705"/>
      <c r="B643" s="1705"/>
      <c r="C643" s="1705"/>
      <c r="D643" s="1705"/>
      <c r="E643" s="1705"/>
      <c r="F643" s="1705"/>
      <c r="G643" s="1705"/>
      <c r="H643" s="1705"/>
      <c r="I643" s="1705"/>
      <c r="J643" s="1705"/>
      <c r="K643" s="1705"/>
      <c r="L643" s="1705"/>
      <c r="M643" s="1705"/>
      <c r="N643" s="1705"/>
      <c r="O643" s="1705"/>
      <c r="P643" s="1705"/>
      <c r="Q643" s="1705"/>
      <c r="R643" s="1705"/>
      <c r="S643" s="1705"/>
      <c r="T643" s="1705"/>
      <c r="U643" s="1705"/>
      <c r="V643" s="1705"/>
      <c r="W643" s="1705"/>
      <c r="X643" s="1705"/>
      <c r="Y643" s="1705"/>
      <c r="Z643" s="1705"/>
    </row>
    <row r="644" spans="1:26" ht="15.75" customHeight="1">
      <c r="A644" s="1705"/>
      <c r="B644" s="1705"/>
      <c r="C644" s="1705"/>
      <c r="D644" s="1705"/>
      <c r="E644" s="1705"/>
      <c r="F644" s="1705"/>
      <c r="G644" s="1705"/>
      <c r="H644" s="1705"/>
      <c r="I644" s="1705"/>
      <c r="J644" s="1705"/>
      <c r="K644" s="1705"/>
      <c r="L644" s="1705"/>
      <c r="M644" s="1705"/>
      <c r="N644" s="1705"/>
      <c r="O644" s="1705"/>
      <c r="P644" s="1705"/>
      <c r="Q644" s="1705"/>
      <c r="R644" s="1705"/>
      <c r="S644" s="1705"/>
      <c r="T644" s="1705"/>
      <c r="U644" s="1705"/>
      <c r="V644" s="1705"/>
      <c r="W644" s="1705"/>
      <c r="X644" s="1705"/>
      <c r="Y644" s="1705"/>
      <c r="Z644" s="1705"/>
    </row>
    <row r="645" spans="1:26" ht="15.75" customHeight="1">
      <c r="A645" s="1705"/>
      <c r="B645" s="1705"/>
      <c r="C645" s="1705"/>
      <c r="D645" s="1705"/>
      <c r="E645" s="1705"/>
      <c r="F645" s="1705"/>
      <c r="G645" s="1705"/>
      <c r="H645" s="1705"/>
      <c r="I645" s="1705"/>
      <c r="J645" s="1705"/>
      <c r="K645" s="1705"/>
      <c r="L645" s="1705"/>
      <c r="M645" s="1705"/>
      <c r="N645" s="1705"/>
      <c r="O645" s="1705"/>
      <c r="P645" s="1705"/>
      <c r="Q645" s="1705"/>
      <c r="R645" s="1705"/>
      <c r="S645" s="1705"/>
      <c r="T645" s="1705"/>
      <c r="U645" s="1705"/>
      <c r="V645" s="1705"/>
      <c r="W645" s="1705"/>
      <c r="X645" s="1705"/>
      <c r="Y645" s="1705"/>
      <c r="Z645" s="1705"/>
    </row>
    <row r="646" spans="1:26" ht="15.75" customHeight="1">
      <c r="A646" s="1705"/>
      <c r="B646" s="1705"/>
      <c r="C646" s="1705"/>
      <c r="D646" s="1705"/>
      <c r="E646" s="1705"/>
      <c r="F646" s="1705"/>
      <c r="G646" s="1705"/>
      <c r="H646" s="1705"/>
      <c r="I646" s="1705"/>
      <c r="J646" s="1705"/>
      <c r="K646" s="1705"/>
      <c r="L646" s="1705"/>
      <c r="M646" s="1705"/>
      <c r="N646" s="1705"/>
      <c r="O646" s="1705"/>
      <c r="P646" s="1705"/>
      <c r="Q646" s="1705"/>
      <c r="R646" s="1705"/>
      <c r="S646" s="1705"/>
      <c r="T646" s="1705"/>
      <c r="U646" s="1705"/>
      <c r="V646" s="1705"/>
      <c r="W646" s="1705"/>
      <c r="X646" s="1705"/>
      <c r="Y646" s="1705"/>
      <c r="Z646" s="1705"/>
    </row>
    <row r="647" spans="1:26" ht="15.75" customHeight="1">
      <c r="A647" s="1705"/>
      <c r="B647" s="1705"/>
      <c r="C647" s="1705"/>
      <c r="D647" s="1705"/>
      <c r="E647" s="1705"/>
      <c r="F647" s="1705"/>
      <c r="G647" s="1705"/>
      <c r="H647" s="1705"/>
      <c r="I647" s="1705"/>
      <c r="J647" s="1705"/>
      <c r="K647" s="1705"/>
      <c r="L647" s="1705"/>
      <c r="M647" s="1705"/>
      <c r="N647" s="1705"/>
      <c r="O647" s="1705"/>
      <c r="P647" s="1705"/>
      <c r="Q647" s="1705"/>
      <c r="R647" s="1705"/>
      <c r="S647" s="1705"/>
      <c r="T647" s="1705"/>
      <c r="U647" s="1705"/>
      <c r="V647" s="1705"/>
      <c r="W647" s="1705"/>
      <c r="X647" s="1705"/>
      <c r="Y647" s="1705"/>
      <c r="Z647" s="1705"/>
    </row>
    <row r="648" spans="1:26" ht="15.75" customHeight="1">
      <c r="A648" s="1705"/>
      <c r="B648" s="1705"/>
      <c r="C648" s="1705"/>
      <c r="D648" s="1705"/>
      <c r="E648" s="1705"/>
      <c r="F648" s="1705"/>
      <c r="G648" s="1705"/>
      <c r="H648" s="1705"/>
      <c r="I648" s="1705"/>
      <c r="J648" s="1705"/>
      <c r="K648" s="1705"/>
      <c r="L648" s="1705"/>
      <c r="M648" s="1705"/>
      <c r="N648" s="1705"/>
      <c r="O648" s="1705"/>
      <c r="P648" s="1705"/>
      <c r="Q648" s="1705"/>
      <c r="R648" s="1705"/>
      <c r="S648" s="1705"/>
      <c r="T648" s="1705"/>
      <c r="U648" s="1705"/>
      <c r="V648" s="1705"/>
      <c r="W648" s="1705"/>
      <c r="X648" s="1705"/>
      <c r="Y648" s="1705"/>
      <c r="Z648" s="1705"/>
    </row>
    <row r="649" spans="1:26" ht="15.75" customHeight="1">
      <c r="A649" s="1705"/>
      <c r="B649" s="1705"/>
      <c r="C649" s="1705"/>
      <c r="D649" s="1705"/>
      <c r="E649" s="1705"/>
      <c r="F649" s="1705"/>
      <c r="G649" s="1705"/>
      <c r="H649" s="1705"/>
      <c r="I649" s="1705"/>
      <c r="J649" s="1705"/>
      <c r="K649" s="1705"/>
      <c r="L649" s="1705"/>
      <c r="M649" s="1705"/>
      <c r="N649" s="1705"/>
      <c r="O649" s="1705"/>
      <c r="P649" s="1705"/>
      <c r="Q649" s="1705"/>
      <c r="R649" s="1705"/>
      <c r="S649" s="1705"/>
      <c r="T649" s="1705"/>
      <c r="U649" s="1705"/>
      <c r="V649" s="1705"/>
      <c r="W649" s="1705"/>
      <c r="X649" s="1705"/>
      <c r="Y649" s="1705"/>
      <c r="Z649" s="1705"/>
    </row>
    <row r="650" spans="1:26" ht="15.75" customHeight="1">
      <c r="A650" s="1705"/>
      <c r="B650" s="1705"/>
      <c r="C650" s="1705"/>
      <c r="D650" s="1705"/>
      <c r="E650" s="1705"/>
      <c r="F650" s="1705"/>
      <c r="G650" s="1705"/>
      <c r="H650" s="1705"/>
      <c r="I650" s="1705"/>
      <c r="J650" s="1705"/>
      <c r="K650" s="1705"/>
      <c r="L650" s="1705"/>
      <c r="M650" s="1705"/>
      <c r="N650" s="1705"/>
      <c r="O650" s="1705"/>
      <c r="P650" s="1705"/>
      <c r="Q650" s="1705"/>
      <c r="R650" s="1705"/>
      <c r="S650" s="1705"/>
      <c r="T650" s="1705"/>
      <c r="U650" s="1705"/>
      <c r="V650" s="1705"/>
      <c r="W650" s="1705"/>
      <c r="X650" s="1705"/>
      <c r="Y650" s="1705"/>
      <c r="Z650" s="1705"/>
    </row>
    <row r="651" spans="1:26" ht="15.75" customHeight="1">
      <c r="A651" s="1705"/>
      <c r="B651" s="1705"/>
      <c r="C651" s="1705"/>
      <c r="D651" s="1705"/>
      <c r="E651" s="1705"/>
      <c r="F651" s="1705"/>
      <c r="G651" s="1705"/>
      <c r="H651" s="1705"/>
      <c r="I651" s="1705"/>
      <c r="J651" s="1705"/>
      <c r="K651" s="1705"/>
      <c r="L651" s="1705"/>
      <c r="M651" s="1705"/>
      <c r="N651" s="1705"/>
      <c r="O651" s="1705"/>
      <c r="P651" s="1705"/>
      <c r="Q651" s="1705"/>
      <c r="R651" s="1705"/>
      <c r="S651" s="1705"/>
      <c r="T651" s="1705"/>
      <c r="U651" s="1705"/>
      <c r="V651" s="1705"/>
      <c r="W651" s="1705"/>
      <c r="X651" s="1705"/>
      <c r="Y651" s="1705"/>
      <c r="Z651" s="1705"/>
    </row>
    <row r="652" spans="1:26" ht="15.75" customHeight="1">
      <c r="A652" s="1705"/>
      <c r="B652" s="1705"/>
      <c r="C652" s="1705"/>
      <c r="D652" s="1705"/>
      <c r="E652" s="1705"/>
      <c r="F652" s="1705"/>
      <c r="G652" s="1705"/>
      <c r="H652" s="1705"/>
      <c r="I652" s="1705"/>
      <c r="J652" s="1705"/>
      <c r="K652" s="1705"/>
      <c r="L652" s="1705"/>
      <c r="M652" s="1705"/>
      <c r="N652" s="1705"/>
      <c r="O652" s="1705"/>
      <c r="P652" s="1705"/>
      <c r="Q652" s="1705"/>
      <c r="R652" s="1705"/>
      <c r="S652" s="1705"/>
      <c r="T652" s="1705"/>
      <c r="U652" s="1705"/>
      <c r="V652" s="1705"/>
      <c r="W652" s="1705"/>
      <c r="X652" s="1705"/>
      <c r="Y652" s="1705"/>
      <c r="Z652" s="1705"/>
    </row>
    <row r="653" spans="1:26" ht="15.75" customHeight="1">
      <c r="A653" s="1705"/>
      <c r="B653" s="1705"/>
      <c r="C653" s="1705"/>
      <c r="D653" s="1705"/>
      <c r="E653" s="1705"/>
      <c r="F653" s="1705"/>
      <c r="G653" s="1705"/>
      <c r="H653" s="1705"/>
      <c r="I653" s="1705"/>
      <c r="J653" s="1705"/>
      <c r="K653" s="1705"/>
      <c r="L653" s="1705"/>
      <c r="M653" s="1705"/>
      <c r="N653" s="1705"/>
      <c r="O653" s="1705"/>
      <c r="P653" s="1705"/>
      <c r="Q653" s="1705"/>
      <c r="R653" s="1705"/>
      <c r="S653" s="1705"/>
      <c r="T653" s="1705"/>
      <c r="U653" s="1705"/>
      <c r="V653" s="1705"/>
      <c r="W653" s="1705"/>
      <c r="X653" s="1705"/>
      <c r="Y653" s="1705"/>
      <c r="Z653" s="1705"/>
    </row>
    <row r="654" spans="1:26" ht="15.75" customHeight="1">
      <c r="A654" s="1705"/>
      <c r="B654" s="1705"/>
      <c r="C654" s="1705"/>
      <c r="D654" s="1705"/>
      <c r="E654" s="1705"/>
      <c r="F654" s="1705"/>
      <c r="G654" s="1705"/>
      <c r="H654" s="1705"/>
      <c r="I654" s="1705"/>
      <c r="J654" s="1705"/>
      <c r="K654" s="1705"/>
      <c r="L654" s="1705"/>
      <c r="M654" s="1705"/>
      <c r="N654" s="1705"/>
      <c r="O654" s="1705"/>
      <c r="P654" s="1705"/>
      <c r="Q654" s="1705"/>
      <c r="R654" s="1705"/>
      <c r="S654" s="1705"/>
      <c r="T654" s="1705"/>
      <c r="U654" s="1705"/>
      <c r="V654" s="1705"/>
      <c r="W654" s="1705"/>
      <c r="X654" s="1705"/>
      <c r="Y654" s="1705"/>
      <c r="Z654" s="1705"/>
    </row>
    <row r="655" spans="1:26" ht="15.75" customHeight="1">
      <c r="A655" s="1705"/>
      <c r="B655" s="1705"/>
      <c r="C655" s="1705"/>
      <c r="D655" s="1705"/>
      <c r="E655" s="1705"/>
      <c r="F655" s="1705"/>
      <c r="G655" s="1705"/>
      <c r="H655" s="1705"/>
      <c r="I655" s="1705"/>
      <c r="J655" s="1705"/>
      <c r="K655" s="1705"/>
      <c r="L655" s="1705"/>
      <c r="M655" s="1705"/>
      <c r="N655" s="1705"/>
      <c r="O655" s="1705"/>
      <c r="P655" s="1705"/>
      <c r="Q655" s="1705"/>
      <c r="R655" s="1705"/>
      <c r="S655" s="1705"/>
      <c r="T655" s="1705"/>
      <c r="U655" s="1705"/>
      <c r="V655" s="1705"/>
      <c r="W655" s="1705"/>
      <c r="X655" s="1705"/>
      <c r="Y655" s="1705"/>
      <c r="Z655" s="1705"/>
    </row>
    <row r="656" spans="1:26" ht="15.75" customHeight="1">
      <c r="A656" s="1705"/>
      <c r="B656" s="1705"/>
      <c r="C656" s="1705"/>
      <c r="D656" s="1705"/>
      <c r="E656" s="1705"/>
      <c r="F656" s="1705"/>
      <c r="G656" s="1705"/>
      <c r="H656" s="1705"/>
      <c r="I656" s="1705"/>
      <c r="J656" s="1705"/>
      <c r="K656" s="1705"/>
      <c r="L656" s="1705"/>
      <c r="M656" s="1705"/>
      <c r="N656" s="1705"/>
      <c r="O656" s="1705"/>
      <c r="P656" s="1705"/>
      <c r="Q656" s="1705"/>
      <c r="R656" s="1705"/>
      <c r="S656" s="1705"/>
      <c r="T656" s="1705"/>
      <c r="U656" s="1705"/>
      <c r="V656" s="1705"/>
      <c r="W656" s="1705"/>
      <c r="X656" s="1705"/>
      <c r="Y656" s="1705"/>
      <c r="Z656" s="1705"/>
    </row>
    <row r="657" spans="1:26" ht="15.75" customHeight="1">
      <c r="A657" s="1705"/>
      <c r="B657" s="1705"/>
      <c r="C657" s="1705"/>
      <c r="D657" s="1705"/>
      <c r="E657" s="1705"/>
      <c r="F657" s="1705"/>
      <c r="G657" s="1705"/>
      <c r="H657" s="1705"/>
      <c r="I657" s="1705"/>
      <c r="J657" s="1705"/>
      <c r="K657" s="1705"/>
      <c r="L657" s="1705"/>
      <c r="M657" s="1705"/>
      <c r="N657" s="1705"/>
      <c r="O657" s="1705"/>
      <c r="P657" s="1705"/>
      <c r="Q657" s="1705"/>
      <c r="R657" s="1705"/>
      <c r="S657" s="1705"/>
      <c r="T657" s="1705"/>
      <c r="U657" s="1705"/>
      <c r="V657" s="1705"/>
      <c r="W657" s="1705"/>
      <c r="X657" s="1705"/>
      <c r="Y657" s="1705"/>
      <c r="Z657" s="1705"/>
    </row>
    <row r="658" spans="1:26" ht="15.75" customHeight="1">
      <c r="A658" s="1705"/>
      <c r="B658" s="1705"/>
      <c r="C658" s="1705"/>
      <c r="D658" s="1705"/>
      <c r="E658" s="1705"/>
      <c r="F658" s="1705"/>
      <c r="G658" s="1705"/>
      <c r="H658" s="1705"/>
      <c r="I658" s="1705"/>
      <c r="J658" s="1705"/>
      <c r="K658" s="1705"/>
      <c r="L658" s="1705"/>
      <c r="M658" s="1705"/>
      <c r="N658" s="1705"/>
      <c r="O658" s="1705"/>
      <c r="P658" s="1705"/>
      <c r="Q658" s="1705"/>
      <c r="R658" s="1705"/>
      <c r="S658" s="1705"/>
      <c r="T658" s="1705"/>
      <c r="U658" s="1705"/>
      <c r="V658" s="1705"/>
      <c r="W658" s="1705"/>
      <c r="X658" s="1705"/>
      <c r="Y658" s="1705"/>
      <c r="Z658" s="1705"/>
    </row>
    <row r="659" spans="1:26" ht="15.75" customHeight="1">
      <c r="A659" s="1705"/>
      <c r="B659" s="1705"/>
      <c r="C659" s="1705"/>
      <c r="D659" s="1705"/>
      <c r="E659" s="1705"/>
      <c r="F659" s="1705"/>
      <c r="G659" s="1705"/>
      <c r="H659" s="1705"/>
      <c r="I659" s="1705"/>
      <c r="J659" s="1705"/>
      <c r="K659" s="1705"/>
      <c r="L659" s="1705"/>
      <c r="M659" s="1705"/>
      <c r="N659" s="1705"/>
      <c r="O659" s="1705"/>
      <c r="P659" s="1705"/>
      <c r="Q659" s="1705"/>
      <c r="R659" s="1705"/>
      <c r="S659" s="1705"/>
      <c r="T659" s="1705"/>
      <c r="U659" s="1705"/>
      <c r="V659" s="1705"/>
      <c r="W659" s="1705"/>
      <c r="X659" s="1705"/>
      <c r="Y659" s="1705"/>
      <c r="Z659" s="1705"/>
    </row>
    <row r="660" spans="1:26" ht="15.75" customHeight="1">
      <c r="A660" s="1705"/>
      <c r="B660" s="1705"/>
      <c r="C660" s="1705"/>
      <c r="D660" s="1705"/>
      <c r="E660" s="1705"/>
      <c r="F660" s="1705"/>
      <c r="G660" s="1705"/>
      <c r="H660" s="1705"/>
      <c r="I660" s="1705"/>
      <c r="J660" s="1705"/>
      <c r="K660" s="1705"/>
      <c r="L660" s="1705"/>
      <c r="M660" s="1705"/>
      <c r="N660" s="1705"/>
      <c r="O660" s="1705"/>
      <c r="P660" s="1705"/>
      <c r="Q660" s="1705"/>
      <c r="R660" s="1705"/>
      <c r="S660" s="1705"/>
      <c r="T660" s="1705"/>
      <c r="U660" s="1705"/>
      <c r="V660" s="1705"/>
      <c r="W660" s="1705"/>
      <c r="X660" s="1705"/>
      <c r="Y660" s="1705"/>
      <c r="Z660" s="1705"/>
    </row>
    <row r="661" spans="1:26" ht="15.75" customHeight="1">
      <c r="A661" s="1705"/>
      <c r="B661" s="1705"/>
      <c r="C661" s="1705"/>
      <c r="D661" s="1705"/>
      <c r="E661" s="1705"/>
      <c r="F661" s="1705"/>
      <c r="G661" s="1705"/>
      <c r="H661" s="1705"/>
      <c r="I661" s="1705"/>
      <c r="J661" s="1705"/>
      <c r="K661" s="1705"/>
      <c r="L661" s="1705"/>
      <c r="M661" s="1705"/>
      <c r="N661" s="1705"/>
      <c r="O661" s="1705"/>
      <c r="P661" s="1705"/>
      <c r="Q661" s="1705"/>
      <c r="R661" s="1705"/>
      <c r="S661" s="1705"/>
      <c r="T661" s="1705"/>
      <c r="U661" s="1705"/>
      <c r="V661" s="1705"/>
      <c r="W661" s="1705"/>
      <c r="X661" s="1705"/>
      <c r="Y661" s="1705"/>
      <c r="Z661" s="1705"/>
    </row>
    <row r="662" spans="1:26" ht="15.75" customHeight="1">
      <c r="A662" s="1705"/>
      <c r="B662" s="1705"/>
      <c r="C662" s="1705"/>
      <c r="D662" s="1705"/>
      <c r="E662" s="1705"/>
      <c r="F662" s="1705"/>
      <c r="G662" s="1705"/>
      <c r="H662" s="1705"/>
      <c r="I662" s="1705"/>
      <c r="J662" s="1705"/>
      <c r="K662" s="1705"/>
      <c r="L662" s="1705"/>
      <c r="M662" s="1705"/>
      <c r="N662" s="1705"/>
      <c r="O662" s="1705"/>
      <c r="P662" s="1705"/>
      <c r="Q662" s="1705"/>
      <c r="R662" s="1705"/>
      <c r="S662" s="1705"/>
      <c r="T662" s="1705"/>
      <c r="U662" s="1705"/>
      <c r="V662" s="1705"/>
      <c r="W662" s="1705"/>
      <c r="X662" s="1705"/>
      <c r="Y662" s="1705"/>
      <c r="Z662" s="1705"/>
    </row>
    <row r="663" spans="1:26" ht="15.75" customHeight="1">
      <c r="A663" s="1705"/>
      <c r="B663" s="1705"/>
      <c r="C663" s="1705"/>
      <c r="D663" s="1705"/>
      <c r="E663" s="1705"/>
      <c r="F663" s="1705"/>
      <c r="G663" s="1705"/>
      <c r="H663" s="1705"/>
      <c r="I663" s="1705"/>
      <c r="J663" s="1705"/>
      <c r="K663" s="1705"/>
      <c r="L663" s="1705"/>
      <c r="M663" s="1705"/>
      <c r="N663" s="1705"/>
      <c r="O663" s="1705"/>
      <c r="P663" s="1705"/>
      <c r="Q663" s="1705"/>
      <c r="R663" s="1705"/>
      <c r="S663" s="1705"/>
      <c r="T663" s="1705"/>
      <c r="U663" s="1705"/>
      <c r="V663" s="1705"/>
      <c r="W663" s="1705"/>
      <c r="X663" s="1705"/>
      <c r="Y663" s="1705"/>
      <c r="Z663" s="1705"/>
    </row>
    <row r="664" spans="1:26" ht="15.75" customHeight="1">
      <c r="A664" s="1705"/>
      <c r="B664" s="1705"/>
      <c r="C664" s="1705"/>
      <c r="D664" s="1705"/>
      <c r="E664" s="1705"/>
      <c r="F664" s="1705"/>
      <c r="G664" s="1705"/>
      <c r="H664" s="1705"/>
      <c r="I664" s="1705"/>
      <c r="J664" s="1705"/>
      <c r="K664" s="1705"/>
      <c r="L664" s="1705"/>
      <c r="M664" s="1705"/>
      <c r="N664" s="1705"/>
      <c r="O664" s="1705"/>
      <c r="P664" s="1705"/>
      <c r="Q664" s="1705"/>
      <c r="R664" s="1705"/>
      <c r="S664" s="1705"/>
      <c r="T664" s="1705"/>
      <c r="U664" s="1705"/>
      <c r="V664" s="1705"/>
      <c r="W664" s="1705"/>
      <c r="X664" s="1705"/>
      <c r="Y664" s="1705"/>
      <c r="Z664" s="1705"/>
    </row>
    <row r="665" spans="1:26" ht="15.75" customHeight="1">
      <c r="A665" s="1705"/>
      <c r="B665" s="1705"/>
      <c r="C665" s="1705"/>
      <c r="D665" s="1705"/>
      <c r="E665" s="1705"/>
      <c r="F665" s="1705"/>
      <c r="G665" s="1705"/>
      <c r="H665" s="1705"/>
      <c r="I665" s="1705"/>
      <c r="J665" s="1705"/>
      <c r="K665" s="1705"/>
      <c r="L665" s="1705"/>
      <c r="M665" s="1705"/>
      <c r="N665" s="1705"/>
      <c r="O665" s="1705"/>
      <c r="P665" s="1705"/>
      <c r="Q665" s="1705"/>
      <c r="R665" s="1705"/>
      <c r="S665" s="1705"/>
      <c r="T665" s="1705"/>
      <c r="U665" s="1705"/>
      <c r="V665" s="1705"/>
      <c r="W665" s="1705"/>
      <c r="X665" s="1705"/>
      <c r="Y665" s="1705"/>
      <c r="Z665" s="1705"/>
    </row>
    <row r="666" spans="1:26" ht="15.75" customHeight="1">
      <c r="A666" s="1705"/>
      <c r="B666" s="1705"/>
      <c r="C666" s="1705"/>
      <c r="D666" s="1705"/>
      <c r="E666" s="1705"/>
      <c r="F666" s="1705"/>
      <c r="G666" s="1705"/>
      <c r="H666" s="1705"/>
      <c r="I666" s="1705"/>
      <c r="J666" s="1705"/>
      <c r="K666" s="1705"/>
      <c r="L666" s="1705"/>
      <c r="M666" s="1705"/>
      <c r="N666" s="1705"/>
      <c r="O666" s="1705"/>
      <c r="P666" s="1705"/>
      <c r="Q666" s="1705"/>
      <c r="R666" s="1705"/>
      <c r="S666" s="1705"/>
      <c r="T666" s="1705"/>
      <c r="U666" s="1705"/>
      <c r="V666" s="1705"/>
      <c r="W666" s="1705"/>
      <c r="X666" s="1705"/>
      <c r="Y666" s="1705"/>
      <c r="Z666" s="1705"/>
    </row>
    <row r="667" spans="1:26" ht="15.75" customHeight="1">
      <c r="A667" s="1705"/>
      <c r="B667" s="1705"/>
      <c r="C667" s="1705"/>
      <c r="D667" s="1705"/>
      <c r="E667" s="1705"/>
      <c r="F667" s="1705"/>
      <c r="G667" s="1705"/>
      <c r="H667" s="1705"/>
      <c r="I667" s="1705"/>
      <c r="J667" s="1705"/>
      <c r="K667" s="1705"/>
      <c r="L667" s="1705"/>
      <c r="M667" s="1705"/>
      <c r="N667" s="1705"/>
      <c r="O667" s="1705"/>
      <c r="P667" s="1705"/>
      <c r="Q667" s="1705"/>
      <c r="R667" s="1705"/>
      <c r="S667" s="1705"/>
      <c r="T667" s="1705"/>
      <c r="U667" s="1705"/>
      <c r="V667" s="1705"/>
      <c r="W667" s="1705"/>
      <c r="X667" s="1705"/>
      <c r="Y667" s="1705"/>
      <c r="Z667" s="1705"/>
    </row>
    <row r="668" spans="1:26" ht="15.75" customHeight="1">
      <c r="A668" s="1705"/>
      <c r="B668" s="1705"/>
      <c r="C668" s="1705"/>
      <c r="D668" s="1705"/>
      <c r="E668" s="1705"/>
      <c r="F668" s="1705"/>
      <c r="G668" s="1705"/>
      <c r="H668" s="1705"/>
      <c r="I668" s="1705"/>
      <c r="J668" s="1705"/>
      <c r="K668" s="1705"/>
      <c r="L668" s="1705"/>
      <c r="M668" s="1705"/>
      <c r="N668" s="1705"/>
      <c r="O668" s="1705"/>
      <c r="P668" s="1705"/>
      <c r="Q668" s="1705"/>
      <c r="R668" s="1705"/>
      <c r="S668" s="1705"/>
      <c r="T668" s="1705"/>
      <c r="U668" s="1705"/>
      <c r="V668" s="1705"/>
      <c r="W668" s="1705"/>
      <c r="X668" s="1705"/>
      <c r="Y668" s="1705"/>
      <c r="Z668" s="1705"/>
    </row>
    <row r="669" spans="1:26" ht="15.75" customHeight="1">
      <c r="A669" s="1705"/>
      <c r="B669" s="1705"/>
      <c r="C669" s="1705"/>
      <c r="D669" s="1705"/>
      <c r="E669" s="1705"/>
      <c r="F669" s="1705"/>
      <c r="G669" s="1705"/>
      <c r="H669" s="1705"/>
      <c r="I669" s="1705"/>
      <c r="J669" s="1705"/>
      <c r="K669" s="1705"/>
      <c r="L669" s="1705"/>
      <c r="M669" s="1705"/>
      <c r="N669" s="1705"/>
      <c r="O669" s="1705"/>
      <c r="P669" s="1705"/>
      <c r="Q669" s="1705"/>
      <c r="R669" s="1705"/>
      <c r="S669" s="1705"/>
      <c r="T669" s="1705"/>
      <c r="U669" s="1705"/>
      <c r="V669" s="1705"/>
      <c r="W669" s="1705"/>
      <c r="X669" s="1705"/>
      <c r="Y669" s="1705"/>
      <c r="Z669" s="1705"/>
    </row>
    <row r="670" spans="1:26" ht="15.75" customHeight="1">
      <c r="A670" s="1705"/>
      <c r="B670" s="1705"/>
      <c r="C670" s="1705"/>
      <c r="D670" s="1705"/>
      <c r="E670" s="1705"/>
      <c r="F670" s="1705"/>
      <c r="G670" s="1705"/>
      <c r="H670" s="1705"/>
      <c r="I670" s="1705"/>
      <c r="J670" s="1705"/>
      <c r="K670" s="1705"/>
      <c r="L670" s="1705"/>
      <c r="M670" s="1705"/>
      <c r="N670" s="1705"/>
      <c r="O670" s="1705"/>
      <c r="P670" s="1705"/>
      <c r="Q670" s="1705"/>
      <c r="R670" s="1705"/>
      <c r="S670" s="1705"/>
      <c r="T670" s="1705"/>
      <c r="U670" s="1705"/>
      <c r="V670" s="1705"/>
      <c r="W670" s="1705"/>
      <c r="X670" s="1705"/>
      <c r="Y670" s="1705"/>
      <c r="Z670" s="1705"/>
    </row>
    <row r="671" spans="1:26" ht="15.75" customHeight="1">
      <c r="A671" s="1705"/>
      <c r="B671" s="1705"/>
      <c r="C671" s="1705"/>
      <c r="D671" s="1705"/>
      <c r="E671" s="1705"/>
      <c r="F671" s="1705"/>
      <c r="G671" s="1705"/>
      <c r="H671" s="1705"/>
      <c r="I671" s="1705"/>
      <c r="J671" s="1705"/>
      <c r="K671" s="1705"/>
      <c r="L671" s="1705"/>
      <c r="M671" s="1705"/>
      <c r="N671" s="1705"/>
      <c r="O671" s="1705"/>
      <c r="P671" s="1705"/>
      <c r="Q671" s="1705"/>
      <c r="R671" s="1705"/>
      <c r="S671" s="1705"/>
      <c r="T671" s="1705"/>
      <c r="U671" s="1705"/>
      <c r="V671" s="1705"/>
      <c r="W671" s="1705"/>
      <c r="X671" s="1705"/>
      <c r="Y671" s="1705"/>
      <c r="Z671" s="1705"/>
    </row>
    <row r="672" spans="1:26" ht="15.75" customHeight="1">
      <c r="A672" s="1705"/>
      <c r="B672" s="1705"/>
      <c r="C672" s="1705"/>
      <c r="D672" s="1705"/>
      <c r="E672" s="1705"/>
      <c r="F672" s="1705"/>
      <c r="G672" s="1705"/>
      <c r="H672" s="1705"/>
      <c r="I672" s="1705"/>
      <c r="J672" s="1705"/>
      <c r="K672" s="1705"/>
      <c r="L672" s="1705"/>
      <c r="M672" s="1705"/>
      <c r="N672" s="1705"/>
      <c r="O672" s="1705"/>
      <c r="P672" s="1705"/>
      <c r="Q672" s="1705"/>
      <c r="R672" s="1705"/>
      <c r="S672" s="1705"/>
      <c r="T672" s="1705"/>
      <c r="U672" s="1705"/>
      <c r="V672" s="1705"/>
      <c r="W672" s="1705"/>
      <c r="X672" s="1705"/>
      <c r="Y672" s="1705"/>
      <c r="Z672" s="1705"/>
    </row>
    <row r="673" spans="1:26" ht="15.75" customHeight="1">
      <c r="A673" s="1705"/>
      <c r="B673" s="1705"/>
      <c r="C673" s="1705"/>
      <c r="D673" s="1705"/>
      <c r="E673" s="1705"/>
      <c r="F673" s="1705"/>
      <c r="G673" s="1705"/>
      <c r="H673" s="1705"/>
      <c r="I673" s="1705"/>
      <c r="J673" s="1705"/>
      <c r="K673" s="1705"/>
      <c r="L673" s="1705"/>
      <c r="M673" s="1705"/>
      <c r="N673" s="1705"/>
      <c r="O673" s="1705"/>
      <c r="P673" s="1705"/>
      <c r="Q673" s="1705"/>
      <c r="R673" s="1705"/>
      <c r="S673" s="1705"/>
      <c r="T673" s="1705"/>
      <c r="U673" s="1705"/>
      <c r="V673" s="1705"/>
      <c r="W673" s="1705"/>
      <c r="X673" s="1705"/>
      <c r="Y673" s="1705"/>
      <c r="Z673" s="1705"/>
    </row>
    <row r="674" spans="1:26" ht="15.75" customHeight="1">
      <c r="A674" s="1705"/>
      <c r="B674" s="1705"/>
      <c r="C674" s="1705"/>
      <c r="D674" s="1705"/>
      <c r="E674" s="1705"/>
      <c r="F674" s="1705"/>
      <c r="G674" s="1705"/>
      <c r="H674" s="1705"/>
      <c r="I674" s="1705"/>
      <c r="J674" s="1705"/>
      <c r="K674" s="1705"/>
      <c r="L674" s="1705"/>
      <c r="M674" s="1705"/>
      <c r="N674" s="1705"/>
      <c r="O674" s="1705"/>
      <c r="P674" s="1705"/>
      <c r="Q674" s="1705"/>
      <c r="R674" s="1705"/>
      <c r="S674" s="1705"/>
      <c r="T674" s="1705"/>
      <c r="U674" s="1705"/>
      <c r="V674" s="1705"/>
      <c r="W674" s="1705"/>
      <c r="X674" s="1705"/>
      <c r="Y674" s="1705"/>
      <c r="Z674" s="1705"/>
    </row>
    <row r="675" spans="1:26" ht="15.75" customHeight="1">
      <c r="A675" s="1705"/>
      <c r="B675" s="1705"/>
      <c r="C675" s="1705"/>
      <c r="D675" s="1705"/>
      <c r="E675" s="1705"/>
      <c r="F675" s="1705"/>
      <c r="G675" s="1705"/>
      <c r="H675" s="1705"/>
      <c r="I675" s="1705"/>
      <c r="J675" s="1705"/>
      <c r="K675" s="1705"/>
      <c r="L675" s="1705"/>
      <c r="M675" s="1705"/>
      <c r="N675" s="1705"/>
      <c r="O675" s="1705"/>
      <c r="P675" s="1705"/>
      <c r="Q675" s="1705"/>
      <c r="R675" s="1705"/>
      <c r="S675" s="1705"/>
      <c r="T675" s="1705"/>
      <c r="U675" s="1705"/>
      <c r="V675" s="1705"/>
      <c r="W675" s="1705"/>
      <c r="X675" s="1705"/>
      <c r="Y675" s="1705"/>
      <c r="Z675" s="1705"/>
    </row>
    <row r="676" spans="1:26" ht="15.75" customHeight="1">
      <c r="A676" s="1705"/>
      <c r="B676" s="1705"/>
      <c r="C676" s="1705"/>
      <c r="D676" s="1705"/>
      <c r="E676" s="1705"/>
      <c r="F676" s="1705"/>
      <c r="G676" s="1705"/>
      <c r="H676" s="1705"/>
      <c r="I676" s="1705"/>
      <c r="J676" s="1705"/>
      <c r="K676" s="1705"/>
      <c r="L676" s="1705"/>
      <c r="M676" s="1705"/>
      <c r="N676" s="1705"/>
      <c r="O676" s="1705"/>
      <c r="P676" s="1705"/>
      <c r="Q676" s="1705"/>
      <c r="R676" s="1705"/>
      <c r="S676" s="1705"/>
      <c r="T676" s="1705"/>
      <c r="U676" s="1705"/>
      <c r="V676" s="1705"/>
      <c r="W676" s="1705"/>
      <c r="X676" s="1705"/>
      <c r="Y676" s="1705"/>
      <c r="Z676" s="1705"/>
    </row>
    <row r="677" spans="1:26" ht="15.75" customHeight="1">
      <c r="A677" s="1705"/>
      <c r="B677" s="1705"/>
      <c r="C677" s="1705"/>
      <c r="D677" s="1705"/>
      <c r="E677" s="1705"/>
      <c r="F677" s="1705"/>
      <c r="G677" s="1705"/>
      <c r="H677" s="1705"/>
      <c r="I677" s="1705"/>
      <c r="J677" s="1705"/>
      <c r="K677" s="1705"/>
      <c r="L677" s="1705"/>
      <c r="M677" s="1705"/>
      <c r="N677" s="1705"/>
      <c r="O677" s="1705"/>
      <c r="P677" s="1705"/>
      <c r="Q677" s="1705"/>
      <c r="R677" s="1705"/>
      <c r="S677" s="1705"/>
      <c r="T677" s="1705"/>
      <c r="U677" s="1705"/>
      <c r="V677" s="1705"/>
      <c r="W677" s="1705"/>
      <c r="X677" s="1705"/>
      <c r="Y677" s="1705"/>
      <c r="Z677" s="1705"/>
    </row>
    <row r="678" spans="1:26" ht="15.75" customHeight="1">
      <c r="A678" s="1705"/>
      <c r="B678" s="1705"/>
      <c r="C678" s="1705"/>
      <c r="D678" s="1705"/>
      <c r="E678" s="1705"/>
      <c r="F678" s="1705"/>
      <c r="G678" s="1705"/>
      <c r="H678" s="1705"/>
      <c r="I678" s="1705"/>
      <c r="J678" s="1705"/>
      <c r="K678" s="1705"/>
      <c r="L678" s="1705"/>
      <c r="M678" s="1705"/>
      <c r="N678" s="1705"/>
      <c r="O678" s="1705"/>
      <c r="P678" s="1705"/>
      <c r="Q678" s="1705"/>
      <c r="R678" s="1705"/>
      <c r="S678" s="1705"/>
      <c r="T678" s="1705"/>
      <c r="U678" s="1705"/>
      <c r="V678" s="1705"/>
      <c r="W678" s="1705"/>
      <c r="X678" s="1705"/>
      <c r="Y678" s="1705"/>
      <c r="Z678" s="1705"/>
    </row>
    <row r="679" spans="1:26" ht="15.75" customHeight="1">
      <c r="A679" s="1705"/>
      <c r="B679" s="1705"/>
      <c r="C679" s="1705"/>
      <c r="D679" s="1705"/>
      <c r="E679" s="1705"/>
      <c r="F679" s="1705"/>
      <c r="G679" s="1705"/>
      <c r="H679" s="1705"/>
      <c r="I679" s="1705"/>
      <c r="J679" s="1705"/>
      <c r="K679" s="1705"/>
      <c r="L679" s="1705"/>
      <c r="M679" s="1705"/>
      <c r="N679" s="1705"/>
      <c r="O679" s="1705"/>
      <c r="P679" s="1705"/>
      <c r="Q679" s="1705"/>
      <c r="R679" s="1705"/>
      <c r="S679" s="1705"/>
      <c r="T679" s="1705"/>
      <c r="U679" s="1705"/>
      <c r="V679" s="1705"/>
      <c r="W679" s="1705"/>
      <c r="X679" s="1705"/>
      <c r="Y679" s="1705"/>
      <c r="Z679" s="1705"/>
    </row>
    <row r="680" spans="1:26" ht="15.75" customHeight="1">
      <c r="A680" s="1705"/>
      <c r="B680" s="1705"/>
      <c r="C680" s="1705"/>
      <c r="D680" s="1705"/>
      <c r="E680" s="1705"/>
      <c r="F680" s="1705"/>
      <c r="G680" s="1705"/>
      <c r="H680" s="1705"/>
      <c r="I680" s="1705"/>
      <c r="J680" s="1705"/>
      <c r="K680" s="1705"/>
      <c r="L680" s="1705"/>
      <c r="M680" s="1705"/>
      <c r="N680" s="1705"/>
      <c r="O680" s="1705"/>
      <c r="P680" s="1705"/>
      <c r="Q680" s="1705"/>
      <c r="R680" s="1705"/>
      <c r="S680" s="1705"/>
      <c r="T680" s="1705"/>
      <c r="U680" s="1705"/>
      <c r="V680" s="1705"/>
      <c r="W680" s="1705"/>
      <c r="X680" s="1705"/>
      <c r="Y680" s="1705"/>
      <c r="Z680" s="1705"/>
    </row>
    <row r="681" spans="1:26" ht="15.75" customHeight="1">
      <c r="A681" s="1705"/>
      <c r="B681" s="1705"/>
      <c r="C681" s="1705"/>
      <c r="D681" s="1705"/>
      <c r="E681" s="1705"/>
      <c r="F681" s="1705"/>
      <c r="G681" s="1705"/>
      <c r="H681" s="1705"/>
      <c r="I681" s="1705"/>
      <c r="J681" s="1705"/>
      <c r="K681" s="1705"/>
      <c r="L681" s="1705"/>
      <c r="M681" s="1705"/>
      <c r="N681" s="1705"/>
      <c r="O681" s="1705"/>
      <c r="P681" s="1705"/>
      <c r="Q681" s="1705"/>
      <c r="R681" s="1705"/>
      <c r="S681" s="1705"/>
      <c r="T681" s="1705"/>
      <c r="U681" s="1705"/>
      <c r="V681" s="1705"/>
      <c r="W681" s="1705"/>
      <c r="X681" s="1705"/>
      <c r="Y681" s="1705"/>
      <c r="Z681" s="1705"/>
    </row>
    <row r="682" spans="1:26" ht="15.75" customHeight="1">
      <c r="A682" s="1705"/>
      <c r="B682" s="1705"/>
      <c r="C682" s="1705"/>
      <c r="D682" s="1705"/>
      <c r="E682" s="1705"/>
      <c r="F682" s="1705"/>
      <c r="G682" s="1705"/>
      <c r="H682" s="1705"/>
      <c r="I682" s="1705"/>
      <c r="J682" s="1705"/>
      <c r="K682" s="1705"/>
      <c r="L682" s="1705"/>
      <c r="M682" s="1705"/>
      <c r="N682" s="1705"/>
      <c r="O682" s="1705"/>
      <c r="P682" s="1705"/>
      <c r="Q682" s="1705"/>
      <c r="R682" s="1705"/>
      <c r="S682" s="1705"/>
      <c r="T682" s="1705"/>
      <c r="U682" s="1705"/>
      <c r="V682" s="1705"/>
      <c r="W682" s="1705"/>
      <c r="X682" s="1705"/>
      <c r="Y682" s="1705"/>
      <c r="Z682" s="1705"/>
    </row>
    <row r="683" spans="1:26" ht="15.75" customHeight="1">
      <c r="A683" s="1705"/>
      <c r="B683" s="1705"/>
      <c r="C683" s="1705"/>
      <c r="D683" s="1705"/>
      <c r="E683" s="1705"/>
      <c r="F683" s="1705"/>
      <c r="G683" s="1705"/>
      <c r="H683" s="1705"/>
      <c r="I683" s="1705"/>
      <c r="J683" s="1705"/>
      <c r="K683" s="1705"/>
      <c r="L683" s="1705"/>
      <c r="M683" s="1705"/>
      <c r="N683" s="1705"/>
      <c r="O683" s="1705"/>
      <c r="P683" s="1705"/>
      <c r="Q683" s="1705"/>
      <c r="R683" s="1705"/>
      <c r="S683" s="1705"/>
      <c r="T683" s="1705"/>
      <c r="U683" s="1705"/>
      <c r="V683" s="1705"/>
      <c r="W683" s="1705"/>
      <c r="X683" s="1705"/>
      <c r="Y683" s="1705"/>
      <c r="Z683" s="1705"/>
    </row>
    <row r="684" spans="1:26" ht="15.75" customHeight="1">
      <c r="A684" s="1705"/>
      <c r="B684" s="1705"/>
      <c r="C684" s="1705"/>
      <c r="D684" s="1705"/>
      <c r="E684" s="1705"/>
      <c r="F684" s="1705"/>
      <c r="G684" s="1705"/>
      <c r="H684" s="1705"/>
      <c r="I684" s="1705"/>
      <c r="J684" s="1705"/>
      <c r="K684" s="1705"/>
      <c r="L684" s="1705"/>
      <c r="M684" s="1705"/>
      <c r="N684" s="1705"/>
      <c r="O684" s="1705"/>
      <c r="P684" s="1705"/>
      <c r="Q684" s="1705"/>
      <c r="R684" s="1705"/>
      <c r="S684" s="1705"/>
      <c r="T684" s="1705"/>
      <c r="U684" s="1705"/>
      <c r="V684" s="1705"/>
      <c r="W684" s="1705"/>
      <c r="X684" s="1705"/>
      <c r="Y684" s="1705"/>
      <c r="Z684" s="1705"/>
    </row>
    <row r="685" spans="1:26" ht="15.75" customHeight="1">
      <c r="A685" s="1705"/>
      <c r="B685" s="1705"/>
      <c r="C685" s="1705"/>
      <c r="D685" s="1705"/>
      <c r="E685" s="1705"/>
      <c r="F685" s="1705"/>
      <c r="G685" s="1705"/>
      <c r="H685" s="1705"/>
      <c r="I685" s="1705"/>
      <c r="J685" s="1705"/>
      <c r="K685" s="1705"/>
      <c r="L685" s="1705"/>
      <c r="M685" s="1705"/>
      <c r="N685" s="1705"/>
      <c r="O685" s="1705"/>
      <c r="P685" s="1705"/>
      <c r="Q685" s="1705"/>
      <c r="R685" s="1705"/>
      <c r="S685" s="1705"/>
      <c r="T685" s="1705"/>
      <c r="U685" s="1705"/>
      <c r="V685" s="1705"/>
      <c r="W685" s="1705"/>
      <c r="X685" s="1705"/>
      <c r="Y685" s="1705"/>
      <c r="Z685" s="1705"/>
    </row>
    <row r="686" spans="1:26" ht="15.75" customHeight="1">
      <c r="A686" s="1705"/>
      <c r="B686" s="1705"/>
      <c r="C686" s="1705"/>
      <c r="D686" s="1705"/>
      <c r="E686" s="1705"/>
      <c r="F686" s="1705"/>
      <c r="G686" s="1705"/>
      <c r="H686" s="1705"/>
      <c r="I686" s="1705"/>
      <c r="J686" s="1705"/>
      <c r="K686" s="1705"/>
      <c r="L686" s="1705"/>
      <c r="M686" s="1705"/>
      <c r="N686" s="1705"/>
      <c r="O686" s="1705"/>
      <c r="P686" s="1705"/>
      <c r="Q686" s="1705"/>
      <c r="R686" s="1705"/>
      <c r="S686" s="1705"/>
      <c r="T686" s="1705"/>
      <c r="U686" s="1705"/>
      <c r="V686" s="1705"/>
      <c r="W686" s="1705"/>
      <c r="X686" s="1705"/>
      <c r="Y686" s="1705"/>
      <c r="Z686" s="1705"/>
    </row>
    <row r="687" spans="1:26" ht="15.75" customHeight="1">
      <c r="A687" s="1705"/>
      <c r="B687" s="1705"/>
      <c r="C687" s="1705"/>
      <c r="D687" s="1705"/>
      <c r="E687" s="1705"/>
      <c r="F687" s="1705"/>
      <c r="G687" s="1705"/>
      <c r="H687" s="1705"/>
      <c r="I687" s="1705"/>
      <c r="J687" s="1705"/>
      <c r="K687" s="1705"/>
      <c r="L687" s="1705"/>
      <c r="M687" s="1705"/>
      <c r="N687" s="1705"/>
      <c r="O687" s="1705"/>
      <c r="P687" s="1705"/>
      <c r="Q687" s="1705"/>
      <c r="R687" s="1705"/>
      <c r="S687" s="1705"/>
      <c r="T687" s="1705"/>
      <c r="U687" s="1705"/>
      <c r="V687" s="1705"/>
      <c r="W687" s="1705"/>
      <c r="X687" s="1705"/>
      <c r="Y687" s="1705"/>
      <c r="Z687" s="1705"/>
    </row>
    <row r="688" spans="1:26" ht="15.75" customHeight="1">
      <c r="A688" s="1705"/>
      <c r="B688" s="1705"/>
      <c r="C688" s="1705"/>
      <c r="D688" s="1705"/>
      <c r="E688" s="1705"/>
      <c r="F688" s="1705"/>
      <c r="G688" s="1705"/>
      <c r="H688" s="1705"/>
      <c r="I688" s="1705"/>
      <c r="J688" s="1705"/>
      <c r="K688" s="1705"/>
      <c r="L688" s="1705"/>
      <c r="M688" s="1705"/>
      <c r="N688" s="1705"/>
      <c r="O688" s="1705"/>
      <c r="P688" s="1705"/>
      <c r="Q688" s="1705"/>
      <c r="R688" s="1705"/>
      <c r="S688" s="1705"/>
      <c r="T688" s="1705"/>
      <c r="U688" s="1705"/>
      <c r="V688" s="1705"/>
      <c r="W688" s="1705"/>
      <c r="X688" s="1705"/>
      <c r="Y688" s="1705"/>
      <c r="Z688" s="1705"/>
    </row>
    <row r="689" spans="1:26" ht="15.75" customHeight="1">
      <c r="A689" s="1705"/>
      <c r="B689" s="1705"/>
      <c r="C689" s="1705"/>
      <c r="D689" s="1705"/>
      <c r="E689" s="1705"/>
      <c r="F689" s="1705"/>
      <c r="G689" s="1705"/>
      <c r="H689" s="1705"/>
      <c r="I689" s="1705"/>
      <c r="J689" s="1705"/>
      <c r="K689" s="1705"/>
      <c r="L689" s="1705"/>
      <c r="M689" s="1705"/>
      <c r="N689" s="1705"/>
      <c r="O689" s="1705"/>
      <c r="P689" s="1705"/>
      <c r="Q689" s="1705"/>
      <c r="R689" s="1705"/>
      <c r="S689" s="1705"/>
      <c r="T689" s="1705"/>
      <c r="U689" s="1705"/>
      <c r="V689" s="1705"/>
      <c r="W689" s="1705"/>
      <c r="X689" s="1705"/>
      <c r="Y689" s="1705"/>
      <c r="Z689" s="1705"/>
    </row>
    <row r="690" spans="1:26" ht="15.75" customHeight="1">
      <c r="A690" s="1705"/>
      <c r="B690" s="1705"/>
      <c r="C690" s="1705"/>
      <c r="D690" s="1705"/>
      <c r="E690" s="1705"/>
      <c r="F690" s="1705"/>
      <c r="G690" s="1705"/>
      <c r="H690" s="1705"/>
      <c r="I690" s="1705"/>
      <c r="J690" s="1705"/>
      <c r="K690" s="1705"/>
      <c r="L690" s="1705"/>
      <c r="M690" s="1705"/>
      <c r="N690" s="1705"/>
      <c r="O690" s="1705"/>
      <c r="P690" s="1705"/>
      <c r="Q690" s="1705"/>
      <c r="R690" s="1705"/>
      <c r="S690" s="1705"/>
      <c r="T690" s="1705"/>
      <c r="U690" s="1705"/>
      <c r="V690" s="1705"/>
      <c r="W690" s="1705"/>
      <c r="X690" s="1705"/>
      <c r="Y690" s="1705"/>
      <c r="Z690" s="1705"/>
    </row>
    <row r="691" spans="1:26" ht="15.75" customHeight="1">
      <c r="A691" s="1705"/>
      <c r="B691" s="1705"/>
      <c r="C691" s="1705"/>
      <c r="D691" s="1705"/>
      <c r="E691" s="1705"/>
      <c r="F691" s="1705"/>
      <c r="G691" s="1705"/>
      <c r="H691" s="1705"/>
      <c r="I691" s="1705"/>
      <c r="J691" s="1705"/>
      <c r="K691" s="1705"/>
      <c r="L691" s="1705"/>
      <c r="M691" s="1705"/>
      <c r="N691" s="1705"/>
      <c r="O691" s="1705"/>
      <c r="P691" s="1705"/>
      <c r="Q691" s="1705"/>
      <c r="R691" s="1705"/>
      <c r="S691" s="1705"/>
      <c r="T691" s="1705"/>
      <c r="U691" s="1705"/>
      <c r="V691" s="1705"/>
      <c r="W691" s="1705"/>
      <c r="X691" s="1705"/>
      <c r="Y691" s="1705"/>
      <c r="Z691" s="1705"/>
    </row>
    <row r="692" spans="1:26" ht="15.75" customHeight="1">
      <c r="A692" s="1705"/>
      <c r="B692" s="1705"/>
      <c r="C692" s="1705"/>
      <c r="D692" s="1705"/>
      <c r="E692" s="1705"/>
      <c r="F692" s="1705"/>
      <c r="G692" s="1705"/>
      <c r="H692" s="1705"/>
      <c r="I692" s="1705"/>
      <c r="J692" s="1705"/>
      <c r="K692" s="1705"/>
      <c r="L692" s="1705"/>
      <c r="M692" s="1705"/>
      <c r="N692" s="1705"/>
      <c r="O692" s="1705"/>
      <c r="P692" s="1705"/>
      <c r="Q692" s="1705"/>
      <c r="R692" s="1705"/>
      <c r="S692" s="1705"/>
      <c r="T692" s="1705"/>
      <c r="U692" s="1705"/>
      <c r="V692" s="1705"/>
      <c r="W692" s="1705"/>
      <c r="X692" s="1705"/>
      <c r="Y692" s="1705"/>
      <c r="Z692" s="1705"/>
    </row>
    <row r="693" spans="1:26" ht="15.75" customHeight="1">
      <c r="A693" s="1705"/>
      <c r="B693" s="1705"/>
      <c r="C693" s="1705"/>
      <c r="D693" s="1705"/>
      <c r="E693" s="1705"/>
      <c r="F693" s="1705"/>
      <c r="G693" s="1705"/>
      <c r="H693" s="1705"/>
      <c r="I693" s="1705"/>
      <c r="J693" s="1705"/>
      <c r="K693" s="1705"/>
      <c r="L693" s="1705"/>
      <c r="M693" s="1705"/>
      <c r="N693" s="1705"/>
      <c r="O693" s="1705"/>
      <c r="P693" s="1705"/>
      <c r="Q693" s="1705"/>
      <c r="R693" s="1705"/>
      <c r="S693" s="1705"/>
      <c r="T693" s="1705"/>
      <c r="U693" s="1705"/>
      <c r="V693" s="1705"/>
      <c r="W693" s="1705"/>
      <c r="X693" s="1705"/>
      <c r="Y693" s="1705"/>
      <c r="Z693" s="1705"/>
    </row>
    <row r="694" spans="1:26" ht="15.75" customHeight="1">
      <c r="A694" s="1705"/>
      <c r="B694" s="1705"/>
      <c r="C694" s="1705"/>
      <c r="D694" s="1705"/>
      <c r="E694" s="1705"/>
      <c r="F694" s="1705"/>
      <c r="G694" s="1705"/>
      <c r="H694" s="1705"/>
      <c r="I694" s="1705"/>
      <c r="J694" s="1705"/>
      <c r="K694" s="1705"/>
      <c r="L694" s="1705"/>
      <c r="M694" s="1705"/>
      <c r="N694" s="1705"/>
      <c r="O694" s="1705"/>
      <c r="P694" s="1705"/>
      <c r="Q694" s="1705"/>
      <c r="R694" s="1705"/>
      <c r="S694" s="1705"/>
      <c r="T694" s="1705"/>
      <c r="U694" s="1705"/>
      <c r="V694" s="1705"/>
      <c r="W694" s="1705"/>
      <c r="X694" s="1705"/>
      <c r="Y694" s="1705"/>
      <c r="Z694" s="1705"/>
    </row>
    <row r="695" spans="1:26" ht="15.75" customHeight="1">
      <c r="A695" s="1705"/>
      <c r="B695" s="1705"/>
      <c r="C695" s="1705"/>
      <c r="D695" s="1705"/>
      <c r="E695" s="1705"/>
      <c r="F695" s="1705"/>
      <c r="G695" s="1705"/>
      <c r="H695" s="1705"/>
      <c r="I695" s="1705"/>
      <c r="J695" s="1705"/>
      <c r="K695" s="1705"/>
      <c r="L695" s="1705"/>
      <c r="M695" s="1705"/>
      <c r="N695" s="1705"/>
      <c r="O695" s="1705"/>
      <c r="P695" s="1705"/>
      <c r="Q695" s="1705"/>
      <c r="R695" s="1705"/>
      <c r="S695" s="1705"/>
      <c r="T695" s="1705"/>
      <c r="U695" s="1705"/>
      <c r="V695" s="1705"/>
      <c r="W695" s="1705"/>
      <c r="X695" s="1705"/>
      <c r="Y695" s="1705"/>
      <c r="Z695" s="1705"/>
    </row>
    <row r="696" spans="1:26" ht="15.75" customHeight="1">
      <c r="A696" s="1705"/>
      <c r="B696" s="1705"/>
      <c r="C696" s="1705"/>
      <c r="D696" s="1705"/>
      <c r="E696" s="1705"/>
      <c r="F696" s="1705"/>
      <c r="G696" s="1705"/>
      <c r="H696" s="1705"/>
      <c r="I696" s="1705"/>
      <c r="J696" s="1705"/>
      <c r="K696" s="1705"/>
      <c r="L696" s="1705"/>
      <c r="M696" s="1705"/>
      <c r="N696" s="1705"/>
      <c r="O696" s="1705"/>
      <c r="P696" s="1705"/>
      <c r="Q696" s="1705"/>
      <c r="R696" s="1705"/>
      <c r="S696" s="1705"/>
      <c r="T696" s="1705"/>
      <c r="U696" s="1705"/>
      <c r="V696" s="1705"/>
      <c r="W696" s="1705"/>
      <c r="X696" s="1705"/>
      <c r="Y696" s="1705"/>
      <c r="Z696" s="1705"/>
    </row>
    <row r="697" spans="1:26" ht="15.75" customHeight="1">
      <c r="A697" s="1705"/>
      <c r="B697" s="1705"/>
      <c r="C697" s="1705"/>
      <c r="D697" s="1705"/>
      <c r="E697" s="1705"/>
      <c r="F697" s="1705"/>
      <c r="G697" s="1705"/>
      <c r="H697" s="1705"/>
      <c r="I697" s="1705"/>
      <c r="J697" s="1705"/>
      <c r="K697" s="1705"/>
      <c r="L697" s="1705"/>
      <c r="M697" s="1705"/>
      <c r="N697" s="1705"/>
      <c r="O697" s="1705"/>
      <c r="P697" s="1705"/>
      <c r="Q697" s="1705"/>
      <c r="R697" s="1705"/>
      <c r="S697" s="1705"/>
      <c r="T697" s="1705"/>
      <c r="U697" s="1705"/>
      <c r="V697" s="1705"/>
      <c r="W697" s="1705"/>
      <c r="X697" s="1705"/>
      <c r="Y697" s="1705"/>
      <c r="Z697" s="1705"/>
    </row>
    <row r="698" spans="1:26" ht="15.75" customHeight="1">
      <c r="A698" s="1705"/>
      <c r="B698" s="1705"/>
      <c r="C698" s="1705"/>
      <c r="D698" s="1705"/>
      <c r="E698" s="1705"/>
      <c r="F698" s="1705"/>
      <c r="G698" s="1705"/>
      <c r="H698" s="1705"/>
      <c r="I698" s="1705"/>
      <c r="J698" s="1705"/>
      <c r="K698" s="1705"/>
      <c r="L698" s="1705"/>
      <c r="M698" s="1705"/>
      <c r="N698" s="1705"/>
      <c r="O698" s="1705"/>
      <c r="P698" s="1705"/>
      <c r="Q698" s="1705"/>
      <c r="R698" s="1705"/>
      <c r="S698" s="1705"/>
      <c r="T698" s="1705"/>
      <c r="U698" s="1705"/>
      <c r="V698" s="1705"/>
      <c r="W698" s="1705"/>
      <c r="X698" s="1705"/>
      <c r="Y698" s="1705"/>
      <c r="Z698" s="1705"/>
    </row>
    <row r="699" spans="1:26" ht="15.75" customHeight="1">
      <c r="A699" s="1705"/>
      <c r="B699" s="1705"/>
      <c r="C699" s="1705"/>
      <c r="D699" s="1705"/>
      <c r="E699" s="1705"/>
      <c r="F699" s="1705"/>
      <c r="G699" s="1705"/>
      <c r="H699" s="1705"/>
      <c r="I699" s="1705"/>
      <c r="J699" s="1705"/>
      <c r="K699" s="1705"/>
      <c r="L699" s="1705"/>
      <c r="M699" s="1705"/>
      <c r="N699" s="1705"/>
      <c r="O699" s="1705"/>
      <c r="P699" s="1705"/>
      <c r="Q699" s="1705"/>
      <c r="R699" s="1705"/>
      <c r="S699" s="1705"/>
      <c r="T699" s="1705"/>
      <c r="U699" s="1705"/>
      <c r="V699" s="1705"/>
      <c r="W699" s="1705"/>
      <c r="X699" s="1705"/>
      <c r="Y699" s="1705"/>
      <c r="Z699" s="1705"/>
    </row>
    <row r="700" spans="1:26" ht="15.75" customHeight="1">
      <c r="A700" s="1705"/>
      <c r="B700" s="1705"/>
      <c r="C700" s="1705"/>
      <c r="D700" s="1705"/>
      <c r="E700" s="1705"/>
      <c r="F700" s="1705"/>
      <c r="G700" s="1705"/>
      <c r="H700" s="1705"/>
      <c r="I700" s="1705"/>
      <c r="J700" s="1705"/>
      <c r="K700" s="1705"/>
      <c r="L700" s="1705"/>
      <c r="M700" s="1705"/>
      <c r="N700" s="1705"/>
      <c r="O700" s="1705"/>
      <c r="P700" s="1705"/>
      <c r="Q700" s="1705"/>
      <c r="R700" s="1705"/>
      <c r="S700" s="1705"/>
      <c r="T700" s="1705"/>
      <c r="U700" s="1705"/>
      <c r="V700" s="1705"/>
      <c r="W700" s="1705"/>
      <c r="X700" s="1705"/>
      <c r="Y700" s="1705"/>
      <c r="Z700" s="1705"/>
    </row>
    <row r="701" spans="1:26" ht="15.75" customHeight="1">
      <c r="A701" s="1705"/>
      <c r="B701" s="1705"/>
      <c r="C701" s="1705"/>
      <c r="D701" s="1705"/>
      <c r="E701" s="1705"/>
      <c r="F701" s="1705"/>
      <c r="G701" s="1705"/>
      <c r="H701" s="1705"/>
      <c r="I701" s="1705"/>
      <c r="J701" s="1705"/>
      <c r="K701" s="1705"/>
      <c r="L701" s="1705"/>
      <c r="M701" s="1705"/>
      <c r="N701" s="1705"/>
      <c r="O701" s="1705"/>
      <c r="P701" s="1705"/>
      <c r="Q701" s="1705"/>
      <c r="R701" s="1705"/>
      <c r="S701" s="1705"/>
      <c r="T701" s="1705"/>
      <c r="U701" s="1705"/>
      <c r="V701" s="1705"/>
      <c r="W701" s="1705"/>
      <c r="X701" s="1705"/>
      <c r="Y701" s="1705"/>
      <c r="Z701" s="1705"/>
    </row>
    <row r="702" spans="1:26" ht="15.75" customHeight="1">
      <c r="A702" s="1705"/>
      <c r="B702" s="1705"/>
      <c r="C702" s="1705"/>
      <c r="D702" s="1705"/>
      <c r="E702" s="1705"/>
      <c r="F702" s="1705"/>
      <c r="G702" s="1705"/>
      <c r="H702" s="1705"/>
      <c r="I702" s="1705"/>
      <c r="J702" s="1705"/>
      <c r="K702" s="1705"/>
      <c r="L702" s="1705"/>
      <c r="M702" s="1705"/>
      <c r="N702" s="1705"/>
      <c r="O702" s="1705"/>
      <c r="P702" s="1705"/>
      <c r="Q702" s="1705"/>
      <c r="R702" s="1705"/>
      <c r="S702" s="1705"/>
      <c r="T702" s="1705"/>
      <c r="U702" s="1705"/>
      <c r="V702" s="1705"/>
      <c r="W702" s="1705"/>
      <c r="X702" s="1705"/>
      <c r="Y702" s="1705"/>
      <c r="Z702" s="1705"/>
    </row>
    <row r="703" spans="1:26" ht="15.75" customHeight="1">
      <c r="A703" s="1705"/>
      <c r="B703" s="1705"/>
      <c r="C703" s="1705"/>
      <c r="D703" s="1705"/>
      <c r="E703" s="1705"/>
      <c r="F703" s="1705"/>
      <c r="G703" s="1705"/>
      <c r="H703" s="1705"/>
      <c r="I703" s="1705"/>
      <c r="J703" s="1705"/>
      <c r="K703" s="1705"/>
      <c r="L703" s="1705"/>
      <c r="M703" s="1705"/>
      <c r="N703" s="1705"/>
      <c r="O703" s="1705"/>
      <c r="P703" s="1705"/>
      <c r="Q703" s="1705"/>
      <c r="R703" s="1705"/>
      <c r="S703" s="1705"/>
      <c r="T703" s="1705"/>
      <c r="U703" s="1705"/>
      <c r="V703" s="1705"/>
      <c r="W703" s="1705"/>
      <c r="X703" s="1705"/>
      <c r="Y703" s="1705"/>
      <c r="Z703" s="1705"/>
    </row>
    <row r="704" spans="1:26" ht="15.75" customHeight="1">
      <c r="A704" s="1705"/>
      <c r="B704" s="1705"/>
      <c r="C704" s="1705"/>
      <c r="D704" s="1705"/>
      <c r="E704" s="1705"/>
      <c r="F704" s="1705"/>
      <c r="G704" s="1705"/>
      <c r="H704" s="1705"/>
      <c r="I704" s="1705"/>
      <c r="J704" s="1705"/>
      <c r="K704" s="1705"/>
      <c r="L704" s="1705"/>
      <c r="M704" s="1705"/>
      <c r="N704" s="1705"/>
      <c r="O704" s="1705"/>
      <c r="P704" s="1705"/>
      <c r="Q704" s="1705"/>
      <c r="R704" s="1705"/>
      <c r="S704" s="1705"/>
      <c r="T704" s="1705"/>
      <c r="U704" s="1705"/>
      <c r="V704" s="1705"/>
      <c r="W704" s="1705"/>
      <c r="X704" s="1705"/>
      <c r="Y704" s="1705"/>
      <c r="Z704" s="1705"/>
    </row>
    <row r="705" spans="1:26" ht="15.75" customHeight="1">
      <c r="A705" s="1705"/>
      <c r="B705" s="1705"/>
      <c r="C705" s="1705"/>
      <c r="D705" s="1705"/>
      <c r="E705" s="1705"/>
      <c r="F705" s="1705"/>
      <c r="G705" s="1705"/>
      <c r="H705" s="1705"/>
      <c r="I705" s="1705"/>
      <c r="J705" s="1705"/>
      <c r="K705" s="1705"/>
      <c r="L705" s="1705"/>
      <c r="M705" s="1705"/>
      <c r="N705" s="1705"/>
      <c r="O705" s="1705"/>
      <c r="P705" s="1705"/>
      <c r="Q705" s="1705"/>
      <c r="R705" s="1705"/>
      <c r="S705" s="1705"/>
      <c r="T705" s="1705"/>
      <c r="U705" s="1705"/>
      <c r="V705" s="1705"/>
      <c r="W705" s="1705"/>
      <c r="X705" s="1705"/>
      <c r="Y705" s="1705"/>
      <c r="Z705" s="1705"/>
    </row>
    <row r="706" spans="1:26" ht="15.75" customHeight="1">
      <c r="A706" s="1705"/>
      <c r="B706" s="1705"/>
      <c r="C706" s="1705"/>
      <c r="D706" s="1705"/>
      <c r="E706" s="1705"/>
      <c r="F706" s="1705"/>
      <c r="G706" s="1705"/>
      <c r="H706" s="1705"/>
      <c r="I706" s="1705"/>
      <c r="J706" s="1705"/>
      <c r="K706" s="1705"/>
      <c r="L706" s="1705"/>
      <c r="M706" s="1705"/>
      <c r="N706" s="1705"/>
      <c r="O706" s="1705"/>
      <c r="P706" s="1705"/>
      <c r="Q706" s="1705"/>
      <c r="R706" s="1705"/>
      <c r="S706" s="1705"/>
      <c r="T706" s="1705"/>
      <c r="U706" s="1705"/>
      <c r="V706" s="1705"/>
      <c r="W706" s="1705"/>
      <c r="X706" s="1705"/>
      <c r="Y706" s="1705"/>
      <c r="Z706" s="1705"/>
    </row>
    <row r="707" spans="1:26" ht="15.75" customHeight="1">
      <c r="A707" s="1705"/>
      <c r="B707" s="1705"/>
      <c r="C707" s="1705"/>
      <c r="D707" s="1705"/>
      <c r="E707" s="1705"/>
      <c r="F707" s="1705"/>
      <c r="G707" s="1705"/>
      <c r="H707" s="1705"/>
      <c r="I707" s="1705"/>
      <c r="J707" s="1705"/>
      <c r="K707" s="1705"/>
      <c r="L707" s="1705"/>
      <c r="M707" s="1705"/>
      <c r="N707" s="1705"/>
      <c r="O707" s="1705"/>
      <c r="P707" s="1705"/>
      <c r="Q707" s="1705"/>
      <c r="R707" s="1705"/>
      <c r="S707" s="1705"/>
      <c r="T707" s="1705"/>
      <c r="U707" s="1705"/>
      <c r="V707" s="1705"/>
      <c r="W707" s="1705"/>
      <c r="X707" s="1705"/>
      <c r="Y707" s="1705"/>
      <c r="Z707" s="1705"/>
    </row>
    <row r="708" spans="1:26" ht="15.75" customHeight="1">
      <c r="A708" s="1705"/>
      <c r="B708" s="1705"/>
      <c r="C708" s="1705"/>
      <c r="D708" s="1705"/>
      <c r="E708" s="1705"/>
      <c r="F708" s="1705"/>
      <c r="G708" s="1705"/>
      <c r="H708" s="1705"/>
      <c r="I708" s="1705"/>
      <c r="J708" s="1705"/>
      <c r="K708" s="1705"/>
      <c r="L708" s="1705"/>
      <c r="M708" s="1705"/>
      <c r="N708" s="1705"/>
      <c r="O708" s="1705"/>
      <c r="P708" s="1705"/>
      <c r="Q708" s="1705"/>
      <c r="R708" s="1705"/>
      <c r="S708" s="1705"/>
      <c r="T708" s="1705"/>
      <c r="U708" s="1705"/>
      <c r="V708" s="1705"/>
      <c r="W708" s="1705"/>
      <c r="X708" s="1705"/>
      <c r="Y708" s="1705"/>
      <c r="Z708" s="1705"/>
    </row>
    <row r="709" spans="1:26" ht="15.75" customHeight="1">
      <c r="A709" s="1705"/>
      <c r="B709" s="1705"/>
      <c r="C709" s="1705"/>
      <c r="D709" s="1705"/>
      <c r="E709" s="1705"/>
      <c r="F709" s="1705"/>
      <c r="G709" s="1705"/>
      <c r="H709" s="1705"/>
      <c r="I709" s="1705"/>
      <c r="J709" s="1705"/>
      <c r="K709" s="1705"/>
      <c r="L709" s="1705"/>
      <c r="M709" s="1705"/>
      <c r="N709" s="1705"/>
      <c r="O709" s="1705"/>
      <c r="P709" s="1705"/>
      <c r="Q709" s="1705"/>
      <c r="R709" s="1705"/>
      <c r="S709" s="1705"/>
      <c r="T709" s="1705"/>
      <c r="U709" s="1705"/>
      <c r="V709" s="1705"/>
      <c r="W709" s="1705"/>
      <c r="X709" s="1705"/>
      <c r="Y709" s="1705"/>
      <c r="Z709" s="1705"/>
    </row>
    <row r="710" spans="1:26" ht="15.75" customHeight="1">
      <c r="A710" s="1705"/>
      <c r="B710" s="1705"/>
      <c r="C710" s="1705"/>
      <c r="D710" s="1705"/>
      <c r="E710" s="1705"/>
      <c r="F710" s="1705"/>
      <c r="G710" s="1705"/>
      <c r="H710" s="1705"/>
      <c r="I710" s="1705"/>
      <c r="J710" s="1705"/>
      <c r="K710" s="1705"/>
      <c r="L710" s="1705"/>
      <c r="M710" s="1705"/>
      <c r="N710" s="1705"/>
      <c r="O710" s="1705"/>
      <c r="P710" s="1705"/>
      <c r="Q710" s="1705"/>
      <c r="R710" s="1705"/>
      <c r="S710" s="1705"/>
      <c r="T710" s="1705"/>
      <c r="U710" s="1705"/>
      <c r="V710" s="1705"/>
      <c r="W710" s="1705"/>
      <c r="X710" s="1705"/>
      <c r="Y710" s="1705"/>
      <c r="Z710" s="1705"/>
    </row>
    <row r="711" spans="1:26" ht="15.75" customHeight="1">
      <c r="A711" s="1705"/>
      <c r="B711" s="1705"/>
      <c r="C711" s="1705"/>
      <c r="D711" s="1705"/>
      <c r="E711" s="1705"/>
      <c r="F711" s="1705"/>
      <c r="G711" s="1705"/>
      <c r="H711" s="1705"/>
      <c r="I711" s="1705"/>
      <c r="J711" s="1705"/>
      <c r="K711" s="1705"/>
      <c r="L711" s="1705"/>
      <c r="M711" s="1705"/>
      <c r="N711" s="1705"/>
      <c r="O711" s="1705"/>
      <c r="P711" s="1705"/>
      <c r="Q711" s="1705"/>
      <c r="R711" s="1705"/>
      <c r="S711" s="1705"/>
      <c r="T711" s="1705"/>
      <c r="U711" s="1705"/>
      <c r="V711" s="1705"/>
      <c r="W711" s="1705"/>
      <c r="X711" s="1705"/>
      <c r="Y711" s="1705"/>
      <c r="Z711" s="1705"/>
    </row>
    <row r="712" spans="1:26" ht="15.75" customHeight="1">
      <c r="A712" s="1705"/>
      <c r="B712" s="1705"/>
      <c r="C712" s="1705"/>
      <c r="D712" s="1705"/>
      <c r="E712" s="1705"/>
      <c r="F712" s="1705"/>
      <c r="G712" s="1705"/>
      <c r="H712" s="1705"/>
      <c r="I712" s="1705"/>
      <c r="J712" s="1705"/>
      <c r="K712" s="1705"/>
      <c r="L712" s="1705"/>
      <c r="M712" s="1705"/>
      <c r="N712" s="1705"/>
      <c r="O712" s="1705"/>
      <c r="P712" s="1705"/>
      <c r="Q712" s="1705"/>
      <c r="R712" s="1705"/>
      <c r="S712" s="1705"/>
      <c r="T712" s="1705"/>
      <c r="U712" s="1705"/>
      <c r="V712" s="1705"/>
      <c r="W712" s="1705"/>
      <c r="X712" s="1705"/>
      <c r="Y712" s="1705"/>
      <c r="Z712" s="1705"/>
    </row>
    <row r="713" spans="1:26" ht="15.75" customHeight="1">
      <c r="A713" s="1705"/>
      <c r="B713" s="1705"/>
      <c r="C713" s="1705"/>
      <c r="D713" s="1705"/>
      <c r="E713" s="1705"/>
      <c r="F713" s="1705"/>
      <c r="G713" s="1705"/>
      <c r="H713" s="1705"/>
      <c r="I713" s="1705"/>
      <c r="J713" s="1705"/>
      <c r="K713" s="1705"/>
      <c r="L713" s="1705"/>
      <c r="M713" s="1705"/>
      <c r="N713" s="1705"/>
      <c r="O713" s="1705"/>
      <c r="P713" s="1705"/>
      <c r="Q713" s="1705"/>
      <c r="R713" s="1705"/>
      <c r="S713" s="1705"/>
      <c r="T713" s="1705"/>
      <c r="U713" s="1705"/>
      <c r="V713" s="1705"/>
      <c r="W713" s="1705"/>
      <c r="X713" s="1705"/>
      <c r="Y713" s="1705"/>
      <c r="Z713" s="1705"/>
    </row>
    <row r="714" spans="1:26" ht="15.75" customHeight="1">
      <c r="A714" s="1705"/>
      <c r="B714" s="1705"/>
      <c r="C714" s="1705"/>
      <c r="D714" s="1705"/>
      <c r="E714" s="1705"/>
      <c r="F714" s="1705"/>
      <c r="G714" s="1705"/>
      <c r="H714" s="1705"/>
      <c r="I714" s="1705"/>
      <c r="J714" s="1705"/>
      <c r="K714" s="1705"/>
      <c r="L714" s="1705"/>
      <c r="M714" s="1705"/>
      <c r="N714" s="1705"/>
      <c r="O714" s="1705"/>
      <c r="P714" s="1705"/>
      <c r="Q714" s="1705"/>
      <c r="R714" s="1705"/>
      <c r="S714" s="1705"/>
      <c r="T714" s="1705"/>
      <c r="U714" s="1705"/>
      <c r="V714" s="1705"/>
      <c r="W714" s="1705"/>
      <c r="X714" s="1705"/>
      <c r="Y714" s="1705"/>
      <c r="Z714" s="1705"/>
    </row>
    <row r="715" spans="1:26" ht="15.75" customHeight="1">
      <c r="A715" s="1705"/>
      <c r="B715" s="1705"/>
      <c r="C715" s="1705"/>
      <c r="D715" s="1705"/>
      <c r="E715" s="1705"/>
      <c r="F715" s="1705"/>
      <c r="G715" s="1705"/>
      <c r="H715" s="1705"/>
      <c r="I715" s="1705"/>
      <c r="J715" s="1705"/>
      <c r="K715" s="1705"/>
      <c r="L715" s="1705"/>
      <c r="M715" s="1705"/>
      <c r="N715" s="1705"/>
      <c r="O715" s="1705"/>
      <c r="P715" s="1705"/>
      <c r="Q715" s="1705"/>
      <c r="R715" s="1705"/>
      <c r="S715" s="1705"/>
      <c r="T715" s="1705"/>
      <c r="U715" s="1705"/>
      <c r="V715" s="1705"/>
      <c r="W715" s="1705"/>
      <c r="X715" s="1705"/>
      <c r="Y715" s="1705"/>
      <c r="Z715" s="1705"/>
    </row>
    <row r="716" spans="1:26" ht="15.75" customHeight="1">
      <c r="A716" s="1705"/>
      <c r="B716" s="1705"/>
      <c r="C716" s="1705"/>
      <c r="D716" s="1705"/>
      <c r="E716" s="1705"/>
      <c r="F716" s="1705"/>
      <c r="G716" s="1705"/>
      <c r="H716" s="1705"/>
      <c r="I716" s="1705"/>
      <c r="J716" s="1705"/>
      <c r="K716" s="1705"/>
      <c r="L716" s="1705"/>
      <c r="M716" s="1705"/>
      <c r="N716" s="1705"/>
      <c r="O716" s="1705"/>
      <c r="P716" s="1705"/>
      <c r="Q716" s="1705"/>
      <c r="R716" s="1705"/>
      <c r="S716" s="1705"/>
      <c r="T716" s="1705"/>
      <c r="U716" s="1705"/>
      <c r="V716" s="1705"/>
      <c r="W716" s="1705"/>
      <c r="X716" s="1705"/>
      <c r="Y716" s="1705"/>
      <c r="Z716" s="1705"/>
    </row>
    <row r="717" spans="1:26" ht="15.75" customHeight="1">
      <c r="A717" s="1705"/>
      <c r="B717" s="1705"/>
      <c r="C717" s="1705"/>
      <c r="D717" s="1705"/>
      <c r="E717" s="1705"/>
      <c r="F717" s="1705"/>
      <c r="G717" s="1705"/>
      <c r="H717" s="1705"/>
      <c r="I717" s="1705"/>
      <c r="J717" s="1705"/>
      <c r="K717" s="1705"/>
      <c r="L717" s="1705"/>
      <c r="M717" s="1705"/>
      <c r="N717" s="1705"/>
      <c r="O717" s="1705"/>
      <c r="P717" s="1705"/>
      <c r="Q717" s="1705"/>
      <c r="R717" s="1705"/>
      <c r="S717" s="1705"/>
      <c r="T717" s="1705"/>
      <c r="U717" s="1705"/>
      <c r="V717" s="1705"/>
      <c r="W717" s="1705"/>
      <c r="X717" s="1705"/>
      <c r="Y717" s="1705"/>
      <c r="Z717" s="1705"/>
    </row>
    <row r="718" spans="1:26" ht="15.75" customHeight="1">
      <c r="A718" s="1705"/>
      <c r="B718" s="1705"/>
      <c r="C718" s="1705"/>
      <c r="D718" s="1705"/>
      <c r="E718" s="1705"/>
      <c r="F718" s="1705"/>
      <c r="G718" s="1705"/>
      <c r="H718" s="1705"/>
      <c r="I718" s="1705"/>
      <c r="J718" s="1705"/>
      <c r="K718" s="1705"/>
      <c r="L718" s="1705"/>
      <c r="M718" s="1705"/>
      <c r="N718" s="1705"/>
      <c r="O718" s="1705"/>
      <c r="P718" s="1705"/>
      <c r="Q718" s="1705"/>
      <c r="R718" s="1705"/>
      <c r="S718" s="1705"/>
      <c r="T718" s="1705"/>
      <c r="U718" s="1705"/>
      <c r="V718" s="1705"/>
      <c r="W718" s="1705"/>
      <c r="X718" s="1705"/>
      <c r="Y718" s="1705"/>
      <c r="Z718" s="1705"/>
    </row>
    <row r="719" spans="1:26" ht="15.75" customHeight="1">
      <c r="A719" s="1705"/>
      <c r="B719" s="1705"/>
      <c r="C719" s="1705"/>
      <c r="D719" s="1705"/>
      <c r="E719" s="1705"/>
      <c r="F719" s="1705"/>
      <c r="G719" s="1705"/>
      <c r="H719" s="1705"/>
      <c r="I719" s="1705"/>
      <c r="J719" s="1705"/>
      <c r="K719" s="1705"/>
      <c r="L719" s="1705"/>
      <c r="M719" s="1705"/>
      <c r="N719" s="1705"/>
      <c r="O719" s="1705"/>
      <c r="P719" s="1705"/>
      <c r="Q719" s="1705"/>
      <c r="R719" s="1705"/>
      <c r="S719" s="1705"/>
      <c r="T719" s="1705"/>
      <c r="U719" s="1705"/>
      <c r="V719" s="1705"/>
      <c r="W719" s="1705"/>
      <c r="X719" s="1705"/>
      <c r="Y719" s="1705"/>
      <c r="Z719" s="1705"/>
    </row>
    <row r="720" spans="1:26" ht="15.75" customHeight="1">
      <c r="A720" s="1705"/>
      <c r="B720" s="1705"/>
      <c r="C720" s="1705"/>
      <c r="D720" s="1705"/>
      <c r="E720" s="1705"/>
      <c r="F720" s="1705"/>
      <c r="G720" s="1705"/>
      <c r="H720" s="1705"/>
      <c r="I720" s="1705"/>
      <c r="J720" s="1705"/>
      <c r="K720" s="1705"/>
      <c r="L720" s="1705"/>
      <c r="M720" s="1705"/>
      <c r="N720" s="1705"/>
      <c r="O720" s="1705"/>
      <c r="P720" s="1705"/>
      <c r="Q720" s="1705"/>
      <c r="R720" s="1705"/>
      <c r="S720" s="1705"/>
      <c r="T720" s="1705"/>
      <c r="U720" s="1705"/>
      <c r="V720" s="1705"/>
      <c r="W720" s="1705"/>
      <c r="X720" s="1705"/>
      <c r="Y720" s="1705"/>
      <c r="Z720" s="1705"/>
    </row>
    <row r="721" spans="1:26" ht="15.75" customHeight="1">
      <c r="A721" s="1705"/>
      <c r="B721" s="1705"/>
      <c r="C721" s="1705"/>
      <c r="D721" s="1705"/>
      <c r="E721" s="1705"/>
      <c r="F721" s="1705"/>
      <c r="G721" s="1705"/>
      <c r="H721" s="1705"/>
      <c r="I721" s="1705"/>
      <c r="J721" s="1705"/>
      <c r="K721" s="1705"/>
      <c r="L721" s="1705"/>
      <c r="M721" s="1705"/>
      <c r="N721" s="1705"/>
      <c r="O721" s="1705"/>
      <c r="P721" s="1705"/>
      <c r="Q721" s="1705"/>
      <c r="R721" s="1705"/>
      <c r="S721" s="1705"/>
      <c r="T721" s="1705"/>
      <c r="U721" s="1705"/>
      <c r="V721" s="1705"/>
      <c r="W721" s="1705"/>
      <c r="X721" s="1705"/>
      <c r="Y721" s="1705"/>
      <c r="Z721" s="1705"/>
    </row>
    <row r="722" spans="1:26" ht="15.75" customHeight="1">
      <c r="A722" s="1705"/>
      <c r="B722" s="1705"/>
      <c r="C722" s="1705"/>
      <c r="D722" s="1705"/>
      <c r="E722" s="1705"/>
      <c r="F722" s="1705"/>
      <c r="G722" s="1705"/>
      <c r="H722" s="1705"/>
      <c r="I722" s="1705"/>
      <c r="J722" s="1705"/>
      <c r="K722" s="1705"/>
      <c r="L722" s="1705"/>
      <c r="M722" s="1705"/>
      <c r="N722" s="1705"/>
      <c r="O722" s="1705"/>
      <c r="P722" s="1705"/>
      <c r="Q722" s="1705"/>
      <c r="R722" s="1705"/>
      <c r="S722" s="1705"/>
      <c r="T722" s="1705"/>
      <c r="U722" s="1705"/>
      <c r="V722" s="1705"/>
      <c r="W722" s="1705"/>
      <c r="X722" s="1705"/>
      <c r="Y722" s="1705"/>
      <c r="Z722" s="1705"/>
    </row>
    <row r="723" spans="1:26" ht="15.75" customHeight="1">
      <c r="A723" s="1705"/>
      <c r="B723" s="1705"/>
      <c r="C723" s="1705"/>
      <c r="D723" s="1705"/>
      <c r="E723" s="1705"/>
      <c r="F723" s="1705"/>
      <c r="G723" s="1705"/>
      <c r="H723" s="1705"/>
      <c r="I723" s="1705"/>
      <c r="J723" s="1705"/>
      <c r="K723" s="1705"/>
      <c r="L723" s="1705"/>
      <c r="M723" s="1705"/>
      <c r="N723" s="1705"/>
      <c r="O723" s="1705"/>
      <c r="P723" s="1705"/>
      <c r="Q723" s="1705"/>
      <c r="R723" s="1705"/>
      <c r="S723" s="1705"/>
      <c r="T723" s="1705"/>
      <c r="U723" s="1705"/>
      <c r="V723" s="1705"/>
      <c r="W723" s="1705"/>
      <c r="X723" s="1705"/>
      <c r="Y723" s="1705"/>
      <c r="Z723" s="1705"/>
    </row>
    <row r="724" spans="1:26" ht="15.75" customHeight="1">
      <c r="A724" s="1705"/>
      <c r="B724" s="1705"/>
      <c r="C724" s="1705"/>
      <c r="D724" s="1705"/>
      <c r="E724" s="1705"/>
      <c r="F724" s="1705"/>
      <c r="G724" s="1705"/>
      <c r="H724" s="1705"/>
      <c r="I724" s="1705"/>
      <c r="J724" s="1705"/>
      <c r="K724" s="1705"/>
      <c r="L724" s="1705"/>
      <c r="M724" s="1705"/>
      <c r="N724" s="1705"/>
      <c r="O724" s="1705"/>
      <c r="P724" s="1705"/>
      <c r="Q724" s="1705"/>
      <c r="R724" s="1705"/>
      <c r="S724" s="1705"/>
      <c r="T724" s="1705"/>
      <c r="U724" s="1705"/>
      <c r="V724" s="1705"/>
      <c r="W724" s="1705"/>
      <c r="X724" s="1705"/>
      <c r="Y724" s="1705"/>
      <c r="Z724" s="1705"/>
    </row>
    <row r="725" spans="1:26" ht="15.75" customHeight="1">
      <c r="A725" s="1705"/>
      <c r="B725" s="1705"/>
      <c r="C725" s="1705"/>
      <c r="D725" s="1705"/>
      <c r="E725" s="1705"/>
      <c r="F725" s="1705"/>
      <c r="G725" s="1705"/>
      <c r="H725" s="1705"/>
      <c r="I725" s="1705"/>
      <c r="J725" s="1705"/>
      <c r="K725" s="1705"/>
      <c r="L725" s="1705"/>
      <c r="M725" s="1705"/>
      <c r="N725" s="1705"/>
      <c r="O725" s="1705"/>
      <c r="P725" s="1705"/>
      <c r="Q725" s="1705"/>
      <c r="R725" s="1705"/>
      <c r="S725" s="1705"/>
      <c r="T725" s="1705"/>
      <c r="U725" s="1705"/>
      <c r="V725" s="1705"/>
      <c r="W725" s="1705"/>
      <c r="X725" s="1705"/>
      <c r="Y725" s="1705"/>
      <c r="Z725" s="1705"/>
    </row>
    <row r="726" spans="1:26" ht="15.75" customHeight="1">
      <c r="A726" s="1705"/>
      <c r="B726" s="1705"/>
      <c r="C726" s="1705"/>
      <c r="D726" s="1705"/>
      <c r="E726" s="1705"/>
      <c r="F726" s="1705"/>
      <c r="G726" s="1705"/>
      <c r="H726" s="1705"/>
      <c r="I726" s="1705"/>
      <c r="J726" s="1705"/>
      <c r="K726" s="1705"/>
      <c r="L726" s="1705"/>
      <c r="M726" s="1705"/>
      <c r="N726" s="1705"/>
      <c r="O726" s="1705"/>
      <c r="P726" s="1705"/>
      <c r="Q726" s="1705"/>
      <c r="R726" s="1705"/>
      <c r="S726" s="1705"/>
      <c r="T726" s="1705"/>
      <c r="U726" s="1705"/>
      <c r="V726" s="1705"/>
      <c r="W726" s="1705"/>
      <c r="X726" s="1705"/>
      <c r="Y726" s="1705"/>
      <c r="Z726" s="1705"/>
    </row>
    <row r="727" spans="1:26" ht="15.75" customHeight="1">
      <c r="A727" s="1705"/>
      <c r="B727" s="1705"/>
      <c r="C727" s="1705"/>
      <c r="D727" s="1705"/>
      <c r="E727" s="1705"/>
      <c r="F727" s="1705"/>
      <c r="G727" s="1705"/>
      <c r="H727" s="1705"/>
      <c r="I727" s="1705"/>
      <c r="J727" s="1705"/>
      <c r="K727" s="1705"/>
      <c r="L727" s="1705"/>
      <c r="M727" s="1705"/>
      <c r="N727" s="1705"/>
      <c r="O727" s="1705"/>
      <c r="P727" s="1705"/>
      <c r="Q727" s="1705"/>
      <c r="R727" s="1705"/>
      <c r="S727" s="1705"/>
      <c r="T727" s="1705"/>
      <c r="U727" s="1705"/>
      <c r="V727" s="1705"/>
      <c r="W727" s="1705"/>
      <c r="X727" s="1705"/>
      <c r="Y727" s="1705"/>
      <c r="Z727" s="1705"/>
    </row>
    <row r="728" spans="1:26" ht="15.75" customHeight="1">
      <c r="A728" s="1705"/>
      <c r="B728" s="1705"/>
      <c r="C728" s="1705"/>
      <c r="D728" s="1705"/>
      <c r="E728" s="1705"/>
      <c r="F728" s="1705"/>
      <c r="G728" s="1705"/>
      <c r="H728" s="1705"/>
      <c r="I728" s="1705"/>
      <c r="J728" s="1705"/>
      <c r="K728" s="1705"/>
      <c r="L728" s="1705"/>
      <c r="M728" s="1705"/>
      <c r="N728" s="1705"/>
      <c r="O728" s="1705"/>
      <c r="P728" s="1705"/>
      <c r="Q728" s="1705"/>
      <c r="R728" s="1705"/>
      <c r="S728" s="1705"/>
      <c r="T728" s="1705"/>
      <c r="U728" s="1705"/>
      <c r="V728" s="1705"/>
      <c r="W728" s="1705"/>
      <c r="X728" s="1705"/>
      <c r="Y728" s="1705"/>
      <c r="Z728" s="1705"/>
    </row>
    <row r="729" spans="1:26" ht="15.75" customHeight="1">
      <c r="A729" s="1705"/>
      <c r="B729" s="1705"/>
      <c r="C729" s="1705"/>
      <c r="D729" s="1705"/>
      <c r="E729" s="1705"/>
      <c r="F729" s="1705"/>
      <c r="G729" s="1705"/>
      <c r="H729" s="1705"/>
      <c r="I729" s="1705"/>
      <c r="J729" s="1705"/>
      <c r="K729" s="1705"/>
      <c r="L729" s="1705"/>
      <c r="M729" s="1705"/>
      <c r="N729" s="1705"/>
      <c r="O729" s="1705"/>
      <c r="P729" s="1705"/>
      <c r="Q729" s="1705"/>
      <c r="R729" s="1705"/>
      <c r="S729" s="1705"/>
      <c r="T729" s="1705"/>
      <c r="U729" s="1705"/>
      <c r="V729" s="1705"/>
      <c r="W729" s="1705"/>
      <c r="X729" s="1705"/>
      <c r="Y729" s="1705"/>
      <c r="Z729" s="1705"/>
    </row>
    <row r="730" spans="1:26" ht="15.75" customHeight="1">
      <c r="A730" s="1705"/>
      <c r="B730" s="1705"/>
      <c r="C730" s="1705"/>
      <c r="D730" s="1705"/>
      <c r="E730" s="1705"/>
      <c r="F730" s="1705"/>
      <c r="G730" s="1705"/>
      <c r="H730" s="1705"/>
      <c r="I730" s="1705"/>
      <c r="J730" s="1705"/>
      <c r="K730" s="1705"/>
      <c r="L730" s="1705"/>
      <c r="M730" s="1705"/>
      <c r="N730" s="1705"/>
      <c r="O730" s="1705"/>
      <c r="P730" s="1705"/>
      <c r="Q730" s="1705"/>
      <c r="R730" s="1705"/>
      <c r="S730" s="1705"/>
      <c r="T730" s="1705"/>
      <c r="U730" s="1705"/>
      <c r="V730" s="1705"/>
      <c r="W730" s="1705"/>
      <c r="X730" s="1705"/>
      <c r="Y730" s="1705"/>
      <c r="Z730" s="1705"/>
    </row>
    <row r="731" spans="1:26" ht="15.75" customHeight="1">
      <c r="A731" s="1705"/>
      <c r="B731" s="1705"/>
      <c r="C731" s="1705"/>
      <c r="D731" s="1705"/>
      <c r="E731" s="1705"/>
      <c r="F731" s="1705"/>
      <c r="G731" s="1705"/>
      <c r="H731" s="1705"/>
      <c r="I731" s="1705"/>
      <c r="J731" s="1705"/>
      <c r="K731" s="1705"/>
      <c r="L731" s="1705"/>
      <c r="M731" s="1705"/>
      <c r="N731" s="1705"/>
      <c r="O731" s="1705"/>
      <c r="P731" s="1705"/>
      <c r="Q731" s="1705"/>
      <c r="R731" s="1705"/>
      <c r="S731" s="1705"/>
      <c r="T731" s="1705"/>
      <c r="U731" s="1705"/>
      <c r="V731" s="1705"/>
      <c r="W731" s="1705"/>
      <c r="X731" s="1705"/>
      <c r="Y731" s="1705"/>
      <c r="Z731" s="1705"/>
    </row>
    <row r="732" spans="1:26" ht="15.75" customHeight="1">
      <c r="A732" s="1705"/>
      <c r="B732" s="1705"/>
      <c r="C732" s="1705"/>
      <c r="D732" s="1705"/>
      <c r="E732" s="1705"/>
      <c r="F732" s="1705"/>
      <c r="G732" s="1705"/>
      <c r="H732" s="1705"/>
      <c r="I732" s="1705"/>
      <c r="J732" s="1705"/>
      <c r="K732" s="1705"/>
      <c r="L732" s="1705"/>
      <c r="M732" s="1705"/>
      <c r="N732" s="1705"/>
      <c r="O732" s="1705"/>
      <c r="P732" s="1705"/>
      <c r="Q732" s="1705"/>
      <c r="R732" s="1705"/>
      <c r="S732" s="1705"/>
      <c r="T732" s="1705"/>
      <c r="U732" s="1705"/>
      <c r="V732" s="1705"/>
      <c r="W732" s="1705"/>
      <c r="X732" s="1705"/>
      <c r="Y732" s="1705"/>
      <c r="Z732" s="1705"/>
    </row>
    <row r="733" spans="1:26" ht="15.75" customHeight="1">
      <c r="A733" s="1705"/>
      <c r="B733" s="1705"/>
      <c r="C733" s="1705"/>
      <c r="D733" s="1705"/>
      <c r="E733" s="1705"/>
      <c r="F733" s="1705"/>
      <c r="G733" s="1705"/>
      <c r="H733" s="1705"/>
      <c r="I733" s="1705"/>
      <c r="J733" s="1705"/>
      <c r="K733" s="1705"/>
      <c r="L733" s="1705"/>
      <c r="M733" s="1705"/>
      <c r="N733" s="1705"/>
      <c r="O733" s="1705"/>
      <c r="P733" s="1705"/>
      <c r="Q733" s="1705"/>
      <c r="R733" s="1705"/>
      <c r="S733" s="1705"/>
      <c r="T733" s="1705"/>
      <c r="U733" s="1705"/>
      <c r="V733" s="1705"/>
      <c r="W733" s="1705"/>
      <c r="X733" s="1705"/>
      <c r="Y733" s="1705"/>
      <c r="Z733" s="1705"/>
    </row>
    <row r="734" spans="1:26" ht="15.75" customHeight="1">
      <c r="A734" s="1705"/>
      <c r="B734" s="1705"/>
      <c r="C734" s="1705"/>
      <c r="D734" s="1705"/>
      <c r="E734" s="1705"/>
      <c r="F734" s="1705"/>
      <c r="G734" s="1705"/>
      <c r="H734" s="1705"/>
      <c r="I734" s="1705"/>
      <c r="J734" s="1705"/>
      <c r="K734" s="1705"/>
      <c r="L734" s="1705"/>
      <c r="M734" s="1705"/>
      <c r="N734" s="1705"/>
      <c r="O734" s="1705"/>
      <c r="P734" s="1705"/>
      <c r="Q734" s="1705"/>
      <c r="R734" s="1705"/>
      <c r="S734" s="1705"/>
      <c r="T734" s="1705"/>
      <c r="U734" s="1705"/>
      <c r="V734" s="1705"/>
      <c r="W734" s="1705"/>
      <c r="X734" s="1705"/>
      <c r="Y734" s="1705"/>
      <c r="Z734" s="1705"/>
    </row>
    <row r="735" spans="1:26" ht="15.75" customHeight="1">
      <c r="A735" s="1705"/>
      <c r="B735" s="1705"/>
      <c r="C735" s="1705"/>
      <c r="D735" s="1705"/>
      <c r="E735" s="1705"/>
      <c r="F735" s="1705"/>
      <c r="G735" s="1705"/>
      <c r="H735" s="1705"/>
      <c r="I735" s="1705"/>
      <c r="J735" s="1705"/>
      <c r="K735" s="1705"/>
      <c r="L735" s="1705"/>
      <c r="M735" s="1705"/>
      <c r="N735" s="1705"/>
      <c r="O735" s="1705"/>
      <c r="P735" s="1705"/>
      <c r="Q735" s="1705"/>
      <c r="R735" s="1705"/>
      <c r="S735" s="1705"/>
      <c r="T735" s="1705"/>
      <c r="U735" s="1705"/>
      <c r="V735" s="1705"/>
      <c r="W735" s="1705"/>
      <c r="X735" s="1705"/>
      <c r="Y735" s="1705"/>
      <c r="Z735" s="1705"/>
    </row>
    <row r="736" spans="1:26" ht="15.75" customHeight="1">
      <c r="A736" s="1705"/>
      <c r="B736" s="1705"/>
      <c r="C736" s="1705"/>
      <c r="D736" s="1705"/>
      <c r="E736" s="1705"/>
      <c r="F736" s="1705"/>
      <c r="G736" s="1705"/>
      <c r="H736" s="1705"/>
      <c r="I736" s="1705"/>
      <c r="J736" s="1705"/>
      <c r="K736" s="1705"/>
      <c r="L736" s="1705"/>
      <c r="M736" s="1705"/>
      <c r="N736" s="1705"/>
      <c r="O736" s="1705"/>
      <c r="P736" s="1705"/>
      <c r="Q736" s="1705"/>
      <c r="R736" s="1705"/>
      <c r="S736" s="1705"/>
      <c r="T736" s="1705"/>
      <c r="U736" s="1705"/>
      <c r="V736" s="1705"/>
      <c r="W736" s="1705"/>
      <c r="X736" s="1705"/>
      <c r="Y736" s="1705"/>
      <c r="Z736" s="1705"/>
    </row>
    <row r="737" spans="1:26" ht="15.75" customHeight="1">
      <c r="A737" s="1705"/>
      <c r="B737" s="1705"/>
      <c r="C737" s="1705"/>
      <c r="D737" s="1705"/>
      <c r="E737" s="1705"/>
      <c r="F737" s="1705"/>
      <c r="G737" s="1705"/>
      <c r="H737" s="1705"/>
      <c r="I737" s="1705"/>
      <c r="J737" s="1705"/>
      <c r="K737" s="1705"/>
      <c r="L737" s="1705"/>
      <c r="M737" s="1705"/>
      <c r="N737" s="1705"/>
      <c r="O737" s="1705"/>
      <c r="P737" s="1705"/>
      <c r="Q737" s="1705"/>
      <c r="R737" s="1705"/>
      <c r="S737" s="1705"/>
      <c r="T737" s="1705"/>
      <c r="U737" s="1705"/>
      <c r="V737" s="1705"/>
      <c r="W737" s="1705"/>
      <c r="X737" s="1705"/>
      <c r="Y737" s="1705"/>
      <c r="Z737" s="1705"/>
    </row>
    <row r="738" spans="1:26" ht="15.75" customHeight="1">
      <c r="A738" s="1705"/>
      <c r="B738" s="1705"/>
      <c r="C738" s="1705"/>
      <c r="D738" s="1705"/>
      <c r="E738" s="1705"/>
      <c r="F738" s="1705"/>
      <c r="G738" s="1705"/>
      <c r="H738" s="1705"/>
      <c r="I738" s="1705"/>
      <c r="J738" s="1705"/>
      <c r="K738" s="1705"/>
      <c r="L738" s="1705"/>
      <c r="M738" s="1705"/>
      <c r="N738" s="1705"/>
      <c r="O738" s="1705"/>
      <c r="P738" s="1705"/>
      <c r="Q738" s="1705"/>
      <c r="R738" s="1705"/>
      <c r="S738" s="1705"/>
      <c r="T738" s="1705"/>
      <c r="U738" s="1705"/>
      <c r="V738" s="1705"/>
      <c r="W738" s="1705"/>
      <c r="X738" s="1705"/>
      <c r="Y738" s="1705"/>
      <c r="Z738" s="1705"/>
    </row>
    <row r="739" spans="1:26" ht="15.75" customHeight="1">
      <c r="A739" s="1705"/>
      <c r="B739" s="1705"/>
      <c r="C739" s="1705"/>
      <c r="D739" s="1705"/>
      <c r="E739" s="1705"/>
      <c r="F739" s="1705"/>
      <c r="G739" s="1705"/>
      <c r="H739" s="1705"/>
      <c r="I739" s="1705"/>
      <c r="J739" s="1705"/>
      <c r="K739" s="1705"/>
      <c r="L739" s="1705"/>
      <c r="M739" s="1705"/>
      <c r="N739" s="1705"/>
      <c r="O739" s="1705"/>
      <c r="P739" s="1705"/>
      <c r="Q739" s="1705"/>
      <c r="R739" s="1705"/>
      <c r="S739" s="1705"/>
      <c r="T739" s="1705"/>
      <c r="U739" s="1705"/>
      <c r="V739" s="1705"/>
      <c r="W739" s="1705"/>
      <c r="X739" s="1705"/>
      <c r="Y739" s="1705"/>
      <c r="Z739" s="1705"/>
    </row>
    <row r="740" spans="1:26" ht="15.75" customHeight="1">
      <c r="A740" s="1705"/>
      <c r="B740" s="1705"/>
      <c r="C740" s="1705"/>
      <c r="D740" s="1705"/>
      <c r="E740" s="1705"/>
      <c r="F740" s="1705"/>
      <c r="G740" s="1705"/>
      <c r="H740" s="1705"/>
      <c r="I740" s="1705"/>
      <c r="J740" s="1705"/>
      <c r="K740" s="1705"/>
      <c r="L740" s="1705"/>
      <c r="M740" s="1705"/>
      <c r="N740" s="1705"/>
      <c r="O740" s="1705"/>
      <c r="P740" s="1705"/>
      <c r="Q740" s="1705"/>
      <c r="R740" s="1705"/>
      <c r="S740" s="1705"/>
      <c r="T740" s="1705"/>
      <c r="U740" s="1705"/>
      <c r="V740" s="1705"/>
      <c r="W740" s="1705"/>
      <c r="X740" s="1705"/>
      <c r="Y740" s="1705"/>
      <c r="Z740" s="1705"/>
    </row>
    <row r="741" spans="1:26" ht="15.75" customHeight="1">
      <c r="A741" s="1705"/>
      <c r="B741" s="1705"/>
      <c r="C741" s="1705"/>
      <c r="D741" s="1705"/>
      <c r="E741" s="1705"/>
      <c r="F741" s="1705"/>
      <c r="G741" s="1705"/>
      <c r="H741" s="1705"/>
      <c r="I741" s="1705"/>
      <c r="J741" s="1705"/>
      <c r="K741" s="1705"/>
      <c r="L741" s="1705"/>
      <c r="M741" s="1705"/>
      <c r="N741" s="1705"/>
      <c r="O741" s="1705"/>
      <c r="P741" s="1705"/>
      <c r="Q741" s="1705"/>
      <c r="R741" s="1705"/>
      <c r="S741" s="1705"/>
      <c r="T741" s="1705"/>
      <c r="U741" s="1705"/>
      <c r="V741" s="1705"/>
      <c r="W741" s="1705"/>
      <c r="X741" s="1705"/>
      <c r="Y741" s="1705"/>
      <c r="Z741" s="1705"/>
    </row>
    <row r="742" spans="1:26" ht="15.75" customHeight="1">
      <c r="A742" s="1705"/>
      <c r="B742" s="1705"/>
      <c r="C742" s="1705"/>
      <c r="D742" s="1705"/>
      <c r="E742" s="1705"/>
      <c r="F742" s="1705"/>
      <c r="G742" s="1705"/>
      <c r="H742" s="1705"/>
      <c r="I742" s="1705"/>
      <c r="J742" s="1705"/>
      <c r="K742" s="1705"/>
      <c r="L742" s="1705"/>
      <c r="M742" s="1705"/>
      <c r="N742" s="1705"/>
      <c r="O742" s="1705"/>
      <c r="P742" s="1705"/>
      <c r="Q742" s="1705"/>
      <c r="R742" s="1705"/>
      <c r="S742" s="1705"/>
      <c r="T742" s="1705"/>
      <c r="U742" s="1705"/>
      <c r="V742" s="1705"/>
      <c r="W742" s="1705"/>
      <c r="X742" s="1705"/>
      <c r="Y742" s="1705"/>
      <c r="Z742" s="1705"/>
    </row>
    <row r="743" spans="1:26" ht="15.75" customHeight="1">
      <c r="A743" s="1705"/>
      <c r="B743" s="1705"/>
      <c r="C743" s="1705"/>
      <c r="D743" s="1705"/>
      <c r="E743" s="1705"/>
      <c r="F743" s="1705"/>
      <c r="G743" s="1705"/>
      <c r="H743" s="1705"/>
      <c r="I743" s="1705"/>
      <c r="J743" s="1705"/>
      <c r="K743" s="1705"/>
      <c r="L743" s="1705"/>
      <c r="M743" s="1705"/>
      <c r="N743" s="1705"/>
      <c r="O743" s="1705"/>
      <c r="P743" s="1705"/>
      <c r="Q743" s="1705"/>
      <c r="R743" s="1705"/>
      <c r="S743" s="1705"/>
      <c r="T743" s="1705"/>
      <c r="U743" s="1705"/>
      <c r="V743" s="1705"/>
      <c r="W743" s="1705"/>
      <c r="X743" s="1705"/>
      <c r="Y743" s="1705"/>
      <c r="Z743" s="1705"/>
    </row>
    <row r="744" spans="1:26" ht="15.75" customHeight="1">
      <c r="A744" s="1705"/>
      <c r="B744" s="1705"/>
      <c r="C744" s="1705"/>
      <c r="D744" s="1705"/>
      <c r="E744" s="1705"/>
      <c r="F744" s="1705"/>
      <c r="G744" s="1705"/>
      <c r="H744" s="1705"/>
      <c r="I744" s="1705"/>
      <c r="J744" s="1705"/>
      <c r="K744" s="1705"/>
      <c r="L744" s="1705"/>
      <c r="M744" s="1705"/>
      <c r="N744" s="1705"/>
      <c r="O744" s="1705"/>
      <c r="P744" s="1705"/>
      <c r="Q744" s="1705"/>
      <c r="R744" s="1705"/>
      <c r="S744" s="1705"/>
      <c r="T744" s="1705"/>
      <c r="U744" s="1705"/>
      <c r="V744" s="1705"/>
      <c r="W744" s="1705"/>
      <c r="X744" s="1705"/>
      <c r="Y744" s="1705"/>
      <c r="Z744" s="1705"/>
    </row>
    <row r="745" spans="1:26" ht="15.75" customHeight="1">
      <c r="A745" s="1705"/>
      <c r="B745" s="1705"/>
      <c r="C745" s="1705"/>
      <c r="D745" s="1705"/>
      <c r="E745" s="1705"/>
      <c r="F745" s="1705"/>
      <c r="G745" s="1705"/>
      <c r="H745" s="1705"/>
      <c r="I745" s="1705"/>
      <c r="J745" s="1705"/>
      <c r="K745" s="1705"/>
      <c r="L745" s="1705"/>
      <c r="M745" s="1705"/>
      <c r="N745" s="1705"/>
      <c r="O745" s="1705"/>
      <c r="P745" s="1705"/>
      <c r="Q745" s="1705"/>
      <c r="R745" s="1705"/>
      <c r="S745" s="1705"/>
      <c r="T745" s="1705"/>
      <c r="U745" s="1705"/>
      <c r="V745" s="1705"/>
      <c r="W745" s="1705"/>
      <c r="X745" s="1705"/>
      <c r="Y745" s="1705"/>
      <c r="Z745" s="1705"/>
    </row>
    <row r="746" spans="1:26" ht="15.75" customHeight="1">
      <c r="A746" s="1705"/>
      <c r="B746" s="1705"/>
      <c r="C746" s="1705"/>
      <c r="D746" s="1705"/>
      <c r="E746" s="1705"/>
      <c r="F746" s="1705"/>
      <c r="G746" s="1705"/>
      <c r="H746" s="1705"/>
      <c r="I746" s="1705"/>
      <c r="J746" s="1705"/>
      <c r="K746" s="1705"/>
      <c r="L746" s="1705"/>
      <c r="M746" s="1705"/>
      <c r="N746" s="1705"/>
      <c r="O746" s="1705"/>
      <c r="P746" s="1705"/>
      <c r="Q746" s="1705"/>
      <c r="R746" s="1705"/>
      <c r="S746" s="1705"/>
      <c r="T746" s="1705"/>
      <c r="U746" s="1705"/>
      <c r="V746" s="1705"/>
      <c r="W746" s="1705"/>
      <c r="X746" s="1705"/>
      <c r="Y746" s="1705"/>
      <c r="Z746" s="1705"/>
    </row>
    <row r="747" spans="1:26" ht="15.75" customHeight="1">
      <c r="A747" s="1705"/>
      <c r="B747" s="1705"/>
      <c r="C747" s="1705"/>
      <c r="D747" s="1705"/>
      <c r="E747" s="1705"/>
      <c r="F747" s="1705"/>
      <c r="G747" s="1705"/>
      <c r="H747" s="1705"/>
      <c r="I747" s="1705"/>
      <c r="J747" s="1705"/>
      <c r="K747" s="1705"/>
      <c r="L747" s="1705"/>
      <c r="M747" s="1705"/>
      <c r="N747" s="1705"/>
      <c r="O747" s="1705"/>
      <c r="P747" s="1705"/>
      <c r="Q747" s="1705"/>
      <c r="R747" s="1705"/>
      <c r="S747" s="1705"/>
      <c r="T747" s="1705"/>
      <c r="U747" s="1705"/>
      <c r="V747" s="1705"/>
      <c r="W747" s="1705"/>
      <c r="X747" s="1705"/>
      <c r="Y747" s="1705"/>
      <c r="Z747" s="1705"/>
    </row>
    <row r="748" spans="1:26" ht="15.75" customHeight="1">
      <c r="A748" s="1705"/>
      <c r="B748" s="1705"/>
      <c r="C748" s="1705"/>
      <c r="D748" s="1705"/>
      <c r="E748" s="1705"/>
      <c r="F748" s="1705"/>
      <c r="G748" s="1705"/>
      <c r="H748" s="1705"/>
      <c r="I748" s="1705"/>
      <c r="J748" s="1705"/>
      <c r="K748" s="1705"/>
      <c r="L748" s="1705"/>
      <c r="M748" s="1705"/>
      <c r="N748" s="1705"/>
      <c r="O748" s="1705"/>
      <c r="P748" s="1705"/>
      <c r="Q748" s="1705"/>
      <c r="R748" s="1705"/>
      <c r="S748" s="1705"/>
      <c r="T748" s="1705"/>
      <c r="U748" s="1705"/>
      <c r="V748" s="1705"/>
      <c r="W748" s="1705"/>
      <c r="X748" s="1705"/>
      <c r="Y748" s="1705"/>
      <c r="Z748" s="1705"/>
    </row>
    <row r="749" spans="1:26" ht="15.75" customHeight="1">
      <c r="A749" s="1705"/>
      <c r="B749" s="1705"/>
      <c r="C749" s="1705"/>
      <c r="D749" s="1705"/>
      <c r="E749" s="1705"/>
      <c r="F749" s="1705"/>
      <c r="G749" s="1705"/>
      <c r="H749" s="1705"/>
      <c r="I749" s="1705"/>
      <c r="J749" s="1705"/>
      <c r="K749" s="1705"/>
      <c r="L749" s="1705"/>
      <c r="M749" s="1705"/>
      <c r="N749" s="1705"/>
      <c r="O749" s="1705"/>
      <c r="P749" s="1705"/>
      <c r="Q749" s="1705"/>
      <c r="R749" s="1705"/>
      <c r="S749" s="1705"/>
      <c r="T749" s="1705"/>
      <c r="U749" s="1705"/>
      <c r="V749" s="1705"/>
      <c r="W749" s="1705"/>
      <c r="X749" s="1705"/>
      <c r="Y749" s="1705"/>
      <c r="Z749" s="1705"/>
    </row>
    <row r="750" spans="1:26" ht="15.75" customHeight="1">
      <c r="A750" s="1705"/>
      <c r="B750" s="1705"/>
      <c r="C750" s="1705"/>
      <c r="D750" s="1705"/>
      <c r="E750" s="1705"/>
      <c r="F750" s="1705"/>
      <c r="G750" s="1705"/>
      <c r="H750" s="1705"/>
      <c r="I750" s="1705"/>
      <c r="J750" s="1705"/>
      <c r="K750" s="1705"/>
      <c r="L750" s="1705"/>
      <c r="M750" s="1705"/>
      <c r="N750" s="1705"/>
      <c r="O750" s="1705"/>
      <c r="P750" s="1705"/>
      <c r="Q750" s="1705"/>
      <c r="R750" s="1705"/>
      <c r="S750" s="1705"/>
      <c r="T750" s="1705"/>
      <c r="U750" s="1705"/>
      <c r="V750" s="1705"/>
      <c r="W750" s="1705"/>
      <c r="X750" s="1705"/>
      <c r="Y750" s="1705"/>
      <c r="Z750" s="1705"/>
    </row>
    <row r="751" spans="1:26" ht="15.75" customHeight="1">
      <c r="A751" s="1705"/>
      <c r="B751" s="1705"/>
      <c r="C751" s="1705"/>
      <c r="D751" s="1705"/>
      <c r="E751" s="1705"/>
      <c r="F751" s="1705"/>
      <c r="G751" s="1705"/>
      <c r="H751" s="1705"/>
      <c r="I751" s="1705"/>
      <c r="J751" s="1705"/>
      <c r="K751" s="1705"/>
      <c r="L751" s="1705"/>
      <c r="M751" s="1705"/>
      <c r="N751" s="1705"/>
      <c r="O751" s="1705"/>
      <c r="P751" s="1705"/>
      <c r="Q751" s="1705"/>
      <c r="R751" s="1705"/>
      <c r="S751" s="1705"/>
      <c r="T751" s="1705"/>
      <c r="U751" s="1705"/>
      <c r="V751" s="1705"/>
      <c r="W751" s="1705"/>
      <c r="X751" s="1705"/>
      <c r="Y751" s="1705"/>
      <c r="Z751" s="1705"/>
    </row>
    <row r="752" spans="1:26" ht="15.75" customHeight="1">
      <c r="A752" s="1705"/>
      <c r="B752" s="1705"/>
      <c r="C752" s="1705"/>
      <c r="D752" s="1705"/>
      <c r="E752" s="1705"/>
      <c r="F752" s="1705"/>
      <c r="G752" s="1705"/>
      <c r="H752" s="1705"/>
      <c r="I752" s="1705"/>
      <c r="J752" s="1705"/>
      <c r="K752" s="1705"/>
      <c r="L752" s="1705"/>
      <c r="M752" s="1705"/>
      <c r="N752" s="1705"/>
      <c r="O752" s="1705"/>
      <c r="P752" s="1705"/>
      <c r="Q752" s="1705"/>
      <c r="R752" s="1705"/>
      <c r="S752" s="1705"/>
      <c r="T752" s="1705"/>
      <c r="U752" s="1705"/>
      <c r="V752" s="1705"/>
      <c r="W752" s="1705"/>
      <c r="X752" s="1705"/>
      <c r="Y752" s="1705"/>
      <c r="Z752" s="1705"/>
    </row>
    <row r="753" spans="1:26" ht="15.75" customHeight="1">
      <c r="A753" s="1705"/>
      <c r="B753" s="1705"/>
      <c r="C753" s="1705"/>
      <c r="D753" s="1705"/>
      <c r="E753" s="1705"/>
      <c r="F753" s="1705"/>
      <c r="G753" s="1705"/>
      <c r="H753" s="1705"/>
      <c r="I753" s="1705"/>
      <c r="J753" s="1705"/>
      <c r="K753" s="1705"/>
      <c r="L753" s="1705"/>
      <c r="M753" s="1705"/>
      <c r="N753" s="1705"/>
      <c r="O753" s="1705"/>
      <c r="P753" s="1705"/>
      <c r="Q753" s="1705"/>
      <c r="R753" s="1705"/>
      <c r="S753" s="1705"/>
      <c r="T753" s="1705"/>
      <c r="U753" s="1705"/>
      <c r="V753" s="1705"/>
      <c r="W753" s="1705"/>
      <c r="X753" s="1705"/>
      <c r="Y753" s="1705"/>
      <c r="Z753" s="1705"/>
    </row>
    <row r="754" spans="1:26" ht="15.75" customHeight="1">
      <c r="A754" s="1705"/>
      <c r="B754" s="1705"/>
      <c r="C754" s="1705"/>
      <c r="D754" s="1705"/>
      <c r="E754" s="1705"/>
      <c r="F754" s="1705"/>
      <c r="G754" s="1705"/>
      <c r="H754" s="1705"/>
      <c r="I754" s="1705"/>
      <c r="J754" s="1705"/>
      <c r="K754" s="1705"/>
      <c r="L754" s="1705"/>
      <c r="M754" s="1705"/>
      <c r="N754" s="1705"/>
      <c r="O754" s="1705"/>
      <c r="P754" s="1705"/>
      <c r="Q754" s="1705"/>
      <c r="R754" s="1705"/>
      <c r="S754" s="1705"/>
      <c r="T754" s="1705"/>
      <c r="U754" s="1705"/>
      <c r="V754" s="1705"/>
      <c r="W754" s="1705"/>
      <c r="X754" s="1705"/>
      <c r="Y754" s="1705"/>
      <c r="Z754" s="1705"/>
    </row>
    <row r="755" spans="1:26" ht="15.75" customHeight="1">
      <c r="A755" s="1705"/>
      <c r="B755" s="1705"/>
      <c r="C755" s="1705"/>
      <c r="D755" s="1705"/>
      <c r="E755" s="1705"/>
      <c r="F755" s="1705"/>
      <c r="G755" s="1705"/>
      <c r="H755" s="1705"/>
      <c r="I755" s="1705"/>
      <c r="J755" s="1705"/>
      <c r="K755" s="1705"/>
      <c r="L755" s="1705"/>
      <c r="M755" s="1705"/>
      <c r="N755" s="1705"/>
      <c r="O755" s="1705"/>
      <c r="P755" s="1705"/>
      <c r="Q755" s="1705"/>
      <c r="R755" s="1705"/>
      <c r="S755" s="1705"/>
      <c r="T755" s="1705"/>
      <c r="U755" s="1705"/>
      <c r="V755" s="1705"/>
      <c r="W755" s="1705"/>
      <c r="X755" s="1705"/>
      <c r="Y755" s="1705"/>
      <c r="Z755" s="1705"/>
    </row>
    <row r="756" spans="1:26" ht="15.75" customHeight="1">
      <c r="A756" s="1705"/>
      <c r="B756" s="1705"/>
      <c r="C756" s="1705"/>
      <c r="D756" s="1705"/>
      <c r="E756" s="1705"/>
      <c r="F756" s="1705"/>
      <c r="G756" s="1705"/>
      <c r="H756" s="1705"/>
      <c r="I756" s="1705"/>
      <c r="J756" s="1705"/>
      <c r="K756" s="1705"/>
      <c r="L756" s="1705"/>
      <c r="M756" s="1705"/>
      <c r="N756" s="1705"/>
      <c r="O756" s="1705"/>
      <c r="P756" s="1705"/>
      <c r="Q756" s="1705"/>
      <c r="R756" s="1705"/>
      <c r="S756" s="1705"/>
      <c r="T756" s="1705"/>
      <c r="U756" s="1705"/>
      <c r="V756" s="1705"/>
      <c r="W756" s="1705"/>
      <c r="X756" s="1705"/>
      <c r="Y756" s="1705"/>
      <c r="Z756" s="1705"/>
    </row>
    <row r="757" spans="1:26" ht="15.75" customHeight="1">
      <c r="A757" s="1705"/>
      <c r="B757" s="1705"/>
      <c r="C757" s="1705"/>
      <c r="D757" s="1705"/>
      <c r="E757" s="1705"/>
      <c r="F757" s="1705"/>
      <c r="G757" s="1705"/>
      <c r="H757" s="1705"/>
      <c r="I757" s="1705"/>
      <c r="J757" s="1705"/>
      <c r="K757" s="1705"/>
      <c r="L757" s="1705"/>
      <c r="M757" s="1705"/>
      <c r="N757" s="1705"/>
      <c r="O757" s="1705"/>
      <c r="P757" s="1705"/>
      <c r="Q757" s="1705"/>
      <c r="R757" s="1705"/>
      <c r="S757" s="1705"/>
      <c r="T757" s="1705"/>
      <c r="U757" s="1705"/>
      <c r="V757" s="1705"/>
      <c r="W757" s="1705"/>
      <c r="X757" s="1705"/>
      <c r="Y757" s="1705"/>
      <c r="Z757" s="1705"/>
    </row>
    <row r="758" spans="1:26" ht="15.75" customHeight="1">
      <c r="A758" s="1705"/>
      <c r="B758" s="1705"/>
      <c r="C758" s="1705"/>
      <c r="D758" s="1705"/>
      <c r="E758" s="1705"/>
      <c r="F758" s="1705"/>
      <c r="G758" s="1705"/>
      <c r="H758" s="1705"/>
      <c r="I758" s="1705"/>
      <c r="J758" s="1705"/>
      <c r="K758" s="1705"/>
      <c r="L758" s="1705"/>
      <c r="M758" s="1705"/>
      <c r="N758" s="1705"/>
      <c r="O758" s="1705"/>
      <c r="P758" s="1705"/>
      <c r="Q758" s="1705"/>
      <c r="R758" s="1705"/>
      <c r="S758" s="1705"/>
      <c r="T758" s="1705"/>
      <c r="U758" s="1705"/>
      <c r="V758" s="1705"/>
      <c r="W758" s="1705"/>
      <c r="X758" s="1705"/>
      <c r="Y758" s="1705"/>
      <c r="Z758" s="1705"/>
    </row>
    <row r="759" spans="1:26" ht="15.75" customHeight="1">
      <c r="A759" s="1705"/>
      <c r="B759" s="1705"/>
      <c r="C759" s="1705"/>
      <c r="D759" s="1705"/>
      <c r="E759" s="1705"/>
      <c r="F759" s="1705"/>
      <c r="G759" s="1705"/>
      <c r="H759" s="1705"/>
      <c r="I759" s="1705"/>
      <c r="J759" s="1705"/>
      <c r="K759" s="1705"/>
      <c r="L759" s="1705"/>
      <c r="M759" s="1705"/>
      <c r="N759" s="1705"/>
      <c r="O759" s="1705"/>
      <c r="P759" s="1705"/>
      <c r="Q759" s="1705"/>
      <c r="R759" s="1705"/>
      <c r="S759" s="1705"/>
      <c r="T759" s="1705"/>
      <c r="U759" s="1705"/>
      <c r="V759" s="1705"/>
      <c r="W759" s="1705"/>
      <c r="X759" s="1705"/>
      <c r="Y759" s="1705"/>
      <c r="Z759" s="1705"/>
    </row>
    <row r="760" spans="1:26" ht="15.75" customHeight="1">
      <c r="A760" s="1705"/>
      <c r="B760" s="1705"/>
      <c r="C760" s="1705"/>
      <c r="D760" s="1705"/>
      <c r="E760" s="1705"/>
      <c r="F760" s="1705"/>
      <c r="G760" s="1705"/>
      <c r="H760" s="1705"/>
      <c r="I760" s="1705"/>
      <c r="J760" s="1705"/>
      <c r="K760" s="1705"/>
      <c r="L760" s="1705"/>
      <c r="M760" s="1705"/>
      <c r="N760" s="1705"/>
      <c r="O760" s="1705"/>
      <c r="P760" s="1705"/>
      <c r="Q760" s="1705"/>
      <c r="R760" s="1705"/>
      <c r="S760" s="1705"/>
      <c r="T760" s="1705"/>
      <c r="U760" s="1705"/>
      <c r="V760" s="1705"/>
      <c r="W760" s="1705"/>
      <c r="X760" s="1705"/>
      <c r="Y760" s="1705"/>
      <c r="Z760" s="1705"/>
    </row>
    <row r="761" spans="1:26" ht="15.75" customHeight="1">
      <c r="A761" s="1705"/>
      <c r="B761" s="1705"/>
      <c r="C761" s="1705"/>
      <c r="D761" s="1705"/>
      <c r="E761" s="1705"/>
      <c r="F761" s="1705"/>
      <c r="G761" s="1705"/>
      <c r="H761" s="1705"/>
      <c r="I761" s="1705"/>
      <c r="J761" s="1705"/>
      <c r="K761" s="1705"/>
      <c r="L761" s="1705"/>
      <c r="M761" s="1705"/>
      <c r="N761" s="1705"/>
      <c r="O761" s="1705"/>
      <c r="P761" s="1705"/>
      <c r="Q761" s="1705"/>
      <c r="R761" s="1705"/>
      <c r="S761" s="1705"/>
      <c r="T761" s="1705"/>
      <c r="U761" s="1705"/>
      <c r="V761" s="1705"/>
      <c r="W761" s="1705"/>
      <c r="X761" s="1705"/>
      <c r="Y761" s="1705"/>
      <c r="Z761" s="1705"/>
    </row>
    <row r="762" spans="1:26" ht="15.75" customHeight="1">
      <c r="A762" s="1705"/>
      <c r="B762" s="1705"/>
      <c r="C762" s="1705"/>
      <c r="D762" s="1705"/>
      <c r="E762" s="1705"/>
      <c r="F762" s="1705"/>
      <c r="G762" s="1705"/>
      <c r="H762" s="1705"/>
      <c r="I762" s="1705"/>
      <c r="J762" s="1705"/>
      <c r="K762" s="1705"/>
      <c r="L762" s="1705"/>
      <c r="M762" s="1705"/>
      <c r="N762" s="1705"/>
      <c r="O762" s="1705"/>
      <c r="P762" s="1705"/>
      <c r="Q762" s="1705"/>
      <c r="R762" s="1705"/>
      <c r="S762" s="1705"/>
      <c r="T762" s="1705"/>
      <c r="U762" s="1705"/>
      <c r="V762" s="1705"/>
      <c r="W762" s="1705"/>
      <c r="X762" s="1705"/>
      <c r="Y762" s="1705"/>
      <c r="Z762" s="1705"/>
    </row>
    <row r="763" spans="1:26" ht="15.75" customHeight="1">
      <c r="A763" s="1705"/>
      <c r="B763" s="1705"/>
      <c r="C763" s="1705"/>
      <c r="D763" s="1705"/>
      <c r="E763" s="1705"/>
      <c r="F763" s="1705"/>
      <c r="G763" s="1705"/>
      <c r="H763" s="1705"/>
      <c r="I763" s="1705"/>
      <c r="J763" s="1705"/>
      <c r="K763" s="1705"/>
      <c r="L763" s="1705"/>
      <c r="M763" s="1705"/>
      <c r="N763" s="1705"/>
      <c r="O763" s="1705"/>
      <c r="P763" s="1705"/>
      <c r="Q763" s="1705"/>
      <c r="R763" s="1705"/>
      <c r="S763" s="1705"/>
      <c r="T763" s="1705"/>
      <c r="U763" s="1705"/>
      <c r="V763" s="1705"/>
      <c r="W763" s="1705"/>
      <c r="X763" s="1705"/>
      <c r="Y763" s="1705"/>
      <c r="Z763" s="1705"/>
    </row>
    <row r="764" spans="1:26" ht="15.75" customHeight="1">
      <c r="A764" s="1705"/>
      <c r="B764" s="1705"/>
      <c r="C764" s="1705"/>
      <c r="D764" s="1705"/>
      <c r="E764" s="1705"/>
      <c r="F764" s="1705"/>
      <c r="G764" s="1705"/>
      <c r="H764" s="1705"/>
      <c r="I764" s="1705"/>
      <c r="J764" s="1705"/>
      <c r="K764" s="1705"/>
      <c r="L764" s="1705"/>
      <c r="M764" s="1705"/>
      <c r="N764" s="1705"/>
      <c r="O764" s="1705"/>
      <c r="P764" s="1705"/>
      <c r="Q764" s="1705"/>
      <c r="R764" s="1705"/>
      <c r="S764" s="1705"/>
      <c r="T764" s="1705"/>
      <c r="U764" s="1705"/>
      <c r="V764" s="1705"/>
      <c r="W764" s="1705"/>
      <c r="X764" s="1705"/>
      <c r="Y764" s="1705"/>
      <c r="Z764" s="1705"/>
    </row>
    <row r="765" spans="1:26" ht="15.75" customHeight="1">
      <c r="A765" s="1705"/>
      <c r="B765" s="1705"/>
      <c r="C765" s="1705"/>
      <c r="D765" s="1705"/>
      <c r="E765" s="1705"/>
      <c r="F765" s="1705"/>
      <c r="G765" s="1705"/>
      <c r="H765" s="1705"/>
      <c r="I765" s="1705"/>
      <c r="J765" s="1705"/>
      <c r="K765" s="1705"/>
      <c r="L765" s="1705"/>
      <c r="M765" s="1705"/>
      <c r="N765" s="1705"/>
      <c r="O765" s="1705"/>
      <c r="P765" s="1705"/>
      <c r="Q765" s="1705"/>
      <c r="R765" s="1705"/>
      <c r="S765" s="1705"/>
      <c r="T765" s="1705"/>
      <c r="U765" s="1705"/>
      <c r="V765" s="1705"/>
      <c r="W765" s="1705"/>
      <c r="X765" s="1705"/>
      <c r="Y765" s="1705"/>
      <c r="Z765" s="1705"/>
    </row>
    <row r="766" spans="1:26" ht="15.75" customHeight="1">
      <c r="A766" s="1705"/>
      <c r="B766" s="1705"/>
      <c r="C766" s="1705"/>
      <c r="D766" s="1705"/>
      <c r="E766" s="1705"/>
      <c r="F766" s="1705"/>
      <c r="G766" s="1705"/>
      <c r="H766" s="1705"/>
      <c r="I766" s="1705"/>
      <c r="J766" s="1705"/>
      <c r="K766" s="1705"/>
      <c r="L766" s="1705"/>
      <c r="M766" s="1705"/>
      <c r="N766" s="1705"/>
      <c r="O766" s="1705"/>
      <c r="P766" s="1705"/>
      <c r="Q766" s="1705"/>
      <c r="R766" s="1705"/>
      <c r="S766" s="1705"/>
      <c r="T766" s="1705"/>
      <c r="U766" s="1705"/>
      <c r="V766" s="1705"/>
      <c r="W766" s="1705"/>
      <c r="X766" s="1705"/>
      <c r="Y766" s="1705"/>
      <c r="Z766" s="1705"/>
    </row>
    <row r="767" spans="1:26" ht="15.75" customHeight="1">
      <c r="A767" s="1705"/>
      <c r="B767" s="1705"/>
      <c r="C767" s="1705"/>
      <c r="D767" s="1705"/>
      <c r="E767" s="1705"/>
      <c r="F767" s="1705"/>
      <c r="G767" s="1705"/>
      <c r="H767" s="1705"/>
      <c r="I767" s="1705"/>
      <c r="J767" s="1705"/>
      <c r="K767" s="1705"/>
      <c r="L767" s="1705"/>
      <c r="M767" s="1705"/>
      <c r="N767" s="1705"/>
      <c r="O767" s="1705"/>
      <c r="P767" s="1705"/>
      <c r="Q767" s="1705"/>
      <c r="R767" s="1705"/>
      <c r="S767" s="1705"/>
      <c r="T767" s="1705"/>
      <c r="U767" s="1705"/>
      <c r="V767" s="1705"/>
      <c r="W767" s="1705"/>
      <c r="X767" s="1705"/>
      <c r="Y767" s="1705"/>
      <c r="Z767" s="1705"/>
    </row>
    <row r="768" spans="1:26" ht="15.75" customHeight="1">
      <c r="A768" s="1705"/>
      <c r="B768" s="1705"/>
      <c r="C768" s="1705"/>
      <c r="D768" s="1705"/>
      <c r="E768" s="1705"/>
      <c r="F768" s="1705"/>
      <c r="G768" s="1705"/>
      <c r="H768" s="1705"/>
      <c r="I768" s="1705"/>
      <c r="J768" s="1705"/>
      <c r="K768" s="1705"/>
      <c r="L768" s="1705"/>
      <c r="M768" s="1705"/>
      <c r="N768" s="1705"/>
      <c r="O768" s="1705"/>
      <c r="P768" s="1705"/>
      <c r="Q768" s="1705"/>
      <c r="R768" s="1705"/>
      <c r="S768" s="1705"/>
      <c r="T768" s="1705"/>
      <c r="U768" s="1705"/>
      <c r="V768" s="1705"/>
      <c r="W768" s="1705"/>
      <c r="X768" s="1705"/>
      <c r="Y768" s="1705"/>
      <c r="Z768" s="1705"/>
    </row>
    <row r="769" spans="1:26" ht="15.75" customHeight="1">
      <c r="A769" s="1705"/>
      <c r="B769" s="1705"/>
      <c r="C769" s="1705"/>
      <c r="D769" s="1705"/>
      <c r="E769" s="1705"/>
      <c r="F769" s="1705"/>
      <c r="G769" s="1705"/>
      <c r="H769" s="1705"/>
      <c r="I769" s="1705"/>
      <c r="J769" s="1705"/>
      <c r="K769" s="1705"/>
      <c r="L769" s="1705"/>
      <c r="M769" s="1705"/>
      <c r="N769" s="1705"/>
      <c r="O769" s="1705"/>
      <c r="P769" s="1705"/>
      <c r="Q769" s="1705"/>
      <c r="R769" s="1705"/>
      <c r="S769" s="1705"/>
      <c r="T769" s="1705"/>
      <c r="U769" s="1705"/>
      <c r="V769" s="1705"/>
      <c r="W769" s="1705"/>
      <c r="X769" s="1705"/>
      <c r="Y769" s="1705"/>
      <c r="Z769" s="1705"/>
    </row>
    <row r="770" spans="1:26" ht="15.75" customHeight="1">
      <c r="A770" s="1705"/>
      <c r="B770" s="1705"/>
      <c r="C770" s="1705"/>
      <c r="D770" s="1705"/>
      <c r="E770" s="1705"/>
      <c r="F770" s="1705"/>
      <c r="G770" s="1705"/>
      <c r="H770" s="1705"/>
      <c r="I770" s="1705"/>
      <c r="J770" s="1705"/>
      <c r="K770" s="1705"/>
      <c r="L770" s="1705"/>
      <c r="M770" s="1705"/>
      <c r="N770" s="1705"/>
      <c r="O770" s="1705"/>
      <c r="P770" s="1705"/>
      <c r="Q770" s="1705"/>
      <c r="R770" s="1705"/>
      <c r="S770" s="1705"/>
      <c r="T770" s="1705"/>
      <c r="U770" s="1705"/>
      <c r="V770" s="1705"/>
      <c r="W770" s="1705"/>
      <c r="X770" s="1705"/>
      <c r="Y770" s="1705"/>
      <c r="Z770" s="1705"/>
    </row>
    <row r="771" spans="1:26" ht="15.75" customHeight="1">
      <c r="A771" s="1705"/>
      <c r="B771" s="1705"/>
      <c r="C771" s="1705"/>
      <c r="D771" s="1705"/>
      <c r="E771" s="1705"/>
      <c r="F771" s="1705"/>
      <c r="G771" s="1705"/>
      <c r="H771" s="1705"/>
      <c r="I771" s="1705"/>
      <c r="J771" s="1705"/>
      <c r="K771" s="1705"/>
      <c r="L771" s="1705"/>
      <c r="M771" s="1705"/>
      <c r="N771" s="1705"/>
      <c r="O771" s="1705"/>
      <c r="P771" s="1705"/>
      <c r="Q771" s="1705"/>
      <c r="R771" s="1705"/>
      <c r="S771" s="1705"/>
      <c r="T771" s="1705"/>
      <c r="U771" s="1705"/>
      <c r="V771" s="1705"/>
      <c r="W771" s="1705"/>
      <c r="X771" s="1705"/>
      <c r="Y771" s="1705"/>
      <c r="Z771" s="1705"/>
    </row>
    <row r="772" spans="1:26" ht="15.75" customHeight="1">
      <c r="A772" s="1705"/>
      <c r="B772" s="1705"/>
      <c r="C772" s="1705"/>
      <c r="D772" s="1705"/>
      <c r="E772" s="1705"/>
      <c r="F772" s="1705"/>
      <c r="G772" s="1705"/>
      <c r="H772" s="1705"/>
      <c r="I772" s="1705"/>
      <c r="J772" s="1705"/>
      <c r="K772" s="1705"/>
      <c r="L772" s="1705"/>
      <c r="M772" s="1705"/>
      <c r="N772" s="1705"/>
      <c r="O772" s="1705"/>
      <c r="P772" s="1705"/>
      <c r="Q772" s="1705"/>
      <c r="R772" s="1705"/>
      <c r="S772" s="1705"/>
      <c r="T772" s="1705"/>
      <c r="U772" s="1705"/>
      <c r="V772" s="1705"/>
      <c r="W772" s="1705"/>
      <c r="X772" s="1705"/>
      <c r="Y772" s="1705"/>
      <c r="Z772" s="1705"/>
    </row>
    <row r="773" spans="1:26" ht="15.75" customHeight="1">
      <c r="A773" s="1705"/>
      <c r="B773" s="1705"/>
      <c r="C773" s="1705"/>
      <c r="D773" s="1705"/>
      <c r="E773" s="1705"/>
      <c r="F773" s="1705"/>
      <c r="G773" s="1705"/>
      <c r="H773" s="1705"/>
      <c r="I773" s="1705"/>
      <c r="J773" s="1705"/>
      <c r="K773" s="1705"/>
      <c r="L773" s="1705"/>
      <c r="M773" s="1705"/>
      <c r="N773" s="1705"/>
      <c r="O773" s="1705"/>
      <c r="P773" s="1705"/>
      <c r="Q773" s="1705"/>
      <c r="R773" s="1705"/>
      <c r="S773" s="1705"/>
      <c r="T773" s="1705"/>
      <c r="U773" s="1705"/>
      <c r="V773" s="1705"/>
      <c r="W773" s="1705"/>
      <c r="X773" s="1705"/>
      <c r="Y773" s="1705"/>
      <c r="Z773" s="1705"/>
    </row>
    <row r="774" spans="1:26" ht="15.75" customHeight="1">
      <c r="A774" s="1705"/>
      <c r="B774" s="1705"/>
      <c r="C774" s="1705"/>
      <c r="D774" s="1705"/>
      <c r="E774" s="1705"/>
      <c r="F774" s="1705"/>
      <c r="G774" s="1705"/>
      <c r="H774" s="1705"/>
      <c r="I774" s="1705"/>
      <c r="J774" s="1705"/>
      <c r="K774" s="1705"/>
      <c r="L774" s="1705"/>
      <c r="M774" s="1705"/>
      <c r="N774" s="1705"/>
      <c r="O774" s="1705"/>
      <c r="P774" s="1705"/>
      <c r="Q774" s="1705"/>
      <c r="R774" s="1705"/>
      <c r="S774" s="1705"/>
      <c r="T774" s="1705"/>
      <c r="U774" s="1705"/>
      <c r="V774" s="1705"/>
      <c r="W774" s="1705"/>
      <c r="X774" s="1705"/>
      <c r="Y774" s="1705"/>
      <c r="Z774" s="1705"/>
    </row>
    <row r="775" spans="1:26" ht="15.75" customHeight="1">
      <c r="A775" s="1705"/>
      <c r="B775" s="1705"/>
      <c r="C775" s="1705"/>
      <c r="D775" s="1705"/>
      <c r="E775" s="1705"/>
      <c r="F775" s="1705"/>
      <c r="G775" s="1705"/>
      <c r="H775" s="1705"/>
      <c r="I775" s="1705"/>
      <c r="J775" s="1705"/>
      <c r="K775" s="1705"/>
      <c r="L775" s="1705"/>
      <c r="M775" s="1705"/>
      <c r="N775" s="1705"/>
      <c r="O775" s="1705"/>
      <c r="P775" s="1705"/>
      <c r="Q775" s="1705"/>
      <c r="R775" s="1705"/>
      <c r="S775" s="1705"/>
      <c r="T775" s="1705"/>
      <c r="U775" s="1705"/>
      <c r="V775" s="1705"/>
      <c r="W775" s="1705"/>
      <c r="X775" s="1705"/>
      <c r="Y775" s="1705"/>
      <c r="Z775" s="1705"/>
    </row>
    <row r="776" spans="1:26" ht="15.75" customHeight="1">
      <c r="A776" s="1705"/>
      <c r="B776" s="1705"/>
      <c r="C776" s="1705"/>
      <c r="D776" s="1705"/>
      <c r="E776" s="1705"/>
      <c r="F776" s="1705"/>
      <c r="G776" s="1705"/>
      <c r="H776" s="1705"/>
      <c r="I776" s="1705"/>
      <c r="J776" s="1705"/>
      <c r="K776" s="1705"/>
      <c r="L776" s="1705"/>
      <c r="M776" s="1705"/>
      <c r="N776" s="1705"/>
      <c r="O776" s="1705"/>
      <c r="P776" s="1705"/>
      <c r="Q776" s="1705"/>
      <c r="R776" s="1705"/>
      <c r="S776" s="1705"/>
      <c r="T776" s="1705"/>
      <c r="U776" s="1705"/>
      <c r="V776" s="1705"/>
      <c r="W776" s="1705"/>
      <c r="X776" s="1705"/>
      <c r="Y776" s="1705"/>
      <c r="Z776" s="1705"/>
    </row>
    <row r="777" spans="1:26" ht="15.75" customHeight="1">
      <c r="A777" s="1705"/>
      <c r="B777" s="1705"/>
      <c r="C777" s="1705"/>
      <c r="D777" s="1705"/>
      <c r="E777" s="1705"/>
      <c r="F777" s="1705"/>
      <c r="G777" s="1705"/>
      <c r="H777" s="1705"/>
      <c r="I777" s="1705"/>
      <c r="J777" s="1705"/>
      <c r="K777" s="1705"/>
      <c r="L777" s="1705"/>
      <c r="M777" s="1705"/>
      <c r="N777" s="1705"/>
      <c r="O777" s="1705"/>
      <c r="P777" s="1705"/>
      <c r="Q777" s="1705"/>
      <c r="R777" s="1705"/>
      <c r="S777" s="1705"/>
      <c r="T777" s="1705"/>
      <c r="U777" s="1705"/>
      <c r="V777" s="1705"/>
      <c r="W777" s="1705"/>
      <c r="X777" s="1705"/>
      <c r="Y777" s="1705"/>
      <c r="Z777" s="1705"/>
    </row>
    <row r="778" spans="1:26" ht="15.75" customHeight="1">
      <c r="A778" s="1705"/>
      <c r="B778" s="1705"/>
      <c r="C778" s="1705"/>
      <c r="D778" s="1705"/>
      <c r="E778" s="1705"/>
      <c r="F778" s="1705"/>
      <c r="G778" s="1705"/>
      <c r="H778" s="1705"/>
      <c r="I778" s="1705"/>
      <c r="J778" s="1705"/>
      <c r="K778" s="1705"/>
      <c r="L778" s="1705"/>
      <c r="M778" s="1705"/>
      <c r="N778" s="1705"/>
      <c r="O778" s="1705"/>
      <c r="P778" s="1705"/>
      <c r="Q778" s="1705"/>
      <c r="R778" s="1705"/>
      <c r="S778" s="1705"/>
      <c r="T778" s="1705"/>
      <c r="U778" s="1705"/>
      <c r="V778" s="1705"/>
      <c r="W778" s="1705"/>
      <c r="X778" s="1705"/>
      <c r="Y778" s="1705"/>
      <c r="Z778" s="1705"/>
    </row>
    <row r="779" spans="1:26" ht="15.75" customHeight="1">
      <c r="A779" s="1705"/>
      <c r="B779" s="1705"/>
      <c r="C779" s="1705"/>
      <c r="D779" s="1705"/>
      <c r="E779" s="1705"/>
      <c r="F779" s="1705"/>
      <c r="G779" s="1705"/>
      <c r="H779" s="1705"/>
      <c r="I779" s="1705"/>
      <c r="J779" s="1705"/>
      <c r="K779" s="1705"/>
      <c r="L779" s="1705"/>
      <c r="M779" s="1705"/>
      <c r="N779" s="1705"/>
      <c r="O779" s="1705"/>
      <c r="P779" s="1705"/>
      <c r="Q779" s="1705"/>
      <c r="R779" s="1705"/>
      <c r="S779" s="1705"/>
      <c r="T779" s="1705"/>
      <c r="U779" s="1705"/>
      <c r="V779" s="1705"/>
      <c r="W779" s="1705"/>
      <c r="X779" s="1705"/>
      <c r="Y779" s="1705"/>
      <c r="Z779" s="1705"/>
    </row>
    <row r="780" spans="1:26" ht="15.75" customHeight="1">
      <c r="A780" s="1705"/>
      <c r="B780" s="1705"/>
      <c r="C780" s="1705"/>
      <c r="D780" s="1705"/>
      <c r="E780" s="1705"/>
      <c r="F780" s="1705"/>
      <c r="G780" s="1705"/>
      <c r="H780" s="1705"/>
      <c r="I780" s="1705"/>
      <c r="J780" s="1705"/>
      <c r="K780" s="1705"/>
      <c r="L780" s="1705"/>
      <c r="M780" s="1705"/>
      <c r="N780" s="1705"/>
      <c r="O780" s="1705"/>
      <c r="P780" s="1705"/>
      <c r="Q780" s="1705"/>
      <c r="R780" s="1705"/>
      <c r="S780" s="1705"/>
      <c r="T780" s="1705"/>
      <c r="U780" s="1705"/>
      <c r="V780" s="1705"/>
      <c r="W780" s="1705"/>
      <c r="X780" s="1705"/>
      <c r="Y780" s="1705"/>
      <c r="Z780" s="1705"/>
    </row>
    <row r="781" spans="1:26" ht="15.75" customHeight="1">
      <c r="A781" s="1705"/>
      <c r="B781" s="1705"/>
      <c r="C781" s="1705"/>
      <c r="D781" s="1705"/>
      <c r="E781" s="1705"/>
      <c r="F781" s="1705"/>
      <c r="G781" s="1705"/>
      <c r="H781" s="1705"/>
      <c r="I781" s="1705"/>
      <c r="J781" s="1705"/>
      <c r="K781" s="1705"/>
      <c r="L781" s="1705"/>
      <c r="M781" s="1705"/>
      <c r="N781" s="1705"/>
      <c r="O781" s="1705"/>
      <c r="P781" s="1705"/>
      <c r="Q781" s="1705"/>
      <c r="R781" s="1705"/>
      <c r="S781" s="1705"/>
      <c r="T781" s="1705"/>
      <c r="U781" s="1705"/>
      <c r="V781" s="1705"/>
      <c r="W781" s="1705"/>
      <c r="X781" s="1705"/>
      <c r="Y781" s="1705"/>
      <c r="Z781" s="1705"/>
    </row>
    <row r="782" spans="1:26" ht="15.75" customHeight="1">
      <c r="A782" s="1705"/>
      <c r="B782" s="1705"/>
      <c r="C782" s="1705"/>
      <c r="D782" s="1705"/>
      <c r="E782" s="1705"/>
      <c r="F782" s="1705"/>
      <c r="G782" s="1705"/>
      <c r="H782" s="1705"/>
      <c r="I782" s="1705"/>
      <c r="J782" s="1705"/>
      <c r="K782" s="1705"/>
      <c r="L782" s="1705"/>
      <c r="M782" s="1705"/>
      <c r="N782" s="1705"/>
      <c r="O782" s="1705"/>
      <c r="P782" s="1705"/>
      <c r="Q782" s="1705"/>
      <c r="R782" s="1705"/>
      <c r="S782" s="1705"/>
      <c r="T782" s="1705"/>
      <c r="U782" s="1705"/>
      <c r="V782" s="1705"/>
      <c r="W782" s="1705"/>
      <c r="X782" s="1705"/>
      <c r="Y782" s="1705"/>
      <c r="Z782" s="1705"/>
    </row>
    <row r="783" spans="1:26" ht="15.75" customHeight="1">
      <c r="A783" s="1705"/>
      <c r="B783" s="1705"/>
      <c r="C783" s="1705"/>
      <c r="D783" s="1705"/>
      <c r="E783" s="1705"/>
      <c r="F783" s="1705"/>
      <c r="G783" s="1705"/>
      <c r="H783" s="1705"/>
      <c r="I783" s="1705"/>
      <c r="J783" s="1705"/>
      <c r="K783" s="1705"/>
      <c r="L783" s="1705"/>
      <c r="M783" s="1705"/>
      <c r="N783" s="1705"/>
      <c r="O783" s="1705"/>
      <c r="P783" s="1705"/>
      <c r="Q783" s="1705"/>
      <c r="R783" s="1705"/>
      <c r="S783" s="1705"/>
      <c r="T783" s="1705"/>
      <c r="U783" s="1705"/>
      <c r="V783" s="1705"/>
      <c r="W783" s="1705"/>
      <c r="X783" s="1705"/>
      <c r="Y783" s="1705"/>
      <c r="Z783" s="1705"/>
    </row>
    <row r="784" spans="1:26" ht="15.75" customHeight="1">
      <c r="A784" s="1705"/>
      <c r="B784" s="1705"/>
      <c r="C784" s="1705"/>
      <c r="D784" s="1705"/>
      <c r="E784" s="1705"/>
      <c r="F784" s="1705"/>
      <c r="G784" s="1705"/>
      <c r="H784" s="1705"/>
      <c r="I784" s="1705"/>
      <c r="J784" s="1705"/>
      <c r="K784" s="1705"/>
      <c r="L784" s="1705"/>
      <c r="M784" s="1705"/>
      <c r="N784" s="1705"/>
      <c r="O784" s="1705"/>
      <c r="P784" s="1705"/>
      <c r="Q784" s="1705"/>
      <c r="R784" s="1705"/>
      <c r="S784" s="1705"/>
      <c r="T784" s="1705"/>
      <c r="U784" s="1705"/>
      <c r="V784" s="1705"/>
      <c r="W784" s="1705"/>
      <c r="X784" s="1705"/>
      <c r="Y784" s="1705"/>
      <c r="Z784" s="1705"/>
    </row>
    <row r="785" spans="1:26" ht="15.75" customHeight="1">
      <c r="A785" s="1705"/>
      <c r="B785" s="1705"/>
      <c r="C785" s="1705"/>
      <c r="D785" s="1705"/>
      <c r="E785" s="1705"/>
      <c r="F785" s="1705"/>
      <c r="G785" s="1705"/>
      <c r="H785" s="1705"/>
      <c r="I785" s="1705"/>
      <c r="J785" s="1705"/>
      <c r="K785" s="1705"/>
      <c r="L785" s="1705"/>
      <c r="M785" s="1705"/>
      <c r="N785" s="1705"/>
      <c r="O785" s="1705"/>
      <c r="P785" s="1705"/>
      <c r="Q785" s="1705"/>
      <c r="R785" s="1705"/>
      <c r="S785" s="1705"/>
      <c r="T785" s="1705"/>
      <c r="U785" s="1705"/>
      <c r="V785" s="1705"/>
      <c r="W785" s="1705"/>
      <c r="X785" s="1705"/>
      <c r="Y785" s="1705"/>
      <c r="Z785" s="1705"/>
    </row>
    <row r="786" spans="1:26" ht="15.75" customHeight="1">
      <c r="A786" s="1705"/>
      <c r="B786" s="1705"/>
      <c r="C786" s="1705"/>
      <c r="D786" s="1705"/>
      <c r="E786" s="1705"/>
      <c r="F786" s="1705"/>
      <c r="G786" s="1705"/>
      <c r="H786" s="1705"/>
      <c r="I786" s="1705"/>
      <c r="J786" s="1705"/>
      <c r="K786" s="1705"/>
      <c r="L786" s="1705"/>
      <c r="M786" s="1705"/>
      <c r="N786" s="1705"/>
      <c r="O786" s="1705"/>
      <c r="P786" s="1705"/>
      <c r="Q786" s="1705"/>
      <c r="R786" s="1705"/>
      <c r="S786" s="1705"/>
      <c r="T786" s="1705"/>
      <c r="U786" s="1705"/>
      <c r="V786" s="1705"/>
      <c r="W786" s="1705"/>
      <c r="X786" s="1705"/>
      <c r="Y786" s="1705"/>
      <c r="Z786" s="1705"/>
    </row>
    <row r="787" spans="1:26" ht="15.75" customHeight="1">
      <c r="A787" s="1705"/>
      <c r="B787" s="1705"/>
      <c r="C787" s="1705"/>
      <c r="D787" s="1705"/>
      <c r="E787" s="1705"/>
      <c r="F787" s="1705"/>
      <c r="G787" s="1705"/>
      <c r="H787" s="1705"/>
      <c r="I787" s="1705"/>
      <c r="J787" s="1705"/>
      <c r="K787" s="1705"/>
      <c r="L787" s="1705"/>
      <c r="M787" s="1705"/>
      <c r="N787" s="1705"/>
      <c r="O787" s="1705"/>
      <c r="P787" s="1705"/>
      <c r="Q787" s="1705"/>
      <c r="R787" s="1705"/>
      <c r="S787" s="1705"/>
      <c r="T787" s="1705"/>
      <c r="U787" s="1705"/>
      <c r="V787" s="1705"/>
      <c r="W787" s="1705"/>
      <c r="X787" s="1705"/>
      <c r="Y787" s="1705"/>
      <c r="Z787" s="1705"/>
    </row>
    <row r="788" spans="1:26" ht="15.75" customHeight="1">
      <c r="A788" s="1705"/>
      <c r="B788" s="1705"/>
      <c r="C788" s="1705"/>
      <c r="D788" s="1705"/>
      <c r="E788" s="1705"/>
      <c r="F788" s="1705"/>
      <c r="G788" s="1705"/>
      <c r="H788" s="1705"/>
      <c r="I788" s="1705"/>
      <c r="J788" s="1705"/>
      <c r="K788" s="1705"/>
      <c r="L788" s="1705"/>
      <c r="M788" s="1705"/>
      <c r="N788" s="1705"/>
      <c r="O788" s="1705"/>
      <c r="P788" s="1705"/>
      <c r="Q788" s="1705"/>
      <c r="R788" s="1705"/>
      <c r="S788" s="1705"/>
      <c r="T788" s="1705"/>
      <c r="U788" s="1705"/>
      <c r="V788" s="1705"/>
      <c r="W788" s="1705"/>
      <c r="X788" s="1705"/>
      <c r="Y788" s="1705"/>
      <c r="Z788" s="1705"/>
    </row>
    <row r="789" spans="1:26" ht="15.75" customHeight="1">
      <c r="A789" s="1705"/>
      <c r="B789" s="1705"/>
      <c r="C789" s="1705"/>
      <c r="D789" s="1705"/>
      <c r="E789" s="1705"/>
      <c r="F789" s="1705"/>
      <c r="G789" s="1705"/>
      <c r="H789" s="1705"/>
      <c r="I789" s="1705"/>
      <c r="J789" s="1705"/>
      <c r="K789" s="1705"/>
      <c r="L789" s="1705"/>
      <c r="M789" s="1705"/>
      <c r="N789" s="1705"/>
      <c r="O789" s="1705"/>
      <c r="P789" s="1705"/>
      <c r="Q789" s="1705"/>
      <c r="R789" s="1705"/>
      <c r="S789" s="1705"/>
      <c r="T789" s="1705"/>
      <c r="U789" s="1705"/>
      <c r="V789" s="1705"/>
      <c r="W789" s="1705"/>
      <c r="X789" s="1705"/>
      <c r="Y789" s="1705"/>
      <c r="Z789" s="1705"/>
    </row>
    <row r="790" spans="1:26" ht="15.75" customHeight="1">
      <c r="A790" s="1705"/>
      <c r="B790" s="1705"/>
      <c r="C790" s="1705"/>
      <c r="D790" s="1705"/>
      <c r="E790" s="1705"/>
      <c r="F790" s="1705"/>
      <c r="G790" s="1705"/>
      <c r="H790" s="1705"/>
      <c r="I790" s="1705"/>
      <c r="J790" s="1705"/>
      <c r="K790" s="1705"/>
      <c r="L790" s="1705"/>
      <c r="M790" s="1705"/>
      <c r="N790" s="1705"/>
      <c r="O790" s="1705"/>
      <c r="P790" s="1705"/>
      <c r="Q790" s="1705"/>
      <c r="R790" s="1705"/>
      <c r="S790" s="1705"/>
      <c r="T790" s="1705"/>
      <c r="U790" s="1705"/>
      <c r="V790" s="1705"/>
      <c r="W790" s="1705"/>
      <c r="X790" s="1705"/>
      <c r="Y790" s="1705"/>
      <c r="Z790" s="1705"/>
    </row>
    <row r="791" spans="1:26" ht="15.75" customHeight="1">
      <c r="A791" s="1705"/>
      <c r="B791" s="1705"/>
      <c r="C791" s="1705"/>
      <c r="D791" s="1705"/>
      <c r="E791" s="1705"/>
      <c r="F791" s="1705"/>
      <c r="G791" s="1705"/>
      <c r="H791" s="1705"/>
      <c r="I791" s="1705"/>
      <c r="J791" s="1705"/>
      <c r="K791" s="1705"/>
      <c r="L791" s="1705"/>
      <c r="M791" s="1705"/>
      <c r="N791" s="1705"/>
      <c r="O791" s="1705"/>
      <c r="P791" s="1705"/>
      <c r="Q791" s="1705"/>
      <c r="R791" s="1705"/>
      <c r="S791" s="1705"/>
      <c r="T791" s="1705"/>
      <c r="U791" s="1705"/>
      <c r="V791" s="1705"/>
      <c r="W791" s="1705"/>
      <c r="X791" s="1705"/>
      <c r="Y791" s="1705"/>
      <c r="Z791" s="1705"/>
    </row>
    <row r="792" spans="1:26" ht="15.75" customHeight="1">
      <c r="A792" s="1705"/>
      <c r="B792" s="1705"/>
      <c r="C792" s="1705"/>
      <c r="D792" s="1705"/>
      <c r="E792" s="1705"/>
      <c r="F792" s="1705"/>
      <c r="G792" s="1705"/>
      <c r="H792" s="1705"/>
      <c r="I792" s="1705"/>
      <c r="J792" s="1705"/>
      <c r="K792" s="1705"/>
      <c r="L792" s="1705"/>
      <c r="M792" s="1705"/>
      <c r="N792" s="1705"/>
      <c r="O792" s="1705"/>
      <c r="P792" s="1705"/>
      <c r="Q792" s="1705"/>
      <c r="R792" s="1705"/>
      <c r="S792" s="1705"/>
      <c r="T792" s="1705"/>
      <c r="U792" s="1705"/>
      <c r="V792" s="1705"/>
      <c r="W792" s="1705"/>
      <c r="X792" s="1705"/>
      <c r="Y792" s="1705"/>
      <c r="Z792" s="1705"/>
    </row>
    <row r="793" spans="1:26" ht="15.75" customHeight="1">
      <c r="A793" s="1705"/>
      <c r="B793" s="1705"/>
      <c r="C793" s="1705"/>
      <c r="D793" s="1705"/>
      <c r="E793" s="1705"/>
      <c r="F793" s="1705"/>
      <c r="G793" s="1705"/>
      <c r="H793" s="1705"/>
      <c r="I793" s="1705"/>
      <c r="J793" s="1705"/>
      <c r="K793" s="1705"/>
      <c r="L793" s="1705"/>
      <c r="M793" s="1705"/>
      <c r="N793" s="1705"/>
      <c r="O793" s="1705"/>
      <c r="P793" s="1705"/>
      <c r="Q793" s="1705"/>
      <c r="R793" s="1705"/>
      <c r="S793" s="1705"/>
      <c r="T793" s="1705"/>
      <c r="U793" s="1705"/>
      <c r="V793" s="1705"/>
      <c r="W793" s="1705"/>
      <c r="X793" s="1705"/>
      <c r="Y793" s="1705"/>
      <c r="Z793" s="1705"/>
    </row>
    <row r="794" spans="1:26" ht="15.75" customHeight="1">
      <c r="A794" s="1705"/>
      <c r="B794" s="1705"/>
      <c r="C794" s="1705"/>
      <c r="D794" s="1705"/>
      <c r="E794" s="1705"/>
      <c r="F794" s="1705"/>
      <c r="G794" s="1705"/>
      <c r="H794" s="1705"/>
      <c r="I794" s="1705"/>
      <c r="J794" s="1705"/>
      <c r="K794" s="1705"/>
      <c r="L794" s="1705"/>
      <c r="M794" s="1705"/>
      <c r="N794" s="1705"/>
      <c r="O794" s="1705"/>
      <c r="P794" s="1705"/>
      <c r="Q794" s="1705"/>
      <c r="R794" s="1705"/>
      <c r="S794" s="1705"/>
      <c r="T794" s="1705"/>
      <c r="U794" s="1705"/>
      <c r="V794" s="1705"/>
      <c r="W794" s="1705"/>
      <c r="X794" s="1705"/>
      <c r="Y794" s="1705"/>
      <c r="Z794" s="1705"/>
    </row>
    <row r="795" spans="1:26" ht="15.75" customHeight="1">
      <c r="A795" s="1705"/>
      <c r="B795" s="1705"/>
      <c r="C795" s="1705"/>
      <c r="D795" s="1705"/>
      <c r="E795" s="1705"/>
      <c r="F795" s="1705"/>
      <c r="G795" s="1705"/>
      <c r="H795" s="1705"/>
      <c r="I795" s="1705"/>
      <c r="J795" s="1705"/>
      <c r="K795" s="1705"/>
      <c r="L795" s="1705"/>
      <c r="M795" s="1705"/>
      <c r="N795" s="1705"/>
      <c r="O795" s="1705"/>
      <c r="P795" s="1705"/>
      <c r="Q795" s="1705"/>
      <c r="R795" s="1705"/>
      <c r="S795" s="1705"/>
      <c r="T795" s="1705"/>
      <c r="U795" s="1705"/>
      <c r="V795" s="1705"/>
      <c r="W795" s="1705"/>
      <c r="X795" s="1705"/>
      <c r="Y795" s="1705"/>
      <c r="Z795" s="1705"/>
    </row>
    <row r="796" spans="1:26" ht="15.75" customHeight="1">
      <c r="A796" s="1705"/>
      <c r="B796" s="1705"/>
      <c r="C796" s="1705"/>
      <c r="D796" s="1705"/>
      <c r="E796" s="1705"/>
      <c r="F796" s="1705"/>
      <c r="G796" s="1705"/>
      <c r="H796" s="1705"/>
      <c r="I796" s="1705"/>
      <c r="J796" s="1705"/>
      <c r="K796" s="1705"/>
      <c r="L796" s="1705"/>
      <c r="M796" s="1705"/>
      <c r="N796" s="1705"/>
      <c r="O796" s="1705"/>
      <c r="P796" s="1705"/>
      <c r="Q796" s="1705"/>
      <c r="R796" s="1705"/>
      <c r="S796" s="1705"/>
      <c r="T796" s="1705"/>
      <c r="U796" s="1705"/>
      <c r="V796" s="1705"/>
      <c r="W796" s="1705"/>
      <c r="X796" s="1705"/>
      <c r="Y796" s="1705"/>
      <c r="Z796" s="1705"/>
    </row>
    <row r="797" spans="1:26" ht="15.75" customHeight="1">
      <c r="A797" s="1705"/>
      <c r="B797" s="1705"/>
      <c r="C797" s="1705"/>
      <c r="D797" s="1705"/>
      <c r="E797" s="1705"/>
      <c r="F797" s="1705"/>
      <c r="G797" s="1705"/>
      <c r="H797" s="1705"/>
      <c r="I797" s="1705"/>
      <c r="J797" s="1705"/>
      <c r="K797" s="1705"/>
      <c r="L797" s="1705"/>
      <c r="M797" s="1705"/>
      <c r="N797" s="1705"/>
      <c r="O797" s="1705"/>
      <c r="P797" s="1705"/>
      <c r="Q797" s="1705"/>
      <c r="R797" s="1705"/>
      <c r="S797" s="1705"/>
      <c r="T797" s="1705"/>
      <c r="U797" s="1705"/>
      <c r="V797" s="1705"/>
      <c r="W797" s="1705"/>
      <c r="X797" s="1705"/>
      <c r="Y797" s="1705"/>
      <c r="Z797" s="1705"/>
    </row>
    <row r="798" spans="1:26" ht="15.75" customHeight="1">
      <c r="A798" s="1705"/>
      <c r="B798" s="1705"/>
      <c r="C798" s="1705"/>
      <c r="D798" s="1705"/>
      <c r="E798" s="1705"/>
      <c r="F798" s="1705"/>
      <c r="G798" s="1705"/>
      <c r="H798" s="1705"/>
      <c r="I798" s="1705"/>
      <c r="J798" s="1705"/>
      <c r="K798" s="1705"/>
      <c r="L798" s="1705"/>
      <c r="M798" s="1705"/>
      <c r="N798" s="1705"/>
      <c r="O798" s="1705"/>
      <c r="P798" s="1705"/>
      <c r="Q798" s="1705"/>
      <c r="R798" s="1705"/>
      <c r="S798" s="1705"/>
      <c r="T798" s="1705"/>
      <c r="U798" s="1705"/>
      <c r="V798" s="1705"/>
      <c r="W798" s="1705"/>
      <c r="X798" s="1705"/>
      <c r="Y798" s="1705"/>
      <c r="Z798" s="1705"/>
    </row>
    <row r="799" spans="1:26" ht="15.75" customHeight="1">
      <c r="A799" s="1705"/>
      <c r="B799" s="1705"/>
      <c r="C799" s="1705"/>
      <c r="D799" s="1705"/>
      <c r="E799" s="1705"/>
      <c r="F799" s="1705"/>
      <c r="G799" s="1705"/>
      <c r="H799" s="1705"/>
      <c r="I799" s="1705"/>
      <c r="J799" s="1705"/>
      <c r="K799" s="1705"/>
      <c r="L799" s="1705"/>
      <c r="M799" s="1705"/>
      <c r="N799" s="1705"/>
      <c r="O799" s="1705"/>
      <c r="P799" s="1705"/>
      <c r="Q799" s="1705"/>
      <c r="R799" s="1705"/>
      <c r="S799" s="1705"/>
      <c r="T799" s="1705"/>
      <c r="U799" s="1705"/>
      <c r="V799" s="1705"/>
      <c r="W799" s="1705"/>
      <c r="X799" s="1705"/>
      <c r="Y799" s="1705"/>
      <c r="Z799" s="1705"/>
    </row>
    <row r="800" spans="1:26" ht="15.75" customHeight="1">
      <c r="A800" s="1705"/>
      <c r="B800" s="1705"/>
      <c r="C800" s="1705"/>
      <c r="D800" s="1705"/>
      <c r="E800" s="1705"/>
      <c r="F800" s="1705"/>
      <c r="G800" s="1705"/>
      <c r="H800" s="1705"/>
      <c r="I800" s="1705"/>
      <c r="J800" s="1705"/>
      <c r="K800" s="1705"/>
      <c r="L800" s="1705"/>
      <c r="M800" s="1705"/>
      <c r="N800" s="1705"/>
      <c r="O800" s="1705"/>
      <c r="P800" s="1705"/>
      <c r="Q800" s="1705"/>
      <c r="R800" s="1705"/>
      <c r="S800" s="1705"/>
      <c r="T800" s="1705"/>
      <c r="U800" s="1705"/>
      <c r="V800" s="1705"/>
      <c r="W800" s="1705"/>
      <c r="X800" s="1705"/>
      <c r="Y800" s="1705"/>
      <c r="Z800" s="1705"/>
    </row>
    <row r="801" spans="1:26" ht="15.75" customHeight="1">
      <c r="A801" s="1705"/>
      <c r="B801" s="1705"/>
      <c r="C801" s="1705"/>
      <c r="D801" s="1705"/>
      <c r="E801" s="1705"/>
      <c r="F801" s="1705"/>
      <c r="G801" s="1705"/>
      <c r="H801" s="1705"/>
      <c r="I801" s="1705"/>
      <c r="J801" s="1705"/>
      <c r="K801" s="1705"/>
      <c r="L801" s="1705"/>
      <c r="M801" s="1705"/>
      <c r="N801" s="1705"/>
      <c r="O801" s="1705"/>
      <c r="P801" s="1705"/>
      <c r="Q801" s="1705"/>
      <c r="R801" s="1705"/>
      <c r="S801" s="1705"/>
      <c r="T801" s="1705"/>
      <c r="U801" s="1705"/>
      <c r="V801" s="1705"/>
      <c r="W801" s="1705"/>
      <c r="X801" s="1705"/>
      <c r="Y801" s="1705"/>
      <c r="Z801" s="1705"/>
    </row>
    <row r="802" spans="1:26" ht="15.75" customHeight="1">
      <c r="A802" s="1705"/>
      <c r="B802" s="1705"/>
      <c r="C802" s="1705"/>
      <c r="D802" s="1705"/>
      <c r="E802" s="1705"/>
      <c r="F802" s="1705"/>
      <c r="G802" s="1705"/>
      <c r="H802" s="1705"/>
      <c r="I802" s="1705"/>
      <c r="J802" s="1705"/>
      <c r="K802" s="1705"/>
      <c r="L802" s="1705"/>
      <c r="M802" s="1705"/>
      <c r="N802" s="1705"/>
      <c r="O802" s="1705"/>
      <c r="P802" s="1705"/>
      <c r="Q802" s="1705"/>
      <c r="R802" s="1705"/>
      <c r="S802" s="1705"/>
      <c r="T802" s="1705"/>
      <c r="U802" s="1705"/>
      <c r="V802" s="1705"/>
      <c r="W802" s="1705"/>
      <c r="X802" s="1705"/>
      <c r="Y802" s="1705"/>
      <c r="Z802" s="1705"/>
    </row>
    <row r="803" spans="1:26" ht="15.75" customHeight="1">
      <c r="A803" s="1705"/>
      <c r="B803" s="1705"/>
      <c r="C803" s="1705"/>
      <c r="D803" s="1705"/>
      <c r="E803" s="1705"/>
      <c r="F803" s="1705"/>
      <c r="G803" s="1705"/>
      <c r="H803" s="1705"/>
      <c r="I803" s="1705"/>
      <c r="J803" s="1705"/>
      <c r="K803" s="1705"/>
      <c r="L803" s="1705"/>
      <c r="M803" s="1705"/>
      <c r="N803" s="1705"/>
      <c r="O803" s="1705"/>
      <c r="P803" s="1705"/>
      <c r="Q803" s="1705"/>
      <c r="R803" s="1705"/>
      <c r="S803" s="1705"/>
      <c r="T803" s="1705"/>
      <c r="U803" s="1705"/>
      <c r="V803" s="1705"/>
      <c r="W803" s="1705"/>
      <c r="X803" s="1705"/>
      <c r="Y803" s="1705"/>
      <c r="Z803" s="1705"/>
    </row>
    <row r="804" spans="1:26" ht="15.75" customHeight="1">
      <c r="A804" s="1705"/>
      <c r="B804" s="1705"/>
      <c r="C804" s="1705"/>
      <c r="D804" s="1705"/>
      <c r="E804" s="1705"/>
      <c r="F804" s="1705"/>
      <c r="G804" s="1705"/>
      <c r="H804" s="1705"/>
      <c r="I804" s="1705"/>
      <c r="J804" s="1705"/>
      <c r="K804" s="1705"/>
      <c r="L804" s="1705"/>
      <c r="M804" s="1705"/>
      <c r="N804" s="1705"/>
      <c r="O804" s="1705"/>
      <c r="P804" s="1705"/>
      <c r="Q804" s="1705"/>
      <c r="R804" s="1705"/>
      <c r="S804" s="1705"/>
      <c r="T804" s="1705"/>
      <c r="U804" s="1705"/>
      <c r="V804" s="1705"/>
      <c r="W804" s="1705"/>
      <c r="X804" s="1705"/>
      <c r="Y804" s="1705"/>
      <c r="Z804" s="1705"/>
    </row>
    <row r="805" spans="1:26" ht="15.75" customHeight="1">
      <c r="A805" s="1705"/>
      <c r="B805" s="1705"/>
      <c r="C805" s="1705"/>
      <c r="D805" s="1705"/>
      <c r="E805" s="1705"/>
      <c r="F805" s="1705"/>
      <c r="G805" s="1705"/>
      <c r="H805" s="1705"/>
      <c r="I805" s="1705"/>
      <c r="J805" s="1705"/>
      <c r="K805" s="1705"/>
      <c r="L805" s="1705"/>
      <c r="M805" s="1705"/>
      <c r="N805" s="1705"/>
      <c r="O805" s="1705"/>
      <c r="P805" s="1705"/>
      <c r="Q805" s="1705"/>
      <c r="R805" s="1705"/>
      <c r="S805" s="1705"/>
      <c r="T805" s="1705"/>
      <c r="U805" s="1705"/>
      <c r="V805" s="1705"/>
      <c r="W805" s="1705"/>
      <c r="X805" s="1705"/>
      <c r="Y805" s="1705"/>
      <c r="Z805" s="1705"/>
    </row>
    <row r="806" spans="1:26" ht="15.75" customHeight="1">
      <c r="A806" s="1705"/>
      <c r="B806" s="1705"/>
      <c r="C806" s="1705"/>
      <c r="D806" s="1705"/>
      <c r="E806" s="1705"/>
      <c r="F806" s="1705"/>
      <c r="G806" s="1705"/>
      <c r="H806" s="1705"/>
      <c r="I806" s="1705"/>
      <c r="J806" s="1705"/>
      <c r="K806" s="1705"/>
      <c r="L806" s="1705"/>
      <c r="M806" s="1705"/>
      <c r="N806" s="1705"/>
      <c r="O806" s="1705"/>
      <c r="P806" s="1705"/>
      <c r="Q806" s="1705"/>
      <c r="R806" s="1705"/>
      <c r="S806" s="1705"/>
      <c r="T806" s="1705"/>
      <c r="U806" s="1705"/>
      <c r="V806" s="1705"/>
      <c r="W806" s="1705"/>
      <c r="X806" s="1705"/>
      <c r="Y806" s="1705"/>
      <c r="Z806" s="1705"/>
    </row>
    <row r="807" spans="1:26" ht="15.75" customHeight="1">
      <c r="A807" s="1705"/>
      <c r="B807" s="1705"/>
      <c r="C807" s="1705"/>
      <c r="D807" s="1705"/>
      <c r="E807" s="1705"/>
      <c r="F807" s="1705"/>
      <c r="G807" s="1705"/>
      <c r="H807" s="1705"/>
      <c r="I807" s="1705"/>
      <c r="J807" s="1705"/>
      <c r="K807" s="1705"/>
      <c r="L807" s="1705"/>
      <c r="M807" s="1705"/>
      <c r="N807" s="1705"/>
      <c r="O807" s="1705"/>
      <c r="P807" s="1705"/>
      <c r="Q807" s="1705"/>
      <c r="R807" s="1705"/>
      <c r="S807" s="1705"/>
      <c r="T807" s="1705"/>
      <c r="U807" s="1705"/>
      <c r="V807" s="1705"/>
      <c r="W807" s="1705"/>
      <c r="X807" s="1705"/>
      <c r="Y807" s="1705"/>
      <c r="Z807" s="1705"/>
    </row>
    <row r="808" spans="1:26" ht="15.75" customHeight="1">
      <c r="A808" s="1705"/>
      <c r="B808" s="1705"/>
      <c r="C808" s="1705"/>
      <c r="D808" s="1705"/>
      <c r="E808" s="1705"/>
      <c r="F808" s="1705"/>
      <c r="G808" s="1705"/>
      <c r="H808" s="1705"/>
      <c r="I808" s="1705"/>
      <c r="J808" s="1705"/>
      <c r="K808" s="1705"/>
      <c r="L808" s="1705"/>
      <c r="M808" s="1705"/>
      <c r="N808" s="1705"/>
      <c r="O808" s="1705"/>
      <c r="P808" s="1705"/>
      <c r="Q808" s="1705"/>
      <c r="R808" s="1705"/>
      <c r="S808" s="1705"/>
      <c r="T808" s="1705"/>
      <c r="U808" s="1705"/>
      <c r="V808" s="1705"/>
      <c r="W808" s="1705"/>
      <c r="X808" s="1705"/>
      <c r="Y808" s="1705"/>
      <c r="Z808" s="1705"/>
    </row>
    <row r="809" spans="1:26" ht="15.75" customHeight="1">
      <c r="A809" s="1705"/>
      <c r="B809" s="1705"/>
      <c r="C809" s="1705"/>
      <c r="D809" s="1705"/>
      <c r="E809" s="1705"/>
      <c r="F809" s="1705"/>
      <c r="G809" s="1705"/>
      <c r="H809" s="1705"/>
      <c r="I809" s="1705"/>
      <c r="J809" s="1705"/>
      <c r="K809" s="1705"/>
      <c r="L809" s="1705"/>
      <c r="M809" s="1705"/>
      <c r="N809" s="1705"/>
      <c r="O809" s="1705"/>
      <c r="P809" s="1705"/>
      <c r="Q809" s="1705"/>
      <c r="R809" s="1705"/>
      <c r="S809" s="1705"/>
      <c r="T809" s="1705"/>
      <c r="U809" s="1705"/>
      <c r="V809" s="1705"/>
      <c r="W809" s="1705"/>
      <c r="X809" s="1705"/>
      <c r="Y809" s="1705"/>
      <c r="Z809" s="1705"/>
    </row>
    <row r="810" spans="1:26" ht="15.75" customHeight="1">
      <c r="A810" s="1705"/>
      <c r="B810" s="1705"/>
      <c r="C810" s="1705"/>
      <c r="D810" s="1705"/>
      <c r="E810" s="1705"/>
      <c r="F810" s="1705"/>
      <c r="G810" s="1705"/>
      <c r="H810" s="1705"/>
      <c r="I810" s="1705"/>
      <c r="J810" s="1705"/>
      <c r="K810" s="1705"/>
      <c r="L810" s="1705"/>
      <c r="M810" s="1705"/>
      <c r="N810" s="1705"/>
      <c r="O810" s="1705"/>
      <c r="P810" s="1705"/>
      <c r="Q810" s="1705"/>
      <c r="R810" s="1705"/>
      <c r="S810" s="1705"/>
      <c r="T810" s="1705"/>
      <c r="U810" s="1705"/>
      <c r="V810" s="1705"/>
      <c r="W810" s="1705"/>
      <c r="X810" s="1705"/>
      <c r="Y810" s="1705"/>
      <c r="Z810" s="1705"/>
    </row>
    <row r="811" spans="1:26" ht="15.75" customHeight="1">
      <c r="A811" s="1705"/>
      <c r="B811" s="1705"/>
      <c r="C811" s="1705"/>
      <c r="D811" s="1705"/>
      <c r="E811" s="1705"/>
      <c r="F811" s="1705"/>
      <c r="G811" s="1705"/>
      <c r="H811" s="1705"/>
      <c r="I811" s="1705"/>
      <c r="J811" s="1705"/>
      <c r="K811" s="1705"/>
      <c r="L811" s="1705"/>
      <c r="M811" s="1705"/>
      <c r="N811" s="1705"/>
      <c r="O811" s="1705"/>
      <c r="P811" s="1705"/>
      <c r="Q811" s="1705"/>
      <c r="R811" s="1705"/>
      <c r="S811" s="1705"/>
      <c r="T811" s="1705"/>
      <c r="U811" s="1705"/>
      <c r="V811" s="1705"/>
      <c r="W811" s="1705"/>
      <c r="X811" s="1705"/>
      <c r="Y811" s="1705"/>
      <c r="Z811" s="1705"/>
    </row>
    <row r="812" spans="1:26" ht="15.75" customHeight="1">
      <c r="A812" s="1705"/>
      <c r="B812" s="1705"/>
      <c r="C812" s="1705"/>
      <c r="D812" s="1705"/>
      <c r="E812" s="1705"/>
      <c r="F812" s="1705"/>
      <c r="G812" s="1705"/>
      <c r="H812" s="1705"/>
      <c r="I812" s="1705"/>
      <c r="J812" s="1705"/>
      <c r="K812" s="1705"/>
      <c r="L812" s="1705"/>
      <c r="M812" s="1705"/>
      <c r="N812" s="1705"/>
      <c r="O812" s="1705"/>
      <c r="P812" s="1705"/>
      <c r="Q812" s="1705"/>
      <c r="R812" s="1705"/>
      <c r="S812" s="1705"/>
      <c r="T812" s="1705"/>
      <c r="U812" s="1705"/>
      <c r="V812" s="1705"/>
      <c r="W812" s="1705"/>
      <c r="X812" s="1705"/>
      <c r="Y812" s="1705"/>
      <c r="Z812" s="1705"/>
    </row>
    <row r="813" spans="1:26" ht="15.75" customHeight="1">
      <c r="A813" s="1705"/>
      <c r="B813" s="1705"/>
      <c r="C813" s="1705"/>
      <c r="D813" s="1705"/>
      <c r="E813" s="1705"/>
      <c r="F813" s="1705"/>
      <c r="G813" s="1705"/>
      <c r="H813" s="1705"/>
      <c r="I813" s="1705"/>
      <c r="J813" s="1705"/>
      <c r="K813" s="1705"/>
      <c r="L813" s="1705"/>
      <c r="M813" s="1705"/>
      <c r="N813" s="1705"/>
      <c r="O813" s="1705"/>
      <c r="P813" s="1705"/>
      <c r="Q813" s="1705"/>
      <c r="R813" s="1705"/>
      <c r="S813" s="1705"/>
      <c r="T813" s="1705"/>
      <c r="U813" s="1705"/>
      <c r="V813" s="1705"/>
      <c r="W813" s="1705"/>
      <c r="X813" s="1705"/>
      <c r="Y813" s="1705"/>
      <c r="Z813" s="1705"/>
    </row>
    <row r="814" spans="1:26" ht="15.75" customHeight="1">
      <c r="A814" s="1705"/>
      <c r="B814" s="1705"/>
      <c r="C814" s="1705"/>
      <c r="D814" s="1705"/>
      <c r="E814" s="1705"/>
      <c r="F814" s="1705"/>
      <c r="G814" s="1705"/>
      <c r="H814" s="1705"/>
      <c r="I814" s="1705"/>
      <c r="J814" s="1705"/>
      <c r="K814" s="1705"/>
      <c r="L814" s="1705"/>
      <c r="M814" s="1705"/>
      <c r="N814" s="1705"/>
      <c r="O814" s="1705"/>
      <c r="P814" s="1705"/>
      <c r="Q814" s="1705"/>
      <c r="R814" s="1705"/>
      <c r="S814" s="1705"/>
      <c r="T814" s="1705"/>
      <c r="U814" s="1705"/>
      <c r="V814" s="1705"/>
      <c r="W814" s="1705"/>
      <c r="X814" s="1705"/>
      <c r="Y814" s="1705"/>
      <c r="Z814" s="1705"/>
    </row>
    <row r="815" spans="1:26" ht="15.75" customHeight="1">
      <c r="A815" s="1705"/>
      <c r="B815" s="1705"/>
      <c r="C815" s="1705"/>
      <c r="D815" s="1705"/>
      <c r="E815" s="1705"/>
      <c r="F815" s="1705"/>
      <c r="G815" s="1705"/>
      <c r="H815" s="1705"/>
      <c r="I815" s="1705"/>
      <c r="J815" s="1705"/>
      <c r="K815" s="1705"/>
      <c r="L815" s="1705"/>
      <c r="M815" s="1705"/>
      <c r="N815" s="1705"/>
      <c r="O815" s="1705"/>
      <c r="P815" s="1705"/>
      <c r="Q815" s="1705"/>
      <c r="R815" s="1705"/>
      <c r="S815" s="1705"/>
      <c r="T815" s="1705"/>
      <c r="U815" s="1705"/>
      <c r="V815" s="1705"/>
      <c r="W815" s="1705"/>
      <c r="X815" s="1705"/>
      <c r="Y815" s="1705"/>
      <c r="Z815" s="1705"/>
    </row>
    <row r="816" spans="1:26" ht="15.75" customHeight="1">
      <c r="A816" s="1705"/>
      <c r="B816" s="1705"/>
      <c r="C816" s="1705"/>
      <c r="D816" s="1705"/>
      <c r="E816" s="1705"/>
      <c r="F816" s="1705"/>
      <c r="G816" s="1705"/>
      <c r="H816" s="1705"/>
      <c r="I816" s="1705"/>
      <c r="J816" s="1705"/>
      <c r="K816" s="1705"/>
      <c r="L816" s="1705"/>
      <c r="M816" s="1705"/>
      <c r="N816" s="1705"/>
      <c r="O816" s="1705"/>
      <c r="P816" s="1705"/>
      <c r="Q816" s="1705"/>
      <c r="R816" s="1705"/>
      <c r="S816" s="1705"/>
      <c r="T816" s="1705"/>
      <c r="U816" s="1705"/>
      <c r="V816" s="1705"/>
      <c r="W816" s="1705"/>
      <c r="X816" s="1705"/>
      <c r="Y816" s="1705"/>
      <c r="Z816" s="1705"/>
    </row>
    <row r="817" spans="1:26" ht="15.75" customHeight="1">
      <c r="A817" s="1705"/>
      <c r="B817" s="1705"/>
      <c r="C817" s="1705"/>
      <c r="D817" s="1705"/>
      <c r="E817" s="1705"/>
      <c r="F817" s="1705"/>
      <c r="G817" s="1705"/>
      <c r="H817" s="1705"/>
      <c r="I817" s="1705"/>
      <c r="J817" s="1705"/>
      <c r="K817" s="1705"/>
      <c r="L817" s="1705"/>
      <c r="M817" s="1705"/>
      <c r="N817" s="1705"/>
      <c r="O817" s="1705"/>
      <c r="P817" s="1705"/>
      <c r="Q817" s="1705"/>
      <c r="R817" s="1705"/>
      <c r="S817" s="1705"/>
      <c r="T817" s="1705"/>
      <c r="U817" s="1705"/>
      <c r="V817" s="1705"/>
      <c r="W817" s="1705"/>
      <c r="X817" s="1705"/>
      <c r="Y817" s="1705"/>
      <c r="Z817" s="1705"/>
    </row>
    <row r="818" spans="1:26" ht="15.75" customHeight="1">
      <c r="A818" s="1705"/>
      <c r="B818" s="1705"/>
      <c r="C818" s="1705"/>
      <c r="D818" s="1705"/>
      <c r="E818" s="1705"/>
      <c r="F818" s="1705"/>
      <c r="G818" s="1705"/>
      <c r="H818" s="1705"/>
      <c r="I818" s="1705"/>
      <c r="J818" s="1705"/>
      <c r="K818" s="1705"/>
      <c r="L818" s="1705"/>
      <c r="M818" s="1705"/>
      <c r="N818" s="1705"/>
      <c r="O818" s="1705"/>
      <c r="P818" s="1705"/>
      <c r="Q818" s="1705"/>
      <c r="R818" s="1705"/>
      <c r="S818" s="1705"/>
      <c r="T818" s="1705"/>
      <c r="U818" s="1705"/>
      <c r="V818" s="1705"/>
      <c r="W818" s="1705"/>
      <c r="X818" s="1705"/>
      <c r="Y818" s="1705"/>
      <c r="Z818" s="1705"/>
    </row>
    <row r="819" spans="1:26" ht="15.75" customHeight="1">
      <c r="A819" s="1705"/>
      <c r="B819" s="1705"/>
      <c r="C819" s="1705"/>
      <c r="D819" s="1705"/>
      <c r="E819" s="1705"/>
      <c r="F819" s="1705"/>
      <c r="G819" s="1705"/>
      <c r="H819" s="1705"/>
      <c r="I819" s="1705"/>
      <c r="J819" s="1705"/>
      <c r="K819" s="1705"/>
      <c r="L819" s="1705"/>
      <c r="M819" s="1705"/>
      <c r="N819" s="1705"/>
      <c r="O819" s="1705"/>
      <c r="P819" s="1705"/>
      <c r="Q819" s="1705"/>
      <c r="R819" s="1705"/>
      <c r="S819" s="1705"/>
      <c r="T819" s="1705"/>
      <c r="U819" s="1705"/>
      <c r="V819" s="1705"/>
      <c r="W819" s="1705"/>
      <c r="X819" s="1705"/>
      <c r="Y819" s="1705"/>
      <c r="Z819" s="1705"/>
    </row>
    <row r="820" spans="1:26" ht="15.75" customHeight="1">
      <c r="A820" s="1705"/>
      <c r="B820" s="1705"/>
      <c r="C820" s="1705"/>
      <c r="D820" s="1705"/>
      <c r="E820" s="1705"/>
      <c r="F820" s="1705"/>
      <c r="G820" s="1705"/>
      <c r="H820" s="1705"/>
      <c r="I820" s="1705"/>
      <c r="J820" s="1705"/>
      <c r="K820" s="1705"/>
      <c r="L820" s="1705"/>
      <c r="M820" s="1705"/>
      <c r="N820" s="1705"/>
      <c r="O820" s="1705"/>
      <c r="P820" s="1705"/>
      <c r="Q820" s="1705"/>
      <c r="R820" s="1705"/>
      <c r="S820" s="1705"/>
      <c r="T820" s="1705"/>
      <c r="U820" s="1705"/>
      <c r="V820" s="1705"/>
      <c r="W820" s="1705"/>
      <c r="X820" s="1705"/>
      <c r="Y820" s="1705"/>
      <c r="Z820" s="1705"/>
    </row>
    <row r="821" spans="1:26" ht="15.75" customHeight="1">
      <c r="A821" s="1705"/>
      <c r="B821" s="1705"/>
      <c r="C821" s="1705"/>
      <c r="D821" s="1705"/>
      <c r="E821" s="1705"/>
      <c r="F821" s="1705"/>
      <c r="G821" s="1705"/>
      <c r="H821" s="1705"/>
      <c r="I821" s="1705"/>
      <c r="J821" s="1705"/>
      <c r="K821" s="1705"/>
      <c r="L821" s="1705"/>
      <c r="M821" s="1705"/>
      <c r="N821" s="1705"/>
      <c r="O821" s="1705"/>
      <c r="P821" s="1705"/>
      <c r="Q821" s="1705"/>
      <c r="R821" s="1705"/>
      <c r="S821" s="1705"/>
      <c r="T821" s="1705"/>
      <c r="U821" s="1705"/>
      <c r="V821" s="1705"/>
      <c r="W821" s="1705"/>
      <c r="X821" s="1705"/>
      <c r="Y821" s="1705"/>
      <c r="Z821" s="1705"/>
    </row>
    <row r="822" spans="1:26" ht="15.75" customHeight="1">
      <c r="A822" s="1705"/>
      <c r="B822" s="1705"/>
      <c r="C822" s="1705"/>
      <c r="D822" s="1705"/>
      <c r="E822" s="1705"/>
      <c r="F822" s="1705"/>
      <c r="G822" s="1705"/>
      <c r="H822" s="1705"/>
      <c r="I822" s="1705"/>
      <c r="J822" s="1705"/>
      <c r="K822" s="1705"/>
      <c r="L822" s="1705"/>
      <c r="M822" s="1705"/>
      <c r="N822" s="1705"/>
      <c r="O822" s="1705"/>
      <c r="P822" s="1705"/>
      <c r="Q822" s="1705"/>
      <c r="R822" s="1705"/>
      <c r="S822" s="1705"/>
      <c r="T822" s="1705"/>
      <c r="U822" s="1705"/>
      <c r="V822" s="1705"/>
      <c r="W822" s="1705"/>
      <c r="X822" s="1705"/>
      <c r="Y822" s="1705"/>
      <c r="Z822" s="1705"/>
    </row>
    <row r="823" spans="1:26" ht="15.75" customHeight="1">
      <c r="A823" s="1705"/>
      <c r="B823" s="1705"/>
      <c r="C823" s="1705"/>
      <c r="D823" s="1705"/>
      <c r="E823" s="1705"/>
      <c r="F823" s="1705"/>
      <c r="G823" s="1705"/>
      <c r="H823" s="1705"/>
      <c r="I823" s="1705"/>
      <c r="J823" s="1705"/>
      <c r="K823" s="1705"/>
      <c r="L823" s="1705"/>
      <c r="M823" s="1705"/>
      <c r="N823" s="1705"/>
      <c r="O823" s="1705"/>
      <c r="P823" s="1705"/>
      <c r="Q823" s="1705"/>
      <c r="R823" s="1705"/>
      <c r="S823" s="1705"/>
      <c r="T823" s="1705"/>
      <c r="U823" s="1705"/>
      <c r="V823" s="1705"/>
      <c r="W823" s="1705"/>
      <c r="X823" s="1705"/>
      <c r="Y823" s="1705"/>
      <c r="Z823" s="1705"/>
    </row>
    <row r="824" spans="1:26" ht="15.75" customHeight="1">
      <c r="A824" s="1705"/>
      <c r="B824" s="1705"/>
      <c r="C824" s="1705"/>
      <c r="D824" s="1705"/>
      <c r="E824" s="1705"/>
      <c r="F824" s="1705"/>
      <c r="G824" s="1705"/>
      <c r="H824" s="1705"/>
      <c r="I824" s="1705"/>
      <c r="J824" s="1705"/>
      <c r="K824" s="1705"/>
      <c r="L824" s="1705"/>
      <c r="M824" s="1705"/>
      <c r="N824" s="1705"/>
      <c r="O824" s="1705"/>
      <c r="P824" s="1705"/>
      <c r="Q824" s="1705"/>
      <c r="R824" s="1705"/>
      <c r="S824" s="1705"/>
      <c r="T824" s="1705"/>
      <c r="U824" s="1705"/>
      <c r="V824" s="1705"/>
      <c r="W824" s="1705"/>
      <c r="X824" s="1705"/>
      <c r="Y824" s="1705"/>
      <c r="Z824" s="1705"/>
    </row>
    <row r="825" spans="1:26" ht="15.75" customHeight="1">
      <c r="A825" s="1705"/>
      <c r="B825" s="1705"/>
      <c r="C825" s="1705"/>
      <c r="D825" s="1705"/>
      <c r="E825" s="1705"/>
      <c r="F825" s="1705"/>
      <c r="G825" s="1705"/>
      <c r="H825" s="1705"/>
      <c r="I825" s="1705"/>
      <c r="J825" s="1705"/>
      <c r="K825" s="1705"/>
      <c r="L825" s="1705"/>
      <c r="M825" s="1705"/>
      <c r="N825" s="1705"/>
      <c r="O825" s="1705"/>
      <c r="P825" s="1705"/>
      <c r="Q825" s="1705"/>
      <c r="R825" s="1705"/>
      <c r="S825" s="1705"/>
      <c r="T825" s="1705"/>
      <c r="U825" s="1705"/>
      <c r="V825" s="1705"/>
      <c r="W825" s="1705"/>
      <c r="X825" s="1705"/>
      <c r="Y825" s="1705"/>
      <c r="Z825" s="1705"/>
    </row>
    <row r="826" spans="1:26" ht="15.75" customHeight="1">
      <c r="A826" s="1705"/>
      <c r="B826" s="1705"/>
      <c r="C826" s="1705"/>
      <c r="D826" s="1705"/>
      <c r="E826" s="1705"/>
      <c r="F826" s="1705"/>
      <c r="G826" s="1705"/>
      <c r="H826" s="1705"/>
      <c r="I826" s="1705"/>
      <c r="J826" s="1705"/>
      <c r="K826" s="1705"/>
      <c r="L826" s="1705"/>
      <c r="M826" s="1705"/>
      <c r="N826" s="1705"/>
      <c r="O826" s="1705"/>
      <c r="P826" s="1705"/>
      <c r="Q826" s="1705"/>
      <c r="R826" s="1705"/>
      <c r="S826" s="1705"/>
      <c r="T826" s="1705"/>
      <c r="U826" s="1705"/>
      <c r="V826" s="1705"/>
      <c r="W826" s="1705"/>
      <c r="X826" s="1705"/>
      <c r="Y826" s="1705"/>
      <c r="Z826" s="1705"/>
    </row>
    <row r="827" spans="1:26" ht="15.75" customHeight="1">
      <c r="A827" s="1705"/>
      <c r="B827" s="1705"/>
      <c r="C827" s="1705"/>
      <c r="D827" s="1705"/>
      <c r="E827" s="1705"/>
      <c r="F827" s="1705"/>
      <c r="G827" s="1705"/>
      <c r="H827" s="1705"/>
      <c r="I827" s="1705"/>
      <c r="J827" s="1705"/>
      <c r="K827" s="1705"/>
      <c r="L827" s="1705"/>
      <c r="M827" s="1705"/>
      <c r="N827" s="1705"/>
      <c r="O827" s="1705"/>
      <c r="P827" s="1705"/>
      <c r="Q827" s="1705"/>
      <c r="R827" s="1705"/>
      <c r="S827" s="1705"/>
      <c r="T827" s="1705"/>
      <c r="U827" s="1705"/>
      <c r="V827" s="1705"/>
      <c r="W827" s="1705"/>
      <c r="X827" s="1705"/>
      <c r="Y827" s="1705"/>
      <c r="Z827" s="1705"/>
    </row>
    <row r="828" spans="1:26" ht="15.75" customHeight="1">
      <c r="A828" s="1705"/>
      <c r="B828" s="1705"/>
      <c r="C828" s="1705"/>
      <c r="D828" s="1705"/>
      <c r="E828" s="1705"/>
      <c r="F828" s="1705"/>
      <c r="G828" s="1705"/>
      <c r="H828" s="1705"/>
      <c r="I828" s="1705"/>
      <c r="J828" s="1705"/>
      <c r="K828" s="1705"/>
      <c r="L828" s="1705"/>
      <c r="M828" s="1705"/>
      <c r="N828" s="1705"/>
      <c r="O828" s="1705"/>
      <c r="P828" s="1705"/>
      <c r="Q828" s="1705"/>
      <c r="R828" s="1705"/>
      <c r="S828" s="1705"/>
      <c r="T828" s="1705"/>
      <c r="U828" s="1705"/>
      <c r="V828" s="1705"/>
      <c r="W828" s="1705"/>
      <c r="X828" s="1705"/>
      <c r="Y828" s="1705"/>
      <c r="Z828" s="1705"/>
    </row>
    <row r="829" spans="1:26" ht="15.75" customHeight="1">
      <c r="A829" s="1705"/>
      <c r="B829" s="1705"/>
      <c r="C829" s="1705"/>
      <c r="D829" s="1705"/>
      <c r="E829" s="1705"/>
      <c r="F829" s="1705"/>
      <c r="G829" s="1705"/>
      <c r="H829" s="1705"/>
      <c r="I829" s="1705"/>
      <c r="J829" s="1705"/>
      <c r="K829" s="1705"/>
      <c r="L829" s="1705"/>
      <c r="M829" s="1705"/>
      <c r="N829" s="1705"/>
      <c r="O829" s="1705"/>
      <c r="P829" s="1705"/>
      <c r="Q829" s="1705"/>
      <c r="R829" s="1705"/>
      <c r="S829" s="1705"/>
      <c r="T829" s="1705"/>
      <c r="U829" s="1705"/>
      <c r="V829" s="1705"/>
      <c r="W829" s="1705"/>
      <c r="X829" s="1705"/>
      <c r="Y829" s="1705"/>
      <c r="Z829" s="1705"/>
    </row>
    <row r="830" spans="1:26" ht="15.75" customHeight="1">
      <c r="A830" s="1705"/>
      <c r="B830" s="1705"/>
      <c r="C830" s="1705"/>
      <c r="D830" s="1705"/>
      <c r="E830" s="1705"/>
      <c r="F830" s="1705"/>
      <c r="G830" s="1705"/>
      <c r="H830" s="1705"/>
      <c r="I830" s="1705"/>
      <c r="J830" s="1705"/>
      <c r="K830" s="1705"/>
      <c r="L830" s="1705"/>
      <c r="M830" s="1705"/>
      <c r="N830" s="1705"/>
      <c r="O830" s="1705"/>
      <c r="P830" s="1705"/>
      <c r="Q830" s="1705"/>
      <c r="R830" s="1705"/>
      <c r="S830" s="1705"/>
      <c r="T830" s="1705"/>
      <c r="U830" s="1705"/>
      <c r="V830" s="1705"/>
      <c r="W830" s="1705"/>
      <c r="X830" s="1705"/>
      <c r="Y830" s="1705"/>
      <c r="Z830" s="1705"/>
    </row>
    <row r="831" spans="1:26" ht="15.75" customHeight="1">
      <c r="A831" s="1705"/>
      <c r="B831" s="1705"/>
      <c r="C831" s="1705"/>
      <c r="D831" s="1705"/>
      <c r="E831" s="1705"/>
      <c r="F831" s="1705"/>
      <c r="G831" s="1705"/>
      <c r="H831" s="1705"/>
      <c r="I831" s="1705"/>
      <c r="J831" s="1705"/>
      <c r="K831" s="1705"/>
      <c r="L831" s="1705"/>
      <c r="M831" s="1705"/>
      <c r="N831" s="1705"/>
      <c r="O831" s="1705"/>
      <c r="P831" s="1705"/>
      <c r="Q831" s="1705"/>
      <c r="R831" s="1705"/>
      <c r="S831" s="1705"/>
      <c r="T831" s="1705"/>
      <c r="U831" s="1705"/>
      <c r="V831" s="1705"/>
      <c r="W831" s="1705"/>
      <c r="X831" s="1705"/>
      <c r="Y831" s="1705"/>
      <c r="Z831" s="1705"/>
    </row>
    <row r="832" spans="1:26" ht="15.75" customHeight="1">
      <c r="A832" s="1705"/>
      <c r="B832" s="1705"/>
      <c r="C832" s="1705"/>
      <c r="D832" s="1705"/>
      <c r="E832" s="1705"/>
      <c r="F832" s="1705"/>
      <c r="G832" s="1705"/>
      <c r="H832" s="1705"/>
      <c r="I832" s="1705"/>
      <c r="J832" s="1705"/>
      <c r="K832" s="1705"/>
      <c r="L832" s="1705"/>
      <c r="M832" s="1705"/>
      <c r="N832" s="1705"/>
      <c r="O832" s="1705"/>
      <c r="P832" s="1705"/>
      <c r="Q832" s="1705"/>
      <c r="R832" s="1705"/>
      <c r="S832" s="1705"/>
      <c r="T832" s="1705"/>
      <c r="U832" s="1705"/>
      <c r="V832" s="1705"/>
      <c r="W832" s="1705"/>
      <c r="X832" s="1705"/>
      <c r="Y832" s="1705"/>
      <c r="Z832" s="1705"/>
    </row>
    <row r="833" spans="1:26" ht="15.75" customHeight="1">
      <c r="A833" s="1705"/>
      <c r="B833" s="1705"/>
      <c r="C833" s="1705"/>
      <c r="D833" s="1705"/>
      <c r="E833" s="1705"/>
      <c r="F833" s="1705"/>
      <c r="G833" s="1705"/>
      <c r="H833" s="1705"/>
      <c r="I833" s="1705"/>
      <c r="J833" s="1705"/>
      <c r="K833" s="1705"/>
      <c r="L833" s="1705"/>
      <c r="M833" s="1705"/>
      <c r="N833" s="1705"/>
      <c r="O833" s="1705"/>
      <c r="P833" s="1705"/>
      <c r="Q833" s="1705"/>
      <c r="R833" s="1705"/>
      <c r="S833" s="1705"/>
      <c r="T833" s="1705"/>
      <c r="U833" s="1705"/>
      <c r="V833" s="1705"/>
      <c r="W833" s="1705"/>
      <c r="X833" s="1705"/>
      <c r="Y833" s="1705"/>
      <c r="Z833" s="1705"/>
    </row>
    <row r="834" spans="1:26" ht="15.75" customHeight="1">
      <c r="A834" s="1705"/>
      <c r="B834" s="1705"/>
      <c r="C834" s="1705"/>
      <c r="D834" s="1705"/>
      <c r="E834" s="1705"/>
      <c r="F834" s="1705"/>
      <c r="G834" s="1705"/>
      <c r="H834" s="1705"/>
      <c r="I834" s="1705"/>
      <c r="J834" s="1705"/>
      <c r="K834" s="1705"/>
      <c r="L834" s="1705"/>
      <c r="M834" s="1705"/>
      <c r="N834" s="1705"/>
      <c r="O834" s="1705"/>
      <c r="P834" s="1705"/>
      <c r="Q834" s="1705"/>
      <c r="R834" s="1705"/>
      <c r="S834" s="1705"/>
      <c r="T834" s="1705"/>
      <c r="U834" s="1705"/>
      <c r="V834" s="1705"/>
      <c r="W834" s="1705"/>
      <c r="X834" s="1705"/>
      <c r="Y834" s="1705"/>
      <c r="Z834" s="1705"/>
    </row>
    <row r="835" spans="1:26" ht="15.75" customHeight="1">
      <c r="A835" s="1705"/>
      <c r="B835" s="1705"/>
      <c r="C835" s="1705"/>
      <c r="D835" s="1705"/>
      <c r="E835" s="1705"/>
      <c r="F835" s="1705"/>
      <c r="G835" s="1705"/>
      <c r="H835" s="1705"/>
      <c r="I835" s="1705"/>
      <c r="J835" s="1705"/>
      <c r="K835" s="1705"/>
      <c r="L835" s="1705"/>
      <c r="M835" s="1705"/>
      <c r="N835" s="1705"/>
      <c r="O835" s="1705"/>
      <c r="P835" s="1705"/>
      <c r="Q835" s="1705"/>
      <c r="R835" s="1705"/>
      <c r="S835" s="1705"/>
      <c r="T835" s="1705"/>
      <c r="U835" s="1705"/>
      <c r="V835" s="1705"/>
      <c r="W835" s="1705"/>
      <c r="X835" s="1705"/>
      <c r="Y835" s="1705"/>
      <c r="Z835" s="1705"/>
    </row>
    <row r="836" spans="1:26" ht="15.75" customHeight="1">
      <c r="A836" s="1705"/>
      <c r="B836" s="1705"/>
      <c r="C836" s="1705"/>
      <c r="D836" s="1705"/>
      <c r="E836" s="1705"/>
      <c r="F836" s="1705"/>
      <c r="G836" s="1705"/>
      <c r="H836" s="1705"/>
      <c r="I836" s="1705"/>
      <c r="J836" s="1705"/>
      <c r="K836" s="1705"/>
      <c r="L836" s="1705"/>
      <c r="M836" s="1705"/>
      <c r="N836" s="1705"/>
      <c r="O836" s="1705"/>
      <c r="P836" s="1705"/>
      <c r="Q836" s="1705"/>
      <c r="R836" s="1705"/>
      <c r="S836" s="1705"/>
      <c r="T836" s="1705"/>
      <c r="U836" s="1705"/>
      <c r="V836" s="1705"/>
      <c r="W836" s="1705"/>
      <c r="X836" s="1705"/>
      <c r="Y836" s="1705"/>
      <c r="Z836" s="1705"/>
    </row>
    <row r="837" spans="1:26" ht="15.75" customHeight="1">
      <c r="A837" s="1705"/>
      <c r="B837" s="1705"/>
      <c r="C837" s="1705"/>
      <c r="D837" s="1705"/>
      <c r="E837" s="1705"/>
      <c r="F837" s="1705"/>
      <c r="G837" s="1705"/>
      <c r="H837" s="1705"/>
      <c r="I837" s="1705"/>
      <c r="J837" s="1705"/>
      <c r="K837" s="1705"/>
      <c r="L837" s="1705"/>
      <c r="M837" s="1705"/>
      <c r="N837" s="1705"/>
      <c r="O837" s="1705"/>
      <c r="P837" s="1705"/>
      <c r="Q837" s="1705"/>
      <c r="R837" s="1705"/>
      <c r="S837" s="1705"/>
      <c r="T837" s="1705"/>
      <c r="U837" s="1705"/>
      <c r="V837" s="1705"/>
      <c r="W837" s="1705"/>
      <c r="X837" s="1705"/>
      <c r="Y837" s="1705"/>
      <c r="Z837" s="1705"/>
    </row>
    <row r="838" spans="1:26" ht="15.75" customHeight="1">
      <c r="A838" s="1705"/>
      <c r="B838" s="1705"/>
      <c r="C838" s="1705"/>
      <c r="D838" s="1705"/>
      <c r="E838" s="1705"/>
      <c r="F838" s="1705"/>
      <c r="G838" s="1705"/>
      <c r="H838" s="1705"/>
      <c r="I838" s="1705"/>
      <c r="J838" s="1705"/>
      <c r="K838" s="1705"/>
      <c r="L838" s="1705"/>
      <c r="M838" s="1705"/>
      <c r="N838" s="1705"/>
      <c r="O838" s="1705"/>
      <c r="P838" s="1705"/>
      <c r="Q838" s="1705"/>
      <c r="R838" s="1705"/>
      <c r="S838" s="1705"/>
      <c r="T838" s="1705"/>
      <c r="U838" s="1705"/>
      <c r="V838" s="1705"/>
      <c r="W838" s="1705"/>
      <c r="X838" s="1705"/>
      <c r="Y838" s="1705"/>
      <c r="Z838" s="1705"/>
    </row>
    <row r="839" spans="1:26" ht="15.75" customHeight="1">
      <c r="A839" s="1705"/>
      <c r="B839" s="1705"/>
      <c r="C839" s="1705"/>
      <c r="D839" s="1705"/>
      <c r="E839" s="1705"/>
      <c r="F839" s="1705"/>
      <c r="G839" s="1705"/>
      <c r="H839" s="1705"/>
      <c r="I839" s="1705"/>
      <c r="J839" s="1705"/>
      <c r="K839" s="1705"/>
      <c r="L839" s="1705"/>
      <c r="M839" s="1705"/>
      <c r="N839" s="1705"/>
      <c r="O839" s="1705"/>
      <c r="P839" s="1705"/>
      <c r="Q839" s="1705"/>
      <c r="R839" s="1705"/>
      <c r="S839" s="1705"/>
      <c r="T839" s="1705"/>
      <c r="U839" s="1705"/>
      <c r="V839" s="1705"/>
      <c r="W839" s="1705"/>
      <c r="X839" s="1705"/>
      <c r="Y839" s="1705"/>
      <c r="Z839" s="1705"/>
    </row>
    <row r="840" spans="1:26" ht="15.75" customHeight="1">
      <c r="A840" s="1705"/>
      <c r="B840" s="1705"/>
      <c r="C840" s="1705"/>
      <c r="D840" s="1705"/>
      <c r="E840" s="1705"/>
      <c r="F840" s="1705"/>
      <c r="G840" s="1705"/>
      <c r="H840" s="1705"/>
      <c r="I840" s="1705"/>
      <c r="J840" s="1705"/>
      <c r="K840" s="1705"/>
      <c r="L840" s="1705"/>
      <c r="M840" s="1705"/>
      <c r="N840" s="1705"/>
      <c r="O840" s="1705"/>
      <c r="P840" s="1705"/>
      <c r="Q840" s="1705"/>
      <c r="R840" s="1705"/>
      <c r="S840" s="1705"/>
      <c r="T840" s="1705"/>
      <c r="U840" s="1705"/>
      <c r="V840" s="1705"/>
      <c r="W840" s="1705"/>
      <c r="X840" s="1705"/>
      <c r="Y840" s="1705"/>
      <c r="Z840" s="1705"/>
    </row>
    <row r="841" spans="1:26" ht="15.75" customHeight="1">
      <c r="A841" s="1705"/>
      <c r="B841" s="1705"/>
      <c r="C841" s="1705"/>
      <c r="D841" s="1705"/>
      <c r="E841" s="1705"/>
      <c r="F841" s="1705"/>
      <c r="G841" s="1705"/>
      <c r="H841" s="1705"/>
      <c r="I841" s="1705"/>
      <c r="J841" s="1705"/>
      <c r="K841" s="1705"/>
      <c r="L841" s="1705"/>
      <c r="M841" s="1705"/>
      <c r="N841" s="1705"/>
      <c r="O841" s="1705"/>
      <c r="P841" s="1705"/>
      <c r="Q841" s="1705"/>
      <c r="R841" s="1705"/>
      <c r="S841" s="1705"/>
      <c r="T841" s="1705"/>
      <c r="U841" s="1705"/>
      <c r="V841" s="1705"/>
      <c r="W841" s="1705"/>
      <c r="X841" s="1705"/>
      <c r="Y841" s="1705"/>
      <c r="Z841" s="1705"/>
    </row>
    <row r="842" spans="1:26" ht="15.75" customHeight="1">
      <c r="A842" s="1705"/>
      <c r="B842" s="1705"/>
      <c r="C842" s="1705"/>
      <c r="D842" s="1705"/>
      <c r="E842" s="1705"/>
      <c r="F842" s="1705"/>
      <c r="G842" s="1705"/>
      <c r="H842" s="1705"/>
      <c r="I842" s="1705"/>
      <c r="J842" s="1705"/>
      <c r="K842" s="1705"/>
      <c r="L842" s="1705"/>
      <c r="M842" s="1705"/>
      <c r="N842" s="1705"/>
      <c r="O842" s="1705"/>
      <c r="P842" s="1705"/>
      <c r="Q842" s="1705"/>
      <c r="R842" s="1705"/>
      <c r="S842" s="1705"/>
      <c r="T842" s="1705"/>
      <c r="U842" s="1705"/>
      <c r="V842" s="1705"/>
      <c r="W842" s="1705"/>
      <c r="X842" s="1705"/>
      <c r="Y842" s="1705"/>
      <c r="Z842" s="1705"/>
    </row>
    <row r="843" spans="1:26" ht="15.75" customHeight="1">
      <c r="A843" s="1705"/>
      <c r="B843" s="1705"/>
      <c r="C843" s="1705"/>
      <c r="D843" s="1705"/>
      <c r="E843" s="1705"/>
      <c r="F843" s="1705"/>
      <c r="G843" s="1705"/>
      <c r="H843" s="1705"/>
      <c r="I843" s="1705"/>
      <c r="J843" s="1705"/>
      <c r="K843" s="1705"/>
      <c r="L843" s="1705"/>
      <c r="M843" s="1705"/>
      <c r="N843" s="1705"/>
      <c r="O843" s="1705"/>
      <c r="P843" s="1705"/>
      <c r="Q843" s="1705"/>
      <c r="R843" s="1705"/>
      <c r="S843" s="1705"/>
      <c r="T843" s="1705"/>
      <c r="U843" s="1705"/>
      <c r="V843" s="1705"/>
      <c r="W843" s="1705"/>
      <c r="X843" s="1705"/>
      <c r="Y843" s="1705"/>
      <c r="Z843" s="1705"/>
    </row>
    <row r="844" spans="1:26" ht="15.75" customHeight="1">
      <c r="A844" s="1705"/>
      <c r="B844" s="1705"/>
      <c r="C844" s="1705"/>
      <c r="D844" s="1705"/>
      <c r="E844" s="1705"/>
      <c r="F844" s="1705"/>
      <c r="G844" s="1705"/>
      <c r="H844" s="1705"/>
      <c r="I844" s="1705"/>
      <c r="J844" s="1705"/>
      <c r="K844" s="1705"/>
      <c r="L844" s="1705"/>
      <c r="M844" s="1705"/>
      <c r="N844" s="1705"/>
      <c r="O844" s="1705"/>
      <c r="P844" s="1705"/>
      <c r="Q844" s="1705"/>
      <c r="R844" s="1705"/>
      <c r="S844" s="1705"/>
      <c r="T844" s="1705"/>
      <c r="U844" s="1705"/>
      <c r="V844" s="1705"/>
      <c r="W844" s="1705"/>
      <c r="X844" s="1705"/>
      <c r="Y844" s="1705"/>
      <c r="Z844" s="1705"/>
    </row>
    <row r="845" spans="1:26" ht="15.75" customHeight="1">
      <c r="A845" s="1705"/>
      <c r="B845" s="1705"/>
      <c r="C845" s="1705"/>
      <c r="D845" s="1705"/>
      <c r="E845" s="1705"/>
      <c r="F845" s="1705"/>
      <c r="G845" s="1705"/>
      <c r="H845" s="1705"/>
      <c r="I845" s="1705"/>
      <c r="J845" s="1705"/>
      <c r="K845" s="1705"/>
      <c r="L845" s="1705"/>
      <c r="M845" s="1705"/>
      <c r="N845" s="1705"/>
      <c r="O845" s="1705"/>
      <c r="P845" s="1705"/>
      <c r="Q845" s="1705"/>
      <c r="R845" s="1705"/>
      <c r="S845" s="1705"/>
      <c r="T845" s="1705"/>
      <c r="U845" s="1705"/>
      <c r="V845" s="1705"/>
      <c r="W845" s="1705"/>
      <c r="X845" s="1705"/>
      <c r="Y845" s="1705"/>
      <c r="Z845" s="1705"/>
    </row>
    <row r="846" spans="1:26" ht="15.75" customHeight="1">
      <c r="A846" s="1705"/>
      <c r="B846" s="1705"/>
      <c r="C846" s="1705"/>
      <c r="D846" s="1705"/>
      <c r="E846" s="1705"/>
      <c r="F846" s="1705"/>
      <c r="G846" s="1705"/>
      <c r="H846" s="1705"/>
      <c r="I846" s="1705"/>
      <c r="J846" s="1705"/>
      <c r="K846" s="1705"/>
      <c r="L846" s="1705"/>
      <c r="M846" s="1705"/>
      <c r="N846" s="1705"/>
      <c r="O846" s="1705"/>
      <c r="P846" s="1705"/>
      <c r="Q846" s="1705"/>
      <c r="R846" s="1705"/>
      <c r="S846" s="1705"/>
      <c r="T846" s="1705"/>
      <c r="U846" s="1705"/>
      <c r="V846" s="1705"/>
      <c r="W846" s="1705"/>
      <c r="X846" s="1705"/>
      <c r="Y846" s="1705"/>
      <c r="Z846" s="1705"/>
    </row>
    <row r="847" spans="1:26" ht="15.75" customHeight="1">
      <c r="A847" s="1705"/>
      <c r="B847" s="1705"/>
      <c r="C847" s="1705"/>
      <c r="D847" s="1705"/>
      <c r="E847" s="1705"/>
      <c r="F847" s="1705"/>
      <c r="G847" s="1705"/>
      <c r="H847" s="1705"/>
      <c r="I847" s="1705"/>
      <c r="J847" s="1705"/>
      <c r="K847" s="1705"/>
      <c r="L847" s="1705"/>
      <c r="M847" s="1705"/>
      <c r="N847" s="1705"/>
      <c r="O847" s="1705"/>
      <c r="P847" s="1705"/>
      <c r="Q847" s="1705"/>
      <c r="R847" s="1705"/>
      <c r="S847" s="1705"/>
      <c r="T847" s="1705"/>
      <c r="U847" s="1705"/>
      <c r="V847" s="1705"/>
      <c r="W847" s="1705"/>
      <c r="X847" s="1705"/>
      <c r="Y847" s="1705"/>
      <c r="Z847" s="1705"/>
    </row>
    <row r="848" spans="1:26" ht="15.75" customHeight="1">
      <c r="A848" s="1705"/>
      <c r="B848" s="1705"/>
      <c r="C848" s="1705"/>
      <c r="D848" s="1705"/>
      <c r="E848" s="1705"/>
      <c r="F848" s="1705"/>
      <c r="G848" s="1705"/>
      <c r="H848" s="1705"/>
      <c r="I848" s="1705"/>
      <c r="J848" s="1705"/>
      <c r="K848" s="1705"/>
      <c r="L848" s="1705"/>
      <c r="M848" s="1705"/>
      <c r="N848" s="1705"/>
      <c r="O848" s="1705"/>
      <c r="P848" s="1705"/>
      <c r="Q848" s="1705"/>
      <c r="R848" s="1705"/>
      <c r="S848" s="1705"/>
      <c r="T848" s="1705"/>
      <c r="U848" s="1705"/>
      <c r="V848" s="1705"/>
      <c r="W848" s="1705"/>
      <c r="X848" s="1705"/>
      <c r="Y848" s="1705"/>
      <c r="Z848" s="1705"/>
    </row>
    <row r="849" spans="1:26" ht="15.75" customHeight="1">
      <c r="A849" s="1705"/>
      <c r="B849" s="1705"/>
      <c r="C849" s="1705"/>
      <c r="D849" s="1705"/>
      <c r="E849" s="1705"/>
      <c r="F849" s="1705"/>
      <c r="G849" s="1705"/>
      <c r="H849" s="1705"/>
      <c r="I849" s="1705"/>
      <c r="J849" s="1705"/>
      <c r="K849" s="1705"/>
      <c r="L849" s="1705"/>
      <c r="M849" s="1705"/>
      <c r="N849" s="1705"/>
      <c r="O849" s="1705"/>
      <c r="P849" s="1705"/>
      <c r="Q849" s="1705"/>
      <c r="R849" s="1705"/>
      <c r="S849" s="1705"/>
      <c r="T849" s="1705"/>
      <c r="U849" s="1705"/>
      <c r="V849" s="1705"/>
      <c r="W849" s="1705"/>
      <c r="X849" s="1705"/>
      <c r="Y849" s="1705"/>
      <c r="Z849" s="1705"/>
    </row>
    <row r="850" spans="1:26" ht="15.75" customHeight="1">
      <c r="A850" s="1705"/>
      <c r="B850" s="1705"/>
      <c r="C850" s="1705"/>
      <c r="D850" s="1705"/>
      <c r="E850" s="1705"/>
      <c r="F850" s="1705"/>
      <c r="G850" s="1705"/>
      <c r="H850" s="1705"/>
      <c r="I850" s="1705"/>
      <c r="J850" s="1705"/>
      <c r="K850" s="1705"/>
      <c r="L850" s="1705"/>
      <c r="M850" s="1705"/>
      <c r="N850" s="1705"/>
      <c r="O850" s="1705"/>
      <c r="P850" s="1705"/>
      <c r="Q850" s="1705"/>
      <c r="R850" s="1705"/>
      <c r="S850" s="1705"/>
      <c r="T850" s="1705"/>
      <c r="U850" s="1705"/>
      <c r="V850" s="1705"/>
      <c r="W850" s="1705"/>
      <c r="X850" s="1705"/>
      <c r="Y850" s="1705"/>
      <c r="Z850" s="1705"/>
    </row>
    <row r="851" spans="1:26" ht="15.75" customHeight="1">
      <c r="A851" s="1705"/>
      <c r="B851" s="1705"/>
      <c r="C851" s="1705"/>
      <c r="D851" s="1705"/>
      <c r="E851" s="1705"/>
      <c r="F851" s="1705"/>
      <c r="G851" s="1705"/>
      <c r="H851" s="1705"/>
      <c r="I851" s="1705"/>
      <c r="J851" s="1705"/>
      <c r="K851" s="1705"/>
      <c r="L851" s="1705"/>
      <c r="M851" s="1705"/>
      <c r="N851" s="1705"/>
      <c r="O851" s="1705"/>
      <c r="P851" s="1705"/>
      <c r="Q851" s="1705"/>
      <c r="R851" s="1705"/>
      <c r="S851" s="1705"/>
      <c r="T851" s="1705"/>
      <c r="U851" s="1705"/>
      <c r="V851" s="1705"/>
      <c r="W851" s="1705"/>
      <c r="X851" s="1705"/>
      <c r="Y851" s="1705"/>
      <c r="Z851" s="1705"/>
    </row>
    <row r="852" spans="1:26" ht="15.75" customHeight="1">
      <c r="A852" s="1705"/>
      <c r="B852" s="1705"/>
      <c r="C852" s="1705"/>
      <c r="D852" s="1705"/>
      <c r="E852" s="1705"/>
      <c r="F852" s="1705"/>
      <c r="G852" s="1705"/>
      <c r="H852" s="1705"/>
      <c r="I852" s="1705"/>
      <c r="J852" s="1705"/>
      <c r="K852" s="1705"/>
      <c r="L852" s="1705"/>
      <c r="M852" s="1705"/>
      <c r="N852" s="1705"/>
      <c r="O852" s="1705"/>
      <c r="P852" s="1705"/>
      <c r="Q852" s="1705"/>
      <c r="R852" s="1705"/>
      <c r="S852" s="1705"/>
      <c r="T852" s="1705"/>
      <c r="U852" s="1705"/>
      <c r="V852" s="1705"/>
      <c r="W852" s="1705"/>
      <c r="X852" s="1705"/>
      <c r="Y852" s="1705"/>
      <c r="Z852" s="1705"/>
    </row>
    <row r="853" spans="1:26" ht="15.75" customHeight="1">
      <c r="A853" s="1705"/>
      <c r="B853" s="1705"/>
      <c r="C853" s="1705"/>
      <c r="D853" s="1705"/>
      <c r="E853" s="1705"/>
      <c r="F853" s="1705"/>
      <c r="G853" s="1705"/>
      <c r="H853" s="1705"/>
      <c r="I853" s="1705"/>
      <c r="J853" s="1705"/>
      <c r="K853" s="1705"/>
      <c r="L853" s="1705"/>
      <c r="M853" s="1705"/>
      <c r="N853" s="1705"/>
      <c r="O853" s="1705"/>
      <c r="P853" s="1705"/>
      <c r="Q853" s="1705"/>
      <c r="R853" s="1705"/>
      <c r="S853" s="1705"/>
      <c r="T853" s="1705"/>
      <c r="U853" s="1705"/>
      <c r="V853" s="1705"/>
      <c r="W853" s="1705"/>
      <c r="X853" s="1705"/>
      <c r="Y853" s="1705"/>
      <c r="Z853" s="1705"/>
    </row>
    <row r="854" spans="1:26" ht="15.75" customHeight="1">
      <c r="A854" s="1705"/>
      <c r="B854" s="1705"/>
      <c r="C854" s="1705"/>
      <c r="D854" s="1705"/>
      <c r="E854" s="1705"/>
      <c r="F854" s="1705"/>
      <c r="G854" s="1705"/>
      <c r="H854" s="1705"/>
      <c r="I854" s="1705"/>
      <c r="J854" s="1705"/>
      <c r="K854" s="1705"/>
      <c r="L854" s="1705"/>
      <c r="M854" s="1705"/>
      <c r="N854" s="1705"/>
      <c r="O854" s="1705"/>
      <c r="P854" s="1705"/>
      <c r="Q854" s="1705"/>
      <c r="R854" s="1705"/>
      <c r="S854" s="1705"/>
      <c r="T854" s="1705"/>
      <c r="U854" s="1705"/>
      <c r="V854" s="1705"/>
      <c r="W854" s="1705"/>
      <c r="X854" s="1705"/>
      <c r="Y854" s="1705"/>
      <c r="Z854" s="1705"/>
    </row>
    <row r="855" spans="1:26" ht="15.75" customHeight="1">
      <c r="A855" s="1705"/>
      <c r="B855" s="1705"/>
      <c r="C855" s="1705"/>
      <c r="D855" s="1705"/>
      <c r="E855" s="1705"/>
      <c r="F855" s="1705"/>
      <c r="G855" s="1705"/>
      <c r="H855" s="1705"/>
      <c r="I855" s="1705"/>
      <c r="J855" s="1705"/>
      <c r="K855" s="1705"/>
      <c r="L855" s="1705"/>
      <c r="M855" s="1705"/>
      <c r="N855" s="1705"/>
      <c r="O855" s="1705"/>
      <c r="P855" s="1705"/>
      <c r="Q855" s="1705"/>
      <c r="R855" s="1705"/>
      <c r="S855" s="1705"/>
      <c r="T855" s="1705"/>
      <c r="U855" s="1705"/>
      <c r="V855" s="1705"/>
      <c r="W855" s="1705"/>
      <c r="X855" s="1705"/>
      <c r="Y855" s="1705"/>
      <c r="Z855" s="1705"/>
    </row>
    <row r="856" spans="1:26" ht="15.75" customHeight="1">
      <c r="A856" s="1705"/>
      <c r="B856" s="1705"/>
      <c r="C856" s="1705"/>
      <c r="D856" s="1705"/>
      <c r="E856" s="1705"/>
      <c r="F856" s="1705"/>
      <c r="G856" s="1705"/>
      <c r="H856" s="1705"/>
      <c r="I856" s="1705"/>
      <c r="J856" s="1705"/>
      <c r="K856" s="1705"/>
      <c r="L856" s="1705"/>
      <c r="M856" s="1705"/>
      <c r="N856" s="1705"/>
      <c r="O856" s="1705"/>
      <c r="P856" s="1705"/>
      <c r="Q856" s="1705"/>
      <c r="R856" s="1705"/>
      <c r="S856" s="1705"/>
      <c r="T856" s="1705"/>
      <c r="U856" s="1705"/>
      <c r="V856" s="1705"/>
      <c r="W856" s="1705"/>
      <c r="X856" s="1705"/>
      <c r="Y856" s="1705"/>
      <c r="Z856" s="1705"/>
    </row>
    <row r="857" spans="1:26" ht="15.75" customHeight="1">
      <c r="A857" s="1705"/>
      <c r="B857" s="1705"/>
      <c r="C857" s="1705"/>
      <c r="D857" s="1705"/>
      <c r="E857" s="1705"/>
      <c r="F857" s="1705"/>
      <c r="G857" s="1705"/>
      <c r="H857" s="1705"/>
      <c r="I857" s="1705"/>
      <c r="J857" s="1705"/>
      <c r="K857" s="1705"/>
      <c r="L857" s="1705"/>
      <c r="M857" s="1705"/>
      <c r="N857" s="1705"/>
      <c r="O857" s="1705"/>
      <c r="P857" s="1705"/>
      <c r="Q857" s="1705"/>
      <c r="R857" s="1705"/>
      <c r="S857" s="1705"/>
      <c r="T857" s="1705"/>
      <c r="U857" s="1705"/>
      <c r="V857" s="1705"/>
      <c r="W857" s="1705"/>
      <c r="X857" s="1705"/>
      <c r="Y857" s="1705"/>
      <c r="Z857" s="1705"/>
    </row>
    <row r="858" spans="1:26" ht="15.75" customHeight="1">
      <c r="A858" s="1705"/>
      <c r="B858" s="1705"/>
      <c r="C858" s="1705"/>
      <c r="D858" s="1705"/>
      <c r="E858" s="1705"/>
      <c r="F858" s="1705"/>
      <c r="G858" s="1705"/>
      <c r="H858" s="1705"/>
      <c r="I858" s="1705"/>
      <c r="J858" s="1705"/>
      <c r="K858" s="1705"/>
      <c r="L858" s="1705"/>
      <c r="M858" s="1705"/>
      <c r="N858" s="1705"/>
      <c r="O858" s="1705"/>
      <c r="P858" s="1705"/>
      <c r="Q858" s="1705"/>
      <c r="R858" s="1705"/>
      <c r="S858" s="1705"/>
      <c r="T858" s="1705"/>
      <c r="U858" s="1705"/>
      <c r="V858" s="1705"/>
      <c r="W858" s="1705"/>
      <c r="X858" s="1705"/>
      <c r="Y858" s="1705"/>
      <c r="Z858" s="1705"/>
    </row>
    <row r="859" spans="1:26" ht="15.75" customHeight="1">
      <c r="A859" s="1705"/>
      <c r="B859" s="1705"/>
      <c r="C859" s="1705"/>
      <c r="D859" s="1705"/>
      <c r="E859" s="1705"/>
      <c r="F859" s="1705"/>
      <c r="G859" s="1705"/>
      <c r="H859" s="1705"/>
      <c r="I859" s="1705"/>
      <c r="J859" s="1705"/>
      <c r="K859" s="1705"/>
      <c r="L859" s="1705"/>
      <c r="M859" s="1705"/>
      <c r="N859" s="1705"/>
      <c r="O859" s="1705"/>
      <c r="P859" s="1705"/>
      <c r="Q859" s="1705"/>
      <c r="R859" s="1705"/>
      <c r="S859" s="1705"/>
      <c r="T859" s="1705"/>
      <c r="U859" s="1705"/>
      <c r="V859" s="1705"/>
      <c r="W859" s="1705"/>
      <c r="X859" s="1705"/>
      <c r="Y859" s="1705"/>
      <c r="Z859" s="1705"/>
    </row>
    <row r="860" spans="1:26" ht="15.75" customHeight="1">
      <c r="A860" s="1705"/>
      <c r="B860" s="1705"/>
      <c r="C860" s="1705"/>
      <c r="D860" s="1705"/>
      <c r="E860" s="1705"/>
      <c r="F860" s="1705"/>
      <c r="G860" s="1705"/>
      <c r="H860" s="1705"/>
      <c r="I860" s="1705"/>
      <c r="J860" s="1705"/>
      <c r="K860" s="1705"/>
      <c r="L860" s="1705"/>
      <c r="M860" s="1705"/>
      <c r="N860" s="1705"/>
      <c r="O860" s="1705"/>
      <c r="P860" s="1705"/>
      <c r="Q860" s="1705"/>
      <c r="R860" s="1705"/>
      <c r="S860" s="1705"/>
      <c r="T860" s="1705"/>
      <c r="U860" s="1705"/>
      <c r="V860" s="1705"/>
      <c r="W860" s="1705"/>
      <c r="X860" s="1705"/>
      <c r="Y860" s="1705"/>
      <c r="Z860" s="1705"/>
    </row>
    <row r="861" spans="1:26" ht="15.75" customHeight="1">
      <c r="A861" s="1705"/>
      <c r="B861" s="1705"/>
      <c r="C861" s="1705"/>
      <c r="D861" s="1705"/>
      <c r="E861" s="1705"/>
      <c r="F861" s="1705"/>
      <c r="G861" s="1705"/>
      <c r="H861" s="1705"/>
      <c r="I861" s="1705"/>
      <c r="J861" s="1705"/>
      <c r="K861" s="1705"/>
      <c r="L861" s="1705"/>
      <c r="M861" s="1705"/>
      <c r="N861" s="1705"/>
      <c r="O861" s="1705"/>
      <c r="P861" s="1705"/>
      <c r="Q861" s="1705"/>
      <c r="R861" s="1705"/>
      <c r="S861" s="1705"/>
      <c r="T861" s="1705"/>
      <c r="U861" s="1705"/>
      <c r="V861" s="1705"/>
      <c r="W861" s="1705"/>
      <c r="X861" s="1705"/>
      <c r="Y861" s="1705"/>
      <c r="Z861" s="1705"/>
    </row>
    <row r="862" spans="1:26" ht="15.75" customHeight="1">
      <c r="A862" s="1705"/>
      <c r="B862" s="1705"/>
      <c r="C862" s="1705"/>
      <c r="D862" s="1705"/>
      <c r="E862" s="1705"/>
      <c r="F862" s="1705"/>
      <c r="G862" s="1705"/>
      <c r="H862" s="1705"/>
      <c r="I862" s="1705"/>
      <c r="J862" s="1705"/>
      <c r="K862" s="1705"/>
      <c r="L862" s="1705"/>
      <c r="M862" s="1705"/>
      <c r="N862" s="1705"/>
      <c r="O862" s="1705"/>
      <c r="P862" s="1705"/>
      <c r="Q862" s="1705"/>
      <c r="R862" s="1705"/>
      <c r="S862" s="1705"/>
      <c r="T862" s="1705"/>
      <c r="U862" s="1705"/>
      <c r="V862" s="1705"/>
      <c r="W862" s="1705"/>
      <c r="X862" s="1705"/>
      <c r="Y862" s="1705"/>
      <c r="Z862" s="1705"/>
    </row>
    <row r="863" spans="1:26" ht="15.75" customHeight="1">
      <c r="A863" s="1705"/>
      <c r="B863" s="1705"/>
      <c r="C863" s="1705"/>
      <c r="D863" s="1705"/>
      <c r="E863" s="1705"/>
      <c r="F863" s="1705"/>
      <c r="G863" s="1705"/>
      <c r="H863" s="1705"/>
      <c r="I863" s="1705"/>
      <c r="J863" s="1705"/>
      <c r="K863" s="1705"/>
      <c r="L863" s="1705"/>
      <c r="M863" s="1705"/>
      <c r="N863" s="1705"/>
      <c r="O863" s="1705"/>
      <c r="P863" s="1705"/>
      <c r="Q863" s="1705"/>
      <c r="R863" s="1705"/>
      <c r="S863" s="1705"/>
      <c r="T863" s="1705"/>
      <c r="U863" s="1705"/>
      <c r="V863" s="1705"/>
      <c r="W863" s="1705"/>
      <c r="X863" s="1705"/>
      <c r="Y863" s="1705"/>
      <c r="Z863" s="1705"/>
    </row>
    <row r="864" spans="1:26" ht="15.75" customHeight="1">
      <c r="A864" s="1705"/>
      <c r="B864" s="1705"/>
      <c r="C864" s="1705"/>
      <c r="D864" s="1705"/>
      <c r="E864" s="1705"/>
      <c r="F864" s="1705"/>
      <c r="G864" s="1705"/>
      <c r="H864" s="1705"/>
      <c r="I864" s="1705"/>
      <c r="J864" s="1705"/>
      <c r="K864" s="1705"/>
      <c r="L864" s="1705"/>
      <c r="M864" s="1705"/>
      <c r="N864" s="1705"/>
      <c r="O864" s="1705"/>
      <c r="P864" s="1705"/>
      <c r="Q864" s="1705"/>
      <c r="R864" s="1705"/>
      <c r="S864" s="1705"/>
      <c r="T864" s="1705"/>
      <c r="U864" s="1705"/>
      <c r="V864" s="1705"/>
      <c r="W864" s="1705"/>
      <c r="X864" s="1705"/>
      <c r="Y864" s="1705"/>
      <c r="Z864" s="1705"/>
    </row>
    <row r="865" spans="1:26" ht="15.75" customHeight="1">
      <c r="A865" s="1705"/>
      <c r="B865" s="1705"/>
      <c r="C865" s="1705"/>
      <c r="D865" s="1705"/>
      <c r="E865" s="1705"/>
      <c r="F865" s="1705"/>
      <c r="G865" s="1705"/>
      <c r="H865" s="1705"/>
      <c r="I865" s="1705"/>
      <c r="J865" s="1705"/>
      <c r="K865" s="1705"/>
      <c r="L865" s="1705"/>
      <c r="M865" s="1705"/>
      <c r="N865" s="1705"/>
      <c r="O865" s="1705"/>
      <c r="P865" s="1705"/>
      <c r="Q865" s="1705"/>
      <c r="R865" s="1705"/>
      <c r="S865" s="1705"/>
      <c r="T865" s="1705"/>
      <c r="U865" s="1705"/>
      <c r="V865" s="1705"/>
      <c r="W865" s="1705"/>
      <c r="X865" s="1705"/>
      <c r="Y865" s="1705"/>
      <c r="Z865" s="1705"/>
    </row>
    <row r="866" spans="1:26" ht="15.75" customHeight="1">
      <c r="A866" s="1705"/>
      <c r="B866" s="1705"/>
      <c r="C866" s="1705"/>
      <c r="D866" s="1705"/>
      <c r="E866" s="1705"/>
      <c r="F866" s="1705"/>
      <c r="G866" s="1705"/>
      <c r="H866" s="1705"/>
      <c r="I866" s="1705"/>
      <c r="J866" s="1705"/>
      <c r="K866" s="1705"/>
      <c r="L866" s="1705"/>
      <c r="M866" s="1705"/>
      <c r="N866" s="1705"/>
      <c r="O866" s="1705"/>
      <c r="P866" s="1705"/>
      <c r="Q866" s="1705"/>
      <c r="R866" s="1705"/>
      <c r="S866" s="1705"/>
      <c r="T866" s="1705"/>
      <c r="U866" s="1705"/>
      <c r="V866" s="1705"/>
      <c r="W866" s="1705"/>
      <c r="X866" s="1705"/>
      <c r="Y866" s="1705"/>
      <c r="Z866" s="1705"/>
    </row>
    <row r="867" spans="1:26" ht="15.75" customHeight="1">
      <c r="A867" s="1705"/>
      <c r="B867" s="1705"/>
      <c r="C867" s="1705"/>
      <c r="D867" s="1705"/>
      <c r="E867" s="1705"/>
      <c r="F867" s="1705"/>
      <c r="G867" s="1705"/>
      <c r="H867" s="1705"/>
      <c r="I867" s="1705"/>
      <c r="J867" s="1705"/>
      <c r="K867" s="1705"/>
      <c r="L867" s="1705"/>
      <c r="M867" s="1705"/>
      <c r="N867" s="1705"/>
      <c r="O867" s="1705"/>
      <c r="P867" s="1705"/>
      <c r="Q867" s="1705"/>
      <c r="R867" s="1705"/>
      <c r="S867" s="1705"/>
      <c r="T867" s="1705"/>
      <c r="U867" s="1705"/>
      <c r="V867" s="1705"/>
      <c r="W867" s="1705"/>
      <c r="X867" s="1705"/>
      <c r="Y867" s="1705"/>
      <c r="Z867" s="1705"/>
    </row>
    <row r="868" spans="1:26" ht="15.75" customHeight="1">
      <c r="A868" s="1705"/>
      <c r="B868" s="1705"/>
      <c r="C868" s="1705"/>
      <c r="D868" s="1705"/>
      <c r="E868" s="1705"/>
      <c r="F868" s="1705"/>
      <c r="G868" s="1705"/>
      <c r="H868" s="1705"/>
      <c r="I868" s="1705"/>
      <c r="J868" s="1705"/>
      <c r="K868" s="1705"/>
      <c r="L868" s="1705"/>
      <c r="M868" s="1705"/>
      <c r="N868" s="1705"/>
      <c r="O868" s="1705"/>
      <c r="P868" s="1705"/>
      <c r="Q868" s="1705"/>
      <c r="R868" s="1705"/>
      <c r="S868" s="1705"/>
      <c r="T868" s="1705"/>
      <c r="U868" s="1705"/>
      <c r="V868" s="1705"/>
      <c r="W868" s="1705"/>
      <c r="X868" s="1705"/>
      <c r="Y868" s="1705"/>
      <c r="Z868" s="1705"/>
    </row>
    <row r="869" spans="1:26" ht="15.75" customHeight="1">
      <c r="A869" s="1705"/>
      <c r="B869" s="1705"/>
      <c r="C869" s="1705"/>
      <c r="D869" s="1705"/>
      <c r="E869" s="1705"/>
      <c r="F869" s="1705"/>
      <c r="G869" s="1705"/>
      <c r="H869" s="1705"/>
      <c r="I869" s="1705"/>
      <c r="J869" s="1705"/>
      <c r="K869" s="1705"/>
      <c r="L869" s="1705"/>
      <c r="M869" s="1705"/>
      <c r="N869" s="1705"/>
      <c r="O869" s="1705"/>
      <c r="P869" s="1705"/>
      <c r="Q869" s="1705"/>
      <c r="R869" s="1705"/>
      <c r="S869" s="1705"/>
      <c r="T869" s="1705"/>
      <c r="U869" s="1705"/>
      <c r="V869" s="1705"/>
      <c r="W869" s="1705"/>
      <c r="X869" s="1705"/>
      <c r="Y869" s="1705"/>
      <c r="Z869" s="1705"/>
    </row>
    <row r="870" spans="1:26" ht="15.75" customHeight="1">
      <c r="A870" s="1705"/>
      <c r="B870" s="1705"/>
      <c r="C870" s="1705"/>
      <c r="D870" s="1705"/>
      <c r="E870" s="1705"/>
      <c r="F870" s="1705"/>
      <c r="G870" s="1705"/>
      <c r="H870" s="1705"/>
      <c r="I870" s="1705"/>
      <c r="J870" s="1705"/>
      <c r="K870" s="1705"/>
      <c r="L870" s="1705"/>
      <c r="M870" s="1705"/>
      <c r="N870" s="1705"/>
      <c r="O870" s="1705"/>
      <c r="P870" s="1705"/>
      <c r="Q870" s="1705"/>
      <c r="R870" s="1705"/>
      <c r="S870" s="1705"/>
      <c r="T870" s="1705"/>
      <c r="U870" s="1705"/>
      <c r="V870" s="1705"/>
      <c r="W870" s="1705"/>
      <c r="X870" s="1705"/>
      <c r="Y870" s="1705"/>
      <c r="Z870" s="1705"/>
    </row>
    <row r="871" spans="1:26" ht="15.75" customHeight="1">
      <c r="A871" s="1705"/>
      <c r="B871" s="1705"/>
      <c r="C871" s="1705"/>
      <c r="D871" s="1705"/>
      <c r="E871" s="1705"/>
      <c r="F871" s="1705"/>
      <c r="G871" s="1705"/>
      <c r="H871" s="1705"/>
      <c r="I871" s="1705"/>
      <c r="J871" s="1705"/>
      <c r="K871" s="1705"/>
      <c r="L871" s="1705"/>
      <c r="M871" s="1705"/>
      <c r="N871" s="1705"/>
      <c r="O871" s="1705"/>
      <c r="P871" s="1705"/>
      <c r="Q871" s="1705"/>
      <c r="R871" s="1705"/>
      <c r="S871" s="1705"/>
      <c r="T871" s="1705"/>
      <c r="U871" s="1705"/>
      <c r="V871" s="1705"/>
      <c r="W871" s="1705"/>
      <c r="X871" s="1705"/>
      <c r="Y871" s="1705"/>
      <c r="Z871" s="1705"/>
    </row>
    <row r="872" spans="1:26" ht="15.75" customHeight="1">
      <c r="A872" s="1705"/>
      <c r="B872" s="1705"/>
      <c r="C872" s="1705"/>
      <c r="D872" s="1705"/>
      <c r="E872" s="1705"/>
      <c r="F872" s="1705"/>
      <c r="G872" s="1705"/>
      <c r="H872" s="1705"/>
      <c r="I872" s="1705"/>
      <c r="J872" s="1705"/>
      <c r="K872" s="1705"/>
      <c r="L872" s="1705"/>
      <c r="M872" s="1705"/>
      <c r="N872" s="1705"/>
      <c r="O872" s="1705"/>
      <c r="P872" s="1705"/>
      <c r="Q872" s="1705"/>
      <c r="R872" s="1705"/>
      <c r="S872" s="1705"/>
      <c r="T872" s="1705"/>
      <c r="U872" s="1705"/>
      <c r="V872" s="1705"/>
      <c r="W872" s="1705"/>
      <c r="X872" s="1705"/>
      <c r="Y872" s="1705"/>
      <c r="Z872" s="1705"/>
    </row>
    <row r="873" spans="1:26" ht="15.75" customHeight="1">
      <c r="A873" s="1705"/>
      <c r="B873" s="1705"/>
      <c r="C873" s="1705"/>
      <c r="D873" s="1705"/>
      <c r="E873" s="1705"/>
      <c r="F873" s="1705"/>
      <c r="G873" s="1705"/>
      <c r="H873" s="1705"/>
      <c r="I873" s="1705"/>
      <c r="J873" s="1705"/>
      <c r="K873" s="1705"/>
      <c r="L873" s="1705"/>
      <c r="M873" s="1705"/>
      <c r="N873" s="1705"/>
      <c r="O873" s="1705"/>
      <c r="P873" s="1705"/>
      <c r="Q873" s="1705"/>
      <c r="R873" s="1705"/>
      <c r="S873" s="1705"/>
      <c r="T873" s="1705"/>
      <c r="U873" s="1705"/>
      <c r="V873" s="1705"/>
      <c r="W873" s="1705"/>
      <c r="X873" s="1705"/>
      <c r="Y873" s="1705"/>
      <c r="Z873" s="1705"/>
    </row>
    <row r="874" spans="1:26" ht="15.75" customHeight="1">
      <c r="A874" s="1705"/>
      <c r="B874" s="1705"/>
      <c r="C874" s="1705"/>
      <c r="D874" s="1705"/>
      <c r="E874" s="1705"/>
      <c r="F874" s="1705"/>
      <c r="G874" s="1705"/>
      <c r="H874" s="1705"/>
      <c r="I874" s="1705"/>
      <c r="J874" s="1705"/>
      <c r="K874" s="1705"/>
      <c r="L874" s="1705"/>
      <c r="M874" s="1705"/>
      <c r="N874" s="1705"/>
      <c r="O874" s="1705"/>
      <c r="P874" s="1705"/>
      <c r="Q874" s="1705"/>
      <c r="R874" s="1705"/>
      <c r="S874" s="1705"/>
      <c r="T874" s="1705"/>
      <c r="U874" s="1705"/>
      <c r="V874" s="1705"/>
      <c r="W874" s="1705"/>
      <c r="X874" s="1705"/>
      <c r="Y874" s="1705"/>
      <c r="Z874" s="1705"/>
    </row>
    <row r="875" spans="1:26" ht="15.75" customHeight="1">
      <c r="A875" s="1705"/>
      <c r="B875" s="1705"/>
      <c r="C875" s="1705"/>
      <c r="D875" s="1705"/>
      <c r="E875" s="1705"/>
      <c r="F875" s="1705"/>
      <c r="G875" s="1705"/>
      <c r="H875" s="1705"/>
      <c r="I875" s="1705"/>
      <c r="J875" s="1705"/>
      <c r="K875" s="1705"/>
      <c r="L875" s="1705"/>
      <c r="M875" s="1705"/>
      <c r="N875" s="1705"/>
      <c r="O875" s="1705"/>
      <c r="P875" s="1705"/>
      <c r="Q875" s="1705"/>
      <c r="R875" s="1705"/>
      <c r="S875" s="1705"/>
      <c r="T875" s="1705"/>
      <c r="U875" s="1705"/>
      <c r="V875" s="1705"/>
      <c r="W875" s="1705"/>
      <c r="X875" s="1705"/>
      <c r="Y875" s="1705"/>
      <c r="Z875" s="1705"/>
    </row>
    <row r="876" spans="1:26" ht="15.75" customHeight="1">
      <c r="A876" s="1705"/>
      <c r="B876" s="1705"/>
      <c r="C876" s="1705"/>
      <c r="D876" s="1705"/>
      <c r="E876" s="1705"/>
      <c r="F876" s="1705"/>
      <c r="G876" s="1705"/>
      <c r="H876" s="1705"/>
      <c r="I876" s="1705"/>
      <c r="J876" s="1705"/>
      <c r="K876" s="1705"/>
      <c r="L876" s="1705"/>
      <c r="M876" s="1705"/>
      <c r="N876" s="1705"/>
      <c r="O876" s="1705"/>
      <c r="P876" s="1705"/>
      <c r="Q876" s="1705"/>
      <c r="R876" s="1705"/>
      <c r="S876" s="1705"/>
      <c r="T876" s="1705"/>
      <c r="U876" s="1705"/>
      <c r="V876" s="1705"/>
      <c r="W876" s="1705"/>
      <c r="X876" s="1705"/>
      <c r="Y876" s="1705"/>
      <c r="Z876" s="1705"/>
    </row>
    <row r="877" spans="1:26" ht="15.75" customHeight="1">
      <c r="A877" s="1705"/>
      <c r="B877" s="1705"/>
      <c r="C877" s="1705"/>
      <c r="D877" s="1705"/>
      <c r="E877" s="1705"/>
      <c r="F877" s="1705"/>
      <c r="G877" s="1705"/>
      <c r="H877" s="1705"/>
      <c r="I877" s="1705"/>
      <c r="J877" s="1705"/>
      <c r="K877" s="1705"/>
      <c r="L877" s="1705"/>
      <c r="M877" s="1705"/>
      <c r="N877" s="1705"/>
      <c r="O877" s="1705"/>
      <c r="P877" s="1705"/>
      <c r="Q877" s="1705"/>
      <c r="R877" s="1705"/>
      <c r="S877" s="1705"/>
      <c r="T877" s="1705"/>
      <c r="U877" s="1705"/>
      <c r="V877" s="1705"/>
      <c r="W877" s="1705"/>
      <c r="X877" s="1705"/>
      <c r="Y877" s="1705"/>
      <c r="Z877" s="1705"/>
    </row>
    <row r="878" spans="1:26" ht="15.75" customHeight="1">
      <c r="A878" s="1705"/>
      <c r="B878" s="1705"/>
      <c r="C878" s="1705"/>
      <c r="D878" s="1705"/>
      <c r="E878" s="1705"/>
      <c r="F878" s="1705"/>
      <c r="G878" s="1705"/>
      <c r="H878" s="1705"/>
      <c r="I878" s="1705"/>
      <c r="J878" s="1705"/>
      <c r="K878" s="1705"/>
      <c r="L878" s="1705"/>
      <c r="M878" s="1705"/>
      <c r="N878" s="1705"/>
      <c r="O878" s="1705"/>
      <c r="P878" s="1705"/>
      <c r="Q878" s="1705"/>
      <c r="R878" s="1705"/>
      <c r="S878" s="1705"/>
      <c r="T878" s="1705"/>
      <c r="U878" s="1705"/>
      <c r="V878" s="1705"/>
      <c r="W878" s="1705"/>
      <c r="X878" s="1705"/>
      <c r="Y878" s="1705"/>
      <c r="Z878" s="1705"/>
    </row>
    <row r="879" spans="1:26" ht="15.75" customHeight="1">
      <c r="A879" s="1705"/>
      <c r="B879" s="1705"/>
      <c r="C879" s="1705"/>
      <c r="D879" s="1705"/>
      <c r="E879" s="1705"/>
      <c r="F879" s="1705"/>
      <c r="G879" s="1705"/>
      <c r="H879" s="1705"/>
      <c r="I879" s="1705"/>
      <c r="J879" s="1705"/>
      <c r="K879" s="1705"/>
      <c r="L879" s="1705"/>
      <c r="M879" s="1705"/>
      <c r="N879" s="1705"/>
      <c r="O879" s="1705"/>
      <c r="P879" s="1705"/>
      <c r="Q879" s="1705"/>
      <c r="R879" s="1705"/>
      <c r="S879" s="1705"/>
      <c r="T879" s="1705"/>
      <c r="U879" s="1705"/>
      <c r="V879" s="1705"/>
      <c r="W879" s="1705"/>
      <c r="X879" s="1705"/>
      <c r="Y879" s="1705"/>
      <c r="Z879" s="1705"/>
    </row>
    <row r="880" spans="1:26" ht="15.75" customHeight="1">
      <c r="A880" s="1705"/>
      <c r="B880" s="1705"/>
      <c r="C880" s="1705"/>
      <c r="D880" s="1705"/>
      <c r="E880" s="1705"/>
      <c r="F880" s="1705"/>
      <c r="G880" s="1705"/>
      <c r="H880" s="1705"/>
      <c r="I880" s="1705"/>
      <c r="J880" s="1705"/>
      <c r="K880" s="1705"/>
      <c r="L880" s="1705"/>
      <c r="M880" s="1705"/>
      <c r="N880" s="1705"/>
      <c r="O880" s="1705"/>
      <c r="P880" s="1705"/>
      <c r="Q880" s="1705"/>
      <c r="R880" s="1705"/>
      <c r="S880" s="1705"/>
      <c r="T880" s="1705"/>
      <c r="U880" s="1705"/>
      <c r="V880" s="1705"/>
      <c r="W880" s="1705"/>
      <c r="X880" s="1705"/>
      <c r="Y880" s="1705"/>
      <c r="Z880" s="1705"/>
    </row>
    <row r="881" spans="1:26" ht="15.75" customHeight="1">
      <c r="A881" s="1705"/>
      <c r="B881" s="1705"/>
      <c r="C881" s="1705"/>
      <c r="D881" s="1705"/>
      <c r="E881" s="1705"/>
      <c r="F881" s="1705"/>
      <c r="G881" s="1705"/>
      <c r="H881" s="1705"/>
      <c r="I881" s="1705"/>
      <c r="J881" s="1705"/>
      <c r="K881" s="1705"/>
      <c r="L881" s="1705"/>
      <c r="M881" s="1705"/>
      <c r="N881" s="1705"/>
      <c r="O881" s="1705"/>
      <c r="P881" s="1705"/>
      <c r="Q881" s="1705"/>
      <c r="R881" s="1705"/>
      <c r="S881" s="1705"/>
      <c r="T881" s="1705"/>
      <c r="U881" s="1705"/>
      <c r="V881" s="1705"/>
      <c r="W881" s="1705"/>
      <c r="X881" s="1705"/>
      <c r="Y881" s="1705"/>
      <c r="Z881" s="1705"/>
    </row>
    <row r="882" spans="1:26" ht="15.75" customHeight="1">
      <c r="A882" s="1705"/>
      <c r="B882" s="1705"/>
      <c r="C882" s="1705"/>
      <c r="D882" s="1705"/>
      <c r="E882" s="1705"/>
      <c r="F882" s="1705"/>
      <c r="G882" s="1705"/>
      <c r="H882" s="1705"/>
      <c r="I882" s="1705"/>
      <c r="J882" s="1705"/>
      <c r="K882" s="1705"/>
      <c r="L882" s="1705"/>
      <c r="M882" s="1705"/>
      <c r="N882" s="1705"/>
      <c r="O882" s="1705"/>
      <c r="P882" s="1705"/>
      <c r="Q882" s="1705"/>
      <c r="R882" s="1705"/>
      <c r="S882" s="1705"/>
      <c r="T882" s="1705"/>
      <c r="U882" s="1705"/>
      <c r="V882" s="1705"/>
      <c r="W882" s="1705"/>
      <c r="X882" s="1705"/>
      <c r="Y882" s="1705"/>
      <c r="Z882" s="1705"/>
    </row>
    <row r="883" spans="1:26" ht="15.75" customHeight="1">
      <c r="A883" s="1705"/>
      <c r="B883" s="1705"/>
      <c r="C883" s="1705"/>
      <c r="D883" s="1705"/>
      <c r="E883" s="1705"/>
      <c r="F883" s="1705"/>
      <c r="G883" s="1705"/>
      <c r="H883" s="1705"/>
      <c r="I883" s="1705"/>
      <c r="J883" s="1705"/>
      <c r="K883" s="1705"/>
      <c r="L883" s="1705"/>
      <c r="M883" s="1705"/>
      <c r="N883" s="1705"/>
      <c r="O883" s="1705"/>
      <c r="P883" s="1705"/>
      <c r="Q883" s="1705"/>
      <c r="R883" s="1705"/>
      <c r="S883" s="1705"/>
      <c r="T883" s="1705"/>
      <c r="U883" s="1705"/>
      <c r="V883" s="1705"/>
      <c r="W883" s="1705"/>
      <c r="X883" s="1705"/>
      <c r="Y883" s="1705"/>
      <c r="Z883" s="1705"/>
    </row>
    <row r="884" spans="1:26" ht="15.75" customHeight="1">
      <c r="A884" s="1705"/>
      <c r="B884" s="1705"/>
      <c r="C884" s="1705"/>
      <c r="D884" s="1705"/>
      <c r="E884" s="1705"/>
      <c r="F884" s="1705"/>
      <c r="G884" s="1705"/>
      <c r="H884" s="1705"/>
      <c r="I884" s="1705"/>
      <c r="J884" s="1705"/>
      <c r="K884" s="1705"/>
      <c r="L884" s="1705"/>
      <c r="M884" s="1705"/>
      <c r="N884" s="1705"/>
      <c r="O884" s="1705"/>
      <c r="P884" s="1705"/>
      <c r="Q884" s="1705"/>
      <c r="R884" s="1705"/>
      <c r="S884" s="1705"/>
      <c r="T884" s="1705"/>
      <c r="U884" s="1705"/>
      <c r="V884" s="1705"/>
      <c r="W884" s="1705"/>
      <c r="X884" s="1705"/>
      <c r="Y884" s="1705"/>
      <c r="Z884" s="1705"/>
    </row>
    <row r="885" spans="1:26" ht="15.75" customHeight="1">
      <c r="A885" s="1705"/>
      <c r="B885" s="1705"/>
      <c r="C885" s="1705"/>
      <c r="D885" s="1705"/>
      <c r="E885" s="1705"/>
      <c r="F885" s="1705"/>
      <c r="G885" s="1705"/>
      <c r="H885" s="1705"/>
      <c r="I885" s="1705"/>
      <c r="J885" s="1705"/>
      <c r="K885" s="1705"/>
      <c r="L885" s="1705"/>
      <c r="M885" s="1705"/>
      <c r="N885" s="1705"/>
      <c r="O885" s="1705"/>
      <c r="P885" s="1705"/>
      <c r="Q885" s="1705"/>
      <c r="R885" s="1705"/>
      <c r="S885" s="1705"/>
      <c r="T885" s="1705"/>
      <c r="U885" s="1705"/>
      <c r="V885" s="1705"/>
      <c r="W885" s="1705"/>
      <c r="X885" s="1705"/>
      <c r="Y885" s="1705"/>
      <c r="Z885" s="1705"/>
    </row>
    <row r="886" spans="1:26" ht="15.75" customHeight="1">
      <c r="A886" s="1705"/>
      <c r="B886" s="1705"/>
      <c r="C886" s="1705"/>
      <c r="D886" s="1705"/>
      <c r="E886" s="1705"/>
      <c r="F886" s="1705"/>
      <c r="G886" s="1705"/>
      <c r="H886" s="1705"/>
      <c r="I886" s="1705"/>
      <c r="J886" s="1705"/>
      <c r="K886" s="1705"/>
      <c r="L886" s="1705"/>
      <c r="M886" s="1705"/>
      <c r="N886" s="1705"/>
      <c r="O886" s="1705"/>
      <c r="P886" s="1705"/>
      <c r="Q886" s="1705"/>
      <c r="R886" s="1705"/>
      <c r="S886" s="1705"/>
      <c r="T886" s="1705"/>
      <c r="U886" s="1705"/>
      <c r="V886" s="1705"/>
      <c r="W886" s="1705"/>
      <c r="X886" s="1705"/>
      <c r="Y886" s="1705"/>
      <c r="Z886" s="1705"/>
    </row>
    <row r="887" spans="1:26" ht="15.75" customHeight="1">
      <c r="A887" s="1705"/>
      <c r="B887" s="1705"/>
      <c r="C887" s="1705"/>
      <c r="D887" s="1705"/>
      <c r="E887" s="1705"/>
      <c r="F887" s="1705"/>
      <c r="G887" s="1705"/>
      <c r="H887" s="1705"/>
      <c r="I887" s="1705"/>
      <c r="J887" s="1705"/>
      <c r="K887" s="1705"/>
      <c r="L887" s="1705"/>
      <c r="M887" s="1705"/>
      <c r="N887" s="1705"/>
      <c r="O887" s="1705"/>
      <c r="P887" s="1705"/>
      <c r="Q887" s="1705"/>
      <c r="R887" s="1705"/>
      <c r="S887" s="1705"/>
      <c r="T887" s="1705"/>
      <c r="U887" s="1705"/>
      <c r="V887" s="1705"/>
      <c r="W887" s="1705"/>
      <c r="X887" s="1705"/>
      <c r="Y887" s="1705"/>
      <c r="Z887" s="1705"/>
    </row>
    <row r="888" spans="1:26" ht="15.75" customHeight="1">
      <c r="A888" s="1705"/>
      <c r="B888" s="1705"/>
      <c r="C888" s="1705"/>
      <c r="D888" s="1705"/>
      <c r="E888" s="1705"/>
      <c r="F888" s="1705"/>
      <c r="G888" s="1705"/>
      <c r="H888" s="1705"/>
      <c r="I888" s="1705"/>
      <c r="J888" s="1705"/>
      <c r="K888" s="1705"/>
      <c r="L888" s="1705"/>
      <c r="M888" s="1705"/>
      <c r="N888" s="1705"/>
      <c r="O888" s="1705"/>
      <c r="P888" s="1705"/>
      <c r="Q888" s="1705"/>
      <c r="R888" s="1705"/>
      <c r="S888" s="1705"/>
      <c r="T888" s="1705"/>
      <c r="U888" s="1705"/>
      <c r="V888" s="1705"/>
      <c r="W888" s="1705"/>
      <c r="X888" s="1705"/>
      <c r="Y888" s="1705"/>
      <c r="Z888" s="1705"/>
    </row>
    <row r="889" spans="1:26" ht="15.75" customHeight="1">
      <c r="A889" s="1705"/>
      <c r="B889" s="1705"/>
      <c r="C889" s="1705"/>
      <c r="D889" s="1705"/>
      <c r="E889" s="1705"/>
      <c r="F889" s="1705"/>
      <c r="G889" s="1705"/>
      <c r="H889" s="1705"/>
      <c r="I889" s="1705"/>
      <c r="J889" s="1705"/>
      <c r="K889" s="1705"/>
      <c r="L889" s="1705"/>
      <c r="M889" s="1705"/>
      <c r="N889" s="1705"/>
      <c r="O889" s="1705"/>
      <c r="P889" s="1705"/>
      <c r="Q889" s="1705"/>
      <c r="R889" s="1705"/>
      <c r="S889" s="1705"/>
      <c r="T889" s="1705"/>
      <c r="U889" s="1705"/>
      <c r="V889" s="1705"/>
      <c r="W889" s="1705"/>
      <c r="X889" s="1705"/>
      <c r="Y889" s="1705"/>
      <c r="Z889" s="1705"/>
    </row>
    <row r="890" spans="1:26" ht="15.75" customHeight="1">
      <c r="A890" s="1705"/>
      <c r="B890" s="1705"/>
      <c r="C890" s="1705"/>
      <c r="D890" s="1705"/>
      <c r="E890" s="1705"/>
      <c r="F890" s="1705"/>
      <c r="G890" s="1705"/>
      <c r="H890" s="1705"/>
      <c r="I890" s="1705"/>
      <c r="J890" s="1705"/>
      <c r="K890" s="1705"/>
      <c r="L890" s="1705"/>
      <c r="M890" s="1705"/>
      <c r="N890" s="1705"/>
      <c r="O890" s="1705"/>
      <c r="P890" s="1705"/>
      <c r="Q890" s="1705"/>
      <c r="R890" s="1705"/>
      <c r="S890" s="1705"/>
      <c r="T890" s="1705"/>
      <c r="U890" s="1705"/>
      <c r="V890" s="1705"/>
      <c r="W890" s="1705"/>
      <c r="X890" s="1705"/>
      <c r="Y890" s="1705"/>
      <c r="Z890" s="1705"/>
    </row>
    <row r="891" spans="1:26" ht="15.75" customHeight="1">
      <c r="A891" s="1705"/>
      <c r="B891" s="1705"/>
      <c r="C891" s="1705"/>
      <c r="D891" s="1705"/>
      <c r="E891" s="1705"/>
      <c r="F891" s="1705"/>
      <c r="G891" s="1705"/>
      <c r="H891" s="1705"/>
      <c r="I891" s="1705"/>
      <c r="J891" s="1705"/>
      <c r="K891" s="1705"/>
      <c r="L891" s="1705"/>
      <c r="M891" s="1705"/>
      <c r="N891" s="1705"/>
      <c r="O891" s="1705"/>
      <c r="P891" s="1705"/>
      <c r="Q891" s="1705"/>
      <c r="R891" s="1705"/>
      <c r="S891" s="1705"/>
      <c r="T891" s="1705"/>
      <c r="U891" s="1705"/>
      <c r="V891" s="1705"/>
      <c r="W891" s="1705"/>
      <c r="X891" s="1705"/>
      <c r="Y891" s="1705"/>
      <c r="Z891" s="1705"/>
    </row>
    <row r="892" spans="1:26" ht="15.75" customHeight="1">
      <c r="A892" s="1705"/>
      <c r="B892" s="1705"/>
      <c r="C892" s="1705"/>
      <c r="D892" s="1705"/>
      <c r="E892" s="1705"/>
      <c r="F892" s="1705"/>
      <c r="G892" s="1705"/>
      <c r="H892" s="1705"/>
      <c r="I892" s="1705"/>
      <c r="J892" s="1705"/>
      <c r="K892" s="1705"/>
      <c r="L892" s="1705"/>
      <c r="M892" s="1705"/>
      <c r="N892" s="1705"/>
      <c r="O892" s="1705"/>
      <c r="P892" s="1705"/>
      <c r="Q892" s="1705"/>
      <c r="R892" s="1705"/>
      <c r="S892" s="1705"/>
      <c r="T892" s="1705"/>
      <c r="U892" s="1705"/>
      <c r="V892" s="1705"/>
      <c r="W892" s="1705"/>
      <c r="X892" s="1705"/>
      <c r="Y892" s="1705"/>
      <c r="Z892" s="1705"/>
    </row>
    <row r="893" spans="1:26" ht="15.75" customHeight="1">
      <c r="A893" s="1705"/>
      <c r="B893" s="1705"/>
      <c r="C893" s="1705"/>
      <c r="D893" s="1705"/>
      <c r="E893" s="1705"/>
      <c r="F893" s="1705"/>
      <c r="G893" s="1705"/>
      <c r="H893" s="1705"/>
      <c r="I893" s="1705"/>
      <c r="J893" s="1705"/>
      <c r="K893" s="1705"/>
      <c r="L893" s="1705"/>
      <c r="M893" s="1705"/>
      <c r="N893" s="1705"/>
      <c r="O893" s="1705"/>
      <c r="P893" s="1705"/>
      <c r="Q893" s="1705"/>
      <c r="R893" s="1705"/>
      <c r="S893" s="1705"/>
      <c r="T893" s="1705"/>
      <c r="U893" s="1705"/>
      <c r="V893" s="1705"/>
      <c r="W893" s="1705"/>
      <c r="X893" s="1705"/>
      <c r="Y893" s="1705"/>
      <c r="Z893" s="1705"/>
    </row>
    <row r="894" spans="1:26" ht="15.75" customHeight="1">
      <c r="A894" s="1705"/>
      <c r="B894" s="1705"/>
      <c r="C894" s="1705"/>
      <c r="D894" s="1705"/>
      <c r="E894" s="1705"/>
      <c r="F894" s="1705"/>
      <c r="G894" s="1705"/>
      <c r="H894" s="1705"/>
      <c r="I894" s="1705"/>
      <c r="J894" s="1705"/>
      <c r="K894" s="1705"/>
      <c r="L894" s="1705"/>
      <c r="M894" s="1705"/>
      <c r="N894" s="1705"/>
      <c r="O894" s="1705"/>
      <c r="P894" s="1705"/>
      <c r="Q894" s="1705"/>
      <c r="R894" s="1705"/>
      <c r="S894" s="1705"/>
      <c r="T894" s="1705"/>
      <c r="U894" s="1705"/>
      <c r="V894" s="1705"/>
      <c r="W894" s="1705"/>
      <c r="X894" s="1705"/>
      <c r="Y894" s="1705"/>
      <c r="Z894" s="1705"/>
    </row>
    <row r="895" spans="1:26" ht="15.75" customHeight="1">
      <c r="A895" s="1705"/>
      <c r="B895" s="1705"/>
      <c r="C895" s="1705"/>
      <c r="D895" s="1705"/>
      <c r="E895" s="1705"/>
      <c r="F895" s="1705"/>
      <c r="G895" s="1705"/>
      <c r="H895" s="1705"/>
      <c r="I895" s="1705"/>
      <c r="J895" s="1705"/>
      <c r="K895" s="1705"/>
      <c r="L895" s="1705"/>
      <c r="M895" s="1705"/>
      <c r="N895" s="1705"/>
      <c r="O895" s="1705"/>
      <c r="P895" s="1705"/>
      <c r="Q895" s="1705"/>
      <c r="R895" s="1705"/>
      <c r="S895" s="1705"/>
      <c r="T895" s="1705"/>
      <c r="U895" s="1705"/>
      <c r="V895" s="1705"/>
      <c r="W895" s="1705"/>
      <c r="X895" s="1705"/>
      <c r="Y895" s="1705"/>
      <c r="Z895" s="1705"/>
    </row>
    <row r="896" spans="1:26" ht="15.75" customHeight="1">
      <c r="A896" s="1705"/>
      <c r="B896" s="1705"/>
      <c r="C896" s="1705"/>
      <c r="D896" s="1705"/>
      <c r="E896" s="1705"/>
      <c r="F896" s="1705"/>
      <c r="G896" s="1705"/>
      <c r="H896" s="1705"/>
      <c r="I896" s="1705"/>
      <c r="J896" s="1705"/>
      <c r="K896" s="1705"/>
      <c r="L896" s="1705"/>
      <c r="M896" s="1705"/>
      <c r="N896" s="1705"/>
      <c r="O896" s="1705"/>
      <c r="P896" s="1705"/>
      <c r="Q896" s="1705"/>
      <c r="R896" s="1705"/>
      <c r="S896" s="1705"/>
      <c r="T896" s="1705"/>
      <c r="U896" s="1705"/>
      <c r="V896" s="1705"/>
      <c r="W896" s="1705"/>
      <c r="X896" s="1705"/>
      <c r="Y896" s="1705"/>
      <c r="Z896" s="1705"/>
    </row>
    <row r="897" spans="1:26" ht="15.75" customHeight="1">
      <c r="A897" s="1705"/>
      <c r="B897" s="1705"/>
      <c r="C897" s="1705"/>
      <c r="D897" s="1705"/>
      <c r="E897" s="1705"/>
      <c r="F897" s="1705"/>
      <c r="G897" s="1705"/>
      <c r="H897" s="1705"/>
      <c r="I897" s="1705"/>
      <c r="J897" s="1705"/>
      <c r="K897" s="1705"/>
      <c r="L897" s="1705"/>
      <c r="M897" s="1705"/>
      <c r="N897" s="1705"/>
      <c r="O897" s="1705"/>
      <c r="P897" s="1705"/>
      <c r="Q897" s="1705"/>
      <c r="R897" s="1705"/>
      <c r="S897" s="1705"/>
      <c r="T897" s="1705"/>
      <c r="U897" s="1705"/>
      <c r="V897" s="1705"/>
      <c r="W897" s="1705"/>
      <c r="X897" s="1705"/>
      <c r="Y897" s="1705"/>
      <c r="Z897" s="1705"/>
    </row>
    <row r="898" spans="1:26" ht="15.75" customHeight="1">
      <c r="A898" s="1705"/>
      <c r="B898" s="1705"/>
      <c r="C898" s="1705"/>
      <c r="D898" s="1705"/>
      <c r="E898" s="1705"/>
      <c r="F898" s="1705"/>
      <c r="G898" s="1705"/>
      <c r="H898" s="1705"/>
      <c r="I898" s="1705"/>
      <c r="J898" s="1705"/>
      <c r="K898" s="1705"/>
      <c r="L898" s="1705"/>
      <c r="M898" s="1705"/>
      <c r="N898" s="1705"/>
      <c r="O898" s="1705"/>
      <c r="P898" s="1705"/>
      <c r="Q898" s="1705"/>
      <c r="R898" s="1705"/>
      <c r="S898" s="1705"/>
      <c r="T898" s="1705"/>
      <c r="U898" s="1705"/>
      <c r="V898" s="1705"/>
      <c r="W898" s="1705"/>
      <c r="X898" s="1705"/>
      <c r="Y898" s="1705"/>
      <c r="Z898" s="1705"/>
    </row>
    <row r="899" spans="1:26" ht="15.75" customHeight="1">
      <c r="A899" s="1705"/>
      <c r="B899" s="1705"/>
      <c r="C899" s="1705"/>
      <c r="D899" s="1705"/>
      <c r="E899" s="1705"/>
      <c r="F899" s="1705"/>
      <c r="G899" s="1705"/>
      <c r="H899" s="1705"/>
      <c r="I899" s="1705"/>
      <c r="J899" s="1705"/>
      <c r="K899" s="1705"/>
      <c r="L899" s="1705"/>
      <c r="M899" s="1705"/>
      <c r="N899" s="1705"/>
      <c r="O899" s="1705"/>
      <c r="P899" s="1705"/>
      <c r="Q899" s="1705"/>
      <c r="R899" s="1705"/>
      <c r="S899" s="1705"/>
      <c r="T899" s="1705"/>
      <c r="U899" s="1705"/>
      <c r="V899" s="1705"/>
      <c r="W899" s="1705"/>
      <c r="X899" s="1705"/>
      <c r="Y899" s="1705"/>
      <c r="Z899" s="1705"/>
    </row>
    <row r="900" spans="1:26" ht="15.75" customHeight="1">
      <c r="A900" s="1705"/>
      <c r="B900" s="1705"/>
      <c r="C900" s="1705"/>
      <c r="D900" s="1705"/>
      <c r="E900" s="1705"/>
      <c r="F900" s="1705"/>
      <c r="G900" s="1705"/>
      <c r="H900" s="1705"/>
      <c r="I900" s="1705"/>
      <c r="J900" s="1705"/>
      <c r="K900" s="1705"/>
      <c r="L900" s="1705"/>
      <c r="M900" s="1705"/>
      <c r="N900" s="1705"/>
      <c r="O900" s="1705"/>
      <c r="P900" s="1705"/>
      <c r="Q900" s="1705"/>
      <c r="R900" s="1705"/>
      <c r="S900" s="1705"/>
      <c r="T900" s="1705"/>
      <c r="U900" s="1705"/>
      <c r="V900" s="1705"/>
      <c r="W900" s="1705"/>
      <c r="X900" s="1705"/>
      <c r="Y900" s="1705"/>
      <c r="Z900" s="1705"/>
    </row>
    <row r="901" spans="1:26" ht="15.75" customHeight="1">
      <c r="A901" s="1705"/>
      <c r="B901" s="1705"/>
      <c r="C901" s="1705"/>
      <c r="D901" s="1705"/>
      <c r="E901" s="1705"/>
      <c r="F901" s="1705"/>
      <c r="G901" s="1705"/>
      <c r="H901" s="1705"/>
      <c r="I901" s="1705"/>
      <c r="J901" s="1705"/>
      <c r="K901" s="1705"/>
      <c r="L901" s="1705"/>
      <c r="M901" s="1705"/>
      <c r="N901" s="1705"/>
      <c r="O901" s="1705"/>
      <c r="P901" s="1705"/>
      <c r="Q901" s="1705"/>
      <c r="R901" s="1705"/>
      <c r="S901" s="1705"/>
      <c r="T901" s="1705"/>
      <c r="U901" s="1705"/>
      <c r="V901" s="1705"/>
      <c r="W901" s="1705"/>
      <c r="X901" s="1705"/>
      <c r="Y901" s="1705"/>
      <c r="Z901" s="1705"/>
    </row>
    <row r="902" spans="1:26" ht="15.75" customHeight="1">
      <c r="A902" s="1705"/>
      <c r="B902" s="1705"/>
      <c r="C902" s="1705"/>
      <c r="D902" s="1705"/>
      <c r="E902" s="1705"/>
      <c r="F902" s="1705"/>
      <c r="G902" s="1705"/>
      <c r="H902" s="1705"/>
      <c r="I902" s="1705"/>
      <c r="J902" s="1705"/>
      <c r="K902" s="1705"/>
      <c r="L902" s="1705"/>
      <c r="M902" s="1705"/>
      <c r="N902" s="1705"/>
      <c r="O902" s="1705"/>
      <c r="P902" s="1705"/>
      <c r="Q902" s="1705"/>
      <c r="R902" s="1705"/>
      <c r="S902" s="1705"/>
      <c r="T902" s="1705"/>
      <c r="U902" s="1705"/>
      <c r="V902" s="1705"/>
      <c r="W902" s="1705"/>
      <c r="X902" s="1705"/>
      <c r="Y902" s="1705"/>
      <c r="Z902" s="1705"/>
    </row>
    <row r="903" spans="1:26" ht="15.75" customHeight="1">
      <c r="A903" s="1705"/>
      <c r="B903" s="1705"/>
      <c r="C903" s="1705"/>
      <c r="D903" s="1705"/>
      <c r="E903" s="1705"/>
      <c r="F903" s="1705"/>
      <c r="G903" s="1705"/>
      <c r="H903" s="1705"/>
      <c r="I903" s="1705"/>
      <c r="J903" s="1705"/>
      <c r="K903" s="1705"/>
      <c r="L903" s="1705"/>
      <c r="M903" s="1705"/>
      <c r="N903" s="1705"/>
      <c r="O903" s="1705"/>
      <c r="P903" s="1705"/>
      <c r="Q903" s="1705"/>
      <c r="R903" s="1705"/>
      <c r="S903" s="1705"/>
      <c r="T903" s="1705"/>
      <c r="U903" s="1705"/>
      <c r="V903" s="1705"/>
      <c r="W903" s="1705"/>
      <c r="X903" s="1705"/>
      <c r="Y903" s="1705"/>
      <c r="Z903" s="1705"/>
    </row>
    <row r="904" spans="1:26" ht="15.75" customHeight="1">
      <c r="A904" s="1705"/>
      <c r="B904" s="1705"/>
      <c r="C904" s="1705"/>
      <c r="D904" s="1705"/>
      <c r="E904" s="1705"/>
      <c r="F904" s="1705"/>
      <c r="G904" s="1705"/>
      <c r="H904" s="1705"/>
      <c r="I904" s="1705"/>
      <c r="J904" s="1705"/>
      <c r="K904" s="1705"/>
      <c r="L904" s="1705"/>
      <c r="M904" s="1705"/>
      <c r="N904" s="1705"/>
      <c r="O904" s="1705"/>
      <c r="P904" s="1705"/>
      <c r="Q904" s="1705"/>
      <c r="R904" s="1705"/>
      <c r="S904" s="1705"/>
      <c r="T904" s="1705"/>
      <c r="U904" s="1705"/>
      <c r="V904" s="1705"/>
      <c r="W904" s="1705"/>
      <c r="X904" s="1705"/>
      <c r="Y904" s="1705"/>
      <c r="Z904" s="1705"/>
    </row>
    <row r="905" spans="1:26" ht="15.75" customHeight="1">
      <c r="A905" s="1705"/>
      <c r="B905" s="1705"/>
      <c r="C905" s="1705"/>
      <c r="D905" s="1705"/>
      <c r="E905" s="1705"/>
      <c r="F905" s="1705"/>
      <c r="G905" s="1705"/>
      <c r="H905" s="1705"/>
      <c r="I905" s="1705"/>
      <c r="J905" s="1705"/>
      <c r="K905" s="1705"/>
      <c r="L905" s="1705"/>
      <c r="M905" s="1705"/>
      <c r="N905" s="1705"/>
      <c r="O905" s="1705"/>
      <c r="P905" s="1705"/>
      <c r="Q905" s="1705"/>
      <c r="R905" s="1705"/>
      <c r="S905" s="1705"/>
      <c r="T905" s="1705"/>
      <c r="U905" s="1705"/>
      <c r="V905" s="1705"/>
      <c r="W905" s="1705"/>
      <c r="X905" s="1705"/>
      <c r="Y905" s="1705"/>
      <c r="Z905" s="1705"/>
    </row>
    <row r="906" spans="1:26" ht="15.75" customHeight="1">
      <c r="A906" s="1705"/>
      <c r="B906" s="1705"/>
      <c r="C906" s="1705"/>
      <c r="D906" s="1705"/>
      <c r="E906" s="1705"/>
      <c r="F906" s="1705"/>
      <c r="G906" s="1705"/>
      <c r="H906" s="1705"/>
      <c r="I906" s="1705"/>
      <c r="J906" s="1705"/>
      <c r="K906" s="1705"/>
      <c r="L906" s="1705"/>
      <c r="M906" s="1705"/>
      <c r="N906" s="1705"/>
      <c r="O906" s="1705"/>
      <c r="P906" s="1705"/>
      <c r="Q906" s="1705"/>
      <c r="R906" s="1705"/>
      <c r="S906" s="1705"/>
      <c r="T906" s="1705"/>
      <c r="U906" s="1705"/>
      <c r="V906" s="1705"/>
      <c r="W906" s="1705"/>
      <c r="X906" s="1705"/>
      <c r="Y906" s="1705"/>
      <c r="Z906" s="1705"/>
    </row>
    <row r="907" spans="1:26" ht="15.75" customHeight="1">
      <c r="A907" s="1705"/>
      <c r="B907" s="1705"/>
      <c r="C907" s="1705"/>
      <c r="D907" s="1705"/>
      <c r="E907" s="1705"/>
      <c r="F907" s="1705"/>
      <c r="G907" s="1705"/>
      <c r="H907" s="1705"/>
      <c r="I907" s="1705"/>
      <c r="J907" s="1705"/>
      <c r="K907" s="1705"/>
      <c r="L907" s="1705"/>
      <c r="M907" s="1705"/>
      <c r="N907" s="1705"/>
      <c r="O907" s="1705"/>
      <c r="P907" s="1705"/>
      <c r="Q907" s="1705"/>
      <c r="R907" s="1705"/>
      <c r="S907" s="1705"/>
      <c r="T907" s="1705"/>
      <c r="U907" s="1705"/>
      <c r="V907" s="1705"/>
      <c r="W907" s="1705"/>
      <c r="X907" s="1705"/>
      <c r="Y907" s="1705"/>
      <c r="Z907" s="1705"/>
    </row>
    <row r="908" spans="1:26" ht="15.75" customHeight="1">
      <c r="A908" s="1705"/>
      <c r="B908" s="1705"/>
      <c r="C908" s="1705"/>
      <c r="D908" s="1705"/>
      <c r="E908" s="1705"/>
      <c r="F908" s="1705"/>
      <c r="G908" s="1705"/>
      <c r="H908" s="1705"/>
      <c r="I908" s="1705"/>
      <c r="J908" s="1705"/>
      <c r="K908" s="1705"/>
      <c r="L908" s="1705"/>
      <c r="M908" s="1705"/>
      <c r="N908" s="1705"/>
      <c r="O908" s="1705"/>
      <c r="P908" s="1705"/>
      <c r="Q908" s="1705"/>
      <c r="R908" s="1705"/>
      <c r="S908" s="1705"/>
      <c r="T908" s="1705"/>
      <c r="U908" s="1705"/>
      <c r="V908" s="1705"/>
      <c r="W908" s="1705"/>
      <c r="X908" s="1705"/>
      <c r="Y908" s="1705"/>
      <c r="Z908" s="1705"/>
    </row>
    <row r="909" spans="1:26" ht="15.75" customHeight="1">
      <c r="A909" s="1705"/>
      <c r="B909" s="1705"/>
      <c r="C909" s="1705"/>
      <c r="D909" s="1705"/>
      <c r="E909" s="1705"/>
      <c r="F909" s="1705"/>
      <c r="G909" s="1705"/>
      <c r="H909" s="1705"/>
      <c r="I909" s="1705"/>
      <c r="J909" s="1705"/>
      <c r="K909" s="1705"/>
      <c r="L909" s="1705"/>
      <c r="M909" s="1705"/>
      <c r="N909" s="1705"/>
      <c r="O909" s="1705"/>
      <c r="P909" s="1705"/>
      <c r="Q909" s="1705"/>
      <c r="R909" s="1705"/>
      <c r="S909" s="1705"/>
      <c r="T909" s="1705"/>
      <c r="U909" s="1705"/>
      <c r="V909" s="1705"/>
      <c r="W909" s="1705"/>
      <c r="X909" s="1705"/>
      <c r="Y909" s="1705"/>
      <c r="Z909" s="1705"/>
    </row>
    <row r="910" spans="1:26" ht="15.75" customHeight="1">
      <c r="A910" s="1705"/>
      <c r="B910" s="1705"/>
      <c r="C910" s="1705"/>
      <c r="D910" s="1705"/>
      <c r="E910" s="1705"/>
      <c r="F910" s="1705"/>
      <c r="G910" s="1705"/>
      <c r="H910" s="1705"/>
      <c r="I910" s="1705"/>
      <c r="J910" s="1705"/>
      <c r="K910" s="1705"/>
      <c r="L910" s="1705"/>
      <c r="M910" s="1705"/>
      <c r="N910" s="1705"/>
      <c r="O910" s="1705"/>
      <c r="P910" s="1705"/>
      <c r="Q910" s="1705"/>
      <c r="R910" s="1705"/>
      <c r="S910" s="1705"/>
      <c r="T910" s="1705"/>
      <c r="U910" s="1705"/>
      <c r="V910" s="1705"/>
      <c r="W910" s="1705"/>
      <c r="X910" s="1705"/>
      <c r="Y910" s="1705"/>
      <c r="Z910" s="1705"/>
    </row>
    <row r="911" spans="1:26" ht="15.75" customHeight="1">
      <c r="A911" s="1705"/>
      <c r="B911" s="1705"/>
      <c r="C911" s="1705"/>
      <c r="D911" s="1705"/>
      <c r="E911" s="1705"/>
      <c r="F911" s="1705"/>
      <c r="G911" s="1705"/>
      <c r="H911" s="1705"/>
      <c r="I911" s="1705"/>
      <c r="J911" s="1705"/>
      <c r="K911" s="1705"/>
      <c r="L911" s="1705"/>
      <c r="M911" s="1705"/>
      <c r="N911" s="1705"/>
      <c r="O911" s="1705"/>
      <c r="P911" s="1705"/>
      <c r="Q911" s="1705"/>
      <c r="R911" s="1705"/>
      <c r="S911" s="1705"/>
      <c r="T911" s="1705"/>
      <c r="U911" s="1705"/>
      <c r="V911" s="1705"/>
      <c r="W911" s="1705"/>
      <c r="X911" s="1705"/>
      <c r="Y911" s="1705"/>
      <c r="Z911" s="1705"/>
    </row>
    <row r="912" spans="1:26" ht="15.75" customHeight="1">
      <c r="A912" s="1705"/>
      <c r="B912" s="1705"/>
      <c r="C912" s="1705"/>
      <c r="D912" s="1705"/>
      <c r="E912" s="1705"/>
      <c r="F912" s="1705"/>
      <c r="G912" s="1705"/>
      <c r="H912" s="1705"/>
      <c r="I912" s="1705"/>
      <c r="J912" s="1705"/>
      <c r="K912" s="1705"/>
      <c r="L912" s="1705"/>
      <c r="M912" s="1705"/>
      <c r="N912" s="1705"/>
      <c r="O912" s="1705"/>
      <c r="P912" s="1705"/>
      <c r="Q912" s="1705"/>
      <c r="R912" s="1705"/>
      <c r="S912" s="1705"/>
      <c r="T912" s="1705"/>
      <c r="U912" s="1705"/>
      <c r="V912" s="1705"/>
      <c r="W912" s="1705"/>
      <c r="X912" s="1705"/>
      <c r="Y912" s="1705"/>
      <c r="Z912" s="1705"/>
    </row>
    <row r="913" spans="1:26" ht="15.75" customHeight="1">
      <c r="A913" s="1705"/>
      <c r="B913" s="1705"/>
      <c r="C913" s="1705"/>
      <c r="D913" s="1705"/>
      <c r="E913" s="1705"/>
      <c r="F913" s="1705"/>
      <c r="G913" s="1705"/>
      <c r="H913" s="1705"/>
      <c r="I913" s="1705"/>
      <c r="J913" s="1705"/>
      <c r="K913" s="1705"/>
      <c r="L913" s="1705"/>
      <c r="M913" s="1705"/>
      <c r="N913" s="1705"/>
      <c r="O913" s="1705"/>
      <c r="P913" s="1705"/>
      <c r="Q913" s="1705"/>
      <c r="R913" s="1705"/>
      <c r="S913" s="1705"/>
      <c r="T913" s="1705"/>
      <c r="U913" s="1705"/>
      <c r="V913" s="1705"/>
      <c r="W913" s="1705"/>
      <c r="X913" s="1705"/>
      <c r="Y913" s="1705"/>
      <c r="Z913" s="1705"/>
    </row>
    <row r="914" spans="1:26" ht="15.75" customHeight="1">
      <c r="A914" s="1705"/>
      <c r="B914" s="1705"/>
      <c r="C914" s="1705"/>
      <c r="D914" s="1705"/>
      <c r="E914" s="1705"/>
      <c r="F914" s="1705"/>
      <c r="G914" s="1705"/>
      <c r="H914" s="1705"/>
      <c r="I914" s="1705"/>
      <c r="J914" s="1705"/>
      <c r="K914" s="1705"/>
      <c r="L914" s="1705"/>
      <c r="M914" s="1705"/>
      <c r="N914" s="1705"/>
      <c r="O914" s="1705"/>
      <c r="P914" s="1705"/>
      <c r="Q914" s="1705"/>
      <c r="R914" s="1705"/>
      <c r="S914" s="1705"/>
      <c r="T914" s="1705"/>
      <c r="U914" s="1705"/>
      <c r="V914" s="1705"/>
      <c r="W914" s="1705"/>
      <c r="X914" s="1705"/>
      <c r="Y914" s="1705"/>
      <c r="Z914" s="1705"/>
    </row>
    <row r="915" spans="1:26" ht="15.75" customHeight="1">
      <c r="A915" s="1705"/>
      <c r="B915" s="1705"/>
      <c r="C915" s="1705"/>
      <c r="D915" s="1705"/>
      <c r="E915" s="1705"/>
      <c r="F915" s="1705"/>
      <c r="G915" s="1705"/>
      <c r="H915" s="1705"/>
      <c r="I915" s="1705"/>
      <c r="J915" s="1705"/>
      <c r="K915" s="1705"/>
      <c r="L915" s="1705"/>
      <c r="M915" s="1705"/>
      <c r="N915" s="1705"/>
      <c r="O915" s="1705"/>
      <c r="P915" s="1705"/>
      <c r="Q915" s="1705"/>
      <c r="R915" s="1705"/>
      <c r="S915" s="1705"/>
      <c r="T915" s="1705"/>
      <c r="U915" s="1705"/>
      <c r="V915" s="1705"/>
      <c r="W915" s="1705"/>
      <c r="X915" s="1705"/>
      <c r="Y915" s="1705"/>
      <c r="Z915" s="1705"/>
    </row>
    <row r="916" spans="1:26" ht="15.75" customHeight="1">
      <c r="A916" s="1705"/>
      <c r="B916" s="1705"/>
      <c r="C916" s="1705"/>
      <c r="D916" s="1705"/>
      <c r="E916" s="1705"/>
      <c r="F916" s="1705"/>
      <c r="G916" s="1705"/>
      <c r="H916" s="1705"/>
      <c r="I916" s="1705"/>
      <c r="J916" s="1705"/>
      <c r="K916" s="1705"/>
      <c r="L916" s="1705"/>
      <c r="M916" s="1705"/>
      <c r="N916" s="1705"/>
      <c r="O916" s="1705"/>
      <c r="P916" s="1705"/>
      <c r="Q916" s="1705"/>
      <c r="R916" s="1705"/>
      <c r="S916" s="1705"/>
      <c r="T916" s="1705"/>
      <c r="U916" s="1705"/>
      <c r="V916" s="1705"/>
      <c r="W916" s="1705"/>
      <c r="X916" s="1705"/>
      <c r="Y916" s="1705"/>
      <c r="Z916" s="1705"/>
    </row>
    <row r="917" spans="1:26" ht="15.75" customHeight="1">
      <c r="A917" s="1705"/>
      <c r="B917" s="1705"/>
      <c r="C917" s="1705"/>
      <c r="D917" s="1705"/>
      <c r="E917" s="1705"/>
      <c r="F917" s="1705"/>
      <c r="G917" s="1705"/>
      <c r="H917" s="1705"/>
      <c r="I917" s="1705"/>
      <c r="J917" s="1705"/>
      <c r="K917" s="1705"/>
      <c r="L917" s="1705"/>
      <c r="M917" s="1705"/>
      <c r="N917" s="1705"/>
      <c r="O917" s="1705"/>
      <c r="P917" s="1705"/>
      <c r="Q917" s="1705"/>
      <c r="R917" s="1705"/>
      <c r="S917" s="1705"/>
      <c r="T917" s="1705"/>
      <c r="U917" s="1705"/>
      <c r="V917" s="1705"/>
      <c r="W917" s="1705"/>
      <c r="X917" s="1705"/>
      <c r="Y917" s="1705"/>
      <c r="Z917" s="1705"/>
    </row>
    <row r="918" spans="1:26" ht="15.75" customHeight="1">
      <c r="A918" s="1705"/>
      <c r="B918" s="1705"/>
      <c r="C918" s="1705"/>
      <c r="D918" s="1705"/>
      <c r="E918" s="1705"/>
      <c r="F918" s="1705"/>
      <c r="G918" s="1705"/>
      <c r="H918" s="1705"/>
      <c r="I918" s="1705"/>
      <c r="J918" s="1705"/>
      <c r="K918" s="1705"/>
      <c r="L918" s="1705"/>
      <c r="M918" s="1705"/>
      <c r="N918" s="1705"/>
      <c r="O918" s="1705"/>
      <c r="P918" s="1705"/>
      <c r="Q918" s="1705"/>
      <c r="R918" s="1705"/>
      <c r="S918" s="1705"/>
      <c r="T918" s="1705"/>
      <c r="U918" s="1705"/>
      <c r="V918" s="1705"/>
      <c r="W918" s="1705"/>
      <c r="X918" s="1705"/>
      <c r="Y918" s="1705"/>
      <c r="Z918" s="1705"/>
    </row>
    <row r="919" spans="1:26" ht="15.75" customHeight="1">
      <c r="A919" s="1705"/>
      <c r="B919" s="1705"/>
      <c r="C919" s="1705"/>
      <c r="D919" s="1705"/>
      <c r="E919" s="1705"/>
      <c r="F919" s="1705"/>
      <c r="G919" s="1705"/>
      <c r="H919" s="1705"/>
      <c r="I919" s="1705"/>
      <c r="J919" s="1705"/>
      <c r="K919" s="1705"/>
      <c r="L919" s="1705"/>
      <c r="M919" s="1705"/>
      <c r="N919" s="1705"/>
      <c r="O919" s="1705"/>
      <c r="P919" s="1705"/>
      <c r="Q919" s="1705"/>
      <c r="R919" s="1705"/>
      <c r="S919" s="1705"/>
      <c r="T919" s="1705"/>
      <c r="U919" s="1705"/>
      <c r="V919" s="1705"/>
      <c r="W919" s="1705"/>
      <c r="X919" s="1705"/>
      <c r="Y919" s="1705"/>
      <c r="Z919" s="1705"/>
    </row>
    <row r="920" spans="1:26" ht="15.75" customHeight="1">
      <c r="A920" s="1705"/>
      <c r="B920" s="1705"/>
      <c r="C920" s="1705"/>
      <c r="D920" s="1705"/>
      <c r="E920" s="1705"/>
      <c r="F920" s="1705"/>
      <c r="G920" s="1705"/>
      <c r="H920" s="1705"/>
      <c r="I920" s="1705"/>
      <c r="J920" s="1705"/>
      <c r="K920" s="1705"/>
      <c r="L920" s="1705"/>
      <c r="M920" s="1705"/>
      <c r="N920" s="1705"/>
      <c r="O920" s="1705"/>
      <c r="P920" s="1705"/>
      <c r="Q920" s="1705"/>
      <c r="R920" s="1705"/>
      <c r="S920" s="1705"/>
      <c r="T920" s="1705"/>
      <c r="U920" s="1705"/>
      <c r="V920" s="1705"/>
      <c r="W920" s="1705"/>
      <c r="X920" s="1705"/>
      <c r="Y920" s="1705"/>
      <c r="Z920" s="1705"/>
    </row>
    <row r="921" spans="1:26" ht="15.75" customHeight="1">
      <c r="A921" s="1705"/>
      <c r="B921" s="1705"/>
      <c r="C921" s="1705"/>
      <c r="D921" s="1705"/>
      <c r="E921" s="1705"/>
      <c r="F921" s="1705"/>
      <c r="G921" s="1705"/>
      <c r="H921" s="1705"/>
      <c r="I921" s="1705"/>
      <c r="J921" s="1705"/>
      <c r="K921" s="1705"/>
      <c r="L921" s="1705"/>
      <c r="M921" s="1705"/>
      <c r="N921" s="1705"/>
      <c r="O921" s="1705"/>
      <c r="P921" s="1705"/>
      <c r="Q921" s="1705"/>
      <c r="R921" s="1705"/>
      <c r="S921" s="1705"/>
      <c r="T921" s="1705"/>
      <c r="U921" s="1705"/>
      <c r="V921" s="1705"/>
      <c r="W921" s="1705"/>
      <c r="X921" s="1705"/>
      <c r="Y921" s="1705"/>
      <c r="Z921" s="1705"/>
    </row>
    <row r="922" spans="1:26" ht="15.75" customHeight="1">
      <c r="A922" s="1705"/>
      <c r="B922" s="1705"/>
      <c r="C922" s="1705"/>
      <c r="D922" s="1705"/>
      <c r="E922" s="1705"/>
      <c r="F922" s="1705"/>
      <c r="G922" s="1705"/>
      <c r="H922" s="1705"/>
      <c r="I922" s="1705"/>
      <c r="J922" s="1705"/>
      <c r="K922" s="1705"/>
      <c r="L922" s="1705"/>
      <c r="M922" s="1705"/>
      <c r="N922" s="1705"/>
      <c r="O922" s="1705"/>
      <c r="P922" s="1705"/>
      <c r="Q922" s="1705"/>
      <c r="R922" s="1705"/>
      <c r="S922" s="1705"/>
      <c r="T922" s="1705"/>
      <c r="U922" s="1705"/>
      <c r="V922" s="1705"/>
      <c r="W922" s="1705"/>
      <c r="X922" s="1705"/>
      <c r="Y922" s="1705"/>
      <c r="Z922" s="1705"/>
    </row>
    <row r="923" spans="1:26" ht="15.75" customHeight="1">
      <c r="A923" s="1705"/>
      <c r="B923" s="1705"/>
      <c r="C923" s="1705"/>
      <c r="D923" s="1705"/>
      <c r="E923" s="1705"/>
      <c r="F923" s="1705"/>
      <c r="G923" s="1705"/>
      <c r="H923" s="1705"/>
      <c r="I923" s="1705"/>
      <c r="J923" s="1705"/>
      <c r="K923" s="1705"/>
      <c r="L923" s="1705"/>
      <c r="M923" s="1705"/>
      <c r="N923" s="1705"/>
      <c r="O923" s="1705"/>
      <c r="P923" s="1705"/>
      <c r="Q923" s="1705"/>
      <c r="R923" s="1705"/>
      <c r="S923" s="1705"/>
      <c r="T923" s="1705"/>
      <c r="U923" s="1705"/>
      <c r="V923" s="1705"/>
      <c r="W923" s="1705"/>
      <c r="X923" s="1705"/>
      <c r="Y923" s="1705"/>
      <c r="Z923" s="1705"/>
    </row>
    <row r="924" spans="1:26" ht="15.75" customHeight="1">
      <c r="A924" s="1705"/>
      <c r="B924" s="1705"/>
      <c r="C924" s="1705"/>
      <c r="D924" s="1705"/>
      <c r="E924" s="1705"/>
      <c r="F924" s="1705"/>
      <c r="G924" s="1705"/>
      <c r="H924" s="1705"/>
      <c r="I924" s="1705"/>
      <c r="J924" s="1705"/>
      <c r="K924" s="1705"/>
      <c r="L924" s="1705"/>
      <c r="M924" s="1705"/>
      <c r="N924" s="1705"/>
      <c r="O924" s="1705"/>
      <c r="P924" s="1705"/>
      <c r="Q924" s="1705"/>
      <c r="R924" s="1705"/>
      <c r="S924" s="1705"/>
      <c r="T924" s="1705"/>
      <c r="U924" s="1705"/>
      <c r="V924" s="1705"/>
      <c r="W924" s="1705"/>
      <c r="X924" s="1705"/>
      <c r="Y924" s="1705"/>
      <c r="Z924" s="1705"/>
    </row>
    <row r="925" spans="1:26" ht="15.75" customHeight="1">
      <c r="A925" s="1705"/>
      <c r="B925" s="1705"/>
      <c r="C925" s="1705"/>
      <c r="D925" s="1705"/>
      <c r="E925" s="1705"/>
      <c r="F925" s="1705"/>
      <c r="G925" s="1705"/>
      <c r="H925" s="1705"/>
      <c r="I925" s="1705"/>
      <c r="J925" s="1705"/>
      <c r="K925" s="1705"/>
      <c r="L925" s="1705"/>
      <c r="M925" s="1705"/>
      <c r="N925" s="1705"/>
      <c r="O925" s="1705"/>
      <c r="P925" s="1705"/>
      <c r="Q925" s="1705"/>
      <c r="R925" s="1705"/>
      <c r="S925" s="1705"/>
      <c r="T925" s="1705"/>
      <c r="U925" s="1705"/>
      <c r="V925" s="1705"/>
      <c r="W925" s="1705"/>
      <c r="X925" s="1705"/>
      <c r="Y925" s="1705"/>
      <c r="Z925" s="1705"/>
    </row>
    <row r="926" spans="1:26" ht="15.75" customHeight="1">
      <c r="A926" s="1705"/>
      <c r="B926" s="1705"/>
      <c r="C926" s="1705"/>
      <c r="D926" s="1705"/>
      <c r="E926" s="1705"/>
      <c r="F926" s="1705"/>
      <c r="G926" s="1705"/>
      <c r="H926" s="1705"/>
      <c r="I926" s="1705"/>
      <c r="J926" s="1705"/>
      <c r="K926" s="1705"/>
      <c r="L926" s="1705"/>
      <c r="M926" s="1705"/>
      <c r="N926" s="1705"/>
      <c r="O926" s="1705"/>
      <c r="P926" s="1705"/>
      <c r="Q926" s="1705"/>
      <c r="R926" s="1705"/>
      <c r="S926" s="1705"/>
      <c r="T926" s="1705"/>
      <c r="U926" s="1705"/>
      <c r="V926" s="1705"/>
      <c r="W926" s="1705"/>
      <c r="X926" s="1705"/>
      <c r="Y926" s="1705"/>
      <c r="Z926" s="1705"/>
    </row>
    <row r="927" spans="1:26" ht="15.75" customHeight="1">
      <c r="A927" s="1705"/>
      <c r="B927" s="1705"/>
      <c r="C927" s="1705"/>
      <c r="D927" s="1705"/>
      <c r="E927" s="1705"/>
      <c r="F927" s="1705"/>
      <c r="G927" s="1705"/>
      <c r="H927" s="1705"/>
      <c r="I927" s="1705"/>
      <c r="J927" s="1705"/>
      <c r="K927" s="1705"/>
      <c r="L927" s="1705"/>
      <c r="M927" s="1705"/>
      <c r="N927" s="1705"/>
      <c r="O927" s="1705"/>
      <c r="P927" s="1705"/>
      <c r="Q927" s="1705"/>
      <c r="R927" s="1705"/>
      <c r="S927" s="1705"/>
      <c r="T927" s="1705"/>
      <c r="U927" s="1705"/>
      <c r="V927" s="1705"/>
      <c r="W927" s="1705"/>
      <c r="X927" s="1705"/>
      <c r="Y927" s="1705"/>
      <c r="Z927" s="1705"/>
    </row>
    <row r="928" spans="1:26" ht="15.75" customHeight="1">
      <c r="A928" s="1705"/>
      <c r="B928" s="1705"/>
      <c r="C928" s="1705"/>
      <c r="D928" s="1705"/>
      <c r="E928" s="1705"/>
      <c r="F928" s="1705"/>
      <c r="G928" s="1705"/>
      <c r="H928" s="1705"/>
      <c r="I928" s="1705"/>
      <c r="J928" s="1705"/>
      <c r="K928" s="1705"/>
      <c r="L928" s="1705"/>
      <c r="M928" s="1705"/>
      <c r="N928" s="1705"/>
      <c r="O928" s="1705"/>
      <c r="P928" s="1705"/>
      <c r="Q928" s="1705"/>
      <c r="R928" s="1705"/>
      <c r="S928" s="1705"/>
      <c r="T928" s="1705"/>
      <c r="U928" s="1705"/>
      <c r="V928" s="1705"/>
      <c r="W928" s="1705"/>
      <c r="X928" s="1705"/>
      <c r="Y928" s="1705"/>
      <c r="Z928" s="1705"/>
    </row>
    <row r="929" spans="1:26" ht="15.75" customHeight="1">
      <c r="A929" s="1705"/>
      <c r="B929" s="1705"/>
      <c r="C929" s="1705"/>
      <c r="D929" s="1705"/>
      <c r="E929" s="1705"/>
      <c r="F929" s="1705"/>
      <c r="G929" s="1705"/>
      <c r="H929" s="1705"/>
      <c r="I929" s="1705"/>
      <c r="J929" s="1705"/>
      <c r="K929" s="1705"/>
      <c r="L929" s="1705"/>
      <c r="M929" s="1705"/>
      <c r="N929" s="1705"/>
      <c r="O929" s="1705"/>
      <c r="P929" s="1705"/>
      <c r="Q929" s="1705"/>
      <c r="R929" s="1705"/>
      <c r="S929" s="1705"/>
      <c r="T929" s="1705"/>
      <c r="U929" s="1705"/>
      <c r="V929" s="1705"/>
      <c r="W929" s="1705"/>
      <c r="X929" s="1705"/>
      <c r="Y929" s="1705"/>
      <c r="Z929" s="1705"/>
    </row>
    <row r="930" spans="1:26" ht="15.75" customHeight="1">
      <c r="A930" s="1705"/>
      <c r="B930" s="1705"/>
      <c r="C930" s="1705"/>
      <c r="D930" s="1705"/>
      <c r="E930" s="1705"/>
      <c r="F930" s="1705"/>
      <c r="G930" s="1705"/>
      <c r="H930" s="1705"/>
      <c r="I930" s="1705"/>
      <c r="J930" s="1705"/>
      <c r="K930" s="1705"/>
      <c r="L930" s="1705"/>
      <c r="M930" s="1705"/>
      <c r="N930" s="1705"/>
      <c r="O930" s="1705"/>
      <c r="P930" s="1705"/>
      <c r="Q930" s="1705"/>
      <c r="R930" s="1705"/>
      <c r="S930" s="1705"/>
      <c r="T930" s="1705"/>
      <c r="U930" s="1705"/>
      <c r="V930" s="1705"/>
      <c r="W930" s="1705"/>
      <c r="X930" s="1705"/>
      <c r="Y930" s="1705"/>
      <c r="Z930" s="1705"/>
    </row>
    <row r="931" spans="1:26" ht="15.75" customHeight="1">
      <c r="A931" s="1705"/>
      <c r="B931" s="1705"/>
      <c r="C931" s="1705"/>
      <c r="D931" s="1705"/>
      <c r="E931" s="1705"/>
      <c r="F931" s="1705"/>
      <c r="G931" s="1705"/>
      <c r="H931" s="1705"/>
      <c r="I931" s="1705"/>
      <c r="J931" s="1705"/>
      <c r="K931" s="1705"/>
      <c r="L931" s="1705"/>
      <c r="M931" s="1705"/>
      <c r="N931" s="1705"/>
      <c r="O931" s="1705"/>
      <c r="P931" s="1705"/>
      <c r="Q931" s="1705"/>
      <c r="R931" s="1705"/>
      <c r="S931" s="1705"/>
      <c r="T931" s="1705"/>
      <c r="U931" s="1705"/>
      <c r="V931" s="1705"/>
      <c r="W931" s="1705"/>
      <c r="X931" s="1705"/>
      <c r="Y931" s="1705"/>
      <c r="Z931" s="1705"/>
    </row>
    <row r="932" spans="1:26" ht="15.75" customHeight="1">
      <c r="A932" s="1705"/>
      <c r="B932" s="1705"/>
      <c r="C932" s="1705"/>
      <c r="D932" s="1705"/>
      <c r="E932" s="1705"/>
      <c r="F932" s="1705"/>
      <c r="G932" s="1705"/>
      <c r="H932" s="1705"/>
      <c r="I932" s="1705"/>
      <c r="J932" s="1705"/>
      <c r="K932" s="1705"/>
      <c r="L932" s="1705"/>
      <c r="M932" s="1705"/>
      <c r="N932" s="1705"/>
      <c r="O932" s="1705"/>
      <c r="P932" s="1705"/>
      <c r="Q932" s="1705"/>
      <c r="R932" s="1705"/>
      <c r="S932" s="1705"/>
      <c r="T932" s="1705"/>
      <c r="U932" s="1705"/>
      <c r="V932" s="1705"/>
      <c r="W932" s="1705"/>
      <c r="X932" s="1705"/>
      <c r="Y932" s="1705"/>
      <c r="Z932" s="1705"/>
    </row>
    <row r="933" spans="1:26" ht="15.75" customHeight="1">
      <c r="A933" s="1705"/>
      <c r="B933" s="1705"/>
      <c r="C933" s="1705"/>
      <c r="D933" s="1705"/>
      <c r="E933" s="1705"/>
      <c r="F933" s="1705"/>
      <c r="G933" s="1705"/>
      <c r="H933" s="1705"/>
      <c r="I933" s="1705"/>
      <c r="J933" s="1705"/>
      <c r="K933" s="1705"/>
      <c r="L933" s="1705"/>
      <c r="M933" s="1705"/>
      <c r="N933" s="1705"/>
      <c r="O933" s="1705"/>
      <c r="P933" s="1705"/>
      <c r="Q933" s="1705"/>
      <c r="R933" s="1705"/>
      <c r="S933" s="1705"/>
      <c r="T933" s="1705"/>
      <c r="U933" s="1705"/>
      <c r="V933" s="1705"/>
      <c r="W933" s="1705"/>
      <c r="X933" s="1705"/>
      <c r="Y933" s="1705"/>
      <c r="Z933" s="1705"/>
    </row>
    <row r="934" spans="1:26" ht="15.75" customHeight="1">
      <c r="A934" s="1705"/>
      <c r="B934" s="1705"/>
      <c r="C934" s="1705"/>
      <c r="D934" s="1705"/>
      <c r="E934" s="1705"/>
      <c r="F934" s="1705"/>
      <c r="G934" s="1705"/>
      <c r="H934" s="1705"/>
      <c r="I934" s="1705"/>
      <c r="J934" s="1705"/>
      <c r="K934" s="1705"/>
      <c r="L934" s="1705"/>
      <c r="M934" s="1705"/>
      <c r="N934" s="1705"/>
      <c r="O934" s="1705"/>
      <c r="P934" s="1705"/>
      <c r="Q934" s="1705"/>
      <c r="R934" s="1705"/>
      <c r="S934" s="1705"/>
      <c r="T934" s="1705"/>
      <c r="U934" s="1705"/>
      <c r="V934" s="1705"/>
      <c r="W934" s="1705"/>
      <c r="X934" s="1705"/>
      <c r="Y934" s="1705"/>
      <c r="Z934" s="1705"/>
    </row>
    <row r="935" spans="1:26" ht="15.75" customHeight="1">
      <c r="A935" s="1705"/>
      <c r="B935" s="1705"/>
      <c r="C935" s="1705"/>
      <c r="D935" s="1705"/>
      <c r="E935" s="1705"/>
      <c r="F935" s="1705"/>
      <c r="G935" s="1705"/>
      <c r="H935" s="1705"/>
      <c r="I935" s="1705"/>
      <c r="J935" s="1705"/>
      <c r="K935" s="1705"/>
      <c r="L935" s="1705"/>
      <c r="M935" s="1705"/>
      <c r="N935" s="1705"/>
      <c r="O935" s="1705"/>
      <c r="P935" s="1705"/>
      <c r="Q935" s="1705"/>
      <c r="R935" s="1705"/>
      <c r="S935" s="1705"/>
      <c r="T935" s="1705"/>
      <c r="U935" s="1705"/>
      <c r="V935" s="1705"/>
      <c r="W935" s="1705"/>
      <c r="X935" s="1705"/>
      <c r="Y935" s="1705"/>
      <c r="Z935" s="1705"/>
    </row>
    <row r="936" spans="1:26" ht="15.75" customHeight="1">
      <c r="A936" s="1705"/>
      <c r="B936" s="1705"/>
      <c r="C936" s="1705"/>
      <c r="D936" s="1705"/>
      <c r="E936" s="1705"/>
      <c r="F936" s="1705"/>
      <c r="G936" s="1705"/>
      <c r="H936" s="1705"/>
      <c r="I936" s="1705"/>
      <c r="J936" s="1705"/>
      <c r="K936" s="1705"/>
      <c r="L936" s="1705"/>
      <c r="M936" s="1705"/>
      <c r="N936" s="1705"/>
      <c r="O936" s="1705"/>
      <c r="P936" s="1705"/>
      <c r="Q936" s="1705"/>
      <c r="R936" s="1705"/>
      <c r="S936" s="1705"/>
      <c r="T936" s="1705"/>
      <c r="U936" s="1705"/>
      <c r="V936" s="1705"/>
      <c r="W936" s="1705"/>
      <c r="X936" s="1705"/>
      <c r="Y936" s="1705"/>
      <c r="Z936" s="1705"/>
    </row>
    <row r="937" spans="1:26" ht="15.75" customHeight="1">
      <c r="A937" s="1705"/>
      <c r="B937" s="1705"/>
      <c r="C937" s="1705"/>
      <c r="D937" s="1705"/>
      <c r="E937" s="1705"/>
      <c r="F937" s="1705"/>
      <c r="G937" s="1705"/>
      <c r="H937" s="1705"/>
      <c r="I937" s="1705"/>
      <c r="J937" s="1705"/>
      <c r="K937" s="1705"/>
      <c r="L937" s="1705"/>
      <c r="M937" s="1705"/>
      <c r="N937" s="1705"/>
      <c r="O937" s="1705"/>
      <c r="P937" s="1705"/>
      <c r="Q937" s="1705"/>
      <c r="R937" s="1705"/>
      <c r="S937" s="1705"/>
      <c r="T937" s="1705"/>
      <c r="U937" s="1705"/>
      <c r="V937" s="1705"/>
      <c r="W937" s="1705"/>
      <c r="X937" s="1705"/>
      <c r="Y937" s="1705"/>
      <c r="Z937" s="1705"/>
    </row>
    <row r="938" spans="1:26" ht="15.75" customHeight="1">
      <c r="A938" s="1705"/>
      <c r="B938" s="1705"/>
      <c r="C938" s="1705"/>
      <c r="D938" s="1705"/>
      <c r="E938" s="1705"/>
      <c r="F938" s="1705"/>
      <c r="G938" s="1705"/>
      <c r="H938" s="1705"/>
      <c r="I938" s="1705"/>
      <c r="J938" s="1705"/>
      <c r="K938" s="1705"/>
      <c r="L938" s="1705"/>
      <c r="M938" s="1705"/>
      <c r="N938" s="1705"/>
      <c r="O938" s="1705"/>
      <c r="P938" s="1705"/>
      <c r="Q938" s="1705"/>
      <c r="R938" s="1705"/>
      <c r="S938" s="1705"/>
      <c r="T938" s="1705"/>
      <c r="U938" s="1705"/>
      <c r="V938" s="1705"/>
      <c r="W938" s="1705"/>
      <c r="X938" s="1705"/>
      <c r="Y938" s="1705"/>
      <c r="Z938" s="1705"/>
    </row>
    <row r="939" spans="1:26" ht="15.75" customHeight="1">
      <c r="A939" s="1705"/>
      <c r="B939" s="1705"/>
      <c r="C939" s="1705"/>
      <c r="D939" s="1705"/>
      <c r="E939" s="1705"/>
      <c r="F939" s="1705"/>
      <c r="G939" s="1705"/>
      <c r="H939" s="1705"/>
      <c r="I939" s="1705"/>
      <c r="J939" s="1705"/>
      <c r="K939" s="1705"/>
      <c r="L939" s="1705"/>
      <c r="M939" s="1705"/>
      <c r="N939" s="1705"/>
      <c r="O939" s="1705"/>
      <c r="P939" s="1705"/>
      <c r="Q939" s="1705"/>
      <c r="R939" s="1705"/>
      <c r="S939" s="1705"/>
      <c r="T939" s="1705"/>
      <c r="U939" s="1705"/>
      <c r="V939" s="1705"/>
      <c r="W939" s="1705"/>
      <c r="X939" s="1705"/>
      <c r="Y939" s="1705"/>
      <c r="Z939" s="1705"/>
    </row>
    <row r="940" spans="1:26" ht="15.75" customHeight="1">
      <c r="A940" s="1705"/>
      <c r="B940" s="1705"/>
      <c r="C940" s="1705"/>
      <c r="D940" s="1705"/>
      <c r="E940" s="1705"/>
      <c r="F940" s="1705"/>
      <c r="G940" s="1705"/>
      <c r="H940" s="1705"/>
      <c r="I940" s="1705"/>
      <c r="J940" s="1705"/>
      <c r="K940" s="1705"/>
      <c r="L940" s="1705"/>
      <c r="M940" s="1705"/>
      <c r="N940" s="1705"/>
      <c r="O940" s="1705"/>
      <c r="P940" s="1705"/>
      <c r="Q940" s="1705"/>
      <c r="R940" s="1705"/>
      <c r="S940" s="1705"/>
      <c r="T940" s="1705"/>
      <c r="U940" s="1705"/>
      <c r="V940" s="1705"/>
      <c r="W940" s="1705"/>
      <c r="X940" s="1705"/>
      <c r="Y940" s="1705"/>
      <c r="Z940" s="1705"/>
    </row>
    <row r="941" spans="1:26" ht="15.75" customHeight="1">
      <c r="A941" s="1705"/>
      <c r="B941" s="1705"/>
      <c r="C941" s="1705"/>
      <c r="D941" s="1705"/>
      <c r="E941" s="1705"/>
      <c r="F941" s="1705"/>
      <c r="G941" s="1705"/>
      <c r="H941" s="1705"/>
      <c r="I941" s="1705"/>
      <c r="J941" s="1705"/>
      <c r="K941" s="1705"/>
      <c r="L941" s="1705"/>
      <c r="M941" s="1705"/>
      <c r="N941" s="1705"/>
      <c r="O941" s="1705"/>
      <c r="P941" s="1705"/>
      <c r="Q941" s="1705"/>
      <c r="R941" s="1705"/>
      <c r="S941" s="1705"/>
      <c r="T941" s="1705"/>
      <c r="U941" s="1705"/>
      <c r="V941" s="1705"/>
      <c r="W941" s="1705"/>
      <c r="X941" s="1705"/>
      <c r="Y941" s="1705"/>
      <c r="Z941" s="1705"/>
    </row>
    <row r="942" spans="1:26" ht="15.75" customHeight="1">
      <c r="A942" s="1705"/>
      <c r="B942" s="1705"/>
      <c r="C942" s="1705"/>
      <c r="D942" s="1705"/>
      <c r="E942" s="1705"/>
      <c r="F942" s="1705"/>
      <c r="G942" s="1705"/>
      <c r="H942" s="1705"/>
      <c r="I942" s="1705"/>
      <c r="J942" s="1705"/>
      <c r="K942" s="1705"/>
      <c r="L942" s="1705"/>
      <c r="M942" s="1705"/>
      <c r="N942" s="1705"/>
      <c r="O942" s="1705"/>
      <c r="P942" s="1705"/>
      <c r="Q942" s="1705"/>
      <c r="R942" s="1705"/>
      <c r="S942" s="1705"/>
      <c r="T942" s="1705"/>
      <c r="U942" s="1705"/>
      <c r="V942" s="1705"/>
      <c r="W942" s="1705"/>
      <c r="X942" s="1705"/>
      <c r="Y942" s="1705"/>
      <c r="Z942" s="1705"/>
    </row>
    <row r="943" spans="1:26" ht="15.75" customHeight="1">
      <c r="A943" s="1705"/>
      <c r="B943" s="1705"/>
      <c r="C943" s="1705"/>
      <c r="D943" s="1705"/>
      <c r="E943" s="1705"/>
      <c r="F943" s="1705"/>
      <c r="G943" s="1705"/>
      <c r="H943" s="1705"/>
      <c r="I943" s="1705"/>
      <c r="J943" s="1705"/>
      <c r="K943" s="1705"/>
      <c r="L943" s="1705"/>
      <c r="M943" s="1705"/>
      <c r="N943" s="1705"/>
      <c r="O943" s="1705"/>
      <c r="P943" s="1705"/>
      <c r="Q943" s="1705"/>
      <c r="R943" s="1705"/>
      <c r="S943" s="1705"/>
      <c r="T943" s="1705"/>
      <c r="U943" s="1705"/>
      <c r="V943" s="1705"/>
      <c r="W943" s="1705"/>
      <c r="X943" s="1705"/>
      <c r="Y943" s="1705"/>
      <c r="Z943" s="1705"/>
    </row>
    <row r="944" spans="1:26" ht="15.75" customHeight="1">
      <c r="A944" s="1705"/>
      <c r="B944" s="1705"/>
      <c r="C944" s="1705"/>
      <c r="D944" s="1705"/>
      <c r="E944" s="1705"/>
      <c r="F944" s="1705"/>
      <c r="G944" s="1705"/>
      <c r="H944" s="1705"/>
      <c r="I944" s="1705"/>
      <c r="J944" s="1705"/>
      <c r="K944" s="1705"/>
      <c r="L944" s="1705"/>
      <c r="M944" s="1705"/>
      <c r="N944" s="1705"/>
      <c r="O944" s="1705"/>
      <c r="P944" s="1705"/>
      <c r="Q944" s="1705"/>
      <c r="R944" s="1705"/>
      <c r="S944" s="1705"/>
      <c r="T944" s="1705"/>
      <c r="U944" s="1705"/>
      <c r="V944" s="1705"/>
      <c r="W944" s="1705"/>
      <c r="X944" s="1705"/>
      <c r="Y944" s="1705"/>
      <c r="Z944" s="1705"/>
    </row>
    <row r="945" spans="1:26" ht="15.75" customHeight="1">
      <c r="A945" s="1705"/>
      <c r="B945" s="1705"/>
      <c r="C945" s="1705"/>
      <c r="D945" s="1705"/>
      <c r="E945" s="1705"/>
      <c r="F945" s="1705"/>
      <c r="G945" s="1705"/>
      <c r="H945" s="1705"/>
      <c r="I945" s="1705"/>
      <c r="J945" s="1705"/>
      <c r="K945" s="1705"/>
      <c r="L945" s="1705"/>
      <c r="M945" s="1705"/>
      <c r="N945" s="1705"/>
      <c r="O945" s="1705"/>
      <c r="P945" s="1705"/>
      <c r="Q945" s="1705"/>
      <c r="R945" s="1705"/>
      <c r="S945" s="1705"/>
      <c r="T945" s="1705"/>
      <c r="U945" s="1705"/>
      <c r="V945" s="1705"/>
      <c r="W945" s="1705"/>
      <c r="X945" s="1705"/>
      <c r="Y945" s="1705"/>
      <c r="Z945" s="1705"/>
    </row>
    <row r="946" spans="1:26" ht="15.75" customHeight="1">
      <c r="A946" s="1705"/>
      <c r="B946" s="1705"/>
      <c r="C946" s="1705"/>
      <c r="D946" s="1705"/>
      <c r="E946" s="1705"/>
      <c r="F946" s="1705"/>
      <c r="G946" s="1705"/>
      <c r="H946" s="1705"/>
      <c r="I946" s="1705"/>
      <c r="J946" s="1705"/>
      <c r="K946" s="1705"/>
      <c r="L946" s="1705"/>
      <c r="M946" s="1705"/>
      <c r="N946" s="1705"/>
      <c r="O946" s="1705"/>
      <c r="P946" s="1705"/>
      <c r="Q946" s="1705"/>
      <c r="R946" s="1705"/>
      <c r="S946" s="1705"/>
      <c r="T946" s="1705"/>
      <c r="U946" s="1705"/>
      <c r="V946" s="1705"/>
      <c r="W946" s="1705"/>
      <c r="X946" s="1705"/>
      <c r="Y946" s="1705"/>
      <c r="Z946" s="1705"/>
    </row>
    <row r="947" spans="1:26" ht="15.75" customHeight="1">
      <c r="A947" s="1705"/>
      <c r="B947" s="1705"/>
      <c r="C947" s="1705"/>
      <c r="D947" s="1705"/>
      <c r="E947" s="1705"/>
      <c r="F947" s="1705"/>
      <c r="G947" s="1705"/>
      <c r="H947" s="1705"/>
      <c r="I947" s="1705"/>
      <c r="J947" s="1705"/>
      <c r="K947" s="1705"/>
      <c r="L947" s="1705"/>
      <c r="M947" s="1705"/>
      <c r="N947" s="1705"/>
      <c r="O947" s="1705"/>
      <c r="P947" s="1705"/>
      <c r="Q947" s="1705"/>
      <c r="R947" s="1705"/>
      <c r="S947" s="1705"/>
      <c r="T947" s="1705"/>
      <c r="U947" s="1705"/>
      <c r="V947" s="1705"/>
      <c r="W947" s="1705"/>
      <c r="X947" s="1705"/>
      <c r="Y947" s="1705"/>
      <c r="Z947" s="1705"/>
    </row>
    <row r="948" spans="1:26" ht="15.75" customHeight="1">
      <c r="A948" s="1705"/>
      <c r="B948" s="1705"/>
      <c r="C948" s="1705"/>
      <c r="D948" s="1705"/>
      <c r="E948" s="1705"/>
      <c r="F948" s="1705"/>
      <c r="G948" s="1705"/>
      <c r="H948" s="1705"/>
      <c r="I948" s="1705"/>
      <c r="J948" s="1705"/>
      <c r="K948" s="1705"/>
      <c r="L948" s="1705"/>
      <c r="M948" s="1705"/>
      <c r="N948" s="1705"/>
      <c r="O948" s="1705"/>
      <c r="P948" s="1705"/>
      <c r="Q948" s="1705"/>
      <c r="R948" s="1705"/>
      <c r="S948" s="1705"/>
      <c r="T948" s="1705"/>
      <c r="U948" s="1705"/>
      <c r="V948" s="1705"/>
      <c r="W948" s="1705"/>
      <c r="X948" s="1705"/>
      <c r="Y948" s="1705"/>
      <c r="Z948" s="1705"/>
    </row>
    <row r="949" spans="1:26" ht="15.75" customHeight="1">
      <c r="A949" s="1705"/>
      <c r="B949" s="1705"/>
      <c r="C949" s="1705"/>
      <c r="D949" s="1705"/>
      <c r="E949" s="1705"/>
      <c r="F949" s="1705"/>
      <c r="G949" s="1705"/>
      <c r="H949" s="1705"/>
      <c r="I949" s="1705"/>
      <c r="J949" s="1705"/>
      <c r="K949" s="1705"/>
      <c r="L949" s="1705"/>
      <c r="M949" s="1705"/>
      <c r="N949" s="1705"/>
      <c r="O949" s="1705"/>
      <c r="P949" s="1705"/>
      <c r="Q949" s="1705"/>
      <c r="R949" s="1705"/>
      <c r="S949" s="1705"/>
      <c r="T949" s="1705"/>
      <c r="U949" s="1705"/>
      <c r="V949" s="1705"/>
      <c r="W949" s="1705"/>
      <c r="X949" s="1705"/>
      <c r="Y949" s="1705"/>
      <c r="Z949" s="1705"/>
    </row>
    <row r="950" spans="1:26" ht="15.75" customHeight="1">
      <c r="A950" s="1705"/>
      <c r="B950" s="1705"/>
      <c r="C950" s="1705"/>
      <c r="D950" s="1705"/>
      <c r="E950" s="1705"/>
      <c r="F950" s="1705"/>
      <c r="G950" s="1705"/>
      <c r="H950" s="1705"/>
      <c r="I950" s="1705"/>
      <c r="J950" s="1705"/>
      <c r="K950" s="1705"/>
      <c r="L950" s="1705"/>
      <c r="M950" s="1705"/>
      <c r="N950" s="1705"/>
      <c r="O950" s="1705"/>
      <c r="P950" s="1705"/>
      <c r="Q950" s="1705"/>
      <c r="R950" s="1705"/>
      <c r="S950" s="1705"/>
      <c r="T950" s="1705"/>
      <c r="U950" s="1705"/>
      <c r="V950" s="1705"/>
      <c r="W950" s="1705"/>
      <c r="X950" s="1705"/>
      <c r="Y950" s="1705"/>
      <c r="Z950" s="1705"/>
    </row>
    <row r="951" spans="1:26" ht="15.75" customHeight="1">
      <c r="A951" s="1705"/>
      <c r="B951" s="1705"/>
      <c r="C951" s="1705"/>
      <c r="D951" s="1705"/>
      <c r="E951" s="1705"/>
      <c r="F951" s="1705"/>
      <c r="G951" s="1705"/>
      <c r="H951" s="1705"/>
      <c r="I951" s="1705"/>
      <c r="J951" s="1705"/>
      <c r="K951" s="1705"/>
      <c r="L951" s="1705"/>
      <c r="M951" s="1705"/>
      <c r="N951" s="1705"/>
      <c r="O951" s="1705"/>
      <c r="P951" s="1705"/>
      <c r="Q951" s="1705"/>
      <c r="R951" s="1705"/>
      <c r="S951" s="1705"/>
      <c r="T951" s="1705"/>
      <c r="U951" s="1705"/>
      <c r="V951" s="1705"/>
      <c r="W951" s="1705"/>
      <c r="X951" s="1705"/>
      <c r="Y951" s="1705"/>
      <c r="Z951" s="1705"/>
    </row>
    <row r="952" spans="1:26" ht="15.75" customHeight="1">
      <c r="A952" s="1705"/>
      <c r="B952" s="1705"/>
      <c r="C952" s="1705"/>
      <c r="D952" s="1705"/>
      <c r="E952" s="1705"/>
      <c r="F952" s="1705"/>
      <c r="G952" s="1705"/>
      <c r="H952" s="1705"/>
      <c r="I952" s="1705"/>
      <c r="J952" s="1705"/>
      <c r="K952" s="1705"/>
      <c r="L952" s="1705"/>
      <c r="M952" s="1705"/>
      <c r="N952" s="1705"/>
      <c r="O952" s="1705"/>
      <c r="P952" s="1705"/>
      <c r="Q952" s="1705"/>
      <c r="R952" s="1705"/>
      <c r="S952" s="1705"/>
      <c r="T952" s="1705"/>
      <c r="U952" s="1705"/>
      <c r="V952" s="1705"/>
      <c r="W952" s="1705"/>
      <c r="X952" s="1705"/>
      <c r="Y952" s="1705"/>
      <c r="Z952" s="1705"/>
    </row>
    <row r="953" spans="1:26" ht="15.75" customHeight="1">
      <c r="A953" s="1705"/>
      <c r="B953" s="1705"/>
      <c r="C953" s="1705"/>
      <c r="D953" s="1705"/>
      <c r="E953" s="1705"/>
      <c r="F953" s="1705"/>
      <c r="G953" s="1705"/>
      <c r="H953" s="1705"/>
      <c r="I953" s="1705"/>
      <c r="J953" s="1705"/>
      <c r="K953" s="1705"/>
      <c r="L953" s="1705"/>
      <c r="M953" s="1705"/>
      <c r="N953" s="1705"/>
      <c r="O953" s="1705"/>
      <c r="P953" s="1705"/>
      <c r="Q953" s="1705"/>
      <c r="R953" s="1705"/>
      <c r="S953" s="1705"/>
      <c r="T953" s="1705"/>
      <c r="U953" s="1705"/>
      <c r="V953" s="1705"/>
      <c r="W953" s="1705"/>
      <c r="X953" s="1705"/>
      <c r="Y953" s="1705"/>
      <c r="Z953" s="1705"/>
    </row>
    <row r="954" spans="1:26" ht="15.75" customHeight="1">
      <c r="A954" s="1705"/>
      <c r="B954" s="1705"/>
      <c r="C954" s="1705"/>
      <c r="D954" s="1705"/>
      <c r="E954" s="1705"/>
      <c r="F954" s="1705"/>
      <c r="G954" s="1705"/>
      <c r="H954" s="1705"/>
      <c r="I954" s="1705"/>
      <c r="J954" s="1705"/>
      <c r="K954" s="1705"/>
      <c r="L954" s="1705"/>
      <c r="M954" s="1705"/>
      <c r="N954" s="1705"/>
      <c r="O954" s="1705"/>
      <c r="P954" s="1705"/>
      <c r="Q954" s="1705"/>
      <c r="R954" s="1705"/>
      <c r="S954" s="1705"/>
      <c r="T954" s="1705"/>
      <c r="U954" s="1705"/>
      <c r="V954" s="1705"/>
      <c r="W954" s="1705"/>
      <c r="X954" s="1705"/>
      <c r="Y954" s="1705"/>
      <c r="Z954" s="1705"/>
    </row>
    <row r="955" spans="1:26" ht="15.75" customHeight="1">
      <c r="A955" s="1705"/>
      <c r="B955" s="1705"/>
      <c r="C955" s="1705"/>
      <c r="D955" s="1705"/>
      <c r="E955" s="1705"/>
      <c r="F955" s="1705"/>
      <c r="G955" s="1705"/>
      <c r="H955" s="1705"/>
      <c r="I955" s="1705"/>
      <c r="J955" s="1705"/>
      <c r="K955" s="1705"/>
      <c r="L955" s="1705"/>
      <c r="M955" s="1705"/>
      <c r="N955" s="1705"/>
      <c r="O955" s="1705"/>
      <c r="P955" s="1705"/>
      <c r="Q955" s="1705"/>
      <c r="R955" s="1705"/>
      <c r="S955" s="1705"/>
      <c r="T955" s="1705"/>
      <c r="U955" s="1705"/>
      <c r="V955" s="1705"/>
      <c r="W955" s="1705"/>
      <c r="X955" s="1705"/>
      <c r="Y955" s="1705"/>
      <c r="Z955" s="1705"/>
    </row>
    <row r="956" spans="1:26" ht="15.75" customHeight="1">
      <c r="A956" s="1705"/>
      <c r="B956" s="1705"/>
      <c r="C956" s="1705"/>
      <c r="D956" s="1705"/>
      <c r="E956" s="1705"/>
      <c r="F956" s="1705"/>
      <c r="G956" s="1705"/>
      <c r="H956" s="1705"/>
      <c r="I956" s="1705"/>
      <c r="J956" s="1705"/>
      <c r="K956" s="1705"/>
      <c r="L956" s="1705"/>
      <c r="M956" s="1705"/>
      <c r="N956" s="1705"/>
      <c r="O956" s="1705"/>
      <c r="P956" s="1705"/>
      <c r="Q956" s="1705"/>
      <c r="R956" s="1705"/>
      <c r="S956" s="1705"/>
      <c r="T956" s="1705"/>
      <c r="U956" s="1705"/>
      <c r="V956" s="1705"/>
      <c r="W956" s="1705"/>
      <c r="X956" s="1705"/>
      <c r="Y956" s="1705"/>
      <c r="Z956" s="1705"/>
    </row>
    <row r="957" spans="1:26" ht="15.75" customHeight="1">
      <c r="A957" s="1705"/>
      <c r="B957" s="1705"/>
      <c r="C957" s="1705"/>
      <c r="D957" s="1705"/>
      <c r="E957" s="1705"/>
      <c r="F957" s="1705"/>
      <c r="G957" s="1705"/>
      <c r="H957" s="1705"/>
      <c r="I957" s="1705"/>
      <c r="J957" s="1705"/>
      <c r="K957" s="1705"/>
      <c r="L957" s="1705"/>
      <c r="M957" s="1705"/>
      <c r="N957" s="1705"/>
      <c r="O957" s="1705"/>
      <c r="P957" s="1705"/>
      <c r="Q957" s="1705"/>
      <c r="R957" s="1705"/>
      <c r="S957" s="1705"/>
      <c r="T957" s="1705"/>
      <c r="U957" s="1705"/>
      <c r="V957" s="1705"/>
      <c r="W957" s="1705"/>
      <c r="X957" s="1705"/>
      <c r="Y957" s="1705"/>
      <c r="Z957" s="1705"/>
    </row>
    <row r="958" spans="1:26" ht="15.75" customHeight="1">
      <c r="A958" s="1705"/>
      <c r="B958" s="1705"/>
      <c r="C958" s="1705"/>
      <c r="D958" s="1705"/>
      <c r="E958" s="1705"/>
      <c r="F958" s="1705"/>
      <c r="G958" s="1705"/>
      <c r="H958" s="1705"/>
      <c r="I958" s="1705"/>
      <c r="J958" s="1705"/>
      <c r="K958" s="1705"/>
      <c r="L958" s="1705"/>
      <c r="M958" s="1705"/>
      <c r="N958" s="1705"/>
      <c r="O958" s="1705"/>
      <c r="P958" s="1705"/>
      <c r="Q958" s="1705"/>
      <c r="R958" s="1705"/>
      <c r="S958" s="1705"/>
      <c r="T958" s="1705"/>
      <c r="U958" s="1705"/>
      <c r="V958" s="1705"/>
      <c r="W958" s="1705"/>
      <c r="X958" s="1705"/>
      <c r="Y958" s="1705"/>
      <c r="Z958" s="1705"/>
    </row>
    <row r="959" spans="1:26" ht="15.75" customHeight="1">
      <c r="A959" s="1705"/>
      <c r="B959" s="1705"/>
      <c r="C959" s="1705"/>
      <c r="D959" s="1705"/>
      <c r="E959" s="1705"/>
      <c r="F959" s="1705"/>
      <c r="G959" s="1705"/>
      <c r="H959" s="1705"/>
      <c r="I959" s="1705"/>
      <c r="J959" s="1705"/>
      <c r="K959" s="1705"/>
      <c r="L959" s="1705"/>
      <c r="M959" s="1705"/>
      <c r="N959" s="1705"/>
      <c r="O959" s="1705"/>
      <c r="P959" s="1705"/>
      <c r="Q959" s="1705"/>
      <c r="R959" s="1705"/>
      <c r="S959" s="1705"/>
      <c r="T959" s="1705"/>
      <c r="U959" s="1705"/>
      <c r="V959" s="1705"/>
      <c r="W959" s="1705"/>
      <c r="X959" s="1705"/>
      <c r="Y959" s="1705"/>
      <c r="Z959" s="1705"/>
    </row>
    <row r="960" spans="1:26" ht="15.75" customHeight="1">
      <c r="A960" s="1705"/>
      <c r="B960" s="1705"/>
      <c r="C960" s="1705"/>
      <c r="D960" s="1705"/>
      <c r="E960" s="1705"/>
      <c r="F960" s="1705"/>
      <c r="G960" s="1705"/>
      <c r="H960" s="1705"/>
      <c r="I960" s="1705"/>
      <c r="J960" s="1705"/>
      <c r="K960" s="1705"/>
      <c r="L960" s="1705"/>
      <c r="M960" s="1705"/>
      <c r="N960" s="1705"/>
      <c r="O960" s="1705"/>
      <c r="P960" s="1705"/>
      <c r="Q960" s="1705"/>
      <c r="R960" s="1705"/>
      <c r="S960" s="1705"/>
      <c r="T960" s="1705"/>
      <c r="U960" s="1705"/>
      <c r="V960" s="1705"/>
      <c r="W960" s="1705"/>
      <c r="X960" s="1705"/>
      <c r="Y960" s="1705"/>
      <c r="Z960" s="1705"/>
    </row>
    <row r="961" spans="1:26" ht="15.75" customHeight="1">
      <c r="A961" s="1705"/>
      <c r="B961" s="1705"/>
      <c r="C961" s="1705"/>
      <c r="D961" s="1705"/>
      <c r="E961" s="1705"/>
      <c r="F961" s="1705"/>
      <c r="G961" s="1705"/>
      <c r="H961" s="1705"/>
      <c r="I961" s="1705"/>
      <c r="J961" s="1705"/>
      <c r="K961" s="1705"/>
      <c r="L961" s="1705"/>
      <c r="M961" s="1705"/>
      <c r="N961" s="1705"/>
      <c r="O961" s="1705"/>
      <c r="P961" s="1705"/>
      <c r="Q961" s="1705"/>
      <c r="R961" s="1705"/>
      <c r="S961" s="1705"/>
      <c r="T961" s="1705"/>
      <c r="U961" s="1705"/>
      <c r="V961" s="1705"/>
      <c r="W961" s="1705"/>
      <c r="X961" s="1705"/>
      <c r="Y961" s="1705"/>
      <c r="Z961" s="1705"/>
    </row>
    <row r="962" spans="1:26" ht="15.75" customHeight="1">
      <c r="A962" s="1705"/>
      <c r="B962" s="1705"/>
      <c r="C962" s="1705"/>
      <c r="D962" s="1705"/>
      <c r="E962" s="1705"/>
      <c r="F962" s="1705"/>
      <c r="G962" s="1705"/>
      <c r="H962" s="1705"/>
      <c r="I962" s="1705"/>
      <c r="J962" s="1705"/>
      <c r="K962" s="1705"/>
      <c r="L962" s="1705"/>
      <c r="M962" s="1705"/>
      <c r="N962" s="1705"/>
      <c r="O962" s="1705"/>
      <c r="P962" s="1705"/>
      <c r="Q962" s="1705"/>
      <c r="R962" s="1705"/>
      <c r="S962" s="1705"/>
      <c r="T962" s="1705"/>
      <c r="U962" s="1705"/>
      <c r="V962" s="1705"/>
      <c r="W962" s="1705"/>
      <c r="X962" s="1705"/>
      <c r="Y962" s="1705"/>
      <c r="Z962" s="1705"/>
    </row>
    <row r="963" spans="1:26" ht="15.75" customHeight="1">
      <c r="A963" s="1705"/>
      <c r="B963" s="1705"/>
      <c r="C963" s="1705"/>
      <c r="D963" s="1705"/>
      <c r="E963" s="1705"/>
      <c r="F963" s="1705"/>
      <c r="G963" s="1705"/>
      <c r="H963" s="1705"/>
      <c r="I963" s="1705"/>
      <c r="J963" s="1705"/>
      <c r="K963" s="1705"/>
      <c r="L963" s="1705"/>
      <c r="M963" s="1705"/>
      <c r="N963" s="1705"/>
      <c r="O963" s="1705"/>
      <c r="P963" s="1705"/>
      <c r="Q963" s="1705"/>
      <c r="R963" s="1705"/>
      <c r="S963" s="1705"/>
      <c r="T963" s="1705"/>
      <c r="U963" s="1705"/>
      <c r="V963" s="1705"/>
      <c r="W963" s="1705"/>
      <c r="X963" s="1705"/>
      <c r="Y963" s="1705"/>
      <c r="Z963" s="1705"/>
    </row>
    <row r="964" spans="1:26" ht="15.75" customHeight="1">
      <c r="A964" s="1705"/>
      <c r="B964" s="1705"/>
      <c r="C964" s="1705"/>
      <c r="D964" s="1705"/>
      <c r="E964" s="1705"/>
      <c r="F964" s="1705"/>
      <c r="G964" s="1705"/>
      <c r="H964" s="1705"/>
      <c r="I964" s="1705"/>
      <c r="J964" s="1705"/>
      <c r="K964" s="1705"/>
      <c r="L964" s="1705"/>
      <c r="M964" s="1705"/>
      <c r="N964" s="1705"/>
      <c r="O964" s="1705"/>
      <c r="P964" s="1705"/>
      <c r="Q964" s="1705"/>
      <c r="R964" s="1705"/>
      <c r="S964" s="1705"/>
      <c r="T964" s="1705"/>
      <c r="U964" s="1705"/>
      <c r="V964" s="1705"/>
      <c r="W964" s="1705"/>
      <c r="X964" s="1705"/>
      <c r="Y964" s="1705"/>
      <c r="Z964" s="1705"/>
    </row>
    <row r="965" spans="1:26" ht="15.75" customHeight="1">
      <c r="A965" s="1705"/>
      <c r="B965" s="1705"/>
      <c r="C965" s="1705"/>
      <c r="D965" s="1705"/>
      <c r="E965" s="1705"/>
      <c r="F965" s="1705"/>
      <c r="G965" s="1705"/>
      <c r="H965" s="1705"/>
      <c r="I965" s="1705"/>
      <c r="J965" s="1705"/>
      <c r="K965" s="1705"/>
      <c r="L965" s="1705"/>
      <c r="M965" s="1705"/>
      <c r="N965" s="1705"/>
      <c r="O965" s="1705"/>
      <c r="P965" s="1705"/>
      <c r="Q965" s="1705"/>
      <c r="R965" s="1705"/>
      <c r="S965" s="1705"/>
      <c r="T965" s="1705"/>
      <c r="U965" s="1705"/>
      <c r="V965" s="1705"/>
      <c r="W965" s="1705"/>
      <c r="X965" s="1705"/>
      <c r="Y965" s="1705"/>
      <c r="Z965" s="1705"/>
    </row>
    <row r="966" spans="1:26" ht="15.75" customHeight="1">
      <c r="A966" s="1705"/>
      <c r="B966" s="1705"/>
      <c r="C966" s="1705"/>
      <c r="D966" s="1705"/>
      <c r="E966" s="1705"/>
      <c r="F966" s="1705"/>
      <c r="G966" s="1705"/>
      <c r="H966" s="1705"/>
      <c r="I966" s="1705"/>
      <c r="J966" s="1705"/>
      <c r="K966" s="1705"/>
      <c r="L966" s="1705"/>
      <c r="M966" s="1705"/>
      <c r="N966" s="1705"/>
      <c r="O966" s="1705"/>
      <c r="P966" s="1705"/>
      <c r="Q966" s="1705"/>
      <c r="R966" s="1705"/>
      <c r="S966" s="1705"/>
      <c r="T966" s="1705"/>
      <c r="U966" s="1705"/>
      <c r="V966" s="1705"/>
      <c r="W966" s="1705"/>
      <c r="X966" s="1705"/>
      <c r="Y966" s="1705"/>
      <c r="Z966" s="1705"/>
    </row>
    <row r="967" spans="1:26" ht="15.75" customHeight="1">
      <c r="A967" s="1705"/>
      <c r="B967" s="1705"/>
      <c r="C967" s="1705"/>
      <c r="D967" s="1705"/>
      <c r="E967" s="1705"/>
      <c r="F967" s="1705"/>
      <c r="G967" s="1705"/>
      <c r="H967" s="1705"/>
      <c r="I967" s="1705"/>
      <c r="J967" s="1705"/>
      <c r="K967" s="1705"/>
      <c r="L967" s="1705"/>
      <c r="M967" s="1705"/>
      <c r="N967" s="1705"/>
      <c r="O967" s="1705"/>
      <c r="P967" s="1705"/>
      <c r="Q967" s="1705"/>
      <c r="R967" s="1705"/>
      <c r="S967" s="1705"/>
      <c r="T967" s="1705"/>
      <c r="U967" s="1705"/>
      <c r="V967" s="1705"/>
      <c r="W967" s="1705"/>
      <c r="X967" s="1705"/>
      <c r="Y967" s="1705"/>
      <c r="Z967" s="1705"/>
    </row>
    <row r="968" spans="1:26" ht="15.75" customHeight="1">
      <c r="A968" s="1705"/>
      <c r="B968" s="1705"/>
      <c r="C968" s="1705"/>
      <c r="D968" s="1705"/>
      <c r="E968" s="1705"/>
      <c r="F968" s="1705"/>
      <c r="G968" s="1705"/>
      <c r="H968" s="1705"/>
      <c r="I968" s="1705"/>
      <c r="J968" s="1705"/>
      <c r="K968" s="1705"/>
      <c r="L968" s="1705"/>
      <c r="M968" s="1705"/>
      <c r="N968" s="1705"/>
      <c r="O968" s="1705"/>
      <c r="P968" s="1705"/>
      <c r="Q968" s="1705"/>
      <c r="R968" s="1705"/>
      <c r="S968" s="1705"/>
      <c r="T968" s="1705"/>
      <c r="U968" s="1705"/>
      <c r="V968" s="1705"/>
      <c r="W968" s="1705"/>
      <c r="X968" s="1705"/>
      <c r="Y968" s="1705"/>
      <c r="Z968" s="1705"/>
    </row>
    <row r="969" spans="1:26" ht="15.75" customHeight="1">
      <c r="A969" s="1705"/>
      <c r="B969" s="1705"/>
      <c r="C969" s="1705"/>
      <c r="D969" s="1705"/>
      <c r="E969" s="1705"/>
      <c r="F969" s="1705"/>
      <c r="G969" s="1705"/>
      <c r="H969" s="1705"/>
      <c r="I969" s="1705"/>
      <c r="J969" s="1705"/>
      <c r="K969" s="1705"/>
      <c r="L969" s="1705"/>
      <c r="M969" s="1705"/>
      <c r="N969" s="1705"/>
      <c r="O969" s="1705"/>
      <c r="P969" s="1705"/>
      <c r="Q969" s="1705"/>
      <c r="R969" s="1705"/>
      <c r="S969" s="1705"/>
      <c r="T969" s="1705"/>
      <c r="U969" s="1705"/>
      <c r="V969" s="1705"/>
      <c r="W969" s="1705"/>
      <c r="X969" s="1705"/>
      <c r="Y969" s="1705"/>
      <c r="Z969" s="1705"/>
    </row>
    <row r="970" spans="1:26" ht="15.75" customHeight="1">
      <c r="A970" s="1705"/>
      <c r="B970" s="1705"/>
      <c r="C970" s="1705"/>
      <c r="D970" s="1705"/>
      <c r="E970" s="1705"/>
      <c r="F970" s="1705"/>
      <c r="G970" s="1705"/>
      <c r="H970" s="1705"/>
      <c r="I970" s="1705"/>
      <c r="J970" s="1705"/>
      <c r="K970" s="1705"/>
      <c r="L970" s="1705"/>
      <c r="M970" s="1705"/>
      <c r="N970" s="1705"/>
      <c r="O970" s="1705"/>
      <c r="P970" s="1705"/>
      <c r="Q970" s="1705"/>
      <c r="R970" s="1705"/>
      <c r="S970" s="1705"/>
      <c r="T970" s="1705"/>
      <c r="U970" s="1705"/>
      <c r="V970" s="1705"/>
      <c r="W970" s="1705"/>
      <c r="X970" s="1705"/>
      <c r="Y970" s="1705"/>
      <c r="Z970" s="1705"/>
    </row>
    <row r="971" spans="1:26" ht="15.75" customHeight="1">
      <c r="A971" s="1705"/>
      <c r="B971" s="1705"/>
      <c r="C971" s="1705"/>
      <c r="D971" s="1705"/>
      <c r="E971" s="1705"/>
      <c r="F971" s="1705"/>
      <c r="G971" s="1705"/>
      <c r="H971" s="1705"/>
      <c r="I971" s="1705"/>
      <c r="J971" s="1705"/>
      <c r="K971" s="1705"/>
      <c r="L971" s="1705"/>
      <c r="M971" s="1705"/>
      <c r="N971" s="1705"/>
      <c r="O971" s="1705"/>
      <c r="P971" s="1705"/>
      <c r="Q971" s="1705"/>
      <c r="R971" s="1705"/>
      <c r="S971" s="1705"/>
      <c r="T971" s="1705"/>
      <c r="U971" s="1705"/>
      <c r="V971" s="1705"/>
      <c r="W971" s="1705"/>
      <c r="X971" s="1705"/>
      <c r="Y971" s="1705"/>
      <c r="Z971" s="1705"/>
    </row>
    <row r="972" spans="1:26" ht="15.75" customHeight="1">
      <c r="A972" s="1705"/>
      <c r="B972" s="1705"/>
      <c r="C972" s="1705"/>
      <c r="D972" s="1705"/>
      <c r="E972" s="1705"/>
      <c r="F972" s="1705"/>
      <c r="G972" s="1705"/>
      <c r="H972" s="1705"/>
      <c r="I972" s="1705"/>
      <c r="J972" s="1705"/>
      <c r="K972" s="1705"/>
      <c r="L972" s="1705"/>
      <c r="M972" s="1705"/>
      <c r="N972" s="1705"/>
      <c r="O972" s="1705"/>
      <c r="P972" s="1705"/>
      <c r="Q972" s="1705"/>
      <c r="R972" s="1705"/>
      <c r="S972" s="1705"/>
      <c r="T972" s="1705"/>
      <c r="U972" s="1705"/>
      <c r="V972" s="1705"/>
      <c r="W972" s="1705"/>
      <c r="X972" s="1705"/>
      <c r="Y972" s="1705"/>
      <c r="Z972" s="1705"/>
    </row>
    <row r="973" spans="1:26" ht="15.75" customHeight="1">
      <c r="A973" s="1705"/>
      <c r="B973" s="1705"/>
      <c r="C973" s="1705"/>
      <c r="D973" s="1705"/>
      <c r="E973" s="1705"/>
      <c r="F973" s="1705"/>
      <c r="G973" s="1705"/>
      <c r="H973" s="1705"/>
      <c r="I973" s="1705"/>
      <c r="J973" s="1705"/>
      <c r="K973" s="1705"/>
      <c r="L973" s="1705"/>
      <c r="M973" s="1705"/>
      <c r="N973" s="1705"/>
      <c r="O973" s="1705"/>
      <c r="P973" s="1705"/>
      <c r="Q973" s="1705"/>
      <c r="R973" s="1705"/>
      <c r="S973" s="1705"/>
      <c r="T973" s="1705"/>
      <c r="U973" s="1705"/>
      <c r="V973" s="1705"/>
      <c r="W973" s="1705"/>
      <c r="X973" s="1705"/>
      <c r="Y973" s="1705"/>
      <c r="Z973" s="1705"/>
    </row>
    <row r="974" spans="1:26" ht="15.75" customHeight="1">
      <c r="A974" s="1705"/>
      <c r="B974" s="1705"/>
      <c r="C974" s="1705"/>
      <c r="D974" s="1705"/>
      <c r="E974" s="1705"/>
      <c r="F974" s="1705"/>
      <c r="G974" s="1705"/>
      <c r="H974" s="1705"/>
      <c r="I974" s="1705"/>
      <c r="J974" s="1705"/>
      <c r="K974" s="1705"/>
      <c r="L974" s="1705"/>
      <c r="M974" s="1705"/>
      <c r="N974" s="1705"/>
      <c r="O974" s="1705"/>
      <c r="P974" s="1705"/>
      <c r="Q974" s="1705"/>
      <c r="R974" s="1705"/>
      <c r="S974" s="1705"/>
      <c r="T974" s="1705"/>
      <c r="U974" s="1705"/>
      <c r="V974" s="1705"/>
      <c r="W974" s="1705"/>
      <c r="X974" s="1705"/>
      <c r="Y974" s="1705"/>
      <c r="Z974" s="1705"/>
    </row>
    <row r="975" spans="1:26" ht="15.75" customHeight="1">
      <c r="A975" s="1705"/>
      <c r="B975" s="1705"/>
      <c r="C975" s="1705"/>
      <c r="D975" s="1705"/>
      <c r="E975" s="1705"/>
      <c r="F975" s="1705"/>
      <c r="G975" s="1705"/>
      <c r="H975" s="1705"/>
      <c r="I975" s="1705"/>
      <c r="J975" s="1705"/>
      <c r="K975" s="1705"/>
      <c r="L975" s="1705"/>
      <c r="M975" s="1705"/>
      <c r="N975" s="1705"/>
      <c r="O975" s="1705"/>
      <c r="P975" s="1705"/>
      <c r="Q975" s="1705"/>
      <c r="R975" s="1705"/>
      <c r="S975" s="1705"/>
      <c r="T975" s="1705"/>
      <c r="U975" s="1705"/>
      <c r="V975" s="1705"/>
      <c r="W975" s="1705"/>
      <c r="X975" s="1705"/>
      <c r="Y975" s="1705"/>
      <c r="Z975" s="1705"/>
    </row>
    <row r="976" spans="1:26" ht="15.75" customHeight="1">
      <c r="A976" s="1705"/>
      <c r="B976" s="1705"/>
      <c r="C976" s="1705"/>
      <c r="D976" s="1705"/>
      <c r="E976" s="1705"/>
      <c r="F976" s="1705"/>
      <c r="G976" s="1705"/>
      <c r="H976" s="1705"/>
      <c r="I976" s="1705"/>
      <c r="J976" s="1705"/>
      <c r="K976" s="1705"/>
      <c r="L976" s="1705"/>
      <c r="M976" s="1705"/>
      <c r="N976" s="1705"/>
      <c r="O976" s="1705"/>
      <c r="P976" s="1705"/>
      <c r="Q976" s="1705"/>
      <c r="R976" s="1705"/>
      <c r="S976" s="1705"/>
      <c r="T976" s="1705"/>
      <c r="U976" s="1705"/>
      <c r="V976" s="1705"/>
      <c r="W976" s="1705"/>
      <c r="X976" s="1705"/>
      <c r="Y976" s="1705"/>
      <c r="Z976" s="1705"/>
    </row>
    <row r="977" spans="1:26" ht="15.75" customHeight="1">
      <c r="A977" s="1705"/>
      <c r="B977" s="1705"/>
      <c r="C977" s="1705"/>
      <c r="D977" s="1705"/>
      <c r="E977" s="1705"/>
      <c r="F977" s="1705"/>
      <c r="G977" s="1705"/>
      <c r="H977" s="1705"/>
      <c r="I977" s="1705"/>
      <c r="J977" s="1705"/>
      <c r="K977" s="1705"/>
      <c r="L977" s="1705"/>
      <c r="M977" s="1705"/>
      <c r="N977" s="1705"/>
      <c r="O977" s="1705"/>
      <c r="P977" s="1705"/>
      <c r="Q977" s="1705"/>
      <c r="R977" s="1705"/>
      <c r="S977" s="1705"/>
      <c r="T977" s="1705"/>
      <c r="U977" s="1705"/>
      <c r="V977" s="1705"/>
      <c r="W977" s="1705"/>
      <c r="X977" s="1705"/>
      <c r="Y977" s="1705"/>
      <c r="Z977" s="1705"/>
    </row>
    <row r="978" spans="1:26" ht="15.75" customHeight="1">
      <c r="A978" s="1705"/>
      <c r="B978" s="1705"/>
      <c r="C978" s="1705"/>
      <c r="D978" s="1705"/>
      <c r="E978" s="1705"/>
      <c r="F978" s="1705"/>
      <c r="G978" s="1705"/>
      <c r="H978" s="1705"/>
      <c r="I978" s="1705"/>
      <c r="J978" s="1705"/>
      <c r="K978" s="1705"/>
      <c r="L978" s="1705"/>
      <c r="M978" s="1705"/>
      <c r="N978" s="1705"/>
      <c r="O978" s="1705"/>
      <c r="P978" s="1705"/>
      <c r="Q978" s="1705"/>
      <c r="R978" s="1705"/>
      <c r="S978" s="1705"/>
      <c r="T978" s="1705"/>
      <c r="U978" s="1705"/>
      <c r="V978" s="1705"/>
      <c r="W978" s="1705"/>
      <c r="X978" s="1705"/>
      <c r="Y978" s="1705"/>
      <c r="Z978" s="1705"/>
    </row>
    <row r="979" spans="1:26" ht="15.75" customHeight="1">
      <c r="A979" s="1705"/>
      <c r="B979" s="1705"/>
      <c r="C979" s="1705"/>
      <c r="D979" s="1705"/>
      <c r="E979" s="1705"/>
      <c r="F979" s="1705"/>
      <c r="G979" s="1705"/>
      <c r="H979" s="1705"/>
      <c r="I979" s="1705"/>
      <c r="J979" s="1705"/>
      <c r="K979" s="1705"/>
      <c r="L979" s="1705"/>
      <c r="M979" s="1705"/>
      <c r="N979" s="1705"/>
      <c r="O979" s="1705"/>
      <c r="P979" s="1705"/>
      <c r="Q979" s="1705"/>
      <c r="R979" s="1705"/>
      <c r="S979" s="1705"/>
      <c r="T979" s="1705"/>
      <c r="U979" s="1705"/>
      <c r="V979" s="1705"/>
      <c r="W979" s="1705"/>
      <c r="X979" s="1705"/>
      <c r="Y979" s="1705"/>
      <c r="Z979" s="1705"/>
    </row>
    <row r="980" spans="1:26" ht="15.75" customHeight="1">
      <c r="A980" s="1705"/>
      <c r="B980" s="1705"/>
      <c r="C980" s="1705"/>
      <c r="D980" s="1705"/>
      <c r="E980" s="1705"/>
      <c r="F980" s="1705"/>
      <c r="G980" s="1705"/>
      <c r="H980" s="1705"/>
      <c r="I980" s="1705"/>
      <c r="J980" s="1705"/>
      <c r="K980" s="1705"/>
      <c r="L980" s="1705"/>
      <c r="M980" s="1705"/>
      <c r="N980" s="1705"/>
      <c r="O980" s="1705"/>
      <c r="P980" s="1705"/>
      <c r="Q980" s="1705"/>
      <c r="R980" s="1705"/>
      <c r="S980" s="1705"/>
      <c r="T980" s="1705"/>
      <c r="U980" s="1705"/>
      <c r="V980" s="1705"/>
      <c r="W980" s="1705"/>
      <c r="X980" s="1705"/>
      <c r="Y980" s="1705"/>
      <c r="Z980" s="1705"/>
    </row>
    <row r="981" spans="1:26" ht="15.75" customHeight="1">
      <c r="A981" s="1705"/>
      <c r="B981" s="1705"/>
      <c r="C981" s="1705"/>
      <c r="D981" s="1705"/>
      <c r="E981" s="1705"/>
      <c r="F981" s="1705"/>
      <c r="G981" s="1705"/>
      <c r="H981" s="1705"/>
      <c r="I981" s="1705"/>
      <c r="J981" s="1705"/>
      <c r="K981" s="1705"/>
      <c r="L981" s="1705"/>
      <c r="M981" s="1705"/>
      <c r="N981" s="1705"/>
      <c r="O981" s="1705"/>
      <c r="P981" s="1705"/>
      <c r="Q981" s="1705"/>
      <c r="R981" s="1705"/>
      <c r="S981" s="1705"/>
      <c r="T981" s="1705"/>
      <c r="U981" s="1705"/>
      <c r="V981" s="1705"/>
      <c r="W981" s="1705"/>
      <c r="X981" s="1705"/>
      <c r="Y981" s="1705"/>
      <c r="Z981" s="1705"/>
    </row>
    <row r="982" spans="1:26" ht="15.75" customHeight="1">
      <c r="A982" s="1705"/>
      <c r="B982" s="1705"/>
      <c r="C982" s="1705"/>
      <c r="D982" s="1705"/>
      <c r="E982" s="1705"/>
      <c r="F982" s="1705"/>
      <c r="G982" s="1705"/>
      <c r="H982" s="1705"/>
      <c r="I982" s="1705"/>
      <c r="J982" s="1705"/>
      <c r="K982" s="1705"/>
      <c r="L982" s="1705"/>
      <c r="M982" s="1705"/>
      <c r="N982" s="1705"/>
      <c r="O982" s="1705"/>
      <c r="P982" s="1705"/>
      <c r="Q982" s="1705"/>
      <c r="R982" s="1705"/>
      <c r="S982" s="1705"/>
      <c r="T982" s="1705"/>
      <c r="U982" s="1705"/>
      <c r="V982" s="1705"/>
      <c r="W982" s="1705"/>
      <c r="X982" s="1705"/>
      <c r="Y982" s="1705"/>
      <c r="Z982" s="1705"/>
    </row>
    <row r="983" spans="1:26" ht="15.75" customHeight="1">
      <c r="A983" s="1705"/>
      <c r="B983" s="1705"/>
      <c r="C983" s="1705"/>
      <c r="D983" s="1705"/>
      <c r="E983" s="1705"/>
      <c r="F983" s="1705"/>
      <c r="G983" s="1705"/>
      <c r="H983" s="1705"/>
      <c r="I983" s="1705"/>
      <c r="J983" s="1705"/>
      <c r="K983" s="1705"/>
      <c r="L983" s="1705"/>
      <c r="M983" s="1705"/>
      <c r="N983" s="1705"/>
      <c r="O983" s="1705"/>
      <c r="P983" s="1705"/>
      <c r="Q983" s="1705"/>
      <c r="R983" s="1705"/>
      <c r="S983" s="1705"/>
      <c r="T983" s="1705"/>
      <c r="U983" s="1705"/>
      <c r="V983" s="1705"/>
      <c r="W983" s="1705"/>
      <c r="X983" s="1705"/>
      <c r="Y983" s="1705"/>
      <c r="Z983" s="1705"/>
    </row>
    <row r="984" spans="1:26" ht="15.75" customHeight="1">
      <c r="A984" s="1705"/>
      <c r="B984" s="1705"/>
      <c r="C984" s="1705"/>
      <c r="D984" s="1705"/>
      <c r="E984" s="1705"/>
      <c r="F984" s="1705"/>
      <c r="G984" s="1705"/>
      <c r="H984" s="1705"/>
      <c r="I984" s="1705"/>
      <c r="J984" s="1705"/>
      <c r="K984" s="1705"/>
      <c r="L984" s="1705"/>
      <c r="M984" s="1705"/>
      <c r="N984" s="1705"/>
      <c r="O984" s="1705"/>
      <c r="P984" s="1705"/>
      <c r="Q984" s="1705"/>
      <c r="R984" s="1705"/>
      <c r="S984" s="1705"/>
      <c r="T984" s="1705"/>
      <c r="U984" s="1705"/>
      <c r="V984" s="1705"/>
      <c r="W984" s="1705"/>
      <c r="X984" s="1705"/>
      <c r="Y984" s="1705"/>
      <c r="Z984" s="1705"/>
    </row>
    <row r="985" spans="1:26" ht="15.75" customHeight="1">
      <c r="A985" s="1705"/>
      <c r="B985" s="1705"/>
      <c r="C985" s="1705"/>
      <c r="D985" s="1705"/>
      <c r="E985" s="1705"/>
      <c r="F985" s="1705"/>
      <c r="G985" s="1705"/>
      <c r="H985" s="1705"/>
      <c r="I985" s="1705"/>
      <c r="J985" s="1705"/>
      <c r="K985" s="1705"/>
      <c r="L985" s="1705"/>
      <c r="M985" s="1705"/>
      <c r="N985" s="1705"/>
      <c r="O985" s="1705"/>
      <c r="P985" s="1705"/>
      <c r="Q985" s="1705"/>
      <c r="R985" s="1705"/>
      <c r="S985" s="1705"/>
      <c r="T985" s="1705"/>
      <c r="U985" s="1705"/>
      <c r="V985" s="1705"/>
      <c r="W985" s="1705"/>
      <c r="X985" s="1705"/>
      <c r="Y985" s="1705"/>
      <c r="Z985" s="1705"/>
    </row>
    <row r="986" spans="1:26" ht="15.75" customHeight="1">
      <c r="A986" s="1705"/>
      <c r="B986" s="1705"/>
      <c r="C986" s="1705"/>
      <c r="D986" s="1705"/>
      <c r="E986" s="1705"/>
      <c r="F986" s="1705"/>
      <c r="G986" s="1705"/>
      <c r="H986" s="1705"/>
      <c r="I986" s="1705"/>
      <c r="J986" s="1705"/>
      <c r="K986" s="1705"/>
      <c r="L986" s="1705"/>
      <c r="M986" s="1705"/>
      <c r="N986" s="1705"/>
      <c r="O986" s="1705"/>
      <c r="P986" s="1705"/>
      <c r="Q986" s="1705"/>
      <c r="R986" s="1705"/>
      <c r="S986" s="1705"/>
      <c r="T986" s="1705"/>
      <c r="U986" s="1705"/>
      <c r="V986" s="1705"/>
      <c r="W986" s="1705"/>
      <c r="X986" s="1705"/>
      <c r="Y986" s="1705"/>
      <c r="Z986" s="1705"/>
    </row>
    <row r="987" spans="1:26" ht="15.75" customHeight="1">
      <c r="A987" s="1705"/>
      <c r="B987" s="1705"/>
      <c r="C987" s="1705"/>
      <c r="D987" s="1705"/>
      <c r="E987" s="1705"/>
      <c r="F987" s="1705"/>
      <c r="G987" s="1705"/>
      <c r="H987" s="1705"/>
      <c r="I987" s="1705"/>
      <c r="J987" s="1705"/>
      <c r="K987" s="1705"/>
      <c r="L987" s="1705"/>
      <c r="M987" s="1705"/>
      <c r="N987" s="1705"/>
      <c r="O987" s="1705"/>
      <c r="P987" s="1705"/>
      <c r="Q987" s="1705"/>
      <c r="R987" s="1705"/>
      <c r="S987" s="1705"/>
      <c r="T987" s="1705"/>
      <c r="U987" s="1705"/>
      <c r="V987" s="1705"/>
      <c r="W987" s="1705"/>
      <c r="X987" s="1705"/>
      <c r="Y987" s="1705"/>
      <c r="Z987" s="1705"/>
    </row>
    <row r="988" spans="1:26" ht="15.75" customHeight="1">
      <c r="A988" s="1705"/>
      <c r="B988" s="1705"/>
      <c r="C988" s="1705"/>
      <c r="D988" s="1705"/>
      <c r="E988" s="1705"/>
      <c r="F988" s="1705"/>
      <c r="G988" s="1705"/>
      <c r="H988" s="1705"/>
      <c r="I988" s="1705"/>
      <c r="J988" s="1705"/>
      <c r="K988" s="1705"/>
      <c r="L988" s="1705"/>
      <c r="M988" s="1705"/>
      <c r="N988" s="1705"/>
      <c r="O988" s="1705"/>
      <c r="P988" s="1705"/>
      <c r="Q988" s="1705"/>
      <c r="R988" s="1705"/>
      <c r="S988" s="1705"/>
      <c r="T988" s="1705"/>
      <c r="U988" s="1705"/>
      <c r="V988" s="1705"/>
      <c r="W988" s="1705"/>
      <c r="X988" s="1705"/>
      <c r="Y988" s="1705"/>
      <c r="Z988" s="1705"/>
    </row>
    <row r="989" spans="1:26" ht="15.75" customHeight="1">
      <c r="A989" s="1705"/>
      <c r="B989" s="1705"/>
      <c r="C989" s="1705"/>
      <c r="D989" s="1705"/>
      <c r="E989" s="1705"/>
      <c r="F989" s="1705"/>
      <c r="G989" s="1705"/>
      <c r="H989" s="1705"/>
      <c r="I989" s="1705"/>
      <c r="J989" s="1705"/>
      <c r="K989" s="1705"/>
      <c r="L989" s="1705"/>
      <c r="M989" s="1705"/>
      <c r="N989" s="1705"/>
      <c r="O989" s="1705"/>
      <c r="P989" s="1705"/>
      <c r="Q989" s="1705"/>
      <c r="R989" s="1705"/>
      <c r="S989" s="1705"/>
      <c r="T989" s="1705"/>
      <c r="U989" s="1705"/>
      <c r="V989" s="1705"/>
      <c r="W989" s="1705"/>
      <c r="X989" s="1705"/>
      <c r="Y989" s="1705"/>
      <c r="Z989" s="1705"/>
    </row>
    <row r="990" spans="1:26" ht="15.75" customHeight="1">
      <c r="A990" s="1705"/>
      <c r="B990" s="1705"/>
      <c r="C990" s="1705"/>
      <c r="D990" s="1705"/>
      <c r="E990" s="1705"/>
      <c r="F990" s="1705"/>
      <c r="G990" s="1705"/>
      <c r="H990" s="1705"/>
      <c r="I990" s="1705"/>
      <c r="J990" s="1705"/>
      <c r="K990" s="1705"/>
      <c r="L990" s="1705"/>
      <c r="M990" s="1705"/>
      <c r="N990" s="1705"/>
      <c r="O990" s="1705"/>
      <c r="P990" s="1705"/>
      <c r="Q990" s="1705"/>
      <c r="R990" s="1705"/>
      <c r="S990" s="1705"/>
      <c r="T990" s="1705"/>
      <c r="U990" s="1705"/>
      <c r="V990" s="1705"/>
      <c r="W990" s="1705"/>
      <c r="X990" s="1705"/>
      <c r="Y990" s="1705"/>
      <c r="Z990" s="1705"/>
    </row>
    <row r="991" spans="1:26" ht="15.75" customHeight="1">
      <c r="A991" s="1705"/>
      <c r="B991" s="1705"/>
      <c r="C991" s="1705"/>
      <c r="D991" s="1705"/>
      <c r="E991" s="1705"/>
      <c r="F991" s="1705"/>
      <c r="G991" s="1705"/>
      <c r="H991" s="1705"/>
      <c r="I991" s="1705"/>
      <c r="J991" s="1705"/>
      <c r="K991" s="1705"/>
      <c r="L991" s="1705"/>
      <c r="M991" s="1705"/>
      <c r="N991" s="1705"/>
      <c r="O991" s="1705"/>
      <c r="P991" s="1705"/>
      <c r="Q991" s="1705"/>
      <c r="R991" s="1705"/>
      <c r="S991" s="1705"/>
      <c r="T991" s="1705"/>
      <c r="U991" s="1705"/>
      <c r="V991" s="1705"/>
      <c r="W991" s="1705"/>
      <c r="X991" s="1705"/>
      <c r="Y991" s="1705"/>
      <c r="Z991" s="1705"/>
    </row>
    <row r="992" spans="1:26" ht="15.75" customHeight="1">
      <c r="A992" s="1705"/>
      <c r="B992" s="1705"/>
      <c r="C992" s="1705"/>
      <c r="D992" s="1705"/>
      <c r="E992" s="1705"/>
      <c r="F992" s="1705"/>
      <c r="G992" s="1705"/>
      <c r="H992" s="1705"/>
      <c r="I992" s="1705"/>
      <c r="J992" s="1705"/>
      <c r="K992" s="1705"/>
      <c r="L992" s="1705"/>
      <c r="M992" s="1705"/>
      <c r="N992" s="1705"/>
      <c r="O992" s="1705"/>
      <c r="P992" s="1705"/>
      <c r="Q992" s="1705"/>
      <c r="R992" s="1705"/>
      <c r="S992" s="1705"/>
      <c r="T992" s="1705"/>
      <c r="U992" s="1705"/>
      <c r="V992" s="1705"/>
      <c r="W992" s="1705"/>
      <c r="X992" s="1705"/>
      <c r="Y992" s="1705"/>
      <c r="Z992" s="1705"/>
    </row>
    <row r="993" spans="1:26" ht="15.75" customHeight="1">
      <c r="A993" s="1705"/>
      <c r="B993" s="1705"/>
      <c r="C993" s="1705"/>
      <c r="D993" s="1705"/>
      <c r="E993" s="1705"/>
      <c r="F993" s="1705"/>
      <c r="G993" s="1705"/>
      <c r="H993" s="1705"/>
      <c r="I993" s="1705"/>
      <c r="J993" s="1705"/>
      <c r="K993" s="1705"/>
      <c r="L993" s="1705"/>
      <c r="M993" s="1705"/>
      <c r="N993" s="1705"/>
      <c r="O993" s="1705"/>
      <c r="P993" s="1705"/>
      <c r="Q993" s="1705"/>
      <c r="R993" s="1705"/>
      <c r="S993" s="1705"/>
      <c r="T993" s="1705"/>
      <c r="U993" s="1705"/>
      <c r="V993" s="1705"/>
      <c r="W993" s="1705"/>
      <c r="X993" s="1705"/>
      <c r="Y993" s="1705"/>
      <c r="Z993" s="1705"/>
    </row>
    <row r="994" spans="1:26" ht="15.75" customHeight="1">
      <c r="A994" s="1705"/>
      <c r="B994" s="1705"/>
      <c r="C994" s="1705"/>
      <c r="D994" s="1705"/>
      <c r="E994" s="1705"/>
      <c r="F994" s="1705"/>
      <c r="G994" s="1705"/>
      <c r="H994" s="1705"/>
      <c r="I994" s="1705"/>
      <c r="J994" s="1705"/>
      <c r="K994" s="1705"/>
      <c r="L994" s="1705"/>
      <c r="M994" s="1705"/>
      <c r="N994" s="1705"/>
      <c r="O994" s="1705"/>
      <c r="P994" s="1705"/>
      <c r="Q994" s="1705"/>
      <c r="R994" s="1705"/>
      <c r="S994" s="1705"/>
      <c r="T994" s="1705"/>
      <c r="U994" s="1705"/>
      <c r="V994" s="1705"/>
      <c r="W994" s="1705"/>
      <c r="X994" s="1705"/>
      <c r="Y994" s="1705"/>
      <c r="Z994" s="1705"/>
    </row>
    <row r="995" spans="1:26" ht="15.75" customHeight="1">
      <c r="A995" s="1705"/>
      <c r="B995" s="1705"/>
      <c r="C995" s="1705"/>
      <c r="D995" s="1705"/>
      <c r="E995" s="1705"/>
      <c r="F995" s="1705"/>
      <c r="G995" s="1705"/>
      <c r="H995" s="1705"/>
      <c r="I995" s="1705"/>
      <c r="J995" s="1705"/>
      <c r="K995" s="1705"/>
      <c r="L995" s="1705"/>
      <c r="M995" s="1705"/>
      <c r="N995" s="1705"/>
      <c r="O995" s="1705"/>
      <c r="P995" s="1705"/>
      <c r="Q995" s="1705"/>
      <c r="R995" s="1705"/>
      <c r="S995" s="1705"/>
      <c r="T995" s="1705"/>
      <c r="U995" s="1705"/>
      <c r="V995" s="1705"/>
      <c r="W995" s="1705"/>
      <c r="X995" s="1705"/>
      <c r="Y995" s="1705"/>
      <c r="Z995" s="1705"/>
    </row>
    <row r="996" spans="1:26" ht="15.75" customHeight="1">
      <c r="A996" s="1705"/>
      <c r="B996" s="1705"/>
      <c r="C996" s="1705"/>
      <c r="D996" s="1705"/>
      <c r="E996" s="1705"/>
      <c r="F996" s="1705"/>
      <c r="G996" s="1705"/>
      <c r="H996" s="1705"/>
      <c r="I996" s="1705"/>
      <c r="J996" s="1705"/>
      <c r="K996" s="1705"/>
      <c r="L996" s="1705"/>
      <c r="M996" s="1705"/>
      <c r="N996" s="1705"/>
      <c r="O996" s="1705"/>
      <c r="P996" s="1705"/>
      <c r="Q996" s="1705"/>
      <c r="R996" s="1705"/>
      <c r="S996" s="1705"/>
      <c r="T996" s="1705"/>
      <c r="U996" s="1705"/>
      <c r="V996" s="1705"/>
      <c r="W996" s="1705"/>
      <c r="X996" s="1705"/>
      <c r="Y996" s="1705"/>
      <c r="Z996" s="1705"/>
    </row>
    <row r="997" spans="1:26" ht="15.75" customHeight="1">
      <c r="A997" s="1705"/>
      <c r="B997" s="1705"/>
      <c r="C997" s="1705"/>
      <c r="D997" s="1705"/>
      <c r="E997" s="1705"/>
      <c r="F997" s="1705"/>
      <c r="G997" s="1705"/>
      <c r="H997" s="1705"/>
      <c r="I997" s="1705"/>
      <c r="J997" s="1705"/>
      <c r="K997" s="1705"/>
      <c r="L997" s="1705"/>
      <c r="M997" s="1705"/>
      <c r="N997" s="1705"/>
      <c r="O997" s="1705"/>
      <c r="P997" s="1705"/>
      <c r="Q997" s="1705"/>
      <c r="R997" s="1705"/>
      <c r="S997" s="1705"/>
      <c r="T997" s="1705"/>
      <c r="U997" s="1705"/>
      <c r="V997" s="1705"/>
      <c r="W997" s="1705"/>
      <c r="X997" s="1705"/>
      <c r="Y997" s="1705"/>
      <c r="Z997" s="1705"/>
    </row>
    <row r="998" spans="1:26" ht="15.75" customHeight="1">
      <c r="A998" s="1705"/>
      <c r="B998" s="1705"/>
      <c r="C998" s="1705"/>
      <c r="D998" s="1705"/>
      <c r="E998" s="1705"/>
      <c r="F998" s="1705"/>
      <c r="G998" s="1705"/>
      <c r="H998" s="1705"/>
      <c r="I998" s="1705"/>
      <c r="J998" s="1705"/>
      <c r="K998" s="1705"/>
      <c r="L998" s="1705"/>
      <c r="M998" s="1705"/>
      <c r="N998" s="1705"/>
      <c r="O998" s="1705"/>
      <c r="P998" s="1705"/>
      <c r="Q998" s="1705"/>
      <c r="R998" s="1705"/>
      <c r="S998" s="1705"/>
      <c r="T998" s="1705"/>
      <c r="U998" s="1705"/>
      <c r="V998" s="1705"/>
      <c r="W998" s="1705"/>
      <c r="X998" s="1705"/>
      <c r="Y998" s="1705"/>
      <c r="Z998" s="1705"/>
    </row>
    <row r="999" spans="1:26" ht="15.75" customHeight="1">
      <c r="A999" s="1705"/>
      <c r="B999" s="1705"/>
      <c r="C999" s="1705"/>
      <c r="D999" s="1705"/>
      <c r="E999" s="1705"/>
      <c r="F999" s="1705"/>
      <c r="G999" s="1705"/>
      <c r="H999" s="1705"/>
      <c r="I999" s="1705"/>
      <c r="J999" s="1705"/>
      <c r="K999" s="1705"/>
      <c r="L999" s="1705"/>
      <c r="M999" s="1705"/>
      <c r="N999" s="1705"/>
      <c r="O999" s="1705"/>
      <c r="P999" s="1705"/>
      <c r="Q999" s="1705"/>
      <c r="R999" s="1705"/>
      <c r="S999" s="1705"/>
      <c r="T999" s="1705"/>
      <c r="U999" s="1705"/>
      <c r="V999" s="1705"/>
      <c r="W999" s="1705"/>
      <c r="X999" s="1705"/>
      <c r="Y999" s="1705"/>
      <c r="Z999" s="1705"/>
    </row>
    <row r="1000" spans="1:26" ht="15.75" customHeight="1">
      <c r="A1000" s="1705"/>
      <c r="B1000" s="1705"/>
      <c r="C1000" s="1705"/>
      <c r="D1000" s="1705"/>
      <c r="E1000" s="1705"/>
      <c r="F1000" s="1705"/>
      <c r="G1000" s="1705"/>
      <c r="H1000" s="1705"/>
      <c r="I1000" s="1705"/>
      <c r="J1000" s="1705"/>
      <c r="K1000" s="1705"/>
      <c r="L1000" s="1705"/>
      <c r="M1000" s="1705"/>
      <c r="N1000" s="1705"/>
      <c r="O1000" s="1705"/>
      <c r="P1000" s="1705"/>
      <c r="Q1000" s="1705"/>
      <c r="R1000" s="1705"/>
      <c r="S1000" s="1705"/>
      <c r="T1000" s="1705"/>
      <c r="U1000" s="1705"/>
      <c r="V1000" s="1705"/>
      <c r="W1000" s="1705"/>
      <c r="X1000" s="1705"/>
      <c r="Y1000" s="1705"/>
      <c r="Z1000" s="1705"/>
    </row>
  </sheetData>
  <mergeCells count="5">
    <mergeCell ref="B1:P1"/>
    <mergeCell ref="B2:P2"/>
    <mergeCell ref="B4:Q4"/>
    <mergeCell ref="B19:O19"/>
    <mergeCell ref="B20:O20"/>
  </mergeCells>
  <pageMargins left="0.39370078740157483" right="0.39370078740157483" top="0.51181102362204722" bottom="0.51181102362204722" header="0" footer="0"/>
  <pageSetup scale="6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zoomScale="90" zoomScaleNormal="90" zoomScaleSheetLayoutView="78" workbookViewId="0">
      <selection activeCell="G13" sqref="G13"/>
    </sheetView>
  </sheetViews>
  <sheetFormatPr defaultRowHeight="15.75"/>
  <cols>
    <col min="1" max="1" width="6.28515625" style="157" customWidth="1"/>
    <col min="2" max="2" width="52.42578125" style="157" bestFit="1" customWidth="1"/>
    <col min="3" max="7" width="13.7109375" style="157" customWidth="1"/>
    <col min="8" max="8" width="13.140625" style="157" customWidth="1"/>
    <col min="9" max="10" width="10.5703125" style="157" customWidth="1"/>
    <col min="11" max="12" width="10.28515625" style="157" bestFit="1" customWidth="1"/>
    <col min="13" max="13" width="14.28515625" style="157" customWidth="1"/>
    <col min="14" max="237" width="9.140625" style="157"/>
    <col min="238" max="238" width="6.28515625" style="157" customWidth="1"/>
    <col min="239" max="239" width="69" style="157" customWidth="1"/>
    <col min="240" max="257" width="0" style="157" hidden="1" customWidth="1"/>
    <col min="258" max="259" width="15.28515625" style="157" bestFit="1" customWidth="1"/>
    <col min="260" max="261" width="11.85546875" style="157" bestFit="1" customWidth="1"/>
    <col min="262" max="262" width="15.5703125" style="157" bestFit="1" customWidth="1"/>
    <col min="263" max="263" width="15.7109375" style="157" bestFit="1" customWidth="1"/>
    <col min="264" max="264" width="13.140625" style="157" bestFit="1" customWidth="1"/>
    <col min="265" max="266" width="10.5703125" style="157" bestFit="1" customWidth="1"/>
    <col min="267" max="493" width="9.140625" style="157"/>
    <col min="494" max="494" width="6.28515625" style="157" customWidth="1"/>
    <col min="495" max="495" width="69" style="157" customWidth="1"/>
    <col min="496" max="513" width="0" style="157" hidden="1" customWidth="1"/>
    <col min="514" max="515" width="15.28515625" style="157" bestFit="1" customWidth="1"/>
    <col min="516" max="517" width="11.85546875" style="157" bestFit="1" customWidth="1"/>
    <col min="518" max="518" width="15.5703125" style="157" bestFit="1" customWidth="1"/>
    <col min="519" max="519" width="15.7109375" style="157" bestFit="1" customWidth="1"/>
    <col min="520" max="520" width="13.140625" style="157" bestFit="1" customWidth="1"/>
    <col min="521" max="522" width="10.5703125" style="157" bestFit="1" customWidth="1"/>
    <col min="523" max="749" width="9.140625" style="157"/>
    <col min="750" max="750" width="6.28515625" style="157" customWidth="1"/>
    <col min="751" max="751" width="69" style="157" customWidth="1"/>
    <col min="752" max="769" width="0" style="157" hidden="1" customWidth="1"/>
    <col min="770" max="771" width="15.28515625" style="157" bestFit="1" customWidth="1"/>
    <col min="772" max="773" width="11.85546875" style="157" bestFit="1" customWidth="1"/>
    <col min="774" max="774" width="15.5703125" style="157" bestFit="1" customWidth="1"/>
    <col min="775" max="775" width="15.7109375" style="157" bestFit="1" customWidth="1"/>
    <col min="776" max="776" width="13.140625" style="157" bestFit="1" customWidth="1"/>
    <col min="777" max="778" width="10.5703125" style="157" bestFit="1" customWidth="1"/>
    <col min="779" max="1005" width="9.140625" style="157"/>
    <col min="1006" max="1006" width="6.28515625" style="157" customWidth="1"/>
    <col min="1007" max="1007" width="69" style="157" customWidth="1"/>
    <col min="1008" max="1025" width="0" style="157" hidden="1" customWidth="1"/>
    <col min="1026" max="1027" width="15.28515625" style="157" bestFit="1" customWidth="1"/>
    <col min="1028" max="1029" width="11.85546875" style="157" bestFit="1" customWidth="1"/>
    <col min="1030" max="1030" width="15.5703125" style="157" bestFit="1" customWidth="1"/>
    <col min="1031" max="1031" width="15.7109375" style="157" bestFit="1" customWidth="1"/>
    <col min="1032" max="1032" width="13.140625" style="157" bestFit="1" customWidth="1"/>
    <col min="1033" max="1034" width="10.5703125" style="157" bestFit="1" customWidth="1"/>
    <col min="1035" max="1261" width="9.140625" style="157"/>
    <col min="1262" max="1262" width="6.28515625" style="157" customWidth="1"/>
    <col min="1263" max="1263" width="69" style="157" customWidth="1"/>
    <col min="1264" max="1281" width="0" style="157" hidden="1" customWidth="1"/>
    <col min="1282" max="1283" width="15.28515625" style="157" bestFit="1" customWidth="1"/>
    <col min="1284" max="1285" width="11.85546875" style="157" bestFit="1" customWidth="1"/>
    <col min="1286" max="1286" width="15.5703125" style="157" bestFit="1" customWidth="1"/>
    <col min="1287" max="1287" width="15.7109375" style="157" bestFit="1" customWidth="1"/>
    <col min="1288" max="1288" width="13.140625" style="157" bestFit="1" customWidth="1"/>
    <col min="1289" max="1290" width="10.5703125" style="157" bestFit="1" customWidth="1"/>
    <col min="1291" max="1517" width="9.140625" style="157"/>
    <col min="1518" max="1518" width="6.28515625" style="157" customWidth="1"/>
    <col min="1519" max="1519" width="69" style="157" customWidth="1"/>
    <col min="1520" max="1537" width="0" style="157" hidden="1" customWidth="1"/>
    <col min="1538" max="1539" width="15.28515625" style="157" bestFit="1" customWidth="1"/>
    <col min="1540" max="1541" width="11.85546875" style="157" bestFit="1" customWidth="1"/>
    <col min="1542" max="1542" width="15.5703125" style="157" bestFit="1" customWidth="1"/>
    <col min="1543" max="1543" width="15.7109375" style="157" bestFit="1" customWidth="1"/>
    <col min="1544" max="1544" width="13.140625" style="157" bestFit="1" customWidth="1"/>
    <col min="1545" max="1546" width="10.5703125" style="157" bestFit="1" customWidth="1"/>
    <col min="1547" max="1773" width="9.140625" style="157"/>
    <col min="1774" max="1774" width="6.28515625" style="157" customWidth="1"/>
    <col min="1775" max="1775" width="69" style="157" customWidth="1"/>
    <col min="1776" max="1793" width="0" style="157" hidden="1" customWidth="1"/>
    <col min="1794" max="1795" width="15.28515625" style="157" bestFit="1" customWidth="1"/>
    <col min="1796" max="1797" width="11.85546875" style="157" bestFit="1" customWidth="1"/>
    <col min="1798" max="1798" width="15.5703125" style="157" bestFit="1" customWidth="1"/>
    <col min="1799" max="1799" width="15.7109375" style="157" bestFit="1" customWidth="1"/>
    <col min="1800" max="1800" width="13.140625" style="157" bestFit="1" customWidth="1"/>
    <col min="1801" max="1802" width="10.5703125" style="157" bestFit="1" customWidth="1"/>
    <col min="1803" max="2029" width="9.140625" style="157"/>
    <col min="2030" max="2030" width="6.28515625" style="157" customWidth="1"/>
    <col min="2031" max="2031" width="69" style="157" customWidth="1"/>
    <col min="2032" max="2049" width="0" style="157" hidden="1" customWidth="1"/>
    <col min="2050" max="2051" width="15.28515625" style="157" bestFit="1" customWidth="1"/>
    <col min="2052" max="2053" width="11.85546875" style="157" bestFit="1" customWidth="1"/>
    <col min="2054" max="2054" width="15.5703125" style="157" bestFit="1" customWidth="1"/>
    <col min="2055" max="2055" width="15.7109375" style="157" bestFit="1" customWidth="1"/>
    <col min="2056" max="2056" width="13.140625" style="157" bestFit="1" customWidth="1"/>
    <col min="2057" max="2058" width="10.5703125" style="157" bestFit="1" customWidth="1"/>
    <col min="2059" max="2285" width="9.140625" style="157"/>
    <col min="2286" max="2286" width="6.28515625" style="157" customWidth="1"/>
    <col min="2287" max="2287" width="69" style="157" customWidth="1"/>
    <col min="2288" max="2305" width="0" style="157" hidden="1" customWidth="1"/>
    <col min="2306" max="2307" width="15.28515625" style="157" bestFit="1" customWidth="1"/>
    <col min="2308" max="2309" width="11.85546875" style="157" bestFit="1" customWidth="1"/>
    <col min="2310" max="2310" width="15.5703125" style="157" bestFit="1" customWidth="1"/>
    <col min="2311" max="2311" width="15.7109375" style="157" bestFit="1" customWidth="1"/>
    <col min="2312" max="2312" width="13.140625" style="157" bestFit="1" customWidth="1"/>
    <col min="2313" max="2314" width="10.5703125" style="157" bestFit="1" customWidth="1"/>
    <col min="2315" max="2541" width="9.140625" style="157"/>
    <col min="2542" max="2542" width="6.28515625" style="157" customWidth="1"/>
    <col min="2543" max="2543" width="69" style="157" customWidth="1"/>
    <col min="2544" max="2561" width="0" style="157" hidden="1" customWidth="1"/>
    <col min="2562" max="2563" width="15.28515625" style="157" bestFit="1" customWidth="1"/>
    <col min="2564" max="2565" width="11.85546875" style="157" bestFit="1" customWidth="1"/>
    <col min="2566" max="2566" width="15.5703125" style="157" bestFit="1" customWidth="1"/>
    <col min="2567" max="2567" width="15.7109375" style="157" bestFit="1" customWidth="1"/>
    <col min="2568" max="2568" width="13.140625" style="157" bestFit="1" customWidth="1"/>
    <col min="2569" max="2570" width="10.5703125" style="157" bestFit="1" customWidth="1"/>
    <col min="2571" max="2797" width="9.140625" style="157"/>
    <col min="2798" max="2798" width="6.28515625" style="157" customWidth="1"/>
    <col min="2799" max="2799" width="69" style="157" customWidth="1"/>
    <col min="2800" max="2817" width="0" style="157" hidden="1" customWidth="1"/>
    <col min="2818" max="2819" width="15.28515625" style="157" bestFit="1" customWidth="1"/>
    <col min="2820" max="2821" width="11.85546875" style="157" bestFit="1" customWidth="1"/>
    <col min="2822" max="2822" width="15.5703125" style="157" bestFit="1" customWidth="1"/>
    <col min="2823" max="2823" width="15.7109375" style="157" bestFit="1" customWidth="1"/>
    <col min="2824" max="2824" width="13.140625" style="157" bestFit="1" customWidth="1"/>
    <col min="2825" max="2826" width="10.5703125" style="157" bestFit="1" customWidth="1"/>
    <col min="2827" max="3053" width="9.140625" style="157"/>
    <col min="3054" max="3054" width="6.28515625" style="157" customWidth="1"/>
    <col min="3055" max="3055" width="69" style="157" customWidth="1"/>
    <col min="3056" max="3073" width="0" style="157" hidden="1" customWidth="1"/>
    <col min="3074" max="3075" width="15.28515625" style="157" bestFit="1" customWidth="1"/>
    <col min="3076" max="3077" width="11.85546875" style="157" bestFit="1" customWidth="1"/>
    <col min="3078" max="3078" width="15.5703125" style="157" bestFit="1" customWidth="1"/>
    <col min="3079" max="3079" width="15.7109375" style="157" bestFit="1" customWidth="1"/>
    <col min="3080" max="3080" width="13.140625" style="157" bestFit="1" customWidth="1"/>
    <col min="3081" max="3082" width="10.5703125" style="157" bestFit="1" customWidth="1"/>
    <col min="3083" max="3309" width="9.140625" style="157"/>
    <col min="3310" max="3310" width="6.28515625" style="157" customWidth="1"/>
    <col min="3311" max="3311" width="69" style="157" customWidth="1"/>
    <col min="3312" max="3329" width="0" style="157" hidden="1" customWidth="1"/>
    <col min="3330" max="3331" width="15.28515625" style="157" bestFit="1" customWidth="1"/>
    <col min="3332" max="3333" width="11.85546875" style="157" bestFit="1" customWidth="1"/>
    <col min="3334" max="3334" width="15.5703125" style="157" bestFit="1" customWidth="1"/>
    <col min="3335" max="3335" width="15.7109375" style="157" bestFit="1" customWidth="1"/>
    <col min="3336" max="3336" width="13.140625" style="157" bestFit="1" customWidth="1"/>
    <col min="3337" max="3338" width="10.5703125" style="157" bestFit="1" customWidth="1"/>
    <col min="3339" max="3565" width="9.140625" style="157"/>
    <col min="3566" max="3566" width="6.28515625" style="157" customWidth="1"/>
    <col min="3567" max="3567" width="69" style="157" customWidth="1"/>
    <col min="3568" max="3585" width="0" style="157" hidden="1" customWidth="1"/>
    <col min="3586" max="3587" width="15.28515625" style="157" bestFit="1" customWidth="1"/>
    <col min="3588" max="3589" width="11.85546875" style="157" bestFit="1" customWidth="1"/>
    <col min="3590" max="3590" width="15.5703125" style="157" bestFit="1" customWidth="1"/>
    <col min="3591" max="3591" width="15.7109375" style="157" bestFit="1" customWidth="1"/>
    <col min="3592" max="3592" width="13.140625" style="157" bestFit="1" customWidth="1"/>
    <col min="3593" max="3594" width="10.5703125" style="157" bestFit="1" customWidth="1"/>
    <col min="3595" max="3821" width="9.140625" style="157"/>
    <col min="3822" max="3822" width="6.28515625" style="157" customWidth="1"/>
    <col min="3823" max="3823" width="69" style="157" customWidth="1"/>
    <col min="3824" max="3841" width="0" style="157" hidden="1" customWidth="1"/>
    <col min="3842" max="3843" width="15.28515625" style="157" bestFit="1" customWidth="1"/>
    <col min="3844" max="3845" width="11.85546875" style="157" bestFit="1" customWidth="1"/>
    <col min="3846" max="3846" width="15.5703125" style="157" bestFit="1" customWidth="1"/>
    <col min="3847" max="3847" width="15.7109375" style="157" bestFit="1" customWidth="1"/>
    <col min="3848" max="3848" width="13.140625" style="157" bestFit="1" customWidth="1"/>
    <col min="3849" max="3850" width="10.5703125" style="157" bestFit="1" customWidth="1"/>
    <col min="3851" max="4077" width="9.140625" style="157"/>
    <col min="4078" max="4078" width="6.28515625" style="157" customWidth="1"/>
    <col min="4079" max="4079" width="69" style="157" customWidth="1"/>
    <col min="4080" max="4097" width="0" style="157" hidden="1" customWidth="1"/>
    <col min="4098" max="4099" width="15.28515625" style="157" bestFit="1" customWidth="1"/>
    <col min="4100" max="4101" width="11.85546875" style="157" bestFit="1" customWidth="1"/>
    <col min="4102" max="4102" width="15.5703125" style="157" bestFit="1" customWidth="1"/>
    <col min="4103" max="4103" width="15.7109375" style="157" bestFit="1" customWidth="1"/>
    <col min="4104" max="4104" width="13.140625" style="157" bestFit="1" customWidth="1"/>
    <col min="4105" max="4106" width="10.5703125" style="157" bestFit="1" customWidth="1"/>
    <col min="4107" max="4333" width="9.140625" style="157"/>
    <col min="4334" max="4334" width="6.28515625" style="157" customWidth="1"/>
    <col min="4335" max="4335" width="69" style="157" customWidth="1"/>
    <col min="4336" max="4353" width="0" style="157" hidden="1" customWidth="1"/>
    <col min="4354" max="4355" width="15.28515625" style="157" bestFit="1" customWidth="1"/>
    <col min="4356" max="4357" width="11.85546875" style="157" bestFit="1" customWidth="1"/>
    <col min="4358" max="4358" width="15.5703125" style="157" bestFit="1" customWidth="1"/>
    <col min="4359" max="4359" width="15.7109375" style="157" bestFit="1" customWidth="1"/>
    <col min="4360" max="4360" width="13.140625" style="157" bestFit="1" customWidth="1"/>
    <col min="4361" max="4362" width="10.5703125" style="157" bestFit="1" customWidth="1"/>
    <col min="4363" max="4589" width="9.140625" style="157"/>
    <col min="4590" max="4590" width="6.28515625" style="157" customWidth="1"/>
    <col min="4591" max="4591" width="69" style="157" customWidth="1"/>
    <col min="4592" max="4609" width="0" style="157" hidden="1" customWidth="1"/>
    <col min="4610" max="4611" width="15.28515625" style="157" bestFit="1" customWidth="1"/>
    <col min="4612" max="4613" width="11.85546875" style="157" bestFit="1" customWidth="1"/>
    <col min="4614" max="4614" width="15.5703125" style="157" bestFit="1" customWidth="1"/>
    <col min="4615" max="4615" width="15.7109375" style="157" bestFit="1" customWidth="1"/>
    <col min="4616" max="4616" width="13.140625" style="157" bestFit="1" customWidth="1"/>
    <col min="4617" max="4618" width="10.5703125" style="157" bestFit="1" customWidth="1"/>
    <col min="4619" max="4845" width="9.140625" style="157"/>
    <col min="4846" max="4846" width="6.28515625" style="157" customWidth="1"/>
    <col min="4847" max="4847" width="69" style="157" customWidth="1"/>
    <col min="4848" max="4865" width="0" style="157" hidden="1" customWidth="1"/>
    <col min="4866" max="4867" width="15.28515625" style="157" bestFit="1" customWidth="1"/>
    <col min="4868" max="4869" width="11.85546875" style="157" bestFit="1" customWidth="1"/>
    <col min="4870" max="4870" width="15.5703125" style="157" bestFit="1" customWidth="1"/>
    <col min="4871" max="4871" width="15.7109375" style="157" bestFit="1" customWidth="1"/>
    <col min="4872" max="4872" width="13.140625" style="157" bestFit="1" customWidth="1"/>
    <col min="4873" max="4874" width="10.5703125" style="157" bestFit="1" customWidth="1"/>
    <col min="4875" max="5101" width="9.140625" style="157"/>
    <col min="5102" max="5102" width="6.28515625" style="157" customWidth="1"/>
    <col min="5103" max="5103" width="69" style="157" customWidth="1"/>
    <col min="5104" max="5121" width="0" style="157" hidden="1" customWidth="1"/>
    <col min="5122" max="5123" width="15.28515625" style="157" bestFit="1" customWidth="1"/>
    <col min="5124" max="5125" width="11.85546875" style="157" bestFit="1" customWidth="1"/>
    <col min="5126" max="5126" width="15.5703125" style="157" bestFit="1" customWidth="1"/>
    <col min="5127" max="5127" width="15.7109375" style="157" bestFit="1" customWidth="1"/>
    <col min="5128" max="5128" width="13.140625" style="157" bestFit="1" customWidth="1"/>
    <col min="5129" max="5130" width="10.5703125" style="157" bestFit="1" customWidth="1"/>
    <col min="5131" max="5357" width="9.140625" style="157"/>
    <col min="5358" max="5358" width="6.28515625" style="157" customWidth="1"/>
    <col min="5359" max="5359" width="69" style="157" customWidth="1"/>
    <col min="5360" max="5377" width="0" style="157" hidden="1" customWidth="1"/>
    <col min="5378" max="5379" width="15.28515625" style="157" bestFit="1" customWidth="1"/>
    <col min="5380" max="5381" width="11.85546875" style="157" bestFit="1" customWidth="1"/>
    <col min="5382" max="5382" width="15.5703125" style="157" bestFit="1" customWidth="1"/>
    <col min="5383" max="5383" width="15.7109375" style="157" bestFit="1" customWidth="1"/>
    <col min="5384" max="5384" width="13.140625" style="157" bestFit="1" customWidth="1"/>
    <col min="5385" max="5386" width="10.5703125" style="157" bestFit="1" customWidth="1"/>
    <col min="5387" max="5613" width="9.140625" style="157"/>
    <col min="5614" max="5614" width="6.28515625" style="157" customWidth="1"/>
    <col min="5615" max="5615" width="69" style="157" customWidth="1"/>
    <col min="5616" max="5633" width="0" style="157" hidden="1" customWidth="1"/>
    <col min="5634" max="5635" width="15.28515625" style="157" bestFit="1" customWidth="1"/>
    <col min="5636" max="5637" width="11.85546875" style="157" bestFit="1" customWidth="1"/>
    <col min="5638" max="5638" width="15.5703125" style="157" bestFit="1" customWidth="1"/>
    <col min="5639" max="5639" width="15.7109375" style="157" bestFit="1" customWidth="1"/>
    <col min="5640" max="5640" width="13.140625" style="157" bestFit="1" customWidth="1"/>
    <col min="5641" max="5642" width="10.5703125" style="157" bestFit="1" customWidth="1"/>
    <col min="5643" max="5869" width="9.140625" style="157"/>
    <col min="5870" max="5870" width="6.28515625" style="157" customWidth="1"/>
    <col min="5871" max="5871" width="69" style="157" customWidth="1"/>
    <col min="5872" max="5889" width="0" style="157" hidden="1" customWidth="1"/>
    <col min="5890" max="5891" width="15.28515625" style="157" bestFit="1" customWidth="1"/>
    <col min="5892" max="5893" width="11.85546875" style="157" bestFit="1" customWidth="1"/>
    <col min="5894" max="5894" width="15.5703125" style="157" bestFit="1" customWidth="1"/>
    <col min="5895" max="5895" width="15.7109375" style="157" bestFit="1" customWidth="1"/>
    <col min="5896" max="5896" width="13.140625" style="157" bestFit="1" customWidth="1"/>
    <col min="5897" max="5898" width="10.5703125" style="157" bestFit="1" customWidth="1"/>
    <col min="5899" max="6125" width="9.140625" style="157"/>
    <col min="6126" max="6126" width="6.28515625" style="157" customWidth="1"/>
    <col min="6127" max="6127" width="69" style="157" customWidth="1"/>
    <col min="6128" max="6145" width="0" style="157" hidden="1" customWidth="1"/>
    <col min="6146" max="6147" width="15.28515625" style="157" bestFit="1" customWidth="1"/>
    <col min="6148" max="6149" width="11.85546875" style="157" bestFit="1" customWidth="1"/>
    <col min="6150" max="6150" width="15.5703125" style="157" bestFit="1" customWidth="1"/>
    <col min="6151" max="6151" width="15.7109375" style="157" bestFit="1" customWidth="1"/>
    <col min="6152" max="6152" width="13.140625" style="157" bestFit="1" customWidth="1"/>
    <col min="6153" max="6154" width="10.5703125" style="157" bestFit="1" customWidth="1"/>
    <col min="6155" max="6381" width="9.140625" style="157"/>
    <col min="6382" max="6382" width="6.28515625" style="157" customWidth="1"/>
    <col min="6383" max="6383" width="69" style="157" customWidth="1"/>
    <col min="6384" max="6401" width="0" style="157" hidden="1" customWidth="1"/>
    <col min="6402" max="6403" width="15.28515625" style="157" bestFit="1" customWidth="1"/>
    <col min="6404" max="6405" width="11.85546875" style="157" bestFit="1" customWidth="1"/>
    <col min="6406" max="6406" width="15.5703125" style="157" bestFit="1" customWidth="1"/>
    <col min="6407" max="6407" width="15.7109375" style="157" bestFit="1" customWidth="1"/>
    <col min="6408" max="6408" width="13.140625" style="157" bestFit="1" customWidth="1"/>
    <col min="6409" max="6410" width="10.5703125" style="157" bestFit="1" customWidth="1"/>
    <col min="6411" max="6637" width="9.140625" style="157"/>
    <col min="6638" max="6638" width="6.28515625" style="157" customWidth="1"/>
    <col min="6639" max="6639" width="69" style="157" customWidth="1"/>
    <col min="6640" max="6657" width="0" style="157" hidden="1" customWidth="1"/>
    <col min="6658" max="6659" width="15.28515625" style="157" bestFit="1" customWidth="1"/>
    <col min="6660" max="6661" width="11.85546875" style="157" bestFit="1" customWidth="1"/>
    <col min="6662" max="6662" width="15.5703125" style="157" bestFit="1" customWidth="1"/>
    <col min="6663" max="6663" width="15.7109375" style="157" bestFit="1" customWidth="1"/>
    <col min="6664" max="6664" width="13.140625" style="157" bestFit="1" customWidth="1"/>
    <col min="6665" max="6666" width="10.5703125" style="157" bestFit="1" customWidth="1"/>
    <col min="6667" max="6893" width="9.140625" style="157"/>
    <col min="6894" max="6894" width="6.28515625" style="157" customWidth="1"/>
    <col min="6895" max="6895" width="69" style="157" customWidth="1"/>
    <col min="6896" max="6913" width="0" style="157" hidden="1" customWidth="1"/>
    <col min="6914" max="6915" width="15.28515625" style="157" bestFit="1" customWidth="1"/>
    <col min="6916" max="6917" width="11.85546875" style="157" bestFit="1" customWidth="1"/>
    <col min="6918" max="6918" width="15.5703125" style="157" bestFit="1" customWidth="1"/>
    <col min="6919" max="6919" width="15.7109375" style="157" bestFit="1" customWidth="1"/>
    <col min="6920" max="6920" width="13.140625" style="157" bestFit="1" customWidth="1"/>
    <col min="6921" max="6922" width="10.5703125" style="157" bestFit="1" customWidth="1"/>
    <col min="6923" max="7149" width="9.140625" style="157"/>
    <col min="7150" max="7150" width="6.28515625" style="157" customWidth="1"/>
    <col min="7151" max="7151" width="69" style="157" customWidth="1"/>
    <col min="7152" max="7169" width="0" style="157" hidden="1" customWidth="1"/>
    <col min="7170" max="7171" width="15.28515625" style="157" bestFit="1" customWidth="1"/>
    <col min="7172" max="7173" width="11.85546875" style="157" bestFit="1" customWidth="1"/>
    <col min="7174" max="7174" width="15.5703125" style="157" bestFit="1" customWidth="1"/>
    <col min="7175" max="7175" width="15.7109375" style="157" bestFit="1" customWidth="1"/>
    <col min="7176" max="7176" width="13.140625" style="157" bestFit="1" customWidth="1"/>
    <col min="7177" max="7178" width="10.5703125" style="157" bestFit="1" customWidth="1"/>
    <col min="7179" max="7405" width="9.140625" style="157"/>
    <col min="7406" max="7406" width="6.28515625" style="157" customWidth="1"/>
    <col min="7407" max="7407" width="69" style="157" customWidth="1"/>
    <col min="7408" max="7425" width="0" style="157" hidden="1" customWidth="1"/>
    <col min="7426" max="7427" width="15.28515625" style="157" bestFit="1" customWidth="1"/>
    <col min="7428" max="7429" width="11.85546875" style="157" bestFit="1" customWidth="1"/>
    <col min="7430" max="7430" width="15.5703125" style="157" bestFit="1" customWidth="1"/>
    <col min="7431" max="7431" width="15.7109375" style="157" bestFit="1" customWidth="1"/>
    <col min="7432" max="7432" width="13.140625" style="157" bestFit="1" customWidth="1"/>
    <col min="7433" max="7434" width="10.5703125" style="157" bestFit="1" customWidth="1"/>
    <col min="7435" max="7661" width="9.140625" style="157"/>
    <col min="7662" max="7662" width="6.28515625" style="157" customWidth="1"/>
    <col min="7663" max="7663" width="69" style="157" customWidth="1"/>
    <col min="7664" max="7681" width="0" style="157" hidden="1" customWidth="1"/>
    <col min="7682" max="7683" width="15.28515625" style="157" bestFit="1" customWidth="1"/>
    <col min="7684" max="7685" width="11.85546875" style="157" bestFit="1" customWidth="1"/>
    <col min="7686" max="7686" width="15.5703125" style="157" bestFit="1" customWidth="1"/>
    <col min="7687" max="7687" width="15.7109375" style="157" bestFit="1" customWidth="1"/>
    <col min="7688" max="7688" width="13.140625" style="157" bestFit="1" customWidth="1"/>
    <col min="7689" max="7690" width="10.5703125" style="157" bestFit="1" customWidth="1"/>
    <col min="7691" max="7917" width="9.140625" style="157"/>
    <col min="7918" max="7918" width="6.28515625" style="157" customWidth="1"/>
    <col min="7919" max="7919" width="69" style="157" customWidth="1"/>
    <col min="7920" max="7937" width="0" style="157" hidden="1" customWidth="1"/>
    <col min="7938" max="7939" width="15.28515625" style="157" bestFit="1" customWidth="1"/>
    <col min="7940" max="7941" width="11.85546875" style="157" bestFit="1" customWidth="1"/>
    <col min="7942" max="7942" width="15.5703125" style="157" bestFit="1" customWidth="1"/>
    <col min="7943" max="7943" width="15.7109375" style="157" bestFit="1" customWidth="1"/>
    <col min="7944" max="7944" width="13.140625" style="157" bestFit="1" customWidth="1"/>
    <col min="7945" max="7946" width="10.5703125" style="157" bestFit="1" customWidth="1"/>
    <col min="7947" max="8173" width="9.140625" style="157"/>
    <col min="8174" max="8174" width="6.28515625" style="157" customWidth="1"/>
    <col min="8175" max="8175" width="69" style="157" customWidth="1"/>
    <col min="8176" max="8193" width="0" style="157" hidden="1" customWidth="1"/>
    <col min="8194" max="8195" width="15.28515625" style="157" bestFit="1" customWidth="1"/>
    <col min="8196" max="8197" width="11.85546875" style="157" bestFit="1" customWidth="1"/>
    <col min="8198" max="8198" width="15.5703125" style="157" bestFit="1" customWidth="1"/>
    <col min="8199" max="8199" width="15.7109375" style="157" bestFit="1" customWidth="1"/>
    <col min="8200" max="8200" width="13.140625" style="157" bestFit="1" customWidth="1"/>
    <col min="8201" max="8202" width="10.5703125" style="157" bestFit="1" customWidth="1"/>
    <col min="8203" max="8429" width="9.140625" style="157"/>
    <col min="8430" max="8430" width="6.28515625" style="157" customWidth="1"/>
    <col min="8431" max="8431" width="69" style="157" customWidth="1"/>
    <col min="8432" max="8449" width="0" style="157" hidden="1" customWidth="1"/>
    <col min="8450" max="8451" width="15.28515625" style="157" bestFit="1" customWidth="1"/>
    <col min="8452" max="8453" width="11.85546875" style="157" bestFit="1" customWidth="1"/>
    <col min="8454" max="8454" width="15.5703125" style="157" bestFit="1" customWidth="1"/>
    <col min="8455" max="8455" width="15.7109375" style="157" bestFit="1" customWidth="1"/>
    <col min="8456" max="8456" width="13.140625" style="157" bestFit="1" customWidth="1"/>
    <col min="8457" max="8458" width="10.5703125" style="157" bestFit="1" customWidth="1"/>
    <col min="8459" max="8685" width="9.140625" style="157"/>
    <col min="8686" max="8686" width="6.28515625" style="157" customWidth="1"/>
    <col min="8687" max="8687" width="69" style="157" customWidth="1"/>
    <col min="8688" max="8705" width="0" style="157" hidden="1" customWidth="1"/>
    <col min="8706" max="8707" width="15.28515625" style="157" bestFit="1" customWidth="1"/>
    <col min="8708" max="8709" width="11.85546875" style="157" bestFit="1" customWidth="1"/>
    <col min="8710" max="8710" width="15.5703125" style="157" bestFit="1" customWidth="1"/>
    <col min="8711" max="8711" width="15.7109375" style="157" bestFit="1" customWidth="1"/>
    <col min="8712" max="8712" width="13.140625" style="157" bestFit="1" customWidth="1"/>
    <col min="8713" max="8714" width="10.5703125" style="157" bestFit="1" customWidth="1"/>
    <col min="8715" max="8941" width="9.140625" style="157"/>
    <col min="8942" max="8942" width="6.28515625" style="157" customWidth="1"/>
    <col min="8943" max="8943" width="69" style="157" customWidth="1"/>
    <col min="8944" max="8961" width="0" style="157" hidden="1" customWidth="1"/>
    <col min="8962" max="8963" width="15.28515625" style="157" bestFit="1" customWidth="1"/>
    <col min="8964" max="8965" width="11.85546875" style="157" bestFit="1" customWidth="1"/>
    <col min="8966" max="8966" width="15.5703125" style="157" bestFit="1" customWidth="1"/>
    <col min="8967" max="8967" width="15.7109375" style="157" bestFit="1" customWidth="1"/>
    <col min="8968" max="8968" width="13.140625" style="157" bestFit="1" customWidth="1"/>
    <col min="8969" max="8970" width="10.5703125" style="157" bestFit="1" customWidth="1"/>
    <col min="8971" max="9197" width="9.140625" style="157"/>
    <col min="9198" max="9198" width="6.28515625" style="157" customWidth="1"/>
    <col min="9199" max="9199" width="69" style="157" customWidth="1"/>
    <col min="9200" max="9217" width="0" style="157" hidden="1" customWidth="1"/>
    <col min="9218" max="9219" width="15.28515625" style="157" bestFit="1" customWidth="1"/>
    <col min="9220" max="9221" width="11.85546875" style="157" bestFit="1" customWidth="1"/>
    <col min="9222" max="9222" width="15.5703125" style="157" bestFit="1" customWidth="1"/>
    <col min="9223" max="9223" width="15.7109375" style="157" bestFit="1" customWidth="1"/>
    <col min="9224" max="9224" width="13.140625" style="157" bestFit="1" customWidth="1"/>
    <col min="9225" max="9226" width="10.5703125" style="157" bestFit="1" customWidth="1"/>
    <col min="9227" max="9453" width="9.140625" style="157"/>
    <col min="9454" max="9454" width="6.28515625" style="157" customWidth="1"/>
    <col min="9455" max="9455" width="69" style="157" customWidth="1"/>
    <col min="9456" max="9473" width="0" style="157" hidden="1" customWidth="1"/>
    <col min="9474" max="9475" width="15.28515625" style="157" bestFit="1" customWidth="1"/>
    <col min="9476" max="9477" width="11.85546875" style="157" bestFit="1" customWidth="1"/>
    <col min="9478" max="9478" width="15.5703125" style="157" bestFit="1" customWidth="1"/>
    <col min="9479" max="9479" width="15.7109375" style="157" bestFit="1" customWidth="1"/>
    <col min="9480" max="9480" width="13.140625" style="157" bestFit="1" customWidth="1"/>
    <col min="9481" max="9482" width="10.5703125" style="157" bestFit="1" customWidth="1"/>
    <col min="9483" max="9709" width="9.140625" style="157"/>
    <col min="9710" max="9710" width="6.28515625" style="157" customWidth="1"/>
    <col min="9711" max="9711" width="69" style="157" customWidth="1"/>
    <col min="9712" max="9729" width="0" style="157" hidden="1" customWidth="1"/>
    <col min="9730" max="9731" width="15.28515625" style="157" bestFit="1" customWidth="1"/>
    <col min="9732" max="9733" width="11.85546875" style="157" bestFit="1" customWidth="1"/>
    <col min="9734" max="9734" width="15.5703125" style="157" bestFit="1" customWidth="1"/>
    <col min="9735" max="9735" width="15.7109375" style="157" bestFit="1" customWidth="1"/>
    <col min="9736" max="9736" width="13.140625" style="157" bestFit="1" customWidth="1"/>
    <col min="9737" max="9738" width="10.5703125" style="157" bestFit="1" customWidth="1"/>
    <col min="9739" max="9965" width="9.140625" style="157"/>
    <col min="9966" max="9966" width="6.28515625" style="157" customWidth="1"/>
    <col min="9967" max="9967" width="69" style="157" customWidth="1"/>
    <col min="9968" max="9985" width="0" style="157" hidden="1" customWidth="1"/>
    <col min="9986" max="9987" width="15.28515625" style="157" bestFit="1" customWidth="1"/>
    <col min="9988" max="9989" width="11.85546875" style="157" bestFit="1" customWidth="1"/>
    <col min="9990" max="9990" width="15.5703125" style="157" bestFit="1" customWidth="1"/>
    <col min="9991" max="9991" width="15.7109375" style="157" bestFit="1" customWidth="1"/>
    <col min="9992" max="9992" width="13.140625" style="157" bestFit="1" customWidth="1"/>
    <col min="9993" max="9994" width="10.5703125" style="157" bestFit="1" customWidth="1"/>
    <col min="9995" max="10221" width="9.140625" style="157"/>
    <col min="10222" max="10222" width="6.28515625" style="157" customWidth="1"/>
    <col min="10223" max="10223" width="69" style="157" customWidth="1"/>
    <col min="10224" max="10241" width="0" style="157" hidden="1" customWidth="1"/>
    <col min="10242" max="10243" width="15.28515625" style="157" bestFit="1" customWidth="1"/>
    <col min="10244" max="10245" width="11.85546875" style="157" bestFit="1" customWidth="1"/>
    <col min="10246" max="10246" width="15.5703125" style="157" bestFit="1" customWidth="1"/>
    <col min="10247" max="10247" width="15.7109375" style="157" bestFit="1" customWidth="1"/>
    <col min="10248" max="10248" width="13.140625" style="157" bestFit="1" customWidth="1"/>
    <col min="10249" max="10250" width="10.5703125" style="157" bestFit="1" customWidth="1"/>
    <col min="10251" max="10477" width="9.140625" style="157"/>
    <col min="10478" max="10478" width="6.28515625" style="157" customWidth="1"/>
    <col min="10479" max="10479" width="69" style="157" customWidth="1"/>
    <col min="10480" max="10497" width="0" style="157" hidden="1" customWidth="1"/>
    <col min="10498" max="10499" width="15.28515625" style="157" bestFit="1" customWidth="1"/>
    <col min="10500" max="10501" width="11.85546875" style="157" bestFit="1" customWidth="1"/>
    <col min="10502" max="10502" width="15.5703125" style="157" bestFit="1" customWidth="1"/>
    <col min="10503" max="10503" width="15.7109375" style="157" bestFit="1" customWidth="1"/>
    <col min="10504" max="10504" width="13.140625" style="157" bestFit="1" customWidth="1"/>
    <col min="10505" max="10506" width="10.5703125" style="157" bestFit="1" customWidth="1"/>
    <col min="10507" max="10733" width="9.140625" style="157"/>
    <col min="10734" max="10734" width="6.28515625" style="157" customWidth="1"/>
    <col min="10735" max="10735" width="69" style="157" customWidth="1"/>
    <col min="10736" max="10753" width="0" style="157" hidden="1" customWidth="1"/>
    <col min="10754" max="10755" width="15.28515625" style="157" bestFit="1" customWidth="1"/>
    <col min="10756" max="10757" width="11.85546875" style="157" bestFit="1" customWidth="1"/>
    <col min="10758" max="10758" width="15.5703125" style="157" bestFit="1" customWidth="1"/>
    <col min="10759" max="10759" width="15.7109375" style="157" bestFit="1" customWidth="1"/>
    <col min="10760" max="10760" width="13.140625" style="157" bestFit="1" customWidth="1"/>
    <col min="10761" max="10762" width="10.5703125" style="157" bestFit="1" customWidth="1"/>
    <col min="10763" max="10989" width="9.140625" style="157"/>
    <col min="10990" max="10990" width="6.28515625" style="157" customWidth="1"/>
    <col min="10991" max="10991" width="69" style="157" customWidth="1"/>
    <col min="10992" max="11009" width="0" style="157" hidden="1" customWidth="1"/>
    <col min="11010" max="11011" width="15.28515625" style="157" bestFit="1" customWidth="1"/>
    <col min="11012" max="11013" width="11.85546875" style="157" bestFit="1" customWidth="1"/>
    <col min="11014" max="11014" width="15.5703125" style="157" bestFit="1" customWidth="1"/>
    <col min="11015" max="11015" width="15.7109375" style="157" bestFit="1" customWidth="1"/>
    <col min="11016" max="11016" width="13.140625" style="157" bestFit="1" customWidth="1"/>
    <col min="11017" max="11018" width="10.5703125" style="157" bestFit="1" customWidth="1"/>
    <col min="11019" max="11245" width="9.140625" style="157"/>
    <col min="11246" max="11246" width="6.28515625" style="157" customWidth="1"/>
    <col min="11247" max="11247" width="69" style="157" customWidth="1"/>
    <col min="11248" max="11265" width="0" style="157" hidden="1" customWidth="1"/>
    <col min="11266" max="11267" width="15.28515625" style="157" bestFit="1" customWidth="1"/>
    <col min="11268" max="11269" width="11.85546875" style="157" bestFit="1" customWidth="1"/>
    <col min="11270" max="11270" width="15.5703125" style="157" bestFit="1" customWidth="1"/>
    <col min="11271" max="11271" width="15.7109375" style="157" bestFit="1" customWidth="1"/>
    <col min="11272" max="11272" width="13.140625" style="157" bestFit="1" customWidth="1"/>
    <col min="11273" max="11274" width="10.5703125" style="157" bestFit="1" customWidth="1"/>
    <col min="11275" max="11501" width="9.140625" style="157"/>
    <col min="11502" max="11502" width="6.28515625" style="157" customWidth="1"/>
    <col min="11503" max="11503" width="69" style="157" customWidth="1"/>
    <col min="11504" max="11521" width="0" style="157" hidden="1" customWidth="1"/>
    <col min="11522" max="11523" width="15.28515625" style="157" bestFit="1" customWidth="1"/>
    <col min="11524" max="11525" width="11.85546875" style="157" bestFit="1" customWidth="1"/>
    <col min="11526" max="11526" width="15.5703125" style="157" bestFit="1" customWidth="1"/>
    <col min="11527" max="11527" width="15.7109375" style="157" bestFit="1" customWidth="1"/>
    <col min="11528" max="11528" width="13.140625" style="157" bestFit="1" customWidth="1"/>
    <col min="11529" max="11530" width="10.5703125" style="157" bestFit="1" customWidth="1"/>
    <col min="11531" max="11757" width="9.140625" style="157"/>
    <col min="11758" max="11758" width="6.28515625" style="157" customWidth="1"/>
    <col min="11759" max="11759" width="69" style="157" customWidth="1"/>
    <col min="11760" max="11777" width="0" style="157" hidden="1" customWidth="1"/>
    <col min="11778" max="11779" width="15.28515625" style="157" bestFit="1" customWidth="1"/>
    <col min="11780" max="11781" width="11.85546875" style="157" bestFit="1" customWidth="1"/>
    <col min="11782" max="11782" width="15.5703125" style="157" bestFit="1" customWidth="1"/>
    <col min="11783" max="11783" width="15.7109375" style="157" bestFit="1" customWidth="1"/>
    <col min="11784" max="11784" width="13.140625" style="157" bestFit="1" customWidth="1"/>
    <col min="11785" max="11786" width="10.5703125" style="157" bestFit="1" customWidth="1"/>
    <col min="11787" max="12013" width="9.140625" style="157"/>
    <col min="12014" max="12014" width="6.28515625" style="157" customWidth="1"/>
    <col min="12015" max="12015" width="69" style="157" customWidth="1"/>
    <col min="12016" max="12033" width="0" style="157" hidden="1" customWidth="1"/>
    <col min="12034" max="12035" width="15.28515625" style="157" bestFit="1" customWidth="1"/>
    <col min="12036" max="12037" width="11.85546875" style="157" bestFit="1" customWidth="1"/>
    <col min="12038" max="12038" width="15.5703125" style="157" bestFit="1" customWidth="1"/>
    <col min="12039" max="12039" width="15.7109375" style="157" bestFit="1" customWidth="1"/>
    <col min="12040" max="12040" width="13.140625" style="157" bestFit="1" customWidth="1"/>
    <col min="12041" max="12042" width="10.5703125" style="157" bestFit="1" customWidth="1"/>
    <col min="12043" max="12269" width="9.140625" style="157"/>
    <col min="12270" max="12270" width="6.28515625" style="157" customWidth="1"/>
    <col min="12271" max="12271" width="69" style="157" customWidth="1"/>
    <col min="12272" max="12289" width="0" style="157" hidden="1" customWidth="1"/>
    <col min="12290" max="12291" width="15.28515625" style="157" bestFit="1" customWidth="1"/>
    <col min="12292" max="12293" width="11.85546875" style="157" bestFit="1" customWidth="1"/>
    <col min="12294" max="12294" width="15.5703125" style="157" bestFit="1" customWidth="1"/>
    <col min="12295" max="12295" width="15.7109375" style="157" bestFit="1" customWidth="1"/>
    <col min="12296" max="12296" width="13.140625" style="157" bestFit="1" customWidth="1"/>
    <col min="12297" max="12298" width="10.5703125" style="157" bestFit="1" customWidth="1"/>
    <col min="12299" max="12525" width="9.140625" style="157"/>
    <col min="12526" max="12526" width="6.28515625" style="157" customWidth="1"/>
    <col min="12527" max="12527" width="69" style="157" customWidth="1"/>
    <col min="12528" max="12545" width="0" style="157" hidden="1" customWidth="1"/>
    <col min="12546" max="12547" width="15.28515625" style="157" bestFit="1" customWidth="1"/>
    <col min="12548" max="12549" width="11.85546875" style="157" bestFit="1" customWidth="1"/>
    <col min="12550" max="12550" width="15.5703125" style="157" bestFit="1" customWidth="1"/>
    <col min="12551" max="12551" width="15.7109375" style="157" bestFit="1" customWidth="1"/>
    <col min="12552" max="12552" width="13.140625" style="157" bestFit="1" customWidth="1"/>
    <col min="12553" max="12554" width="10.5703125" style="157" bestFit="1" customWidth="1"/>
    <col min="12555" max="12781" width="9.140625" style="157"/>
    <col min="12782" max="12782" width="6.28515625" style="157" customWidth="1"/>
    <col min="12783" max="12783" width="69" style="157" customWidth="1"/>
    <col min="12784" max="12801" width="0" style="157" hidden="1" customWidth="1"/>
    <col min="12802" max="12803" width="15.28515625" style="157" bestFit="1" customWidth="1"/>
    <col min="12804" max="12805" width="11.85546875" style="157" bestFit="1" customWidth="1"/>
    <col min="12806" max="12806" width="15.5703125" style="157" bestFit="1" customWidth="1"/>
    <col min="12807" max="12807" width="15.7109375" style="157" bestFit="1" customWidth="1"/>
    <col min="12808" max="12808" width="13.140625" style="157" bestFit="1" customWidth="1"/>
    <col min="12809" max="12810" width="10.5703125" style="157" bestFit="1" customWidth="1"/>
    <col min="12811" max="13037" width="9.140625" style="157"/>
    <col min="13038" max="13038" width="6.28515625" style="157" customWidth="1"/>
    <col min="13039" max="13039" width="69" style="157" customWidth="1"/>
    <col min="13040" max="13057" width="0" style="157" hidden="1" customWidth="1"/>
    <col min="13058" max="13059" width="15.28515625" style="157" bestFit="1" customWidth="1"/>
    <col min="13060" max="13061" width="11.85546875" style="157" bestFit="1" customWidth="1"/>
    <col min="13062" max="13062" width="15.5703125" style="157" bestFit="1" customWidth="1"/>
    <col min="13063" max="13063" width="15.7109375" style="157" bestFit="1" customWidth="1"/>
    <col min="13064" max="13064" width="13.140625" style="157" bestFit="1" customWidth="1"/>
    <col min="13065" max="13066" width="10.5703125" style="157" bestFit="1" customWidth="1"/>
    <col min="13067" max="13293" width="9.140625" style="157"/>
    <col min="13294" max="13294" width="6.28515625" style="157" customWidth="1"/>
    <col min="13295" max="13295" width="69" style="157" customWidth="1"/>
    <col min="13296" max="13313" width="0" style="157" hidden="1" customWidth="1"/>
    <col min="13314" max="13315" width="15.28515625" style="157" bestFit="1" customWidth="1"/>
    <col min="13316" max="13317" width="11.85546875" style="157" bestFit="1" customWidth="1"/>
    <col min="13318" max="13318" width="15.5703125" style="157" bestFit="1" customWidth="1"/>
    <col min="13319" max="13319" width="15.7109375" style="157" bestFit="1" customWidth="1"/>
    <col min="13320" max="13320" width="13.140625" style="157" bestFit="1" customWidth="1"/>
    <col min="13321" max="13322" width="10.5703125" style="157" bestFit="1" customWidth="1"/>
    <col min="13323" max="13549" width="9.140625" style="157"/>
    <col min="13550" max="13550" width="6.28515625" style="157" customWidth="1"/>
    <col min="13551" max="13551" width="69" style="157" customWidth="1"/>
    <col min="13552" max="13569" width="0" style="157" hidden="1" customWidth="1"/>
    <col min="13570" max="13571" width="15.28515625" style="157" bestFit="1" customWidth="1"/>
    <col min="13572" max="13573" width="11.85546875" style="157" bestFit="1" customWidth="1"/>
    <col min="13574" max="13574" width="15.5703125" style="157" bestFit="1" customWidth="1"/>
    <col min="13575" max="13575" width="15.7109375" style="157" bestFit="1" customWidth="1"/>
    <col min="13576" max="13576" width="13.140625" style="157" bestFit="1" customWidth="1"/>
    <col min="13577" max="13578" width="10.5703125" style="157" bestFit="1" customWidth="1"/>
    <col min="13579" max="13805" width="9.140625" style="157"/>
    <col min="13806" max="13806" width="6.28515625" style="157" customWidth="1"/>
    <col min="13807" max="13807" width="69" style="157" customWidth="1"/>
    <col min="13808" max="13825" width="0" style="157" hidden="1" customWidth="1"/>
    <col min="13826" max="13827" width="15.28515625" style="157" bestFit="1" customWidth="1"/>
    <col min="13828" max="13829" width="11.85546875" style="157" bestFit="1" customWidth="1"/>
    <col min="13830" max="13830" width="15.5703125" style="157" bestFit="1" customWidth="1"/>
    <col min="13831" max="13831" width="15.7109375" style="157" bestFit="1" customWidth="1"/>
    <col min="13832" max="13832" width="13.140625" style="157" bestFit="1" customWidth="1"/>
    <col min="13833" max="13834" width="10.5703125" style="157" bestFit="1" customWidth="1"/>
    <col min="13835" max="14061" width="9.140625" style="157"/>
    <col min="14062" max="14062" width="6.28515625" style="157" customWidth="1"/>
    <col min="14063" max="14063" width="69" style="157" customWidth="1"/>
    <col min="14064" max="14081" width="0" style="157" hidden="1" customWidth="1"/>
    <col min="14082" max="14083" width="15.28515625" style="157" bestFit="1" customWidth="1"/>
    <col min="14084" max="14085" width="11.85546875" style="157" bestFit="1" customWidth="1"/>
    <col min="14086" max="14086" width="15.5703125" style="157" bestFit="1" customWidth="1"/>
    <col min="14087" max="14087" width="15.7109375" style="157" bestFit="1" customWidth="1"/>
    <col min="14088" max="14088" width="13.140625" style="157" bestFit="1" customWidth="1"/>
    <col min="14089" max="14090" width="10.5703125" style="157" bestFit="1" customWidth="1"/>
    <col min="14091" max="14317" width="9.140625" style="157"/>
    <col min="14318" max="14318" width="6.28515625" style="157" customWidth="1"/>
    <col min="14319" max="14319" width="69" style="157" customWidth="1"/>
    <col min="14320" max="14337" width="0" style="157" hidden="1" customWidth="1"/>
    <col min="14338" max="14339" width="15.28515625" style="157" bestFit="1" customWidth="1"/>
    <col min="14340" max="14341" width="11.85546875" style="157" bestFit="1" customWidth="1"/>
    <col min="14342" max="14342" width="15.5703125" style="157" bestFit="1" customWidth="1"/>
    <col min="14343" max="14343" width="15.7109375" style="157" bestFit="1" customWidth="1"/>
    <col min="14344" max="14344" width="13.140625" style="157" bestFit="1" customWidth="1"/>
    <col min="14345" max="14346" width="10.5703125" style="157" bestFit="1" customWidth="1"/>
    <col min="14347" max="14573" width="9.140625" style="157"/>
    <col min="14574" max="14574" width="6.28515625" style="157" customWidth="1"/>
    <col min="14575" max="14575" width="69" style="157" customWidth="1"/>
    <col min="14576" max="14593" width="0" style="157" hidden="1" customWidth="1"/>
    <col min="14594" max="14595" width="15.28515625" style="157" bestFit="1" customWidth="1"/>
    <col min="14596" max="14597" width="11.85546875" style="157" bestFit="1" customWidth="1"/>
    <col min="14598" max="14598" width="15.5703125" style="157" bestFit="1" customWidth="1"/>
    <col min="14599" max="14599" width="15.7109375" style="157" bestFit="1" customWidth="1"/>
    <col min="14600" max="14600" width="13.140625" style="157" bestFit="1" customWidth="1"/>
    <col min="14601" max="14602" width="10.5703125" style="157" bestFit="1" customWidth="1"/>
    <col min="14603" max="14829" width="9.140625" style="157"/>
    <col min="14830" max="14830" width="6.28515625" style="157" customWidth="1"/>
    <col min="14831" max="14831" width="69" style="157" customWidth="1"/>
    <col min="14832" max="14849" width="0" style="157" hidden="1" customWidth="1"/>
    <col min="14850" max="14851" width="15.28515625" style="157" bestFit="1" customWidth="1"/>
    <col min="14852" max="14853" width="11.85546875" style="157" bestFit="1" customWidth="1"/>
    <col min="14854" max="14854" width="15.5703125" style="157" bestFit="1" customWidth="1"/>
    <col min="14855" max="14855" width="15.7109375" style="157" bestFit="1" customWidth="1"/>
    <col min="14856" max="14856" width="13.140625" style="157" bestFit="1" customWidth="1"/>
    <col min="14857" max="14858" width="10.5703125" style="157" bestFit="1" customWidth="1"/>
    <col min="14859" max="15085" width="9.140625" style="157"/>
    <col min="15086" max="15086" width="6.28515625" style="157" customWidth="1"/>
    <col min="15087" max="15087" width="69" style="157" customWidth="1"/>
    <col min="15088" max="15105" width="0" style="157" hidden="1" customWidth="1"/>
    <col min="15106" max="15107" width="15.28515625" style="157" bestFit="1" customWidth="1"/>
    <col min="15108" max="15109" width="11.85546875" style="157" bestFit="1" customWidth="1"/>
    <col min="15110" max="15110" width="15.5703125" style="157" bestFit="1" customWidth="1"/>
    <col min="15111" max="15111" width="15.7109375" style="157" bestFit="1" customWidth="1"/>
    <col min="15112" max="15112" width="13.140625" style="157" bestFit="1" customWidth="1"/>
    <col min="15113" max="15114" width="10.5703125" style="157" bestFit="1" customWidth="1"/>
    <col min="15115" max="15341" width="9.140625" style="157"/>
    <col min="15342" max="15342" width="6.28515625" style="157" customWidth="1"/>
    <col min="15343" max="15343" width="69" style="157" customWidth="1"/>
    <col min="15344" max="15361" width="0" style="157" hidden="1" customWidth="1"/>
    <col min="15362" max="15363" width="15.28515625" style="157" bestFit="1" customWidth="1"/>
    <col min="15364" max="15365" width="11.85546875" style="157" bestFit="1" customWidth="1"/>
    <col min="15366" max="15366" width="15.5703125" style="157" bestFit="1" customWidth="1"/>
    <col min="15367" max="15367" width="15.7109375" style="157" bestFit="1" customWidth="1"/>
    <col min="15368" max="15368" width="13.140625" style="157" bestFit="1" customWidth="1"/>
    <col min="15369" max="15370" width="10.5703125" style="157" bestFit="1" customWidth="1"/>
    <col min="15371" max="15597" width="9.140625" style="157"/>
    <col min="15598" max="15598" width="6.28515625" style="157" customWidth="1"/>
    <col min="15599" max="15599" width="69" style="157" customWidth="1"/>
    <col min="15600" max="15617" width="0" style="157" hidden="1" customWidth="1"/>
    <col min="15618" max="15619" width="15.28515625" style="157" bestFit="1" customWidth="1"/>
    <col min="15620" max="15621" width="11.85546875" style="157" bestFit="1" customWidth="1"/>
    <col min="15622" max="15622" width="15.5703125" style="157" bestFit="1" customWidth="1"/>
    <col min="15623" max="15623" width="15.7109375" style="157" bestFit="1" customWidth="1"/>
    <col min="15624" max="15624" width="13.140625" style="157" bestFit="1" customWidth="1"/>
    <col min="15625" max="15626" width="10.5703125" style="157" bestFit="1" customWidth="1"/>
    <col min="15627" max="15853" width="9.140625" style="157"/>
    <col min="15854" max="15854" width="6.28515625" style="157" customWidth="1"/>
    <col min="15855" max="15855" width="69" style="157" customWidth="1"/>
    <col min="15856" max="15873" width="0" style="157" hidden="1" customWidth="1"/>
    <col min="15874" max="15875" width="15.28515625" style="157" bestFit="1" customWidth="1"/>
    <col min="15876" max="15877" width="11.85546875" style="157" bestFit="1" customWidth="1"/>
    <col min="15878" max="15878" width="15.5703125" style="157" bestFit="1" customWidth="1"/>
    <col min="15879" max="15879" width="15.7109375" style="157" bestFit="1" customWidth="1"/>
    <col min="15880" max="15880" width="13.140625" style="157" bestFit="1" customWidth="1"/>
    <col min="15881" max="15882" width="10.5703125" style="157" bestFit="1" customWidth="1"/>
    <col min="15883" max="16109" width="9.140625" style="157"/>
    <col min="16110" max="16110" width="6.28515625" style="157" customWidth="1"/>
    <col min="16111" max="16111" width="69" style="157" customWidth="1"/>
    <col min="16112" max="16129" width="0" style="157" hidden="1" customWidth="1"/>
    <col min="16130" max="16131" width="15.28515625" style="157" bestFit="1" customWidth="1"/>
    <col min="16132" max="16133" width="11.85546875" style="157" bestFit="1" customWidth="1"/>
    <col min="16134" max="16134" width="15.5703125" style="157" bestFit="1" customWidth="1"/>
    <col min="16135" max="16135" width="15.7109375" style="157" bestFit="1" customWidth="1"/>
    <col min="16136" max="16136" width="13.140625" style="157" bestFit="1" customWidth="1"/>
    <col min="16137" max="16138" width="10.5703125" style="157" bestFit="1" customWidth="1"/>
    <col min="16139" max="16384" width="9.140625" style="157"/>
  </cols>
  <sheetData>
    <row r="1" spans="1:12" s="154" customFormat="1">
      <c r="A1" s="3083" t="s">
        <v>166</v>
      </c>
      <c r="B1" s="3083"/>
      <c r="C1" s="3083"/>
      <c r="D1" s="3083"/>
      <c r="E1" s="3083"/>
      <c r="F1" s="3083"/>
      <c r="G1" s="3083"/>
    </row>
    <row r="2" spans="1:12" s="154" customFormat="1" ht="16.5" thickBot="1">
      <c r="A2" s="3084" t="s">
        <v>122</v>
      </c>
      <c r="B2" s="3084"/>
      <c r="C2" s="3084"/>
      <c r="D2" s="3084"/>
      <c r="E2" s="3084"/>
      <c r="F2" s="3084"/>
      <c r="G2" s="3084"/>
    </row>
    <row r="3" spans="1:12" ht="16.5" hidden="1" thickBot="1">
      <c r="A3" s="155"/>
      <c r="B3" s="155"/>
      <c r="C3" s="156"/>
      <c r="D3" s="156"/>
    </row>
    <row r="4" spans="1:12" s="154" customFormat="1" ht="16.5" thickTop="1">
      <c r="A4" s="158"/>
      <c r="B4" s="3085" t="s">
        <v>3</v>
      </c>
      <c r="C4" s="3081" t="s">
        <v>4</v>
      </c>
      <c r="D4" s="3081"/>
      <c r="E4" s="3081"/>
      <c r="F4" s="3081"/>
      <c r="G4" s="3082"/>
    </row>
    <row r="5" spans="1:12" s="154" customFormat="1">
      <c r="A5" s="159"/>
      <c r="B5" s="3086"/>
      <c r="C5" s="160" t="s">
        <v>168</v>
      </c>
      <c r="D5" s="160" t="s">
        <v>5</v>
      </c>
      <c r="E5" s="160" t="s">
        <v>29</v>
      </c>
      <c r="F5" s="160" t="s">
        <v>85</v>
      </c>
      <c r="G5" s="161" t="s">
        <v>418</v>
      </c>
    </row>
    <row r="6" spans="1:12" s="154" customFormat="1">
      <c r="A6" s="162" t="s">
        <v>65</v>
      </c>
      <c r="B6" s="163" t="s">
        <v>169</v>
      </c>
      <c r="C6" s="3088"/>
      <c r="D6" s="3089"/>
      <c r="E6" s="3089"/>
      <c r="F6" s="3089"/>
      <c r="G6" s="3090"/>
    </row>
    <row r="7" spans="1:12" s="154" customFormat="1" ht="20.100000000000001" customHeight="1">
      <c r="A7" s="164"/>
      <c r="B7" s="165" t="s">
        <v>170</v>
      </c>
      <c r="C7" s="166">
        <v>8.589373449756792</v>
      </c>
      <c r="D7" s="166">
        <v>7.3732249985143312</v>
      </c>
      <c r="E7" s="166">
        <v>6.3858868727203912</v>
      </c>
      <c r="F7" s="166">
        <v>-2.1174750261815092</v>
      </c>
      <c r="G7" s="167">
        <v>3.9825790348652106</v>
      </c>
    </row>
    <row r="8" spans="1:12" s="154" customFormat="1" ht="20.100000000000001" customHeight="1">
      <c r="A8" s="164"/>
      <c r="B8" s="165" t="s">
        <v>171</v>
      </c>
      <c r="C8" s="166">
        <v>8.9772793542129961</v>
      </c>
      <c r="D8" s="166">
        <v>7.6223761076818874</v>
      </c>
      <c r="E8" s="166">
        <v>6.6570554280283432</v>
      </c>
      <c r="F8" s="166">
        <v>-2.0883786954389905</v>
      </c>
      <c r="G8" s="167">
        <v>4.0084007069538927</v>
      </c>
    </row>
    <row r="9" spans="1:12" s="154" customFormat="1" ht="20.100000000000001" customHeight="1">
      <c r="A9" s="164"/>
      <c r="B9" s="165" t="s">
        <v>172</v>
      </c>
      <c r="C9" s="166">
        <v>17.980341988174132</v>
      </c>
      <c r="D9" s="166">
        <v>12.310254487771658</v>
      </c>
      <c r="E9" s="166">
        <v>11.660504213340744</v>
      </c>
      <c r="F9" s="166">
        <v>1.4452363815240545</v>
      </c>
      <c r="G9" s="167">
        <v>8.9820499516395813</v>
      </c>
    </row>
    <row r="10" spans="1:12" s="154" customFormat="1" ht="20.100000000000001" customHeight="1">
      <c r="A10" s="164"/>
      <c r="B10" s="165" t="s">
        <v>173</v>
      </c>
      <c r="C10" s="166">
        <v>17.635047086552987</v>
      </c>
      <c r="D10" s="166">
        <v>11.917869684793487</v>
      </c>
      <c r="E10" s="166">
        <v>12.08205086335623</v>
      </c>
      <c r="F10" s="166">
        <v>1.5890961201557161</v>
      </c>
      <c r="G10" s="167">
        <v>8.1642355157997173</v>
      </c>
    </row>
    <row r="11" spans="1:12" s="154" customFormat="1" ht="20.100000000000001" customHeight="1">
      <c r="A11" s="164"/>
      <c r="B11" s="165" t="s">
        <v>174</v>
      </c>
      <c r="C11" s="166">
        <v>15.775042161241615</v>
      </c>
      <c r="D11" s="166">
        <v>9.6792790853142066</v>
      </c>
      <c r="E11" s="166">
        <v>12.672490663476665</v>
      </c>
      <c r="F11" s="166">
        <v>1.009323118720971</v>
      </c>
      <c r="G11" s="167">
        <v>7.6983353724589421</v>
      </c>
    </row>
    <row r="12" spans="1:12" s="154" customFormat="1" ht="20.100000000000001" customHeight="1">
      <c r="A12" s="164"/>
      <c r="B12" s="165" t="s">
        <v>175</v>
      </c>
      <c r="C12" s="166">
        <v>37.325054005986033</v>
      </c>
      <c r="D12" s="166">
        <v>39.547800335135094</v>
      </c>
      <c r="E12" s="166">
        <v>41.378740910975395</v>
      </c>
      <c r="F12" s="166">
        <v>28.400025924005483</v>
      </c>
      <c r="G12" s="167">
        <v>30.769193189221696</v>
      </c>
    </row>
    <row r="13" spans="1:12" s="154" customFormat="1" ht="20.100000000000001" customHeight="1">
      <c r="A13" s="164"/>
      <c r="B13" s="165" t="s">
        <v>176</v>
      </c>
      <c r="C13" s="166">
        <v>30.575436397733398</v>
      </c>
      <c r="D13" s="166">
        <v>32.432880032553818</v>
      </c>
      <c r="E13" s="166">
        <v>33.815125682479859</v>
      </c>
      <c r="F13" s="166">
        <v>28.428772753161653</v>
      </c>
      <c r="G13" s="167">
        <v>27.261344659980324</v>
      </c>
      <c r="H13" s="168"/>
      <c r="I13" s="168"/>
      <c r="J13" s="168"/>
      <c r="K13" s="169"/>
      <c r="L13" s="169"/>
    </row>
    <row r="14" spans="1:12" s="154" customFormat="1" ht="20.100000000000001" customHeight="1">
      <c r="A14" s="164"/>
      <c r="B14" s="165" t="s">
        <v>177</v>
      </c>
      <c r="C14" s="166">
        <v>12.984755147834971</v>
      </c>
      <c r="D14" s="166">
        <v>14.791612110730329</v>
      </c>
      <c r="E14" s="166">
        <v>15.303407285649618</v>
      </c>
      <c r="F14" s="166">
        <v>6.3454725165647821</v>
      </c>
      <c r="G14" s="167">
        <v>6.6181452314183415</v>
      </c>
      <c r="H14" s="168"/>
      <c r="I14" s="168"/>
      <c r="J14" s="168"/>
      <c r="K14" s="169"/>
      <c r="L14" s="169"/>
    </row>
    <row r="15" spans="1:12" s="154" customFormat="1" ht="20.100000000000001" customHeight="1">
      <c r="A15" s="164"/>
      <c r="B15" s="165" t="s">
        <v>178</v>
      </c>
      <c r="C15" s="166">
        <v>41.673567403259007</v>
      </c>
      <c r="D15" s="166">
        <v>40.465765543060442</v>
      </c>
      <c r="E15" s="166">
        <v>42.116553787210599</v>
      </c>
      <c r="F15" s="166">
        <v>32.613699074818406</v>
      </c>
      <c r="G15" s="167">
        <v>31.399040954988266</v>
      </c>
      <c r="H15" s="168"/>
      <c r="I15" s="168"/>
      <c r="J15" s="168"/>
      <c r="K15" s="169"/>
      <c r="L15" s="169"/>
    </row>
    <row r="16" spans="1:12" s="154" customFormat="1" ht="20.100000000000001" customHeight="1">
      <c r="A16" s="170"/>
      <c r="B16" s="191" t="s">
        <v>253</v>
      </c>
      <c r="C16" s="192">
        <v>3077.144919308957</v>
      </c>
      <c r="D16" s="192">
        <v>3455.9492898334256</v>
      </c>
      <c r="E16" s="192">
        <v>3858.9304023853724</v>
      </c>
      <c r="F16" s="192">
        <v>3914.7010684983379</v>
      </c>
      <c r="G16" s="193">
        <v>4266.3214739282275</v>
      </c>
      <c r="H16" s="169"/>
      <c r="I16" s="169"/>
      <c r="J16" s="168"/>
      <c r="K16" s="169"/>
      <c r="L16" s="169"/>
    </row>
    <row r="17" spans="1:23" s="154" customFormat="1" ht="20.100000000000001" customHeight="1">
      <c r="A17" s="162" t="s">
        <v>73</v>
      </c>
      <c r="B17" s="163" t="s">
        <v>179</v>
      </c>
      <c r="C17" s="3091"/>
      <c r="D17" s="3092"/>
      <c r="E17" s="3092"/>
      <c r="F17" s="3092"/>
      <c r="G17" s="3093"/>
      <c r="H17" s="169"/>
      <c r="I17" s="169"/>
      <c r="J17" s="169"/>
      <c r="K17" s="169"/>
      <c r="L17" s="169"/>
    </row>
    <row r="18" spans="1:23" s="154" customFormat="1" ht="20.100000000000001" customHeight="1">
      <c r="A18" s="164"/>
      <c r="B18" s="165" t="s">
        <v>2258</v>
      </c>
      <c r="C18" s="2760">
        <v>2.7</v>
      </c>
      <c r="D18" s="2760">
        <v>4.5999999999999996</v>
      </c>
      <c r="E18" s="2760">
        <v>6.02</v>
      </c>
      <c r="F18" s="2760">
        <v>4.78</v>
      </c>
      <c r="G18" s="2759">
        <v>4.1900000000000004</v>
      </c>
      <c r="H18" s="168"/>
      <c r="I18" s="168"/>
      <c r="J18" s="168"/>
      <c r="K18" s="168"/>
      <c r="L18" s="168"/>
      <c r="M18" s="168"/>
      <c r="N18" s="168"/>
      <c r="O18" s="168"/>
      <c r="P18" s="168"/>
      <c r="Q18" s="168"/>
      <c r="R18" s="168"/>
      <c r="S18" s="168"/>
      <c r="T18" s="171"/>
      <c r="U18" s="171"/>
      <c r="V18" s="171"/>
    </row>
    <row r="19" spans="1:23" s="154" customFormat="1" ht="20.100000000000001" customHeight="1">
      <c r="A19" s="164"/>
      <c r="B19" s="165" t="s">
        <v>2259</v>
      </c>
      <c r="C19" s="2760">
        <v>-0.9</v>
      </c>
      <c r="D19" s="2760">
        <v>3.9</v>
      </c>
      <c r="E19" s="2760">
        <v>6.27</v>
      </c>
      <c r="F19" s="2760">
        <v>5.73</v>
      </c>
      <c r="G19" s="2759">
        <v>5.81</v>
      </c>
      <c r="H19" s="168"/>
      <c r="I19" s="168"/>
      <c r="J19" s="168"/>
      <c r="K19" s="168"/>
      <c r="L19" s="168"/>
      <c r="M19" s="168"/>
      <c r="N19" s="171"/>
      <c r="O19" s="168"/>
      <c r="P19" s="168"/>
      <c r="Q19" s="168"/>
      <c r="R19" s="168"/>
      <c r="S19" s="171"/>
      <c r="T19" s="171"/>
      <c r="U19" s="171"/>
    </row>
    <row r="20" spans="1:23" s="154" customFormat="1" ht="20.100000000000001" customHeight="1">
      <c r="A20" s="164"/>
      <c r="B20" s="165" t="s">
        <v>2260</v>
      </c>
      <c r="C20" s="2760">
        <v>5.6</v>
      </c>
      <c r="D20" s="2760">
        <v>5.0999999999999996</v>
      </c>
      <c r="E20" s="2760">
        <v>5.83</v>
      </c>
      <c r="F20" s="2760">
        <v>4.04</v>
      </c>
      <c r="G20" s="2759">
        <v>2.94</v>
      </c>
      <c r="H20" s="168"/>
      <c r="I20" s="168"/>
      <c r="J20" s="168"/>
      <c r="K20" s="168"/>
      <c r="L20" s="168"/>
      <c r="M20" s="168"/>
      <c r="N20" s="171"/>
      <c r="O20" s="168"/>
      <c r="P20" s="168"/>
      <c r="Q20" s="168"/>
      <c r="R20" s="168"/>
      <c r="S20" s="171"/>
      <c r="T20" s="171"/>
      <c r="U20" s="171"/>
    </row>
    <row r="21" spans="1:23" s="154" customFormat="1" ht="20.100000000000001" customHeight="1">
      <c r="A21" s="164"/>
      <c r="B21" s="165" t="s">
        <v>180</v>
      </c>
      <c r="C21" s="2760">
        <v>4.5</v>
      </c>
      <c r="D21" s="2760">
        <v>4.2</v>
      </c>
      <c r="E21" s="2760">
        <v>4.6399999999999997</v>
      </c>
      <c r="F21" s="2760">
        <v>6.15</v>
      </c>
      <c r="G21" s="2759">
        <v>3.6</v>
      </c>
      <c r="H21" s="168"/>
      <c r="I21" s="168"/>
      <c r="J21" s="168"/>
      <c r="K21" s="168"/>
      <c r="L21" s="168"/>
      <c r="M21" s="168"/>
      <c r="N21" s="171"/>
      <c r="O21" s="168"/>
      <c r="P21" s="168"/>
      <c r="Q21" s="168"/>
      <c r="R21" s="168"/>
      <c r="S21" s="171"/>
      <c r="T21" s="171"/>
      <c r="U21" s="171"/>
    </row>
    <row r="22" spans="1:23" s="154" customFormat="1" ht="20.100000000000001" customHeight="1">
      <c r="A22" s="164"/>
      <c r="B22" s="165" t="s">
        <v>2261</v>
      </c>
      <c r="C22" s="2760">
        <v>0.9</v>
      </c>
      <c r="D22" s="2760">
        <v>2.1</v>
      </c>
      <c r="E22" s="2760">
        <v>5.4</v>
      </c>
      <c r="F22" s="2760">
        <v>5.5999470000000002</v>
      </c>
      <c r="G22" s="2759">
        <v>8.2100000000000009</v>
      </c>
      <c r="H22" s="168"/>
      <c r="I22" s="168"/>
      <c r="J22" s="168"/>
      <c r="K22" s="168"/>
      <c r="L22" s="168"/>
      <c r="M22" s="168"/>
      <c r="N22" s="171"/>
      <c r="O22" s="168"/>
      <c r="P22" s="168"/>
      <c r="Q22" s="168"/>
      <c r="R22" s="168"/>
      <c r="S22" s="171"/>
      <c r="T22" s="171"/>
      <c r="U22" s="171"/>
    </row>
    <row r="23" spans="1:23" s="154" customFormat="1" ht="20.100000000000001" customHeight="1">
      <c r="A23" s="164"/>
      <c r="B23" s="165" t="s">
        <v>181</v>
      </c>
      <c r="C23" s="2760">
        <v>2.7</v>
      </c>
      <c r="D23" s="2760">
        <v>1.7</v>
      </c>
      <c r="E23" s="2760">
        <v>6.2</v>
      </c>
      <c r="F23" s="2760">
        <v>6.8681001896922496</v>
      </c>
      <c r="G23" s="2759">
        <v>7.6126039624819102</v>
      </c>
      <c r="H23" s="168"/>
      <c r="I23" s="168"/>
      <c r="J23" s="168"/>
      <c r="K23" s="168"/>
      <c r="L23" s="168"/>
      <c r="M23" s="168"/>
      <c r="N23" s="171"/>
      <c r="O23" s="168"/>
      <c r="P23" s="168"/>
      <c r="Q23" s="168"/>
      <c r="R23" s="168"/>
      <c r="S23" s="171"/>
      <c r="T23" s="171"/>
      <c r="U23" s="171"/>
    </row>
    <row r="24" spans="1:23" s="154" customFormat="1" ht="20.100000000000001" customHeight="1">
      <c r="A24" s="164"/>
      <c r="B24" s="165" t="s">
        <v>2262</v>
      </c>
      <c r="C24" s="2760">
        <v>13.4</v>
      </c>
      <c r="D24" s="2760">
        <v>6.8</v>
      </c>
      <c r="E24" s="2760">
        <v>9.1</v>
      </c>
      <c r="F24" s="2760">
        <v>7.4010438157233551</v>
      </c>
      <c r="G24" s="2759">
        <v>2.76</v>
      </c>
      <c r="H24" s="168"/>
      <c r="I24" s="168"/>
      <c r="J24" s="168"/>
      <c r="K24" s="168"/>
      <c r="L24" s="168"/>
      <c r="M24" s="168"/>
      <c r="N24" s="171"/>
      <c r="O24" s="168"/>
      <c r="P24" s="168"/>
      <c r="Q24" s="168"/>
      <c r="R24" s="168"/>
      <c r="S24" s="171"/>
      <c r="T24" s="171"/>
      <c r="U24" s="171"/>
    </row>
    <row r="25" spans="1:23" s="154" customFormat="1" ht="20.100000000000001" customHeight="1">
      <c r="A25" s="170"/>
      <c r="B25" s="191" t="s">
        <v>617</v>
      </c>
      <c r="C25" s="2761">
        <v>14.4</v>
      </c>
      <c r="D25" s="2762">
        <v>6.2</v>
      </c>
      <c r="E25" s="2762">
        <v>9.3000000000000007</v>
      </c>
      <c r="F25" s="2762">
        <v>9.4304274339707064</v>
      </c>
      <c r="G25" s="2763">
        <v>1.6022181696378794</v>
      </c>
      <c r="H25" s="168"/>
      <c r="I25" s="722"/>
      <c r="J25" s="168"/>
      <c r="K25" s="168"/>
      <c r="L25" s="168"/>
      <c r="M25" s="168"/>
      <c r="N25" s="171"/>
      <c r="O25" s="168"/>
      <c r="P25" s="168"/>
      <c r="Q25" s="168"/>
      <c r="R25" s="168"/>
      <c r="S25" s="171"/>
      <c r="T25" s="171"/>
      <c r="U25" s="171"/>
    </row>
    <row r="26" spans="1:23" s="154" customFormat="1" ht="20.100000000000001" customHeight="1">
      <c r="A26" s="724" t="s">
        <v>75</v>
      </c>
      <c r="B26" s="723" t="s">
        <v>182</v>
      </c>
      <c r="C26" s="3094"/>
      <c r="D26" s="3095"/>
      <c r="E26" s="3095"/>
      <c r="F26" s="3095"/>
      <c r="G26" s="3096"/>
      <c r="H26" s="169"/>
      <c r="I26" s="169"/>
      <c r="J26" s="169"/>
      <c r="K26" s="169"/>
      <c r="L26" s="169"/>
    </row>
    <row r="27" spans="1:23" s="154" customFormat="1" ht="20.100000000000001" customHeight="1">
      <c r="A27" s="164"/>
      <c r="B27" s="165" t="s">
        <v>183</v>
      </c>
      <c r="C27" s="166">
        <v>4.181528083734193</v>
      </c>
      <c r="D27" s="166">
        <v>11.4</v>
      </c>
      <c r="E27" s="166">
        <v>19.399999999999999</v>
      </c>
      <c r="F27" s="166">
        <v>0.61743986194144895</v>
      </c>
      <c r="G27" s="195">
        <v>44.432886080439204</v>
      </c>
      <c r="H27" s="169"/>
      <c r="I27" s="172"/>
      <c r="J27" s="172"/>
      <c r="K27" s="173"/>
      <c r="L27" s="173"/>
      <c r="M27" s="173"/>
      <c r="N27" s="172"/>
      <c r="O27" s="172"/>
      <c r="P27" s="172"/>
      <c r="Q27" s="172"/>
      <c r="R27" s="172"/>
      <c r="S27" s="172"/>
      <c r="T27" s="171"/>
      <c r="U27" s="171"/>
      <c r="V27" s="171"/>
      <c r="W27" s="171"/>
    </row>
    <row r="28" spans="1:23" s="154" customFormat="1" ht="20.100000000000001" customHeight="1">
      <c r="A28" s="164"/>
      <c r="B28" s="165" t="s">
        <v>184</v>
      </c>
      <c r="C28" s="166">
        <v>27.987895013321491</v>
      </c>
      <c r="D28" s="166">
        <v>25.8</v>
      </c>
      <c r="E28" s="166">
        <v>13.9</v>
      </c>
      <c r="F28" s="166">
        <v>-15.631354636444028</v>
      </c>
      <c r="G28" s="167">
        <v>28.662958675640525</v>
      </c>
      <c r="H28" s="169"/>
      <c r="I28" s="172"/>
      <c r="J28" s="172"/>
      <c r="K28" s="173"/>
      <c r="L28" s="173"/>
      <c r="M28" s="173"/>
      <c r="N28" s="172"/>
      <c r="O28" s="172"/>
      <c r="P28" s="172"/>
      <c r="Q28" s="172"/>
      <c r="R28" s="172"/>
      <c r="S28" s="171"/>
      <c r="T28" s="171"/>
      <c r="U28" s="171"/>
    </row>
    <row r="29" spans="1:23" s="154" customFormat="1" ht="20.100000000000001" customHeight="1">
      <c r="A29" s="164"/>
      <c r="B29" s="165" t="s">
        <v>185</v>
      </c>
      <c r="C29" s="166">
        <v>82.144719999999893</v>
      </c>
      <c r="D29" s="166">
        <v>0.96019000000003096</v>
      </c>
      <c r="E29" s="2760">
        <v>-67.400546433652096</v>
      </c>
      <c r="F29" s="166">
        <v>282.40953906808869</v>
      </c>
      <c r="G29" s="167">
        <v>1.226714971320098</v>
      </c>
      <c r="H29" s="169"/>
      <c r="I29" s="172"/>
      <c r="J29" s="172"/>
      <c r="K29" s="173"/>
      <c r="L29" s="174"/>
      <c r="M29" s="173"/>
      <c r="N29" s="172"/>
      <c r="O29" s="172"/>
      <c r="P29" s="172"/>
      <c r="Q29" s="172"/>
      <c r="R29" s="172"/>
      <c r="S29" s="171"/>
      <c r="T29" s="171"/>
      <c r="U29" s="171"/>
    </row>
    <row r="30" spans="1:23" s="154" customFormat="1" ht="20.100000000000001" customHeight="1">
      <c r="A30" s="164"/>
      <c r="B30" s="165" t="s">
        <v>186</v>
      </c>
      <c r="C30" s="166">
        <v>-10.1354090317445</v>
      </c>
      <c r="D30" s="166">
        <v>-246.82222110370583</v>
      </c>
      <c r="E30" s="166">
        <v>-266.97039985171051</v>
      </c>
      <c r="F30" s="2764">
        <v>-33.763120085891451</v>
      </c>
      <c r="G30" s="167">
        <v>-333.67193453037993</v>
      </c>
      <c r="H30" s="169"/>
      <c r="I30" s="172"/>
      <c r="J30" s="172"/>
      <c r="K30" s="173"/>
      <c r="L30" s="173"/>
      <c r="M30" s="173"/>
      <c r="N30" s="172"/>
      <c r="O30" s="172"/>
      <c r="P30" s="172"/>
      <c r="Q30" s="172"/>
      <c r="R30" s="172"/>
      <c r="S30" s="171"/>
      <c r="T30" s="171"/>
      <c r="U30" s="171"/>
    </row>
    <row r="31" spans="1:23" s="154" customFormat="1" ht="20.100000000000001" customHeight="1">
      <c r="A31" s="164"/>
      <c r="B31" s="165" t="s">
        <v>187</v>
      </c>
      <c r="C31" s="166">
        <v>695.45239585422598</v>
      </c>
      <c r="D31" s="166">
        <v>755.05858393590847</v>
      </c>
      <c r="E31" s="166">
        <v>879.36714949666339</v>
      </c>
      <c r="F31" s="166">
        <v>875.02695677699512</v>
      </c>
      <c r="G31" s="167">
        <v>961.05457727377791</v>
      </c>
      <c r="H31" s="169"/>
      <c r="I31" s="172"/>
      <c r="J31" s="172"/>
      <c r="K31" s="173"/>
      <c r="L31" s="173"/>
      <c r="M31" s="173"/>
      <c r="N31" s="172"/>
      <c r="O31" s="172"/>
      <c r="P31" s="172"/>
      <c r="Q31" s="172"/>
      <c r="R31" s="172"/>
      <c r="S31" s="171"/>
      <c r="T31" s="171"/>
      <c r="U31" s="171"/>
    </row>
    <row r="32" spans="1:23" s="154" customFormat="1" ht="20.100000000000001" customHeight="1">
      <c r="A32" s="164"/>
      <c r="B32" s="165" t="s">
        <v>188</v>
      </c>
      <c r="C32" s="166">
        <v>-917.06413770400002</v>
      </c>
      <c r="D32" s="166">
        <v>-1163.7</v>
      </c>
      <c r="E32" s="166">
        <v>-1321.4</v>
      </c>
      <c r="F32" s="166">
        <v>-1099.0899476608145</v>
      </c>
      <c r="G32" s="167">
        <v>-1398.71299020938</v>
      </c>
      <c r="H32" s="169"/>
      <c r="I32" s="172"/>
      <c r="J32" s="172"/>
      <c r="K32" s="173"/>
      <c r="L32" s="173"/>
      <c r="M32" s="173"/>
      <c r="N32" s="172"/>
      <c r="O32" s="172"/>
      <c r="P32" s="172"/>
      <c r="Q32" s="172"/>
      <c r="R32" s="172"/>
      <c r="S32" s="171"/>
      <c r="T32" s="171"/>
      <c r="U32" s="171"/>
    </row>
    <row r="33" spans="1:21" s="154" customFormat="1" ht="20.100000000000001" customHeight="1">
      <c r="A33" s="164"/>
      <c r="B33" s="165" t="s">
        <v>189</v>
      </c>
      <c r="C33" s="166">
        <v>-592.22039300799997</v>
      </c>
      <c r="D33" s="166">
        <v>-767.4</v>
      </c>
      <c r="E33" s="166">
        <v>-855.2</v>
      </c>
      <c r="F33" s="166">
        <v>-665.18592773905584</v>
      </c>
      <c r="G33" s="167">
        <v>-865.23189224500015</v>
      </c>
      <c r="H33" s="169"/>
      <c r="I33" s="172"/>
      <c r="J33" s="172"/>
      <c r="K33" s="173"/>
      <c r="L33" s="173"/>
      <c r="M33" s="173"/>
      <c r="N33" s="172"/>
      <c r="O33" s="172"/>
      <c r="P33" s="172"/>
      <c r="Q33" s="172"/>
      <c r="R33" s="172"/>
      <c r="S33" s="171"/>
      <c r="T33" s="171"/>
      <c r="U33" s="171"/>
    </row>
    <row r="34" spans="1:21" s="154" customFormat="1" ht="20.100000000000001" customHeight="1">
      <c r="A34" s="164"/>
      <c r="B34" s="165" t="s">
        <v>190</v>
      </c>
      <c r="C34" s="166">
        <v>1079.4000000000001</v>
      </c>
      <c r="D34" s="166">
        <v>1102.5999999999999</v>
      </c>
      <c r="E34" s="166">
        <v>1038.9000000000001</v>
      </c>
      <c r="F34" s="166">
        <v>1401.8362572825597</v>
      </c>
      <c r="G34" s="167">
        <v>1399.0253158889254</v>
      </c>
      <c r="H34" s="169"/>
      <c r="I34" s="172"/>
      <c r="J34" s="172"/>
      <c r="K34" s="173"/>
      <c r="L34" s="173"/>
      <c r="M34" s="173"/>
      <c r="N34" s="172"/>
      <c r="O34" s="172"/>
      <c r="P34" s="172"/>
      <c r="Q34" s="172"/>
      <c r="R34" s="172"/>
      <c r="S34" s="171"/>
      <c r="T34" s="171"/>
      <c r="U34" s="171"/>
    </row>
    <row r="35" spans="1:21" s="154" customFormat="1" ht="20.100000000000001" customHeight="1">
      <c r="A35" s="170"/>
      <c r="B35" s="191" t="s">
        <v>191</v>
      </c>
      <c r="C35" s="194">
        <v>10494.2</v>
      </c>
      <c r="D35" s="194">
        <v>10084</v>
      </c>
      <c r="E35" s="194">
        <v>9500</v>
      </c>
      <c r="F35" s="194">
        <v>11646.060125301652</v>
      </c>
      <c r="G35" s="196">
        <v>11752.564817615301</v>
      </c>
      <c r="H35" s="169"/>
      <c r="I35" s="172"/>
      <c r="J35" s="172"/>
      <c r="K35" s="173"/>
      <c r="L35" s="173"/>
      <c r="M35" s="173"/>
      <c r="N35" s="172"/>
      <c r="O35" s="172"/>
      <c r="P35" s="172"/>
      <c r="Q35" s="172"/>
      <c r="R35" s="172"/>
      <c r="S35" s="171"/>
      <c r="T35" s="171"/>
      <c r="U35" s="171"/>
    </row>
    <row r="36" spans="1:21" s="154" customFormat="1" ht="20.100000000000001" customHeight="1">
      <c r="A36" s="162" t="s">
        <v>77</v>
      </c>
      <c r="B36" s="163" t="s">
        <v>192</v>
      </c>
      <c r="C36" s="3091"/>
      <c r="D36" s="3092"/>
      <c r="E36" s="3092"/>
      <c r="F36" s="3092"/>
      <c r="G36" s="3093"/>
      <c r="H36" s="169"/>
      <c r="I36" s="169"/>
      <c r="J36" s="169"/>
      <c r="K36" s="169"/>
      <c r="L36" s="169"/>
    </row>
    <row r="37" spans="1:21" ht="20.100000000000001" customHeight="1">
      <c r="A37" s="175"/>
      <c r="B37" s="165" t="s">
        <v>193</v>
      </c>
      <c r="C37" s="166">
        <v>15.464970861942859</v>
      </c>
      <c r="D37" s="2765">
        <v>19.39901347166834</v>
      </c>
      <c r="E37" s="2765">
        <v>15.8</v>
      </c>
      <c r="F37" s="2765">
        <v>18.11298716903022</v>
      </c>
      <c r="G37" s="2766">
        <v>21.836208385492345</v>
      </c>
      <c r="H37" s="156"/>
      <c r="I37" s="176"/>
      <c r="J37" s="176"/>
      <c r="K37" s="176"/>
      <c r="L37" s="176"/>
      <c r="M37" s="176"/>
      <c r="N37" s="176"/>
    </row>
    <row r="38" spans="1:21" ht="20.100000000000001" customHeight="1">
      <c r="A38" s="175"/>
      <c r="B38" s="165" t="s">
        <v>194</v>
      </c>
      <c r="C38" s="2765">
        <v>13.136690755071939</v>
      </c>
      <c r="D38" s="2765">
        <v>17.560962307349371</v>
      </c>
      <c r="E38" s="2765">
        <v>8.6</v>
      </c>
      <c r="F38" s="2765">
        <v>17.837938236820122</v>
      </c>
      <c r="G38" s="2767">
        <v>22.557300609153209</v>
      </c>
      <c r="H38" s="156"/>
      <c r="I38" s="176"/>
      <c r="J38" s="156"/>
      <c r="K38" s="156"/>
      <c r="L38" s="156"/>
    </row>
    <row r="39" spans="1:21" ht="20.100000000000001" customHeight="1">
      <c r="A39" s="175"/>
      <c r="B39" s="165" t="s">
        <v>195</v>
      </c>
      <c r="C39" s="2765">
        <v>20.606872992468695</v>
      </c>
      <c r="D39" s="2765">
        <v>26.5</v>
      </c>
      <c r="E39" s="2765">
        <v>21.140761645366339</v>
      </c>
      <c r="F39" s="2765">
        <v>13.602138665736513</v>
      </c>
      <c r="G39" s="2767">
        <v>26.841898705417023</v>
      </c>
      <c r="H39" s="156"/>
      <c r="I39" s="176"/>
      <c r="J39" s="156"/>
      <c r="K39" s="156"/>
      <c r="L39" s="156"/>
    </row>
    <row r="40" spans="1:21" ht="20.100000000000001" customHeight="1">
      <c r="A40" s="175"/>
      <c r="B40" s="165" t="s">
        <v>196</v>
      </c>
      <c r="C40" s="2765">
        <v>18.016986120062541</v>
      </c>
      <c r="D40" s="2765">
        <v>22.312883988330356</v>
      </c>
      <c r="E40" s="2765">
        <v>19.100000000000001</v>
      </c>
      <c r="F40" s="2765">
        <v>12.597295136434896</v>
      </c>
      <c r="G40" s="2767">
        <v>26.325658755480823</v>
      </c>
      <c r="H40" s="156"/>
      <c r="I40" s="176"/>
      <c r="J40" s="156"/>
      <c r="K40" s="156"/>
      <c r="L40" s="156"/>
    </row>
    <row r="41" spans="1:21" ht="20.100000000000001" customHeight="1">
      <c r="A41" s="175"/>
      <c r="B41" s="165" t="s">
        <v>197</v>
      </c>
      <c r="C41" s="2765">
        <v>20.081514957387938</v>
      </c>
      <c r="D41" s="2765">
        <v>8.064273558578293</v>
      </c>
      <c r="E41" s="2765">
        <v>-1.5</v>
      </c>
      <c r="F41" s="2765">
        <v>26.722611235071209</v>
      </c>
      <c r="G41" s="2767">
        <v>5.1616685840467813</v>
      </c>
      <c r="H41" s="156"/>
      <c r="I41" s="176"/>
      <c r="J41" s="156"/>
      <c r="K41" s="156"/>
      <c r="L41" s="156"/>
    </row>
    <row r="42" spans="1:21" ht="20.100000000000001" customHeight="1">
      <c r="A42" s="175"/>
      <c r="B42" s="165" t="s">
        <v>2220</v>
      </c>
      <c r="C42" s="2768">
        <v>0.71033567156063082</v>
      </c>
      <c r="D42" s="2768">
        <v>3.7410999999999999</v>
      </c>
      <c r="E42" s="2768">
        <v>4.9685157869012704</v>
      </c>
      <c r="F42" s="2768">
        <v>1.2727017155928326</v>
      </c>
      <c r="G42" s="2769">
        <v>4.5516872152678021</v>
      </c>
      <c r="H42" s="156"/>
      <c r="I42" s="176"/>
      <c r="J42" s="156"/>
      <c r="K42" s="156"/>
      <c r="L42" s="156"/>
    </row>
    <row r="43" spans="1:21" ht="20.100000000000001" customHeight="1">
      <c r="A43" s="175"/>
      <c r="B43" s="165" t="s">
        <v>2221</v>
      </c>
      <c r="C43" s="2768">
        <v>2.1</v>
      </c>
      <c r="D43" s="2768">
        <v>0</v>
      </c>
      <c r="E43" s="2768">
        <v>4.7758000000000003</v>
      </c>
      <c r="F43" s="2768">
        <v>2.2574000000000001</v>
      </c>
      <c r="G43" s="2769">
        <v>4.160828767123288</v>
      </c>
      <c r="H43" s="156"/>
      <c r="I43" s="176"/>
      <c r="J43" s="156"/>
      <c r="K43" s="156"/>
      <c r="L43" s="156"/>
    </row>
    <row r="44" spans="1:21" ht="20.100000000000001" customHeight="1">
      <c r="A44" s="175"/>
      <c r="B44" s="165" t="s">
        <v>650</v>
      </c>
      <c r="C44" s="2768">
        <v>0.6364510804822362</v>
      </c>
      <c r="D44" s="2768">
        <v>2.9626000000000001</v>
      </c>
      <c r="E44" s="2768">
        <v>4.5187192718019418</v>
      </c>
      <c r="F44" s="2768">
        <v>0.34559453310159571</v>
      </c>
      <c r="G44" s="2769">
        <v>4.1223589310193738</v>
      </c>
      <c r="H44" s="156"/>
      <c r="I44" s="176"/>
      <c r="J44" s="156"/>
      <c r="K44" s="156"/>
      <c r="L44" s="156"/>
    </row>
    <row r="45" spans="1:21" ht="20.100000000000001" customHeight="1">
      <c r="A45" s="175"/>
      <c r="B45" s="165" t="s">
        <v>651</v>
      </c>
      <c r="C45" s="2768">
        <v>6.15</v>
      </c>
      <c r="D45" s="2768">
        <v>6.49</v>
      </c>
      <c r="E45" s="2768">
        <v>6.60176688176995</v>
      </c>
      <c r="F45" s="2768">
        <v>6.0117202188965875</v>
      </c>
      <c r="G45" s="2769">
        <v>4.6500000000000004</v>
      </c>
      <c r="H45" s="156"/>
      <c r="I45" s="176"/>
      <c r="J45" s="156"/>
      <c r="K45" s="156"/>
      <c r="L45" s="156"/>
    </row>
    <row r="46" spans="1:21" ht="20.100000000000001" customHeight="1">
      <c r="A46" s="175"/>
      <c r="B46" s="165" t="s">
        <v>652</v>
      </c>
      <c r="C46" s="2768">
        <v>11.33</v>
      </c>
      <c r="D46" s="2768">
        <v>12.47</v>
      </c>
      <c r="E46" s="2768">
        <v>12.134092700177552</v>
      </c>
      <c r="F46" s="2768">
        <v>10.109165203675886</v>
      </c>
      <c r="G46" s="2769">
        <v>8.4348018971758574</v>
      </c>
      <c r="H46" s="156"/>
      <c r="I46" s="176"/>
      <c r="J46" s="156"/>
      <c r="K46" s="156"/>
      <c r="L46" s="156"/>
    </row>
    <row r="47" spans="1:21" ht="20.100000000000001" customHeight="1">
      <c r="A47" s="175"/>
      <c r="B47" s="165" t="s">
        <v>653</v>
      </c>
      <c r="C47" s="2768">
        <v>9.89</v>
      </c>
      <c r="D47" s="2768">
        <v>10.47</v>
      </c>
      <c r="E47" s="2768">
        <v>9.5652932561843897</v>
      </c>
      <c r="F47" s="2768">
        <v>8.5048589199702214</v>
      </c>
      <c r="G47" s="2769">
        <v>6.864127077806029</v>
      </c>
      <c r="H47" s="156"/>
      <c r="I47" s="176"/>
      <c r="J47" s="156"/>
      <c r="K47" s="156"/>
      <c r="L47" s="156"/>
    </row>
    <row r="48" spans="1:21" ht="20.100000000000001" customHeight="1">
      <c r="A48" s="175"/>
      <c r="B48" s="165" t="s">
        <v>199</v>
      </c>
      <c r="C48" s="2765">
        <v>2299.80759813133</v>
      </c>
      <c r="D48" s="2765">
        <v>2742.1</v>
      </c>
      <c r="E48" s="2765">
        <v>3235.06</v>
      </c>
      <c r="F48" s="2765">
        <v>3839.7274096063534</v>
      </c>
      <c r="G48" s="2767">
        <v>4662.7293025787203</v>
      </c>
      <c r="H48" s="156"/>
      <c r="I48" s="176"/>
      <c r="J48" s="156"/>
      <c r="K48" s="156"/>
      <c r="L48" s="156"/>
    </row>
    <row r="49" spans="1:15" ht="20.100000000000001" customHeight="1">
      <c r="A49" s="175"/>
      <c r="B49" s="165" t="s">
        <v>200</v>
      </c>
      <c r="C49" s="2765">
        <v>1959</v>
      </c>
      <c r="D49" s="2765">
        <v>2399.8000000000002</v>
      </c>
      <c r="E49" s="2765">
        <v>2866.19</v>
      </c>
      <c r="F49" s="2765">
        <v>3209.7910302869382</v>
      </c>
      <c r="G49" s="2767">
        <v>4084.8101881419466</v>
      </c>
      <c r="H49" s="156"/>
      <c r="I49" s="176"/>
      <c r="J49" s="156"/>
      <c r="K49" s="156"/>
      <c r="L49" s="156"/>
    </row>
    <row r="50" spans="1:15" ht="20.100000000000001" customHeight="1">
      <c r="A50" s="175"/>
      <c r="B50" s="165" t="s">
        <v>201</v>
      </c>
      <c r="C50" s="2765">
        <v>1582.7</v>
      </c>
      <c r="D50" s="2765">
        <v>1212.4000000000001</v>
      </c>
      <c r="E50" s="2765">
        <v>1259.02</v>
      </c>
      <c r="F50" s="2765">
        <v>1362.35</v>
      </c>
      <c r="G50" s="2767">
        <v>2883.41</v>
      </c>
      <c r="H50" s="156"/>
      <c r="I50" s="176"/>
      <c r="J50" s="156"/>
      <c r="K50" s="156"/>
      <c r="L50" s="156"/>
    </row>
    <row r="51" spans="1:15" ht="20.100000000000001" customHeight="1">
      <c r="A51" s="175"/>
      <c r="B51" s="165" t="s">
        <v>202</v>
      </c>
      <c r="C51" s="2765">
        <v>60.342604547107037</v>
      </c>
      <c r="D51" s="2765">
        <v>41.52658357059321</v>
      </c>
      <c r="E51" s="2765">
        <v>40.620048214164747</v>
      </c>
      <c r="F51" s="2765">
        <v>45.795646682358189</v>
      </c>
      <c r="G51" s="2770">
        <v>94.014429866835599</v>
      </c>
      <c r="H51" s="156"/>
      <c r="I51" s="176"/>
      <c r="J51" s="156"/>
      <c r="K51" s="156"/>
      <c r="L51" s="156"/>
    </row>
    <row r="52" spans="1:15" s="154" customFormat="1" ht="20.100000000000001" customHeight="1">
      <c r="A52" s="162" t="s">
        <v>79</v>
      </c>
      <c r="B52" s="177" t="s">
        <v>417</v>
      </c>
      <c r="C52" s="3091"/>
      <c r="D52" s="3092"/>
      <c r="E52" s="3092"/>
      <c r="F52" s="3092"/>
      <c r="G52" s="3093"/>
      <c r="H52" s="169"/>
      <c r="I52" s="169"/>
      <c r="J52" s="169"/>
      <c r="K52" s="169"/>
      <c r="L52" s="169"/>
    </row>
    <row r="53" spans="1:15" s="154" customFormat="1" ht="20.100000000000001" customHeight="1">
      <c r="A53" s="164"/>
      <c r="B53" s="165" t="s">
        <v>203</v>
      </c>
      <c r="C53" s="166">
        <v>26.246544164497077</v>
      </c>
      <c r="D53" s="166">
        <v>18.62888764645627</v>
      </c>
      <c r="E53" s="166">
        <v>15.541704232840935</v>
      </c>
      <c r="F53" s="166">
        <v>0.1965791230970515</v>
      </c>
      <c r="G53" s="167">
        <v>16.335190550479155</v>
      </c>
      <c r="H53" s="169"/>
      <c r="I53" s="169"/>
      <c r="J53" s="169"/>
      <c r="K53" s="169"/>
      <c r="L53" s="169"/>
      <c r="M53" s="169"/>
      <c r="N53" s="169"/>
      <c r="O53" s="169"/>
    </row>
    <row r="54" spans="1:15" s="154" customFormat="1" ht="20.100000000000001" customHeight="1">
      <c r="A54" s="164"/>
      <c r="B54" s="165" t="s">
        <v>204</v>
      </c>
      <c r="C54" s="166">
        <v>39.301618214562019</v>
      </c>
      <c r="D54" s="166">
        <v>29.863680626663292</v>
      </c>
      <c r="E54" s="166">
        <v>2.1316682116536922</v>
      </c>
      <c r="F54" s="166">
        <v>-1.7221736886549044</v>
      </c>
      <c r="G54" s="167">
        <v>8.2119565511208581</v>
      </c>
      <c r="H54" s="169"/>
      <c r="I54" s="169"/>
      <c r="J54" s="169"/>
      <c r="K54" s="190"/>
      <c r="L54" s="190"/>
      <c r="M54" s="190"/>
      <c r="N54" s="169"/>
      <c r="O54" s="169"/>
    </row>
    <row r="55" spans="1:15" s="154" customFormat="1" ht="20.100000000000001" customHeight="1">
      <c r="A55" s="175"/>
      <c r="B55" s="165" t="s">
        <v>205</v>
      </c>
      <c r="C55" s="166">
        <v>283.71069999999997</v>
      </c>
      <c r="D55" s="166">
        <v>390.89870000000002</v>
      </c>
      <c r="E55" s="166">
        <v>452.97</v>
      </c>
      <c r="F55" s="166">
        <v>613.21</v>
      </c>
      <c r="G55" s="167">
        <v>800.32006738585005</v>
      </c>
      <c r="H55" s="169"/>
      <c r="I55" s="169"/>
      <c r="J55" s="169"/>
      <c r="K55" s="169"/>
      <c r="L55" s="169"/>
      <c r="M55" s="169"/>
      <c r="N55" s="169"/>
      <c r="O55" s="169"/>
    </row>
    <row r="56" spans="1:15" s="154" customFormat="1" ht="20.100000000000001" customHeight="1">
      <c r="A56" s="164"/>
      <c r="B56" s="165" t="s">
        <v>438</v>
      </c>
      <c r="C56" s="166">
        <v>413.97800000000001</v>
      </c>
      <c r="D56" s="166">
        <v>525.35</v>
      </c>
      <c r="E56" s="166">
        <v>594.62030000000004</v>
      </c>
      <c r="F56" s="166">
        <v>813.97392514284002</v>
      </c>
      <c r="G56" s="167">
        <v>928.11773742649996</v>
      </c>
      <c r="H56" s="172"/>
      <c r="I56" s="168"/>
      <c r="J56" s="168"/>
      <c r="K56" s="169"/>
      <c r="L56" s="169"/>
    </row>
    <row r="57" spans="1:15" s="154" customFormat="1" ht="20.100000000000001" customHeight="1">
      <c r="A57" s="164"/>
      <c r="B57" s="165" t="s">
        <v>206</v>
      </c>
      <c r="C57" s="166">
        <v>19.907983408775323</v>
      </c>
      <c r="D57" s="166">
        <v>21.028016879119985</v>
      </c>
      <c r="E57" s="166">
        <v>21.758928315498217</v>
      </c>
      <c r="F57" s="166">
        <v>21.492312829974065</v>
      </c>
      <c r="G57" s="167">
        <v>22.94113338577883</v>
      </c>
      <c r="H57" s="169"/>
      <c r="I57" s="169"/>
      <c r="J57" s="168"/>
      <c r="K57" s="169"/>
      <c r="L57" s="169"/>
    </row>
    <row r="58" spans="1:15" s="154" customFormat="1" ht="20.100000000000001" customHeight="1">
      <c r="A58" s="164"/>
      <c r="B58" s="165" t="s">
        <v>207</v>
      </c>
      <c r="C58" s="166">
        <v>16.853749615291651</v>
      </c>
      <c r="D58" s="166">
        <v>20.165793579499862</v>
      </c>
      <c r="E58" s="166">
        <v>18.565185823438306</v>
      </c>
      <c r="F58" s="166">
        <v>20.034515695494743</v>
      </c>
      <c r="G58" s="167">
        <v>19.962822895664608</v>
      </c>
      <c r="H58" s="169"/>
      <c r="I58" s="169"/>
      <c r="J58" s="168"/>
      <c r="K58" s="169"/>
      <c r="L58" s="169"/>
    </row>
    <row r="59" spans="1:15" s="154" customFormat="1" ht="20.100000000000001" customHeight="1">
      <c r="A59" s="164"/>
      <c r="B59" s="165" t="s">
        <v>208</v>
      </c>
      <c r="C59" s="166">
        <v>6.7838663915406174</v>
      </c>
      <c r="D59" s="166">
        <v>7.8332659798097977</v>
      </c>
      <c r="E59" s="166">
        <v>6.2598304403385905</v>
      </c>
      <c r="F59" s="166">
        <v>4.8315336647800109</v>
      </c>
      <c r="G59" s="167">
        <v>5.3512282512032927</v>
      </c>
      <c r="H59" s="169"/>
      <c r="I59" s="169"/>
      <c r="J59" s="169"/>
      <c r="K59" s="169"/>
      <c r="L59" s="169"/>
    </row>
    <row r="60" spans="1:15" s="154" customFormat="1" ht="20.100000000000001" customHeight="1">
      <c r="A60" s="164"/>
      <c r="B60" s="165" t="s">
        <v>209</v>
      </c>
      <c r="C60" s="166">
        <v>9.2199330041210299</v>
      </c>
      <c r="D60" s="166">
        <v>11.310892238781694</v>
      </c>
      <c r="E60" s="166">
        <v>11.73816712838358</v>
      </c>
      <c r="F60" s="166">
        <v>15.664337819674834</v>
      </c>
      <c r="G60" s="167">
        <v>18.759019269332118</v>
      </c>
      <c r="H60" s="169"/>
      <c r="I60" s="169"/>
      <c r="J60" s="169"/>
      <c r="K60" s="169"/>
      <c r="L60" s="169"/>
    </row>
    <row r="61" spans="1:15" s="154" customFormat="1" ht="20.100000000000001" customHeight="1" thickBot="1">
      <c r="A61" s="178"/>
      <c r="B61" s="179" t="s">
        <v>210</v>
      </c>
      <c r="C61" s="2771">
        <v>13.453341107605954</v>
      </c>
      <c r="D61" s="2771">
        <v>15.201359393364292</v>
      </c>
      <c r="E61" s="2771">
        <v>15.408789949475196</v>
      </c>
      <c r="F61" s="2771">
        <v>20.792747923791708</v>
      </c>
      <c r="G61" s="2772">
        <v>21.754519510503108</v>
      </c>
      <c r="H61" s="169"/>
      <c r="I61" s="169"/>
      <c r="J61" s="169"/>
      <c r="K61" s="169"/>
      <c r="L61" s="169"/>
    </row>
    <row r="62" spans="1:15" s="154" customFormat="1" ht="20.100000000000001" customHeight="1" thickTop="1">
      <c r="A62" s="169"/>
      <c r="B62" s="3087" t="s">
        <v>211</v>
      </c>
      <c r="C62" s="3087"/>
      <c r="D62" s="3087"/>
      <c r="E62" s="3087"/>
      <c r="F62" s="3087"/>
      <c r="G62" s="3087"/>
      <c r="H62" s="169"/>
      <c r="I62" s="169"/>
      <c r="J62" s="169"/>
      <c r="K62" s="169"/>
      <c r="L62" s="169"/>
    </row>
    <row r="63" spans="1:15" ht="20.100000000000001" customHeight="1">
      <c r="B63" s="3080" t="s">
        <v>254</v>
      </c>
      <c r="C63" s="3080"/>
      <c r="D63" s="3080"/>
      <c r="E63" s="3080"/>
      <c r="F63" s="3080"/>
      <c r="G63" s="3080"/>
      <c r="H63" s="156"/>
      <c r="I63" s="156"/>
      <c r="J63" s="156"/>
      <c r="K63" s="156"/>
      <c r="L63" s="156"/>
    </row>
    <row r="64" spans="1:15">
      <c r="B64" s="157" t="s">
        <v>2263</v>
      </c>
      <c r="C64" s="180"/>
      <c r="D64" s="180"/>
      <c r="E64" s="180"/>
      <c r="F64" s="180"/>
      <c r="G64" s="180"/>
    </row>
    <row r="65" spans="3:6">
      <c r="D65" s="180"/>
      <c r="E65" s="180"/>
      <c r="F65" s="180"/>
    </row>
    <row r="67" spans="3:6">
      <c r="C67" s="180"/>
      <c r="D67" s="180"/>
      <c r="E67" s="180"/>
      <c r="F67" s="180"/>
    </row>
  </sheetData>
  <mergeCells count="11">
    <mergeCell ref="B63:G63"/>
    <mergeCell ref="C4:G4"/>
    <mergeCell ref="A1:G1"/>
    <mergeCell ref="A2:G2"/>
    <mergeCell ref="B4:B5"/>
    <mergeCell ref="B62:G62"/>
    <mergeCell ref="C6:G6"/>
    <mergeCell ref="C17:G17"/>
    <mergeCell ref="C26:G26"/>
    <mergeCell ref="C36:G36"/>
    <mergeCell ref="C52:G52"/>
  </mergeCells>
  <pageMargins left="0.7" right="0.27" top="0.44" bottom="0.75" header="0.3" footer="0.3"/>
  <pageSetup paperSize="9" scale="63" fitToWidth="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election activeCell="L29" sqref="L29"/>
    </sheetView>
  </sheetViews>
  <sheetFormatPr defaultColWidth="14.42578125" defaultRowHeight="15" customHeight="1"/>
  <cols>
    <col min="1" max="1" width="5.85546875" style="1799" customWidth="1"/>
    <col min="2" max="2" width="12.140625" style="1799" customWidth="1"/>
    <col min="3" max="3" width="8.42578125" style="1799" customWidth="1"/>
    <col min="4" max="4" width="9.28515625" style="1799" customWidth="1"/>
    <col min="5" max="14" width="8.42578125" style="1799" customWidth="1"/>
    <col min="15" max="15" width="9.140625" style="1799" customWidth="1"/>
    <col min="16" max="16" width="10.42578125" style="1799" customWidth="1"/>
    <col min="17" max="20" width="11.42578125" style="1799" customWidth="1"/>
    <col min="21" max="23" width="10.42578125" style="1799" customWidth="1"/>
    <col min="24" max="25" width="11.42578125" style="1799" customWidth="1"/>
    <col min="26" max="27" width="10.42578125" style="1799" customWidth="1"/>
    <col min="28" max="28" width="11.42578125" style="1799" customWidth="1"/>
    <col min="29" max="31" width="10.42578125" style="1799" customWidth="1"/>
    <col min="32" max="34" width="9.140625" style="1799" customWidth="1"/>
    <col min="35" max="16384" width="14.42578125" style="1799"/>
  </cols>
  <sheetData>
    <row r="1" spans="1:34" ht="15.75" customHeight="1">
      <c r="A1" s="1706"/>
      <c r="B1" s="3247" t="s">
        <v>1684</v>
      </c>
      <c r="C1" s="3274"/>
      <c r="D1" s="3274"/>
      <c r="E1" s="3274"/>
      <c r="F1" s="3274"/>
      <c r="G1" s="3274"/>
      <c r="H1" s="3274"/>
      <c r="I1" s="3274"/>
      <c r="J1" s="3274"/>
      <c r="K1" s="3274"/>
      <c r="L1" s="3274"/>
      <c r="M1" s="3274"/>
      <c r="N1" s="3274"/>
      <c r="O1" s="1706"/>
      <c r="P1" s="1706"/>
      <c r="Q1" s="1706"/>
      <c r="R1" s="1706"/>
      <c r="S1" s="1706"/>
      <c r="T1" s="1706"/>
      <c r="U1" s="1706"/>
      <c r="V1" s="1706"/>
      <c r="W1" s="1706"/>
      <c r="X1" s="1706"/>
      <c r="Y1" s="1706"/>
      <c r="Z1" s="1706"/>
      <c r="AA1" s="1706"/>
      <c r="AB1" s="1706"/>
      <c r="AC1" s="1706"/>
      <c r="AD1" s="1706"/>
      <c r="AE1" s="1706"/>
      <c r="AF1" s="1706"/>
      <c r="AG1" s="1706"/>
      <c r="AH1" s="1706"/>
    </row>
    <row r="2" spans="1:34" ht="15.75" customHeight="1">
      <c r="A2" s="1706"/>
      <c r="B2" s="3247" t="s">
        <v>137</v>
      </c>
      <c r="C2" s="3274"/>
      <c r="D2" s="3274"/>
      <c r="E2" s="3274"/>
      <c r="F2" s="3274"/>
      <c r="G2" s="3274"/>
      <c r="H2" s="3274"/>
      <c r="I2" s="3274"/>
      <c r="J2" s="3274"/>
      <c r="K2" s="3274"/>
      <c r="L2" s="3274"/>
      <c r="M2" s="3274"/>
      <c r="N2" s="3274"/>
      <c r="O2" s="1706"/>
      <c r="P2" s="1706"/>
      <c r="Q2" s="1706"/>
      <c r="R2" s="1706"/>
      <c r="S2" s="1706"/>
      <c r="T2" s="1706"/>
      <c r="U2" s="1706"/>
      <c r="V2" s="1706"/>
      <c r="W2" s="1706"/>
      <c r="X2" s="1706"/>
      <c r="Y2" s="1706"/>
      <c r="Z2" s="1706"/>
      <c r="AA2" s="1706"/>
      <c r="AB2" s="1706"/>
      <c r="AC2" s="1706"/>
      <c r="AD2" s="1706"/>
      <c r="AE2" s="1706"/>
      <c r="AF2" s="1706"/>
      <c r="AG2" s="1706"/>
      <c r="AH2" s="1706"/>
    </row>
    <row r="3" spans="1:34" ht="15.75" customHeight="1">
      <c r="A3" s="1706"/>
      <c r="B3" s="3247" t="s">
        <v>1683</v>
      </c>
      <c r="C3" s="3274"/>
      <c r="D3" s="3274"/>
      <c r="E3" s="3274"/>
      <c r="F3" s="3274"/>
      <c r="G3" s="3274"/>
      <c r="H3" s="3274"/>
      <c r="I3" s="3274"/>
      <c r="J3" s="3274"/>
      <c r="K3" s="3274"/>
      <c r="L3" s="3274"/>
      <c r="M3" s="3274"/>
      <c r="N3" s="3274"/>
      <c r="O3" s="1706"/>
      <c r="P3" s="1706"/>
      <c r="Q3" s="1706"/>
      <c r="R3" s="1706"/>
      <c r="S3" s="1706"/>
      <c r="T3" s="1706"/>
      <c r="U3" s="1706"/>
      <c r="V3" s="1706"/>
      <c r="W3" s="1706"/>
      <c r="X3" s="1706"/>
      <c r="Y3" s="1706"/>
      <c r="Z3" s="1706"/>
      <c r="AA3" s="1706"/>
      <c r="AB3" s="1706"/>
      <c r="AC3" s="1706"/>
      <c r="AD3" s="1706"/>
      <c r="AE3" s="1706"/>
      <c r="AF3" s="1706"/>
      <c r="AG3" s="1706"/>
      <c r="AH3" s="1706"/>
    </row>
    <row r="4" spans="1:34" ht="15.75" customHeight="1" thickBot="1">
      <c r="A4" s="1706"/>
      <c r="B4" s="1706"/>
      <c r="C4" s="1706"/>
      <c r="D4" s="1706"/>
      <c r="E4" s="1706"/>
      <c r="F4" s="1706"/>
      <c r="G4" s="1706"/>
      <c r="H4" s="1706"/>
      <c r="I4" s="1706"/>
      <c r="J4" s="1706"/>
      <c r="K4" s="1706"/>
      <c r="L4" s="1706"/>
      <c r="M4" s="1706"/>
      <c r="N4" s="1706"/>
      <c r="O4" s="1706"/>
      <c r="P4" s="1706"/>
      <c r="Q4" s="1706"/>
      <c r="R4" s="1706"/>
      <c r="S4" s="1706"/>
      <c r="T4" s="1706"/>
      <c r="U4" s="1706"/>
      <c r="V4" s="1706"/>
      <c r="W4" s="1706"/>
      <c r="X4" s="1706"/>
      <c r="Y4" s="1706"/>
      <c r="Z4" s="1706"/>
      <c r="AA4" s="1706"/>
      <c r="AB4" s="1706"/>
      <c r="AC4" s="1706"/>
      <c r="AD4" s="1706"/>
      <c r="AE4" s="1706"/>
      <c r="AF4" s="1706"/>
      <c r="AG4" s="1706"/>
      <c r="AH4" s="1706"/>
    </row>
    <row r="5" spans="1:34" ht="24.75" customHeight="1" thickTop="1">
      <c r="A5" s="1706"/>
      <c r="B5" s="3308" t="s">
        <v>233</v>
      </c>
      <c r="C5" s="3310" t="s">
        <v>1682</v>
      </c>
      <c r="D5" s="3292"/>
      <c r="E5" s="3292"/>
      <c r="F5" s="3311"/>
      <c r="G5" s="3310" t="s">
        <v>1681</v>
      </c>
      <c r="H5" s="3292"/>
      <c r="I5" s="3292"/>
      <c r="J5" s="3311"/>
      <c r="K5" s="3310" t="s">
        <v>1680</v>
      </c>
      <c r="L5" s="3292"/>
      <c r="M5" s="3292"/>
      <c r="N5" s="3312"/>
      <c r="O5" s="1706"/>
      <c r="P5" s="1706"/>
      <c r="Q5" s="1706"/>
      <c r="R5" s="1706"/>
      <c r="S5" s="1706"/>
      <c r="T5" s="1706"/>
      <c r="U5" s="1706"/>
      <c r="V5" s="1706"/>
      <c r="W5" s="1706"/>
      <c r="X5" s="1706"/>
      <c r="Y5" s="1706"/>
      <c r="Z5" s="1706"/>
      <c r="AA5" s="1706"/>
      <c r="AB5" s="1706"/>
      <c r="AC5" s="1706"/>
      <c r="AD5" s="1706"/>
      <c r="AE5" s="1706"/>
      <c r="AF5" s="1706"/>
      <c r="AG5" s="1706"/>
      <c r="AH5" s="1706"/>
    </row>
    <row r="6" spans="1:34" ht="24.75" customHeight="1">
      <c r="A6" s="1706"/>
      <c r="B6" s="3309"/>
      <c r="C6" s="3306" t="s">
        <v>85</v>
      </c>
      <c r="D6" s="3307"/>
      <c r="E6" s="3306" t="s">
        <v>398</v>
      </c>
      <c r="F6" s="3307"/>
      <c r="G6" s="3306" t="s">
        <v>85</v>
      </c>
      <c r="H6" s="3307"/>
      <c r="I6" s="3306" t="s">
        <v>398</v>
      </c>
      <c r="J6" s="3307"/>
      <c r="K6" s="3306" t="s">
        <v>85</v>
      </c>
      <c r="L6" s="3307"/>
      <c r="M6" s="3313" t="s">
        <v>398</v>
      </c>
      <c r="N6" s="3314"/>
      <c r="O6" s="1706"/>
      <c r="P6" s="1706"/>
      <c r="Q6" s="1706"/>
      <c r="R6" s="1706"/>
      <c r="S6" s="1706"/>
      <c r="T6" s="1706"/>
      <c r="U6" s="1706"/>
      <c r="V6" s="1706"/>
      <c r="W6" s="1706"/>
      <c r="X6" s="1706"/>
      <c r="Y6" s="1706"/>
      <c r="Z6" s="1706"/>
      <c r="AA6" s="1706"/>
      <c r="AB6" s="1706"/>
      <c r="AC6" s="1706"/>
      <c r="AD6" s="1706"/>
      <c r="AE6" s="1706"/>
      <c r="AF6" s="1706"/>
      <c r="AG6" s="1706"/>
      <c r="AH6" s="1706"/>
    </row>
    <row r="7" spans="1:34" ht="31.5" customHeight="1">
      <c r="A7" s="1706"/>
      <c r="B7" s="3252"/>
      <c r="C7" s="2031" t="s">
        <v>510</v>
      </c>
      <c r="D7" s="2031" t="s">
        <v>545</v>
      </c>
      <c r="E7" s="2031" t="s">
        <v>510</v>
      </c>
      <c r="F7" s="2031" t="s">
        <v>1679</v>
      </c>
      <c r="G7" s="2031" t="s">
        <v>510</v>
      </c>
      <c r="H7" s="2031" t="s">
        <v>545</v>
      </c>
      <c r="I7" s="2031" t="s">
        <v>510</v>
      </c>
      <c r="J7" s="2031" t="s">
        <v>1679</v>
      </c>
      <c r="K7" s="2030" t="s">
        <v>510</v>
      </c>
      <c r="L7" s="2030" t="s">
        <v>545</v>
      </c>
      <c r="M7" s="2030" t="s">
        <v>510</v>
      </c>
      <c r="N7" s="2029" t="s">
        <v>545</v>
      </c>
      <c r="O7" s="1706"/>
      <c r="P7" s="1706"/>
      <c r="Q7" s="1706"/>
      <c r="R7" s="1706"/>
      <c r="S7" s="1706"/>
      <c r="T7" s="1706"/>
      <c r="U7" s="1706"/>
      <c r="V7" s="1706"/>
      <c r="W7" s="1706"/>
      <c r="X7" s="1706"/>
      <c r="Y7" s="1706"/>
      <c r="Z7" s="1706"/>
      <c r="AA7" s="1706"/>
      <c r="AB7" s="1706"/>
      <c r="AC7" s="1706"/>
      <c r="AD7" s="1706"/>
      <c r="AE7" s="1706"/>
      <c r="AF7" s="1706"/>
      <c r="AG7" s="1706"/>
      <c r="AH7" s="1706"/>
    </row>
    <row r="8" spans="1:34" ht="24.75" customHeight="1">
      <c r="A8" s="1706"/>
      <c r="B8" s="2025" t="s">
        <v>238</v>
      </c>
      <c r="C8" s="2024">
        <v>99.437228558285497</v>
      </c>
      <c r="D8" s="2024">
        <v>0.99173774710508145</v>
      </c>
      <c r="E8" s="2024">
        <v>99.907807451524164</v>
      </c>
      <c r="F8" s="2024">
        <v>0.47324216499340377</v>
      </c>
      <c r="G8" s="2024">
        <v>98.441923463454756</v>
      </c>
      <c r="H8" s="2024">
        <v>-2.0010277258949105</v>
      </c>
      <c r="I8" s="2024">
        <v>94.710772285278921</v>
      </c>
      <c r="J8" s="2024">
        <v>-3.7902054804536345</v>
      </c>
      <c r="K8" s="2024">
        <v>101.0110581547101</v>
      </c>
      <c r="L8" s="2024">
        <v>3.0538743453647266</v>
      </c>
      <c r="M8" s="2024">
        <v>105.48726933678803</v>
      </c>
      <c r="N8" s="2023">
        <v>4.4314070794329252</v>
      </c>
      <c r="O8" s="1706"/>
      <c r="P8" s="1708"/>
      <c r="Q8" s="1708"/>
      <c r="R8" s="1708"/>
      <c r="S8" s="1708"/>
      <c r="T8" s="1708"/>
      <c r="U8" s="1708"/>
      <c r="V8" s="1708"/>
      <c r="W8" s="1708"/>
      <c r="X8" s="1708"/>
      <c r="Y8" s="1708"/>
      <c r="Z8" s="1708"/>
      <c r="AA8" s="1708"/>
      <c r="AB8" s="1708"/>
      <c r="AC8" s="1708"/>
      <c r="AD8" s="1708"/>
      <c r="AE8" s="1708"/>
      <c r="AF8" s="1769"/>
      <c r="AG8" s="1769"/>
      <c r="AH8" s="1769"/>
    </row>
    <row r="9" spans="1:34" ht="24.75" customHeight="1">
      <c r="A9" s="1706"/>
      <c r="B9" s="2022" t="s">
        <v>1678</v>
      </c>
      <c r="C9" s="2020">
        <v>100.13258553097039</v>
      </c>
      <c r="D9" s="2020">
        <v>1.2029835050837212</v>
      </c>
      <c r="E9" s="2020">
        <v>100.79739640572636</v>
      </c>
      <c r="F9" s="2020">
        <v>0.66393059884621852</v>
      </c>
      <c r="G9" s="2020">
        <v>98.891394519256096</v>
      </c>
      <c r="H9" s="2020">
        <v>-2.7941281197961021</v>
      </c>
      <c r="I9" s="2020">
        <v>94.928837158904102</v>
      </c>
      <c r="J9" s="2020">
        <v>-4.0069789485883023</v>
      </c>
      <c r="K9" s="2020">
        <v>101.25510517648996</v>
      </c>
      <c r="L9" s="2020">
        <v>4.1120063506100202</v>
      </c>
      <c r="M9" s="2020">
        <v>106.18206166056655</v>
      </c>
      <c r="N9" s="2019">
        <v>4.8658845156387853</v>
      </c>
      <c r="O9" s="2028"/>
      <c r="P9" s="1708"/>
      <c r="Q9" s="1708"/>
      <c r="R9" s="1708"/>
      <c r="S9" s="1708"/>
      <c r="T9" s="1708"/>
      <c r="U9" s="1708"/>
      <c r="V9" s="1708"/>
      <c r="W9" s="1708"/>
      <c r="X9" s="1708"/>
      <c r="Y9" s="1708"/>
      <c r="Z9" s="1708"/>
      <c r="AA9" s="1708"/>
      <c r="AB9" s="1708"/>
      <c r="AC9" s="1708"/>
      <c r="AD9" s="1708"/>
      <c r="AE9" s="1708"/>
      <c r="AF9" s="1706"/>
      <c r="AG9" s="1706"/>
      <c r="AH9" s="1706"/>
    </row>
    <row r="10" spans="1:34" ht="24.75" customHeight="1">
      <c r="A10" s="1706"/>
      <c r="B10" s="2021" t="s">
        <v>240</v>
      </c>
      <c r="C10" s="2027">
        <v>100.20990474610974</v>
      </c>
      <c r="D10" s="2027">
        <v>-0.73599512599805683</v>
      </c>
      <c r="E10" s="2027">
        <v>101.27614203887919</v>
      </c>
      <c r="F10" s="2027">
        <v>1.0640038980885613</v>
      </c>
      <c r="G10" s="2027">
        <v>98.732284267365927</v>
      </c>
      <c r="H10" s="2027">
        <v>-4.9315015366008685</v>
      </c>
      <c r="I10" s="2027">
        <v>94.975107348730575</v>
      </c>
      <c r="J10" s="2027">
        <v>-3.8054188116026566</v>
      </c>
      <c r="K10" s="2027">
        <v>101.49659302396208</v>
      </c>
      <c r="L10" s="2027">
        <v>4.413140502285362</v>
      </c>
      <c r="M10" s="2027">
        <v>106.63440649454851</v>
      </c>
      <c r="N10" s="2026">
        <v>5.062055106986163</v>
      </c>
      <c r="O10" s="1706"/>
      <c r="P10" s="1708"/>
      <c r="Q10" s="1708"/>
      <c r="R10" s="1708"/>
      <c r="S10" s="1708"/>
      <c r="T10" s="1708"/>
      <c r="U10" s="1708"/>
      <c r="V10" s="1708"/>
      <c r="W10" s="1708"/>
      <c r="X10" s="1708"/>
      <c r="Y10" s="1708"/>
      <c r="Z10" s="1708"/>
      <c r="AA10" s="1708"/>
      <c r="AB10" s="1708"/>
      <c r="AC10" s="1708"/>
      <c r="AD10" s="1708"/>
      <c r="AE10" s="1708"/>
      <c r="AF10" s="1706"/>
      <c r="AG10" s="1706"/>
      <c r="AH10" s="1706"/>
    </row>
    <row r="11" spans="1:34" ht="24.75" customHeight="1">
      <c r="A11" s="1706"/>
      <c r="B11" s="2025" t="s">
        <v>241</v>
      </c>
      <c r="C11" s="2024">
        <v>101.68712582363605</v>
      </c>
      <c r="D11" s="2024">
        <v>1.0185534702645604</v>
      </c>
      <c r="E11" s="2024">
        <v>102.57784673505671</v>
      </c>
      <c r="F11" s="2024">
        <v>0.87594265665991156</v>
      </c>
      <c r="G11" s="2024">
        <v>99.426875249227308</v>
      </c>
      <c r="H11" s="2024">
        <v>-4.649618920118936</v>
      </c>
      <c r="I11" s="2024">
        <v>95.232582803818545</v>
      </c>
      <c r="J11" s="2024">
        <v>-4.2184695384373523</v>
      </c>
      <c r="K11" s="2024">
        <v>102.27327930073544</v>
      </c>
      <c r="L11" s="2024">
        <v>5.9445723511423632</v>
      </c>
      <c r="M11" s="2024">
        <v>107.7129735590282</v>
      </c>
      <c r="N11" s="2023">
        <v>5.3187834549602186</v>
      </c>
      <c r="O11" s="1706"/>
      <c r="P11" s="1708"/>
      <c r="Q11" s="1708"/>
      <c r="R11" s="1708"/>
      <c r="S11" s="1708"/>
      <c r="T11" s="1708"/>
      <c r="U11" s="1708"/>
      <c r="V11" s="1708"/>
      <c r="W11" s="1708"/>
      <c r="X11" s="1708"/>
      <c r="Y11" s="1708"/>
      <c r="Z11" s="1708"/>
      <c r="AA11" s="1708"/>
      <c r="AB11" s="1708"/>
      <c r="AC11" s="1708"/>
      <c r="AD11" s="1708"/>
      <c r="AE11" s="1708"/>
      <c r="AF11" s="1706"/>
      <c r="AG11" s="1706"/>
      <c r="AH11" s="1706"/>
    </row>
    <row r="12" spans="1:34" ht="24.75" customHeight="1">
      <c r="A12" s="1706"/>
      <c r="B12" s="2022" t="s">
        <v>242</v>
      </c>
      <c r="C12" s="2020">
        <v>101.14525116597042</v>
      </c>
      <c r="D12" s="2020">
        <v>0.22029637777718492</v>
      </c>
      <c r="E12" s="2020">
        <v>102.90673868691066</v>
      </c>
      <c r="F12" s="2020">
        <v>1.7415424853212347</v>
      </c>
      <c r="G12" s="2020">
        <v>98.578887637234899</v>
      </c>
      <c r="H12" s="2020">
        <v>-2.8881792740822587</v>
      </c>
      <c r="I12" s="2020">
        <v>96.577987292967308</v>
      </c>
      <c r="J12" s="2020">
        <v>-2.0297453057401049</v>
      </c>
      <c r="K12" s="2020">
        <v>102.6033602024194</v>
      </c>
      <c r="L12" s="2020">
        <v>3.2009240776492254</v>
      </c>
      <c r="M12" s="2020">
        <v>106.55299574088784</v>
      </c>
      <c r="N12" s="2019">
        <v>3.8494212379365234</v>
      </c>
      <c r="O12" s="1706"/>
      <c r="P12" s="1708"/>
      <c r="Q12" s="1708"/>
      <c r="R12" s="1708"/>
      <c r="S12" s="1708"/>
      <c r="T12" s="1708"/>
      <c r="U12" s="1708"/>
      <c r="V12" s="1708"/>
      <c r="W12" s="1708"/>
      <c r="X12" s="1708"/>
      <c r="Y12" s="1708"/>
      <c r="Z12" s="1708"/>
      <c r="AA12" s="1708"/>
      <c r="AB12" s="1708"/>
      <c r="AC12" s="1708"/>
      <c r="AD12" s="1708"/>
      <c r="AE12" s="1708"/>
      <c r="AF12" s="1706"/>
      <c r="AG12" s="1706"/>
      <c r="AH12" s="1706"/>
    </row>
    <row r="13" spans="1:34" ht="24.75" customHeight="1">
      <c r="A13" s="1706"/>
      <c r="B13" s="2021" t="s">
        <v>243</v>
      </c>
      <c r="C13" s="2027">
        <v>100.50025751224233</v>
      </c>
      <c r="D13" s="2027">
        <v>1.2811500069825676</v>
      </c>
      <c r="E13" s="2027">
        <v>102.66280942317501</v>
      </c>
      <c r="F13" s="2027">
        <v>2.1517874326533404</v>
      </c>
      <c r="G13" s="2027">
        <v>99.831640273122431</v>
      </c>
      <c r="H13" s="2027">
        <v>1.9172192200133997</v>
      </c>
      <c r="I13" s="2027">
        <v>98.451926915137363</v>
      </c>
      <c r="J13" s="2027">
        <v>-1.3820401570187602</v>
      </c>
      <c r="K13" s="2027">
        <v>100.66974481966906</v>
      </c>
      <c r="L13" s="2027">
        <v>-0.62410377549422247</v>
      </c>
      <c r="M13" s="2027">
        <v>104.2770950655616</v>
      </c>
      <c r="N13" s="2026">
        <v>3.5833509386106188</v>
      </c>
      <c r="O13" s="1706"/>
      <c r="P13" s="1708"/>
      <c r="Q13" s="1708"/>
      <c r="R13" s="1708"/>
      <c r="S13" s="1708"/>
      <c r="T13" s="1708"/>
      <c r="U13" s="1708"/>
      <c r="V13" s="1708"/>
      <c r="W13" s="1708"/>
      <c r="X13" s="1708"/>
      <c r="Y13" s="1708"/>
      <c r="Z13" s="1708"/>
      <c r="AA13" s="1708"/>
      <c r="AB13" s="1708"/>
      <c r="AC13" s="1708"/>
      <c r="AD13" s="1708"/>
      <c r="AE13" s="1708"/>
      <c r="AF13" s="1706"/>
      <c r="AG13" s="1706"/>
      <c r="AH13" s="1706"/>
    </row>
    <row r="14" spans="1:34" ht="24.75" customHeight="1">
      <c r="A14" s="1706"/>
      <c r="B14" s="2025" t="s">
        <v>244</v>
      </c>
      <c r="C14" s="2024">
        <v>97.93098310425232</v>
      </c>
      <c r="D14" s="2024">
        <v>-0.95598615046086355</v>
      </c>
      <c r="E14" s="2024">
        <v>100.8667223781875</v>
      </c>
      <c r="F14" s="2024">
        <v>2.9977635073977993</v>
      </c>
      <c r="G14" s="2024">
        <v>100.13314527524307</v>
      </c>
      <c r="H14" s="2024">
        <v>3.5640296882742284</v>
      </c>
      <c r="I14" s="2024">
        <v>101.2411454940207</v>
      </c>
      <c r="J14" s="2024">
        <v>1.1065269304504355</v>
      </c>
      <c r="K14" s="2024">
        <v>97.800766005164917</v>
      </c>
      <c r="L14" s="2024">
        <v>-4.3644650100428173</v>
      </c>
      <c r="M14" s="2024">
        <v>99.630167049171419</v>
      </c>
      <c r="N14" s="2023">
        <v>1.87053856399233</v>
      </c>
      <c r="O14" s="1706"/>
      <c r="P14" s="1708"/>
      <c r="Q14" s="1708"/>
      <c r="R14" s="1708"/>
      <c r="S14" s="1708"/>
      <c r="T14" s="1708"/>
      <c r="U14" s="1708"/>
      <c r="V14" s="1708"/>
      <c r="W14" s="1708"/>
      <c r="X14" s="1708"/>
      <c r="Y14" s="1708"/>
      <c r="Z14" s="1708"/>
      <c r="AA14" s="1708"/>
      <c r="AB14" s="1708"/>
      <c r="AC14" s="1708"/>
      <c r="AD14" s="1708"/>
      <c r="AE14" s="1708"/>
      <c r="AF14" s="1706"/>
      <c r="AG14" s="1706"/>
      <c r="AH14" s="1706"/>
    </row>
    <row r="15" spans="1:34" ht="24.75" customHeight="1">
      <c r="A15" s="1706"/>
      <c r="B15" s="2022" t="s">
        <v>245</v>
      </c>
      <c r="C15" s="2020">
        <v>99.884871580026612</v>
      </c>
      <c r="D15" s="2020">
        <v>0.91598125746035208</v>
      </c>
      <c r="E15" s="2020">
        <v>101.86213669295448</v>
      </c>
      <c r="F15" s="2020">
        <v>1.9795441308083417</v>
      </c>
      <c r="G15" s="2020">
        <v>98.346837125123557</v>
      </c>
      <c r="H15" s="2020">
        <v>-0.75286555052374027</v>
      </c>
      <c r="I15" s="2020">
        <v>101.54165958916738</v>
      </c>
      <c r="J15" s="2020">
        <v>3.2485258880050827</v>
      </c>
      <c r="K15" s="2020">
        <v>101.56388807191254</v>
      </c>
      <c r="L15" s="2020">
        <v>1.6815062895681576</v>
      </c>
      <c r="M15" s="2020">
        <v>100.31561144960968</v>
      </c>
      <c r="N15" s="2019">
        <v>-1.2290555688642235</v>
      </c>
      <c r="O15" s="1706"/>
      <c r="P15" s="1708"/>
      <c r="Q15" s="1708"/>
      <c r="R15" s="1708"/>
      <c r="S15" s="1708"/>
      <c r="T15" s="1708"/>
      <c r="U15" s="1708"/>
      <c r="V15" s="1708"/>
      <c r="W15" s="1708"/>
      <c r="X15" s="1708"/>
      <c r="Y15" s="1708"/>
      <c r="Z15" s="1708"/>
      <c r="AA15" s="1708"/>
      <c r="AB15" s="1708"/>
      <c r="AC15" s="1708"/>
      <c r="AD15" s="1708"/>
      <c r="AE15" s="1708"/>
      <c r="AF15" s="1706"/>
      <c r="AG15" s="1706"/>
      <c r="AH15" s="1706"/>
    </row>
    <row r="16" spans="1:34" ht="24.75" customHeight="1">
      <c r="A16" s="1706"/>
      <c r="B16" s="2021" t="s">
        <v>246</v>
      </c>
      <c r="C16" s="2027">
        <v>100.87874997417997</v>
      </c>
      <c r="D16" s="2027">
        <v>0.55324668554399548</v>
      </c>
      <c r="E16" s="2027">
        <v>104.19733026588634</v>
      </c>
      <c r="F16" s="2027">
        <v>3.2896722972437287</v>
      </c>
      <c r="G16" s="2027">
        <v>95.175932809425774</v>
      </c>
      <c r="H16" s="2027">
        <v>-3.2000935555659082</v>
      </c>
      <c r="I16" s="2027">
        <v>101.55163901433902</v>
      </c>
      <c r="J16" s="2027">
        <v>6.6988639004774031</v>
      </c>
      <c r="K16" s="2027">
        <v>105.99186894881625</v>
      </c>
      <c r="L16" s="2027">
        <v>3.8774213519146894</v>
      </c>
      <c r="M16" s="2027">
        <v>102.60526691368688</v>
      </c>
      <c r="N16" s="2026">
        <v>-3.1951526741780256</v>
      </c>
      <c r="O16" s="1706"/>
      <c r="P16" s="1708"/>
      <c r="Q16" s="1708"/>
      <c r="R16" s="1708"/>
      <c r="S16" s="1708"/>
      <c r="T16" s="1708"/>
      <c r="U16" s="1708"/>
      <c r="V16" s="1708"/>
      <c r="W16" s="1708"/>
      <c r="X16" s="1708"/>
      <c r="Y16" s="1708"/>
      <c r="Z16" s="1708"/>
      <c r="AA16" s="1708"/>
      <c r="AB16" s="1708"/>
      <c r="AC16" s="1708"/>
      <c r="AD16" s="1708"/>
      <c r="AE16" s="1708"/>
      <c r="AF16" s="1706"/>
      <c r="AG16" s="1706"/>
      <c r="AH16" s="1706"/>
    </row>
    <row r="17" spans="1:34" ht="24.75" customHeight="1">
      <c r="A17" s="1706"/>
      <c r="B17" s="2025" t="s">
        <v>247</v>
      </c>
      <c r="C17" s="2024">
        <v>100.56545394340193</v>
      </c>
      <c r="D17" s="2024">
        <v>-2.4229034438239316</v>
      </c>
      <c r="E17" s="2024">
        <v>105.27534262434921</v>
      </c>
      <c r="F17" s="2024">
        <v>4.6834061760393286</v>
      </c>
      <c r="G17" s="2024">
        <v>95.257877463071523</v>
      </c>
      <c r="H17" s="2024">
        <v>-3.6792217125050652</v>
      </c>
      <c r="I17" s="2024">
        <v>102.06339201808028</v>
      </c>
      <c r="J17" s="2024">
        <v>7.1242267948026239</v>
      </c>
      <c r="K17" s="2024">
        <v>105.57179796745733</v>
      </c>
      <c r="L17" s="2024">
        <v>1.3043066003176618</v>
      </c>
      <c r="M17" s="2024">
        <v>103.14701534287624</v>
      </c>
      <c r="N17" s="2023">
        <v>-2.2784954363672782</v>
      </c>
      <c r="O17" s="1706"/>
      <c r="P17" s="1708"/>
      <c r="Q17" s="1708"/>
      <c r="R17" s="1708"/>
      <c r="S17" s="1708"/>
      <c r="T17" s="1708"/>
      <c r="U17" s="1708"/>
      <c r="V17" s="1708"/>
      <c r="W17" s="1708"/>
      <c r="X17" s="1708"/>
      <c r="Y17" s="1708"/>
      <c r="Z17" s="1708"/>
      <c r="AA17" s="1708"/>
      <c r="AB17" s="1708"/>
      <c r="AC17" s="1708"/>
      <c r="AD17" s="1708"/>
      <c r="AE17" s="1708"/>
      <c r="AF17" s="1706"/>
      <c r="AG17" s="1706"/>
      <c r="AH17" s="1706"/>
    </row>
    <row r="18" spans="1:34" ht="24.75" customHeight="1">
      <c r="A18" s="1706"/>
      <c r="B18" s="2022" t="s">
        <v>248</v>
      </c>
      <c r="C18" s="2020">
        <v>98.848440456600102</v>
      </c>
      <c r="D18" s="2020">
        <v>-1.6218001430395312</v>
      </c>
      <c r="E18" s="2020">
        <v>103.6708622104597</v>
      </c>
      <c r="F18" s="2020">
        <v>4.8786017579881991</v>
      </c>
      <c r="G18" s="2020">
        <v>95.622925777610249</v>
      </c>
      <c r="H18" s="2020">
        <v>-3.9557689599732493</v>
      </c>
      <c r="I18" s="2020">
        <v>103.33044724304571</v>
      </c>
      <c r="J18" s="2020">
        <v>8.0603280047724102</v>
      </c>
      <c r="K18" s="2020">
        <v>103.37316041394867</v>
      </c>
      <c r="L18" s="2020">
        <v>2.430097874344006</v>
      </c>
      <c r="M18" s="2020">
        <v>100.32944304074607</v>
      </c>
      <c r="N18" s="2019">
        <v>-2.9443981019969812</v>
      </c>
      <c r="O18" s="1706"/>
      <c r="P18" s="1708"/>
      <c r="Q18" s="1708"/>
      <c r="R18" s="1708"/>
      <c r="S18" s="1708"/>
      <c r="T18" s="1708"/>
      <c r="U18" s="1708"/>
      <c r="V18" s="1708"/>
      <c r="W18" s="1708"/>
      <c r="X18" s="1708"/>
      <c r="Y18" s="1708"/>
      <c r="Z18" s="1708"/>
      <c r="AA18" s="1708"/>
      <c r="AB18" s="1708"/>
      <c r="AC18" s="1708"/>
      <c r="AD18" s="1708"/>
      <c r="AE18" s="1708"/>
      <c r="AF18" s="1706"/>
      <c r="AG18" s="1706"/>
      <c r="AH18" s="1706"/>
    </row>
    <row r="19" spans="1:34" ht="24.75" customHeight="1">
      <c r="A19" s="1706"/>
      <c r="B19" s="2021" t="s">
        <v>249</v>
      </c>
      <c r="C19" s="2020">
        <v>97.91259911388741</v>
      </c>
      <c r="D19" s="2020">
        <v>-1.2096744711694862</v>
      </c>
      <c r="E19" s="2020">
        <v>103.07932125787224</v>
      </c>
      <c r="F19" s="2020">
        <v>5.2768716087039369</v>
      </c>
      <c r="G19" s="2020">
        <v>94.021163260823513</v>
      </c>
      <c r="H19" s="2020">
        <v>-3.7263450054753067</v>
      </c>
      <c r="I19" s="2020">
        <v>102.43393458996272</v>
      </c>
      <c r="J19" s="2020">
        <v>8.9477422288441577</v>
      </c>
      <c r="K19" s="2020">
        <v>104.1388935406688</v>
      </c>
      <c r="L19" s="2020">
        <v>2.6140801805529801</v>
      </c>
      <c r="M19" s="2020">
        <v>100.63005162351028</v>
      </c>
      <c r="N19" s="2019">
        <v>-3.3693865930966793</v>
      </c>
      <c r="O19" s="1706"/>
      <c r="P19" s="1708"/>
      <c r="Q19" s="1708"/>
      <c r="R19" s="1708"/>
      <c r="S19" s="1708"/>
      <c r="T19" s="1708"/>
      <c r="U19" s="1708"/>
      <c r="V19" s="1708"/>
      <c r="W19" s="1708"/>
      <c r="X19" s="1708"/>
      <c r="Y19" s="1708"/>
      <c r="Z19" s="1708"/>
      <c r="AA19" s="1708"/>
      <c r="AB19" s="1708"/>
      <c r="AC19" s="1708"/>
      <c r="AD19" s="1708"/>
      <c r="AE19" s="1708"/>
      <c r="AF19" s="1706"/>
      <c r="AG19" s="1706"/>
      <c r="AH19" s="1706"/>
    </row>
    <row r="20" spans="1:34" ht="24.75" customHeight="1" thickBot="1">
      <c r="A20" s="1706"/>
      <c r="B20" s="2018" t="s">
        <v>497</v>
      </c>
      <c r="C20" s="2017">
        <v>99.927787625796896</v>
      </c>
      <c r="D20" s="2017">
        <v>-6.3534190356200559E-2</v>
      </c>
      <c r="E20" s="2017">
        <v>102.42337134758179</v>
      </c>
      <c r="F20" s="2017">
        <v>2.506359059562</v>
      </c>
      <c r="G20" s="2017">
        <v>97.706561866278477</v>
      </c>
      <c r="H20" s="2017">
        <v>-2.2566205788498115</v>
      </c>
      <c r="I20" s="2017">
        <v>98.925417445871162</v>
      </c>
      <c r="J20" s="2017">
        <v>1.33497222178491</v>
      </c>
      <c r="K20" s="2017">
        <v>102.31081090032374</v>
      </c>
      <c r="L20" s="2017">
        <v>2.3020313392493237</v>
      </c>
      <c r="M20" s="2017">
        <v>103.61931000162484</v>
      </c>
      <c r="N20" s="2016">
        <v>1.3244283296247559</v>
      </c>
      <c r="O20" s="1706"/>
      <c r="P20" s="1708"/>
      <c r="Q20" s="1708"/>
      <c r="R20" s="1708"/>
      <c r="S20" s="1708"/>
      <c r="T20" s="1708"/>
      <c r="U20" s="1708"/>
      <c r="V20" s="1708"/>
      <c r="W20" s="1708"/>
      <c r="X20" s="1708"/>
      <c r="Y20" s="1708"/>
      <c r="Z20" s="1708"/>
      <c r="AA20" s="1708"/>
      <c r="AB20" s="1708"/>
      <c r="AC20" s="1708"/>
      <c r="AD20" s="1708"/>
      <c r="AE20" s="1708"/>
      <c r="AF20" s="1706"/>
      <c r="AG20" s="1706"/>
      <c r="AH20" s="1706"/>
    </row>
    <row r="21" spans="1:34" ht="15.75" customHeight="1" thickTop="1">
      <c r="A21" s="1706"/>
      <c r="B21" s="2015"/>
      <c r="C21" s="1769"/>
      <c r="D21" s="1769"/>
      <c r="E21" s="1769"/>
      <c r="F21" s="1769"/>
      <c r="G21" s="1769"/>
      <c r="H21" s="1769"/>
      <c r="I21" s="1769"/>
      <c r="J21" s="1769"/>
      <c r="K21" s="1769"/>
      <c r="L21" s="1769"/>
      <c r="M21" s="1769"/>
      <c r="N21" s="1769"/>
      <c r="O21" s="1706"/>
      <c r="P21" s="1706"/>
      <c r="Q21" s="1706"/>
      <c r="R21" s="1706"/>
      <c r="S21" s="1706"/>
      <c r="T21" s="1706"/>
      <c r="U21" s="1706"/>
      <c r="V21" s="1706"/>
      <c r="W21" s="1706"/>
      <c r="X21" s="1706"/>
      <c r="Y21" s="1706"/>
      <c r="Z21" s="1706"/>
      <c r="AA21" s="1706"/>
      <c r="AB21" s="1706"/>
      <c r="AC21" s="1706"/>
      <c r="AD21" s="1706"/>
      <c r="AE21" s="1706"/>
      <c r="AF21" s="1706"/>
      <c r="AG21" s="1706"/>
      <c r="AH21" s="1706"/>
    </row>
    <row r="22" spans="1:34" ht="15.75" customHeight="1">
      <c r="A22" s="1706"/>
      <c r="B22" s="2015"/>
      <c r="C22" s="1769"/>
      <c r="D22" s="1769"/>
      <c r="E22" s="1769"/>
      <c r="F22" s="1769"/>
      <c r="G22" s="1769"/>
      <c r="H22" s="1769"/>
      <c r="I22" s="1769"/>
      <c r="J22" s="1769"/>
      <c r="K22" s="1769"/>
      <c r="L22" s="1769"/>
      <c r="M22" s="1769"/>
      <c r="N22" s="1769"/>
      <c r="O22" s="1706"/>
      <c r="P22" s="1706"/>
      <c r="Q22" s="1706"/>
      <c r="R22" s="1706"/>
      <c r="S22" s="1706"/>
      <c r="T22" s="1706"/>
      <c r="U22" s="1706"/>
      <c r="V22" s="1706"/>
      <c r="W22" s="1706"/>
      <c r="X22" s="1706"/>
      <c r="Y22" s="1706"/>
      <c r="Z22" s="1706"/>
      <c r="AA22" s="1706"/>
      <c r="AB22" s="1706"/>
      <c r="AC22" s="1706"/>
      <c r="AD22" s="1706"/>
      <c r="AE22" s="1706"/>
      <c r="AF22" s="1706"/>
      <c r="AG22" s="1706"/>
      <c r="AH22" s="1706"/>
    </row>
    <row r="23" spans="1:34" ht="15.75" customHeight="1">
      <c r="A23" s="1706"/>
      <c r="B23" s="1706"/>
      <c r="C23" s="1706"/>
      <c r="D23" s="1706"/>
      <c r="E23" s="1706"/>
      <c r="F23" s="1706"/>
      <c r="G23" s="1706"/>
      <c r="H23" s="1706"/>
      <c r="I23" s="1706"/>
      <c r="J23" s="1706"/>
      <c r="K23" s="1706"/>
      <c r="L23" s="1706"/>
      <c r="M23" s="1706"/>
      <c r="N23" s="1706"/>
      <c r="O23" s="1706"/>
      <c r="P23" s="1706"/>
      <c r="Q23" s="1706"/>
      <c r="R23" s="1706"/>
      <c r="S23" s="1706"/>
      <c r="T23" s="1706"/>
      <c r="U23" s="1706"/>
      <c r="V23" s="1706"/>
      <c r="W23" s="1706"/>
      <c r="X23" s="1706"/>
      <c r="Y23" s="1706"/>
      <c r="Z23" s="1706"/>
      <c r="AA23" s="1706"/>
      <c r="AB23" s="1706"/>
      <c r="AC23" s="1706"/>
      <c r="AD23" s="1706"/>
      <c r="AE23" s="1706"/>
      <c r="AF23" s="1706"/>
      <c r="AG23" s="1706"/>
      <c r="AH23" s="1706"/>
    </row>
    <row r="24" spans="1:34" ht="15.75" customHeight="1">
      <c r="A24" s="1706"/>
      <c r="B24" s="1706"/>
      <c r="C24" s="1769"/>
      <c r="D24" s="1769"/>
      <c r="E24" s="1769"/>
      <c r="F24" s="1706"/>
      <c r="G24" s="1706"/>
      <c r="H24" s="1706"/>
      <c r="I24" s="1706"/>
      <c r="J24" s="1706"/>
      <c r="K24" s="1706"/>
      <c r="L24" s="1706"/>
      <c r="M24" s="1706"/>
      <c r="N24" s="1706"/>
      <c r="O24" s="1706"/>
      <c r="P24" s="1706"/>
      <c r="Q24" s="1706"/>
      <c r="R24" s="1706"/>
      <c r="S24" s="1706"/>
      <c r="T24" s="1706"/>
      <c r="U24" s="1706"/>
      <c r="V24" s="1706"/>
      <c r="W24" s="1706"/>
      <c r="X24" s="1706"/>
      <c r="Y24" s="1706"/>
      <c r="Z24" s="1706"/>
      <c r="AA24" s="1706"/>
      <c r="AB24" s="1706"/>
      <c r="AC24" s="1706"/>
      <c r="AD24" s="1706"/>
      <c r="AE24" s="1706"/>
      <c r="AF24" s="1706"/>
      <c r="AG24" s="1706"/>
      <c r="AH24" s="1706"/>
    </row>
    <row r="25" spans="1:34" ht="15.75" customHeight="1">
      <c r="A25" s="1706"/>
      <c r="B25" s="1706"/>
      <c r="C25" s="1769"/>
      <c r="D25" s="1769"/>
      <c r="E25" s="1706"/>
      <c r="F25" s="1706"/>
      <c r="G25" s="1706"/>
      <c r="H25" s="1706"/>
      <c r="I25" s="1706"/>
      <c r="J25" s="1706"/>
      <c r="K25" s="1706"/>
      <c r="L25" s="1706"/>
      <c r="M25" s="1706"/>
      <c r="N25" s="1706"/>
      <c r="O25" s="1706"/>
      <c r="P25" s="1706"/>
      <c r="Q25" s="1706"/>
      <c r="R25" s="1706"/>
      <c r="S25" s="1706"/>
      <c r="T25" s="1706"/>
      <c r="U25" s="1706"/>
      <c r="V25" s="1706"/>
      <c r="W25" s="1706"/>
      <c r="X25" s="1706"/>
      <c r="Y25" s="1706"/>
      <c r="Z25" s="1706"/>
      <c r="AA25" s="1706"/>
      <c r="AB25" s="1706"/>
      <c r="AC25" s="1706"/>
      <c r="AD25" s="1706"/>
      <c r="AE25" s="1706"/>
      <c r="AF25" s="1706"/>
      <c r="AG25" s="1706"/>
      <c r="AH25" s="1706"/>
    </row>
    <row r="26" spans="1:34" ht="15.75" customHeight="1">
      <c r="A26" s="1706"/>
      <c r="B26" s="1706"/>
      <c r="C26" s="1706"/>
      <c r="D26" s="1706"/>
      <c r="E26" s="1706"/>
      <c r="F26" s="1706"/>
      <c r="G26" s="1706"/>
      <c r="H26" s="1706"/>
      <c r="I26" s="1706"/>
      <c r="J26" s="1706"/>
      <c r="K26" s="1706"/>
      <c r="L26" s="1706"/>
      <c r="M26" s="1706"/>
      <c r="N26" s="1706"/>
      <c r="O26" s="1706"/>
      <c r="P26" s="1706"/>
      <c r="Q26" s="1706"/>
      <c r="R26" s="1706"/>
      <c r="S26" s="1706"/>
      <c r="T26" s="1706"/>
      <c r="U26" s="1706"/>
      <c r="V26" s="1706"/>
      <c r="W26" s="1706"/>
      <c r="X26" s="1706"/>
      <c r="Y26" s="1706"/>
      <c r="Z26" s="1706"/>
      <c r="AA26" s="1706"/>
      <c r="AB26" s="1706"/>
      <c r="AC26" s="1706"/>
      <c r="AD26" s="1706"/>
      <c r="AE26" s="1706"/>
      <c r="AF26" s="1706"/>
      <c r="AG26" s="1706"/>
      <c r="AH26" s="1706"/>
    </row>
    <row r="27" spans="1:34" ht="15.75" customHeight="1">
      <c r="A27" s="1706"/>
      <c r="B27" s="1706"/>
      <c r="C27" s="1706"/>
      <c r="D27" s="1706"/>
      <c r="E27" s="1706"/>
      <c r="F27" s="1706"/>
      <c r="G27" s="1706"/>
      <c r="H27" s="1706"/>
      <c r="I27" s="1706"/>
      <c r="J27" s="1706"/>
      <c r="K27" s="1706"/>
      <c r="L27" s="1706"/>
      <c r="M27" s="1706"/>
      <c r="N27" s="1706"/>
      <c r="O27" s="1706"/>
      <c r="P27" s="1706"/>
      <c r="Q27" s="1706"/>
      <c r="R27" s="1706"/>
      <c r="S27" s="1706"/>
      <c r="T27" s="1706"/>
      <c r="U27" s="1706"/>
      <c r="V27" s="1706"/>
      <c r="W27" s="1706"/>
      <c r="X27" s="1706"/>
      <c r="Y27" s="1706"/>
      <c r="Z27" s="1706"/>
      <c r="AA27" s="1706"/>
      <c r="AB27" s="1706"/>
      <c r="AC27" s="1706"/>
      <c r="AD27" s="1706"/>
      <c r="AE27" s="1706"/>
      <c r="AF27" s="1706"/>
      <c r="AG27" s="1706"/>
      <c r="AH27" s="1706"/>
    </row>
    <row r="28" spans="1:34" ht="15.75" customHeight="1">
      <c r="A28" s="1706"/>
      <c r="B28" s="1706"/>
      <c r="C28" s="1706"/>
      <c r="D28" s="1706"/>
      <c r="E28" s="1706"/>
      <c r="F28" s="1706"/>
      <c r="G28" s="1706"/>
      <c r="H28" s="1706"/>
      <c r="I28" s="1706"/>
      <c r="J28" s="1706"/>
      <c r="K28" s="1706"/>
      <c r="L28" s="1706"/>
      <c r="M28" s="1706"/>
      <c r="N28" s="1706"/>
      <c r="O28" s="1706"/>
      <c r="P28" s="1706"/>
      <c r="Q28" s="1706"/>
      <c r="R28" s="1706"/>
      <c r="S28" s="1706"/>
      <c r="T28" s="1706"/>
      <c r="U28" s="1706"/>
      <c r="V28" s="1706"/>
      <c r="W28" s="1706"/>
      <c r="X28" s="1706"/>
      <c r="Y28" s="1706"/>
      <c r="Z28" s="1706"/>
      <c r="AA28" s="1706"/>
      <c r="AB28" s="1706"/>
      <c r="AC28" s="1706"/>
      <c r="AD28" s="1706"/>
      <c r="AE28" s="1706"/>
      <c r="AF28" s="1706"/>
      <c r="AG28" s="1706"/>
      <c r="AH28" s="1706"/>
    </row>
    <row r="29" spans="1:34" ht="15.75" customHeight="1">
      <c r="A29" s="1706"/>
      <c r="B29" s="1706"/>
      <c r="C29" s="1706"/>
      <c r="D29" s="1706"/>
      <c r="E29" s="1706"/>
      <c r="F29" s="1706"/>
      <c r="G29" s="1706"/>
      <c r="H29" s="1706"/>
      <c r="I29" s="1706"/>
      <c r="J29" s="1706"/>
      <c r="K29" s="1706"/>
      <c r="L29" s="1706"/>
      <c r="M29" s="1706"/>
      <c r="N29" s="1706"/>
      <c r="O29" s="1706"/>
      <c r="P29" s="1706"/>
      <c r="Q29" s="1706"/>
      <c r="R29" s="1706"/>
      <c r="S29" s="1706"/>
      <c r="T29" s="1706"/>
      <c r="U29" s="1706"/>
      <c r="V29" s="1706"/>
      <c r="W29" s="1706"/>
      <c r="X29" s="1706"/>
      <c r="Y29" s="1706"/>
      <c r="Z29" s="1706"/>
      <c r="AA29" s="1706"/>
      <c r="AB29" s="1706"/>
      <c r="AC29" s="1706"/>
      <c r="AD29" s="1706"/>
      <c r="AE29" s="1706"/>
      <c r="AF29" s="1706"/>
      <c r="AG29" s="1706"/>
      <c r="AH29" s="1706"/>
    </row>
    <row r="30" spans="1:34" ht="15.75" customHeight="1">
      <c r="A30" s="1706"/>
      <c r="B30" s="1706"/>
      <c r="C30" s="1706"/>
      <c r="D30" s="1706"/>
      <c r="E30" s="1706"/>
      <c r="F30" s="1706"/>
      <c r="G30" s="1706"/>
      <c r="H30" s="1706"/>
      <c r="I30" s="1706"/>
      <c r="J30" s="1706"/>
      <c r="K30" s="1706"/>
      <c r="L30" s="1706"/>
      <c r="M30" s="1706"/>
      <c r="N30" s="1706"/>
      <c r="O30" s="1706"/>
      <c r="P30" s="1706"/>
      <c r="Q30" s="1706"/>
      <c r="R30" s="1706"/>
      <c r="S30" s="1706"/>
      <c r="T30" s="1706"/>
      <c r="U30" s="1706"/>
      <c r="V30" s="1706"/>
      <c r="W30" s="1706"/>
      <c r="X30" s="1706"/>
      <c r="Y30" s="1706"/>
      <c r="Z30" s="1706"/>
      <c r="AA30" s="1706"/>
      <c r="AB30" s="1706"/>
      <c r="AC30" s="1706"/>
      <c r="AD30" s="1706"/>
      <c r="AE30" s="1706"/>
      <c r="AF30" s="1706"/>
      <c r="AG30" s="1706"/>
      <c r="AH30" s="1706"/>
    </row>
    <row r="31" spans="1:34" ht="15.75" customHeight="1">
      <c r="A31" s="1706"/>
      <c r="B31" s="1706"/>
      <c r="C31" s="1706"/>
      <c r="D31" s="1706"/>
      <c r="E31" s="1706"/>
      <c r="F31" s="1706"/>
      <c r="G31" s="1706"/>
      <c r="H31" s="1706"/>
      <c r="I31" s="1706"/>
      <c r="J31" s="1706"/>
      <c r="K31" s="1706"/>
      <c r="L31" s="1706"/>
      <c r="M31" s="1706"/>
      <c r="N31" s="1706"/>
      <c r="O31" s="1706"/>
      <c r="P31" s="1706"/>
      <c r="Q31" s="1706"/>
      <c r="R31" s="1706"/>
      <c r="S31" s="1706"/>
      <c r="T31" s="1706"/>
      <c r="U31" s="1706"/>
      <c r="V31" s="1706"/>
      <c r="W31" s="1706"/>
      <c r="X31" s="1706"/>
      <c r="Y31" s="1706"/>
      <c r="Z31" s="1706"/>
      <c r="AA31" s="1706"/>
      <c r="AB31" s="1706"/>
      <c r="AC31" s="1706"/>
      <c r="AD31" s="1706"/>
      <c r="AE31" s="1706"/>
      <c r="AF31" s="1706"/>
      <c r="AG31" s="1706"/>
      <c r="AH31" s="1706"/>
    </row>
    <row r="32" spans="1:34" ht="15.75" customHeight="1">
      <c r="A32" s="1706"/>
      <c r="B32" s="1706"/>
      <c r="C32" s="1706"/>
      <c r="D32" s="1706"/>
      <c r="E32" s="1706"/>
      <c r="F32" s="1706"/>
      <c r="G32" s="1706"/>
      <c r="H32" s="1706"/>
      <c r="I32" s="1706"/>
      <c r="J32" s="1706"/>
      <c r="K32" s="1706"/>
      <c r="L32" s="1706"/>
      <c r="M32" s="1706"/>
      <c r="N32" s="1706"/>
      <c r="O32" s="1706"/>
      <c r="P32" s="1706"/>
      <c r="Q32" s="1706"/>
      <c r="R32" s="1706"/>
      <c r="S32" s="1706"/>
      <c r="T32" s="1706"/>
      <c r="U32" s="1706"/>
      <c r="V32" s="1706"/>
      <c r="W32" s="1706"/>
      <c r="X32" s="1706"/>
      <c r="Y32" s="1706"/>
      <c r="Z32" s="1706"/>
      <c r="AA32" s="1706"/>
      <c r="AB32" s="1706"/>
      <c r="AC32" s="1706"/>
      <c r="AD32" s="1706"/>
      <c r="AE32" s="1706"/>
      <c r="AF32" s="1706"/>
      <c r="AG32" s="1706"/>
      <c r="AH32" s="1706"/>
    </row>
    <row r="33" spans="1:34" ht="15.75" customHeight="1">
      <c r="A33" s="1706"/>
      <c r="B33" s="1706"/>
      <c r="C33" s="1706"/>
      <c r="D33" s="1706"/>
      <c r="E33" s="1706"/>
      <c r="F33" s="1706"/>
      <c r="G33" s="1706"/>
      <c r="H33" s="1706"/>
      <c r="I33" s="1706"/>
      <c r="J33" s="1706"/>
      <c r="K33" s="1706"/>
      <c r="L33" s="1706"/>
      <c r="M33" s="1706"/>
      <c r="N33" s="1706"/>
      <c r="O33" s="1706"/>
      <c r="P33" s="1706"/>
      <c r="Q33" s="1706"/>
      <c r="R33" s="1706"/>
      <c r="S33" s="1706"/>
      <c r="T33" s="1706"/>
      <c r="U33" s="1706"/>
      <c r="V33" s="1706"/>
      <c r="W33" s="1706"/>
      <c r="X33" s="1706"/>
      <c r="Y33" s="1706"/>
      <c r="Z33" s="1706"/>
      <c r="AA33" s="1706"/>
      <c r="AB33" s="1706"/>
      <c r="AC33" s="1706"/>
      <c r="AD33" s="1706"/>
      <c r="AE33" s="1706"/>
      <c r="AF33" s="1706"/>
      <c r="AG33" s="1706"/>
      <c r="AH33" s="1706"/>
    </row>
    <row r="34" spans="1:34" ht="15.75" customHeight="1">
      <c r="A34" s="1706"/>
      <c r="B34" s="1706"/>
      <c r="C34" s="1706"/>
      <c r="D34" s="1706"/>
      <c r="E34" s="1706"/>
      <c r="F34" s="1706"/>
      <c r="G34" s="1706"/>
      <c r="H34" s="1706"/>
      <c r="I34" s="1706"/>
      <c r="J34" s="1706"/>
      <c r="K34" s="1706"/>
      <c r="L34" s="1706"/>
      <c r="M34" s="1706"/>
      <c r="N34" s="1706"/>
      <c r="O34" s="1706"/>
      <c r="P34" s="1706"/>
      <c r="Q34" s="1706"/>
      <c r="R34" s="1706"/>
      <c r="S34" s="1706"/>
      <c r="T34" s="1706"/>
      <c r="U34" s="1706"/>
      <c r="V34" s="1706"/>
      <c r="W34" s="1706"/>
      <c r="X34" s="1706"/>
      <c r="Y34" s="1706"/>
      <c r="Z34" s="1706"/>
      <c r="AA34" s="1706"/>
      <c r="AB34" s="1706"/>
      <c r="AC34" s="1706"/>
      <c r="AD34" s="1706"/>
      <c r="AE34" s="1706"/>
      <c r="AF34" s="1706"/>
      <c r="AG34" s="1706"/>
      <c r="AH34" s="1706"/>
    </row>
    <row r="35" spans="1:34" ht="15.75" customHeight="1">
      <c r="A35" s="1706"/>
      <c r="B35" s="1706"/>
      <c r="C35" s="1706"/>
      <c r="D35" s="1706"/>
      <c r="E35" s="1706"/>
      <c r="F35" s="1706"/>
      <c r="G35" s="1706"/>
      <c r="H35" s="1706"/>
      <c r="I35" s="1706"/>
      <c r="J35" s="1706"/>
      <c r="K35" s="1706"/>
      <c r="L35" s="1706"/>
      <c r="M35" s="1706"/>
      <c r="N35" s="1706"/>
      <c r="O35" s="1706"/>
      <c r="P35" s="1706"/>
      <c r="Q35" s="1706"/>
      <c r="R35" s="1706"/>
      <c r="S35" s="1706"/>
      <c r="T35" s="1706"/>
      <c r="U35" s="1706"/>
      <c r="V35" s="1706"/>
      <c r="W35" s="1706"/>
      <c r="X35" s="1706"/>
      <c r="Y35" s="1706"/>
      <c r="Z35" s="1706"/>
      <c r="AA35" s="1706"/>
      <c r="AB35" s="1706"/>
      <c r="AC35" s="1706"/>
      <c r="AD35" s="1706"/>
      <c r="AE35" s="1706"/>
      <c r="AF35" s="1706"/>
      <c r="AG35" s="1706"/>
      <c r="AH35" s="1706"/>
    </row>
    <row r="36" spans="1:34" ht="15.75" customHeight="1">
      <c r="A36" s="1706"/>
      <c r="B36" s="1706"/>
      <c r="C36" s="1706"/>
      <c r="D36" s="1706"/>
      <c r="E36" s="1706"/>
      <c r="F36" s="1706"/>
      <c r="G36" s="1706"/>
      <c r="H36" s="1706"/>
      <c r="I36" s="1706"/>
      <c r="J36" s="1706"/>
      <c r="K36" s="1706"/>
      <c r="L36" s="1706"/>
      <c r="M36" s="1706"/>
      <c r="N36" s="1706"/>
      <c r="O36" s="1706"/>
      <c r="P36" s="1706"/>
      <c r="Q36" s="1706"/>
      <c r="R36" s="1706"/>
      <c r="S36" s="1706"/>
      <c r="T36" s="1706"/>
      <c r="U36" s="1706"/>
      <c r="V36" s="1706"/>
      <c r="W36" s="1706"/>
      <c r="X36" s="1706"/>
      <c r="Y36" s="1706"/>
      <c r="Z36" s="1706"/>
      <c r="AA36" s="1706"/>
      <c r="AB36" s="1706"/>
      <c r="AC36" s="1706"/>
      <c r="AD36" s="1706"/>
      <c r="AE36" s="1706"/>
      <c r="AF36" s="1706"/>
      <c r="AG36" s="1706"/>
      <c r="AH36" s="1706"/>
    </row>
    <row r="37" spans="1:34" ht="15.75" customHeight="1">
      <c r="A37" s="1706"/>
      <c r="B37" s="1706"/>
      <c r="C37" s="1706"/>
      <c r="D37" s="1706"/>
      <c r="E37" s="1706"/>
      <c r="F37" s="1706"/>
      <c r="G37" s="1706"/>
      <c r="H37" s="1706"/>
      <c r="I37" s="1706"/>
      <c r="J37" s="1706"/>
      <c r="K37" s="1706"/>
      <c r="L37" s="1706"/>
      <c r="M37" s="1706"/>
      <c r="N37" s="1706"/>
      <c r="O37" s="1706"/>
      <c r="P37" s="1706"/>
      <c r="Q37" s="1706"/>
      <c r="R37" s="1706"/>
      <c r="S37" s="1706"/>
      <c r="T37" s="1706"/>
      <c r="U37" s="1706"/>
      <c r="V37" s="1706"/>
      <c r="W37" s="1706"/>
      <c r="X37" s="1706"/>
      <c r="Y37" s="1706"/>
      <c r="Z37" s="1706"/>
      <c r="AA37" s="1706"/>
      <c r="AB37" s="1706"/>
      <c r="AC37" s="1706"/>
      <c r="AD37" s="1706"/>
      <c r="AE37" s="1706"/>
      <c r="AF37" s="1706"/>
      <c r="AG37" s="1706"/>
      <c r="AH37" s="1706"/>
    </row>
    <row r="38" spans="1:34" ht="15.75" customHeight="1">
      <c r="A38" s="1706"/>
      <c r="B38" s="1706"/>
      <c r="C38" s="1706"/>
      <c r="D38" s="1706"/>
      <c r="E38" s="1706"/>
      <c r="F38" s="1706"/>
      <c r="G38" s="1706"/>
      <c r="H38" s="1706"/>
      <c r="I38" s="1706"/>
      <c r="J38" s="1706"/>
      <c r="K38" s="1706"/>
      <c r="L38" s="1706"/>
      <c r="M38" s="1706"/>
      <c r="N38" s="1706"/>
      <c r="O38" s="1706"/>
      <c r="P38" s="1706"/>
      <c r="Q38" s="1706"/>
      <c r="R38" s="1706"/>
      <c r="S38" s="1706"/>
      <c r="T38" s="1706"/>
      <c r="U38" s="1706"/>
      <c r="V38" s="1706"/>
      <c r="W38" s="1706"/>
      <c r="X38" s="1706"/>
      <c r="Y38" s="1706"/>
      <c r="Z38" s="1706"/>
      <c r="AA38" s="1706"/>
      <c r="AB38" s="1706"/>
      <c r="AC38" s="1706"/>
      <c r="AD38" s="1706"/>
      <c r="AE38" s="1706"/>
      <c r="AF38" s="1706"/>
      <c r="AG38" s="1706"/>
      <c r="AH38" s="1706"/>
    </row>
    <row r="39" spans="1:34" ht="15.75" customHeight="1">
      <c r="A39" s="1706"/>
      <c r="B39" s="1706"/>
      <c r="C39" s="1706"/>
      <c r="D39" s="1706"/>
      <c r="E39" s="1706"/>
      <c r="F39" s="1706"/>
      <c r="G39" s="1706"/>
      <c r="H39" s="1706"/>
      <c r="I39" s="1706"/>
      <c r="J39" s="1706"/>
      <c r="K39" s="1706"/>
      <c r="L39" s="1706"/>
      <c r="M39" s="1706"/>
      <c r="N39" s="1706"/>
      <c r="O39" s="1706"/>
      <c r="P39" s="1706"/>
      <c r="Q39" s="1706"/>
      <c r="R39" s="1706"/>
      <c r="S39" s="1706"/>
      <c r="T39" s="1706"/>
      <c r="U39" s="1706"/>
      <c r="V39" s="1706"/>
      <c r="W39" s="1706"/>
      <c r="X39" s="1706"/>
      <c r="Y39" s="1706"/>
      <c r="Z39" s="1706"/>
      <c r="AA39" s="1706"/>
      <c r="AB39" s="1706"/>
      <c r="AC39" s="1706"/>
      <c r="AD39" s="1706"/>
      <c r="AE39" s="1706"/>
      <c r="AF39" s="1706"/>
      <c r="AG39" s="1706"/>
      <c r="AH39" s="1706"/>
    </row>
    <row r="40" spans="1:34" ht="15.75" customHeight="1">
      <c r="A40" s="1706"/>
      <c r="B40" s="1706"/>
      <c r="C40" s="1706"/>
      <c r="D40" s="1706"/>
      <c r="E40" s="1706"/>
      <c r="F40" s="1706"/>
      <c r="G40" s="1706"/>
      <c r="H40" s="1706"/>
      <c r="I40" s="1706"/>
      <c r="J40" s="1706"/>
      <c r="K40" s="1706"/>
      <c r="L40" s="1706"/>
      <c r="M40" s="1706"/>
      <c r="N40" s="1706"/>
      <c r="O40" s="1706"/>
      <c r="P40" s="1706"/>
      <c r="Q40" s="1706"/>
      <c r="R40" s="1706"/>
      <c r="S40" s="1706"/>
      <c r="T40" s="1706"/>
      <c r="U40" s="1706"/>
      <c r="V40" s="1706"/>
      <c r="W40" s="1706"/>
      <c r="X40" s="1706"/>
      <c r="Y40" s="1706"/>
      <c r="Z40" s="1706"/>
      <c r="AA40" s="1706"/>
      <c r="AB40" s="1706"/>
      <c r="AC40" s="1706"/>
      <c r="AD40" s="1706"/>
      <c r="AE40" s="1706"/>
      <c r="AF40" s="1706"/>
      <c r="AG40" s="1706"/>
      <c r="AH40" s="1706"/>
    </row>
    <row r="41" spans="1:34" ht="15.75" customHeight="1">
      <c r="A41" s="1706"/>
      <c r="B41" s="1706"/>
      <c r="C41" s="1706"/>
      <c r="D41" s="1706"/>
      <c r="E41" s="1706"/>
      <c r="F41" s="1706"/>
      <c r="G41" s="1706"/>
      <c r="H41" s="1706"/>
      <c r="I41" s="1706"/>
      <c r="J41" s="1706"/>
      <c r="K41" s="1706"/>
      <c r="L41" s="1706"/>
      <c r="M41" s="1706"/>
      <c r="N41" s="1706"/>
      <c r="O41" s="1706"/>
      <c r="P41" s="1706"/>
      <c r="Q41" s="1706"/>
      <c r="R41" s="1706"/>
      <c r="S41" s="1706"/>
      <c r="T41" s="1706"/>
      <c r="U41" s="1706"/>
      <c r="V41" s="1706"/>
      <c r="W41" s="1706"/>
      <c r="X41" s="1706"/>
      <c r="Y41" s="1706"/>
      <c r="Z41" s="1706"/>
      <c r="AA41" s="1706"/>
      <c r="AB41" s="1706"/>
      <c r="AC41" s="1706"/>
      <c r="AD41" s="1706"/>
      <c r="AE41" s="1706"/>
      <c r="AF41" s="1706"/>
      <c r="AG41" s="1706"/>
      <c r="AH41" s="1706"/>
    </row>
    <row r="42" spans="1:34" ht="15.75" customHeight="1">
      <c r="A42" s="1706"/>
      <c r="B42" s="1706"/>
      <c r="C42" s="1706"/>
      <c r="D42" s="1706"/>
      <c r="E42" s="1706"/>
      <c r="F42" s="1706"/>
      <c r="G42" s="1706"/>
      <c r="H42" s="1706"/>
      <c r="I42" s="1706"/>
      <c r="J42" s="1706"/>
      <c r="K42" s="1706"/>
      <c r="L42" s="1706"/>
      <c r="M42" s="1706"/>
      <c r="N42" s="1706"/>
      <c r="O42" s="1706"/>
      <c r="P42" s="1706"/>
      <c r="Q42" s="1706"/>
      <c r="R42" s="1706"/>
      <c r="S42" s="1706"/>
      <c r="T42" s="1706"/>
      <c r="U42" s="1706"/>
      <c r="V42" s="1706"/>
      <c r="W42" s="1706"/>
      <c r="X42" s="1706"/>
      <c r="Y42" s="1706"/>
      <c r="Z42" s="1706"/>
      <c r="AA42" s="1706"/>
      <c r="AB42" s="1706"/>
      <c r="AC42" s="1706"/>
      <c r="AD42" s="1706"/>
      <c r="AE42" s="1706"/>
      <c r="AF42" s="1706"/>
      <c r="AG42" s="1706"/>
      <c r="AH42" s="1706"/>
    </row>
    <row r="43" spans="1:34" ht="15.75" customHeight="1">
      <c r="A43" s="1706"/>
      <c r="B43" s="1706"/>
      <c r="C43" s="1706"/>
      <c r="D43" s="1706"/>
      <c r="E43" s="1706"/>
      <c r="F43" s="1706"/>
      <c r="G43" s="1706"/>
      <c r="H43" s="1706"/>
      <c r="I43" s="1706"/>
      <c r="J43" s="1706"/>
      <c r="K43" s="1706"/>
      <c r="L43" s="1706"/>
      <c r="M43" s="1706"/>
      <c r="N43" s="1706"/>
      <c r="O43" s="1706"/>
      <c r="P43" s="1706"/>
      <c r="Q43" s="1706"/>
      <c r="R43" s="1706"/>
      <c r="S43" s="1706"/>
      <c r="T43" s="1706"/>
      <c r="U43" s="1706"/>
      <c r="V43" s="1706"/>
      <c r="W43" s="1706"/>
      <c r="X43" s="1706"/>
      <c r="Y43" s="1706"/>
      <c r="Z43" s="1706"/>
      <c r="AA43" s="1706"/>
      <c r="AB43" s="1706"/>
      <c r="AC43" s="1706"/>
      <c r="AD43" s="1706"/>
      <c r="AE43" s="1706"/>
      <c r="AF43" s="1706"/>
      <c r="AG43" s="1706"/>
      <c r="AH43" s="1706"/>
    </row>
    <row r="44" spans="1:34" ht="15.75" customHeight="1">
      <c r="A44" s="1706"/>
      <c r="B44" s="1706"/>
      <c r="C44" s="1706"/>
      <c r="D44" s="1706"/>
      <c r="E44" s="1706"/>
      <c r="F44" s="1706"/>
      <c r="G44" s="1706"/>
      <c r="H44" s="1706"/>
      <c r="I44" s="1706"/>
      <c r="J44" s="1706"/>
      <c r="K44" s="1706"/>
      <c r="L44" s="1706"/>
      <c r="M44" s="1706"/>
      <c r="N44" s="1706"/>
      <c r="O44" s="1706"/>
      <c r="P44" s="1706"/>
      <c r="Q44" s="1706"/>
      <c r="R44" s="1706"/>
      <c r="S44" s="1706"/>
      <c r="T44" s="1706"/>
      <c r="U44" s="1706"/>
      <c r="V44" s="1706"/>
      <c r="W44" s="1706"/>
      <c r="X44" s="1706"/>
      <c r="Y44" s="1706"/>
      <c r="Z44" s="1706"/>
      <c r="AA44" s="1706"/>
      <c r="AB44" s="1706"/>
      <c r="AC44" s="1706"/>
      <c r="AD44" s="1706"/>
      <c r="AE44" s="1706"/>
      <c r="AF44" s="1706"/>
      <c r="AG44" s="1706"/>
      <c r="AH44" s="1706"/>
    </row>
    <row r="45" spans="1:34" ht="15.75" customHeight="1">
      <c r="A45" s="1706"/>
      <c r="B45" s="1706"/>
      <c r="C45" s="1706"/>
      <c r="D45" s="1706"/>
      <c r="E45" s="1706"/>
      <c r="F45" s="1706"/>
      <c r="G45" s="1706"/>
      <c r="H45" s="1706"/>
      <c r="I45" s="1706"/>
      <c r="J45" s="1706"/>
      <c r="K45" s="1706"/>
      <c r="L45" s="1706"/>
      <c r="M45" s="1706"/>
      <c r="N45" s="1706"/>
      <c r="O45" s="1706"/>
      <c r="P45" s="1706"/>
      <c r="Q45" s="1706"/>
      <c r="R45" s="1706"/>
      <c r="S45" s="1706"/>
      <c r="T45" s="1706"/>
      <c r="U45" s="1706"/>
      <c r="V45" s="1706"/>
      <c r="W45" s="1706"/>
      <c r="X45" s="1706"/>
      <c r="Y45" s="1706"/>
      <c r="Z45" s="1706"/>
      <c r="AA45" s="1706"/>
      <c r="AB45" s="1706"/>
      <c r="AC45" s="1706"/>
      <c r="AD45" s="1706"/>
      <c r="AE45" s="1706"/>
      <c r="AF45" s="1706"/>
      <c r="AG45" s="1706"/>
      <c r="AH45" s="1706"/>
    </row>
    <row r="46" spans="1:34" ht="15.75" customHeight="1">
      <c r="A46" s="1706"/>
      <c r="B46" s="1706"/>
      <c r="C46" s="1706"/>
      <c r="D46" s="1706"/>
      <c r="E46" s="1706"/>
      <c r="F46" s="1706"/>
      <c r="G46" s="1706"/>
      <c r="H46" s="1706"/>
      <c r="I46" s="1706"/>
      <c r="J46" s="1706"/>
      <c r="K46" s="1706"/>
      <c r="L46" s="1706"/>
      <c r="M46" s="1706"/>
      <c r="N46" s="1706"/>
      <c r="O46" s="1706"/>
      <c r="P46" s="1706"/>
      <c r="Q46" s="1706"/>
      <c r="R46" s="1706"/>
      <c r="S46" s="1706"/>
      <c r="T46" s="1706"/>
      <c r="U46" s="1706"/>
      <c r="V46" s="1706"/>
      <c r="W46" s="1706"/>
      <c r="X46" s="1706"/>
      <c r="Y46" s="1706"/>
      <c r="Z46" s="1706"/>
      <c r="AA46" s="1706"/>
      <c r="AB46" s="1706"/>
      <c r="AC46" s="1706"/>
      <c r="AD46" s="1706"/>
      <c r="AE46" s="1706"/>
      <c r="AF46" s="1706"/>
      <c r="AG46" s="1706"/>
      <c r="AH46" s="1706"/>
    </row>
    <row r="47" spans="1:34" ht="15.75" customHeight="1">
      <c r="A47" s="1706"/>
      <c r="B47" s="1706"/>
      <c r="C47" s="1706"/>
      <c r="D47" s="1706"/>
      <c r="E47" s="1706"/>
      <c r="F47" s="1706"/>
      <c r="G47" s="1706"/>
      <c r="H47" s="1706"/>
      <c r="I47" s="1706"/>
      <c r="J47" s="1706"/>
      <c r="K47" s="1706"/>
      <c r="L47" s="1706"/>
      <c r="M47" s="1706"/>
      <c r="N47" s="1706"/>
      <c r="O47" s="1706"/>
      <c r="P47" s="1706"/>
      <c r="Q47" s="1706"/>
      <c r="R47" s="1706"/>
      <c r="S47" s="1706"/>
      <c r="T47" s="1706"/>
      <c r="U47" s="1706"/>
      <c r="V47" s="1706"/>
      <c r="W47" s="1706"/>
      <c r="X47" s="1706"/>
      <c r="Y47" s="1706"/>
      <c r="Z47" s="1706"/>
      <c r="AA47" s="1706"/>
      <c r="AB47" s="1706"/>
      <c r="AC47" s="1706"/>
      <c r="AD47" s="1706"/>
      <c r="AE47" s="1706"/>
      <c r="AF47" s="1706"/>
      <c r="AG47" s="1706"/>
      <c r="AH47" s="1706"/>
    </row>
    <row r="48" spans="1:34" ht="15.75" customHeight="1">
      <c r="A48" s="1706"/>
      <c r="B48" s="1706"/>
      <c r="C48" s="1706"/>
      <c r="D48" s="1706"/>
      <c r="E48" s="1706"/>
      <c r="F48" s="1706"/>
      <c r="G48" s="1706"/>
      <c r="H48" s="1706"/>
      <c r="I48" s="1706"/>
      <c r="J48" s="1706"/>
      <c r="K48" s="1706"/>
      <c r="L48" s="1706"/>
      <c r="M48" s="1706"/>
      <c r="N48" s="1706"/>
      <c r="O48" s="1706"/>
      <c r="P48" s="1706"/>
      <c r="Q48" s="1706"/>
      <c r="R48" s="1706"/>
      <c r="S48" s="1706"/>
      <c r="T48" s="1706"/>
      <c r="U48" s="1706"/>
      <c r="V48" s="1706"/>
      <c r="W48" s="1706"/>
      <c r="X48" s="1706"/>
      <c r="Y48" s="1706"/>
      <c r="Z48" s="1706"/>
      <c r="AA48" s="1706"/>
      <c r="AB48" s="1706"/>
      <c r="AC48" s="1706"/>
      <c r="AD48" s="1706"/>
      <c r="AE48" s="1706"/>
      <c r="AF48" s="1706"/>
      <c r="AG48" s="1706"/>
      <c r="AH48" s="1706"/>
    </row>
    <row r="49" spans="1:34" ht="15.75" customHeight="1">
      <c r="A49" s="1706"/>
      <c r="B49" s="1706"/>
      <c r="C49" s="1706"/>
      <c r="D49" s="1706"/>
      <c r="E49" s="1706"/>
      <c r="F49" s="1706"/>
      <c r="G49" s="1706"/>
      <c r="H49" s="1706"/>
      <c r="I49" s="1706"/>
      <c r="J49" s="1706"/>
      <c r="K49" s="1706"/>
      <c r="L49" s="1706"/>
      <c r="M49" s="1706"/>
      <c r="N49" s="1706"/>
      <c r="O49" s="1706"/>
      <c r="P49" s="1706"/>
      <c r="Q49" s="1706"/>
      <c r="R49" s="1706"/>
      <c r="S49" s="1706"/>
      <c r="T49" s="1706"/>
      <c r="U49" s="1706"/>
      <c r="V49" s="1706"/>
      <c r="W49" s="1706"/>
      <c r="X49" s="1706"/>
      <c r="Y49" s="1706"/>
      <c r="Z49" s="1706"/>
      <c r="AA49" s="1706"/>
      <c r="AB49" s="1706"/>
      <c r="AC49" s="1706"/>
      <c r="AD49" s="1706"/>
      <c r="AE49" s="1706"/>
      <c r="AF49" s="1706"/>
      <c r="AG49" s="1706"/>
      <c r="AH49" s="1706"/>
    </row>
    <row r="50" spans="1:34" ht="15.75" customHeight="1">
      <c r="A50" s="1706"/>
      <c r="B50" s="1706"/>
      <c r="C50" s="1706"/>
      <c r="D50" s="1706"/>
      <c r="E50" s="1706"/>
      <c r="F50" s="1706"/>
      <c r="G50" s="1706"/>
      <c r="H50" s="1706"/>
      <c r="I50" s="1706"/>
      <c r="J50" s="1706"/>
      <c r="K50" s="1706"/>
      <c r="L50" s="1706"/>
      <c r="M50" s="1706"/>
      <c r="N50" s="1706"/>
      <c r="O50" s="1706"/>
      <c r="P50" s="1706"/>
      <c r="Q50" s="1706"/>
      <c r="R50" s="1706"/>
      <c r="S50" s="1706"/>
      <c r="T50" s="1706"/>
      <c r="U50" s="1706"/>
      <c r="V50" s="1706"/>
      <c r="W50" s="1706"/>
      <c r="X50" s="1706"/>
      <c r="Y50" s="1706"/>
      <c r="Z50" s="1706"/>
      <c r="AA50" s="1706"/>
      <c r="AB50" s="1706"/>
      <c r="AC50" s="1706"/>
      <c r="AD50" s="1706"/>
      <c r="AE50" s="1706"/>
      <c r="AF50" s="1706"/>
      <c r="AG50" s="1706"/>
      <c r="AH50" s="1706"/>
    </row>
    <row r="51" spans="1:34" ht="15.75" customHeight="1">
      <c r="A51" s="1706"/>
      <c r="B51" s="1706"/>
      <c r="C51" s="1706"/>
      <c r="D51" s="1706"/>
      <c r="E51" s="1706"/>
      <c r="F51" s="1706"/>
      <c r="G51" s="1706"/>
      <c r="H51" s="1706"/>
      <c r="I51" s="1706"/>
      <c r="J51" s="1706"/>
      <c r="K51" s="1706"/>
      <c r="L51" s="1706"/>
      <c r="M51" s="1706"/>
      <c r="N51" s="1706"/>
      <c r="O51" s="1706"/>
      <c r="P51" s="1706"/>
      <c r="Q51" s="1706"/>
      <c r="R51" s="1706"/>
      <c r="S51" s="1706"/>
      <c r="T51" s="1706"/>
      <c r="U51" s="1706"/>
      <c r="V51" s="1706"/>
      <c r="W51" s="1706"/>
      <c r="X51" s="1706"/>
      <c r="Y51" s="1706"/>
      <c r="Z51" s="1706"/>
      <c r="AA51" s="1706"/>
      <c r="AB51" s="1706"/>
      <c r="AC51" s="1706"/>
      <c r="AD51" s="1706"/>
      <c r="AE51" s="1706"/>
      <c r="AF51" s="1706"/>
      <c r="AG51" s="1706"/>
      <c r="AH51" s="1706"/>
    </row>
    <row r="52" spans="1:34" ht="15.75" customHeight="1">
      <c r="A52" s="1706"/>
      <c r="B52" s="1706"/>
      <c r="C52" s="1706"/>
      <c r="D52" s="1706"/>
      <c r="E52" s="1706"/>
      <c r="F52" s="1706"/>
      <c r="G52" s="1706"/>
      <c r="H52" s="1706"/>
      <c r="I52" s="1706"/>
      <c r="J52" s="1706"/>
      <c r="K52" s="1706"/>
      <c r="L52" s="1706"/>
      <c r="M52" s="1706"/>
      <c r="N52" s="1706"/>
      <c r="O52" s="1706"/>
      <c r="P52" s="1706"/>
      <c r="Q52" s="1706"/>
      <c r="R52" s="1706"/>
      <c r="S52" s="1706"/>
      <c r="T52" s="1706"/>
      <c r="U52" s="1706"/>
      <c r="V52" s="1706"/>
      <c r="W52" s="1706"/>
      <c r="X52" s="1706"/>
      <c r="Y52" s="1706"/>
      <c r="Z52" s="1706"/>
      <c r="AA52" s="1706"/>
      <c r="AB52" s="1706"/>
      <c r="AC52" s="1706"/>
      <c r="AD52" s="1706"/>
      <c r="AE52" s="1706"/>
      <c r="AF52" s="1706"/>
      <c r="AG52" s="1706"/>
      <c r="AH52" s="1706"/>
    </row>
    <row r="53" spans="1:34" ht="15.75" customHeight="1">
      <c r="A53" s="1706"/>
      <c r="B53" s="1706"/>
      <c r="C53" s="1706"/>
      <c r="D53" s="1706"/>
      <c r="E53" s="1706"/>
      <c r="F53" s="1706"/>
      <c r="G53" s="1706"/>
      <c r="H53" s="1706"/>
      <c r="I53" s="1706"/>
      <c r="J53" s="1706"/>
      <c r="K53" s="1706"/>
      <c r="L53" s="1706"/>
      <c r="M53" s="1706"/>
      <c r="N53" s="1706"/>
      <c r="O53" s="1706"/>
      <c r="P53" s="1706"/>
      <c r="Q53" s="1706"/>
      <c r="R53" s="1706"/>
      <c r="S53" s="1706"/>
      <c r="T53" s="1706"/>
      <c r="U53" s="1706"/>
      <c r="V53" s="1706"/>
      <c r="W53" s="1706"/>
      <c r="X53" s="1706"/>
      <c r="Y53" s="1706"/>
      <c r="Z53" s="1706"/>
      <c r="AA53" s="1706"/>
      <c r="AB53" s="1706"/>
      <c r="AC53" s="1706"/>
      <c r="AD53" s="1706"/>
      <c r="AE53" s="1706"/>
      <c r="AF53" s="1706"/>
      <c r="AG53" s="1706"/>
      <c r="AH53" s="1706"/>
    </row>
    <row r="54" spans="1:34" ht="15.75" customHeight="1">
      <c r="A54" s="1706"/>
      <c r="B54" s="1706"/>
      <c r="C54" s="1706"/>
      <c r="D54" s="1706"/>
      <c r="E54" s="1706"/>
      <c r="F54" s="1706"/>
      <c r="G54" s="1706"/>
      <c r="H54" s="1706"/>
      <c r="I54" s="1706"/>
      <c r="J54" s="1706"/>
      <c r="K54" s="1706"/>
      <c r="L54" s="1706"/>
      <c r="M54" s="1706"/>
      <c r="N54" s="1706"/>
      <c r="O54" s="1706"/>
      <c r="P54" s="1706"/>
      <c r="Q54" s="1706"/>
      <c r="R54" s="1706"/>
      <c r="S54" s="1706"/>
      <c r="T54" s="1706"/>
      <c r="U54" s="1706"/>
      <c r="V54" s="1706"/>
      <c r="W54" s="1706"/>
      <c r="X54" s="1706"/>
      <c r="Y54" s="1706"/>
      <c r="Z54" s="1706"/>
      <c r="AA54" s="1706"/>
      <c r="AB54" s="1706"/>
      <c r="AC54" s="1706"/>
      <c r="AD54" s="1706"/>
      <c r="AE54" s="1706"/>
      <c r="AF54" s="1706"/>
      <c r="AG54" s="1706"/>
      <c r="AH54" s="1706"/>
    </row>
    <row r="55" spans="1:34" ht="15.75" customHeight="1">
      <c r="A55" s="1706"/>
      <c r="B55" s="1706"/>
      <c r="C55" s="1706"/>
      <c r="D55" s="1706"/>
      <c r="E55" s="1706"/>
      <c r="F55" s="1706"/>
      <c r="G55" s="1706"/>
      <c r="H55" s="1706"/>
      <c r="I55" s="1706"/>
      <c r="J55" s="1706"/>
      <c r="K55" s="1706"/>
      <c r="L55" s="1706"/>
      <c r="M55" s="1706"/>
      <c r="N55" s="1706"/>
      <c r="O55" s="1706"/>
      <c r="P55" s="1706"/>
      <c r="Q55" s="1706"/>
      <c r="R55" s="1706"/>
      <c r="S55" s="1706"/>
      <c r="T55" s="1706"/>
      <c r="U55" s="1706"/>
      <c r="V55" s="1706"/>
      <c r="W55" s="1706"/>
      <c r="X55" s="1706"/>
      <c r="Y55" s="1706"/>
      <c r="Z55" s="1706"/>
      <c r="AA55" s="1706"/>
      <c r="AB55" s="1706"/>
      <c r="AC55" s="1706"/>
      <c r="AD55" s="1706"/>
      <c r="AE55" s="1706"/>
      <c r="AF55" s="1706"/>
      <c r="AG55" s="1706"/>
      <c r="AH55" s="1706"/>
    </row>
    <row r="56" spans="1:34" ht="15.75" customHeight="1">
      <c r="A56" s="1706"/>
      <c r="B56" s="1706"/>
      <c r="C56" s="1706"/>
      <c r="D56" s="1706"/>
      <c r="E56" s="1706"/>
      <c r="F56" s="1706"/>
      <c r="G56" s="1706"/>
      <c r="H56" s="1706"/>
      <c r="I56" s="1706"/>
      <c r="J56" s="1706"/>
      <c r="K56" s="1706"/>
      <c r="L56" s="1706"/>
      <c r="M56" s="1706"/>
      <c r="N56" s="1706"/>
      <c r="O56" s="1706"/>
      <c r="P56" s="1706"/>
      <c r="Q56" s="1706"/>
      <c r="R56" s="1706"/>
      <c r="S56" s="1706"/>
      <c r="T56" s="1706"/>
      <c r="U56" s="1706"/>
      <c r="V56" s="1706"/>
      <c r="W56" s="1706"/>
      <c r="X56" s="1706"/>
      <c r="Y56" s="1706"/>
      <c r="Z56" s="1706"/>
      <c r="AA56" s="1706"/>
      <c r="AB56" s="1706"/>
      <c r="AC56" s="1706"/>
      <c r="AD56" s="1706"/>
      <c r="AE56" s="1706"/>
      <c r="AF56" s="1706"/>
      <c r="AG56" s="1706"/>
      <c r="AH56" s="1706"/>
    </row>
    <row r="57" spans="1:34" ht="15.75" customHeight="1">
      <c r="A57" s="1706"/>
      <c r="B57" s="1706"/>
      <c r="C57" s="1706"/>
      <c r="D57" s="1706"/>
      <c r="E57" s="1706"/>
      <c r="F57" s="1706"/>
      <c r="G57" s="1706"/>
      <c r="H57" s="1706"/>
      <c r="I57" s="1706"/>
      <c r="J57" s="1706"/>
      <c r="K57" s="1706"/>
      <c r="L57" s="1706"/>
      <c r="M57" s="1706"/>
      <c r="N57" s="1706"/>
      <c r="O57" s="1706"/>
      <c r="P57" s="1706"/>
      <c r="Q57" s="1706"/>
      <c r="R57" s="1706"/>
      <c r="S57" s="1706"/>
      <c r="T57" s="1706"/>
      <c r="U57" s="1706"/>
      <c r="V57" s="1706"/>
      <c r="W57" s="1706"/>
      <c r="X57" s="1706"/>
      <c r="Y57" s="1706"/>
      <c r="Z57" s="1706"/>
      <c r="AA57" s="1706"/>
      <c r="AB57" s="1706"/>
      <c r="AC57" s="1706"/>
      <c r="AD57" s="1706"/>
      <c r="AE57" s="1706"/>
      <c r="AF57" s="1706"/>
      <c r="AG57" s="1706"/>
      <c r="AH57" s="1706"/>
    </row>
    <row r="58" spans="1:34" ht="15.75" customHeight="1">
      <c r="A58" s="1706"/>
      <c r="B58" s="1706"/>
      <c r="C58" s="1706"/>
      <c r="D58" s="1706"/>
      <c r="E58" s="1706"/>
      <c r="F58" s="1706"/>
      <c r="G58" s="1706"/>
      <c r="H58" s="1706"/>
      <c r="I58" s="1706"/>
      <c r="J58" s="1706"/>
      <c r="K58" s="1706"/>
      <c r="L58" s="1706"/>
      <c r="M58" s="1706"/>
      <c r="N58" s="1706"/>
      <c r="O58" s="1706"/>
      <c r="P58" s="1706"/>
      <c r="Q58" s="1706"/>
      <c r="R58" s="1706"/>
      <c r="S58" s="1706"/>
      <c r="T58" s="1706"/>
      <c r="U58" s="1706"/>
      <c r="V58" s="1706"/>
      <c r="W58" s="1706"/>
      <c r="X58" s="1706"/>
      <c r="Y58" s="1706"/>
      <c r="Z58" s="1706"/>
      <c r="AA58" s="1706"/>
      <c r="AB58" s="1706"/>
      <c r="AC58" s="1706"/>
      <c r="AD58" s="1706"/>
      <c r="AE58" s="1706"/>
      <c r="AF58" s="1706"/>
      <c r="AG58" s="1706"/>
      <c r="AH58" s="1706"/>
    </row>
    <row r="59" spans="1:34" ht="15.75" customHeight="1">
      <c r="A59" s="1706"/>
      <c r="B59" s="1706"/>
      <c r="C59" s="1706"/>
      <c r="D59" s="1706"/>
      <c r="E59" s="1706"/>
      <c r="F59" s="1706"/>
      <c r="G59" s="1706"/>
      <c r="H59" s="1706"/>
      <c r="I59" s="1706"/>
      <c r="J59" s="1706"/>
      <c r="K59" s="1706"/>
      <c r="L59" s="1706"/>
      <c r="M59" s="1706"/>
      <c r="N59" s="1706"/>
      <c r="O59" s="1706"/>
      <c r="P59" s="1706"/>
      <c r="Q59" s="1706"/>
      <c r="R59" s="1706"/>
      <c r="S59" s="1706"/>
      <c r="T59" s="1706"/>
      <c r="U59" s="1706"/>
      <c r="V59" s="1706"/>
      <c r="W59" s="1706"/>
      <c r="X59" s="1706"/>
      <c r="Y59" s="1706"/>
      <c r="Z59" s="1706"/>
      <c r="AA59" s="1706"/>
      <c r="AB59" s="1706"/>
      <c r="AC59" s="1706"/>
      <c r="AD59" s="1706"/>
      <c r="AE59" s="1706"/>
      <c r="AF59" s="1706"/>
      <c r="AG59" s="1706"/>
      <c r="AH59" s="1706"/>
    </row>
    <row r="60" spans="1:34" ht="15.75" customHeight="1">
      <c r="A60" s="1706"/>
      <c r="B60" s="1706"/>
      <c r="C60" s="1706"/>
      <c r="D60" s="1706"/>
      <c r="E60" s="1706"/>
      <c r="F60" s="1706"/>
      <c r="G60" s="1706"/>
      <c r="H60" s="1706"/>
      <c r="I60" s="1706"/>
      <c r="J60" s="1706"/>
      <c r="K60" s="1706"/>
      <c r="L60" s="1706"/>
      <c r="M60" s="1706"/>
      <c r="N60" s="1706"/>
      <c r="O60" s="1706"/>
      <c r="P60" s="1706"/>
      <c r="Q60" s="1706"/>
      <c r="R60" s="1706"/>
      <c r="S60" s="1706"/>
      <c r="T60" s="1706"/>
      <c r="U60" s="1706"/>
      <c r="V60" s="1706"/>
      <c r="W60" s="1706"/>
      <c r="X60" s="1706"/>
      <c r="Y60" s="1706"/>
      <c r="Z60" s="1706"/>
      <c r="AA60" s="1706"/>
      <c r="AB60" s="1706"/>
      <c r="AC60" s="1706"/>
      <c r="AD60" s="1706"/>
      <c r="AE60" s="1706"/>
      <c r="AF60" s="1706"/>
      <c r="AG60" s="1706"/>
      <c r="AH60" s="1706"/>
    </row>
    <row r="61" spans="1:34" ht="15.75" customHeight="1">
      <c r="A61" s="1706"/>
      <c r="B61" s="1706"/>
      <c r="C61" s="1706"/>
      <c r="D61" s="1706"/>
      <c r="E61" s="1706"/>
      <c r="F61" s="1706"/>
      <c r="G61" s="1706"/>
      <c r="H61" s="1706"/>
      <c r="I61" s="1706"/>
      <c r="J61" s="1706"/>
      <c r="K61" s="1706"/>
      <c r="L61" s="1706"/>
      <c r="M61" s="1706"/>
      <c r="N61" s="1706"/>
      <c r="O61" s="1706"/>
      <c r="P61" s="1706"/>
      <c r="Q61" s="1706"/>
      <c r="R61" s="1706"/>
      <c r="S61" s="1706"/>
      <c r="T61" s="1706"/>
      <c r="U61" s="1706"/>
      <c r="V61" s="1706"/>
      <c r="W61" s="1706"/>
      <c r="X61" s="1706"/>
      <c r="Y61" s="1706"/>
      <c r="Z61" s="1706"/>
      <c r="AA61" s="1706"/>
      <c r="AB61" s="1706"/>
      <c r="AC61" s="1706"/>
      <c r="AD61" s="1706"/>
      <c r="AE61" s="1706"/>
      <c r="AF61" s="1706"/>
      <c r="AG61" s="1706"/>
      <c r="AH61" s="1706"/>
    </row>
    <row r="62" spans="1:34" ht="15.75" customHeight="1">
      <c r="A62" s="1706"/>
      <c r="B62" s="1706"/>
      <c r="C62" s="1706"/>
      <c r="D62" s="1706"/>
      <c r="E62" s="1706"/>
      <c r="F62" s="1706"/>
      <c r="G62" s="1706"/>
      <c r="H62" s="1706"/>
      <c r="I62" s="1706"/>
      <c r="J62" s="1706"/>
      <c r="K62" s="1706"/>
      <c r="L62" s="1706"/>
      <c r="M62" s="1706"/>
      <c r="N62" s="1706"/>
      <c r="O62" s="1706"/>
      <c r="P62" s="1706"/>
      <c r="Q62" s="1706"/>
      <c r="R62" s="1706"/>
      <c r="S62" s="1706"/>
      <c r="T62" s="1706"/>
      <c r="U62" s="1706"/>
      <c r="V62" s="1706"/>
      <c r="W62" s="1706"/>
      <c r="X62" s="1706"/>
      <c r="Y62" s="1706"/>
      <c r="Z62" s="1706"/>
      <c r="AA62" s="1706"/>
      <c r="AB62" s="1706"/>
      <c r="AC62" s="1706"/>
      <c r="AD62" s="1706"/>
      <c r="AE62" s="1706"/>
      <c r="AF62" s="1706"/>
      <c r="AG62" s="1706"/>
      <c r="AH62" s="1706"/>
    </row>
    <row r="63" spans="1:34" ht="15.75" customHeight="1">
      <c r="A63" s="1706"/>
      <c r="B63" s="1706"/>
      <c r="C63" s="1706"/>
      <c r="D63" s="1706"/>
      <c r="E63" s="1706"/>
      <c r="F63" s="1706"/>
      <c r="G63" s="1706"/>
      <c r="H63" s="1706"/>
      <c r="I63" s="1706"/>
      <c r="J63" s="1706"/>
      <c r="K63" s="1706"/>
      <c r="L63" s="1706"/>
      <c r="M63" s="1706"/>
      <c r="N63" s="1706"/>
      <c r="O63" s="1706"/>
      <c r="P63" s="1706"/>
      <c r="Q63" s="1706"/>
      <c r="R63" s="1706"/>
      <c r="S63" s="1706"/>
      <c r="T63" s="1706"/>
      <c r="U63" s="1706"/>
      <c r="V63" s="1706"/>
      <c r="W63" s="1706"/>
      <c r="X63" s="1706"/>
      <c r="Y63" s="1706"/>
      <c r="Z63" s="1706"/>
      <c r="AA63" s="1706"/>
      <c r="AB63" s="1706"/>
      <c r="AC63" s="1706"/>
      <c r="AD63" s="1706"/>
      <c r="AE63" s="1706"/>
      <c r="AF63" s="1706"/>
      <c r="AG63" s="1706"/>
      <c r="AH63" s="1706"/>
    </row>
    <row r="64" spans="1:34" ht="15.75" customHeight="1">
      <c r="A64" s="1706"/>
      <c r="B64" s="1706"/>
      <c r="C64" s="1706"/>
      <c r="D64" s="1706"/>
      <c r="E64" s="1706"/>
      <c r="F64" s="1706"/>
      <c r="G64" s="1706"/>
      <c r="H64" s="1706"/>
      <c r="I64" s="1706"/>
      <c r="J64" s="1706"/>
      <c r="K64" s="1706"/>
      <c r="L64" s="1706"/>
      <c r="M64" s="1706"/>
      <c r="N64" s="1706"/>
      <c r="O64" s="1706"/>
      <c r="P64" s="1706"/>
      <c r="Q64" s="1706"/>
      <c r="R64" s="1706"/>
      <c r="S64" s="1706"/>
      <c r="T64" s="1706"/>
      <c r="U64" s="1706"/>
      <c r="V64" s="1706"/>
      <c r="W64" s="1706"/>
      <c r="X64" s="1706"/>
      <c r="Y64" s="1706"/>
      <c r="Z64" s="1706"/>
      <c r="AA64" s="1706"/>
      <c r="AB64" s="1706"/>
      <c r="AC64" s="1706"/>
      <c r="AD64" s="1706"/>
      <c r="AE64" s="1706"/>
      <c r="AF64" s="1706"/>
      <c r="AG64" s="1706"/>
      <c r="AH64" s="1706"/>
    </row>
    <row r="65" spans="1:34" ht="15.75" customHeight="1">
      <c r="A65" s="1706"/>
      <c r="B65" s="1706"/>
      <c r="C65" s="1706"/>
      <c r="D65" s="1706"/>
      <c r="E65" s="1706"/>
      <c r="F65" s="1706"/>
      <c r="G65" s="1706"/>
      <c r="H65" s="1706"/>
      <c r="I65" s="1706"/>
      <c r="J65" s="1706"/>
      <c r="K65" s="1706"/>
      <c r="L65" s="1706"/>
      <c r="M65" s="1706"/>
      <c r="N65" s="1706"/>
      <c r="O65" s="1706"/>
      <c r="P65" s="1706"/>
      <c r="Q65" s="1706"/>
      <c r="R65" s="1706"/>
      <c r="S65" s="1706"/>
      <c r="T65" s="1706"/>
      <c r="U65" s="1706"/>
      <c r="V65" s="1706"/>
      <c r="W65" s="1706"/>
      <c r="X65" s="1706"/>
      <c r="Y65" s="1706"/>
      <c r="Z65" s="1706"/>
      <c r="AA65" s="1706"/>
      <c r="AB65" s="1706"/>
      <c r="AC65" s="1706"/>
      <c r="AD65" s="1706"/>
      <c r="AE65" s="1706"/>
      <c r="AF65" s="1706"/>
      <c r="AG65" s="1706"/>
      <c r="AH65" s="1706"/>
    </row>
    <row r="66" spans="1:34" ht="15.75" customHeight="1">
      <c r="A66" s="1706"/>
      <c r="B66" s="1706"/>
      <c r="C66" s="1706"/>
      <c r="D66" s="1706"/>
      <c r="E66" s="1706"/>
      <c r="F66" s="1706"/>
      <c r="G66" s="1706"/>
      <c r="H66" s="1706"/>
      <c r="I66" s="1706"/>
      <c r="J66" s="1706"/>
      <c r="K66" s="1706"/>
      <c r="L66" s="1706"/>
      <c r="M66" s="1706"/>
      <c r="N66" s="1706"/>
      <c r="O66" s="1706"/>
      <c r="P66" s="1706"/>
      <c r="Q66" s="1706"/>
      <c r="R66" s="1706"/>
      <c r="S66" s="1706"/>
      <c r="T66" s="1706"/>
      <c r="U66" s="1706"/>
      <c r="V66" s="1706"/>
      <c r="W66" s="1706"/>
      <c r="X66" s="1706"/>
      <c r="Y66" s="1706"/>
      <c r="Z66" s="1706"/>
      <c r="AA66" s="1706"/>
      <c r="AB66" s="1706"/>
      <c r="AC66" s="1706"/>
      <c r="AD66" s="1706"/>
      <c r="AE66" s="1706"/>
      <c r="AF66" s="1706"/>
      <c r="AG66" s="1706"/>
      <c r="AH66" s="1706"/>
    </row>
    <row r="67" spans="1:34" ht="15.75" customHeight="1">
      <c r="A67" s="1706"/>
      <c r="B67" s="1706"/>
      <c r="C67" s="1706"/>
      <c r="D67" s="1706"/>
      <c r="E67" s="1706"/>
      <c r="F67" s="1706"/>
      <c r="G67" s="1706"/>
      <c r="H67" s="1706"/>
      <c r="I67" s="1706"/>
      <c r="J67" s="1706"/>
      <c r="K67" s="1706"/>
      <c r="L67" s="1706"/>
      <c r="M67" s="1706"/>
      <c r="N67" s="1706"/>
      <c r="O67" s="1706"/>
      <c r="P67" s="1706"/>
      <c r="Q67" s="1706"/>
      <c r="R67" s="1706"/>
      <c r="S67" s="1706"/>
      <c r="T67" s="1706"/>
      <c r="U67" s="1706"/>
      <c r="V67" s="1706"/>
      <c r="W67" s="1706"/>
      <c r="X67" s="1706"/>
      <c r="Y67" s="1706"/>
      <c r="Z67" s="1706"/>
      <c r="AA67" s="1706"/>
      <c r="AB67" s="1706"/>
      <c r="AC67" s="1706"/>
      <c r="AD67" s="1706"/>
      <c r="AE67" s="1706"/>
      <c r="AF67" s="1706"/>
      <c r="AG67" s="1706"/>
      <c r="AH67" s="1706"/>
    </row>
    <row r="68" spans="1:34" ht="15.75" customHeight="1">
      <c r="A68" s="1706"/>
      <c r="B68" s="1706"/>
      <c r="C68" s="1706"/>
      <c r="D68" s="1706"/>
      <c r="E68" s="1706"/>
      <c r="F68" s="1706"/>
      <c r="G68" s="1706"/>
      <c r="H68" s="1706"/>
      <c r="I68" s="1706"/>
      <c r="J68" s="1706"/>
      <c r="K68" s="1706"/>
      <c r="L68" s="1706"/>
      <c r="M68" s="1706"/>
      <c r="N68" s="1706"/>
      <c r="O68" s="1706"/>
      <c r="P68" s="1706"/>
      <c r="Q68" s="1706"/>
      <c r="R68" s="1706"/>
      <c r="S68" s="1706"/>
      <c r="T68" s="1706"/>
      <c r="U68" s="1706"/>
      <c r="V68" s="1706"/>
      <c r="W68" s="1706"/>
      <c r="X68" s="1706"/>
      <c r="Y68" s="1706"/>
      <c r="Z68" s="1706"/>
      <c r="AA68" s="1706"/>
      <c r="AB68" s="1706"/>
      <c r="AC68" s="1706"/>
      <c r="AD68" s="1706"/>
      <c r="AE68" s="1706"/>
      <c r="AF68" s="1706"/>
      <c r="AG68" s="1706"/>
      <c r="AH68" s="1706"/>
    </row>
    <row r="69" spans="1:34" ht="15.75" customHeight="1">
      <c r="A69" s="1706"/>
      <c r="B69" s="1706"/>
      <c r="C69" s="1706"/>
      <c r="D69" s="1706"/>
      <c r="E69" s="1706"/>
      <c r="F69" s="1706"/>
      <c r="G69" s="1706"/>
      <c r="H69" s="1706"/>
      <c r="I69" s="1706"/>
      <c r="J69" s="1706"/>
      <c r="K69" s="1706"/>
      <c r="L69" s="1706"/>
      <c r="M69" s="1706"/>
      <c r="N69" s="1706"/>
      <c r="O69" s="1706"/>
      <c r="P69" s="1706"/>
      <c r="Q69" s="1706"/>
      <c r="R69" s="1706"/>
      <c r="S69" s="1706"/>
      <c r="T69" s="1706"/>
      <c r="U69" s="1706"/>
      <c r="V69" s="1706"/>
      <c r="W69" s="1706"/>
      <c r="X69" s="1706"/>
      <c r="Y69" s="1706"/>
      <c r="Z69" s="1706"/>
      <c r="AA69" s="1706"/>
      <c r="AB69" s="1706"/>
      <c r="AC69" s="1706"/>
      <c r="AD69" s="1706"/>
      <c r="AE69" s="1706"/>
      <c r="AF69" s="1706"/>
      <c r="AG69" s="1706"/>
      <c r="AH69" s="1706"/>
    </row>
    <row r="70" spans="1:34" ht="15.75" customHeight="1">
      <c r="A70" s="1706"/>
      <c r="B70" s="1706"/>
      <c r="C70" s="1706"/>
      <c r="D70" s="1706"/>
      <c r="E70" s="1706"/>
      <c r="F70" s="1706"/>
      <c r="G70" s="1706"/>
      <c r="H70" s="1706"/>
      <c r="I70" s="1706"/>
      <c r="J70" s="1706"/>
      <c r="K70" s="1706"/>
      <c r="L70" s="1706"/>
      <c r="M70" s="1706"/>
      <c r="N70" s="1706"/>
      <c r="O70" s="1706"/>
      <c r="P70" s="1706"/>
      <c r="Q70" s="1706"/>
      <c r="R70" s="1706"/>
      <c r="S70" s="1706"/>
      <c r="T70" s="1706"/>
      <c r="U70" s="1706"/>
      <c r="V70" s="1706"/>
      <c r="W70" s="1706"/>
      <c r="X70" s="1706"/>
      <c r="Y70" s="1706"/>
      <c r="Z70" s="1706"/>
      <c r="AA70" s="1706"/>
      <c r="AB70" s="1706"/>
      <c r="AC70" s="1706"/>
      <c r="AD70" s="1706"/>
      <c r="AE70" s="1706"/>
      <c r="AF70" s="1706"/>
      <c r="AG70" s="1706"/>
      <c r="AH70" s="1706"/>
    </row>
    <row r="71" spans="1:34" ht="15.75" customHeight="1">
      <c r="A71" s="1706"/>
      <c r="B71" s="1706"/>
      <c r="C71" s="1706"/>
      <c r="D71" s="1706"/>
      <c r="E71" s="1706"/>
      <c r="F71" s="1706"/>
      <c r="G71" s="1706"/>
      <c r="H71" s="1706"/>
      <c r="I71" s="1706"/>
      <c r="J71" s="1706"/>
      <c r="K71" s="1706"/>
      <c r="L71" s="1706"/>
      <c r="M71" s="1706"/>
      <c r="N71" s="1706"/>
      <c r="O71" s="1706"/>
      <c r="P71" s="1706"/>
      <c r="Q71" s="1706"/>
      <c r="R71" s="1706"/>
      <c r="S71" s="1706"/>
      <c r="T71" s="1706"/>
      <c r="U71" s="1706"/>
      <c r="V71" s="1706"/>
      <c r="W71" s="1706"/>
      <c r="X71" s="1706"/>
      <c r="Y71" s="1706"/>
      <c r="Z71" s="1706"/>
      <c r="AA71" s="1706"/>
      <c r="AB71" s="1706"/>
      <c r="AC71" s="1706"/>
      <c r="AD71" s="1706"/>
      <c r="AE71" s="1706"/>
      <c r="AF71" s="1706"/>
      <c r="AG71" s="1706"/>
      <c r="AH71" s="1706"/>
    </row>
    <row r="72" spans="1:34" ht="15.75" customHeight="1">
      <c r="A72" s="1706"/>
      <c r="B72" s="1706"/>
      <c r="C72" s="1706"/>
      <c r="D72" s="1706"/>
      <c r="E72" s="1706"/>
      <c r="F72" s="1706"/>
      <c r="G72" s="1706"/>
      <c r="H72" s="1706"/>
      <c r="I72" s="1706"/>
      <c r="J72" s="1706"/>
      <c r="K72" s="1706"/>
      <c r="L72" s="1706"/>
      <c r="M72" s="1706"/>
      <c r="N72" s="1706"/>
      <c r="O72" s="1706"/>
      <c r="P72" s="1706"/>
      <c r="Q72" s="1706"/>
      <c r="R72" s="1706"/>
      <c r="S72" s="1706"/>
      <c r="T72" s="1706"/>
      <c r="U72" s="1706"/>
      <c r="V72" s="1706"/>
      <c r="W72" s="1706"/>
      <c r="X72" s="1706"/>
      <c r="Y72" s="1706"/>
      <c r="Z72" s="1706"/>
      <c r="AA72" s="1706"/>
      <c r="AB72" s="1706"/>
      <c r="AC72" s="1706"/>
      <c r="AD72" s="1706"/>
      <c r="AE72" s="1706"/>
      <c r="AF72" s="1706"/>
      <c r="AG72" s="1706"/>
      <c r="AH72" s="1706"/>
    </row>
    <row r="73" spans="1:34" ht="15.75" customHeight="1">
      <c r="A73" s="1706"/>
      <c r="B73" s="1706"/>
      <c r="C73" s="1706"/>
      <c r="D73" s="1706"/>
      <c r="E73" s="1706"/>
      <c r="F73" s="1706"/>
      <c r="G73" s="1706"/>
      <c r="H73" s="1706"/>
      <c r="I73" s="1706"/>
      <c r="J73" s="1706"/>
      <c r="K73" s="1706"/>
      <c r="L73" s="1706"/>
      <c r="M73" s="1706"/>
      <c r="N73" s="1706"/>
      <c r="O73" s="1706"/>
      <c r="P73" s="1706"/>
      <c r="Q73" s="1706"/>
      <c r="R73" s="1706"/>
      <c r="S73" s="1706"/>
      <c r="T73" s="1706"/>
      <c r="U73" s="1706"/>
      <c r="V73" s="1706"/>
      <c r="W73" s="1706"/>
      <c r="X73" s="1706"/>
      <c r="Y73" s="1706"/>
      <c r="Z73" s="1706"/>
      <c r="AA73" s="1706"/>
      <c r="AB73" s="1706"/>
      <c r="AC73" s="1706"/>
      <c r="AD73" s="1706"/>
      <c r="AE73" s="1706"/>
      <c r="AF73" s="1706"/>
      <c r="AG73" s="1706"/>
      <c r="AH73" s="1706"/>
    </row>
    <row r="74" spans="1:34" ht="15.75" customHeight="1">
      <c r="A74" s="1706"/>
      <c r="B74" s="1706"/>
      <c r="C74" s="1706"/>
      <c r="D74" s="1706"/>
      <c r="E74" s="1706"/>
      <c r="F74" s="1706"/>
      <c r="G74" s="1706"/>
      <c r="H74" s="1706"/>
      <c r="I74" s="1706"/>
      <c r="J74" s="1706"/>
      <c r="K74" s="1706"/>
      <c r="L74" s="1706"/>
      <c r="M74" s="1706"/>
      <c r="N74" s="1706"/>
      <c r="O74" s="1706"/>
      <c r="P74" s="1706"/>
      <c r="Q74" s="1706"/>
      <c r="R74" s="1706"/>
      <c r="S74" s="1706"/>
      <c r="T74" s="1706"/>
      <c r="U74" s="1706"/>
      <c r="V74" s="1706"/>
      <c r="W74" s="1706"/>
      <c r="X74" s="1706"/>
      <c r="Y74" s="1706"/>
      <c r="Z74" s="1706"/>
      <c r="AA74" s="1706"/>
      <c r="AB74" s="1706"/>
      <c r="AC74" s="1706"/>
      <c r="AD74" s="1706"/>
      <c r="AE74" s="1706"/>
      <c r="AF74" s="1706"/>
      <c r="AG74" s="1706"/>
      <c r="AH74" s="1706"/>
    </row>
    <row r="75" spans="1:34" ht="15.75" customHeight="1">
      <c r="A75" s="1706"/>
      <c r="B75" s="1706"/>
      <c r="C75" s="1706"/>
      <c r="D75" s="1706"/>
      <c r="E75" s="1706"/>
      <c r="F75" s="1706"/>
      <c r="G75" s="1706"/>
      <c r="H75" s="1706"/>
      <c r="I75" s="1706"/>
      <c r="J75" s="1706"/>
      <c r="K75" s="1706"/>
      <c r="L75" s="1706"/>
      <c r="M75" s="1706"/>
      <c r="N75" s="1706"/>
      <c r="O75" s="1706"/>
      <c r="P75" s="1706"/>
      <c r="Q75" s="1706"/>
      <c r="R75" s="1706"/>
      <c r="S75" s="1706"/>
      <c r="T75" s="1706"/>
      <c r="U75" s="1706"/>
      <c r="V75" s="1706"/>
      <c r="W75" s="1706"/>
      <c r="X75" s="1706"/>
      <c r="Y75" s="1706"/>
      <c r="Z75" s="1706"/>
      <c r="AA75" s="1706"/>
      <c r="AB75" s="1706"/>
      <c r="AC75" s="1706"/>
      <c r="AD75" s="1706"/>
      <c r="AE75" s="1706"/>
      <c r="AF75" s="1706"/>
      <c r="AG75" s="1706"/>
      <c r="AH75" s="1706"/>
    </row>
    <row r="76" spans="1:34" ht="15.75" customHeight="1">
      <c r="A76" s="1706"/>
      <c r="B76" s="1706"/>
      <c r="C76" s="1706"/>
      <c r="D76" s="1706"/>
      <c r="E76" s="1706"/>
      <c r="F76" s="1706"/>
      <c r="G76" s="1706"/>
      <c r="H76" s="1706"/>
      <c r="I76" s="1706"/>
      <c r="J76" s="1706"/>
      <c r="K76" s="1706"/>
      <c r="L76" s="1706"/>
      <c r="M76" s="1706"/>
      <c r="N76" s="1706"/>
      <c r="O76" s="1706"/>
      <c r="P76" s="1706"/>
      <c r="Q76" s="1706"/>
      <c r="R76" s="1706"/>
      <c r="S76" s="1706"/>
      <c r="T76" s="1706"/>
      <c r="U76" s="1706"/>
      <c r="V76" s="1706"/>
      <c r="W76" s="1706"/>
      <c r="X76" s="1706"/>
      <c r="Y76" s="1706"/>
      <c r="Z76" s="1706"/>
      <c r="AA76" s="1706"/>
      <c r="AB76" s="1706"/>
      <c r="AC76" s="1706"/>
      <c r="AD76" s="1706"/>
      <c r="AE76" s="1706"/>
      <c r="AF76" s="1706"/>
      <c r="AG76" s="1706"/>
      <c r="AH76" s="1706"/>
    </row>
    <row r="77" spans="1:34" ht="15.75" customHeight="1">
      <c r="A77" s="1706"/>
      <c r="B77" s="1706"/>
      <c r="C77" s="1706"/>
      <c r="D77" s="1706"/>
      <c r="E77" s="1706"/>
      <c r="F77" s="1706"/>
      <c r="G77" s="1706"/>
      <c r="H77" s="1706"/>
      <c r="I77" s="1706"/>
      <c r="J77" s="1706"/>
      <c r="K77" s="1706"/>
      <c r="L77" s="1706"/>
      <c r="M77" s="1706"/>
      <c r="N77" s="1706"/>
      <c r="O77" s="1706"/>
      <c r="P77" s="1706"/>
      <c r="Q77" s="1706"/>
      <c r="R77" s="1706"/>
      <c r="S77" s="1706"/>
      <c r="T77" s="1706"/>
      <c r="U77" s="1706"/>
      <c r="V77" s="1706"/>
      <c r="W77" s="1706"/>
      <c r="X77" s="1706"/>
      <c r="Y77" s="1706"/>
      <c r="Z77" s="1706"/>
      <c r="AA77" s="1706"/>
      <c r="AB77" s="1706"/>
      <c r="AC77" s="1706"/>
      <c r="AD77" s="1706"/>
      <c r="AE77" s="1706"/>
      <c r="AF77" s="1706"/>
      <c r="AG77" s="1706"/>
      <c r="AH77" s="1706"/>
    </row>
    <row r="78" spans="1:34" ht="15.75" customHeight="1">
      <c r="A78" s="1706"/>
      <c r="B78" s="1706"/>
      <c r="C78" s="1706"/>
      <c r="D78" s="1706"/>
      <c r="E78" s="1706"/>
      <c r="F78" s="1706"/>
      <c r="G78" s="1706"/>
      <c r="H78" s="1706"/>
      <c r="I78" s="1706"/>
      <c r="J78" s="1706"/>
      <c r="K78" s="1706"/>
      <c r="L78" s="1706"/>
      <c r="M78" s="1706"/>
      <c r="N78" s="1706"/>
      <c r="O78" s="1706"/>
      <c r="P78" s="1706"/>
      <c r="Q78" s="1706"/>
      <c r="R78" s="1706"/>
      <c r="S78" s="1706"/>
      <c r="T78" s="1706"/>
      <c r="U78" s="1706"/>
      <c r="V78" s="1706"/>
      <c r="W78" s="1706"/>
      <c r="X78" s="1706"/>
      <c r="Y78" s="1706"/>
      <c r="Z78" s="1706"/>
      <c r="AA78" s="1706"/>
      <c r="AB78" s="1706"/>
      <c r="AC78" s="1706"/>
      <c r="AD78" s="1706"/>
      <c r="AE78" s="1706"/>
      <c r="AF78" s="1706"/>
      <c r="AG78" s="1706"/>
      <c r="AH78" s="1706"/>
    </row>
    <row r="79" spans="1:34" ht="15.75" customHeight="1">
      <c r="A79" s="1706"/>
      <c r="B79" s="1706"/>
      <c r="C79" s="1706"/>
      <c r="D79" s="1706"/>
      <c r="E79" s="1706"/>
      <c r="F79" s="1706"/>
      <c r="G79" s="1706"/>
      <c r="H79" s="1706"/>
      <c r="I79" s="1706"/>
      <c r="J79" s="1706"/>
      <c r="K79" s="1706"/>
      <c r="L79" s="1706"/>
      <c r="M79" s="1706"/>
      <c r="N79" s="1706"/>
      <c r="O79" s="1706"/>
      <c r="P79" s="1706"/>
      <c r="Q79" s="1706"/>
      <c r="R79" s="1706"/>
      <c r="S79" s="1706"/>
      <c r="T79" s="1706"/>
      <c r="U79" s="1706"/>
      <c r="V79" s="1706"/>
      <c r="W79" s="1706"/>
      <c r="X79" s="1706"/>
      <c r="Y79" s="1706"/>
      <c r="Z79" s="1706"/>
      <c r="AA79" s="1706"/>
      <c r="AB79" s="1706"/>
      <c r="AC79" s="1706"/>
      <c r="AD79" s="1706"/>
      <c r="AE79" s="1706"/>
      <c r="AF79" s="1706"/>
      <c r="AG79" s="1706"/>
      <c r="AH79" s="1706"/>
    </row>
    <row r="80" spans="1:34" ht="15.75" customHeight="1">
      <c r="A80" s="1706"/>
      <c r="B80" s="1706"/>
      <c r="C80" s="1706"/>
      <c r="D80" s="1706"/>
      <c r="E80" s="1706"/>
      <c r="F80" s="1706"/>
      <c r="G80" s="1706"/>
      <c r="H80" s="1706"/>
      <c r="I80" s="1706"/>
      <c r="J80" s="1706"/>
      <c r="K80" s="1706"/>
      <c r="L80" s="1706"/>
      <c r="M80" s="1706"/>
      <c r="N80" s="1706"/>
      <c r="O80" s="1706"/>
      <c r="P80" s="1706"/>
      <c r="Q80" s="1706"/>
      <c r="R80" s="1706"/>
      <c r="S80" s="1706"/>
      <c r="T80" s="1706"/>
      <c r="U80" s="1706"/>
      <c r="V80" s="1706"/>
      <c r="W80" s="1706"/>
      <c r="X80" s="1706"/>
      <c r="Y80" s="1706"/>
      <c r="Z80" s="1706"/>
      <c r="AA80" s="1706"/>
      <c r="AB80" s="1706"/>
      <c r="AC80" s="1706"/>
      <c r="AD80" s="1706"/>
      <c r="AE80" s="1706"/>
      <c r="AF80" s="1706"/>
      <c r="AG80" s="1706"/>
      <c r="AH80" s="1706"/>
    </row>
    <row r="81" spans="1:34" ht="15.75" customHeight="1">
      <c r="A81" s="1706"/>
      <c r="B81" s="1706"/>
      <c r="C81" s="1706"/>
      <c r="D81" s="1706"/>
      <c r="E81" s="1706"/>
      <c r="F81" s="1706"/>
      <c r="G81" s="1706"/>
      <c r="H81" s="1706"/>
      <c r="I81" s="1706"/>
      <c r="J81" s="1706"/>
      <c r="K81" s="1706"/>
      <c r="L81" s="1706"/>
      <c r="M81" s="1706"/>
      <c r="N81" s="1706"/>
      <c r="O81" s="1706"/>
      <c r="P81" s="1706"/>
      <c r="Q81" s="1706"/>
      <c r="R81" s="1706"/>
      <c r="S81" s="1706"/>
      <c r="T81" s="1706"/>
      <c r="U81" s="1706"/>
      <c r="V81" s="1706"/>
      <c r="W81" s="1706"/>
      <c r="X81" s="1706"/>
      <c r="Y81" s="1706"/>
      <c r="Z81" s="1706"/>
      <c r="AA81" s="1706"/>
      <c r="AB81" s="1706"/>
      <c r="AC81" s="1706"/>
      <c r="AD81" s="1706"/>
      <c r="AE81" s="1706"/>
      <c r="AF81" s="1706"/>
      <c r="AG81" s="1706"/>
      <c r="AH81" s="1706"/>
    </row>
    <row r="82" spans="1:34" ht="15.75" customHeight="1">
      <c r="A82" s="1706"/>
      <c r="B82" s="1706"/>
      <c r="C82" s="1706"/>
      <c r="D82" s="1706"/>
      <c r="E82" s="1706"/>
      <c r="F82" s="1706"/>
      <c r="G82" s="1706"/>
      <c r="H82" s="1706"/>
      <c r="I82" s="1706"/>
      <c r="J82" s="1706"/>
      <c r="K82" s="1706"/>
      <c r="L82" s="1706"/>
      <c r="M82" s="1706"/>
      <c r="N82" s="1706"/>
      <c r="O82" s="1706"/>
      <c r="P82" s="1706"/>
      <c r="Q82" s="1706"/>
      <c r="R82" s="1706"/>
      <c r="S82" s="1706"/>
      <c r="T82" s="1706"/>
      <c r="U82" s="1706"/>
      <c r="V82" s="1706"/>
      <c r="W82" s="1706"/>
      <c r="X82" s="1706"/>
      <c r="Y82" s="1706"/>
      <c r="Z82" s="1706"/>
      <c r="AA82" s="1706"/>
      <c r="AB82" s="1706"/>
      <c r="AC82" s="1706"/>
      <c r="AD82" s="1706"/>
      <c r="AE82" s="1706"/>
      <c r="AF82" s="1706"/>
      <c r="AG82" s="1706"/>
      <c r="AH82" s="1706"/>
    </row>
    <row r="83" spans="1:34" ht="15.75" customHeight="1">
      <c r="A83" s="1706"/>
      <c r="B83" s="1706"/>
      <c r="C83" s="1706"/>
      <c r="D83" s="1706"/>
      <c r="E83" s="1706"/>
      <c r="F83" s="1706"/>
      <c r="G83" s="1706"/>
      <c r="H83" s="1706"/>
      <c r="I83" s="1706"/>
      <c r="J83" s="1706"/>
      <c r="K83" s="1706"/>
      <c r="L83" s="1706"/>
      <c r="M83" s="1706"/>
      <c r="N83" s="1706"/>
      <c r="O83" s="1706"/>
      <c r="P83" s="1706"/>
      <c r="Q83" s="1706"/>
      <c r="R83" s="1706"/>
      <c r="S83" s="1706"/>
      <c r="T83" s="1706"/>
      <c r="U83" s="1706"/>
      <c r="V83" s="1706"/>
      <c r="W83" s="1706"/>
      <c r="X83" s="1706"/>
      <c r="Y83" s="1706"/>
      <c r="Z83" s="1706"/>
      <c r="AA83" s="1706"/>
      <c r="AB83" s="1706"/>
      <c r="AC83" s="1706"/>
      <c r="AD83" s="1706"/>
      <c r="AE83" s="1706"/>
      <c r="AF83" s="1706"/>
      <c r="AG83" s="1706"/>
      <c r="AH83" s="1706"/>
    </row>
    <row r="84" spans="1:34" ht="15.75" customHeight="1">
      <c r="A84" s="1706"/>
      <c r="B84" s="1706"/>
      <c r="C84" s="1706"/>
      <c r="D84" s="1706"/>
      <c r="E84" s="1706"/>
      <c r="F84" s="1706"/>
      <c r="G84" s="1706"/>
      <c r="H84" s="1706"/>
      <c r="I84" s="1706"/>
      <c r="J84" s="1706"/>
      <c r="K84" s="1706"/>
      <c r="L84" s="1706"/>
      <c r="M84" s="1706"/>
      <c r="N84" s="1706"/>
      <c r="O84" s="1706"/>
      <c r="P84" s="1706"/>
      <c r="Q84" s="1706"/>
      <c r="R84" s="1706"/>
      <c r="S84" s="1706"/>
      <c r="T84" s="1706"/>
      <c r="U84" s="1706"/>
      <c r="V84" s="1706"/>
      <c r="W84" s="1706"/>
      <c r="X84" s="1706"/>
      <c r="Y84" s="1706"/>
      <c r="Z84" s="1706"/>
      <c r="AA84" s="1706"/>
      <c r="AB84" s="1706"/>
      <c r="AC84" s="1706"/>
      <c r="AD84" s="1706"/>
      <c r="AE84" s="1706"/>
      <c r="AF84" s="1706"/>
      <c r="AG84" s="1706"/>
      <c r="AH84" s="1706"/>
    </row>
    <row r="85" spans="1:34" ht="15.75" customHeight="1">
      <c r="A85" s="1706"/>
      <c r="B85" s="1706"/>
      <c r="C85" s="1706"/>
      <c r="D85" s="1706"/>
      <c r="E85" s="1706"/>
      <c r="F85" s="1706"/>
      <c r="G85" s="1706"/>
      <c r="H85" s="1706"/>
      <c r="I85" s="1706"/>
      <c r="J85" s="1706"/>
      <c r="K85" s="1706"/>
      <c r="L85" s="1706"/>
      <c r="M85" s="1706"/>
      <c r="N85" s="1706"/>
      <c r="O85" s="1706"/>
      <c r="P85" s="1706"/>
      <c r="Q85" s="1706"/>
      <c r="R85" s="1706"/>
      <c r="S85" s="1706"/>
      <c r="T85" s="1706"/>
      <c r="U85" s="1706"/>
      <c r="V85" s="1706"/>
      <c r="W85" s="1706"/>
      <c r="X85" s="1706"/>
      <c r="Y85" s="1706"/>
      <c r="Z85" s="1706"/>
      <c r="AA85" s="1706"/>
      <c r="AB85" s="1706"/>
      <c r="AC85" s="1706"/>
      <c r="AD85" s="1706"/>
      <c r="AE85" s="1706"/>
      <c r="AF85" s="1706"/>
      <c r="AG85" s="1706"/>
      <c r="AH85" s="1706"/>
    </row>
    <row r="86" spans="1:34" ht="15.75" customHeight="1">
      <c r="A86" s="1706"/>
      <c r="B86" s="1706"/>
      <c r="C86" s="1706"/>
      <c r="D86" s="1706"/>
      <c r="E86" s="1706"/>
      <c r="F86" s="1706"/>
      <c r="G86" s="1706"/>
      <c r="H86" s="1706"/>
      <c r="I86" s="1706"/>
      <c r="J86" s="1706"/>
      <c r="K86" s="1706"/>
      <c r="L86" s="1706"/>
      <c r="M86" s="1706"/>
      <c r="N86" s="1706"/>
      <c r="O86" s="1706"/>
      <c r="P86" s="1706"/>
      <c r="Q86" s="1706"/>
      <c r="R86" s="1706"/>
      <c r="S86" s="1706"/>
      <c r="T86" s="1706"/>
      <c r="U86" s="1706"/>
      <c r="V86" s="1706"/>
      <c r="W86" s="1706"/>
      <c r="X86" s="1706"/>
      <c r="Y86" s="1706"/>
      <c r="Z86" s="1706"/>
      <c r="AA86" s="1706"/>
      <c r="AB86" s="1706"/>
      <c r="AC86" s="1706"/>
      <c r="AD86" s="1706"/>
      <c r="AE86" s="1706"/>
      <c r="AF86" s="1706"/>
      <c r="AG86" s="1706"/>
      <c r="AH86" s="1706"/>
    </row>
    <row r="87" spans="1:34" ht="15.75" customHeight="1">
      <c r="A87" s="1706"/>
      <c r="B87" s="1706"/>
      <c r="C87" s="1706"/>
      <c r="D87" s="1706"/>
      <c r="E87" s="1706"/>
      <c r="F87" s="1706"/>
      <c r="G87" s="1706"/>
      <c r="H87" s="1706"/>
      <c r="I87" s="1706"/>
      <c r="J87" s="1706"/>
      <c r="K87" s="1706"/>
      <c r="L87" s="1706"/>
      <c r="M87" s="1706"/>
      <c r="N87" s="1706"/>
      <c r="O87" s="1706"/>
      <c r="P87" s="1706"/>
      <c r="Q87" s="1706"/>
      <c r="R87" s="1706"/>
      <c r="S87" s="1706"/>
      <c r="T87" s="1706"/>
      <c r="U87" s="1706"/>
      <c r="V87" s="1706"/>
      <c r="W87" s="1706"/>
      <c r="X87" s="1706"/>
      <c r="Y87" s="1706"/>
      <c r="Z87" s="1706"/>
      <c r="AA87" s="1706"/>
      <c r="AB87" s="1706"/>
      <c r="AC87" s="1706"/>
      <c r="AD87" s="1706"/>
      <c r="AE87" s="1706"/>
      <c r="AF87" s="1706"/>
      <c r="AG87" s="1706"/>
      <c r="AH87" s="1706"/>
    </row>
    <row r="88" spans="1:34" ht="15.75" customHeight="1">
      <c r="A88" s="1706"/>
      <c r="B88" s="1706"/>
      <c r="C88" s="1706"/>
      <c r="D88" s="1706"/>
      <c r="E88" s="1706"/>
      <c r="F88" s="1706"/>
      <c r="G88" s="1706"/>
      <c r="H88" s="1706"/>
      <c r="I88" s="1706"/>
      <c r="J88" s="1706"/>
      <c r="K88" s="1706"/>
      <c r="L88" s="1706"/>
      <c r="M88" s="1706"/>
      <c r="N88" s="1706"/>
      <c r="O88" s="1706"/>
      <c r="P88" s="1706"/>
      <c r="Q88" s="1706"/>
      <c r="R88" s="1706"/>
      <c r="S88" s="1706"/>
      <c r="T88" s="1706"/>
      <c r="U88" s="1706"/>
      <c r="V88" s="1706"/>
      <c r="W88" s="1706"/>
      <c r="X88" s="1706"/>
      <c r="Y88" s="1706"/>
      <c r="Z88" s="1706"/>
      <c r="AA88" s="1706"/>
      <c r="AB88" s="1706"/>
      <c r="AC88" s="1706"/>
      <c r="AD88" s="1706"/>
      <c r="AE88" s="1706"/>
      <c r="AF88" s="1706"/>
      <c r="AG88" s="1706"/>
      <c r="AH88" s="1706"/>
    </row>
    <row r="89" spans="1:34" ht="15.75" customHeight="1">
      <c r="A89" s="1706"/>
      <c r="B89" s="1706"/>
      <c r="C89" s="1706"/>
      <c r="D89" s="1706"/>
      <c r="E89" s="1706"/>
      <c r="F89" s="1706"/>
      <c r="G89" s="1706"/>
      <c r="H89" s="1706"/>
      <c r="I89" s="1706"/>
      <c r="J89" s="1706"/>
      <c r="K89" s="1706"/>
      <c r="L89" s="1706"/>
      <c r="M89" s="1706"/>
      <c r="N89" s="1706"/>
      <c r="O89" s="1706"/>
      <c r="P89" s="1706"/>
      <c r="Q89" s="1706"/>
      <c r="R89" s="1706"/>
      <c r="S89" s="1706"/>
      <c r="T89" s="1706"/>
      <c r="U89" s="1706"/>
      <c r="V89" s="1706"/>
      <c r="W89" s="1706"/>
      <c r="X89" s="1706"/>
      <c r="Y89" s="1706"/>
      <c r="Z89" s="1706"/>
      <c r="AA89" s="1706"/>
      <c r="AB89" s="1706"/>
      <c r="AC89" s="1706"/>
      <c r="AD89" s="1706"/>
      <c r="AE89" s="1706"/>
      <c r="AF89" s="1706"/>
      <c r="AG89" s="1706"/>
      <c r="AH89" s="1706"/>
    </row>
    <row r="90" spans="1:34" ht="15.75" customHeight="1">
      <c r="A90" s="1706"/>
      <c r="B90" s="1706"/>
      <c r="C90" s="1706"/>
      <c r="D90" s="1706"/>
      <c r="E90" s="1706"/>
      <c r="F90" s="1706"/>
      <c r="G90" s="1706"/>
      <c r="H90" s="1706"/>
      <c r="I90" s="1706"/>
      <c r="J90" s="1706"/>
      <c r="K90" s="1706"/>
      <c r="L90" s="1706"/>
      <c r="M90" s="1706"/>
      <c r="N90" s="1706"/>
      <c r="O90" s="1706"/>
      <c r="P90" s="1706"/>
      <c r="Q90" s="1706"/>
      <c r="R90" s="1706"/>
      <c r="S90" s="1706"/>
      <c r="T90" s="1706"/>
      <c r="U90" s="1706"/>
      <c r="V90" s="1706"/>
      <c r="W90" s="1706"/>
      <c r="X90" s="1706"/>
      <c r="Y90" s="1706"/>
      <c r="Z90" s="1706"/>
      <c r="AA90" s="1706"/>
      <c r="AB90" s="1706"/>
      <c r="AC90" s="1706"/>
      <c r="AD90" s="1706"/>
      <c r="AE90" s="1706"/>
      <c r="AF90" s="1706"/>
      <c r="AG90" s="1706"/>
      <c r="AH90" s="1706"/>
    </row>
    <row r="91" spans="1:34" ht="15.75" customHeight="1">
      <c r="A91" s="1706"/>
      <c r="B91" s="1706"/>
      <c r="C91" s="1706"/>
      <c r="D91" s="1706"/>
      <c r="E91" s="1706"/>
      <c r="F91" s="1706"/>
      <c r="G91" s="1706"/>
      <c r="H91" s="1706"/>
      <c r="I91" s="1706"/>
      <c r="J91" s="1706"/>
      <c r="K91" s="1706"/>
      <c r="L91" s="1706"/>
      <c r="M91" s="1706"/>
      <c r="N91" s="1706"/>
      <c r="O91" s="1706"/>
      <c r="P91" s="1706"/>
      <c r="Q91" s="1706"/>
      <c r="R91" s="1706"/>
      <c r="S91" s="1706"/>
      <c r="T91" s="1706"/>
      <c r="U91" s="1706"/>
      <c r="V91" s="1706"/>
      <c r="W91" s="1706"/>
      <c r="X91" s="1706"/>
      <c r="Y91" s="1706"/>
      <c r="Z91" s="1706"/>
      <c r="AA91" s="1706"/>
      <c r="AB91" s="1706"/>
      <c r="AC91" s="1706"/>
      <c r="AD91" s="1706"/>
      <c r="AE91" s="1706"/>
      <c r="AF91" s="1706"/>
      <c r="AG91" s="1706"/>
      <c r="AH91" s="1706"/>
    </row>
    <row r="92" spans="1:34" ht="15.75" customHeight="1">
      <c r="A92" s="1706"/>
      <c r="B92" s="1706"/>
      <c r="C92" s="1706"/>
      <c r="D92" s="1706"/>
      <c r="E92" s="1706"/>
      <c r="F92" s="1706"/>
      <c r="G92" s="1706"/>
      <c r="H92" s="1706"/>
      <c r="I92" s="1706"/>
      <c r="J92" s="1706"/>
      <c r="K92" s="1706"/>
      <c r="L92" s="1706"/>
      <c r="M92" s="1706"/>
      <c r="N92" s="1706"/>
      <c r="O92" s="1706"/>
      <c r="P92" s="1706"/>
      <c r="Q92" s="1706"/>
      <c r="R92" s="1706"/>
      <c r="S92" s="1706"/>
      <c r="T92" s="1706"/>
      <c r="U92" s="1706"/>
      <c r="V92" s="1706"/>
      <c r="W92" s="1706"/>
      <c r="X92" s="1706"/>
      <c r="Y92" s="1706"/>
      <c r="Z92" s="1706"/>
      <c r="AA92" s="1706"/>
      <c r="AB92" s="1706"/>
      <c r="AC92" s="1706"/>
      <c r="AD92" s="1706"/>
      <c r="AE92" s="1706"/>
      <c r="AF92" s="1706"/>
      <c r="AG92" s="1706"/>
      <c r="AH92" s="1706"/>
    </row>
    <row r="93" spans="1:34" ht="15.75" customHeight="1">
      <c r="A93" s="1706"/>
      <c r="B93" s="1706"/>
      <c r="C93" s="1706"/>
      <c r="D93" s="1706"/>
      <c r="E93" s="1706"/>
      <c r="F93" s="1706"/>
      <c r="G93" s="1706"/>
      <c r="H93" s="1706"/>
      <c r="I93" s="1706"/>
      <c r="J93" s="1706"/>
      <c r="K93" s="1706"/>
      <c r="L93" s="1706"/>
      <c r="M93" s="1706"/>
      <c r="N93" s="1706"/>
      <c r="O93" s="1706"/>
      <c r="P93" s="1706"/>
      <c r="Q93" s="1706"/>
      <c r="R93" s="1706"/>
      <c r="S93" s="1706"/>
      <c r="T93" s="1706"/>
      <c r="U93" s="1706"/>
      <c r="V93" s="1706"/>
      <c r="W93" s="1706"/>
      <c r="X93" s="1706"/>
      <c r="Y93" s="1706"/>
      <c r="Z93" s="1706"/>
      <c r="AA93" s="1706"/>
      <c r="AB93" s="1706"/>
      <c r="AC93" s="1706"/>
      <c r="AD93" s="1706"/>
      <c r="AE93" s="1706"/>
      <c r="AF93" s="1706"/>
      <c r="AG93" s="1706"/>
      <c r="AH93" s="1706"/>
    </row>
    <row r="94" spans="1:34" ht="15.75" customHeight="1">
      <c r="A94" s="1706"/>
      <c r="B94" s="1706"/>
      <c r="C94" s="1706"/>
      <c r="D94" s="1706"/>
      <c r="E94" s="1706"/>
      <c r="F94" s="1706"/>
      <c r="G94" s="1706"/>
      <c r="H94" s="1706"/>
      <c r="I94" s="1706"/>
      <c r="J94" s="1706"/>
      <c r="K94" s="1706"/>
      <c r="L94" s="1706"/>
      <c r="M94" s="1706"/>
      <c r="N94" s="1706"/>
      <c r="O94" s="1706"/>
      <c r="P94" s="1706"/>
      <c r="Q94" s="1706"/>
      <c r="R94" s="1706"/>
      <c r="S94" s="1706"/>
      <c r="T94" s="1706"/>
      <c r="U94" s="1706"/>
      <c r="V94" s="1706"/>
      <c r="W94" s="1706"/>
      <c r="X94" s="1706"/>
      <c r="Y94" s="1706"/>
      <c r="Z94" s="1706"/>
      <c r="AA94" s="1706"/>
      <c r="AB94" s="1706"/>
      <c r="AC94" s="1706"/>
      <c r="AD94" s="1706"/>
      <c r="AE94" s="1706"/>
      <c r="AF94" s="1706"/>
      <c r="AG94" s="1706"/>
      <c r="AH94" s="1706"/>
    </row>
    <row r="95" spans="1:34" ht="15.75" customHeight="1">
      <c r="A95" s="1706"/>
      <c r="B95" s="1706"/>
      <c r="C95" s="1706"/>
      <c r="D95" s="1706"/>
      <c r="E95" s="1706"/>
      <c r="F95" s="1706"/>
      <c r="G95" s="1706"/>
      <c r="H95" s="1706"/>
      <c r="I95" s="1706"/>
      <c r="J95" s="1706"/>
      <c r="K95" s="1706"/>
      <c r="L95" s="1706"/>
      <c r="M95" s="1706"/>
      <c r="N95" s="1706"/>
      <c r="O95" s="1706"/>
      <c r="P95" s="1706"/>
      <c r="Q95" s="1706"/>
      <c r="R95" s="1706"/>
      <c r="S95" s="1706"/>
      <c r="T95" s="1706"/>
      <c r="U95" s="1706"/>
      <c r="V95" s="1706"/>
      <c r="W95" s="1706"/>
      <c r="X95" s="1706"/>
      <c r="Y95" s="1706"/>
      <c r="Z95" s="1706"/>
      <c r="AA95" s="1706"/>
      <c r="AB95" s="1706"/>
      <c r="AC95" s="1706"/>
      <c r="AD95" s="1706"/>
      <c r="AE95" s="1706"/>
      <c r="AF95" s="1706"/>
      <c r="AG95" s="1706"/>
      <c r="AH95" s="1706"/>
    </row>
    <row r="96" spans="1:34" ht="15.75" customHeight="1">
      <c r="A96" s="1706"/>
      <c r="B96" s="1706"/>
      <c r="C96" s="1706"/>
      <c r="D96" s="1706"/>
      <c r="E96" s="1706"/>
      <c r="F96" s="1706"/>
      <c r="G96" s="1706"/>
      <c r="H96" s="1706"/>
      <c r="I96" s="1706"/>
      <c r="J96" s="1706"/>
      <c r="K96" s="1706"/>
      <c r="L96" s="1706"/>
      <c r="M96" s="1706"/>
      <c r="N96" s="1706"/>
      <c r="O96" s="1706"/>
      <c r="P96" s="1706"/>
      <c r="Q96" s="1706"/>
      <c r="R96" s="1706"/>
      <c r="S96" s="1706"/>
      <c r="T96" s="1706"/>
      <c r="U96" s="1706"/>
      <c r="V96" s="1706"/>
      <c r="W96" s="1706"/>
      <c r="X96" s="1706"/>
      <c r="Y96" s="1706"/>
      <c r="Z96" s="1706"/>
      <c r="AA96" s="1706"/>
      <c r="AB96" s="1706"/>
      <c r="AC96" s="1706"/>
      <c r="AD96" s="1706"/>
      <c r="AE96" s="1706"/>
      <c r="AF96" s="1706"/>
      <c r="AG96" s="1706"/>
      <c r="AH96" s="1706"/>
    </row>
    <row r="97" spans="1:34" ht="15.75" customHeight="1">
      <c r="A97" s="1706"/>
      <c r="B97" s="1706"/>
      <c r="C97" s="1706"/>
      <c r="D97" s="1706"/>
      <c r="E97" s="1706"/>
      <c r="F97" s="1706"/>
      <c r="G97" s="1706"/>
      <c r="H97" s="1706"/>
      <c r="I97" s="1706"/>
      <c r="J97" s="1706"/>
      <c r="K97" s="1706"/>
      <c r="L97" s="1706"/>
      <c r="M97" s="1706"/>
      <c r="N97" s="1706"/>
      <c r="O97" s="1706"/>
      <c r="P97" s="1706"/>
      <c r="Q97" s="1706"/>
      <c r="R97" s="1706"/>
      <c r="S97" s="1706"/>
      <c r="T97" s="1706"/>
      <c r="U97" s="1706"/>
      <c r="V97" s="1706"/>
      <c r="W97" s="1706"/>
      <c r="X97" s="1706"/>
      <c r="Y97" s="1706"/>
      <c r="Z97" s="1706"/>
      <c r="AA97" s="1706"/>
      <c r="AB97" s="1706"/>
      <c r="AC97" s="1706"/>
      <c r="AD97" s="1706"/>
      <c r="AE97" s="1706"/>
      <c r="AF97" s="1706"/>
      <c r="AG97" s="1706"/>
      <c r="AH97" s="1706"/>
    </row>
    <row r="98" spans="1:34" ht="15.75" customHeight="1">
      <c r="A98" s="1706"/>
      <c r="B98" s="1706"/>
      <c r="C98" s="1706"/>
      <c r="D98" s="1706"/>
      <c r="E98" s="1706"/>
      <c r="F98" s="1706"/>
      <c r="G98" s="1706"/>
      <c r="H98" s="1706"/>
      <c r="I98" s="1706"/>
      <c r="J98" s="1706"/>
      <c r="K98" s="1706"/>
      <c r="L98" s="1706"/>
      <c r="M98" s="1706"/>
      <c r="N98" s="1706"/>
      <c r="O98" s="1706"/>
      <c r="P98" s="1706"/>
      <c r="Q98" s="1706"/>
      <c r="R98" s="1706"/>
      <c r="S98" s="1706"/>
      <c r="T98" s="1706"/>
      <c r="U98" s="1706"/>
      <c r="V98" s="1706"/>
      <c r="W98" s="1706"/>
      <c r="X98" s="1706"/>
      <c r="Y98" s="1706"/>
      <c r="Z98" s="1706"/>
      <c r="AA98" s="1706"/>
      <c r="AB98" s="1706"/>
      <c r="AC98" s="1706"/>
      <c r="AD98" s="1706"/>
      <c r="AE98" s="1706"/>
      <c r="AF98" s="1706"/>
      <c r="AG98" s="1706"/>
      <c r="AH98" s="1706"/>
    </row>
    <row r="99" spans="1:34" ht="15.75" customHeight="1">
      <c r="A99" s="1706"/>
      <c r="B99" s="1706"/>
      <c r="C99" s="1706"/>
      <c r="D99" s="1706"/>
      <c r="E99" s="1706"/>
      <c r="F99" s="1706"/>
      <c r="G99" s="1706"/>
      <c r="H99" s="1706"/>
      <c r="I99" s="1706"/>
      <c r="J99" s="1706"/>
      <c r="K99" s="1706"/>
      <c r="L99" s="1706"/>
      <c r="M99" s="1706"/>
      <c r="N99" s="1706"/>
      <c r="O99" s="1706"/>
      <c r="P99" s="1706"/>
      <c r="Q99" s="1706"/>
      <c r="R99" s="1706"/>
      <c r="S99" s="1706"/>
      <c r="T99" s="1706"/>
      <c r="U99" s="1706"/>
      <c r="V99" s="1706"/>
      <c r="W99" s="1706"/>
      <c r="X99" s="1706"/>
      <c r="Y99" s="1706"/>
      <c r="Z99" s="1706"/>
      <c r="AA99" s="1706"/>
      <c r="AB99" s="1706"/>
      <c r="AC99" s="1706"/>
      <c r="AD99" s="1706"/>
      <c r="AE99" s="1706"/>
      <c r="AF99" s="1706"/>
      <c r="AG99" s="1706"/>
      <c r="AH99" s="1706"/>
    </row>
    <row r="100" spans="1:34" ht="15.75" customHeight="1">
      <c r="A100" s="1706"/>
      <c r="B100" s="1706"/>
      <c r="C100" s="1706"/>
      <c r="D100" s="1706"/>
      <c r="E100" s="1706"/>
      <c r="F100" s="1706"/>
      <c r="G100" s="1706"/>
      <c r="H100" s="1706"/>
      <c r="I100" s="1706"/>
      <c r="J100" s="1706"/>
      <c r="K100" s="1706"/>
      <c r="L100" s="1706"/>
      <c r="M100" s="1706"/>
      <c r="N100" s="1706"/>
      <c r="O100" s="1706"/>
      <c r="P100" s="1706"/>
      <c r="Q100" s="1706"/>
      <c r="R100" s="1706"/>
      <c r="S100" s="1706"/>
      <c r="T100" s="1706"/>
      <c r="U100" s="1706"/>
      <c r="V100" s="1706"/>
      <c r="W100" s="1706"/>
      <c r="X100" s="1706"/>
      <c r="Y100" s="1706"/>
      <c r="Z100" s="1706"/>
      <c r="AA100" s="1706"/>
      <c r="AB100" s="1706"/>
      <c r="AC100" s="1706"/>
      <c r="AD100" s="1706"/>
      <c r="AE100" s="1706"/>
      <c r="AF100" s="1706"/>
      <c r="AG100" s="1706"/>
      <c r="AH100" s="1706"/>
    </row>
    <row r="101" spans="1:34" ht="15.75" customHeight="1">
      <c r="A101" s="1706"/>
      <c r="B101" s="1706"/>
      <c r="C101" s="1706"/>
      <c r="D101" s="1706"/>
      <c r="E101" s="1706"/>
      <c r="F101" s="1706"/>
      <c r="G101" s="1706"/>
      <c r="H101" s="1706"/>
      <c r="I101" s="1706"/>
      <c r="J101" s="1706"/>
      <c r="K101" s="1706"/>
      <c r="L101" s="1706"/>
      <c r="M101" s="1706"/>
      <c r="N101" s="1706"/>
      <c r="O101" s="1706"/>
      <c r="P101" s="1706"/>
      <c r="Q101" s="1706"/>
      <c r="R101" s="1706"/>
      <c r="S101" s="1706"/>
      <c r="T101" s="1706"/>
      <c r="U101" s="1706"/>
      <c r="V101" s="1706"/>
      <c r="W101" s="1706"/>
      <c r="X101" s="1706"/>
      <c r="Y101" s="1706"/>
      <c r="Z101" s="1706"/>
      <c r="AA101" s="1706"/>
      <c r="AB101" s="1706"/>
      <c r="AC101" s="1706"/>
      <c r="AD101" s="1706"/>
      <c r="AE101" s="1706"/>
      <c r="AF101" s="1706"/>
      <c r="AG101" s="1706"/>
      <c r="AH101" s="1706"/>
    </row>
    <row r="102" spans="1:34" ht="15.75" customHeight="1">
      <c r="A102" s="1706"/>
      <c r="B102" s="1706"/>
      <c r="C102" s="1706"/>
      <c r="D102" s="1706"/>
      <c r="E102" s="1706"/>
      <c r="F102" s="1706"/>
      <c r="G102" s="1706"/>
      <c r="H102" s="1706"/>
      <c r="I102" s="1706"/>
      <c r="J102" s="1706"/>
      <c r="K102" s="1706"/>
      <c r="L102" s="1706"/>
      <c r="M102" s="1706"/>
      <c r="N102" s="1706"/>
      <c r="O102" s="1706"/>
      <c r="P102" s="1706"/>
      <c r="Q102" s="1706"/>
      <c r="R102" s="1706"/>
      <c r="S102" s="1706"/>
      <c r="T102" s="1706"/>
      <c r="U102" s="1706"/>
      <c r="V102" s="1706"/>
      <c r="W102" s="1706"/>
      <c r="X102" s="1706"/>
      <c r="Y102" s="1706"/>
      <c r="Z102" s="1706"/>
      <c r="AA102" s="1706"/>
      <c r="AB102" s="1706"/>
      <c r="AC102" s="1706"/>
      <c r="AD102" s="1706"/>
      <c r="AE102" s="1706"/>
      <c r="AF102" s="1706"/>
      <c r="AG102" s="1706"/>
      <c r="AH102" s="1706"/>
    </row>
    <row r="103" spans="1:34" ht="15.75" customHeight="1">
      <c r="A103" s="1706"/>
      <c r="B103" s="1706"/>
      <c r="C103" s="1706"/>
      <c r="D103" s="1706"/>
      <c r="E103" s="1706"/>
      <c r="F103" s="1706"/>
      <c r="G103" s="1706"/>
      <c r="H103" s="1706"/>
      <c r="I103" s="1706"/>
      <c r="J103" s="1706"/>
      <c r="K103" s="1706"/>
      <c r="L103" s="1706"/>
      <c r="M103" s="1706"/>
      <c r="N103" s="1706"/>
      <c r="O103" s="1706"/>
      <c r="P103" s="1706"/>
      <c r="Q103" s="1706"/>
      <c r="R103" s="1706"/>
      <c r="S103" s="1706"/>
      <c r="T103" s="1706"/>
      <c r="U103" s="1706"/>
      <c r="V103" s="1706"/>
      <c r="W103" s="1706"/>
      <c r="X103" s="1706"/>
      <c r="Y103" s="1706"/>
      <c r="Z103" s="1706"/>
      <c r="AA103" s="1706"/>
      <c r="AB103" s="1706"/>
      <c r="AC103" s="1706"/>
      <c r="AD103" s="1706"/>
      <c r="AE103" s="1706"/>
      <c r="AF103" s="1706"/>
      <c r="AG103" s="1706"/>
      <c r="AH103" s="1706"/>
    </row>
    <row r="104" spans="1:34" ht="15.75" customHeight="1">
      <c r="A104" s="1706"/>
      <c r="B104" s="1706"/>
      <c r="C104" s="1706"/>
      <c r="D104" s="1706"/>
      <c r="E104" s="1706"/>
      <c r="F104" s="1706"/>
      <c r="G104" s="1706"/>
      <c r="H104" s="1706"/>
      <c r="I104" s="1706"/>
      <c r="J104" s="1706"/>
      <c r="K104" s="1706"/>
      <c r="L104" s="1706"/>
      <c r="M104" s="1706"/>
      <c r="N104" s="1706"/>
      <c r="O104" s="1706"/>
      <c r="P104" s="1706"/>
      <c r="Q104" s="1706"/>
      <c r="R104" s="1706"/>
      <c r="S104" s="1706"/>
      <c r="T104" s="1706"/>
      <c r="U104" s="1706"/>
      <c r="V104" s="1706"/>
      <c r="W104" s="1706"/>
      <c r="X104" s="1706"/>
      <c r="Y104" s="1706"/>
      <c r="Z104" s="1706"/>
      <c r="AA104" s="1706"/>
      <c r="AB104" s="1706"/>
      <c r="AC104" s="1706"/>
      <c r="AD104" s="1706"/>
      <c r="AE104" s="1706"/>
      <c r="AF104" s="1706"/>
      <c r="AG104" s="1706"/>
      <c r="AH104" s="1706"/>
    </row>
    <row r="105" spans="1:34" ht="15.75" customHeight="1">
      <c r="A105" s="1706"/>
      <c r="B105" s="1706"/>
      <c r="C105" s="1706"/>
      <c r="D105" s="1706"/>
      <c r="E105" s="1706"/>
      <c r="F105" s="1706"/>
      <c r="G105" s="1706"/>
      <c r="H105" s="1706"/>
      <c r="I105" s="1706"/>
      <c r="J105" s="1706"/>
      <c r="K105" s="1706"/>
      <c r="L105" s="1706"/>
      <c r="M105" s="1706"/>
      <c r="N105" s="1706"/>
      <c r="O105" s="1706"/>
      <c r="P105" s="1706"/>
      <c r="Q105" s="1706"/>
      <c r="R105" s="1706"/>
      <c r="S105" s="1706"/>
      <c r="T105" s="1706"/>
      <c r="U105" s="1706"/>
      <c r="V105" s="1706"/>
      <c r="W105" s="1706"/>
      <c r="X105" s="1706"/>
      <c r="Y105" s="1706"/>
      <c r="Z105" s="1706"/>
      <c r="AA105" s="1706"/>
      <c r="AB105" s="1706"/>
      <c r="AC105" s="1706"/>
      <c r="AD105" s="1706"/>
      <c r="AE105" s="1706"/>
      <c r="AF105" s="1706"/>
      <c r="AG105" s="1706"/>
      <c r="AH105" s="1706"/>
    </row>
    <row r="106" spans="1:34" ht="15.75" customHeight="1">
      <c r="A106" s="1706"/>
      <c r="B106" s="1706"/>
      <c r="C106" s="1706"/>
      <c r="D106" s="1706"/>
      <c r="E106" s="1706"/>
      <c r="F106" s="1706"/>
      <c r="G106" s="1706"/>
      <c r="H106" s="1706"/>
      <c r="I106" s="1706"/>
      <c r="J106" s="1706"/>
      <c r="K106" s="1706"/>
      <c r="L106" s="1706"/>
      <c r="M106" s="1706"/>
      <c r="N106" s="1706"/>
      <c r="O106" s="1706"/>
      <c r="P106" s="1706"/>
      <c r="Q106" s="1706"/>
      <c r="R106" s="1706"/>
      <c r="S106" s="1706"/>
      <c r="T106" s="1706"/>
      <c r="U106" s="1706"/>
      <c r="V106" s="1706"/>
      <c r="W106" s="1706"/>
      <c r="X106" s="1706"/>
      <c r="Y106" s="1706"/>
      <c r="Z106" s="1706"/>
      <c r="AA106" s="1706"/>
      <c r="AB106" s="1706"/>
      <c r="AC106" s="1706"/>
      <c r="AD106" s="1706"/>
      <c r="AE106" s="1706"/>
      <c r="AF106" s="1706"/>
      <c r="AG106" s="1706"/>
      <c r="AH106" s="1706"/>
    </row>
    <row r="107" spans="1:34" ht="15.75" customHeight="1">
      <c r="A107" s="1706"/>
      <c r="B107" s="1706"/>
      <c r="C107" s="1706"/>
      <c r="D107" s="1706"/>
      <c r="E107" s="1706"/>
      <c r="F107" s="1706"/>
      <c r="G107" s="1706"/>
      <c r="H107" s="1706"/>
      <c r="I107" s="1706"/>
      <c r="J107" s="1706"/>
      <c r="K107" s="1706"/>
      <c r="L107" s="1706"/>
      <c r="M107" s="1706"/>
      <c r="N107" s="1706"/>
      <c r="O107" s="1706"/>
      <c r="P107" s="1706"/>
      <c r="Q107" s="1706"/>
      <c r="R107" s="1706"/>
      <c r="S107" s="1706"/>
      <c r="T107" s="1706"/>
      <c r="U107" s="1706"/>
      <c r="V107" s="1706"/>
      <c r="W107" s="1706"/>
      <c r="X107" s="1706"/>
      <c r="Y107" s="1706"/>
      <c r="Z107" s="1706"/>
      <c r="AA107" s="1706"/>
      <c r="AB107" s="1706"/>
      <c r="AC107" s="1706"/>
      <c r="AD107" s="1706"/>
      <c r="AE107" s="1706"/>
      <c r="AF107" s="1706"/>
      <c r="AG107" s="1706"/>
      <c r="AH107" s="1706"/>
    </row>
    <row r="108" spans="1:34" ht="15.75" customHeight="1">
      <c r="A108" s="1706"/>
      <c r="B108" s="1706"/>
      <c r="C108" s="1706"/>
      <c r="D108" s="1706"/>
      <c r="E108" s="1706"/>
      <c r="F108" s="1706"/>
      <c r="G108" s="1706"/>
      <c r="H108" s="1706"/>
      <c r="I108" s="1706"/>
      <c r="J108" s="1706"/>
      <c r="K108" s="1706"/>
      <c r="L108" s="1706"/>
      <c r="M108" s="1706"/>
      <c r="N108" s="1706"/>
      <c r="O108" s="1706"/>
      <c r="P108" s="1706"/>
      <c r="Q108" s="1706"/>
      <c r="R108" s="1706"/>
      <c r="S108" s="1706"/>
      <c r="T108" s="1706"/>
      <c r="U108" s="1706"/>
      <c r="V108" s="1706"/>
      <c r="W108" s="1706"/>
      <c r="X108" s="1706"/>
      <c r="Y108" s="1706"/>
      <c r="Z108" s="1706"/>
      <c r="AA108" s="1706"/>
      <c r="AB108" s="1706"/>
      <c r="AC108" s="1706"/>
      <c r="AD108" s="1706"/>
      <c r="AE108" s="1706"/>
      <c r="AF108" s="1706"/>
      <c r="AG108" s="1706"/>
      <c r="AH108" s="1706"/>
    </row>
    <row r="109" spans="1:34" ht="15.75" customHeight="1">
      <c r="A109" s="1706"/>
      <c r="B109" s="1706"/>
      <c r="C109" s="1706"/>
      <c r="D109" s="1706"/>
      <c r="E109" s="1706"/>
      <c r="F109" s="1706"/>
      <c r="G109" s="1706"/>
      <c r="H109" s="1706"/>
      <c r="I109" s="1706"/>
      <c r="J109" s="1706"/>
      <c r="K109" s="1706"/>
      <c r="L109" s="1706"/>
      <c r="M109" s="1706"/>
      <c r="N109" s="1706"/>
      <c r="O109" s="1706"/>
      <c r="P109" s="1706"/>
      <c r="Q109" s="1706"/>
      <c r="R109" s="1706"/>
      <c r="S109" s="1706"/>
      <c r="T109" s="1706"/>
      <c r="U109" s="1706"/>
      <c r="V109" s="1706"/>
      <c r="W109" s="1706"/>
      <c r="X109" s="1706"/>
      <c r="Y109" s="1706"/>
      <c r="Z109" s="1706"/>
      <c r="AA109" s="1706"/>
      <c r="AB109" s="1706"/>
      <c r="AC109" s="1706"/>
      <c r="AD109" s="1706"/>
      <c r="AE109" s="1706"/>
      <c r="AF109" s="1706"/>
      <c r="AG109" s="1706"/>
      <c r="AH109" s="1706"/>
    </row>
    <row r="110" spans="1:34" ht="15.75" customHeight="1">
      <c r="A110" s="1706"/>
      <c r="B110" s="1706"/>
      <c r="C110" s="1706"/>
      <c r="D110" s="1706"/>
      <c r="E110" s="1706"/>
      <c r="F110" s="1706"/>
      <c r="G110" s="1706"/>
      <c r="H110" s="1706"/>
      <c r="I110" s="1706"/>
      <c r="J110" s="1706"/>
      <c r="K110" s="1706"/>
      <c r="L110" s="1706"/>
      <c r="M110" s="1706"/>
      <c r="N110" s="1706"/>
      <c r="O110" s="1706"/>
      <c r="P110" s="1706"/>
      <c r="Q110" s="1706"/>
      <c r="R110" s="1706"/>
      <c r="S110" s="1706"/>
      <c r="T110" s="1706"/>
      <c r="U110" s="1706"/>
      <c r="V110" s="1706"/>
      <c r="W110" s="1706"/>
      <c r="X110" s="1706"/>
      <c r="Y110" s="1706"/>
      <c r="Z110" s="1706"/>
      <c r="AA110" s="1706"/>
      <c r="AB110" s="1706"/>
      <c r="AC110" s="1706"/>
      <c r="AD110" s="1706"/>
      <c r="AE110" s="1706"/>
      <c r="AF110" s="1706"/>
      <c r="AG110" s="1706"/>
      <c r="AH110" s="1706"/>
    </row>
    <row r="111" spans="1:34" ht="15.75" customHeight="1">
      <c r="A111" s="1706"/>
      <c r="B111" s="1706"/>
      <c r="C111" s="1706"/>
      <c r="D111" s="1706"/>
      <c r="E111" s="1706"/>
      <c r="F111" s="1706"/>
      <c r="G111" s="1706"/>
      <c r="H111" s="1706"/>
      <c r="I111" s="1706"/>
      <c r="J111" s="1706"/>
      <c r="K111" s="1706"/>
      <c r="L111" s="1706"/>
      <c r="M111" s="1706"/>
      <c r="N111" s="1706"/>
      <c r="O111" s="1706"/>
      <c r="P111" s="1706"/>
      <c r="Q111" s="1706"/>
      <c r="R111" s="1706"/>
      <c r="S111" s="1706"/>
      <c r="T111" s="1706"/>
      <c r="U111" s="1706"/>
      <c r="V111" s="1706"/>
      <c r="W111" s="1706"/>
      <c r="X111" s="1706"/>
      <c r="Y111" s="1706"/>
      <c r="Z111" s="1706"/>
      <c r="AA111" s="1706"/>
      <c r="AB111" s="1706"/>
      <c r="AC111" s="1706"/>
      <c r="AD111" s="1706"/>
      <c r="AE111" s="1706"/>
      <c r="AF111" s="1706"/>
      <c r="AG111" s="1706"/>
      <c r="AH111" s="1706"/>
    </row>
    <row r="112" spans="1:34" ht="15.75" customHeight="1">
      <c r="A112" s="1706"/>
      <c r="B112" s="1706"/>
      <c r="C112" s="1706"/>
      <c r="D112" s="1706"/>
      <c r="E112" s="1706"/>
      <c r="F112" s="1706"/>
      <c r="G112" s="1706"/>
      <c r="H112" s="1706"/>
      <c r="I112" s="1706"/>
      <c r="J112" s="1706"/>
      <c r="K112" s="1706"/>
      <c r="L112" s="1706"/>
      <c r="M112" s="1706"/>
      <c r="N112" s="1706"/>
      <c r="O112" s="1706"/>
      <c r="P112" s="1706"/>
      <c r="Q112" s="1706"/>
      <c r="R112" s="1706"/>
      <c r="S112" s="1706"/>
      <c r="T112" s="1706"/>
      <c r="U112" s="1706"/>
      <c r="V112" s="1706"/>
      <c r="W112" s="1706"/>
      <c r="X112" s="1706"/>
      <c r="Y112" s="1706"/>
      <c r="Z112" s="1706"/>
      <c r="AA112" s="1706"/>
      <c r="AB112" s="1706"/>
      <c r="AC112" s="1706"/>
      <c r="AD112" s="1706"/>
      <c r="AE112" s="1706"/>
      <c r="AF112" s="1706"/>
      <c r="AG112" s="1706"/>
      <c r="AH112" s="1706"/>
    </row>
    <row r="113" spans="1:34" ht="15.75" customHeight="1">
      <c r="A113" s="1706"/>
      <c r="B113" s="1706"/>
      <c r="C113" s="1706"/>
      <c r="D113" s="1706"/>
      <c r="E113" s="1706"/>
      <c r="F113" s="1706"/>
      <c r="G113" s="1706"/>
      <c r="H113" s="1706"/>
      <c r="I113" s="1706"/>
      <c r="J113" s="1706"/>
      <c r="K113" s="1706"/>
      <c r="L113" s="1706"/>
      <c r="M113" s="1706"/>
      <c r="N113" s="1706"/>
      <c r="O113" s="1706"/>
      <c r="P113" s="1706"/>
      <c r="Q113" s="1706"/>
      <c r="R113" s="1706"/>
      <c r="S113" s="1706"/>
      <c r="T113" s="1706"/>
      <c r="U113" s="1706"/>
      <c r="V113" s="1706"/>
      <c r="W113" s="1706"/>
      <c r="X113" s="1706"/>
      <c r="Y113" s="1706"/>
      <c r="Z113" s="1706"/>
      <c r="AA113" s="1706"/>
      <c r="AB113" s="1706"/>
      <c r="AC113" s="1706"/>
      <c r="AD113" s="1706"/>
      <c r="AE113" s="1706"/>
      <c r="AF113" s="1706"/>
      <c r="AG113" s="1706"/>
      <c r="AH113" s="1706"/>
    </row>
    <row r="114" spans="1:34" ht="15.75" customHeight="1">
      <c r="A114" s="1706"/>
      <c r="B114" s="1706"/>
      <c r="C114" s="1706"/>
      <c r="D114" s="1706"/>
      <c r="E114" s="1706"/>
      <c r="F114" s="1706"/>
      <c r="G114" s="1706"/>
      <c r="H114" s="1706"/>
      <c r="I114" s="1706"/>
      <c r="J114" s="1706"/>
      <c r="K114" s="1706"/>
      <c r="L114" s="1706"/>
      <c r="M114" s="1706"/>
      <c r="N114" s="1706"/>
      <c r="O114" s="1706"/>
      <c r="P114" s="1706"/>
      <c r="Q114" s="1706"/>
      <c r="R114" s="1706"/>
      <c r="S114" s="1706"/>
      <c r="T114" s="1706"/>
      <c r="U114" s="1706"/>
      <c r="V114" s="1706"/>
      <c r="W114" s="1706"/>
      <c r="X114" s="1706"/>
      <c r="Y114" s="1706"/>
      <c r="Z114" s="1706"/>
      <c r="AA114" s="1706"/>
      <c r="AB114" s="1706"/>
      <c r="AC114" s="1706"/>
      <c r="AD114" s="1706"/>
      <c r="AE114" s="1706"/>
      <c r="AF114" s="1706"/>
      <c r="AG114" s="1706"/>
      <c r="AH114" s="1706"/>
    </row>
    <row r="115" spans="1:34" ht="15.75" customHeight="1">
      <c r="A115" s="1706"/>
      <c r="B115" s="1706"/>
      <c r="C115" s="1706"/>
      <c r="D115" s="1706"/>
      <c r="E115" s="1706"/>
      <c r="F115" s="1706"/>
      <c r="G115" s="1706"/>
      <c r="H115" s="1706"/>
      <c r="I115" s="1706"/>
      <c r="J115" s="1706"/>
      <c r="K115" s="1706"/>
      <c r="L115" s="1706"/>
      <c r="M115" s="1706"/>
      <c r="N115" s="1706"/>
      <c r="O115" s="1706"/>
      <c r="P115" s="1706"/>
      <c r="Q115" s="1706"/>
      <c r="R115" s="1706"/>
      <c r="S115" s="1706"/>
      <c r="T115" s="1706"/>
      <c r="U115" s="1706"/>
      <c r="V115" s="1706"/>
      <c r="W115" s="1706"/>
      <c r="X115" s="1706"/>
      <c r="Y115" s="1706"/>
      <c r="Z115" s="1706"/>
      <c r="AA115" s="1706"/>
      <c r="AB115" s="1706"/>
      <c r="AC115" s="1706"/>
      <c r="AD115" s="1706"/>
      <c r="AE115" s="1706"/>
      <c r="AF115" s="1706"/>
      <c r="AG115" s="1706"/>
      <c r="AH115" s="1706"/>
    </row>
    <row r="116" spans="1:34" ht="15.75" customHeight="1">
      <c r="A116" s="1706"/>
      <c r="B116" s="1706"/>
      <c r="C116" s="1706"/>
      <c r="D116" s="1706"/>
      <c r="E116" s="1706"/>
      <c r="F116" s="1706"/>
      <c r="G116" s="1706"/>
      <c r="H116" s="1706"/>
      <c r="I116" s="1706"/>
      <c r="J116" s="1706"/>
      <c r="K116" s="1706"/>
      <c r="L116" s="1706"/>
      <c r="M116" s="1706"/>
      <c r="N116" s="1706"/>
      <c r="O116" s="1706"/>
      <c r="P116" s="1706"/>
      <c r="Q116" s="1706"/>
      <c r="R116" s="1706"/>
      <c r="S116" s="1706"/>
      <c r="T116" s="1706"/>
      <c r="U116" s="1706"/>
      <c r="V116" s="1706"/>
      <c r="W116" s="1706"/>
      <c r="X116" s="1706"/>
      <c r="Y116" s="1706"/>
      <c r="Z116" s="1706"/>
      <c r="AA116" s="1706"/>
      <c r="AB116" s="1706"/>
      <c r="AC116" s="1706"/>
      <c r="AD116" s="1706"/>
      <c r="AE116" s="1706"/>
      <c r="AF116" s="1706"/>
      <c r="AG116" s="1706"/>
      <c r="AH116" s="1706"/>
    </row>
    <row r="117" spans="1:34" ht="15.75" customHeight="1">
      <c r="A117" s="1706"/>
      <c r="B117" s="1706"/>
      <c r="C117" s="1706"/>
      <c r="D117" s="1706"/>
      <c r="E117" s="1706"/>
      <c r="F117" s="1706"/>
      <c r="G117" s="1706"/>
      <c r="H117" s="1706"/>
      <c r="I117" s="1706"/>
      <c r="J117" s="1706"/>
      <c r="K117" s="1706"/>
      <c r="L117" s="1706"/>
      <c r="M117" s="1706"/>
      <c r="N117" s="1706"/>
      <c r="O117" s="1706"/>
      <c r="P117" s="1706"/>
      <c r="Q117" s="1706"/>
      <c r="R117" s="1706"/>
      <c r="S117" s="1706"/>
      <c r="T117" s="1706"/>
      <c r="U117" s="1706"/>
      <c r="V117" s="1706"/>
      <c r="W117" s="1706"/>
      <c r="X117" s="1706"/>
      <c r="Y117" s="1706"/>
      <c r="Z117" s="1706"/>
      <c r="AA117" s="1706"/>
      <c r="AB117" s="1706"/>
      <c r="AC117" s="1706"/>
      <c r="AD117" s="1706"/>
      <c r="AE117" s="1706"/>
      <c r="AF117" s="1706"/>
      <c r="AG117" s="1706"/>
      <c r="AH117" s="1706"/>
    </row>
    <row r="118" spans="1:34" ht="15.75" customHeight="1">
      <c r="A118" s="1706"/>
      <c r="B118" s="1706"/>
      <c r="C118" s="1706"/>
      <c r="D118" s="1706"/>
      <c r="E118" s="1706"/>
      <c r="F118" s="1706"/>
      <c r="G118" s="1706"/>
      <c r="H118" s="1706"/>
      <c r="I118" s="1706"/>
      <c r="J118" s="1706"/>
      <c r="K118" s="1706"/>
      <c r="L118" s="1706"/>
      <c r="M118" s="1706"/>
      <c r="N118" s="1706"/>
      <c r="O118" s="1706"/>
      <c r="P118" s="1706"/>
      <c r="Q118" s="1706"/>
      <c r="R118" s="1706"/>
      <c r="S118" s="1706"/>
      <c r="T118" s="1706"/>
      <c r="U118" s="1706"/>
      <c r="V118" s="1706"/>
      <c r="W118" s="1706"/>
      <c r="X118" s="1706"/>
      <c r="Y118" s="1706"/>
      <c r="Z118" s="1706"/>
      <c r="AA118" s="1706"/>
      <c r="AB118" s="1706"/>
      <c r="AC118" s="1706"/>
      <c r="AD118" s="1706"/>
      <c r="AE118" s="1706"/>
      <c r="AF118" s="1706"/>
      <c r="AG118" s="1706"/>
      <c r="AH118" s="1706"/>
    </row>
    <row r="119" spans="1:34" ht="15.75" customHeight="1">
      <c r="A119" s="1706"/>
      <c r="B119" s="1706"/>
      <c r="C119" s="1706"/>
      <c r="D119" s="1706"/>
      <c r="E119" s="1706"/>
      <c r="F119" s="1706"/>
      <c r="G119" s="1706"/>
      <c r="H119" s="1706"/>
      <c r="I119" s="1706"/>
      <c r="J119" s="1706"/>
      <c r="K119" s="1706"/>
      <c r="L119" s="1706"/>
      <c r="M119" s="1706"/>
      <c r="N119" s="1706"/>
      <c r="O119" s="1706"/>
      <c r="P119" s="1706"/>
      <c r="Q119" s="1706"/>
      <c r="R119" s="1706"/>
      <c r="S119" s="1706"/>
      <c r="T119" s="1706"/>
      <c r="U119" s="1706"/>
      <c r="V119" s="1706"/>
      <c r="W119" s="1706"/>
      <c r="X119" s="1706"/>
      <c r="Y119" s="1706"/>
      <c r="Z119" s="1706"/>
      <c r="AA119" s="1706"/>
      <c r="AB119" s="1706"/>
      <c r="AC119" s="1706"/>
      <c r="AD119" s="1706"/>
      <c r="AE119" s="1706"/>
      <c r="AF119" s="1706"/>
      <c r="AG119" s="1706"/>
      <c r="AH119" s="1706"/>
    </row>
    <row r="120" spans="1:34" ht="15.75" customHeight="1">
      <c r="A120" s="1706"/>
      <c r="B120" s="1706"/>
      <c r="C120" s="1706"/>
      <c r="D120" s="1706"/>
      <c r="E120" s="1706"/>
      <c r="F120" s="1706"/>
      <c r="G120" s="1706"/>
      <c r="H120" s="1706"/>
      <c r="I120" s="1706"/>
      <c r="J120" s="1706"/>
      <c r="K120" s="1706"/>
      <c r="L120" s="1706"/>
      <c r="M120" s="1706"/>
      <c r="N120" s="1706"/>
      <c r="O120" s="1706"/>
      <c r="P120" s="1706"/>
      <c r="Q120" s="1706"/>
      <c r="R120" s="1706"/>
      <c r="S120" s="1706"/>
      <c r="T120" s="1706"/>
      <c r="U120" s="1706"/>
      <c r="V120" s="1706"/>
      <c r="W120" s="1706"/>
      <c r="X120" s="1706"/>
      <c r="Y120" s="1706"/>
      <c r="Z120" s="1706"/>
      <c r="AA120" s="1706"/>
      <c r="AB120" s="1706"/>
      <c r="AC120" s="1706"/>
      <c r="AD120" s="1706"/>
      <c r="AE120" s="1706"/>
      <c r="AF120" s="1706"/>
      <c r="AG120" s="1706"/>
      <c r="AH120" s="1706"/>
    </row>
    <row r="121" spans="1:34" ht="15.75" customHeight="1">
      <c r="A121" s="1706"/>
      <c r="B121" s="1706"/>
      <c r="C121" s="1706"/>
      <c r="D121" s="1706"/>
      <c r="E121" s="1706"/>
      <c r="F121" s="1706"/>
      <c r="G121" s="1706"/>
      <c r="H121" s="1706"/>
      <c r="I121" s="1706"/>
      <c r="J121" s="1706"/>
      <c r="K121" s="1706"/>
      <c r="L121" s="1706"/>
      <c r="M121" s="1706"/>
      <c r="N121" s="1706"/>
      <c r="O121" s="1706"/>
      <c r="P121" s="1706"/>
      <c r="Q121" s="1706"/>
      <c r="R121" s="1706"/>
      <c r="S121" s="1706"/>
      <c r="T121" s="1706"/>
      <c r="U121" s="1706"/>
      <c r="V121" s="1706"/>
      <c r="W121" s="1706"/>
      <c r="X121" s="1706"/>
      <c r="Y121" s="1706"/>
      <c r="Z121" s="1706"/>
      <c r="AA121" s="1706"/>
      <c r="AB121" s="1706"/>
      <c r="AC121" s="1706"/>
      <c r="AD121" s="1706"/>
      <c r="AE121" s="1706"/>
      <c r="AF121" s="1706"/>
      <c r="AG121" s="1706"/>
      <c r="AH121" s="1706"/>
    </row>
    <row r="122" spans="1:34" ht="15.75" customHeight="1">
      <c r="A122" s="1706"/>
      <c r="B122" s="1706"/>
      <c r="C122" s="1706"/>
      <c r="D122" s="1706"/>
      <c r="E122" s="1706"/>
      <c r="F122" s="1706"/>
      <c r="G122" s="1706"/>
      <c r="H122" s="1706"/>
      <c r="I122" s="1706"/>
      <c r="J122" s="1706"/>
      <c r="K122" s="1706"/>
      <c r="L122" s="1706"/>
      <c r="M122" s="1706"/>
      <c r="N122" s="1706"/>
      <c r="O122" s="1706"/>
      <c r="P122" s="1706"/>
      <c r="Q122" s="1706"/>
      <c r="R122" s="1706"/>
      <c r="S122" s="1706"/>
      <c r="T122" s="1706"/>
      <c r="U122" s="1706"/>
      <c r="V122" s="1706"/>
      <c r="W122" s="1706"/>
      <c r="X122" s="1706"/>
      <c r="Y122" s="1706"/>
      <c r="Z122" s="1706"/>
      <c r="AA122" s="1706"/>
      <c r="AB122" s="1706"/>
      <c r="AC122" s="1706"/>
      <c r="AD122" s="1706"/>
      <c r="AE122" s="1706"/>
      <c r="AF122" s="1706"/>
      <c r="AG122" s="1706"/>
      <c r="AH122" s="1706"/>
    </row>
    <row r="123" spans="1:34" ht="15.75" customHeight="1">
      <c r="A123" s="1706"/>
      <c r="B123" s="1706"/>
      <c r="C123" s="1706"/>
      <c r="D123" s="1706"/>
      <c r="E123" s="1706"/>
      <c r="F123" s="1706"/>
      <c r="G123" s="1706"/>
      <c r="H123" s="1706"/>
      <c r="I123" s="1706"/>
      <c r="J123" s="1706"/>
      <c r="K123" s="1706"/>
      <c r="L123" s="1706"/>
      <c r="M123" s="1706"/>
      <c r="N123" s="1706"/>
      <c r="O123" s="1706"/>
      <c r="P123" s="1706"/>
      <c r="Q123" s="1706"/>
      <c r="R123" s="1706"/>
      <c r="S123" s="1706"/>
      <c r="T123" s="1706"/>
      <c r="U123" s="1706"/>
      <c r="V123" s="1706"/>
      <c r="W123" s="1706"/>
      <c r="X123" s="1706"/>
      <c r="Y123" s="1706"/>
      <c r="Z123" s="1706"/>
      <c r="AA123" s="1706"/>
      <c r="AB123" s="1706"/>
      <c r="AC123" s="1706"/>
      <c r="AD123" s="1706"/>
      <c r="AE123" s="1706"/>
      <c r="AF123" s="1706"/>
      <c r="AG123" s="1706"/>
      <c r="AH123" s="1706"/>
    </row>
    <row r="124" spans="1:34" ht="15.75" customHeight="1">
      <c r="A124" s="1706"/>
      <c r="B124" s="1706"/>
      <c r="C124" s="1706"/>
      <c r="D124" s="1706"/>
      <c r="E124" s="1706"/>
      <c r="F124" s="1706"/>
      <c r="G124" s="1706"/>
      <c r="H124" s="1706"/>
      <c r="I124" s="1706"/>
      <c r="J124" s="1706"/>
      <c r="K124" s="1706"/>
      <c r="L124" s="1706"/>
      <c r="M124" s="1706"/>
      <c r="N124" s="1706"/>
      <c r="O124" s="1706"/>
      <c r="P124" s="1706"/>
      <c r="Q124" s="1706"/>
      <c r="R124" s="1706"/>
      <c r="S124" s="1706"/>
      <c r="T124" s="1706"/>
      <c r="U124" s="1706"/>
      <c r="V124" s="1706"/>
      <c r="W124" s="1706"/>
      <c r="X124" s="1706"/>
      <c r="Y124" s="1706"/>
      <c r="Z124" s="1706"/>
      <c r="AA124" s="1706"/>
      <c r="AB124" s="1706"/>
      <c r="AC124" s="1706"/>
      <c r="AD124" s="1706"/>
      <c r="AE124" s="1706"/>
      <c r="AF124" s="1706"/>
      <c r="AG124" s="1706"/>
      <c r="AH124" s="1706"/>
    </row>
    <row r="125" spans="1:34" ht="15.75" customHeight="1">
      <c r="A125" s="1706"/>
      <c r="B125" s="1706"/>
      <c r="C125" s="1706"/>
      <c r="D125" s="1706"/>
      <c r="E125" s="1706"/>
      <c r="F125" s="1706"/>
      <c r="G125" s="1706"/>
      <c r="H125" s="1706"/>
      <c r="I125" s="1706"/>
      <c r="J125" s="1706"/>
      <c r="K125" s="1706"/>
      <c r="L125" s="1706"/>
      <c r="M125" s="1706"/>
      <c r="N125" s="1706"/>
      <c r="O125" s="1706"/>
      <c r="P125" s="1706"/>
      <c r="Q125" s="1706"/>
      <c r="R125" s="1706"/>
      <c r="S125" s="1706"/>
      <c r="T125" s="1706"/>
      <c r="U125" s="1706"/>
      <c r="V125" s="1706"/>
      <c r="W125" s="1706"/>
      <c r="X125" s="1706"/>
      <c r="Y125" s="1706"/>
      <c r="Z125" s="1706"/>
      <c r="AA125" s="1706"/>
      <c r="AB125" s="1706"/>
      <c r="AC125" s="1706"/>
      <c r="AD125" s="1706"/>
      <c r="AE125" s="1706"/>
      <c r="AF125" s="1706"/>
      <c r="AG125" s="1706"/>
      <c r="AH125" s="1706"/>
    </row>
    <row r="126" spans="1:34" ht="15.75" customHeight="1">
      <c r="A126" s="1706"/>
      <c r="B126" s="1706"/>
      <c r="C126" s="1706"/>
      <c r="D126" s="1706"/>
      <c r="E126" s="1706"/>
      <c r="F126" s="1706"/>
      <c r="G126" s="1706"/>
      <c r="H126" s="1706"/>
      <c r="I126" s="1706"/>
      <c r="J126" s="1706"/>
      <c r="K126" s="1706"/>
      <c r="L126" s="1706"/>
      <c r="M126" s="1706"/>
      <c r="N126" s="1706"/>
      <c r="O126" s="1706"/>
      <c r="P126" s="1706"/>
      <c r="Q126" s="1706"/>
      <c r="R126" s="1706"/>
      <c r="S126" s="1706"/>
      <c r="T126" s="1706"/>
      <c r="U126" s="1706"/>
      <c r="V126" s="1706"/>
      <c r="W126" s="1706"/>
      <c r="X126" s="1706"/>
      <c r="Y126" s="1706"/>
      <c r="Z126" s="1706"/>
      <c r="AA126" s="1706"/>
      <c r="AB126" s="1706"/>
      <c r="AC126" s="1706"/>
      <c r="AD126" s="1706"/>
      <c r="AE126" s="1706"/>
      <c r="AF126" s="1706"/>
      <c r="AG126" s="1706"/>
      <c r="AH126" s="1706"/>
    </row>
    <row r="127" spans="1:34" ht="15.75" customHeight="1">
      <c r="A127" s="1706"/>
      <c r="B127" s="1706"/>
      <c r="C127" s="1706"/>
      <c r="D127" s="1706"/>
      <c r="E127" s="1706"/>
      <c r="F127" s="1706"/>
      <c r="G127" s="1706"/>
      <c r="H127" s="1706"/>
      <c r="I127" s="1706"/>
      <c r="J127" s="1706"/>
      <c r="K127" s="1706"/>
      <c r="L127" s="1706"/>
      <c r="M127" s="1706"/>
      <c r="N127" s="1706"/>
      <c r="O127" s="1706"/>
      <c r="P127" s="1706"/>
      <c r="Q127" s="1706"/>
      <c r="R127" s="1706"/>
      <c r="S127" s="1706"/>
      <c r="T127" s="1706"/>
      <c r="U127" s="1706"/>
      <c r="V127" s="1706"/>
      <c r="W127" s="1706"/>
      <c r="X127" s="1706"/>
      <c r="Y127" s="1706"/>
      <c r="Z127" s="1706"/>
      <c r="AA127" s="1706"/>
      <c r="AB127" s="1706"/>
      <c r="AC127" s="1706"/>
      <c r="AD127" s="1706"/>
      <c r="AE127" s="1706"/>
      <c r="AF127" s="1706"/>
      <c r="AG127" s="1706"/>
      <c r="AH127" s="1706"/>
    </row>
    <row r="128" spans="1:34" ht="15.75" customHeight="1">
      <c r="A128" s="1706"/>
      <c r="B128" s="1706"/>
      <c r="C128" s="1706"/>
      <c r="D128" s="1706"/>
      <c r="E128" s="1706"/>
      <c r="F128" s="1706"/>
      <c r="G128" s="1706"/>
      <c r="H128" s="1706"/>
      <c r="I128" s="1706"/>
      <c r="J128" s="1706"/>
      <c r="K128" s="1706"/>
      <c r="L128" s="1706"/>
      <c r="M128" s="1706"/>
      <c r="N128" s="1706"/>
      <c r="O128" s="1706"/>
      <c r="P128" s="1706"/>
      <c r="Q128" s="1706"/>
      <c r="R128" s="1706"/>
      <c r="S128" s="1706"/>
      <c r="T128" s="1706"/>
      <c r="U128" s="1706"/>
      <c r="V128" s="1706"/>
      <c r="W128" s="1706"/>
      <c r="X128" s="1706"/>
      <c r="Y128" s="1706"/>
      <c r="Z128" s="1706"/>
      <c r="AA128" s="1706"/>
      <c r="AB128" s="1706"/>
      <c r="AC128" s="1706"/>
      <c r="AD128" s="1706"/>
      <c r="AE128" s="1706"/>
      <c r="AF128" s="1706"/>
      <c r="AG128" s="1706"/>
      <c r="AH128" s="1706"/>
    </row>
    <row r="129" spans="1:34" ht="15.75" customHeight="1">
      <c r="A129" s="1706"/>
      <c r="B129" s="1706"/>
      <c r="C129" s="1706"/>
      <c r="D129" s="1706"/>
      <c r="E129" s="1706"/>
      <c r="F129" s="1706"/>
      <c r="G129" s="1706"/>
      <c r="H129" s="1706"/>
      <c r="I129" s="1706"/>
      <c r="J129" s="1706"/>
      <c r="K129" s="1706"/>
      <c r="L129" s="1706"/>
      <c r="M129" s="1706"/>
      <c r="N129" s="1706"/>
      <c r="O129" s="1706"/>
      <c r="P129" s="1706"/>
      <c r="Q129" s="1706"/>
      <c r="R129" s="1706"/>
      <c r="S129" s="1706"/>
      <c r="T129" s="1706"/>
      <c r="U129" s="1706"/>
      <c r="V129" s="1706"/>
      <c r="W129" s="1706"/>
      <c r="X129" s="1706"/>
      <c r="Y129" s="1706"/>
      <c r="Z129" s="1706"/>
      <c r="AA129" s="1706"/>
      <c r="AB129" s="1706"/>
      <c r="AC129" s="1706"/>
      <c r="AD129" s="1706"/>
      <c r="AE129" s="1706"/>
      <c r="AF129" s="1706"/>
      <c r="AG129" s="1706"/>
      <c r="AH129" s="1706"/>
    </row>
    <row r="130" spans="1:34" ht="15.75" customHeight="1">
      <c r="A130" s="1706"/>
      <c r="B130" s="1706"/>
      <c r="C130" s="1706"/>
      <c r="D130" s="1706"/>
      <c r="E130" s="1706"/>
      <c r="F130" s="1706"/>
      <c r="G130" s="1706"/>
      <c r="H130" s="1706"/>
      <c r="I130" s="1706"/>
      <c r="J130" s="1706"/>
      <c r="K130" s="1706"/>
      <c r="L130" s="1706"/>
      <c r="M130" s="1706"/>
      <c r="N130" s="1706"/>
      <c r="O130" s="1706"/>
      <c r="P130" s="1706"/>
      <c r="Q130" s="1706"/>
      <c r="R130" s="1706"/>
      <c r="S130" s="1706"/>
      <c r="T130" s="1706"/>
      <c r="U130" s="1706"/>
      <c r="V130" s="1706"/>
      <c r="W130" s="1706"/>
      <c r="X130" s="1706"/>
      <c r="Y130" s="1706"/>
      <c r="Z130" s="1706"/>
      <c r="AA130" s="1706"/>
      <c r="AB130" s="1706"/>
      <c r="AC130" s="1706"/>
      <c r="AD130" s="1706"/>
      <c r="AE130" s="1706"/>
      <c r="AF130" s="1706"/>
      <c r="AG130" s="1706"/>
      <c r="AH130" s="1706"/>
    </row>
    <row r="131" spans="1:34" ht="15.75" customHeight="1">
      <c r="A131" s="1706"/>
      <c r="B131" s="1706"/>
      <c r="C131" s="1706"/>
      <c r="D131" s="1706"/>
      <c r="E131" s="1706"/>
      <c r="F131" s="1706"/>
      <c r="G131" s="1706"/>
      <c r="H131" s="1706"/>
      <c r="I131" s="1706"/>
      <c r="J131" s="1706"/>
      <c r="K131" s="1706"/>
      <c r="L131" s="1706"/>
      <c r="M131" s="1706"/>
      <c r="N131" s="1706"/>
      <c r="O131" s="1706"/>
      <c r="P131" s="1706"/>
      <c r="Q131" s="1706"/>
      <c r="R131" s="1706"/>
      <c r="S131" s="1706"/>
      <c r="T131" s="1706"/>
      <c r="U131" s="1706"/>
      <c r="V131" s="1706"/>
      <c r="W131" s="1706"/>
      <c r="X131" s="1706"/>
      <c r="Y131" s="1706"/>
      <c r="Z131" s="1706"/>
      <c r="AA131" s="1706"/>
      <c r="AB131" s="1706"/>
      <c r="AC131" s="1706"/>
      <c r="AD131" s="1706"/>
      <c r="AE131" s="1706"/>
      <c r="AF131" s="1706"/>
      <c r="AG131" s="1706"/>
      <c r="AH131" s="1706"/>
    </row>
    <row r="132" spans="1:34" ht="15.75" customHeight="1">
      <c r="A132" s="1706"/>
      <c r="B132" s="1706"/>
      <c r="C132" s="1706"/>
      <c r="D132" s="1706"/>
      <c r="E132" s="1706"/>
      <c r="F132" s="1706"/>
      <c r="G132" s="1706"/>
      <c r="H132" s="1706"/>
      <c r="I132" s="1706"/>
      <c r="J132" s="1706"/>
      <c r="K132" s="1706"/>
      <c r="L132" s="1706"/>
      <c r="M132" s="1706"/>
      <c r="N132" s="1706"/>
      <c r="O132" s="1706"/>
      <c r="P132" s="1706"/>
      <c r="Q132" s="1706"/>
      <c r="R132" s="1706"/>
      <c r="S132" s="1706"/>
      <c r="T132" s="1706"/>
      <c r="U132" s="1706"/>
      <c r="V132" s="1706"/>
      <c r="W132" s="1706"/>
      <c r="X132" s="1706"/>
      <c r="Y132" s="1706"/>
      <c r="Z132" s="1706"/>
      <c r="AA132" s="1706"/>
      <c r="AB132" s="1706"/>
      <c r="AC132" s="1706"/>
      <c r="AD132" s="1706"/>
      <c r="AE132" s="1706"/>
      <c r="AF132" s="1706"/>
      <c r="AG132" s="1706"/>
      <c r="AH132" s="1706"/>
    </row>
    <row r="133" spans="1:34" ht="15.75" customHeight="1">
      <c r="A133" s="1706"/>
      <c r="B133" s="1706"/>
      <c r="C133" s="1706"/>
      <c r="D133" s="1706"/>
      <c r="E133" s="1706"/>
      <c r="F133" s="1706"/>
      <c r="G133" s="1706"/>
      <c r="H133" s="1706"/>
      <c r="I133" s="1706"/>
      <c r="J133" s="1706"/>
      <c r="K133" s="1706"/>
      <c r="L133" s="1706"/>
      <c r="M133" s="1706"/>
      <c r="N133" s="1706"/>
      <c r="O133" s="1706"/>
      <c r="P133" s="1706"/>
      <c r="Q133" s="1706"/>
      <c r="R133" s="1706"/>
      <c r="S133" s="1706"/>
      <c r="T133" s="1706"/>
      <c r="U133" s="1706"/>
      <c r="V133" s="1706"/>
      <c r="W133" s="1706"/>
      <c r="X133" s="1706"/>
      <c r="Y133" s="1706"/>
      <c r="Z133" s="1706"/>
      <c r="AA133" s="1706"/>
      <c r="AB133" s="1706"/>
      <c r="AC133" s="1706"/>
      <c r="AD133" s="1706"/>
      <c r="AE133" s="1706"/>
      <c r="AF133" s="1706"/>
      <c r="AG133" s="1706"/>
      <c r="AH133" s="1706"/>
    </row>
    <row r="134" spans="1:34" ht="15.75" customHeight="1">
      <c r="A134" s="1706"/>
      <c r="B134" s="1706"/>
      <c r="C134" s="1706"/>
      <c r="D134" s="1706"/>
      <c r="E134" s="1706"/>
      <c r="F134" s="1706"/>
      <c r="G134" s="1706"/>
      <c r="H134" s="1706"/>
      <c r="I134" s="1706"/>
      <c r="J134" s="1706"/>
      <c r="K134" s="1706"/>
      <c r="L134" s="1706"/>
      <c r="M134" s="1706"/>
      <c r="N134" s="1706"/>
      <c r="O134" s="1706"/>
      <c r="P134" s="1706"/>
      <c r="Q134" s="1706"/>
      <c r="R134" s="1706"/>
      <c r="S134" s="1706"/>
      <c r="T134" s="1706"/>
      <c r="U134" s="1706"/>
      <c r="V134" s="1706"/>
      <c r="W134" s="1706"/>
      <c r="X134" s="1706"/>
      <c r="Y134" s="1706"/>
      <c r="Z134" s="1706"/>
      <c r="AA134" s="1706"/>
      <c r="AB134" s="1706"/>
      <c r="AC134" s="1706"/>
      <c r="AD134" s="1706"/>
      <c r="AE134" s="1706"/>
      <c r="AF134" s="1706"/>
      <c r="AG134" s="1706"/>
      <c r="AH134" s="1706"/>
    </row>
    <row r="135" spans="1:34" ht="15.75" customHeight="1">
      <c r="A135" s="1706"/>
      <c r="B135" s="1706"/>
      <c r="C135" s="1706"/>
      <c r="D135" s="1706"/>
      <c r="E135" s="1706"/>
      <c r="F135" s="1706"/>
      <c r="G135" s="1706"/>
      <c r="H135" s="1706"/>
      <c r="I135" s="1706"/>
      <c r="J135" s="1706"/>
      <c r="K135" s="1706"/>
      <c r="L135" s="1706"/>
      <c r="M135" s="1706"/>
      <c r="N135" s="1706"/>
      <c r="O135" s="1706"/>
      <c r="P135" s="1706"/>
      <c r="Q135" s="1706"/>
      <c r="R135" s="1706"/>
      <c r="S135" s="1706"/>
      <c r="T135" s="1706"/>
      <c r="U135" s="1706"/>
      <c r="V135" s="1706"/>
      <c r="W135" s="1706"/>
      <c r="X135" s="1706"/>
      <c r="Y135" s="1706"/>
      <c r="Z135" s="1706"/>
      <c r="AA135" s="1706"/>
      <c r="AB135" s="1706"/>
      <c r="AC135" s="1706"/>
      <c r="AD135" s="1706"/>
      <c r="AE135" s="1706"/>
      <c r="AF135" s="1706"/>
      <c r="AG135" s="1706"/>
      <c r="AH135" s="1706"/>
    </row>
    <row r="136" spans="1:34" ht="15.75" customHeight="1">
      <c r="A136" s="1706"/>
      <c r="B136" s="1706"/>
      <c r="C136" s="1706"/>
      <c r="D136" s="1706"/>
      <c r="E136" s="1706"/>
      <c r="F136" s="1706"/>
      <c r="G136" s="1706"/>
      <c r="H136" s="1706"/>
      <c r="I136" s="1706"/>
      <c r="J136" s="1706"/>
      <c r="K136" s="1706"/>
      <c r="L136" s="1706"/>
      <c r="M136" s="1706"/>
      <c r="N136" s="1706"/>
      <c r="O136" s="1706"/>
      <c r="P136" s="1706"/>
      <c r="Q136" s="1706"/>
      <c r="R136" s="1706"/>
      <c r="S136" s="1706"/>
      <c r="T136" s="1706"/>
      <c r="U136" s="1706"/>
      <c r="V136" s="1706"/>
      <c r="W136" s="1706"/>
      <c r="X136" s="1706"/>
      <c r="Y136" s="1706"/>
      <c r="Z136" s="1706"/>
      <c r="AA136" s="1706"/>
      <c r="AB136" s="1706"/>
      <c r="AC136" s="1706"/>
      <c r="AD136" s="1706"/>
      <c r="AE136" s="1706"/>
      <c r="AF136" s="1706"/>
      <c r="AG136" s="1706"/>
      <c r="AH136" s="1706"/>
    </row>
    <row r="137" spans="1:34" ht="15.75" customHeight="1">
      <c r="A137" s="1706"/>
      <c r="B137" s="1706"/>
      <c r="C137" s="1706"/>
      <c r="D137" s="1706"/>
      <c r="E137" s="1706"/>
      <c r="F137" s="1706"/>
      <c r="G137" s="1706"/>
      <c r="H137" s="1706"/>
      <c r="I137" s="1706"/>
      <c r="J137" s="1706"/>
      <c r="K137" s="1706"/>
      <c r="L137" s="1706"/>
      <c r="M137" s="1706"/>
      <c r="N137" s="1706"/>
      <c r="O137" s="1706"/>
      <c r="P137" s="1706"/>
      <c r="Q137" s="1706"/>
      <c r="R137" s="1706"/>
      <c r="S137" s="1706"/>
      <c r="T137" s="1706"/>
      <c r="U137" s="1706"/>
      <c r="V137" s="1706"/>
      <c r="W137" s="1706"/>
      <c r="X137" s="1706"/>
      <c r="Y137" s="1706"/>
      <c r="Z137" s="1706"/>
      <c r="AA137" s="1706"/>
      <c r="AB137" s="1706"/>
      <c r="AC137" s="1706"/>
      <c r="AD137" s="1706"/>
      <c r="AE137" s="1706"/>
      <c r="AF137" s="1706"/>
      <c r="AG137" s="1706"/>
      <c r="AH137" s="1706"/>
    </row>
    <row r="138" spans="1:34" ht="15.75" customHeight="1">
      <c r="A138" s="1706"/>
      <c r="B138" s="1706"/>
      <c r="C138" s="1706"/>
      <c r="D138" s="1706"/>
      <c r="E138" s="1706"/>
      <c r="F138" s="1706"/>
      <c r="G138" s="1706"/>
      <c r="H138" s="1706"/>
      <c r="I138" s="1706"/>
      <c r="J138" s="1706"/>
      <c r="K138" s="1706"/>
      <c r="L138" s="1706"/>
      <c r="M138" s="1706"/>
      <c r="N138" s="1706"/>
      <c r="O138" s="1706"/>
      <c r="P138" s="1706"/>
      <c r="Q138" s="1706"/>
      <c r="R138" s="1706"/>
      <c r="S138" s="1706"/>
      <c r="T138" s="1706"/>
      <c r="U138" s="1706"/>
      <c r="V138" s="1706"/>
      <c r="W138" s="1706"/>
      <c r="X138" s="1706"/>
      <c r="Y138" s="1706"/>
      <c r="Z138" s="1706"/>
      <c r="AA138" s="1706"/>
      <c r="AB138" s="1706"/>
      <c r="AC138" s="1706"/>
      <c r="AD138" s="1706"/>
      <c r="AE138" s="1706"/>
      <c r="AF138" s="1706"/>
      <c r="AG138" s="1706"/>
      <c r="AH138" s="1706"/>
    </row>
    <row r="139" spans="1:34" ht="15.75" customHeight="1">
      <c r="A139" s="1706"/>
      <c r="B139" s="1706"/>
      <c r="C139" s="1706"/>
      <c r="D139" s="1706"/>
      <c r="E139" s="1706"/>
      <c r="F139" s="1706"/>
      <c r="G139" s="1706"/>
      <c r="H139" s="1706"/>
      <c r="I139" s="1706"/>
      <c r="J139" s="1706"/>
      <c r="K139" s="1706"/>
      <c r="L139" s="1706"/>
      <c r="M139" s="1706"/>
      <c r="N139" s="1706"/>
      <c r="O139" s="1706"/>
      <c r="P139" s="1706"/>
      <c r="Q139" s="1706"/>
      <c r="R139" s="1706"/>
      <c r="S139" s="1706"/>
      <c r="T139" s="1706"/>
      <c r="U139" s="1706"/>
      <c r="V139" s="1706"/>
      <c r="W139" s="1706"/>
      <c r="X139" s="1706"/>
      <c r="Y139" s="1706"/>
      <c r="Z139" s="1706"/>
      <c r="AA139" s="1706"/>
      <c r="AB139" s="1706"/>
      <c r="AC139" s="1706"/>
      <c r="AD139" s="1706"/>
      <c r="AE139" s="1706"/>
      <c r="AF139" s="1706"/>
      <c r="AG139" s="1706"/>
      <c r="AH139" s="1706"/>
    </row>
    <row r="140" spans="1:34" ht="15.75" customHeight="1">
      <c r="A140" s="1706"/>
      <c r="B140" s="1706"/>
      <c r="C140" s="1706"/>
      <c r="D140" s="1706"/>
      <c r="E140" s="1706"/>
      <c r="F140" s="1706"/>
      <c r="G140" s="1706"/>
      <c r="H140" s="1706"/>
      <c r="I140" s="1706"/>
      <c r="J140" s="1706"/>
      <c r="K140" s="1706"/>
      <c r="L140" s="1706"/>
      <c r="M140" s="1706"/>
      <c r="N140" s="1706"/>
      <c r="O140" s="1706"/>
      <c r="P140" s="1706"/>
      <c r="Q140" s="1706"/>
      <c r="R140" s="1706"/>
      <c r="S140" s="1706"/>
      <c r="T140" s="1706"/>
      <c r="U140" s="1706"/>
      <c r="V140" s="1706"/>
      <c r="W140" s="1706"/>
      <c r="X140" s="1706"/>
      <c r="Y140" s="1706"/>
      <c r="Z140" s="1706"/>
      <c r="AA140" s="1706"/>
      <c r="AB140" s="1706"/>
      <c r="AC140" s="1706"/>
      <c r="AD140" s="1706"/>
      <c r="AE140" s="1706"/>
      <c r="AF140" s="1706"/>
      <c r="AG140" s="1706"/>
      <c r="AH140" s="1706"/>
    </row>
    <row r="141" spans="1:34" ht="15.75" customHeight="1">
      <c r="A141" s="1706"/>
      <c r="B141" s="1706"/>
      <c r="C141" s="1706"/>
      <c r="D141" s="1706"/>
      <c r="E141" s="1706"/>
      <c r="F141" s="1706"/>
      <c r="G141" s="1706"/>
      <c r="H141" s="1706"/>
      <c r="I141" s="1706"/>
      <c r="J141" s="1706"/>
      <c r="K141" s="1706"/>
      <c r="L141" s="1706"/>
      <c r="M141" s="1706"/>
      <c r="N141" s="1706"/>
      <c r="O141" s="1706"/>
      <c r="P141" s="1706"/>
      <c r="Q141" s="1706"/>
      <c r="R141" s="1706"/>
      <c r="S141" s="1706"/>
      <c r="T141" s="1706"/>
      <c r="U141" s="1706"/>
      <c r="V141" s="1706"/>
      <c r="W141" s="1706"/>
      <c r="X141" s="1706"/>
      <c r="Y141" s="1706"/>
      <c r="Z141" s="1706"/>
      <c r="AA141" s="1706"/>
      <c r="AB141" s="1706"/>
      <c r="AC141" s="1706"/>
      <c r="AD141" s="1706"/>
      <c r="AE141" s="1706"/>
      <c r="AF141" s="1706"/>
      <c r="AG141" s="1706"/>
      <c r="AH141" s="1706"/>
    </row>
    <row r="142" spans="1:34" ht="15.75" customHeight="1">
      <c r="A142" s="1706"/>
      <c r="B142" s="1706"/>
      <c r="C142" s="1706"/>
      <c r="D142" s="1706"/>
      <c r="E142" s="1706"/>
      <c r="F142" s="1706"/>
      <c r="G142" s="1706"/>
      <c r="H142" s="1706"/>
      <c r="I142" s="1706"/>
      <c r="J142" s="1706"/>
      <c r="K142" s="1706"/>
      <c r="L142" s="1706"/>
      <c r="M142" s="1706"/>
      <c r="N142" s="1706"/>
      <c r="O142" s="1706"/>
      <c r="P142" s="1706"/>
      <c r="Q142" s="1706"/>
      <c r="R142" s="1706"/>
      <c r="S142" s="1706"/>
      <c r="T142" s="1706"/>
      <c r="U142" s="1706"/>
      <c r="V142" s="1706"/>
      <c r="W142" s="1706"/>
      <c r="X142" s="1706"/>
      <c r="Y142" s="1706"/>
      <c r="Z142" s="1706"/>
      <c r="AA142" s="1706"/>
      <c r="AB142" s="1706"/>
      <c r="AC142" s="1706"/>
      <c r="AD142" s="1706"/>
      <c r="AE142" s="1706"/>
      <c r="AF142" s="1706"/>
      <c r="AG142" s="1706"/>
      <c r="AH142" s="1706"/>
    </row>
    <row r="143" spans="1:34" ht="15.75" customHeight="1">
      <c r="A143" s="1706"/>
      <c r="B143" s="1706"/>
      <c r="C143" s="1706"/>
      <c r="D143" s="1706"/>
      <c r="E143" s="1706"/>
      <c r="F143" s="1706"/>
      <c r="G143" s="1706"/>
      <c r="H143" s="1706"/>
      <c r="I143" s="1706"/>
      <c r="J143" s="1706"/>
      <c r="K143" s="1706"/>
      <c r="L143" s="1706"/>
      <c r="M143" s="1706"/>
      <c r="N143" s="1706"/>
      <c r="O143" s="1706"/>
      <c r="P143" s="1706"/>
      <c r="Q143" s="1706"/>
      <c r="R143" s="1706"/>
      <c r="S143" s="1706"/>
      <c r="T143" s="1706"/>
      <c r="U143" s="1706"/>
      <c r="V143" s="1706"/>
      <c r="W143" s="1706"/>
      <c r="X143" s="1706"/>
      <c r="Y143" s="1706"/>
      <c r="Z143" s="1706"/>
      <c r="AA143" s="1706"/>
      <c r="AB143" s="1706"/>
      <c r="AC143" s="1706"/>
      <c r="AD143" s="1706"/>
      <c r="AE143" s="1706"/>
      <c r="AF143" s="1706"/>
      <c r="AG143" s="1706"/>
      <c r="AH143" s="1706"/>
    </row>
    <row r="144" spans="1:34" ht="15.75" customHeight="1">
      <c r="A144" s="1706"/>
      <c r="B144" s="1706"/>
      <c r="C144" s="1706"/>
      <c r="D144" s="1706"/>
      <c r="E144" s="1706"/>
      <c r="F144" s="1706"/>
      <c r="G144" s="1706"/>
      <c r="H144" s="1706"/>
      <c r="I144" s="1706"/>
      <c r="J144" s="1706"/>
      <c r="K144" s="1706"/>
      <c r="L144" s="1706"/>
      <c r="M144" s="1706"/>
      <c r="N144" s="1706"/>
      <c r="O144" s="1706"/>
      <c r="P144" s="1706"/>
      <c r="Q144" s="1706"/>
      <c r="R144" s="1706"/>
      <c r="S144" s="1706"/>
      <c r="T144" s="1706"/>
      <c r="U144" s="1706"/>
      <c r="V144" s="1706"/>
      <c r="W144" s="1706"/>
      <c r="X144" s="1706"/>
      <c r="Y144" s="1706"/>
      <c r="Z144" s="1706"/>
      <c r="AA144" s="1706"/>
      <c r="AB144" s="1706"/>
      <c r="AC144" s="1706"/>
      <c r="AD144" s="1706"/>
      <c r="AE144" s="1706"/>
      <c r="AF144" s="1706"/>
      <c r="AG144" s="1706"/>
      <c r="AH144" s="1706"/>
    </row>
    <row r="145" spans="1:34" ht="15.75" customHeight="1">
      <c r="A145" s="1706"/>
      <c r="B145" s="1706"/>
      <c r="C145" s="1706"/>
      <c r="D145" s="1706"/>
      <c r="E145" s="1706"/>
      <c r="F145" s="1706"/>
      <c r="G145" s="1706"/>
      <c r="H145" s="1706"/>
      <c r="I145" s="1706"/>
      <c r="J145" s="1706"/>
      <c r="K145" s="1706"/>
      <c r="L145" s="1706"/>
      <c r="M145" s="1706"/>
      <c r="N145" s="1706"/>
      <c r="O145" s="1706"/>
      <c r="P145" s="1706"/>
      <c r="Q145" s="1706"/>
      <c r="R145" s="1706"/>
      <c r="S145" s="1706"/>
      <c r="T145" s="1706"/>
      <c r="U145" s="1706"/>
      <c r="V145" s="1706"/>
      <c r="W145" s="1706"/>
      <c r="X145" s="1706"/>
      <c r="Y145" s="1706"/>
      <c r="Z145" s="1706"/>
      <c r="AA145" s="1706"/>
      <c r="AB145" s="1706"/>
      <c r="AC145" s="1706"/>
      <c r="AD145" s="1706"/>
      <c r="AE145" s="1706"/>
      <c r="AF145" s="1706"/>
      <c r="AG145" s="1706"/>
      <c r="AH145" s="1706"/>
    </row>
    <row r="146" spans="1:34" ht="15.75" customHeight="1">
      <c r="A146" s="1706"/>
      <c r="B146" s="1706"/>
      <c r="C146" s="1706"/>
      <c r="D146" s="1706"/>
      <c r="E146" s="1706"/>
      <c r="F146" s="1706"/>
      <c r="G146" s="1706"/>
      <c r="H146" s="1706"/>
      <c r="I146" s="1706"/>
      <c r="J146" s="1706"/>
      <c r="K146" s="1706"/>
      <c r="L146" s="1706"/>
      <c r="M146" s="1706"/>
      <c r="N146" s="1706"/>
      <c r="O146" s="1706"/>
      <c r="P146" s="1706"/>
      <c r="Q146" s="1706"/>
      <c r="R146" s="1706"/>
      <c r="S146" s="1706"/>
      <c r="T146" s="1706"/>
      <c r="U146" s="1706"/>
      <c r="V146" s="1706"/>
      <c r="W146" s="1706"/>
      <c r="X146" s="1706"/>
      <c r="Y146" s="1706"/>
      <c r="Z146" s="1706"/>
      <c r="AA146" s="1706"/>
      <c r="AB146" s="1706"/>
      <c r="AC146" s="1706"/>
      <c r="AD146" s="1706"/>
      <c r="AE146" s="1706"/>
      <c r="AF146" s="1706"/>
      <c r="AG146" s="1706"/>
      <c r="AH146" s="1706"/>
    </row>
    <row r="147" spans="1:34" ht="15.75" customHeight="1">
      <c r="A147" s="1706"/>
      <c r="B147" s="1706"/>
      <c r="C147" s="1706"/>
      <c r="D147" s="1706"/>
      <c r="E147" s="1706"/>
      <c r="F147" s="1706"/>
      <c r="G147" s="1706"/>
      <c r="H147" s="1706"/>
      <c r="I147" s="1706"/>
      <c r="J147" s="1706"/>
      <c r="K147" s="1706"/>
      <c r="L147" s="1706"/>
      <c r="M147" s="1706"/>
      <c r="N147" s="1706"/>
      <c r="O147" s="1706"/>
      <c r="P147" s="1706"/>
      <c r="Q147" s="1706"/>
      <c r="R147" s="1706"/>
      <c r="S147" s="1706"/>
      <c r="T147" s="1706"/>
      <c r="U147" s="1706"/>
      <c r="V147" s="1706"/>
      <c r="W147" s="1706"/>
      <c r="X147" s="1706"/>
      <c r="Y147" s="1706"/>
      <c r="Z147" s="1706"/>
      <c r="AA147" s="1706"/>
      <c r="AB147" s="1706"/>
      <c r="AC147" s="1706"/>
      <c r="AD147" s="1706"/>
      <c r="AE147" s="1706"/>
      <c r="AF147" s="1706"/>
      <c r="AG147" s="1706"/>
      <c r="AH147" s="1706"/>
    </row>
    <row r="148" spans="1:34" ht="15.75" customHeight="1">
      <c r="A148" s="1706"/>
      <c r="B148" s="1706"/>
      <c r="C148" s="1706"/>
      <c r="D148" s="1706"/>
      <c r="E148" s="1706"/>
      <c r="F148" s="1706"/>
      <c r="G148" s="1706"/>
      <c r="H148" s="1706"/>
      <c r="I148" s="1706"/>
      <c r="J148" s="1706"/>
      <c r="K148" s="1706"/>
      <c r="L148" s="1706"/>
      <c r="M148" s="1706"/>
      <c r="N148" s="1706"/>
      <c r="O148" s="1706"/>
      <c r="P148" s="1706"/>
      <c r="Q148" s="1706"/>
      <c r="R148" s="1706"/>
      <c r="S148" s="1706"/>
      <c r="T148" s="1706"/>
      <c r="U148" s="1706"/>
      <c r="V148" s="1706"/>
      <c r="W148" s="1706"/>
      <c r="X148" s="1706"/>
      <c r="Y148" s="1706"/>
      <c r="Z148" s="1706"/>
      <c r="AA148" s="1706"/>
      <c r="AB148" s="1706"/>
      <c r="AC148" s="1706"/>
      <c r="AD148" s="1706"/>
      <c r="AE148" s="1706"/>
      <c r="AF148" s="1706"/>
      <c r="AG148" s="1706"/>
      <c r="AH148" s="1706"/>
    </row>
    <row r="149" spans="1:34" ht="15.75" customHeight="1">
      <c r="A149" s="1706"/>
      <c r="B149" s="1706"/>
      <c r="C149" s="1706"/>
      <c r="D149" s="1706"/>
      <c r="E149" s="1706"/>
      <c r="F149" s="1706"/>
      <c r="G149" s="1706"/>
      <c r="H149" s="1706"/>
      <c r="I149" s="1706"/>
      <c r="J149" s="1706"/>
      <c r="K149" s="1706"/>
      <c r="L149" s="1706"/>
      <c r="M149" s="1706"/>
      <c r="N149" s="1706"/>
      <c r="O149" s="1706"/>
      <c r="P149" s="1706"/>
      <c r="Q149" s="1706"/>
      <c r="R149" s="1706"/>
      <c r="S149" s="1706"/>
      <c r="T149" s="1706"/>
      <c r="U149" s="1706"/>
      <c r="V149" s="1706"/>
      <c r="W149" s="1706"/>
      <c r="X149" s="1706"/>
      <c r="Y149" s="1706"/>
      <c r="Z149" s="1706"/>
      <c r="AA149" s="1706"/>
      <c r="AB149" s="1706"/>
      <c r="AC149" s="1706"/>
      <c r="AD149" s="1706"/>
      <c r="AE149" s="1706"/>
      <c r="AF149" s="1706"/>
      <c r="AG149" s="1706"/>
      <c r="AH149" s="1706"/>
    </row>
    <row r="150" spans="1:34" ht="15.75" customHeight="1">
      <c r="A150" s="1706"/>
      <c r="B150" s="1706"/>
      <c r="C150" s="1706"/>
      <c r="D150" s="1706"/>
      <c r="E150" s="1706"/>
      <c r="F150" s="1706"/>
      <c r="G150" s="1706"/>
      <c r="H150" s="1706"/>
      <c r="I150" s="1706"/>
      <c r="J150" s="1706"/>
      <c r="K150" s="1706"/>
      <c r="L150" s="1706"/>
      <c r="M150" s="1706"/>
      <c r="N150" s="1706"/>
      <c r="O150" s="1706"/>
      <c r="P150" s="1706"/>
      <c r="Q150" s="1706"/>
      <c r="R150" s="1706"/>
      <c r="S150" s="1706"/>
      <c r="T150" s="1706"/>
      <c r="U150" s="1706"/>
      <c r="V150" s="1706"/>
      <c r="W150" s="1706"/>
      <c r="X150" s="1706"/>
      <c r="Y150" s="1706"/>
      <c r="Z150" s="1706"/>
      <c r="AA150" s="1706"/>
      <c r="AB150" s="1706"/>
      <c r="AC150" s="1706"/>
      <c r="AD150" s="1706"/>
      <c r="AE150" s="1706"/>
      <c r="AF150" s="1706"/>
      <c r="AG150" s="1706"/>
      <c r="AH150" s="1706"/>
    </row>
    <row r="151" spans="1:34" ht="15.75" customHeight="1">
      <c r="A151" s="1706"/>
      <c r="B151" s="1706"/>
      <c r="C151" s="1706"/>
      <c r="D151" s="1706"/>
      <c r="E151" s="1706"/>
      <c r="F151" s="1706"/>
      <c r="G151" s="1706"/>
      <c r="H151" s="1706"/>
      <c r="I151" s="1706"/>
      <c r="J151" s="1706"/>
      <c r="K151" s="1706"/>
      <c r="L151" s="1706"/>
      <c r="M151" s="1706"/>
      <c r="N151" s="1706"/>
      <c r="O151" s="1706"/>
      <c r="P151" s="1706"/>
      <c r="Q151" s="1706"/>
      <c r="R151" s="1706"/>
      <c r="S151" s="1706"/>
      <c r="T151" s="1706"/>
      <c r="U151" s="1706"/>
      <c r="V151" s="1706"/>
      <c r="W151" s="1706"/>
      <c r="X151" s="1706"/>
      <c r="Y151" s="1706"/>
      <c r="Z151" s="1706"/>
      <c r="AA151" s="1706"/>
      <c r="AB151" s="1706"/>
      <c r="AC151" s="1706"/>
      <c r="AD151" s="1706"/>
      <c r="AE151" s="1706"/>
      <c r="AF151" s="1706"/>
      <c r="AG151" s="1706"/>
      <c r="AH151" s="1706"/>
    </row>
    <row r="152" spans="1:34" ht="15.75" customHeight="1">
      <c r="A152" s="1706"/>
      <c r="B152" s="1706"/>
      <c r="C152" s="1706"/>
      <c r="D152" s="1706"/>
      <c r="E152" s="1706"/>
      <c r="F152" s="1706"/>
      <c r="G152" s="1706"/>
      <c r="H152" s="1706"/>
      <c r="I152" s="1706"/>
      <c r="J152" s="1706"/>
      <c r="K152" s="1706"/>
      <c r="L152" s="1706"/>
      <c r="M152" s="1706"/>
      <c r="N152" s="1706"/>
      <c r="O152" s="1706"/>
      <c r="P152" s="1706"/>
      <c r="Q152" s="1706"/>
      <c r="R152" s="1706"/>
      <c r="S152" s="1706"/>
      <c r="T152" s="1706"/>
      <c r="U152" s="1706"/>
      <c r="V152" s="1706"/>
      <c r="W152" s="1706"/>
      <c r="X152" s="1706"/>
      <c r="Y152" s="1706"/>
      <c r="Z152" s="1706"/>
      <c r="AA152" s="1706"/>
      <c r="AB152" s="1706"/>
      <c r="AC152" s="1706"/>
      <c r="AD152" s="1706"/>
      <c r="AE152" s="1706"/>
      <c r="AF152" s="1706"/>
      <c r="AG152" s="1706"/>
      <c r="AH152" s="1706"/>
    </row>
    <row r="153" spans="1:34" ht="15.75" customHeight="1">
      <c r="A153" s="1706"/>
      <c r="B153" s="1706"/>
      <c r="C153" s="1706"/>
      <c r="D153" s="1706"/>
      <c r="E153" s="1706"/>
      <c r="F153" s="1706"/>
      <c r="G153" s="1706"/>
      <c r="H153" s="1706"/>
      <c r="I153" s="1706"/>
      <c r="J153" s="1706"/>
      <c r="K153" s="1706"/>
      <c r="L153" s="1706"/>
      <c r="M153" s="1706"/>
      <c r="N153" s="1706"/>
      <c r="O153" s="1706"/>
      <c r="P153" s="1706"/>
      <c r="Q153" s="1706"/>
      <c r="R153" s="1706"/>
      <c r="S153" s="1706"/>
      <c r="T153" s="1706"/>
      <c r="U153" s="1706"/>
      <c r="V153" s="1706"/>
      <c r="W153" s="1706"/>
      <c r="X153" s="1706"/>
      <c r="Y153" s="1706"/>
      <c r="Z153" s="1706"/>
      <c r="AA153" s="1706"/>
      <c r="AB153" s="1706"/>
      <c r="AC153" s="1706"/>
      <c r="AD153" s="1706"/>
      <c r="AE153" s="1706"/>
      <c r="AF153" s="1706"/>
      <c r="AG153" s="1706"/>
      <c r="AH153" s="1706"/>
    </row>
    <row r="154" spans="1:34" ht="15.75" customHeight="1">
      <c r="A154" s="1706"/>
      <c r="B154" s="1706"/>
      <c r="C154" s="1706"/>
      <c r="D154" s="1706"/>
      <c r="E154" s="1706"/>
      <c r="F154" s="1706"/>
      <c r="G154" s="1706"/>
      <c r="H154" s="1706"/>
      <c r="I154" s="1706"/>
      <c r="J154" s="1706"/>
      <c r="K154" s="1706"/>
      <c r="L154" s="1706"/>
      <c r="M154" s="1706"/>
      <c r="N154" s="1706"/>
      <c r="O154" s="1706"/>
      <c r="P154" s="1706"/>
      <c r="Q154" s="1706"/>
      <c r="R154" s="1706"/>
      <c r="S154" s="1706"/>
      <c r="T154" s="1706"/>
      <c r="U154" s="1706"/>
      <c r="V154" s="1706"/>
      <c r="W154" s="1706"/>
      <c r="X154" s="1706"/>
      <c r="Y154" s="1706"/>
      <c r="Z154" s="1706"/>
      <c r="AA154" s="1706"/>
      <c r="AB154" s="1706"/>
      <c r="AC154" s="1706"/>
      <c r="AD154" s="1706"/>
      <c r="AE154" s="1706"/>
      <c r="AF154" s="1706"/>
      <c r="AG154" s="1706"/>
      <c r="AH154" s="1706"/>
    </row>
    <row r="155" spans="1:34" ht="15.75" customHeight="1">
      <c r="A155" s="1706"/>
      <c r="B155" s="1706"/>
      <c r="C155" s="1706"/>
      <c r="D155" s="1706"/>
      <c r="E155" s="1706"/>
      <c r="F155" s="1706"/>
      <c r="G155" s="1706"/>
      <c r="H155" s="1706"/>
      <c r="I155" s="1706"/>
      <c r="J155" s="1706"/>
      <c r="K155" s="1706"/>
      <c r="L155" s="1706"/>
      <c r="M155" s="1706"/>
      <c r="N155" s="1706"/>
      <c r="O155" s="1706"/>
      <c r="P155" s="1706"/>
      <c r="Q155" s="1706"/>
      <c r="R155" s="1706"/>
      <c r="S155" s="1706"/>
      <c r="T155" s="1706"/>
      <c r="U155" s="1706"/>
      <c r="V155" s="1706"/>
      <c r="W155" s="1706"/>
      <c r="X155" s="1706"/>
      <c r="Y155" s="1706"/>
      <c r="Z155" s="1706"/>
      <c r="AA155" s="1706"/>
      <c r="AB155" s="1706"/>
      <c r="AC155" s="1706"/>
      <c r="AD155" s="1706"/>
      <c r="AE155" s="1706"/>
      <c r="AF155" s="1706"/>
      <c r="AG155" s="1706"/>
      <c r="AH155" s="1706"/>
    </row>
    <row r="156" spans="1:34" ht="15.75" customHeight="1">
      <c r="A156" s="1706"/>
      <c r="B156" s="1706"/>
      <c r="C156" s="1706"/>
      <c r="D156" s="1706"/>
      <c r="E156" s="1706"/>
      <c r="F156" s="1706"/>
      <c r="G156" s="1706"/>
      <c r="H156" s="1706"/>
      <c r="I156" s="1706"/>
      <c r="J156" s="1706"/>
      <c r="K156" s="1706"/>
      <c r="L156" s="1706"/>
      <c r="M156" s="1706"/>
      <c r="N156" s="1706"/>
      <c r="O156" s="1706"/>
      <c r="P156" s="1706"/>
      <c r="Q156" s="1706"/>
      <c r="R156" s="1706"/>
      <c r="S156" s="1706"/>
      <c r="T156" s="1706"/>
      <c r="U156" s="1706"/>
      <c r="V156" s="1706"/>
      <c r="W156" s="1706"/>
      <c r="X156" s="1706"/>
      <c r="Y156" s="1706"/>
      <c r="Z156" s="1706"/>
      <c r="AA156" s="1706"/>
      <c r="AB156" s="1706"/>
      <c r="AC156" s="1706"/>
      <c r="AD156" s="1706"/>
      <c r="AE156" s="1706"/>
      <c r="AF156" s="1706"/>
      <c r="AG156" s="1706"/>
      <c r="AH156" s="1706"/>
    </row>
    <row r="157" spans="1:34" ht="15.75" customHeight="1">
      <c r="A157" s="1706"/>
      <c r="B157" s="1706"/>
      <c r="C157" s="1706"/>
      <c r="D157" s="1706"/>
      <c r="E157" s="1706"/>
      <c r="F157" s="1706"/>
      <c r="G157" s="1706"/>
      <c r="H157" s="1706"/>
      <c r="I157" s="1706"/>
      <c r="J157" s="1706"/>
      <c r="K157" s="1706"/>
      <c r="L157" s="1706"/>
      <c r="M157" s="1706"/>
      <c r="N157" s="1706"/>
      <c r="O157" s="1706"/>
      <c r="P157" s="1706"/>
      <c r="Q157" s="1706"/>
      <c r="R157" s="1706"/>
      <c r="S157" s="1706"/>
      <c r="T157" s="1706"/>
      <c r="U157" s="1706"/>
      <c r="V157" s="1706"/>
      <c r="W157" s="1706"/>
      <c r="X157" s="1706"/>
      <c r="Y157" s="1706"/>
      <c r="Z157" s="1706"/>
      <c r="AA157" s="1706"/>
      <c r="AB157" s="1706"/>
      <c r="AC157" s="1706"/>
      <c r="AD157" s="1706"/>
      <c r="AE157" s="1706"/>
      <c r="AF157" s="1706"/>
      <c r="AG157" s="1706"/>
      <c r="AH157" s="1706"/>
    </row>
    <row r="158" spans="1:34" ht="15.75" customHeight="1">
      <c r="A158" s="1706"/>
      <c r="B158" s="1706"/>
      <c r="C158" s="1706"/>
      <c r="D158" s="1706"/>
      <c r="E158" s="1706"/>
      <c r="F158" s="1706"/>
      <c r="G158" s="1706"/>
      <c r="H158" s="1706"/>
      <c r="I158" s="1706"/>
      <c r="J158" s="1706"/>
      <c r="K158" s="1706"/>
      <c r="L158" s="1706"/>
      <c r="M158" s="1706"/>
      <c r="N158" s="1706"/>
      <c r="O158" s="1706"/>
      <c r="P158" s="1706"/>
      <c r="Q158" s="1706"/>
      <c r="R158" s="1706"/>
      <c r="S158" s="1706"/>
      <c r="T158" s="1706"/>
      <c r="U158" s="1706"/>
      <c r="V158" s="1706"/>
      <c r="W158" s="1706"/>
      <c r="X158" s="1706"/>
      <c r="Y158" s="1706"/>
      <c r="Z158" s="1706"/>
      <c r="AA158" s="1706"/>
      <c r="AB158" s="1706"/>
      <c r="AC158" s="1706"/>
      <c r="AD158" s="1706"/>
      <c r="AE158" s="1706"/>
      <c r="AF158" s="1706"/>
      <c r="AG158" s="1706"/>
      <c r="AH158" s="1706"/>
    </row>
    <row r="159" spans="1:34" ht="15.75" customHeight="1">
      <c r="A159" s="1706"/>
      <c r="B159" s="1706"/>
      <c r="C159" s="1706"/>
      <c r="D159" s="1706"/>
      <c r="E159" s="1706"/>
      <c r="F159" s="1706"/>
      <c r="G159" s="1706"/>
      <c r="H159" s="1706"/>
      <c r="I159" s="1706"/>
      <c r="J159" s="1706"/>
      <c r="K159" s="1706"/>
      <c r="L159" s="1706"/>
      <c r="M159" s="1706"/>
      <c r="N159" s="1706"/>
      <c r="O159" s="1706"/>
      <c r="P159" s="1706"/>
      <c r="Q159" s="1706"/>
      <c r="R159" s="1706"/>
      <c r="S159" s="1706"/>
      <c r="T159" s="1706"/>
      <c r="U159" s="1706"/>
      <c r="V159" s="1706"/>
      <c r="W159" s="1706"/>
      <c r="X159" s="1706"/>
      <c r="Y159" s="1706"/>
      <c r="Z159" s="1706"/>
      <c r="AA159" s="1706"/>
      <c r="AB159" s="1706"/>
      <c r="AC159" s="1706"/>
      <c r="AD159" s="1706"/>
      <c r="AE159" s="1706"/>
      <c r="AF159" s="1706"/>
      <c r="AG159" s="1706"/>
      <c r="AH159" s="1706"/>
    </row>
    <row r="160" spans="1:34" ht="15.75" customHeight="1">
      <c r="A160" s="1706"/>
      <c r="B160" s="1706"/>
      <c r="C160" s="1706"/>
      <c r="D160" s="1706"/>
      <c r="E160" s="1706"/>
      <c r="F160" s="1706"/>
      <c r="G160" s="1706"/>
      <c r="H160" s="1706"/>
      <c r="I160" s="1706"/>
      <c r="J160" s="1706"/>
      <c r="K160" s="1706"/>
      <c r="L160" s="1706"/>
      <c r="M160" s="1706"/>
      <c r="N160" s="1706"/>
      <c r="O160" s="1706"/>
      <c r="P160" s="1706"/>
      <c r="Q160" s="1706"/>
      <c r="R160" s="1706"/>
      <c r="S160" s="1706"/>
      <c r="T160" s="1706"/>
      <c r="U160" s="1706"/>
      <c r="V160" s="1706"/>
      <c r="W160" s="1706"/>
      <c r="X160" s="1706"/>
      <c r="Y160" s="1706"/>
      <c r="Z160" s="1706"/>
      <c r="AA160" s="1706"/>
      <c r="AB160" s="1706"/>
      <c r="AC160" s="1706"/>
      <c r="AD160" s="1706"/>
      <c r="AE160" s="1706"/>
      <c r="AF160" s="1706"/>
      <c r="AG160" s="1706"/>
      <c r="AH160" s="1706"/>
    </row>
    <row r="161" spans="1:34" ht="15.75" customHeight="1">
      <c r="A161" s="1706"/>
      <c r="B161" s="1706"/>
      <c r="C161" s="1706"/>
      <c r="D161" s="1706"/>
      <c r="E161" s="1706"/>
      <c r="F161" s="1706"/>
      <c r="G161" s="1706"/>
      <c r="H161" s="1706"/>
      <c r="I161" s="1706"/>
      <c r="J161" s="1706"/>
      <c r="K161" s="1706"/>
      <c r="L161" s="1706"/>
      <c r="M161" s="1706"/>
      <c r="N161" s="1706"/>
      <c r="O161" s="1706"/>
      <c r="P161" s="1706"/>
      <c r="Q161" s="1706"/>
      <c r="R161" s="1706"/>
      <c r="S161" s="1706"/>
      <c r="T161" s="1706"/>
      <c r="U161" s="1706"/>
      <c r="V161" s="1706"/>
      <c r="W161" s="1706"/>
      <c r="X161" s="1706"/>
      <c r="Y161" s="1706"/>
      <c r="Z161" s="1706"/>
      <c r="AA161" s="1706"/>
      <c r="AB161" s="1706"/>
      <c r="AC161" s="1706"/>
      <c r="AD161" s="1706"/>
      <c r="AE161" s="1706"/>
      <c r="AF161" s="1706"/>
      <c r="AG161" s="1706"/>
      <c r="AH161" s="1706"/>
    </row>
    <row r="162" spans="1:34" ht="15.75" customHeight="1">
      <c r="A162" s="1706"/>
      <c r="B162" s="1706"/>
      <c r="C162" s="1706"/>
      <c r="D162" s="1706"/>
      <c r="E162" s="1706"/>
      <c r="F162" s="1706"/>
      <c r="G162" s="1706"/>
      <c r="H162" s="1706"/>
      <c r="I162" s="1706"/>
      <c r="J162" s="1706"/>
      <c r="K162" s="1706"/>
      <c r="L162" s="1706"/>
      <c r="M162" s="1706"/>
      <c r="N162" s="1706"/>
      <c r="O162" s="1706"/>
      <c r="P162" s="1706"/>
      <c r="Q162" s="1706"/>
      <c r="R162" s="1706"/>
      <c r="S162" s="1706"/>
      <c r="T162" s="1706"/>
      <c r="U162" s="1706"/>
      <c r="V162" s="1706"/>
      <c r="W162" s="1706"/>
      <c r="X162" s="1706"/>
      <c r="Y162" s="1706"/>
      <c r="Z162" s="1706"/>
      <c r="AA162" s="1706"/>
      <c r="AB162" s="1706"/>
      <c r="AC162" s="1706"/>
      <c r="AD162" s="1706"/>
      <c r="AE162" s="1706"/>
      <c r="AF162" s="1706"/>
      <c r="AG162" s="1706"/>
      <c r="AH162" s="1706"/>
    </row>
    <row r="163" spans="1:34" ht="15.75" customHeight="1">
      <c r="A163" s="1706"/>
      <c r="B163" s="1706"/>
      <c r="C163" s="1706"/>
      <c r="D163" s="1706"/>
      <c r="E163" s="1706"/>
      <c r="F163" s="1706"/>
      <c r="G163" s="1706"/>
      <c r="H163" s="1706"/>
      <c r="I163" s="1706"/>
      <c r="J163" s="1706"/>
      <c r="K163" s="1706"/>
      <c r="L163" s="1706"/>
      <c r="M163" s="1706"/>
      <c r="N163" s="1706"/>
      <c r="O163" s="1706"/>
      <c r="P163" s="1706"/>
      <c r="Q163" s="1706"/>
      <c r="R163" s="1706"/>
      <c r="S163" s="1706"/>
      <c r="T163" s="1706"/>
      <c r="U163" s="1706"/>
      <c r="V163" s="1706"/>
      <c r="W163" s="1706"/>
      <c r="X163" s="1706"/>
      <c r="Y163" s="1706"/>
      <c r="Z163" s="1706"/>
      <c r="AA163" s="1706"/>
      <c r="AB163" s="1706"/>
      <c r="AC163" s="1706"/>
      <c r="AD163" s="1706"/>
      <c r="AE163" s="1706"/>
      <c r="AF163" s="1706"/>
      <c r="AG163" s="1706"/>
      <c r="AH163" s="1706"/>
    </row>
    <row r="164" spans="1:34" ht="15.75" customHeight="1">
      <c r="A164" s="1706"/>
      <c r="B164" s="1706"/>
      <c r="C164" s="1706"/>
      <c r="D164" s="1706"/>
      <c r="E164" s="1706"/>
      <c r="F164" s="1706"/>
      <c r="G164" s="1706"/>
      <c r="H164" s="1706"/>
      <c r="I164" s="1706"/>
      <c r="J164" s="1706"/>
      <c r="K164" s="1706"/>
      <c r="L164" s="1706"/>
      <c r="M164" s="1706"/>
      <c r="N164" s="1706"/>
      <c r="O164" s="1706"/>
      <c r="P164" s="1706"/>
      <c r="Q164" s="1706"/>
      <c r="R164" s="1706"/>
      <c r="S164" s="1706"/>
      <c r="T164" s="1706"/>
      <c r="U164" s="1706"/>
      <c r="V164" s="1706"/>
      <c r="W164" s="1706"/>
      <c r="X164" s="1706"/>
      <c r="Y164" s="1706"/>
      <c r="Z164" s="1706"/>
      <c r="AA164" s="1706"/>
      <c r="AB164" s="1706"/>
      <c r="AC164" s="1706"/>
      <c r="AD164" s="1706"/>
      <c r="AE164" s="1706"/>
      <c r="AF164" s="1706"/>
      <c r="AG164" s="1706"/>
      <c r="AH164" s="1706"/>
    </row>
    <row r="165" spans="1:34" ht="15.75" customHeight="1">
      <c r="A165" s="1706"/>
      <c r="B165" s="1706"/>
      <c r="C165" s="1706"/>
      <c r="D165" s="1706"/>
      <c r="E165" s="1706"/>
      <c r="F165" s="1706"/>
      <c r="G165" s="1706"/>
      <c r="H165" s="1706"/>
      <c r="I165" s="1706"/>
      <c r="J165" s="1706"/>
      <c r="K165" s="1706"/>
      <c r="L165" s="1706"/>
      <c r="M165" s="1706"/>
      <c r="N165" s="1706"/>
      <c r="O165" s="1706"/>
      <c r="P165" s="1706"/>
      <c r="Q165" s="1706"/>
      <c r="R165" s="1706"/>
      <c r="S165" s="1706"/>
      <c r="T165" s="1706"/>
      <c r="U165" s="1706"/>
      <c r="V165" s="1706"/>
      <c r="W165" s="1706"/>
      <c r="X165" s="1706"/>
      <c r="Y165" s="1706"/>
      <c r="Z165" s="1706"/>
      <c r="AA165" s="1706"/>
      <c r="AB165" s="1706"/>
      <c r="AC165" s="1706"/>
      <c r="AD165" s="1706"/>
      <c r="AE165" s="1706"/>
      <c r="AF165" s="1706"/>
      <c r="AG165" s="1706"/>
      <c r="AH165" s="1706"/>
    </row>
    <row r="166" spans="1:34" ht="15.75" customHeight="1">
      <c r="A166" s="1706"/>
      <c r="B166" s="1706"/>
      <c r="C166" s="1706"/>
      <c r="D166" s="1706"/>
      <c r="E166" s="1706"/>
      <c r="F166" s="1706"/>
      <c r="G166" s="1706"/>
      <c r="H166" s="1706"/>
      <c r="I166" s="1706"/>
      <c r="J166" s="1706"/>
      <c r="K166" s="1706"/>
      <c r="L166" s="1706"/>
      <c r="M166" s="1706"/>
      <c r="N166" s="1706"/>
      <c r="O166" s="1706"/>
      <c r="P166" s="1706"/>
      <c r="Q166" s="1706"/>
      <c r="R166" s="1706"/>
      <c r="S166" s="1706"/>
      <c r="T166" s="1706"/>
      <c r="U166" s="1706"/>
      <c r="V166" s="1706"/>
      <c r="W166" s="1706"/>
      <c r="X166" s="1706"/>
      <c r="Y166" s="1706"/>
      <c r="Z166" s="1706"/>
      <c r="AA166" s="1706"/>
      <c r="AB166" s="1706"/>
      <c r="AC166" s="1706"/>
      <c r="AD166" s="1706"/>
      <c r="AE166" s="1706"/>
      <c r="AF166" s="1706"/>
      <c r="AG166" s="1706"/>
      <c r="AH166" s="1706"/>
    </row>
    <row r="167" spans="1:34" ht="15.75" customHeight="1">
      <c r="A167" s="1706"/>
      <c r="B167" s="1706"/>
      <c r="C167" s="1706"/>
      <c r="D167" s="1706"/>
      <c r="E167" s="1706"/>
      <c r="F167" s="1706"/>
      <c r="G167" s="1706"/>
      <c r="H167" s="1706"/>
      <c r="I167" s="1706"/>
      <c r="J167" s="1706"/>
      <c r="K167" s="1706"/>
      <c r="L167" s="1706"/>
      <c r="M167" s="1706"/>
      <c r="N167" s="1706"/>
      <c r="O167" s="1706"/>
      <c r="P167" s="1706"/>
      <c r="Q167" s="1706"/>
      <c r="R167" s="1706"/>
      <c r="S167" s="1706"/>
      <c r="T167" s="1706"/>
      <c r="U167" s="1706"/>
      <c r="V167" s="1706"/>
      <c r="W167" s="1706"/>
      <c r="X167" s="1706"/>
      <c r="Y167" s="1706"/>
      <c r="Z167" s="1706"/>
      <c r="AA167" s="1706"/>
      <c r="AB167" s="1706"/>
      <c r="AC167" s="1706"/>
      <c r="AD167" s="1706"/>
      <c r="AE167" s="1706"/>
      <c r="AF167" s="1706"/>
      <c r="AG167" s="1706"/>
      <c r="AH167" s="1706"/>
    </row>
    <row r="168" spans="1:34" ht="15.75" customHeight="1">
      <c r="A168" s="1706"/>
      <c r="B168" s="1706"/>
      <c r="C168" s="1706"/>
      <c r="D168" s="1706"/>
      <c r="E168" s="1706"/>
      <c r="F168" s="1706"/>
      <c r="G168" s="1706"/>
      <c r="H168" s="1706"/>
      <c r="I168" s="1706"/>
      <c r="J168" s="1706"/>
      <c r="K168" s="1706"/>
      <c r="L168" s="1706"/>
      <c r="M168" s="1706"/>
      <c r="N168" s="1706"/>
      <c r="O168" s="1706"/>
      <c r="P168" s="1706"/>
      <c r="Q168" s="1706"/>
      <c r="R168" s="1706"/>
      <c r="S168" s="1706"/>
      <c r="T168" s="1706"/>
      <c r="U168" s="1706"/>
      <c r="V168" s="1706"/>
      <c r="W168" s="1706"/>
      <c r="X168" s="1706"/>
      <c r="Y168" s="1706"/>
      <c r="Z168" s="1706"/>
      <c r="AA168" s="1706"/>
      <c r="AB168" s="1706"/>
      <c r="AC168" s="1706"/>
      <c r="AD168" s="1706"/>
      <c r="AE168" s="1706"/>
      <c r="AF168" s="1706"/>
      <c r="AG168" s="1706"/>
      <c r="AH168" s="1706"/>
    </row>
    <row r="169" spans="1:34" ht="15.75" customHeight="1">
      <c r="A169" s="1706"/>
      <c r="B169" s="1706"/>
      <c r="C169" s="1706"/>
      <c r="D169" s="1706"/>
      <c r="E169" s="1706"/>
      <c r="F169" s="1706"/>
      <c r="G169" s="1706"/>
      <c r="H169" s="1706"/>
      <c r="I169" s="1706"/>
      <c r="J169" s="1706"/>
      <c r="K169" s="1706"/>
      <c r="L169" s="1706"/>
      <c r="M169" s="1706"/>
      <c r="N169" s="1706"/>
      <c r="O169" s="1706"/>
      <c r="P169" s="1706"/>
      <c r="Q169" s="1706"/>
      <c r="R169" s="1706"/>
      <c r="S169" s="1706"/>
      <c r="T169" s="1706"/>
      <c r="U169" s="1706"/>
      <c r="V169" s="1706"/>
      <c r="W169" s="1706"/>
      <c r="X169" s="1706"/>
      <c r="Y169" s="1706"/>
      <c r="Z169" s="1706"/>
      <c r="AA169" s="1706"/>
      <c r="AB169" s="1706"/>
      <c r="AC169" s="1706"/>
      <c r="AD169" s="1706"/>
      <c r="AE169" s="1706"/>
      <c r="AF169" s="1706"/>
      <c r="AG169" s="1706"/>
      <c r="AH169" s="1706"/>
    </row>
    <row r="170" spans="1:34" ht="15.75" customHeight="1">
      <c r="A170" s="1706"/>
      <c r="B170" s="1706"/>
      <c r="C170" s="1706"/>
      <c r="D170" s="1706"/>
      <c r="E170" s="1706"/>
      <c r="F170" s="1706"/>
      <c r="G170" s="1706"/>
      <c r="H170" s="1706"/>
      <c r="I170" s="1706"/>
      <c r="J170" s="1706"/>
      <c r="K170" s="1706"/>
      <c r="L170" s="1706"/>
      <c r="M170" s="1706"/>
      <c r="N170" s="1706"/>
      <c r="O170" s="1706"/>
      <c r="P170" s="1706"/>
      <c r="Q170" s="1706"/>
      <c r="R170" s="1706"/>
      <c r="S170" s="1706"/>
      <c r="T170" s="1706"/>
      <c r="U170" s="1706"/>
      <c r="V170" s="1706"/>
      <c r="W170" s="1706"/>
      <c r="X170" s="1706"/>
      <c r="Y170" s="1706"/>
      <c r="Z170" s="1706"/>
      <c r="AA170" s="1706"/>
      <c r="AB170" s="1706"/>
      <c r="AC170" s="1706"/>
      <c r="AD170" s="1706"/>
      <c r="AE170" s="1706"/>
      <c r="AF170" s="1706"/>
      <c r="AG170" s="1706"/>
      <c r="AH170" s="1706"/>
    </row>
    <row r="171" spans="1:34" ht="15.75" customHeight="1">
      <c r="A171" s="1706"/>
      <c r="B171" s="1706"/>
      <c r="C171" s="1706"/>
      <c r="D171" s="1706"/>
      <c r="E171" s="1706"/>
      <c r="F171" s="1706"/>
      <c r="G171" s="1706"/>
      <c r="H171" s="1706"/>
      <c r="I171" s="1706"/>
      <c r="J171" s="1706"/>
      <c r="K171" s="1706"/>
      <c r="L171" s="1706"/>
      <c r="M171" s="1706"/>
      <c r="N171" s="1706"/>
      <c r="O171" s="1706"/>
      <c r="P171" s="1706"/>
      <c r="Q171" s="1706"/>
      <c r="R171" s="1706"/>
      <c r="S171" s="1706"/>
      <c r="T171" s="1706"/>
      <c r="U171" s="1706"/>
      <c r="V171" s="1706"/>
      <c r="W171" s="1706"/>
      <c r="X171" s="1706"/>
      <c r="Y171" s="1706"/>
      <c r="Z171" s="1706"/>
      <c r="AA171" s="1706"/>
      <c r="AB171" s="1706"/>
      <c r="AC171" s="1706"/>
      <c r="AD171" s="1706"/>
      <c r="AE171" s="1706"/>
      <c r="AF171" s="1706"/>
      <c r="AG171" s="1706"/>
      <c r="AH171" s="1706"/>
    </row>
    <row r="172" spans="1:34" ht="15.75" customHeight="1">
      <c r="A172" s="1706"/>
      <c r="B172" s="1706"/>
      <c r="C172" s="1706"/>
      <c r="D172" s="1706"/>
      <c r="E172" s="1706"/>
      <c r="F172" s="1706"/>
      <c r="G172" s="1706"/>
      <c r="H172" s="1706"/>
      <c r="I172" s="1706"/>
      <c r="J172" s="1706"/>
      <c r="K172" s="1706"/>
      <c r="L172" s="1706"/>
      <c r="M172" s="1706"/>
      <c r="N172" s="1706"/>
      <c r="O172" s="1706"/>
      <c r="P172" s="1706"/>
      <c r="Q172" s="1706"/>
      <c r="R172" s="1706"/>
      <c r="S172" s="1706"/>
      <c r="T172" s="1706"/>
      <c r="U172" s="1706"/>
      <c r="V172" s="1706"/>
      <c r="W172" s="1706"/>
      <c r="X172" s="1706"/>
      <c r="Y172" s="1706"/>
      <c r="Z172" s="1706"/>
      <c r="AA172" s="1706"/>
      <c r="AB172" s="1706"/>
      <c r="AC172" s="1706"/>
      <c r="AD172" s="1706"/>
      <c r="AE172" s="1706"/>
      <c r="AF172" s="1706"/>
      <c r="AG172" s="1706"/>
      <c r="AH172" s="1706"/>
    </row>
    <row r="173" spans="1:34" ht="15.75" customHeight="1">
      <c r="A173" s="1706"/>
      <c r="B173" s="1706"/>
      <c r="C173" s="1706"/>
      <c r="D173" s="1706"/>
      <c r="E173" s="1706"/>
      <c r="F173" s="1706"/>
      <c r="G173" s="1706"/>
      <c r="H173" s="1706"/>
      <c r="I173" s="1706"/>
      <c r="J173" s="1706"/>
      <c r="K173" s="1706"/>
      <c r="L173" s="1706"/>
      <c r="M173" s="1706"/>
      <c r="N173" s="1706"/>
      <c r="O173" s="1706"/>
      <c r="P173" s="1706"/>
      <c r="Q173" s="1706"/>
      <c r="R173" s="1706"/>
      <c r="S173" s="1706"/>
      <c r="T173" s="1706"/>
      <c r="U173" s="1706"/>
      <c r="V173" s="1706"/>
      <c r="W173" s="1706"/>
      <c r="X173" s="1706"/>
      <c r="Y173" s="1706"/>
      <c r="Z173" s="1706"/>
      <c r="AA173" s="1706"/>
      <c r="AB173" s="1706"/>
      <c r="AC173" s="1706"/>
      <c r="AD173" s="1706"/>
      <c r="AE173" s="1706"/>
      <c r="AF173" s="1706"/>
      <c r="AG173" s="1706"/>
      <c r="AH173" s="1706"/>
    </row>
    <row r="174" spans="1:34" ht="15.75" customHeight="1">
      <c r="A174" s="1706"/>
      <c r="B174" s="1706"/>
      <c r="C174" s="1706"/>
      <c r="D174" s="1706"/>
      <c r="E174" s="1706"/>
      <c r="F174" s="1706"/>
      <c r="G174" s="1706"/>
      <c r="H174" s="1706"/>
      <c r="I174" s="1706"/>
      <c r="J174" s="1706"/>
      <c r="K174" s="1706"/>
      <c r="L174" s="1706"/>
      <c r="M174" s="1706"/>
      <c r="N174" s="1706"/>
      <c r="O174" s="1706"/>
      <c r="P174" s="1706"/>
      <c r="Q174" s="1706"/>
      <c r="R174" s="1706"/>
      <c r="S174" s="1706"/>
      <c r="T174" s="1706"/>
      <c r="U174" s="1706"/>
      <c r="V174" s="1706"/>
      <c r="W174" s="1706"/>
      <c r="X174" s="1706"/>
      <c r="Y174" s="1706"/>
      <c r="Z174" s="1706"/>
      <c r="AA174" s="1706"/>
      <c r="AB174" s="1706"/>
      <c r="AC174" s="1706"/>
      <c r="AD174" s="1706"/>
      <c r="AE174" s="1706"/>
      <c r="AF174" s="1706"/>
      <c r="AG174" s="1706"/>
      <c r="AH174" s="1706"/>
    </row>
    <row r="175" spans="1:34" ht="15.75" customHeight="1">
      <c r="A175" s="1706"/>
      <c r="B175" s="1706"/>
      <c r="C175" s="1706"/>
      <c r="D175" s="1706"/>
      <c r="E175" s="1706"/>
      <c r="F175" s="1706"/>
      <c r="G175" s="1706"/>
      <c r="H175" s="1706"/>
      <c r="I175" s="1706"/>
      <c r="J175" s="1706"/>
      <c r="K175" s="1706"/>
      <c r="L175" s="1706"/>
      <c r="M175" s="1706"/>
      <c r="N175" s="1706"/>
      <c r="O175" s="1706"/>
      <c r="P175" s="1706"/>
      <c r="Q175" s="1706"/>
      <c r="R175" s="1706"/>
      <c r="S175" s="1706"/>
      <c r="T175" s="1706"/>
      <c r="U175" s="1706"/>
      <c r="V175" s="1706"/>
      <c r="W175" s="1706"/>
      <c r="X175" s="1706"/>
      <c r="Y175" s="1706"/>
      <c r="Z175" s="1706"/>
      <c r="AA175" s="1706"/>
      <c r="AB175" s="1706"/>
      <c r="AC175" s="1706"/>
      <c r="AD175" s="1706"/>
      <c r="AE175" s="1706"/>
      <c r="AF175" s="1706"/>
      <c r="AG175" s="1706"/>
      <c r="AH175" s="1706"/>
    </row>
    <row r="176" spans="1:34" ht="15.75" customHeight="1">
      <c r="A176" s="1706"/>
      <c r="B176" s="1706"/>
      <c r="C176" s="1706"/>
      <c r="D176" s="1706"/>
      <c r="E176" s="1706"/>
      <c r="F176" s="1706"/>
      <c r="G176" s="1706"/>
      <c r="H176" s="1706"/>
      <c r="I176" s="1706"/>
      <c r="J176" s="1706"/>
      <c r="K176" s="1706"/>
      <c r="L176" s="1706"/>
      <c r="M176" s="1706"/>
      <c r="N176" s="1706"/>
      <c r="O176" s="1706"/>
      <c r="P176" s="1706"/>
      <c r="Q176" s="1706"/>
      <c r="R176" s="1706"/>
      <c r="S176" s="1706"/>
      <c r="T176" s="1706"/>
      <c r="U176" s="1706"/>
      <c r="V176" s="1706"/>
      <c r="W176" s="1706"/>
      <c r="X176" s="1706"/>
      <c r="Y176" s="1706"/>
      <c r="Z176" s="1706"/>
      <c r="AA176" s="1706"/>
      <c r="AB176" s="1706"/>
      <c r="AC176" s="1706"/>
      <c r="AD176" s="1706"/>
      <c r="AE176" s="1706"/>
      <c r="AF176" s="1706"/>
      <c r="AG176" s="1706"/>
      <c r="AH176" s="1706"/>
    </row>
    <row r="177" spans="1:34" ht="15.75" customHeight="1">
      <c r="A177" s="1706"/>
      <c r="B177" s="1706"/>
      <c r="C177" s="1706"/>
      <c r="D177" s="1706"/>
      <c r="E177" s="1706"/>
      <c r="F177" s="1706"/>
      <c r="G177" s="1706"/>
      <c r="H177" s="1706"/>
      <c r="I177" s="1706"/>
      <c r="J177" s="1706"/>
      <c r="K177" s="1706"/>
      <c r="L177" s="1706"/>
      <c r="M177" s="1706"/>
      <c r="N177" s="1706"/>
      <c r="O177" s="1706"/>
      <c r="P177" s="1706"/>
      <c r="Q177" s="1706"/>
      <c r="R177" s="1706"/>
      <c r="S177" s="1706"/>
      <c r="T177" s="1706"/>
      <c r="U177" s="1706"/>
      <c r="V177" s="1706"/>
      <c r="W177" s="1706"/>
      <c r="X177" s="1706"/>
      <c r="Y177" s="1706"/>
      <c r="Z177" s="1706"/>
      <c r="AA177" s="1706"/>
      <c r="AB177" s="1706"/>
      <c r="AC177" s="1706"/>
      <c r="AD177" s="1706"/>
      <c r="AE177" s="1706"/>
      <c r="AF177" s="1706"/>
      <c r="AG177" s="1706"/>
      <c r="AH177" s="1706"/>
    </row>
    <row r="178" spans="1:34" ht="15.75" customHeight="1">
      <c r="A178" s="1706"/>
      <c r="B178" s="1706"/>
      <c r="C178" s="1706"/>
      <c r="D178" s="1706"/>
      <c r="E178" s="1706"/>
      <c r="F178" s="1706"/>
      <c r="G178" s="1706"/>
      <c r="H178" s="1706"/>
      <c r="I178" s="1706"/>
      <c r="J178" s="1706"/>
      <c r="K178" s="1706"/>
      <c r="L178" s="1706"/>
      <c r="M178" s="1706"/>
      <c r="N178" s="1706"/>
      <c r="O178" s="1706"/>
      <c r="P178" s="1706"/>
      <c r="Q178" s="1706"/>
      <c r="R178" s="1706"/>
      <c r="S178" s="1706"/>
      <c r="T178" s="1706"/>
      <c r="U178" s="1706"/>
      <c r="V178" s="1706"/>
      <c r="W178" s="1706"/>
      <c r="X178" s="1706"/>
      <c r="Y178" s="1706"/>
      <c r="Z178" s="1706"/>
      <c r="AA178" s="1706"/>
      <c r="AB178" s="1706"/>
      <c r="AC178" s="1706"/>
      <c r="AD178" s="1706"/>
      <c r="AE178" s="1706"/>
      <c r="AF178" s="1706"/>
      <c r="AG178" s="1706"/>
      <c r="AH178" s="1706"/>
    </row>
    <row r="179" spans="1:34" ht="15.75" customHeight="1">
      <c r="A179" s="1706"/>
      <c r="B179" s="1706"/>
      <c r="C179" s="1706"/>
      <c r="D179" s="1706"/>
      <c r="E179" s="1706"/>
      <c r="F179" s="1706"/>
      <c r="G179" s="1706"/>
      <c r="H179" s="1706"/>
      <c r="I179" s="1706"/>
      <c r="J179" s="1706"/>
      <c r="K179" s="1706"/>
      <c r="L179" s="1706"/>
      <c r="M179" s="1706"/>
      <c r="N179" s="1706"/>
      <c r="O179" s="1706"/>
      <c r="P179" s="1706"/>
      <c r="Q179" s="1706"/>
      <c r="R179" s="1706"/>
      <c r="S179" s="1706"/>
      <c r="T179" s="1706"/>
      <c r="U179" s="1706"/>
      <c r="V179" s="1706"/>
      <c r="W179" s="1706"/>
      <c r="X179" s="1706"/>
      <c r="Y179" s="1706"/>
      <c r="Z179" s="1706"/>
      <c r="AA179" s="1706"/>
      <c r="AB179" s="1706"/>
      <c r="AC179" s="1706"/>
      <c r="AD179" s="1706"/>
      <c r="AE179" s="1706"/>
      <c r="AF179" s="1706"/>
      <c r="AG179" s="1706"/>
      <c r="AH179" s="1706"/>
    </row>
    <row r="180" spans="1:34" ht="15.75" customHeight="1">
      <c r="A180" s="1706"/>
      <c r="B180" s="1706"/>
      <c r="C180" s="1706"/>
      <c r="D180" s="1706"/>
      <c r="E180" s="1706"/>
      <c r="F180" s="1706"/>
      <c r="G180" s="1706"/>
      <c r="H180" s="1706"/>
      <c r="I180" s="1706"/>
      <c r="J180" s="1706"/>
      <c r="K180" s="1706"/>
      <c r="L180" s="1706"/>
      <c r="M180" s="1706"/>
      <c r="N180" s="1706"/>
      <c r="O180" s="1706"/>
      <c r="P180" s="1706"/>
      <c r="Q180" s="1706"/>
      <c r="R180" s="1706"/>
      <c r="S180" s="1706"/>
      <c r="T180" s="1706"/>
      <c r="U180" s="1706"/>
      <c r="V180" s="1706"/>
      <c r="W180" s="1706"/>
      <c r="X180" s="1706"/>
      <c r="Y180" s="1706"/>
      <c r="Z180" s="1706"/>
      <c r="AA180" s="1706"/>
      <c r="AB180" s="1706"/>
      <c r="AC180" s="1706"/>
      <c r="AD180" s="1706"/>
      <c r="AE180" s="1706"/>
      <c r="AF180" s="1706"/>
      <c r="AG180" s="1706"/>
      <c r="AH180" s="1706"/>
    </row>
    <row r="181" spans="1:34" ht="15.75" customHeight="1">
      <c r="A181" s="1706"/>
      <c r="B181" s="1706"/>
      <c r="C181" s="1706"/>
      <c r="D181" s="1706"/>
      <c r="E181" s="1706"/>
      <c r="F181" s="1706"/>
      <c r="G181" s="1706"/>
      <c r="H181" s="1706"/>
      <c r="I181" s="1706"/>
      <c r="J181" s="1706"/>
      <c r="K181" s="1706"/>
      <c r="L181" s="1706"/>
      <c r="M181" s="1706"/>
      <c r="N181" s="1706"/>
      <c r="O181" s="1706"/>
      <c r="P181" s="1706"/>
      <c r="Q181" s="1706"/>
      <c r="R181" s="1706"/>
      <c r="S181" s="1706"/>
      <c r="T181" s="1706"/>
      <c r="U181" s="1706"/>
      <c r="V181" s="1706"/>
      <c r="W181" s="1706"/>
      <c r="X181" s="1706"/>
      <c r="Y181" s="1706"/>
      <c r="Z181" s="1706"/>
      <c r="AA181" s="1706"/>
      <c r="AB181" s="1706"/>
      <c r="AC181" s="1706"/>
      <c r="AD181" s="1706"/>
      <c r="AE181" s="1706"/>
      <c r="AF181" s="1706"/>
      <c r="AG181" s="1706"/>
      <c r="AH181" s="1706"/>
    </row>
    <row r="182" spans="1:34" ht="15.75" customHeight="1">
      <c r="A182" s="1706"/>
      <c r="B182" s="1706"/>
      <c r="C182" s="1706"/>
      <c r="D182" s="1706"/>
      <c r="E182" s="1706"/>
      <c r="F182" s="1706"/>
      <c r="G182" s="1706"/>
      <c r="H182" s="1706"/>
      <c r="I182" s="1706"/>
      <c r="J182" s="1706"/>
      <c r="K182" s="1706"/>
      <c r="L182" s="1706"/>
      <c r="M182" s="1706"/>
      <c r="N182" s="1706"/>
      <c r="O182" s="1706"/>
      <c r="P182" s="1706"/>
      <c r="Q182" s="1706"/>
      <c r="R182" s="1706"/>
      <c r="S182" s="1706"/>
      <c r="T182" s="1706"/>
      <c r="U182" s="1706"/>
      <c r="V182" s="1706"/>
      <c r="W182" s="1706"/>
      <c r="X182" s="1706"/>
      <c r="Y182" s="1706"/>
      <c r="Z182" s="1706"/>
      <c r="AA182" s="1706"/>
      <c r="AB182" s="1706"/>
      <c r="AC182" s="1706"/>
      <c r="AD182" s="1706"/>
      <c r="AE182" s="1706"/>
      <c r="AF182" s="1706"/>
      <c r="AG182" s="1706"/>
      <c r="AH182" s="1706"/>
    </row>
    <row r="183" spans="1:34" ht="15.75" customHeight="1">
      <c r="A183" s="1706"/>
      <c r="B183" s="1706"/>
      <c r="C183" s="1706"/>
      <c r="D183" s="1706"/>
      <c r="E183" s="1706"/>
      <c r="F183" s="1706"/>
      <c r="G183" s="1706"/>
      <c r="H183" s="1706"/>
      <c r="I183" s="1706"/>
      <c r="J183" s="1706"/>
      <c r="K183" s="1706"/>
      <c r="L183" s="1706"/>
      <c r="M183" s="1706"/>
      <c r="N183" s="1706"/>
      <c r="O183" s="1706"/>
      <c r="P183" s="1706"/>
      <c r="Q183" s="1706"/>
      <c r="R183" s="1706"/>
      <c r="S183" s="1706"/>
      <c r="T183" s="1706"/>
      <c r="U183" s="1706"/>
      <c r="V183" s="1706"/>
      <c r="W183" s="1706"/>
      <c r="X183" s="1706"/>
      <c r="Y183" s="1706"/>
      <c r="Z183" s="1706"/>
      <c r="AA183" s="1706"/>
      <c r="AB183" s="1706"/>
      <c r="AC183" s="1706"/>
      <c r="AD183" s="1706"/>
      <c r="AE183" s="1706"/>
      <c r="AF183" s="1706"/>
      <c r="AG183" s="1706"/>
      <c r="AH183" s="1706"/>
    </row>
    <row r="184" spans="1:34" ht="15.75" customHeight="1">
      <c r="A184" s="1706"/>
      <c r="B184" s="1706"/>
      <c r="C184" s="1706"/>
      <c r="D184" s="1706"/>
      <c r="E184" s="1706"/>
      <c r="F184" s="1706"/>
      <c r="G184" s="1706"/>
      <c r="H184" s="1706"/>
      <c r="I184" s="1706"/>
      <c r="J184" s="1706"/>
      <c r="K184" s="1706"/>
      <c r="L184" s="1706"/>
      <c r="M184" s="1706"/>
      <c r="N184" s="1706"/>
      <c r="O184" s="1706"/>
      <c r="P184" s="1706"/>
      <c r="Q184" s="1706"/>
      <c r="R184" s="1706"/>
      <c r="S184" s="1706"/>
      <c r="T184" s="1706"/>
      <c r="U184" s="1706"/>
      <c r="V184" s="1706"/>
      <c r="W184" s="1706"/>
      <c r="X184" s="1706"/>
      <c r="Y184" s="1706"/>
      <c r="Z184" s="1706"/>
      <c r="AA184" s="1706"/>
      <c r="AB184" s="1706"/>
      <c r="AC184" s="1706"/>
      <c r="AD184" s="1706"/>
      <c r="AE184" s="1706"/>
      <c r="AF184" s="1706"/>
      <c r="AG184" s="1706"/>
      <c r="AH184" s="1706"/>
    </row>
    <row r="185" spans="1:34" ht="15.75" customHeight="1">
      <c r="A185" s="1706"/>
      <c r="B185" s="1706"/>
      <c r="C185" s="1706"/>
      <c r="D185" s="1706"/>
      <c r="E185" s="1706"/>
      <c r="F185" s="1706"/>
      <c r="G185" s="1706"/>
      <c r="H185" s="1706"/>
      <c r="I185" s="1706"/>
      <c r="J185" s="1706"/>
      <c r="K185" s="1706"/>
      <c r="L185" s="1706"/>
      <c r="M185" s="1706"/>
      <c r="N185" s="1706"/>
      <c r="O185" s="1706"/>
      <c r="P185" s="1706"/>
      <c r="Q185" s="1706"/>
      <c r="R185" s="1706"/>
      <c r="S185" s="1706"/>
      <c r="T185" s="1706"/>
      <c r="U185" s="1706"/>
      <c r="V185" s="1706"/>
      <c r="W185" s="1706"/>
      <c r="X185" s="1706"/>
      <c r="Y185" s="1706"/>
      <c r="Z185" s="1706"/>
      <c r="AA185" s="1706"/>
      <c r="AB185" s="1706"/>
      <c r="AC185" s="1706"/>
      <c r="AD185" s="1706"/>
      <c r="AE185" s="1706"/>
      <c r="AF185" s="1706"/>
      <c r="AG185" s="1706"/>
      <c r="AH185" s="1706"/>
    </row>
    <row r="186" spans="1:34" ht="15.75" customHeight="1">
      <c r="A186" s="1706"/>
      <c r="B186" s="1706"/>
      <c r="C186" s="1706"/>
      <c r="D186" s="1706"/>
      <c r="E186" s="1706"/>
      <c r="F186" s="1706"/>
      <c r="G186" s="1706"/>
      <c r="H186" s="1706"/>
      <c r="I186" s="1706"/>
      <c r="J186" s="1706"/>
      <c r="K186" s="1706"/>
      <c r="L186" s="1706"/>
      <c r="M186" s="1706"/>
      <c r="N186" s="1706"/>
      <c r="O186" s="1706"/>
      <c r="P186" s="1706"/>
      <c r="Q186" s="1706"/>
      <c r="R186" s="1706"/>
      <c r="S186" s="1706"/>
      <c r="T186" s="1706"/>
      <c r="U186" s="1706"/>
      <c r="V186" s="1706"/>
      <c r="W186" s="1706"/>
      <c r="X186" s="1706"/>
      <c r="Y186" s="1706"/>
      <c r="Z186" s="1706"/>
      <c r="AA186" s="1706"/>
      <c r="AB186" s="1706"/>
      <c r="AC186" s="1706"/>
      <c r="AD186" s="1706"/>
      <c r="AE186" s="1706"/>
      <c r="AF186" s="1706"/>
      <c r="AG186" s="1706"/>
      <c r="AH186" s="1706"/>
    </row>
    <row r="187" spans="1:34" ht="15.75" customHeight="1">
      <c r="A187" s="1706"/>
      <c r="B187" s="1706"/>
      <c r="C187" s="1706"/>
      <c r="D187" s="1706"/>
      <c r="E187" s="1706"/>
      <c r="F187" s="1706"/>
      <c r="G187" s="1706"/>
      <c r="H187" s="1706"/>
      <c r="I187" s="1706"/>
      <c r="J187" s="1706"/>
      <c r="K187" s="1706"/>
      <c r="L187" s="1706"/>
      <c r="M187" s="1706"/>
      <c r="N187" s="1706"/>
      <c r="O187" s="1706"/>
      <c r="P187" s="1706"/>
      <c r="Q187" s="1706"/>
      <c r="R187" s="1706"/>
      <c r="S187" s="1706"/>
      <c r="T187" s="1706"/>
      <c r="U187" s="1706"/>
      <c r="V187" s="1706"/>
      <c r="W187" s="1706"/>
      <c r="X187" s="1706"/>
      <c r="Y187" s="1706"/>
      <c r="Z187" s="1706"/>
      <c r="AA187" s="1706"/>
      <c r="AB187" s="1706"/>
      <c r="AC187" s="1706"/>
      <c r="AD187" s="1706"/>
      <c r="AE187" s="1706"/>
      <c r="AF187" s="1706"/>
      <c r="AG187" s="1706"/>
      <c r="AH187" s="1706"/>
    </row>
    <row r="188" spans="1:34" ht="15.75" customHeight="1">
      <c r="A188" s="1706"/>
      <c r="B188" s="1706"/>
      <c r="C188" s="1706"/>
      <c r="D188" s="1706"/>
      <c r="E188" s="1706"/>
      <c r="F188" s="1706"/>
      <c r="G188" s="1706"/>
      <c r="H188" s="1706"/>
      <c r="I188" s="1706"/>
      <c r="J188" s="1706"/>
      <c r="K188" s="1706"/>
      <c r="L188" s="1706"/>
      <c r="M188" s="1706"/>
      <c r="N188" s="1706"/>
      <c r="O188" s="1706"/>
      <c r="P188" s="1706"/>
      <c r="Q188" s="1706"/>
      <c r="R188" s="1706"/>
      <c r="S188" s="1706"/>
      <c r="T188" s="1706"/>
      <c r="U188" s="1706"/>
      <c r="V188" s="1706"/>
      <c r="W188" s="1706"/>
      <c r="X188" s="1706"/>
      <c r="Y188" s="1706"/>
      <c r="Z188" s="1706"/>
      <c r="AA188" s="1706"/>
      <c r="AB188" s="1706"/>
      <c r="AC188" s="1706"/>
      <c r="AD188" s="1706"/>
      <c r="AE188" s="1706"/>
      <c r="AF188" s="1706"/>
      <c r="AG188" s="1706"/>
      <c r="AH188" s="1706"/>
    </row>
    <row r="189" spans="1:34" ht="15.75" customHeight="1">
      <c r="A189" s="1706"/>
      <c r="B189" s="1706"/>
      <c r="C189" s="1706"/>
      <c r="D189" s="1706"/>
      <c r="E189" s="1706"/>
      <c r="F189" s="1706"/>
      <c r="G189" s="1706"/>
      <c r="H189" s="1706"/>
      <c r="I189" s="1706"/>
      <c r="J189" s="1706"/>
      <c r="K189" s="1706"/>
      <c r="L189" s="1706"/>
      <c r="M189" s="1706"/>
      <c r="N189" s="1706"/>
      <c r="O189" s="1706"/>
      <c r="P189" s="1706"/>
      <c r="Q189" s="1706"/>
      <c r="R189" s="1706"/>
      <c r="S189" s="1706"/>
      <c r="T189" s="1706"/>
      <c r="U189" s="1706"/>
      <c r="V189" s="1706"/>
      <c r="W189" s="1706"/>
      <c r="X189" s="1706"/>
      <c r="Y189" s="1706"/>
      <c r="Z189" s="1706"/>
      <c r="AA189" s="1706"/>
      <c r="AB189" s="1706"/>
      <c r="AC189" s="1706"/>
      <c r="AD189" s="1706"/>
      <c r="AE189" s="1706"/>
      <c r="AF189" s="1706"/>
      <c r="AG189" s="1706"/>
      <c r="AH189" s="1706"/>
    </row>
    <row r="190" spans="1:34" ht="15.75" customHeight="1">
      <c r="A190" s="1706"/>
      <c r="B190" s="1706"/>
      <c r="C190" s="1706"/>
      <c r="D190" s="1706"/>
      <c r="E190" s="1706"/>
      <c r="F190" s="1706"/>
      <c r="G190" s="1706"/>
      <c r="H190" s="1706"/>
      <c r="I190" s="1706"/>
      <c r="J190" s="1706"/>
      <c r="K190" s="1706"/>
      <c r="L190" s="1706"/>
      <c r="M190" s="1706"/>
      <c r="N190" s="1706"/>
      <c r="O190" s="1706"/>
      <c r="P190" s="1706"/>
      <c r="Q190" s="1706"/>
      <c r="R190" s="1706"/>
      <c r="S190" s="1706"/>
      <c r="T190" s="1706"/>
      <c r="U190" s="1706"/>
      <c r="V190" s="1706"/>
      <c r="W190" s="1706"/>
      <c r="X190" s="1706"/>
      <c r="Y190" s="1706"/>
      <c r="Z190" s="1706"/>
      <c r="AA190" s="1706"/>
      <c r="AB190" s="1706"/>
      <c r="AC190" s="1706"/>
      <c r="AD190" s="1706"/>
      <c r="AE190" s="1706"/>
      <c r="AF190" s="1706"/>
      <c r="AG190" s="1706"/>
      <c r="AH190" s="1706"/>
    </row>
    <row r="191" spans="1:34" ht="15.75" customHeight="1">
      <c r="A191" s="1706"/>
      <c r="B191" s="1706"/>
      <c r="C191" s="1706"/>
      <c r="D191" s="1706"/>
      <c r="E191" s="1706"/>
      <c r="F191" s="1706"/>
      <c r="G191" s="1706"/>
      <c r="H191" s="1706"/>
      <c r="I191" s="1706"/>
      <c r="J191" s="1706"/>
      <c r="K191" s="1706"/>
      <c r="L191" s="1706"/>
      <c r="M191" s="1706"/>
      <c r="N191" s="1706"/>
      <c r="O191" s="1706"/>
      <c r="P191" s="1706"/>
      <c r="Q191" s="1706"/>
      <c r="R191" s="1706"/>
      <c r="S191" s="1706"/>
      <c r="T191" s="1706"/>
      <c r="U191" s="1706"/>
      <c r="V191" s="1706"/>
      <c r="W191" s="1706"/>
      <c r="X191" s="1706"/>
      <c r="Y191" s="1706"/>
      <c r="Z191" s="1706"/>
      <c r="AA191" s="1706"/>
      <c r="AB191" s="1706"/>
      <c r="AC191" s="1706"/>
      <c r="AD191" s="1706"/>
      <c r="AE191" s="1706"/>
      <c r="AF191" s="1706"/>
      <c r="AG191" s="1706"/>
      <c r="AH191" s="1706"/>
    </row>
    <row r="192" spans="1:34" ht="15.75" customHeight="1">
      <c r="A192" s="1706"/>
      <c r="B192" s="1706"/>
      <c r="C192" s="1706"/>
      <c r="D192" s="1706"/>
      <c r="E192" s="1706"/>
      <c r="F192" s="1706"/>
      <c r="G192" s="1706"/>
      <c r="H192" s="1706"/>
      <c r="I192" s="1706"/>
      <c r="J192" s="1706"/>
      <c r="K192" s="1706"/>
      <c r="L192" s="1706"/>
      <c r="M192" s="1706"/>
      <c r="N192" s="1706"/>
      <c r="O192" s="1706"/>
      <c r="P192" s="1706"/>
      <c r="Q192" s="1706"/>
      <c r="R192" s="1706"/>
      <c r="S192" s="1706"/>
      <c r="T192" s="1706"/>
      <c r="U192" s="1706"/>
      <c r="V192" s="1706"/>
      <c r="W192" s="1706"/>
      <c r="X192" s="1706"/>
      <c r="Y192" s="1706"/>
      <c r="Z192" s="1706"/>
      <c r="AA192" s="1706"/>
      <c r="AB192" s="1706"/>
      <c r="AC192" s="1706"/>
      <c r="AD192" s="1706"/>
      <c r="AE192" s="1706"/>
      <c r="AF192" s="1706"/>
      <c r="AG192" s="1706"/>
      <c r="AH192" s="1706"/>
    </row>
    <row r="193" spans="1:34" ht="15.75" customHeight="1">
      <c r="A193" s="1706"/>
      <c r="B193" s="1706"/>
      <c r="C193" s="1706"/>
      <c r="D193" s="1706"/>
      <c r="E193" s="1706"/>
      <c r="F193" s="1706"/>
      <c r="G193" s="1706"/>
      <c r="H193" s="1706"/>
      <c r="I193" s="1706"/>
      <c r="J193" s="1706"/>
      <c r="K193" s="1706"/>
      <c r="L193" s="1706"/>
      <c r="M193" s="1706"/>
      <c r="N193" s="1706"/>
      <c r="O193" s="1706"/>
      <c r="P193" s="1706"/>
      <c r="Q193" s="1706"/>
      <c r="R193" s="1706"/>
      <c r="S193" s="1706"/>
      <c r="T193" s="1706"/>
      <c r="U193" s="1706"/>
      <c r="V193" s="1706"/>
      <c r="W193" s="1706"/>
      <c r="X193" s="1706"/>
      <c r="Y193" s="1706"/>
      <c r="Z193" s="1706"/>
      <c r="AA193" s="1706"/>
      <c r="AB193" s="1706"/>
      <c r="AC193" s="1706"/>
      <c r="AD193" s="1706"/>
      <c r="AE193" s="1706"/>
      <c r="AF193" s="1706"/>
      <c r="AG193" s="1706"/>
      <c r="AH193" s="1706"/>
    </row>
    <row r="194" spans="1:34" ht="15.75" customHeight="1">
      <c r="A194" s="1706"/>
      <c r="B194" s="1706"/>
      <c r="C194" s="1706"/>
      <c r="D194" s="1706"/>
      <c r="E194" s="1706"/>
      <c r="F194" s="1706"/>
      <c r="G194" s="1706"/>
      <c r="H194" s="1706"/>
      <c r="I194" s="1706"/>
      <c r="J194" s="1706"/>
      <c r="K194" s="1706"/>
      <c r="L194" s="1706"/>
      <c r="M194" s="1706"/>
      <c r="N194" s="1706"/>
      <c r="O194" s="1706"/>
      <c r="P194" s="1706"/>
      <c r="Q194" s="1706"/>
      <c r="R194" s="1706"/>
      <c r="S194" s="1706"/>
      <c r="T194" s="1706"/>
      <c r="U194" s="1706"/>
      <c r="V194" s="1706"/>
      <c r="W194" s="1706"/>
      <c r="X194" s="1706"/>
      <c r="Y194" s="1706"/>
      <c r="Z194" s="1706"/>
      <c r="AA194" s="1706"/>
      <c r="AB194" s="1706"/>
      <c r="AC194" s="1706"/>
      <c r="AD194" s="1706"/>
      <c r="AE194" s="1706"/>
      <c r="AF194" s="1706"/>
      <c r="AG194" s="1706"/>
      <c r="AH194" s="1706"/>
    </row>
    <row r="195" spans="1:34" ht="15.75" customHeight="1">
      <c r="A195" s="1706"/>
      <c r="B195" s="1706"/>
      <c r="C195" s="1706"/>
      <c r="D195" s="1706"/>
      <c r="E195" s="1706"/>
      <c r="F195" s="1706"/>
      <c r="G195" s="1706"/>
      <c r="H195" s="1706"/>
      <c r="I195" s="1706"/>
      <c r="J195" s="1706"/>
      <c r="K195" s="1706"/>
      <c r="L195" s="1706"/>
      <c r="M195" s="1706"/>
      <c r="N195" s="1706"/>
      <c r="O195" s="1706"/>
      <c r="P195" s="1706"/>
      <c r="Q195" s="1706"/>
      <c r="R195" s="1706"/>
      <c r="S195" s="1706"/>
      <c r="T195" s="1706"/>
      <c r="U195" s="1706"/>
      <c r="V195" s="1706"/>
      <c r="W195" s="1706"/>
      <c r="X195" s="1706"/>
      <c r="Y195" s="1706"/>
      <c r="Z195" s="1706"/>
      <c r="AA195" s="1706"/>
      <c r="AB195" s="1706"/>
      <c r="AC195" s="1706"/>
      <c r="AD195" s="1706"/>
      <c r="AE195" s="1706"/>
      <c r="AF195" s="1706"/>
      <c r="AG195" s="1706"/>
      <c r="AH195" s="1706"/>
    </row>
    <row r="196" spans="1:34" ht="15.75" customHeight="1">
      <c r="A196" s="1706"/>
      <c r="B196" s="1706"/>
      <c r="C196" s="1706"/>
      <c r="D196" s="1706"/>
      <c r="E196" s="1706"/>
      <c r="F196" s="1706"/>
      <c r="G196" s="1706"/>
      <c r="H196" s="1706"/>
      <c r="I196" s="1706"/>
      <c r="J196" s="1706"/>
      <c r="K196" s="1706"/>
      <c r="L196" s="1706"/>
      <c r="M196" s="1706"/>
      <c r="N196" s="1706"/>
      <c r="O196" s="1706"/>
      <c r="P196" s="1706"/>
      <c r="Q196" s="1706"/>
      <c r="R196" s="1706"/>
      <c r="S196" s="1706"/>
      <c r="T196" s="1706"/>
      <c r="U196" s="1706"/>
      <c r="V196" s="1706"/>
      <c r="W196" s="1706"/>
      <c r="X196" s="1706"/>
      <c r="Y196" s="1706"/>
      <c r="Z196" s="1706"/>
      <c r="AA196" s="1706"/>
      <c r="AB196" s="1706"/>
      <c r="AC196" s="1706"/>
      <c r="AD196" s="1706"/>
      <c r="AE196" s="1706"/>
      <c r="AF196" s="1706"/>
      <c r="AG196" s="1706"/>
      <c r="AH196" s="1706"/>
    </row>
    <row r="197" spans="1:34" ht="15.75" customHeight="1">
      <c r="A197" s="1706"/>
      <c r="B197" s="1706"/>
      <c r="C197" s="1706"/>
      <c r="D197" s="1706"/>
      <c r="E197" s="1706"/>
      <c r="F197" s="1706"/>
      <c r="G197" s="1706"/>
      <c r="H197" s="1706"/>
      <c r="I197" s="1706"/>
      <c r="J197" s="1706"/>
      <c r="K197" s="1706"/>
      <c r="L197" s="1706"/>
      <c r="M197" s="1706"/>
      <c r="N197" s="1706"/>
      <c r="O197" s="1706"/>
      <c r="P197" s="1706"/>
      <c r="Q197" s="1706"/>
      <c r="R197" s="1706"/>
      <c r="S197" s="1706"/>
      <c r="T197" s="1706"/>
      <c r="U197" s="1706"/>
      <c r="V197" s="1706"/>
      <c r="W197" s="1706"/>
      <c r="X197" s="1706"/>
      <c r="Y197" s="1706"/>
      <c r="Z197" s="1706"/>
      <c r="AA197" s="1706"/>
      <c r="AB197" s="1706"/>
      <c r="AC197" s="1706"/>
      <c r="AD197" s="1706"/>
      <c r="AE197" s="1706"/>
      <c r="AF197" s="1706"/>
      <c r="AG197" s="1706"/>
      <c r="AH197" s="1706"/>
    </row>
    <row r="198" spans="1:34" ht="15.75" customHeight="1">
      <c r="A198" s="1706"/>
      <c r="B198" s="1706"/>
      <c r="C198" s="1706"/>
      <c r="D198" s="1706"/>
      <c r="E198" s="1706"/>
      <c r="F198" s="1706"/>
      <c r="G198" s="1706"/>
      <c r="H198" s="1706"/>
      <c r="I198" s="1706"/>
      <c r="J198" s="1706"/>
      <c r="K198" s="1706"/>
      <c r="L198" s="1706"/>
      <c r="M198" s="1706"/>
      <c r="N198" s="1706"/>
      <c r="O198" s="1706"/>
      <c r="P198" s="1706"/>
      <c r="Q198" s="1706"/>
      <c r="R198" s="1706"/>
      <c r="S198" s="1706"/>
      <c r="T198" s="1706"/>
      <c r="U198" s="1706"/>
      <c r="V198" s="1706"/>
      <c r="W198" s="1706"/>
      <c r="X198" s="1706"/>
      <c r="Y198" s="1706"/>
      <c r="Z198" s="1706"/>
      <c r="AA198" s="1706"/>
      <c r="AB198" s="1706"/>
      <c r="AC198" s="1706"/>
      <c r="AD198" s="1706"/>
      <c r="AE198" s="1706"/>
      <c r="AF198" s="1706"/>
      <c r="AG198" s="1706"/>
      <c r="AH198" s="1706"/>
    </row>
    <row r="199" spans="1:34" ht="15.75" customHeight="1">
      <c r="A199" s="1706"/>
      <c r="B199" s="1706"/>
      <c r="C199" s="1706"/>
      <c r="D199" s="1706"/>
      <c r="E199" s="1706"/>
      <c r="F199" s="1706"/>
      <c r="G199" s="1706"/>
      <c r="H199" s="1706"/>
      <c r="I199" s="1706"/>
      <c r="J199" s="1706"/>
      <c r="K199" s="1706"/>
      <c r="L199" s="1706"/>
      <c r="M199" s="1706"/>
      <c r="N199" s="1706"/>
      <c r="O199" s="1706"/>
      <c r="P199" s="1706"/>
      <c r="Q199" s="1706"/>
      <c r="R199" s="1706"/>
      <c r="S199" s="1706"/>
      <c r="T199" s="1706"/>
      <c r="U199" s="1706"/>
      <c r="V199" s="1706"/>
      <c r="W199" s="1706"/>
      <c r="X199" s="1706"/>
      <c r="Y199" s="1706"/>
      <c r="Z199" s="1706"/>
      <c r="AA199" s="1706"/>
      <c r="AB199" s="1706"/>
      <c r="AC199" s="1706"/>
      <c r="AD199" s="1706"/>
      <c r="AE199" s="1706"/>
      <c r="AF199" s="1706"/>
      <c r="AG199" s="1706"/>
      <c r="AH199" s="1706"/>
    </row>
    <row r="200" spans="1:34" ht="15.75" customHeight="1">
      <c r="A200" s="1706"/>
      <c r="B200" s="1706"/>
      <c r="C200" s="1706"/>
      <c r="D200" s="1706"/>
      <c r="E200" s="1706"/>
      <c r="F200" s="1706"/>
      <c r="G200" s="1706"/>
      <c r="H200" s="1706"/>
      <c r="I200" s="1706"/>
      <c r="J200" s="1706"/>
      <c r="K200" s="1706"/>
      <c r="L200" s="1706"/>
      <c r="M200" s="1706"/>
      <c r="N200" s="1706"/>
      <c r="O200" s="1706"/>
      <c r="P200" s="1706"/>
      <c r="Q200" s="1706"/>
      <c r="R200" s="1706"/>
      <c r="S200" s="1706"/>
      <c r="T200" s="1706"/>
      <c r="U200" s="1706"/>
      <c r="V200" s="1706"/>
      <c r="W200" s="1706"/>
      <c r="X200" s="1706"/>
      <c r="Y200" s="1706"/>
      <c r="Z200" s="1706"/>
      <c r="AA200" s="1706"/>
      <c r="AB200" s="1706"/>
      <c r="AC200" s="1706"/>
      <c r="AD200" s="1706"/>
      <c r="AE200" s="1706"/>
      <c r="AF200" s="1706"/>
      <c r="AG200" s="1706"/>
      <c r="AH200" s="1706"/>
    </row>
    <row r="201" spans="1:34" ht="15.75" customHeight="1">
      <c r="A201" s="1706"/>
      <c r="B201" s="1706"/>
      <c r="C201" s="1706"/>
      <c r="D201" s="1706"/>
      <c r="E201" s="1706"/>
      <c r="F201" s="1706"/>
      <c r="G201" s="1706"/>
      <c r="H201" s="1706"/>
      <c r="I201" s="1706"/>
      <c r="J201" s="1706"/>
      <c r="K201" s="1706"/>
      <c r="L201" s="1706"/>
      <c r="M201" s="1706"/>
      <c r="N201" s="1706"/>
      <c r="O201" s="1706"/>
      <c r="P201" s="1706"/>
      <c r="Q201" s="1706"/>
      <c r="R201" s="1706"/>
      <c r="S201" s="1706"/>
      <c r="T201" s="1706"/>
      <c r="U201" s="1706"/>
      <c r="V201" s="1706"/>
      <c r="W201" s="1706"/>
      <c r="X201" s="1706"/>
      <c r="Y201" s="1706"/>
      <c r="Z201" s="1706"/>
      <c r="AA201" s="1706"/>
      <c r="AB201" s="1706"/>
      <c r="AC201" s="1706"/>
      <c r="AD201" s="1706"/>
      <c r="AE201" s="1706"/>
      <c r="AF201" s="1706"/>
      <c r="AG201" s="1706"/>
      <c r="AH201" s="1706"/>
    </row>
    <row r="202" spans="1:34" ht="15.75" customHeight="1">
      <c r="A202" s="1706"/>
      <c r="B202" s="1706"/>
      <c r="C202" s="1706"/>
      <c r="D202" s="1706"/>
      <c r="E202" s="1706"/>
      <c r="F202" s="1706"/>
      <c r="G202" s="1706"/>
      <c r="H202" s="1706"/>
      <c r="I202" s="1706"/>
      <c r="J202" s="1706"/>
      <c r="K202" s="1706"/>
      <c r="L202" s="1706"/>
      <c r="M202" s="1706"/>
      <c r="N202" s="1706"/>
      <c r="O202" s="1706"/>
      <c r="P202" s="1706"/>
      <c r="Q202" s="1706"/>
      <c r="R202" s="1706"/>
      <c r="S202" s="1706"/>
      <c r="T202" s="1706"/>
      <c r="U202" s="1706"/>
      <c r="V202" s="1706"/>
      <c r="W202" s="1706"/>
      <c r="X202" s="1706"/>
      <c r="Y202" s="1706"/>
      <c r="Z202" s="1706"/>
      <c r="AA202" s="1706"/>
      <c r="AB202" s="1706"/>
      <c r="AC202" s="1706"/>
      <c r="AD202" s="1706"/>
      <c r="AE202" s="1706"/>
      <c r="AF202" s="1706"/>
      <c r="AG202" s="1706"/>
      <c r="AH202" s="1706"/>
    </row>
    <row r="203" spans="1:34" ht="15.75" customHeight="1">
      <c r="A203" s="1706"/>
      <c r="B203" s="1706"/>
      <c r="C203" s="1706"/>
      <c r="D203" s="1706"/>
      <c r="E203" s="1706"/>
      <c r="F203" s="1706"/>
      <c r="G203" s="1706"/>
      <c r="H203" s="1706"/>
      <c r="I203" s="1706"/>
      <c r="J203" s="1706"/>
      <c r="K203" s="1706"/>
      <c r="L203" s="1706"/>
      <c r="M203" s="1706"/>
      <c r="N203" s="1706"/>
      <c r="O203" s="1706"/>
      <c r="P203" s="1706"/>
      <c r="Q203" s="1706"/>
      <c r="R203" s="1706"/>
      <c r="S203" s="1706"/>
      <c r="T203" s="1706"/>
      <c r="U203" s="1706"/>
      <c r="V203" s="1706"/>
      <c r="W203" s="1706"/>
      <c r="X203" s="1706"/>
      <c r="Y203" s="1706"/>
      <c r="Z203" s="1706"/>
      <c r="AA203" s="1706"/>
      <c r="AB203" s="1706"/>
      <c r="AC203" s="1706"/>
      <c r="AD203" s="1706"/>
      <c r="AE203" s="1706"/>
      <c r="AF203" s="1706"/>
      <c r="AG203" s="1706"/>
      <c r="AH203" s="1706"/>
    </row>
    <row r="204" spans="1:34" ht="15.75" customHeight="1">
      <c r="A204" s="1706"/>
      <c r="B204" s="1706"/>
      <c r="C204" s="1706"/>
      <c r="D204" s="1706"/>
      <c r="E204" s="1706"/>
      <c r="F204" s="1706"/>
      <c r="G204" s="1706"/>
      <c r="H204" s="1706"/>
      <c r="I204" s="1706"/>
      <c r="J204" s="1706"/>
      <c r="K204" s="1706"/>
      <c r="L204" s="1706"/>
      <c r="M204" s="1706"/>
      <c r="N204" s="1706"/>
      <c r="O204" s="1706"/>
      <c r="P204" s="1706"/>
      <c r="Q204" s="1706"/>
      <c r="R204" s="1706"/>
      <c r="S204" s="1706"/>
      <c r="T204" s="1706"/>
      <c r="U204" s="1706"/>
      <c r="V204" s="1706"/>
      <c r="W204" s="1706"/>
      <c r="X204" s="1706"/>
      <c r="Y204" s="1706"/>
      <c r="Z204" s="1706"/>
      <c r="AA204" s="1706"/>
      <c r="AB204" s="1706"/>
      <c r="AC204" s="1706"/>
      <c r="AD204" s="1706"/>
      <c r="AE204" s="1706"/>
      <c r="AF204" s="1706"/>
      <c r="AG204" s="1706"/>
      <c r="AH204" s="1706"/>
    </row>
    <row r="205" spans="1:34" ht="15.75" customHeight="1">
      <c r="A205" s="1706"/>
      <c r="B205" s="1706"/>
      <c r="C205" s="1706"/>
      <c r="D205" s="1706"/>
      <c r="E205" s="1706"/>
      <c r="F205" s="1706"/>
      <c r="G205" s="1706"/>
      <c r="H205" s="1706"/>
      <c r="I205" s="1706"/>
      <c r="J205" s="1706"/>
      <c r="K205" s="1706"/>
      <c r="L205" s="1706"/>
      <c r="M205" s="1706"/>
      <c r="N205" s="1706"/>
      <c r="O205" s="1706"/>
      <c r="P205" s="1706"/>
      <c r="Q205" s="1706"/>
      <c r="R205" s="1706"/>
      <c r="S205" s="1706"/>
      <c r="T205" s="1706"/>
      <c r="U205" s="1706"/>
      <c r="V205" s="1706"/>
      <c r="W205" s="1706"/>
      <c r="X205" s="1706"/>
      <c r="Y205" s="1706"/>
      <c r="Z205" s="1706"/>
      <c r="AA205" s="1706"/>
      <c r="AB205" s="1706"/>
      <c r="AC205" s="1706"/>
      <c r="AD205" s="1706"/>
      <c r="AE205" s="1706"/>
      <c r="AF205" s="1706"/>
      <c r="AG205" s="1706"/>
      <c r="AH205" s="1706"/>
    </row>
    <row r="206" spans="1:34" ht="15.75" customHeight="1">
      <c r="A206" s="1706"/>
      <c r="B206" s="1706"/>
      <c r="C206" s="1706"/>
      <c r="D206" s="1706"/>
      <c r="E206" s="1706"/>
      <c r="F206" s="1706"/>
      <c r="G206" s="1706"/>
      <c r="H206" s="1706"/>
      <c r="I206" s="1706"/>
      <c r="J206" s="1706"/>
      <c r="K206" s="1706"/>
      <c r="L206" s="1706"/>
      <c r="M206" s="1706"/>
      <c r="N206" s="1706"/>
      <c r="O206" s="1706"/>
      <c r="P206" s="1706"/>
      <c r="Q206" s="1706"/>
      <c r="R206" s="1706"/>
      <c r="S206" s="1706"/>
      <c r="T206" s="1706"/>
      <c r="U206" s="1706"/>
      <c r="V206" s="1706"/>
      <c r="W206" s="1706"/>
      <c r="X206" s="1706"/>
      <c r="Y206" s="1706"/>
      <c r="Z206" s="1706"/>
      <c r="AA206" s="1706"/>
      <c r="AB206" s="1706"/>
      <c r="AC206" s="1706"/>
      <c r="AD206" s="1706"/>
      <c r="AE206" s="1706"/>
      <c r="AF206" s="1706"/>
      <c r="AG206" s="1706"/>
      <c r="AH206" s="1706"/>
    </row>
    <row r="207" spans="1:34" ht="15.75" customHeight="1">
      <c r="A207" s="1706"/>
      <c r="B207" s="1706"/>
      <c r="C207" s="1706"/>
      <c r="D207" s="1706"/>
      <c r="E207" s="1706"/>
      <c r="F207" s="1706"/>
      <c r="G207" s="1706"/>
      <c r="H207" s="1706"/>
      <c r="I207" s="1706"/>
      <c r="J207" s="1706"/>
      <c r="K207" s="1706"/>
      <c r="L207" s="1706"/>
      <c r="M207" s="1706"/>
      <c r="N207" s="1706"/>
      <c r="O207" s="1706"/>
      <c r="P207" s="1706"/>
      <c r="Q207" s="1706"/>
      <c r="R207" s="1706"/>
      <c r="S207" s="1706"/>
      <c r="T207" s="1706"/>
      <c r="U207" s="1706"/>
      <c r="V207" s="1706"/>
      <c r="W207" s="1706"/>
      <c r="X207" s="1706"/>
      <c r="Y207" s="1706"/>
      <c r="Z207" s="1706"/>
      <c r="AA207" s="1706"/>
      <c r="AB207" s="1706"/>
      <c r="AC207" s="1706"/>
      <c r="AD207" s="1706"/>
      <c r="AE207" s="1706"/>
      <c r="AF207" s="1706"/>
      <c r="AG207" s="1706"/>
      <c r="AH207" s="1706"/>
    </row>
    <row r="208" spans="1:34" ht="15.75" customHeight="1">
      <c r="A208" s="1706"/>
      <c r="B208" s="1706"/>
      <c r="C208" s="1706"/>
      <c r="D208" s="1706"/>
      <c r="E208" s="1706"/>
      <c r="F208" s="1706"/>
      <c r="G208" s="1706"/>
      <c r="H208" s="1706"/>
      <c r="I208" s="1706"/>
      <c r="J208" s="1706"/>
      <c r="K208" s="1706"/>
      <c r="L208" s="1706"/>
      <c r="M208" s="1706"/>
      <c r="N208" s="1706"/>
      <c r="O208" s="1706"/>
      <c r="P208" s="1706"/>
      <c r="Q208" s="1706"/>
      <c r="R208" s="1706"/>
      <c r="S208" s="1706"/>
      <c r="T208" s="1706"/>
      <c r="U208" s="1706"/>
      <c r="V208" s="1706"/>
      <c r="W208" s="1706"/>
      <c r="X208" s="1706"/>
      <c r="Y208" s="1706"/>
      <c r="Z208" s="1706"/>
      <c r="AA208" s="1706"/>
      <c r="AB208" s="1706"/>
      <c r="AC208" s="1706"/>
      <c r="AD208" s="1706"/>
      <c r="AE208" s="1706"/>
      <c r="AF208" s="1706"/>
      <c r="AG208" s="1706"/>
      <c r="AH208" s="1706"/>
    </row>
    <row r="209" spans="1:34" ht="15.75" customHeight="1">
      <c r="A209" s="1706"/>
      <c r="B209" s="1706"/>
      <c r="C209" s="1706"/>
      <c r="D209" s="1706"/>
      <c r="E209" s="1706"/>
      <c r="F209" s="1706"/>
      <c r="G209" s="1706"/>
      <c r="H209" s="1706"/>
      <c r="I209" s="1706"/>
      <c r="J209" s="1706"/>
      <c r="K209" s="1706"/>
      <c r="L209" s="1706"/>
      <c r="M209" s="1706"/>
      <c r="N209" s="1706"/>
      <c r="O209" s="1706"/>
      <c r="P209" s="1706"/>
      <c r="Q209" s="1706"/>
      <c r="R209" s="1706"/>
      <c r="S209" s="1706"/>
      <c r="T209" s="1706"/>
      <c r="U209" s="1706"/>
      <c r="V209" s="1706"/>
      <c r="W209" s="1706"/>
      <c r="X209" s="1706"/>
      <c r="Y209" s="1706"/>
      <c r="Z209" s="1706"/>
      <c r="AA209" s="1706"/>
      <c r="AB209" s="1706"/>
      <c r="AC209" s="1706"/>
      <c r="AD209" s="1706"/>
      <c r="AE209" s="1706"/>
      <c r="AF209" s="1706"/>
      <c r="AG209" s="1706"/>
      <c r="AH209" s="1706"/>
    </row>
    <row r="210" spans="1:34" ht="15.75" customHeight="1">
      <c r="A210" s="1706"/>
      <c r="B210" s="1706"/>
      <c r="C210" s="1706"/>
      <c r="D210" s="1706"/>
      <c r="E210" s="1706"/>
      <c r="F210" s="1706"/>
      <c r="G210" s="1706"/>
      <c r="H210" s="1706"/>
      <c r="I210" s="1706"/>
      <c r="J210" s="1706"/>
      <c r="K210" s="1706"/>
      <c r="L210" s="1706"/>
      <c r="M210" s="1706"/>
      <c r="N210" s="1706"/>
      <c r="O210" s="1706"/>
      <c r="P210" s="1706"/>
      <c r="Q210" s="1706"/>
      <c r="R210" s="1706"/>
      <c r="S210" s="1706"/>
      <c r="T210" s="1706"/>
      <c r="U210" s="1706"/>
      <c r="V210" s="1706"/>
      <c r="W210" s="1706"/>
      <c r="X210" s="1706"/>
      <c r="Y210" s="1706"/>
      <c r="Z210" s="1706"/>
      <c r="AA210" s="1706"/>
      <c r="AB210" s="1706"/>
      <c r="AC210" s="1706"/>
      <c r="AD210" s="1706"/>
      <c r="AE210" s="1706"/>
      <c r="AF210" s="1706"/>
      <c r="AG210" s="1706"/>
      <c r="AH210" s="1706"/>
    </row>
    <row r="211" spans="1:34" ht="15.75" customHeight="1">
      <c r="A211" s="1706"/>
      <c r="B211" s="1706"/>
      <c r="C211" s="1706"/>
      <c r="D211" s="1706"/>
      <c r="E211" s="1706"/>
      <c r="F211" s="1706"/>
      <c r="G211" s="1706"/>
      <c r="H211" s="1706"/>
      <c r="I211" s="1706"/>
      <c r="J211" s="1706"/>
      <c r="K211" s="1706"/>
      <c r="L211" s="1706"/>
      <c r="M211" s="1706"/>
      <c r="N211" s="1706"/>
      <c r="O211" s="1706"/>
      <c r="P211" s="1706"/>
      <c r="Q211" s="1706"/>
      <c r="R211" s="1706"/>
      <c r="S211" s="1706"/>
      <c r="T211" s="1706"/>
      <c r="U211" s="1706"/>
      <c r="V211" s="1706"/>
      <c r="W211" s="1706"/>
      <c r="X211" s="1706"/>
      <c r="Y211" s="1706"/>
      <c r="Z211" s="1706"/>
      <c r="AA211" s="1706"/>
      <c r="AB211" s="1706"/>
      <c r="AC211" s="1706"/>
      <c r="AD211" s="1706"/>
      <c r="AE211" s="1706"/>
      <c r="AF211" s="1706"/>
      <c r="AG211" s="1706"/>
      <c r="AH211" s="1706"/>
    </row>
    <row r="212" spans="1:34" ht="15.75" customHeight="1">
      <c r="A212" s="1706"/>
      <c r="B212" s="1706"/>
      <c r="C212" s="1706"/>
      <c r="D212" s="1706"/>
      <c r="E212" s="1706"/>
      <c r="F212" s="1706"/>
      <c r="G212" s="1706"/>
      <c r="H212" s="1706"/>
      <c r="I212" s="1706"/>
      <c r="J212" s="1706"/>
      <c r="K212" s="1706"/>
      <c r="L212" s="1706"/>
      <c r="M212" s="1706"/>
      <c r="N212" s="1706"/>
      <c r="O212" s="1706"/>
      <c r="P212" s="1706"/>
      <c r="Q212" s="1706"/>
      <c r="R212" s="1706"/>
      <c r="S212" s="1706"/>
      <c r="T212" s="1706"/>
      <c r="U212" s="1706"/>
      <c r="V212" s="1706"/>
      <c r="W212" s="1706"/>
      <c r="X212" s="1706"/>
      <c r="Y212" s="1706"/>
      <c r="Z212" s="1706"/>
      <c r="AA212" s="1706"/>
      <c r="AB212" s="1706"/>
      <c r="AC212" s="1706"/>
      <c r="AD212" s="1706"/>
      <c r="AE212" s="1706"/>
      <c r="AF212" s="1706"/>
      <c r="AG212" s="1706"/>
      <c r="AH212" s="1706"/>
    </row>
    <row r="213" spans="1:34" ht="15.75" customHeight="1">
      <c r="A213" s="1706"/>
      <c r="B213" s="1706"/>
      <c r="C213" s="1706"/>
      <c r="D213" s="1706"/>
      <c r="E213" s="1706"/>
      <c r="F213" s="1706"/>
      <c r="G213" s="1706"/>
      <c r="H213" s="1706"/>
      <c r="I213" s="1706"/>
      <c r="J213" s="1706"/>
      <c r="K213" s="1706"/>
      <c r="L213" s="1706"/>
      <c r="M213" s="1706"/>
      <c r="N213" s="1706"/>
      <c r="O213" s="1706"/>
      <c r="P213" s="1706"/>
      <c r="Q213" s="1706"/>
      <c r="R213" s="1706"/>
      <c r="S213" s="1706"/>
      <c r="T213" s="1706"/>
      <c r="U213" s="1706"/>
      <c r="V213" s="1706"/>
      <c r="W213" s="1706"/>
      <c r="X213" s="1706"/>
      <c r="Y213" s="1706"/>
      <c r="Z213" s="1706"/>
      <c r="AA213" s="1706"/>
      <c r="AB213" s="1706"/>
      <c r="AC213" s="1706"/>
      <c r="AD213" s="1706"/>
      <c r="AE213" s="1706"/>
      <c r="AF213" s="1706"/>
      <c r="AG213" s="1706"/>
      <c r="AH213" s="1706"/>
    </row>
    <row r="214" spans="1:34" ht="15.75" customHeight="1">
      <c r="A214" s="1706"/>
      <c r="B214" s="1706"/>
      <c r="C214" s="1706"/>
      <c r="D214" s="1706"/>
      <c r="E214" s="1706"/>
      <c r="F214" s="1706"/>
      <c r="G214" s="1706"/>
      <c r="H214" s="1706"/>
      <c r="I214" s="1706"/>
      <c r="J214" s="1706"/>
      <c r="K214" s="1706"/>
      <c r="L214" s="1706"/>
      <c r="M214" s="1706"/>
      <c r="N214" s="1706"/>
      <c r="O214" s="1706"/>
      <c r="P214" s="1706"/>
      <c r="Q214" s="1706"/>
      <c r="R214" s="1706"/>
      <c r="S214" s="1706"/>
      <c r="T214" s="1706"/>
      <c r="U214" s="1706"/>
      <c r="V214" s="1706"/>
      <c r="W214" s="1706"/>
      <c r="X214" s="1706"/>
      <c r="Y214" s="1706"/>
      <c r="Z214" s="1706"/>
      <c r="AA214" s="1706"/>
      <c r="AB214" s="1706"/>
      <c r="AC214" s="1706"/>
      <c r="AD214" s="1706"/>
      <c r="AE214" s="1706"/>
      <c r="AF214" s="1706"/>
      <c r="AG214" s="1706"/>
      <c r="AH214" s="1706"/>
    </row>
    <row r="215" spans="1:34" ht="15.75" customHeight="1">
      <c r="A215" s="1706"/>
      <c r="B215" s="1706"/>
      <c r="C215" s="1706"/>
      <c r="D215" s="1706"/>
      <c r="E215" s="1706"/>
      <c r="F215" s="1706"/>
      <c r="G215" s="1706"/>
      <c r="H215" s="1706"/>
      <c r="I215" s="1706"/>
      <c r="J215" s="1706"/>
      <c r="K215" s="1706"/>
      <c r="L215" s="1706"/>
      <c r="M215" s="1706"/>
      <c r="N215" s="1706"/>
      <c r="O215" s="1706"/>
      <c r="P215" s="1706"/>
      <c r="Q215" s="1706"/>
      <c r="R215" s="1706"/>
      <c r="S215" s="1706"/>
      <c r="T215" s="1706"/>
      <c r="U215" s="1706"/>
      <c r="V215" s="1706"/>
      <c r="W215" s="1706"/>
      <c r="X215" s="1706"/>
      <c r="Y215" s="1706"/>
      <c r="Z215" s="1706"/>
      <c r="AA215" s="1706"/>
      <c r="AB215" s="1706"/>
      <c r="AC215" s="1706"/>
      <c r="AD215" s="1706"/>
      <c r="AE215" s="1706"/>
      <c r="AF215" s="1706"/>
      <c r="AG215" s="1706"/>
      <c r="AH215" s="1706"/>
    </row>
    <row r="216" spans="1:34" ht="15.75" customHeight="1">
      <c r="A216" s="1706"/>
      <c r="B216" s="1706"/>
      <c r="C216" s="1706"/>
      <c r="D216" s="1706"/>
      <c r="E216" s="1706"/>
      <c r="F216" s="1706"/>
      <c r="G216" s="1706"/>
      <c r="H216" s="1706"/>
      <c r="I216" s="1706"/>
      <c r="J216" s="1706"/>
      <c r="K216" s="1706"/>
      <c r="L216" s="1706"/>
      <c r="M216" s="1706"/>
      <c r="N216" s="1706"/>
      <c r="O216" s="1706"/>
      <c r="P216" s="1706"/>
      <c r="Q216" s="1706"/>
      <c r="R216" s="1706"/>
      <c r="S216" s="1706"/>
      <c r="T216" s="1706"/>
      <c r="U216" s="1706"/>
      <c r="V216" s="1706"/>
      <c r="W216" s="1706"/>
      <c r="X216" s="1706"/>
      <c r="Y216" s="1706"/>
      <c r="Z216" s="1706"/>
      <c r="AA216" s="1706"/>
      <c r="AB216" s="1706"/>
      <c r="AC216" s="1706"/>
      <c r="AD216" s="1706"/>
      <c r="AE216" s="1706"/>
      <c r="AF216" s="1706"/>
      <c r="AG216" s="1706"/>
      <c r="AH216" s="1706"/>
    </row>
    <row r="217" spans="1:34" ht="15.75" customHeight="1">
      <c r="A217" s="1706"/>
      <c r="B217" s="1706"/>
      <c r="C217" s="1706"/>
      <c r="D217" s="1706"/>
      <c r="E217" s="1706"/>
      <c r="F217" s="1706"/>
      <c r="G217" s="1706"/>
      <c r="H217" s="1706"/>
      <c r="I217" s="1706"/>
      <c r="J217" s="1706"/>
      <c r="K217" s="1706"/>
      <c r="L217" s="1706"/>
      <c r="M217" s="1706"/>
      <c r="N217" s="1706"/>
      <c r="O217" s="1706"/>
      <c r="P217" s="1706"/>
      <c r="Q217" s="1706"/>
      <c r="R217" s="1706"/>
      <c r="S217" s="1706"/>
      <c r="T217" s="1706"/>
      <c r="U217" s="1706"/>
      <c r="V217" s="1706"/>
      <c r="W217" s="1706"/>
      <c r="X217" s="1706"/>
      <c r="Y217" s="1706"/>
      <c r="Z217" s="1706"/>
      <c r="AA217" s="1706"/>
      <c r="AB217" s="1706"/>
      <c r="AC217" s="1706"/>
      <c r="AD217" s="1706"/>
      <c r="AE217" s="1706"/>
      <c r="AF217" s="1706"/>
      <c r="AG217" s="1706"/>
      <c r="AH217" s="1706"/>
    </row>
    <row r="218" spans="1:34" ht="15.75" customHeight="1">
      <c r="A218" s="1706"/>
      <c r="B218" s="1706"/>
      <c r="C218" s="1706"/>
      <c r="D218" s="1706"/>
      <c r="E218" s="1706"/>
      <c r="F218" s="1706"/>
      <c r="G218" s="1706"/>
      <c r="H218" s="1706"/>
      <c r="I218" s="1706"/>
      <c r="J218" s="1706"/>
      <c r="K218" s="1706"/>
      <c r="L218" s="1706"/>
      <c r="M218" s="1706"/>
      <c r="N218" s="1706"/>
      <c r="O218" s="1706"/>
      <c r="P218" s="1706"/>
      <c r="Q218" s="1706"/>
      <c r="R218" s="1706"/>
      <c r="S218" s="1706"/>
      <c r="T218" s="1706"/>
      <c r="U218" s="1706"/>
      <c r="V218" s="1706"/>
      <c r="W218" s="1706"/>
      <c r="X218" s="1706"/>
      <c r="Y218" s="1706"/>
      <c r="Z218" s="1706"/>
      <c r="AA218" s="1706"/>
      <c r="AB218" s="1706"/>
      <c r="AC218" s="1706"/>
      <c r="AD218" s="1706"/>
      <c r="AE218" s="1706"/>
      <c r="AF218" s="1706"/>
      <c r="AG218" s="1706"/>
      <c r="AH218" s="1706"/>
    </row>
    <row r="219" spans="1:34" ht="15.75" customHeight="1">
      <c r="A219" s="1706"/>
      <c r="B219" s="1706"/>
      <c r="C219" s="1706"/>
      <c r="D219" s="1706"/>
      <c r="E219" s="1706"/>
      <c r="F219" s="1706"/>
      <c r="G219" s="1706"/>
      <c r="H219" s="1706"/>
      <c r="I219" s="1706"/>
      <c r="J219" s="1706"/>
      <c r="K219" s="1706"/>
      <c r="L219" s="1706"/>
      <c r="M219" s="1706"/>
      <c r="N219" s="1706"/>
      <c r="O219" s="1706"/>
      <c r="P219" s="1706"/>
      <c r="Q219" s="1706"/>
      <c r="R219" s="1706"/>
      <c r="S219" s="1706"/>
      <c r="T219" s="1706"/>
      <c r="U219" s="1706"/>
      <c r="V219" s="1706"/>
      <c r="W219" s="1706"/>
      <c r="X219" s="1706"/>
      <c r="Y219" s="1706"/>
      <c r="Z219" s="1706"/>
      <c r="AA219" s="1706"/>
      <c r="AB219" s="1706"/>
      <c r="AC219" s="1706"/>
      <c r="AD219" s="1706"/>
      <c r="AE219" s="1706"/>
      <c r="AF219" s="1706"/>
      <c r="AG219" s="1706"/>
      <c r="AH219" s="1706"/>
    </row>
    <row r="220" spans="1:34" ht="15.75" customHeight="1">
      <c r="A220" s="1706"/>
      <c r="B220" s="1706"/>
      <c r="C220" s="1706"/>
      <c r="D220" s="1706"/>
      <c r="E220" s="1706"/>
      <c r="F220" s="1706"/>
      <c r="G220" s="1706"/>
      <c r="H220" s="1706"/>
      <c r="I220" s="1706"/>
      <c r="J220" s="1706"/>
      <c r="K220" s="1706"/>
      <c r="L220" s="1706"/>
      <c r="M220" s="1706"/>
      <c r="N220" s="1706"/>
      <c r="O220" s="1706"/>
      <c r="P220" s="1706"/>
      <c r="Q220" s="1706"/>
      <c r="R220" s="1706"/>
      <c r="S220" s="1706"/>
      <c r="T220" s="1706"/>
      <c r="U220" s="1706"/>
      <c r="V220" s="1706"/>
      <c r="W220" s="1706"/>
      <c r="X220" s="1706"/>
      <c r="Y220" s="1706"/>
      <c r="Z220" s="1706"/>
      <c r="AA220" s="1706"/>
      <c r="AB220" s="1706"/>
      <c r="AC220" s="1706"/>
      <c r="AD220" s="1706"/>
      <c r="AE220" s="1706"/>
      <c r="AF220" s="1706"/>
      <c r="AG220" s="1706"/>
      <c r="AH220" s="1706"/>
    </row>
    <row r="221" spans="1:34" ht="15.75" customHeight="1">
      <c r="A221" s="1705"/>
      <c r="B221" s="1705"/>
      <c r="C221" s="1705"/>
      <c r="D221" s="1705"/>
      <c r="E221" s="1705"/>
      <c r="F221" s="1705"/>
      <c r="G221" s="1705"/>
      <c r="H221" s="1705"/>
      <c r="I221" s="1705"/>
      <c r="J221" s="1705"/>
      <c r="K221" s="1705"/>
      <c r="L221" s="1705"/>
      <c r="M221" s="1705"/>
      <c r="N221" s="1705"/>
      <c r="O221" s="1705"/>
      <c r="P221" s="1705"/>
      <c r="Q221" s="1705"/>
      <c r="R221" s="1705"/>
      <c r="S221" s="1705"/>
      <c r="T221" s="1705"/>
      <c r="U221" s="1705"/>
      <c r="V221" s="1705"/>
      <c r="W221" s="1705"/>
      <c r="X221" s="1705"/>
      <c r="Y221" s="1705"/>
      <c r="Z221" s="1705"/>
      <c r="AA221" s="1705"/>
      <c r="AB221" s="1705"/>
      <c r="AC221" s="1705"/>
      <c r="AD221" s="1705"/>
      <c r="AE221" s="1705"/>
      <c r="AF221" s="1705"/>
      <c r="AG221" s="1705"/>
      <c r="AH221" s="1705"/>
    </row>
    <row r="222" spans="1:34" ht="15.75" customHeight="1">
      <c r="A222" s="1705"/>
      <c r="B222" s="1705"/>
      <c r="C222" s="1705"/>
      <c r="D222" s="1705"/>
      <c r="E222" s="1705"/>
      <c r="F222" s="1705"/>
      <c r="G222" s="1705"/>
      <c r="H222" s="1705"/>
      <c r="I222" s="1705"/>
      <c r="J222" s="1705"/>
      <c r="K222" s="1705"/>
      <c r="L222" s="1705"/>
      <c r="M222" s="1705"/>
      <c r="N222" s="1705"/>
      <c r="O222" s="1705"/>
      <c r="P222" s="1705"/>
      <c r="Q222" s="1705"/>
      <c r="R222" s="1705"/>
      <c r="S222" s="1705"/>
      <c r="T222" s="1705"/>
      <c r="U222" s="1705"/>
      <c r="V222" s="1705"/>
      <c r="W222" s="1705"/>
      <c r="X222" s="1705"/>
      <c r="Y222" s="1705"/>
      <c r="Z222" s="1705"/>
      <c r="AA222" s="1705"/>
      <c r="AB222" s="1705"/>
      <c r="AC222" s="1705"/>
      <c r="AD222" s="1705"/>
      <c r="AE222" s="1705"/>
      <c r="AF222" s="1705"/>
      <c r="AG222" s="1705"/>
      <c r="AH222" s="1705"/>
    </row>
    <row r="223" spans="1:34" ht="15.75" customHeight="1">
      <c r="A223" s="1705"/>
      <c r="B223" s="1705"/>
      <c r="C223" s="1705"/>
      <c r="D223" s="1705"/>
      <c r="E223" s="1705"/>
      <c r="F223" s="1705"/>
      <c r="G223" s="1705"/>
      <c r="H223" s="1705"/>
      <c r="I223" s="1705"/>
      <c r="J223" s="1705"/>
      <c r="K223" s="1705"/>
      <c r="L223" s="1705"/>
      <c r="M223" s="1705"/>
      <c r="N223" s="1705"/>
      <c r="O223" s="1705"/>
      <c r="P223" s="1705"/>
      <c r="Q223" s="1705"/>
      <c r="R223" s="1705"/>
      <c r="S223" s="1705"/>
      <c r="T223" s="1705"/>
      <c r="U223" s="1705"/>
      <c r="V223" s="1705"/>
      <c r="W223" s="1705"/>
      <c r="X223" s="1705"/>
      <c r="Y223" s="1705"/>
      <c r="Z223" s="1705"/>
      <c r="AA223" s="1705"/>
      <c r="AB223" s="1705"/>
      <c r="AC223" s="1705"/>
      <c r="AD223" s="1705"/>
      <c r="AE223" s="1705"/>
      <c r="AF223" s="1705"/>
      <c r="AG223" s="1705"/>
      <c r="AH223" s="1705"/>
    </row>
    <row r="224" spans="1:34" ht="15.75" customHeight="1">
      <c r="A224" s="1705"/>
      <c r="B224" s="1705"/>
      <c r="C224" s="1705"/>
      <c r="D224" s="1705"/>
      <c r="E224" s="1705"/>
      <c r="F224" s="1705"/>
      <c r="G224" s="1705"/>
      <c r="H224" s="1705"/>
      <c r="I224" s="1705"/>
      <c r="J224" s="1705"/>
      <c r="K224" s="1705"/>
      <c r="L224" s="1705"/>
      <c r="M224" s="1705"/>
      <c r="N224" s="1705"/>
      <c r="O224" s="1705"/>
      <c r="P224" s="1705"/>
      <c r="Q224" s="1705"/>
      <c r="R224" s="1705"/>
      <c r="S224" s="1705"/>
      <c r="T224" s="1705"/>
      <c r="U224" s="1705"/>
      <c r="V224" s="1705"/>
      <c r="W224" s="1705"/>
      <c r="X224" s="1705"/>
      <c r="Y224" s="1705"/>
      <c r="Z224" s="1705"/>
      <c r="AA224" s="1705"/>
      <c r="AB224" s="1705"/>
      <c r="AC224" s="1705"/>
      <c r="AD224" s="1705"/>
      <c r="AE224" s="1705"/>
      <c r="AF224" s="1705"/>
      <c r="AG224" s="1705"/>
      <c r="AH224" s="1705"/>
    </row>
    <row r="225" spans="1:34" ht="15.75" customHeight="1">
      <c r="A225" s="1705"/>
      <c r="B225" s="1705"/>
      <c r="C225" s="1705"/>
      <c r="D225" s="1705"/>
      <c r="E225" s="1705"/>
      <c r="F225" s="1705"/>
      <c r="G225" s="1705"/>
      <c r="H225" s="1705"/>
      <c r="I225" s="1705"/>
      <c r="J225" s="1705"/>
      <c r="K225" s="1705"/>
      <c r="L225" s="1705"/>
      <c r="M225" s="1705"/>
      <c r="N225" s="1705"/>
      <c r="O225" s="1705"/>
      <c r="P225" s="1705"/>
      <c r="Q225" s="1705"/>
      <c r="R225" s="1705"/>
      <c r="S225" s="1705"/>
      <c r="T225" s="1705"/>
      <c r="U225" s="1705"/>
      <c r="V225" s="1705"/>
      <c r="W225" s="1705"/>
      <c r="X225" s="1705"/>
      <c r="Y225" s="1705"/>
      <c r="Z225" s="1705"/>
      <c r="AA225" s="1705"/>
      <c r="AB225" s="1705"/>
      <c r="AC225" s="1705"/>
      <c r="AD225" s="1705"/>
      <c r="AE225" s="1705"/>
      <c r="AF225" s="1705"/>
      <c r="AG225" s="1705"/>
      <c r="AH225" s="1705"/>
    </row>
    <row r="226" spans="1:34" ht="15.75" customHeight="1">
      <c r="A226" s="1705"/>
      <c r="B226" s="1705"/>
      <c r="C226" s="1705"/>
      <c r="D226" s="1705"/>
      <c r="E226" s="1705"/>
      <c r="F226" s="1705"/>
      <c r="G226" s="1705"/>
      <c r="H226" s="1705"/>
      <c r="I226" s="1705"/>
      <c r="J226" s="1705"/>
      <c r="K226" s="1705"/>
      <c r="L226" s="1705"/>
      <c r="M226" s="1705"/>
      <c r="N226" s="1705"/>
      <c r="O226" s="1705"/>
      <c r="P226" s="1705"/>
      <c r="Q226" s="1705"/>
      <c r="R226" s="1705"/>
      <c r="S226" s="1705"/>
      <c r="T226" s="1705"/>
      <c r="U226" s="1705"/>
      <c r="V226" s="1705"/>
      <c r="W226" s="1705"/>
      <c r="X226" s="1705"/>
      <c r="Y226" s="1705"/>
      <c r="Z226" s="1705"/>
      <c r="AA226" s="1705"/>
      <c r="AB226" s="1705"/>
      <c r="AC226" s="1705"/>
      <c r="AD226" s="1705"/>
      <c r="AE226" s="1705"/>
      <c r="AF226" s="1705"/>
      <c r="AG226" s="1705"/>
      <c r="AH226" s="1705"/>
    </row>
    <row r="227" spans="1:34" ht="15.75" customHeight="1">
      <c r="A227" s="1705"/>
      <c r="B227" s="1705"/>
      <c r="C227" s="1705"/>
      <c r="D227" s="1705"/>
      <c r="E227" s="1705"/>
      <c r="F227" s="1705"/>
      <c r="G227" s="1705"/>
      <c r="H227" s="1705"/>
      <c r="I227" s="1705"/>
      <c r="J227" s="1705"/>
      <c r="K227" s="1705"/>
      <c r="L227" s="1705"/>
      <c r="M227" s="1705"/>
      <c r="N227" s="1705"/>
      <c r="O227" s="1705"/>
      <c r="P227" s="1705"/>
      <c r="Q227" s="1705"/>
      <c r="R227" s="1705"/>
      <c r="S227" s="1705"/>
      <c r="T227" s="1705"/>
      <c r="U227" s="1705"/>
      <c r="V227" s="1705"/>
      <c r="W227" s="1705"/>
      <c r="X227" s="1705"/>
      <c r="Y227" s="1705"/>
      <c r="Z227" s="1705"/>
      <c r="AA227" s="1705"/>
      <c r="AB227" s="1705"/>
      <c r="AC227" s="1705"/>
      <c r="AD227" s="1705"/>
      <c r="AE227" s="1705"/>
      <c r="AF227" s="1705"/>
      <c r="AG227" s="1705"/>
      <c r="AH227" s="1705"/>
    </row>
    <row r="228" spans="1:34" ht="15.75" customHeight="1">
      <c r="A228" s="1705"/>
      <c r="B228" s="1705"/>
      <c r="C228" s="1705"/>
      <c r="D228" s="1705"/>
      <c r="E228" s="1705"/>
      <c r="F228" s="1705"/>
      <c r="G228" s="1705"/>
      <c r="H228" s="1705"/>
      <c r="I228" s="1705"/>
      <c r="J228" s="1705"/>
      <c r="K228" s="1705"/>
      <c r="L228" s="1705"/>
      <c r="M228" s="1705"/>
      <c r="N228" s="1705"/>
      <c r="O228" s="1705"/>
      <c r="P228" s="1705"/>
      <c r="Q228" s="1705"/>
      <c r="R228" s="1705"/>
      <c r="S228" s="1705"/>
      <c r="T228" s="1705"/>
      <c r="U228" s="1705"/>
      <c r="V228" s="1705"/>
      <c r="W228" s="1705"/>
      <c r="X228" s="1705"/>
      <c r="Y228" s="1705"/>
      <c r="Z228" s="1705"/>
      <c r="AA228" s="1705"/>
      <c r="AB228" s="1705"/>
      <c r="AC228" s="1705"/>
      <c r="AD228" s="1705"/>
      <c r="AE228" s="1705"/>
      <c r="AF228" s="1705"/>
      <c r="AG228" s="1705"/>
      <c r="AH228" s="1705"/>
    </row>
    <row r="229" spans="1:34" ht="15.75" customHeight="1">
      <c r="A229" s="1705"/>
      <c r="B229" s="1705"/>
      <c r="C229" s="1705"/>
      <c r="D229" s="1705"/>
      <c r="E229" s="1705"/>
      <c r="F229" s="1705"/>
      <c r="G229" s="1705"/>
      <c r="H229" s="1705"/>
      <c r="I229" s="1705"/>
      <c r="J229" s="1705"/>
      <c r="K229" s="1705"/>
      <c r="L229" s="1705"/>
      <c r="M229" s="1705"/>
      <c r="N229" s="1705"/>
      <c r="O229" s="1705"/>
      <c r="P229" s="1705"/>
      <c r="Q229" s="1705"/>
      <c r="R229" s="1705"/>
      <c r="S229" s="1705"/>
      <c r="T229" s="1705"/>
      <c r="U229" s="1705"/>
      <c r="V229" s="1705"/>
      <c r="W229" s="1705"/>
      <c r="X229" s="1705"/>
      <c r="Y229" s="1705"/>
      <c r="Z229" s="1705"/>
      <c r="AA229" s="1705"/>
      <c r="AB229" s="1705"/>
      <c r="AC229" s="1705"/>
      <c r="AD229" s="1705"/>
      <c r="AE229" s="1705"/>
      <c r="AF229" s="1705"/>
      <c r="AG229" s="1705"/>
      <c r="AH229" s="1705"/>
    </row>
    <row r="230" spans="1:34" ht="15.75" customHeight="1">
      <c r="A230" s="1705"/>
      <c r="B230" s="1705"/>
      <c r="C230" s="1705"/>
      <c r="D230" s="1705"/>
      <c r="E230" s="1705"/>
      <c r="F230" s="1705"/>
      <c r="G230" s="1705"/>
      <c r="H230" s="1705"/>
      <c r="I230" s="1705"/>
      <c r="J230" s="1705"/>
      <c r="K230" s="1705"/>
      <c r="L230" s="1705"/>
      <c r="M230" s="1705"/>
      <c r="N230" s="1705"/>
      <c r="O230" s="1705"/>
      <c r="P230" s="1705"/>
      <c r="Q230" s="1705"/>
      <c r="R230" s="1705"/>
      <c r="S230" s="1705"/>
      <c r="T230" s="1705"/>
      <c r="U230" s="1705"/>
      <c r="V230" s="1705"/>
      <c r="W230" s="1705"/>
      <c r="X230" s="1705"/>
      <c r="Y230" s="1705"/>
      <c r="Z230" s="1705"/>
      <c r="AA230" s="1705"/>
      <c r="AB230" s="1705"/>
      <c r="AC230" s="1705"/>
      <c r="AD230" s="1705"/>
      <c r="AE230" s="1705"/>
      <c r="AF230" s="1705"/>
      <c r="AG230" s="1705"/>
      <c r="AH230" s="1705"/>
    </row>
    <row r="231" spans="1:34" ht="15.75" customHeight="1">
      <c r="A231" s="1705"/>
      <c r="B231" s="1705"/>
      <c r="C231" s="1705"/>
      <c r="D231" s="1705"/>
      <c r="E231" s="1705"/>
      <c r="F231" s="1705"/>
      <c r="G231" s="1705"/>
      <c r="H231" s="1705"/>
      <c r="I231" s="1705"/>
      <c r="J231" s="1705"/>
      <c r="K231" s="1705"/>
      <c r="L231" s="1705"/>
      <c r="M231" s="1705"/>
      <c r="N231" s="1705"/>
      <c r="O231" s="1705"/>
      <c r="P231" s="1705"/>
      <c r="Q231" s="1705"/>
      <c r="R231" s="1705"/>
      <c r="S231" s="1705"/>
      <c r="T231" s="1705"/>
      <c r="U231" s="1705"/>
      <c r="V231" s="1705"/>
      <c r="W231" s="1705"/>
      <c r="X231" s="1705"/>
      <c r="Y231" s="1705"/>
      <c r="Z231" s="1705"/>
      <c r="AA231" s="1705"/>
      <c r="AB231" s="1705"/>
      <c r="AC231" s="1705"/>
      <c r="AD231" s="1705"/>
      <c r="AE231" s="1705"/>
      <c r="AF231" s="1705"/>
      <c r="AG231" s="1705"/>
      <c r="AH231" s="1705"/>
    </row>
    <row r="232" spans="1:34" ht="15.75" customHeight="1">
      <c r="A232" s="1705"/>
      <c r="B232" s="1705"/>
      <c r="C232" s="1705"/>
      <c r="D232" s="1705"/>
      <c r="E232" s="1705"/>
      <c r="F232" s="1705"/>
      <c r="G232" s="1705"/>
      <c r="H232" s="1705"/>
      <c r="I232" s="1705"/>
      <c r="J232" s="1705"/>
      <c r="K232" s="1705"/>
      <c r="L232" s="1705"/>
      <c r="M232" s="1705"/>
      <c r="N232" s="1705"/>
      <c r="O232" s="1705"/>
      <c r="P232" s="1705"/>
      <c r="Q232" s="1705"/>
      <c r="R232" s="1705"/>
      <c r="S232" s="1705"/>
      <c r="T232" s="1705"/>
      <c r="U232" s="1705"/>
      <c r="V232" s="1705"/>
      <c r="W232" s="1705"/>
      <c r="X232" s="1705"/>
      <c r="Y232" s="1705"/>
      <c r="Z232" s="1705"/>
      <c r="AA232" s="1705"/>
      <c r="AB232" s="1705"/>
      <c r="AC232" s="1705"/>
      <c r="AD232" s="1705"/>
      <c r="AE232" s="1705"/>
      <c r="AF232" s="1705"/>
      <c r="AG232" s="1705"/>
      <c r="AH232" s="1705"/>
    </row>
    <row r="233" spans="1:34" ht="15.75" customHeight="1">
      <c r="A233" s="1705"/>
      <c r="B233" s="1705"/>
      <c r="C233" s="1705"/>
      <c r="D233" s="1705"/>
      <c r="E233" s="1705"/>
      <c r="F233" s="1705"/>
      <c r="G233" s="1705"/>
      <c r="H233" s="1705"/>
      <c r="I233" s="1705"/>
      <c r="J233" s="1705"/>
      <c r="K233" s="1705"/>
      <c r="L233" s="1705"/>
      <c r="M233" s="1705"/>
      <c r="N233" s="1705"/>
      <c r="O233" s="1705"/>
      <c r="P233" s="1705"/>
      <c r="Q233" s="1705"/>
      <c r="R233" s="1705"/>
      <c r="S233" s="1705"/>
      <c r="T233" s="1705"/>
      <c r="U233" s="1705"/>
      <c r="V233" s="1705"/>
      <c r="W233" s="1705"/>
      <c r="X233" s="1705"/>
      <c r="Y233" s="1705"/>
      <c r="Z233" s="1705"/>
      <c r="AA233" s="1705"/>
      <c r="AB233" s="1705"/>
      <c r="AC233" s="1705"/>
      <c r="AD233" s="1705"/>
      <c r="AE233" s="1705"/>
      <c r="AF233" s="1705"/>
      <c r="AG233" s="1705"/>
      <c r="AH233" s="1705"/>
    </row>
    <row r="234" spans="1:34" ht="15.75" customHeight="1">
      <c r="A234" s="1705"/>
      <c r="B234" s="1705"/>
      <c r="C234" s="1705"/>
      <c r="D234" s="1705"/>
      <c r="E234" s="1705"/>
      <c r="F234" s="1705"/>
      <c r="G234" s="1705"/>
      <c r="H234" s="1705"/>
      <c r="I234" s="1705"/>
      <c r="J234" s="1705"/>
      <c r="K234" s="1705"/>
      <c r="L234" s="1705"/>
      <c r="M234" s="1705"/>
      <c r="N234" s="1705"/>
      <c r="O234" s="1705"/>
      <c r="P234" s="1705"/>
      <c r="Q234" s="1705"/>
      <c r="R234" s="1705"/>
      <c r="S234" s="1705"/>
      <c r="T234" s="1705"/>
      <c r="U234" s="1705"/>
      <c r="V234" s="1705"/>
      <c r="W234" s="1705"/>
      <c r="X234" s="1705"/>
      <c r="Y234" s="1705"/>
      <c r="Z234" s="1705"/>
      <c r="AA234" s="1705"/>
      <c r="AB234" s="1705"/>
      <c r="AC234" s="1705"/>
      <c r="AD234" s="1705"/>
      <c r="AE234" s="1705"/>
      <c r="AF234" s="1705"/>
      <c r="AG234" s="1705"/>
      <c r="AH234" s="1705"/>
    </row>
    <row r="235" spans="1:34" ht="15.75" customHeight="1">
      <c r="A235" s="1705"/>
      <c r="B235" s="1705"/>
      <c r="C235" s="1705"/>
      <c r="D235" s="1705"/>
      <c r="E235" s="1705"/>
      <c r="F235" s="1705"/>
      <c r="G235" s="1705"/>
      <c r="H235" s="1705"/>
      <c r="I235" s="1705"/>
      <c r="J235" s="1705"/>
      <c r="K235" s="1705"/>
      <c r="L235" s="1705"/>
      <c r="M235" s="1705"/>
      <c r="N235" s="1705"/>
      <c r="O235" s="1705"/>
      <c r="P235" s="1705"/>
      <c r="Q235" s="1705"/>
      <c r="R235" s="1705"/>
      <c r="S235" s="1705"/>
      <c r="T235" s="1705"/>
      <c r="U235" s="1705"/>
      <c r="V235" s="1705"/>
      <c r="W235" s="1705"/>
      <c r="X235" s="1705"/>
      <c r="Y235" s="1705"/>
      <c r="Z235" s="1705"/>
      <c r="AA235" s="1705"/>
      <c r="AB235" s="1705"/>
      <c r="AC235" s="1705"/>
      <c r="AD235" s="1705"/>
      <c r="AE235" s="1705"/>
      <c r="AF235" s="1705"/>
      <c r="AG235" s="1705"/>
      <c r="AH235" s="1705"/>
    </row>
    <row r="236" spans="1:34" ht="15.75" customHeight="1">
      <c r="A236" s="1705"/>
      <c r="B236" s="1705"/>
      <c r="C236" s="1705"/>
      <c r="D236" s="1705"/>
      <c r="E236" s="1705"/>
      <c r="F236" s="1705"/>
      <c r="G236" s="1705"/>
      <c r="H236" s="1705"/>
      <c r="I236" s="1705"/>
      <c r="J236" s="1705"/>
      <c r="K236" s="1705"/>
      <c r="L236" s="1705"/>
      <c r="M236" s="1705"/>
      <c r="N236" s="1705"/>
      <c r="O236" s="1705"/>
      <c r="P236" s="1705"/>
      <c r="Q236" s="1705"/>
      <c r="R236" s="1705"/>
      <c r="S236" s="1705"/>
      <c r="T236" s="1705"/>
      <c r="U236" s="1705"/>
      <c r="V236" s="1705"/>
      <c r="W236" s="1705"/>
      <c r="X236" s="1705"/>
      <c r="Y236" s="1705"/>
      <c r="Z236" s="1705"/>
      <c r="AA236" s="1705"/>
      <c r="AB236" s="1705"/>
      <c r="AC236" s="1705"/>
      <c r="AD236" s="1705"/>
      <c r="AE236" s="1705"/>
      <c r="AF236" s="1705"/>
      <c r="AG236" s="1705"/>
      <c r="AH236" s="1705"/>
    </row>
    <row r="237" spans="1:34" ht="15.75" customHeight="1">
      <c r="A237" s="1705"/>
      <c r="B237" s="1705"/>
      <c r="C237" s="1705"/>
      <c r="D237" s="1705"/>
      <c r="E237" s="1705"/>
      <c r="F237" s="1705"/>
      <c r="G237" s="1705"/>
      <c r="H237" s="1705"/>
      <c r="I237" s="1705"/>
      <c r="J237" s="1705"/>
      <c r="K237" s="1705"/>
      <c r="L237" s="1705"/>
      <c r="M237" s="1705"/>
      <c r="N237" s="1705"/>
      <c r="O237" s="1705"/>
      <c r="P237" s="1705"/>
      <c r="Q237" s="1705"/>
      <c r="R237" s="1705"/>
      <c r="S237" s="1705"/>
      <c r="T237" s="1705"/>
      <c r="U237" s="1705"/>
      <c r="V237" s="1705"/>
      <c r="W237" s="1705"/>
      <c r="X237" s="1705"/>
      <c r="Y237" s="1705"/>
      <c r="Z237" s="1705"/>
      <c r="AA237" s="1705"/>
      <c r="AB237" s="1705"/>
      <c r="AC237" s="1705"/>
      <c r="AD237" s="1705"/>
      <c r="AE237" s="1705"/>
      <c r="AF237" s="1705"/>
      <c r="AG237" s="1705"/>
      <c r="AH237" s="1705"/>
    </row>
    <row r="238" spans="1:34" ht="15.75" customHeight="1">
      <c r="A238" s="1705"/>
      <c r="B238" s="1705"/>
      <c r="C238" s="1705"/>
      <c r="D238" s="1705"/>
      <c r="E238" s="1705"/>
      <c r="F238" s="1705"/>
      <c r="G238" s="1705"/>
      <c r="H238" s="1705"/>
      <c r="I238" s="1705"/>
      <c r="J238" s="1705"/>
      <c r="K238" s="1705"/>
      <c r="L238" s="1705"/>
      <c r="M238" s="1705"/>
      <c r="N238" s="1705"/>
      <c r="O238" s="1705"/>
      <c r="P238" s="1705"/>
      <c r="Q238" s="1705"/>
      <c r="R238" s="1705"/>
      <c r="S238" s="1705"/>
      <c r="T238" s="1705"/>
      <c r="U238" s="1705"/>
      <c r="V238" s="1705"/>
      <c r="W238" s="1705"/>
      <c r="X238" s="1705"/>
      <c r="Y238" s="1705"/>
      <c r="Z238" s="1705"/>
      <c r="AA238" s="1705"/>
      <c r="AB238" s="1705"/>
      <c r="AC238" s="1705"/>
      <c r="AD238" s="1705"/>
      <c r="AE238" s="1705"/>
      <c r="AF238" s="1705"/>
      <c r="AG238" s="1705"/>
      <c r="AH238" s="1705"/>
    </row>
    <row r="239" spans="1:34" ht="15.75" customHeight="1">
      <c r="A239" s="1705"/>
      <c r="B239" s="1705"/>
      <c r="C239" s="1705"/>
      <c r="D239" s="1705"/>
      <c r="E239" s="1705"/>
      <c r="F239" s="1705"/>
      <c r="G239" s="1705"/>
      <c r="H239" s="1705"/>
      <c r="I239" s="1705"/>
      <c r="J239" s="1705"/>
      <c r="K239" s="1705"/>
      <c r="L239" s="1705"/>
      <c r="M239" s="1705"/>
      <c r="N239" s="1705"/>
      <c r="O239" s="1705"/>
      <c r="P239" s="1705"/>
      <c r="Q239" s="1705"/>
      <c r="R239" s="1705"/>
      <c r="S239" s="1705"/>
      <c r="T239" s="1705"/>
      <c r="U239" s="1705"/>
      <c r="V239" s="1705"/>
      <c r="W239" s="1705"/>
      <c r="X239" s="1705"/>
      <c r="Y239" s="1705"/>
      <c r="Z239" s="1705"/>
      <c r="AA239" s="1705"/>
      <c r="AB239" s="1705"/>
      <c r="AC239" s="1705"/>
      <c r="AD239" s="1705"/>
      <c r="AE239" s="1705"/>
      <c r="AF239" s="1705"/>
      <c r="AG239" s="1705"/>
      <c r="AH239" s="1705"/>
    </row>
    <row r="240" spans="1:34" ht="15.75" customHeight="1">
      <c r="A240" s="1705"/>
      <c r="B240" s="1705"/>
      <c r="C240" s="1705"/>
      <c r="D240" s="1705"/>
      <c r="E240" s="1705"/>
      <c r="F240" s="1705"/>
      <c r="G240" s="1705"/>
      <c r="H240" s="1705"/>
      <c r="I240" s="1705"/>
      <c r="J240" s="1705"/>
      <c r="K240" s="1705"/>
      <c r="L240" s="1705"/>
      <c r="M240" s="1705"/>
      <c r="N240" s="1705"/>
      <c r="O240" s="1705"/>
      <c r="P240" s="1705"/>
      <c r="Q240" s="1705"/>
      <c r="R240" s="1705"/>
      <c r="S240" s="1705"/>
      <c r="T240" s="1705"/>
      <c r="U240" s="1705"/>
      <c r="V240" s="1705"/>
      <c r="W240" s="1705"/>
      <c r="X240" s="1705"/>
      <c r="Y240" s="1705"/>
      <c r="Z240" s="1705"/>
      <c r="AA240" s="1705"/>
      <c r="AB240" s="1705"/>
      <c r="AC240" s="1705"/>
      <c r="AD240" s="1705"/>
      <c r="AE240" s="1705"/>
      <c r="AF240" s="1705"/>
      <c r="AG240" s="1705"/>
      <c r="AH240" s="1705"/>
    </row>
    <row r="241" spans="1:34" ht="15.75" customHeight="1">
      <c r="A241" s="1705"/>
      <c r="B241" s="1705"/>
      <c r="C241" s="1705"/>
      <c r="D241" s="1705"/>
      <c r="E241" s="1705"/>
      <c r="F241" s="1705"/>
      <c r="G241" s="1705"/>
      <c r="H241" s="1705"/>
      <c r="I241" s="1705"/>
      <c r="J241" s="1705"/>
      <c r="K241" s="1705"/>
      <c r="L241" s="1705"/>
      <c r="M241" s="1705"/>
      <c r="N241" s="1705"/>
      <c r="O241" s="1705"/>
      <c r="P241" s="1705"/>
      <c r="Q241" s="1705"/>
      <c r="R241" s="1705"/>
      <c r="S241" s="1705"/>
      <c r="T241" s="1705"/>
      <c r="U241" s="1705"/>
      <c r="V241" s="1705"/>
      <c r="W241" s="1705"/>
      <c r="X241" s="1705"/>
      <c r="Y241" s="1705"/>
      <c r="Z241" s="1705"/>
      <c r="AA241" s="1705"/>
      <c r="AB241" s="1705"/>
      <c r="AC241" s="1705"/>
      <c r="AD241" s="1705"/>
      <c r="AE241" s="1705"/>
      <c r="AF241" s="1705"/>
      <c r="AG241" s="1705"/>
      <c r="AH241" s="1705"/>
    </row>
    <row r="242" spans="1:34" ht="15.75" customHeight="1">
      <c r="A242" s="1705"/>
      <c r="B242" s="1705"/>
      <c r="C242" s="1705"/>
      <c r="D242" s="1705"/>
      <c r="E242" s="1705"/>
      <c r="F242" s="1705"/>
      <c r="G242" s="1705"/>
      <c r="H242" s="1705"/>
      <c r="I242" s="1705"/>
      <c r="J242" s="1705"/>
      <c r="K242" s="1705"/>
      <c r="L242" s="1705"/>
      <c r="M242" s="1705"/>
      <c r="N242" s="1705"/>
      <c r="O242" s="1705"/>
      <c r="P242" s="1705"/>
      <c r="Q242" s="1705"/>
      <c r="R242" s="1705"/>
      <c r="S242" s="1705"/>
      <c r="T242" s="1705"/>
      <c r="U242" s="1705"/>
      <c r="V242" s="1705"/>
      <c r="W242" s="1705"/>
      <c r="X242" s="1705"/>
      <c r="Y242" s="1705"/>
      <c r="Z242" s="1705"/>
      <c r="AA242" s="1705"/>
      <c r="AB242" s="1705"/>
      <c r="AC242" s="1705"/>
      <c r="AD242" s="1705"/>
      <c r="AE242" s="1705"/>
      <c r="AF242" s="1705"/>
      <c r="AG242" s="1705"/>
      <c r="AH242" s="1705"/>
    </row>
    <row r="243" spans="1:34" ht="15.75" customHeight="1">
      <c r="A243" s="1705"/>
      <c r="B243" s="1705"/>
      <c r="C243" s="1705"/>
      <c r="D243" s="1705"/>
      <c r="E243" s="1705"/>
      <c r="F243" s="1705"/>
      <c r="G243" s="1705"/>
      <c r="H243" s="1705"/>
      <c r="I243" s="1705"/>
      <c r="J243" s="1705"/>
      <c r="K243" s="1705"/>
      <c r="L243" s="1705"/>
      <c r="M243" s="1705"/>
      <c r="N243" s="1705"/>
      <c r="O243" s="1705"/>
      <c r="P243" s="1705"/>
      <c r="Q243" s="1705"/>
      <c r="R243" s="1705"/>
      <c r="S243" s="1705"/>
      <c r="T243" s="1705"/>
      <c r="U243" s="1705"/>
      <c r="V243" s="1705"/>
      <c r="W243" s="1705"/>
      <c r="X243" s="1705"/>
      <c r="Y243" s="1705"/>
      <c r="Z243" s="1705"/>
      <c r="AA243" s="1705"/>
      <c r="AB243" s="1705"/>
      <c r="AC243" s="1705"/>
      <c r="AD243" s="1705"/>
      <c r="AE243" s="1705"/>
      <c r="AF243" s="1705"/>
      <c r="AG243" s="1705"/>
      <c r="AH243" s="1705"/>
    </row>
    <row r="244" spans="1:34" ht="15.75" customHeight="1">
      <c r="A244" s="1705"/>
      <c r="B244" s="1705"/>
      <c r="C244" s="1705"/>
      <c r="D244" s="1705"/>
      <c r="E244" s="1705"/>
      <c r="F244" s="1705"/>
      <c r="G244" s="1705"/>
      <c r="H244" s="1705"/>
      <c r="I244" s="1705"/>
      <c r="J244" s="1705"/>
      <c r="K244" s="1705"/>
      <c r="L244" s="1705"/>
      <c r="M244" s="1705"/>
      <c r="N244" s="1705"/>
      <c r="O244" s="1705"/>
      <c r="P244" s="1705"/>
      <c r="Q244" s="1705"/>
      <c r="R244" s="1705"/>
      <c r="S244" s="1705"/>
      <c r="T244" s="1705"/>
      <c r="U244" s="1705"/>
      <c r="V244" s="1705"/>
      <c r="W244" s="1705"/>
      <c r="X244" s="1705"/>
      <c r="Y244" s="1705"/>
      <c r="Z244" s="1705"/>
      <c r="AA244" s="1705"/>
      <c r="AB244" s="1705"/>
      <c r="AC244" s="1705"/>
      <c r="AD244" s="1705"/>
      <c r="AE244" s="1705"/>
      <c r="AF244" s="1705"/>
      <c r="AG244" s="1705"/>
      <c r="AH244" s="1705"/>
    </row>
    <row r="245" spans="1:34" ht="15.75" customHeight="1">
      <c r="A245" s="1705"/>
      <c r="B245" s="1705"/>
      <c r="C245" s="1705"/>
      <c r="D245" s="1705"/>
      <c r="E245" s="1705"/>
      <c r="F245" s="1705"/>
      <c r="G245" s="1705"/>
      <c r="H245" s="1705"/>
      <c r="I245" s="1705"/>
      <c r="J245" s="1705"/>
      <c r="K245" s="1705"/>
      <c r="L245" s="1705"/>
      <c r="M245" s="1705"/>
      <c r="N245" s="1705"/>
      <c r="O245" s="1705"/>
      <c r="P245" s="1705"/>
      <c r="Q245" s="1705"/>
      <c r="R245" s="1705"/>
      <c r="S245" s="1705"/>
      <c r="T245" s="1705"/>
      <c r="U245" s="1705"/>
      <c r="V245" s="1705"/>
      <c r="W245" s="1705"/>
      <c r="X245" s="1705"/>
      <c r="Y245" s="1705"/>
      <c r="Z245" s="1705"/>
      <c r="AA245" s="1705"/>
      <c r="AB245" s="1705"/>
      <c r="AC245" s="1705"/>
      <c r="AD245" s="1705"/>
      <c r="AE245" s="1705"/>
      <c r="AF245" s="1705"/>
      <c r="AG245" s="1705"/>
      <c r="AH245" s="1705"/>
    </row>
    <row r="246" spans="1:34" ht="15.75" customHeight="1">
      <c r="A246" s="1705"/>
      <c r="B246" s="1705"/>
      <c r="C246" s="1705"/>
      <c r="D246" s="1705"/>
      <c r="E246" s="1705"/>
      <c r="F246" s="1705"/>
      <c r="G246" s="1705"/>
      <c r="H246" s="1705"/>
      <c r="I246" s="1705"/>
      <c r="J246" s="1705"/>
      <c r="K246" s="1705"/>
      <c r="L246" s="1705"/>
      <c r="M246" s="1705"/>
      <c r="N246" s="1705"/>
      <c r="O246" s="1705"/>
      <c r="P246" s="1705"/>
      <c r="Q246" s="1705"/>
      <c r="R246" s="1705"/>
      <c r="S246" s="1705"/>
      <c r="T246" s="1705"/>
      <c r="U246" s="1705"/>
      <c r="V246" s="1705"/>
      <c r="W246" s="1705"/>
      <c r="X246" s="1705"/>
      <c r="Y246" s="1705"/>
      <c r="Z246" s="1705"/>
      <c r="AA246" s="1705"/>
      <c r="AB246" s="1705"/>
      <c r="AC246" s="1705"/>
      <c r="AD246" s="1705"/>
      <c r="AE246" s="1705"/>
      <c r="AF246" s="1705"/>
      <c r="AG246" s="1705"/>
      <c r="AH246" s="1705"/>
    </row>
    <row r="247" spans="1:34" ht="15.75" customHeight="1">
      <c r="A247" s="1705"/>
      <c r="B247" s="1705"/>
      <c r="C247" s="1705"/>
      <c r="D247" s="1705"/>
      <c r="E247" s="1705"/>
      <c r="F247" s="1705"/>
      <c r="G247" s="1705"/>
      <c r="H247" s="1705"/>
      <c r="I247" s="1705"/>
      <c r="J247" s="1705"/>
      <c r="K247" s="1705"/>
      <c r="L247" s="1705"/>
      <c r="M247" s="1705"/>
      <c r="N247" s="1705"/>
      <c r="O247" s="1705"/>
      <c r="P247" s="1705"/>
      <c r="Q247" s="1705"/>
      <c r="R247" s="1705"/>
      <c r="S247" s="1705"/>
      <c r="T247" s="1705"/>
      <c r="U247" s="1705"/>
      <c r="V247" s="1705"/>
      <c r="W247" s="1705"/>
      <c r="X247" s="1705"/>
      <c r="Y247" s="1705"/>
      <c r="Z247" s="1705"/>
      <c r="AA247" s="1705"/>
      <c r="AB247" s="1705"/>
      <c r="AC247" s="1705"/>
      <c r="AD247" s="1705"/>
      <c r="AE247" s="1705"/>
      <c r="AF247" s="1705"/>
      <c r="AG247" s="1705"/>
      <c r="AH247" s="1705"/>
    </row>
    <row r="248" spans="1:34" ht="15.75" customHeight="1">
      <c r="A248" s="1705"/>
      <c r="B248" s="1705"/>
      <c r="C248" s="1705"/>
      <c r="D248" s="1705"/>
      <c r="E248" s="1705"/>
      <c r="F248" s="1705"/>
      <c r="G248" s="1705"/>
      <c r="H248" s="1705"/>
      <c r="I248" s="1705"/>
      <c r="J248" s="1705"/>
      <c r="K248" s="1705"/>
      <c r="L248" s="1705"/>
      <c r="M248" s="1705"/>
      <c r="N248" s="1705"/>
      <c r="O248" s="1705"/>
      <c r="P248" s="1705"/>
      <c r="Q248" s="1705"/>
      <c r="R248" s="1705"/>
      <c r="S248" s="1705"/>
      <c r="T248" s="1705"/>
      <c r="U248" s="1705"/>
      <c r="V248" s="1705"/>
      <c r="W248" s="1705"/>
      <c r="X248" s="1705"/>
      <c r="Y248" s="1705"/>
      <c r="Z248" s="1705"/>
      <c r="AA248" s="1705"/>
      <c r="AB248" s="1705"/>
      <c r="AC248" s="1705"/>
      <c r="AD248" s="1705"/>
      <c r="AE248" s="1705"/>
      <c r="AF248" s="1705"/>
      <c r="AG248" s="1705"/>
      <c r="AH248" s="1705"/>
    </row>
    <row r="249" spans="1:34" ht="15.75" customHeight="1">
      <c r="A249" s="1705"/>
      <c r="B249" s="1705"/>
      <c r="C249" s="1705"/>
      <c r="D249" s="1705"/>
      <c r="E249" s="1705"/>
      <c r="F249" s="1705"/>
      <c r="G249" s="1705"/>
      <c r="H249" s="1705"/>
      <c r="I249" s="1705"/>
      <c r="J249" s="1705"/>
      <c r="K249" s="1705"/>
      <c r="L249" s="1705"/>
      <c r="M249" s="1705"/>
      <c r="N249" s="1705"/>
      <c r="O249" s="1705"/>
      <c r="P249" s="1705"/>
      <c r="Q249" s="1705"/>
      <c r="R249" s="1705"/>
      <c r="S249" s="1705"/>
      <c r="T249" s="1705"/>
      <c r="U249" s="1705"/>
      <c r="V249" s="1705"/>
      <c r="W249" s="1705"/>
      <c r="X249" s="1705"/>
      <c r="Y249" s="1705"/>
      <c r="Z249" s="1705"/>
      <c r="AA249" s="1705"/>
      <c r="AB249" s="1705"/>
      <c r="AC249" s="1705"/>
      <c r="AD249" s="1705"/>
      <c r="AE249" s="1705"/>
      <c r="AF249" s="1705"/>
      <c r="AG249" s="1705"/>
      <c r="AH249" s="1705"/>
    </row>
    <row r="250" spans="1:34" ht="15.75" customHeight="1">
      <c r="A250" s="1705"/>
      <c r="B250" s="1705"/>
      <c r="C250" s="1705"/>
      <c r="D250" s="1705"/>
      <c r="E250" s="1705"/>
      <c r="F250" s="1705"/>
      <c r="G250" s="1705"/>
      <c r="H250" s="1705"/>
      <c r="I250" s="1705"/>
      <c r="J250" s="1705"/>
      <c r="K250" s="1705"/>
      <c r="L250" s="1705"/>
      <c r="M250" s="1705"/>
      <c r="N250" s="1705"/>
      <c r="O250" s="1705"/>
      <c r="P250" s="1705"/>
      <c r="Q250" s="1705"/>
      <c r="R250" s="1705"/>
      <c r="S250" s="1705"/>
      <c r="T250" s="1705"/>
      <c r="U250" s="1705"/>
      <c r="V250" s="1705"/>
      <c r="W250" s="1705"/>
      <c r="X250" s="1705"/>
      <c r="Y250" s="1705"/>
      <c r="Z250" s="1705"/>
      <c r="AA250" s="1705"/>
      <c r="AB250" s="1705"/>
      <c r="AC250" s="1705"/>
      <c r="AD250" s="1705"/>
      <c r="AE250" s="1705"/>
      <c r="AF250" s="1705"/>
      <c r="AG250" s="1705"/>
      <c r="AH250" s="1705"/>
    </row>
    <row r="251" spans="1:34" ht="15.75" customHeight="1">
      <c r="A251" s="1705"/>
      <c r="B251" s="1705"/>
      <c r="C251" s="1705"/>
      <c r="D251" s="1705"/>
      <c r="E251" s="1705"/>
      <c r="F251" s="1705"/>
      <c r="G251" s="1705"/>
      <c r="H251" s="1705"/>
      <c r="I251" s="1705"/>
      <c r="J251" s="1705"/>
      <c r="K251" s="1705"/>
      <c r="L251" s="1705"/>
      <c r="M251" s="1705"/>
      <c r="N251" s="1705"/>
      <c r="O251" s="1705"/>
      <c r="P251" s="1705"/>
      <c r="Q251" s="1705"/>
      <c r="R251" s="1705"/>
      <c r="S251" s="1705"/>
      <c r="T251" s="1705"/>
      <c r="U251" s="1705"/>
      <c r="V251" s="1705"/>
      <c r="W251" s="1705"/>
      <c r="X251" s="1705"/>
      <c r="Y251" s="1705"/>
      <c r="Z251" s="1705"/>
      <c r="AA251" s="1705"/>
      <c r="AB251" s="1705"/>
      <c r="AC251" s="1705"/>
      <c r="AD251" s="1705"/>
      <c r="AE251" s="1705"/>
      <c r="AF251" s="1705"/>
      <c r="AG251" s="1705"/>
      <c r="AH251" s="1705"/>
    </row>
    <row r="252" spans="1:34" ht="15.75" customHeight="1">
      <c r="A252" s="1705"/>
      <c r="B252" s="1705"/>
      <c r="C252" s="1705"/>
      <c r="D252" s="1705"/>
      <c r="E252" s="1705"/>
      <c r="F252" s="1705"/>
      <c r="G252" s="1705"/>
      <c r="H252" s="1705"/>
      <c r="I252" s="1705"/>
      <c r="J252" s="1705"/>
      <c r="K252" s="1705"/>
      <c r="L252" s="1705"/>
      <c r="M252" s="1705"/>
      <c r="N252" s="1705"/>
      <c r="O252" s="1705"/>
      <c r="P252" s="1705"/>
      <c r="Q252" s="1705"/>
      <c r="R252" s="1705"/>
      <c r="S252" s="1705"/>
      <c r="T252" s="1705"/>
      <c r="U252" s="1705"/>
      <c r="V252" s="1705"/>
      <c r="W252" s="1705"/>
      <c r="X252" s="1705"/>
      <c r="Y252" s="1705"/>
      <c r="Z252" s="1705"/>
      <c r="AA252" s="1705"/>
      <c r="AB252" s="1705"/>
      <c r="AC252" s="1705"/>
      <c r="AD252" s="1705"/>
      <c r="AE252" s="1705"/>
      <c r="AF252" s="1705"/>
      <c r="AG252" s="1705"/>
      <c r="AH252" s="1705"/>
    </row>
    <row r="253" spans="1:34" ht="15.75" customHeight="1">
      <c r="A253" s="1705"/>
      <c r="B253" s="1705"/>
      <c r="C253" s="1705"/>
      <c r="D253" s="1705"/>
      <c r="E253" s="1705"/>
      <c r="F253" s="1705"/>
      <c r="G253" s="1705"/>
      <c r="H253" s="1705"/>
      <c r="I253" s="1705"/>
      <c r="J253" s="1705"/>
      <c r="K253" s="1705"/>
      <c r="L253" s="1705"/>
      <c r="M253" s="1705"/>
      <c r="N253" s="1705"/>
      <c r="O253" s="1705"/>
      <c r="P253" s="1705"/>
      <c r="Q253" s="1705"/>
      <c r="R253" s="1705"/>
      <c r="S253" s="1705"/>
      <c r="T253" s="1705"/>
      <c r="U253" s="1705"/>
      <c r="V253" s="1705"/>
      <c r="W253" s="1705"/>
      <c r="X253" s="1705"/>
      <c r="Y253" s="1705"/>
      <c r="Z253" s="1705"/>
      <c r="AA253" s="1705"/>
      <c r="AB253" s="1705"/>
      <c r="AC253" s="1705"/>
      <c r="AD253" s="1705"/>
      <c r="AE253" s="1705"/>
      <c r="AF253" s="1705"/>
      <c r="AG253" s="1705"/>
      <c r="AH253" s="1705"/>
    </row>
    <row r="254" spans="1:34" ht="15.75" customHeight="1">
      <c r="A254" s="1705"/>
      <c r="B254" s="1705"/>
      <c r="C254" s="1705"/>
      <c r="D254" s="1705"/>
      <c r="E254" s="1705"/>
      <c r="F254" s="1705"/>
      <c r="G254" s="1705"/>
      <c r="H254" s="1705"/>
      <c r="I254" s="1705"/>
      <c r="J254" s="1705"/>
      <c r="K254" s="1705"/>
      <c r="L254" s="1705"/>
      <c r="M254" s="1705"/>
      <c r="N254" s="1705"/>
      <c r="O254" s="1705"/>
      <c r="P254" s="1705"/>
      <c r="Q254" s="1705"/>
      <c r="R254" s="1705"/>
      <c r="S254" s="1705"/>
      <c r="T254" s="1705"/>
      <c r="U254" s="1705"/>
      <c r="V254" s="1705"/>
      <c r="W254" s="1705"/>
      <c r="X254" s="1705"/>
      <c r="Y254" s="1705"/>
      <c r="Z254" s="1705"/>
      <c r="AA254" s="1705"/>
      <c r="AB254" s="1705"/>
      <c r="AC254" s="1705"/>
      <c r="AD254" s="1705"/>
      <c r="AE254" s="1705"/>
      <c r="AF254" s="1705"/>
      <c r="AG254" s="1705"/>
      <c r="AH254" s="1705"/>
    </row>
    <row r="255" spans="1:34" ht="15.75" customHeight="1">
      <c r="A255" s="1705"/>
      <c r="B255" s="1705"/>
      <c r="C255" s="1705"/>
      <c r="D255" s="1705"/>
      <c r="E255" s="1705"/>
      <c r="F255" s="1705"/>
      <c r="G255" s="1705"/>
      <c r="H255" s="1705"/>
      <c r="I255" s="1705"/>
      <c r="J255" s="1705"/>
      <c r="K255" s="1705"/>
      <c r="L255" s="1705"/>
      <c r="M255" s="1705"/>
      <c r="N255" s="1705"/>
      <c r="O255" s="1705"/>
      <c r="P255" s="1705"/>
      <c r="Q255" s="1705"/>
      <c r="R255" s="1705"/>
      <c r="S255" s="1705"/>
      <c r="T255" s="1705"/>
      <c r="U255" s="1705"/>
      <c r="V255" s="1705"/>
      <c r="W255" s="1705"/>
      <c r="X255" s="1705"/>
      <c r="Y255" s="1705"/>
      <c r="Z255" s="1705"/>
      <c r="AA255" s="1705"/>
      <c r="AB255" s="1705"/>
      <c r="AC255" s="1705"/>
      <c r="AD255" s="1705"/>
      <c r="AE255" s="1705"/>
      <c r="AF255" s="1705"/>
      <c r="AG255" s="1705"/>
      <c r="AH255" s="1705"/>
    </row>
    <row r="256" spans="1:34" ht="15.75" customHeight="1">
      <c r="A256" s="1705"/>
      <c r="B256" s="1705"/>
      <c r="C256" s="1705"/>
      <c r="D256" s="1705"/>
      <c r="E256" s="1705"/>
      <c r="F256" s="1705"/>
      <c r="G256" s="1705"/>
      <c r="H256" s="1705"/>
      <c r="I256" s="1705"/>
      <c r="J256" s="1705"/>
      <c r="K256" s="1705"/>
      <c r="L256" s="1705"/>
      <c r="M256" s="1705"/>
      <c r="N256" s="1705"/>
      <c r="O256" s="1705"/>
      <c r="P256" s="1705"/>
      <c r="Q256" s="1705"/>
      <c r="R256" s="1705"/>
      <c r="S256" s="1705"/>
      <c r="T256" s="1705"/>
      <c r="U256" s="1705"/>
      <c r="V256" s="1705"/>
      <c r="W256" s="1705"/>
      <c r="X256" s="1705"/>
      <c r="Y256" s="1705"/>
      <c r="Z256" s="1705"/>
      <c r="AA256" s="1705"/>
      <c r="AB256" s="1705"/>
      <c r="AC256" s="1705"/>
      <c r="AD256" s="1705"/>
      <c r="AE256" s="1705"/>
      <c r="AF256" s="1705"/>
      <c r="AG256" s="1705"/>
      <c r="AH256" s="1705"/>
    </row>
    <row r="257" spans="1:34" ht="15.75" customHeight="1">
      <c r="A257" s="1705"/>
      <c r="B257" s="1705"/>
      <c r="C257" s="1705"/>
      <c r="D257" s="1705"/>
      <c r="E257" s="1705"/>
      <c r="F257" s="1705"/>
      <c r="G257" s="1705"/>
      <c r="H257" s="1705"/>
      <c r="I257" s="1705"/>
      <c r="J257" s="1705"/>
      <c r="K257" s="1705"/>
      <c r="L257" s="1705"/>
      <c r="M257" s="1705"/>
      <c r="N257" s="1705"/>
      <c r="O257" s="1705"/>
      <c r="P257" s="1705"/>
      <c r="Q257" s="1705"/>
      <c r="R257" s="1705"/>
      <c r="S257" s="1705"/>
      <c r="T257" s="1705"/>
      <c r="U257" s="1705"/>
      <c r="V257" s="1705"/>
      <c r="W257" s="1705"/>
      <c r="X257" s="1705"/>
      <c r="Y257" s="1705"/>
      <c r="Z257" s="1705"/>
      <c r="AA257" s="1705"/>
      <c r="AB257" s="1705"/>
      <c r="AC257" s="1705"/>
      <c r="AD257" s="1705"/>
      <c r="AE257" s="1705"/>
      <c r="AF257" s="1705"/>
      <c r="AG257" s="1705"/>
      <c r="AH257" s="1705"/>
    </row>
    <row r="258" spans="1:34" ht="15.75" customHeight="1">
      <c r="A258" s="1705"/>
      <c r="B258" s="1705"/>
      <c r="C258" s="1705"/>
      <c r="D258" s="1705"/>
      <c r="E258" s="1705"/>
      <c r="F258" s="1705"/>
      <c r="G258" s="1705"/>
      <c r="H258" s="1705"/>
      <c r="I258" s="1705"/>
      <c r="J258" s="1705"/>
      <c r="K258" s="1705"/>
      <c r="L258" s="1705"/>
      <c r="M258" s="1705"/>
      <c r="N258" s="1705"/>
      <c r="O258" s="1705"/>
      <c r="P258" s="1705"/>
      <c r="Q258" s="1705"/>
      <c r="R258" s="1705"/>
      <c r="S258" s="1705"/>
      <c r="T258" s="1705"/>
      <c r="U258" s="1705"/>
      <c r="V258" s="1705"/>
      <c r="W258" s="1705"/>
      <c r="X258" s="1705"/>
      <c r="Y258" s="1705"/>
      <c r="Z258" s="1705"/>
      <c r="AA258" s="1705"/>
      <c r="AB258" s="1705"/>
      <c r="AC258" s="1705"/>
      <c r="AD258" s="1705"/>
      <c r="AE258" s="1705"/>
      <c r="AF258" s="1705"/>
      <c r="AG258" s="1705"/>
      <c r="AH258" s="1705"/>
    </row>
    <row r="259" spans="1:34" ht="15.75" customHeight="1">
      <c r="A259" s="1705"/>
      <c r="B259" s="1705"/>
      <c r="C259" s="1705"/>
      <c r="D259" s="1705"/>
      <c r="E259" s="1705"/>
      <c r="F259" s="1705"/>
      <c r="G259" s="1705"/>
      <c r="H259" s="1705"/>
      <c r="I259" s="1705"/>
      <c r="J259" s="1705"/>
      <c r="K259" s="1705"/>
      <c r="L259" s="1705"/>
      <c r="M259" s="1705"/>
      <c r="N259" s="1705"/>
      <c r="O259" s="1705"/>
      <c r="P259" s="1705"/>
      <c r="Q259" s="1705"/>
      <c r="R259" s="1705"/>
      <c r="S259" s="1705"/>
      <c r="T259" s="1705"/>
      <c r="U259" s="1705"/>
      <c r="V259" s="1705"/>
      <c r="W259" s="1705"/>
      <c r="X259" s="1705"/>
      <c r="Y259" s="1705"/>
      <c r="Z259" s="1705"/>
      <c r="AA259" s="1705"/>
      <c r="AB259" s="1705"/>
      <c r="AC259" s="1705"/>
      <c r="AD259" s="1705"/>
      <c r="AE259" s="1705"/>
      <c r="AF259" s="1705"/>
      <c r="AG259" s="1705"/>
      <c r="AH259" s="1705"/>
    </row>
    <row r="260" spans="1:34" ht="15.75" customHeight="1">
      <c r="A260" s="1705"/>
      <c r="B260" s="1705"/>
      <c r="C260" s="1705"/>
      <c r="D260" s="1705"/>
      <c r="E260" s="1705"/>
      <c r="F260" s="1705"/>
      <c r="G260" s="1705"/>
      <c r="H260" s="1705"/>
      <c r="I260" s="1705"/>
      <c r="J260" s="1705"/>
      <c r="K260" s="1705"/>
      <c r="L260" s="1705"/>
      <c r="M260" s="1705"/>
      <c r="N260" s="1705"/>
      <c r="O260" s="1705"/>
      <c r="P260" s="1705"/>
      <c r="Q260" s="1705"/>
      <c r="R260" s="1705"/>
      <c r="S260" s="1705"/>
      <c r="T260" s="1705"/>
      <c r="U260" s="1705"/>
      <c r="V260" s="1705"/>
      <c r="W260" s="1705"/>
      <c r="X260" s="1705"/>
      <c r="Y260" s="1705"/>
      <c r="Z260" s="1705"/>
      <c r="AA260" s="1705"/>
      <c r="AB260" s="1705"/>
      <c r="AC260" s="1705"/>
      <c r="AD260" s="1705"/>
      <c r="AE260" s="1705"/>
      <c r="AF260" s="1705"/>
      <c r="AG260" s="1705"/>
      <c r="AH260" s="1705"/>
    </row>
    <row r="261" spans="1:34" ht="15.75" customHeight="1">
      <c r="A261" s="1705"/>
      <c r="B261" s="1705"/>
      <c r="C261" s="1705"/>
      <c r="D261" s="1705"/>
      <c r="E261" s="1705"/>
      <c r="F261" s="1705"/>
      <c r="G261" s="1705"/>
      <c r="H261" s="1705"/>
      <c r="I261" s="1705"/>
      <c r="J261" s="1705"/>
      <c r="K261" s="1705"/>
      <c r="L261" s="1705"/>
      <c r="M261" s="1705"/>
      <c r="N261" s="1705"/>
      <c r="O261" s="1705"/>
      <c r="P261" s="1705"/>
      <c r="Q261" s="1705"/>
      <c r="R261" s="1705"/>
      <c r="S261" s="1705"/>
      <c r="T261" s="1705"/>
      <c r="U261" s="1705"/>
      <c r="V261" s="1705"/>
      <c r="W261" s="1705"/>
      <c r="X261" s="1705"/>
      <c r="Y261" s="1705"/>
      <c r="Z261" s="1705"/>
      <c r="AA261" s="1705"/>
      <c r="AB261" s="1705"/>
      <c r="AC261" s="1705"/>
      <c r="AD261" s="1705"/>
      <c r="AE261" s="1705"/>
      <c r="AF261" s="1705"/>
      <c r="AG261" s="1705"/>
      <c r="AH261" s="1705"/>
    </row>
    <row r="262" spans="1:34" ht="15.75" customHeight="1">
      <c r="A262" s="1705"/>
      <c r="B262" s="1705"/>
      <c r="C262" s="1705"/>
      <c r="D262" s="1705"/>
      <c r="E262" s="1705"/>
      <c r="F262" s="1705"/>
      <c r="G262" s="1705"/>
      <c r="H262" s="1705"/>
      <c r="I262" s="1705"/>
      <c r="J262" s="1705"/>
      <c r="K262" s="1705"/>
      <c r="L262" s="1705"/>
      <c r="M262" s="1705"/>
      <c r="N262" s="1705"/>
      <c r="O262" s="1705"/>
      <c r="P262" s="1705"/>
      <c r="Q262" s="1705"/>
      <c r="R262" s="1705"/>
      <c r="S262" s="1705"/>
      <c r="T262" s="1705"/>
      <c r="U262" s="1705"/>
      <c r="V262" s="1705"/>
      <c r="W262" s="1705"/>
      <c r="X262" s="1705"/>
      <c r="Y262" s="1705"/>
      <c r="Z262" s="1705"/>
      <c r="AA262" s="1705"/>
      <c r="AB262" s="1705"/>
      <c r="AC262" s="1705"/>
      <c r="AD262" s="1705"/>
      <c r="AE262" s="1705"/>
      <c r="AF262" s="1705"/>
      <c r="AG262" s="1705"/>
      <c r="AH262" s="1705"/>
    </row>
    <row r="263" spans="1:34" ht="15.75" customHeight="1">
      <c r="A263" s="1705"/>
      <c r="B263" s="1705"/>
      <c r="C263" s="1705"/>
      <c r="D263" s="1705"/>
      <c r="E263" s="1705"/>
      <c r="F263" s="1705"/>
      <c r="G263" s="1705"/>
      <c r="H263" s="1705"/>
      <c r="I263" s="1705"/>
      <c r="J263" s="1705"/>
      <c r="K263" s="1705"/>
      <c r="L263" s="1705"/>
      <c r="M263" s="1705"/>
      <c r="N263" s="1705"/>
      <c r="O263" s="1705"/>
      <c r="P263" s="1705"/>
      <c r="Q263" s="1705"/>
      <c r="R263" s="1705"/>
      <c r="S263" s="1705"/>
      <c r="T263" s="1705"/>
      <c r="U263" s="1705"/>
      <c r="V263" s="1705"/>
      <c r="W263" s="1705"/>
      <c r="X263" s="1705"/>
      <c r="Y263" s="1705"/>
      <c r="Z263" s="1705"/>
      <c r="AA263" s="1705"/>
      <c r="AB263" s="1705"/>
      <c r="AC263" s="1705"/>
      <c r="AD263" s="1705"/>
      <c r="AE263" s="1705"/>
      <c r="AF263" s="1705"/>
      <c r="AG263" s="1705"/>
      <c r="AH263" s="1705"/>
    </row>
    <row r="264" spans="1:34" ht="15.75" customHeight="1">
      <c r="A264" s="1705"/>
      <c r="B264" s="1705"/>
      <c r="C264" s="1705"/>
      <c r="D264" s="1705"/>
      <c r="E264" s="1705"/>
      <c r="F264" s="1705"/>
      <c r="G264" s="1705"/>
      <c r="H264" s="1705"/>
      <c r="I264" s="1705"/>
      <c r="J264" s="1705"/>
      <c r="K264" s="1705"/>
      <c r="L264" s="1705"/>
      <c r="M264" s="1705"/>
      <c r="N264" s="1705"/>
      <c r="O264" s="1705"/>
      <c r="P264" s="1705"/>
      <c r="Q264" s="1705"/>
      <c r="R264" s="1705"/>
      <c r="S264" s="1705"/>
      <c r="T264" s="1705"/>
      <c r="U264" s="1705"/>
      <c r="V264" s="1705"/>
      <c r="W264" s="1705"/>
      <c r="X264" s="1705"/>
      <c r="Y264" s="1705"/>
      <c r="Z264" s="1705"/>
      <c r="AA264" s="1705"/>
      <c r="AB264" s="1705"/>
      <c r="AC264" s="1705"/>
      <c r="AD264" s="1705"/>
      <c r="AE264" s="1705"/>
      <c r="AF264" s="1705"/>
      <c r="AG264" s="1705"/>
      <c r="AH264" s="1705"/>
    </row>
    <row r="265" spans="1:34" ht="15.75" customHeight="1">
      <c r="A265" s="1705"/>
      <c r="B265" s="1705"/>
      <c r="C265" s="1705"/>
      <c r="D265" s="1705"/>
      <c r="E265" s="1705"/>
      <c r="F265" s="1705"/>
      <c r="G265" s="1705"/>
      <c r="H265" s="1705"/>
      <c r="I265" s="1705"/>
      <c r="J265" s="1705"/>
      <c r="K265" s="1705"/>
      <c r="L265" s="1705"/>
      <c r="M265" s="1705"/>
      <c r="N265" s="1705"/>
      <c r="O265" s="1705"/>
      <c r="P265" s="1705"/>
      <c r="Q265" s="1705"/>
      <c r="R265" s="1705"/>
      <c r="S265" s="1705"/>
      <c r="T265" s="1705"/>
      <c r="U265" s="1705"/>
      <c r="V265" s="1705"/>
      <c r="W265" s="1705"/>
      <c r="X265" s="1705"/>
      <c r="Y265" s="1705"/>
      <c r="Z265" s="1705"/>
      <c r="AA265" s="1705"/>
      <c r="AB265" s="1705"/>
      <c r="AC265" s="1705"/>
      <c r="AD265" s="1705"/>
      <c r="AE265" s="1705"/>
      <c r="AF265" s="1705"/>
      <c r="AG265" s="1705"/>
      <c r="AH265" s="1705"/>
    </row>
    <row r="266" spans="1:34" ht="15.75" customHeight="1">
      <c r="A266" s="1705"/>
      <c r="B266" s="1705"/>
      <c r="C266" s="1705"/>
      <c r="D266" s="1705"/>
      <c r="E266" s="1705"/>
      <c r="F266" s="1705"/>
      <c r="G266" s="1705"/>
      <c r="H266" s="1705"/>
      <c r="I266" s="1705"/>
      <c r="J266" s="1705"/>
      <c r="K266" s="1705"/>
      <c r="L266" s="1705"/>
      <c r="M266" s="1705"/>
      <c r="N266" s="1705"/>
      <c r="O266" s="1705"/>
      <c r="P266" s="1705"/>
      <c r="Q266" s="1705"/>
      <c r="R266" s="1705"/>
      <c r="S266" s="1705"/>
      <c r="T266" s="1705"/>
      <c r="U266" s="1705"/>
      <c r="V266" s="1705"/>
      <c r="W266" s="1705"/>
      <c r="X266" s="1705"/>
      <c r="Y266" s="1705"/>
      <c r="Z266" s="1705"/>
      <c r="AA266" s="1705"/>
      <c r="AB266" s="1705"/>
      <c r="AC266" s="1705"/>
      <c r="AD266" s="1705"/>
      <c r="AE266" s="1705"/>
      <c r="AF266" s="1705"/>
      <c r="AG266" s="1705"/>
      <c r="AH266" s="1705"/>
    </row>
    <row r="267" spans="1:34" ht="15.75" customHeight="1">
      <c r="A267" s="1705"/>
      <c r="B267" s="1705"/>
      <c r="C267" s="1705"/>
      <c r="D267" s="1705"/>
      <c r="E267" s="1705"/>
      <c r="F267" s="1705"/>
      <c r="G267" s="1705"/>
      <c r="H267" s="1705"/>
      <c r="I267" s="1705"/>
      <c r="J267" s="1705"/>
      <c r="K267" s="1705"/>
      <c r="L267" s="1705"/>
      <c r="M267" s="1705"/>
      <c r="N267" s="1705"/>
      <c r="O267" s="1705"/>
      <c r="P267" s="1705"/>
      <c r="Q267" s="1705"/>
      <c r="R267" s="1705"/>
      <c r="S267" s="1705"/>
      <c r="T267" s="1705"/>
      <c r="U267" s="1705"/>
      <c r="V267" s="1705"/>
      <c r="W267" s="1705"/>
      <c r="X267" s="1705"/>
      <c r="Y267" s="1705"/>
      <c r="Z267" s="1705"/>
      <c r="AA267" s="1705"/>
      <c r="AB267" s="1705"/>
      <c r="AC267" s="1705"/>
      <c r="AD267" s="1705"/>
      <c r="AE267" s="1705"/>
      <c r="AF267" s="1705"/>
      <c r="AG267" s="1705"/>
      <c r="AH267" s="1705"/>
    </row>
    <row r="268" spans="1:34" ht="15.75" customHeight="1">
      <c r="A268" s="1705"/>
      <c r="B268" s="1705"/>
      <c r="C268" s="1705"/>
      <c r="D268" s="1705"/>
      <c r="E268" s="1705"/>
      <c r="F268" s="1705"/>
      <c r="G268" s="1705"/>
      <c r="H268" s="1705"/>
      <c r="I268" s="1705"/>
      <c r="J268" s="1705"/>
      <c r="K268" s="1705"/>
      <c r="L268" s="1705"/>
      <c r="M268" s="1705"/>
      <c r="N268" s="1705"/>
      <c r="O268" s="1705"/>
      <c r="P268" s="1705"/>
      <c r="Q268" s="1705"/>
      <c r="R268" s="1705"/>
      <c r="S268" s="1705"/>
      <c r="T268" s="1705"/>
      <c r="U268" s="1705"/>
      <c r="V268" s="1705"/>
      <c r="W268" s="1705"/>
      <c r="X268" s="1705"/>
      <c r="Y268" s="1705"/>
      <c r="Z268" s="1705"/>
      <c r="AA268" s="1705"/>
      <c r="AB268" s="1705"/>
      <c r="AC268" s="1705"/>
      <c r="AD268" s="1705"/>
      <c r="AE268" s="1705"/>
      <c r="AF268" s="1705"/>
      <c r="AG268" s="1705"/>
      <c r="AH268" s="1705"/>
    </row>
    <row r="269" spans="1:34" ht="15.75" customHeight="1">
      <c r="A269" s="1705"/>
      <c r="B269" s="1705"/>
      <c r="C269" s="1705"/>
      <c r="D269" s="1705"/>
      <c r="E269" s="1705"/>
      <c r="F269" s="1705"/>
      <c r="G269" s="1705"/>
      <c r="H269" s="1705"/>
      <c r="I269" s="1705"/>
      <c r="J269" s="1705"/>
      <c r="K269" s="1705"/>
      <c r="L269" s="1705"/>
      <c r="M269" s="1705"/>
      <c r="N269" s="1705"/>
      <c r="O269" s="1705"/>
      <c r="P269" s="1705"/>
      <c r="Q269" s="1705"/>
      <c r="R269" s="1705"/>
      <c r="S269" s="1705"/>
      <c r="T269" s="1705"/>
      <c r="U269" s="1705"/>
      <c r="V269" s="1705"/>
      <c r="W269" s="1705"/>
      <c r="X269" s="1705"/>
      <c r="Y269" s="1705"/>
      <c r="Z269" s="1705"/>
      <c r="AA269" s="1705"/>
      <c r="AB269" s="1705"/>
      <c r="AC269" s="1705"/>
      <c r="AD269" s="1705"/>
      <c r="AE269" s="1705"/>
      <c r="AF269" s="1705"/>
      <c r="AG269" s="1705"/>
      <c r="AH269" s="1705"/>
    </row>
    <row r="270" spans="1:34" ht="15.75" customHeight="1">
      <c r="A270" s="1705"/>
      <c r="B270" s="1705"/>
      <c r="C270" s="1705"/>
      <c r="D270" s="1705"/>
      <c r="E270" s="1705"/>
      <c r="F270" s="1705"/>
      <c r="G270" s="1705"/>
      <c r="H270" s="1705"/>
      <c r="I270" s="1705"/>
      <c r="J270" s="1705"/>
      <c r="K270" s="1705"/>
      <c r="L270" s="1705"/>
      <c r="M270" s="1705"/>
      <c r="N270" s="1705"/>
      <c r="O270" s="1705"/>
      <c r="P270" s="1705"/>
      <c r="Q270" s="1705"/>
      <c r="R270" s="1705"/>
      <c r="S270" s="1705"/>
      <c r="T270" s="1705"/>
      <c r="U270" s="1705"/>
      <c r="V270" s="1705"/>
      <c r="W270" s="1705"/>
      <c r="X270" s="1705"/>
      <c r="Y270" s="1705"/>
      <c r="Z270" s="1705"/>
      <c r="AA270" s="1705"/>
      <c r="AB270" s="1705"/>
      <c r="AC270" s="1705"/>
      <c r="AD270" s="1705"/>
      <c r="AE270" s="1705"/>
      <c r="AF270" s="1705"/>
      <c r="AG270" s="1705"/>
      <c r="AH270" s="1705"/>
    </row>
    <row r="271" spans="1:34" ht="15.75" customHeight="1">
      <c r="A271" s="1705"/>
      <c r="B271" s="1705"/>
      <c r="C271" s="1705"/>
      <c r="D271" s="1705"/>
      <c r="E271" s="1705"/>
      <c r="F271" s="1705"/>
      <c r="G271" s="1705"/>
      <c r="H271" s="1705"/>
      <c r="I271" s="1705"/>
      <c r="J271" s="1705"/>
      <c r="K271" s="1705"/>
      <c r="L271" s="1705"/>
      <c r="M271" s="1705"/>
      <c r="N271" s="1705"/>
      <c r="O271" s="1705"/>
      <c r="P271" s="1705"/>
      <c r="Q271" s="1705"/>
      <c r="R271" s="1705"/>
      <c r="S271" s="1705"/>
      <c r="T271" s="1705"/>
      <c r="U271" s="1705"/>
      <c r="V271" s="1705"/>
      <c r="W271" s="1705"/>
      <c r="X271" s="1705"/>
      <c r="Y271" s="1705"/>
      <c r="Z271" s="1705"/>
      <c r="AA271" s="1705"/>
      <c r="AB271" s="1705"/>
      <c r="AC271" s="1705"/>
      <c r="AD271" s="1705"/>
      <c r="AE271" s="1705"/>
      <c r="AF271" s="1705"/>
      <c r="AG271" s="1705"/>
      <c r="AH271" s="1705"/>
    </row>
    <row r="272" spans="1:34" ht="15.75" customHeight="1">
      <c r="A272" s="1705"/>
      <c r="B272" s="1705"/>
      <c r="C272" s="1705"/>
      <c r="D272" s="1705"/>
      <c r="E272" s="1705"/>
      <c r="F272" s="1705"/>
      <c r="G272" s="1705"/>
      <c r="H272" s="1705"/>
      <c r="I272" s="1705"/>
      <c r="J272" s="1705"/>
      <c r="K272" s="1705"/>
      <c r="L272" s="1705"/>
      <c r="M272" s="1705"/>
      <c r="N272" s="1705"/>
      <c r="O272" s="1705"/>
      <c r="P272" s="1705"/>
      <c r="Q272" s="1705"/>
      <c r="R272" s="1705"/>
      <c r="S272" s="1705"/>
      <c r="T272" s="1705"/>
      <c r="U272" s="1705"/>
      <c r="V272" s="1705"/>
      <c r="W272" s="1705"/>
      <c r="X272" s="1705"/>
      <c r="Y272" s="1705"/>
      <c r="Z272" s="1705"/>
      <c r="AA272" s="1705"/>
      <c r="AB272" s="1705"/>
      <c r="AC272" s="1705"/>
      <c r="AD272" s="1705"/>
      <c r="AE272" s="1705"/>
      <c r="AF272" s="1705"/>
      <c r="AG272" s="1705"/>
      <c r="AH272" s="1705"/>
    </row>
    <row r="273" spans="1:34" ht="15.75" customHeight="1">
      <c r="A273" s="1705"/>
      <c r="B273" s="1705"/>
      <c r="C273" s="1705"/>
      <c r="D273" s="1705"/>
      <c r="E273" s="1705"/>
      <c r="F273" s="1705"/>
      <c r="G273" s="1705"/>
      <c r="H273" s="1705"/>
      <c r="I273" s="1705"/>
      <c r="J273" s="1705"/>
      <c r="K273" s="1705"/>
      <c r="L273" s="1705"/>
      <c r="M273" s="1705"/>
      <c r="N273" s="1705"/>
      <c r="O273" s="1705"/>
      <c r="P273" s="1705"/>
      <c r="Q273" s="1705"/>
      <c r="R273" s="1705"/>
      <c r="S273" s="1705"/>
      <c r="T273" s="1705"/>
      <c r="U273" s="1705"/>
      <c r="V273" s="1705"/>
      <c r="W273" s="1705"/>
      <c r="X273" s="1705"/>
      <c r="Y273" s="1705"/>
      <c r="Z273" s="1705"/>
      <c r="AA273" s="1705"/>
      <c r="AB273" s="1705"/>
      <c r="AC273" s="1705"/>
      <c r="AD273" s="1705"/>
      <c r="AE273" s="1705"/>
      <c r="AF273" s="1705"/>
      <c r="AG273" s="1705"/>
      <c r="AH273" s="1705"/>
    </row>
    <row r="274" spans="1:34" ht="15.75" customHeight="1">
      <c r="A274" s="1705"/>
      <c r="B274" s="1705"/>
      <c r="C274" s="1705"/>
      <c r="D274" s="1705"/>
      <c r="E274" s="1705"/>
      <c r="F274" s="1705"/>
      <c r="G274" s="1705"/>
      <c r="H274" s="1705"/>
      <c r="I274" s="1705"/>
      <c r="J274" s="1705"/>
      <c r="K274" s="1705"/>
      <c r="L274" s="1705"/>
      <c r="M274" s="1705"/>
      <c r="N274" s="1705"/>
      <c r="O274" s="1705"/>
      <c r="P274" s="1705"/>
      <c r="Q274" s="1705"/>
      <c r="R274" s="1705"/>
      <c r="S274" s="1705"/>
      <c r="T274" s="1705"/>
      <c r="U274" s="1705"/>
      <c r="V274" s="1705"/>
      <c r="W274" s="1705"/>
      <c r="X274" s="1705"/>
      <c r="Y274" s="1705"/>
      <c r="Z274" s="1705"/>
      <c r="AA274" s="1705"/>
      <c r="AB274" s="1705"/>
      <c r="AC274" s="1705"/>
      <c r="AD274" s="1705"/>
      <c r="AE274" s="1705"/>
      <c r="AF274" s="1705"/>
      <c r="AG274" s="1705"/>
      <c r="AH274" s="1705"/>
    </row>
    <row r="275" spans="1:34" ht="15.75" customHeight="1">
      <c r="A275" s="1705"/>
      <c r="B275" s="1705"/>
      <c r="C275" s="1705"/>
      <c r="D275" s="1705"/>
      <c r="E275" s="1705"/>
      <c r="F275" s="1705"/>
      <c r="G275" s="1705"/>
      <c r="H275" s="1705"/>
      <c r="I275" s="1705"/>
      <c r="J275" s="1705"/>
      <c r="K275" s="1705"/>
      <c r="L275" s="1705"/>
      <c r="M275" s="1705"/>
      <c r="N275" s="1705"/>
      <c r="O275" s="1705"/>
      <c r="P275" s="1705"/>
      <c r="Q275" s="1705"/>
      <c r="R275" s="1705"/>
      <c r="S275" s="1705"/>
      <c r="T275" s="1705"/>
      <c r="U275" s="1705"/>
      <c r="V275" s="1705"/>
      <c r="W275" s="1705"/>
      <c r="X275" s="1705"/>
      <c r="Y275" s="1705"/>
      <c r="Z275" s="1705"/>
      <c r="AA275" s="1705"/>
      <c r="AB275" s="1705"/>
      <c r="AC275" s="1705"/>
      <c r="AD275" s="1705"/>
      <c r="AE275" s="1705"/>
      <c r="AF275" s="1705"/>
      <c r="AG275" s="1705"/>
      <c r="AH275" s="1705"/>
    </row>
    <row r="276" spans="1:34" ht="15.75" customHeight="1">
      <c r="A276" s="1705"/>
      <c r="B276" s="1705"/>
      <c r="C276" s="1705"/>
      <c r="D276" s="1705"/>
      <c r="E276" s="1705"/>
      <c r="F276" s="1705"/>
      <c r="G276" s="1705"/>
      <c r="H276" s="1705"/>
      <c r="I276" s="1705"/>
      <c r="J276" s="1705"/>
      <c r="K276" s="1705"/>
      <c r="L276" s="1705"/>
      <c r="M276" s="1705"/>
      <c r="N276" s="1705"/>
      <c r="O276" s="1705"/>
      <c r="P276" s="1705"/>
      <c r="Q276" s="1705"/>
      <c r="R276" s="1705"/>
      <c r="S276" s="1705"/>
      <c r="T276" s="1705"/>
      <c r="U276" s="1705"/>
      <c r="V276" s="1705"/>
      <c r="W276" s="1705"/>
      <c r="X276" s="1705"/>
      <c r="Y276" s="1705"/>
      <c r="Z276" s="1705"/>
      <c r="AA276" s="1705"/>
      <c r="AB276" s="1705"/>
      <c r="AC276" s="1705"/>
      <c r="AD276" s="1705"/>
      <c r="AE276" s="1705"/>
      <c r="AF276" s="1705"/>
      <c r="AG276" s="1705"/>
      <c r="AH276" s="1705"/>
    </row>
    <row r="277" spans="1:34" ht="15.75" customHeight="1">
      <c r="A277" s="1705"/>
      <c r="B277" s="1705"/>
      <c r="C277" s="1705"/>
      <c r="D277" s="1705"/>
      <c r="E277" s="1705"/>
      <c r="F277" s="1705"/>
      <c r="G277" s="1705"/>
      <c r="H277" s="1705"/>
      <c r="I277" s="1705"/>
      <c r="J277" s="1705"/>
      <c r="K277" s="1705"/>
      <c r="L277" s="1705"/>
      <c r="M277" s="1705"/>
      <c r="N277" s="1705"/>
      <c r="O277" s="1705"/>
      <c r="P277" s="1705"/>
      <c r="Q277" s="1705"/>
      <c r="R277" s="1705"/>
      <c r="S277" s="1705"/>
      <c r="T277" s="1705"/>
      <c r="U277" s="1705"/>
      <c r="V277" s="1705"/>
      <c r="W277" s="1705"/>
      <c r="X277" s="1705"/>
      <c r="Y277" s="1705"/>
      <c r="Z277" s="1705"/>
      <c r="AA277" s="1705"/>
      <c r="AB277" s="1705"/>
      <c r="AC277" s="1705"/>
      <c r="AD277" s="1705"/>
      <c r="AE277" s="1705"/>
      <c r="AF277" s="1705"/>
      <c r="AG277" s="1705"/>
      <c r="AH277" s="1705"/>
    </row>
    <row r="278" spans="1:34" ht="15.75" customHeight="1">
      <c r="A278" s="1705"/>
      <c r="B278" s="1705"/>
      <c r="C278" s="1705"/>
      <c r="D278" s="1705"/>
      <c r="E278" s="1705"/>
      <c r="F278" s="1705"/>
      <c r="G278" s="1705"/>
      <c r="H278" s="1705"/>
      <c r="I278" s="1705"/>
      <c r="J278" s="1705"/>
      <c r="K278" s="1705"/>
      <c r="L278" s="1705"/>
      <c r="M278" s="1705"/>
      <c r="N278" s="1705"/>
      <c r="O278" s="1705"/>
      <c r="P278" s="1705"/>
      <c r="Q278" s="1705"/>
      <c r="R278" s="1705"/>
      <c r="S278" s="1705"/>
      <c r="T278" s="1705"/>
      <c r="U278" s="1705"/>
      <c r="V278" s="1705"/>
      <c r="W278" s="1705"/>
      <c r="X278" s="1705"/>
      <c r="Y278" s="1705"/>
      <c r="Z278" s="1705"/>
      <c r="AA278" s="1705"/>
      <c r="AB278" s="1705"/>
      <c r="AC278" s="1705"/>
      <c r="AD278" s="1705"/>
      <c r="AE278" s="1705"/>
      <c r="AF278" s="1705"/>
      <c r="AG278" s="1705"/>
      <c r="AH278" s="1705"/>
    </row>
    <row r="279" spans="1:34" ht="15.75" customHeight="1">
      <c r="A279" s="1705"/>
      <c r="B279" s="1705"/>
      <c r="C279" s="1705"/>
      <c r="D279" s="1705"/>
      <c r="E279" s="1705"/>
      <c r="F279" s="1705"/>
      <c r="G279" s="1705"/>
      <c r="H279" s="1705"/>
      <c r="I279" s="1705"/>
      <c r="J279" s="1705"/>
      <c r="K279" s="1705"/>
      <c r="L279" s="1705"/>
      <c r="M279" s="1705"/>
      <c r="N279" s="1705"/>
      <c r="O279" s="1705"/>
      <c r="P279" s="1705"/>
      <c r="Q279" s="1705"/>
      <c r="R279" s="1705"/>
      <c r="S279" s="1705"/>
      <c r="T279" s="1705"/>
      <c r="U279" s="1705"/>
      <c r="V279" s="1705"/>
      <c r="W279" s="1705"/>
      <c r="X279" s="1705"/>
      <c r="Y279" s="1705"/>
      <c r="Z279" s="1705"/>
      <c r="AA279" s="1705"/>
      <c r="AB279" s="1705"/>
      <c r="AC279" s="1705"/>
      <c r="AD279" s="1705"/>
      <c r="AE279" s="1705"/>
      <c r="AF279" s="1705"/>
      <c r="AG279" s="1705"/>
      <c r="AH279" s="1705"/>
    </row>
    <row r="280" spans="1:34" ht="15.75" customHeight="1">
      <c r="A280" s="1705"/>
      <c r="B280" s="1705"/>
      <c r="C280" s="1705"/>
      <c r="D280" s="1705"/>
      <c r="E280" s="1705"/>
      <c r="F280" s="1705"/>
      <c r="G280" s="1705"/>
      <c r="H280" s="1705"/>
      <c r="I280" s="1705"/>
      <c r="J280" s="1705"/>
      <c r="K280" s="1705"/>
      <c r="L280" s="1705"/>
      <c r="M280" s="1705"/>
      <c r="N280" s="1705"/>
      <c r="O280" s="1705"/>
      <c r="P280" s="1705"/>
      <c r="Q280" s="1705"/>
      <c r="R280" s="1705"/>
      <c r="S280" s="1705"/>
      <c r="T280" s="1705"/>
      <c r="U280" s="1705"/>
      <c r="V280" s="1705"/>
      <c r="W280" s="1705"/>
      <c r="X280" s="1705"/>
      <c r="Y280" s="1705"/>
      <c r="Z280" s="1705"/>
      <c r="AA280" s="1705"/>
      <c r="AB280" s="1705"/>
      <c r="AC280" s="1705"/>
      <c r="AD280" s="1705"/>
      <c r="AE280" s="1705"/>
      <c r="AF280" s="1705"/>
      <c r="AG280" s="1705"/>
      <c r="AH280" s="1705"/>
    </row>
    <row r="281" spans="1:34" ht="15.75" customHeight="1">
      <c r="A281" s="1705"/>
      <c r="B281" s="1705"/>
      <c r="C281" s="1705"/>
      <c r="D281" s="1705"/>
      <c r="E281" s="1705"/>
      <c r="F281" s="1705"/>
      <c r="G281" s="1705"/>
      <c r="H281" s="1705"/>
      <c r="I281" s="1705"/>
      <c r="J281" s="1705"/>
      <c r="K281" s="1705"/>
      <c r="L281" s="1705"/>
      <c r="M281" s="1705"/>
      <c r="N281" s="1705"/>
      <c r="O281" s="1705"/>
      <c r="P281" s="1705"/>
      <c r="Q281" s="1705"/>
      <c r="R281" s="1705"/>
      <c r="S281" s="1705"/>
      <c r="T281" s="1705"/>
      <c r="U281" s="1705"/>
      <c r="V281" s="1705"/>
      <c r="W281" s="1705"/>
      <c r="X281" s="1705"/>
      <c r="Y281" s="1705"/>
      <c r="Z281" s="1705"/>
      <c r="AA281" s="1705"/>
      <c r="AB281" s="1705"/>
      <c r="AC281" s="1705"/>
      <c r="AD281" s="1705"/>
      <c r="AE281" s="1705"/>
      <c r="AF281" s="1705"/>
      <c r="AG281" s="1705"/>
      <c r="AH281" s="1705"/>
    </row>
    <row r="282" spans="1:34" ht="15.75" customHeight="1">
      <c r="A282" s="1705"/>
      <c r="B282" s="1705"/>
      <c r="C282" s="1705"/>
      <c r="D282" s="1705"/>
      <c r="E282" s="1705"/>
      <c r="F282" s="1705"/>
      <c r="G282" s="1705"/>
      <c r="H282" s="1705"/>
      <c r="I282" s="1705"/>
      <c r="J282" s="1705"/>
      <c r="K282" s="1705"/>
      <c r="L282" s="1705"/>
      <c r="M282" s="1705"/>
      <c r="N282" s="1705"/>
      <c r="O282" s="1705"/>
      <c r="P282" s="1705"/>
      <c r="Q282" s="1705"/>
      <c r="R282" s="1705"/>
      <c r="S282" s="1705"/>
      <c r="T282" s="1705"/>
      <c r="U282" s="1705"/>
      <c r="V282" s="1705"/>
      <c r="W282" s="1705"/>
      <c r="X282" s="1705"/>
      <c r="Y282" s="1705"/>
      <c r="Z282" s="1705"/>
      <c r="AA282" s="1705"/>
      <c r="AB282" s="1705"/>
      <c r="AC282" s="1705"/>
      <c r="AD282" s="1705"/>
      <c r="AE282" s="1705"/>
      <c r="AF282" s="1705"/>
      <c r="AG282" s="1705"/>
      <c r="AH282" s="1705"/>
    </row>
    <row r="283" spans="1:34" ht="15.75" customHeight="1">
      <c r="A283" s="1705"/>
      <c r="B283" s="1705"/>
      <c r="C283" s="1705"/>
      <c r="D283" s="1705"/>
      <c r="E283" s="1705"/>
      <c r="F283" s="1705"/>
      <c r="G283" s="1705"/>
      <c r="H283" s="1705"/>
      <c r="I283" s="1705"/>
      <c r="J283" s="1705"/>
      <c r="K283" s="1705"/>
      <c r="L283" s="1705"/>
      <c r="M283" s="1705"/>
      <c r="N283" s="1705"/>
      <c r="O283" s="1705"/>
      <c r="P283" s="1705"/>
      <c r="Q283" s="1705"/>
      <c r="R283" s="1705"/>
      <c r="S283" s="1705"/>
      <c r="T283" s="1705"/>
      <c r="U283" s="1705"/>
      <c r="V283" s="1705"/>
      <c r="W283" s="1705"/>
      <c r="X283" s="1705"/>
      <c r="Y283" s="1705"/>
      <c r="Z283" s="1705"/>
      <c r="AA283" s="1705"/>
      <c r="AB283" s="1705"/>
      <c r="AC283" s="1705"/>
      <c r="AD283" s="1705"/>
      <c r="AE283" s="1705"/>
      <c r="AF283" s="1705"/>
      <c r="AG283" s="1705"/>
      <c r="AH283" s="1705"/>
    </row>
    <row r="284" spans="1:34" ht="15.75" customHeight="1">
      <c r="A284" s="1705"/>
      <c r="B284" s="1705"/>
      <c r="C284" s="1705"/>
      <c r="D284" s="1705"/>
      <c r="E284" s="1705"/>
      <c r="F284" s="1705"/>
      <c r="G284" s="1705"/>
      <c r="H284" s="1705"/>
      <c r="I284" s="1705"/>
      <c r="J284" s="1705"/>
      <c r="K284" s="1705"/>
      <c r="L284" s="1705"/>
      <c r="M284" s="1705"/>
      <c r="N284" s="1705"/>
      <c r="O284" s="1705"/>
      <c r="P284" s="1705"/>
      <c r="Q284" s="1705"/>
      <c r="R284" s="1705"/>
      <c r="S284" s="1705"/>
      <c r="T284" s="1705"/>
      <c r="U284" s="1705"/>
      <c r="V284" s="1705"/>
      <c r="W284" s="1705"/>
      <c r="X284" s="1705"/>
      <c r="Y284" s="1705"/>
      <c r="Z284" s="1705"/>
      <c r="AA284" s="1705"/>
      <c r="AB284" s="1705"/>
      <c r="AC284" s="1705"/>
      <c r="AD284" s="1705"/>
      <c r="AE284" s="1705"/>
      <c r="AF284" s="1705"/>
      <c r="AG284" s="1705"/>
      <c r="AH284" s="1705"/>
    </row>
    <row r="285" spans="1:34" ht="15.75" customHeight="1">
      <c r="A285" s="1705"/>
      <c r="B285" s="1705"/>
      <c r="C285" s="1705"/>
      <c r="D285" s="1705"/>
      <c r="E285" s="1705"/>
      <c r="F285" s="1705"/>
      <c r="G285" s="1705"/>
      <c r="H285" s="1705"/>
      <c r="I285" s="1705"/>
      <c r="J285" s="1705"/>
      <c r="K285" s="1705"/>
      <c r="L285" s="1705"/>
      <c r="M285" s="1705"/>
      <c r="N285" s="1705"/>
      <c r="O285" s="1705"/>
      <c r="P285" s="1705"/>
      <c r="Q285" s="1705"/>
      <c r="R285" s="1705"/>
      <c r="S285" s="1705"/>
      <c r="T285" s="1705"/>
      <c r="U285" s="1705"/>
      <c r="V285" s="1705"/>
      <c r="W285" s="1705"/>
      <c r="X285" s="1705"/>
      <c r="Y285" s="1705"/>
      <c r="Z285" s="1705"/>
      <c r="AA285" s="1705"/>
      <c r="AB285" s="1705"/>
      <c r="AC285" s="1705"/>
      <c r="AD285" s="1705"/>
      <c r="AE285" s="1705"/>
      <c r="AF285" s="1705"/>
      <c r="AG285" s="1705"/>
      <c r="AH285" s="1705"/>
    </row>
    <row r="286" spans="1:34" ht="15.75" customHeight="1">
      <c r="A286" s="1705"/>
      <c r="B286" s="1705"/>
      <c r="C286" s="1705"/>
      <c r="D286" s="1705"/>
      <c r="E286" s="1705"/>
      <c r="F286" s="1705"/>
      <c r="G286" s="1705"/>
      <c r="H286" s="1705"/>
      <c r="I286" s="1705"/>
      <c r="J286" s="1705"/>
      <c r="K286" s="1705"/>
      <c r="L286" s="1705"/>
      <c r="M286" s="1705"/>
      <c r="N286" s="1705"/>
      <c r="O286" s="1705"/>
      <c r="P286" s="1705"/>
      <c r="Q286" s="1705"/>
      <c r="R286" s="1705"/>
      <c r="S286" s="1705"/>
      <c r="T286" s="1705"/>
      <c r="U286" s="1705"/>
      <c r="V286" s="1705"/>
      <c r="W286" s="1705"/>
      <c r="X286" s="1705"/>
      <c r="Y286" s="1705"/>
      <c r="Z286" s="1705"/>
      <c r="AA286" s="1705"/>
      <c r="AB286" s="1705"/>
      <c r="AC286" s="1705"/>
      <c r="AD286" s="1705"/>
      <c r="AE286" s="1705"/>
      <c r="AF286" s="1705"/>
      <c r="AG286" s="1705"/>
      <c r="AH286" s="1705"/>
    </row>
    <row r="287" spans="1:34" ht="15.75" customHeight="1">
      <c r="A287" s="1705"/>
      <c r="B287" s="1705"/>
      <c r="C287" s="1705"/>
      <c r="D287" s="1705"/>
      <c r="E287" s="1705"/>
      <c r="F287" s="1705"/>
      <c r="G287" s="1705"/>
      <c r="H287" s="1705"/>
      <c r="I287" s="1705"/>
      <c r="J287" s="1705"/>
      <c r="K287" s="1705"/>
      <c r="L287" s="1705"/>
      <c r="M287" s="1705"/>
      <c r="N287" s="1705"/>
      <c r="O287" s="1705"/>
      <c r="P287" s="1705"/>
      <c r="Q287" s="1705"/>
      <c r="R287" s="1705"/>
      <c r="S287" s="1705"/>
      <c r="T287" s="1705"/>
      <c r="U287" s="1705"/>
      <c r="V287" s="1705"/>
      <c r="W287" s="1705"/>
      <c r="X287" s="1705"/>
      <c r="Y287" s="1705"/>
      <c r="Z287" s="1705"/>
      <c r="AA287" s="1705"/>
      <c r="AB287" s="1705"/>
      <c r="AC287" s="1705"/>
      <c r="AD287" s="1705"/>
      <c r="AE287" s="1705"/>
      <c r="AF287" s="1705"/>
      <c r="AG287" s="1705"/>
      <c r="AH287" s="1705"/>
    </row>
    <row r="288" spans="1:34" ht="15.75" customHeight="1">
      <c r="A288" s="1705"/>
      <c r="B288" s="1705"/>
      <c r="C288" s="1705"/>
      <c r="D288" s="1705"/>
      <c r="E288" s="1705"/>
      <c r="F288" s="1705"/>
      <c r="G288" s="1705"/>
      <c r="H288" s="1705"/>
      <c r="I288" s="1705"/>
      <c r="J288" s="1705"/>
      <c r="K288" s="1705"/>
      <c r="L288" s="1705"/>
      <c r="M288" s="1705"/>
      <c r="N288" s="1705"/>
      <c r="O288" s="1705"/>
      <c r="P288" s="1705"/>
      <c r="Q288" s="1705"/>
      <c r="R288" s="1705"/>
      <c r="S288" s="1705"/>
      <c r="T288" s="1705"/>
      <c r="U288" s="1705"/>
      <c r="V288" s="1705"/>
      <c r="W288" s="1705"/>
      <c r="X288" s="1705"/>
      <c r="Y288" s="1705"/>
      <c r="Z288" s="1705"/>
      <c r="AA288" s="1705"/>
      <c r="AB288" s="1705"/>
      <c r="AC288" s="1705"/>
      <c r="AD288" s="1705"/>
      <c r="AE288" s="1705"/>
      <c r="AF288" s="1705"/>
      <c r="AG288" s="1705"/>
      <c r="AH288" s="1705"/>
    </row>
    <row r="289" spans="1:34" ht="15.75" customHeight="1">
      <c r="A289" s="1705"/>
      <c r="B289" s="1705"/>
      <c r="C289" s="1705"/>
      <c r="D289" s="1705"/>
      <c r="E289" s="1705"/>
      <c r="F289" s="1705"/>
      <c r="G289" s="1705"/>
      <c r="H289" s="1705"/>
      <c r="I289" s="1705"/>
      <c r="J289" s="1705"/>
      <c r="K289" s="1705"/>
      <c r="L289" s="1705"/>
      <c r="M289" s="1705"/>
      <c r="N289" s="1705"/>
      <c r="O289" s="1705"/>
      <c r="P289" s="1705"/>
      <c r="Q289" s="1705"/>
      <c r="R289" s="1705"/>
      <c r="S289" s="1705"/>
      <c r="T289" s="1705"/>
      <c r="U289" s="1705"/>
      <c r="V289" s="1705"/>
      <c r="W289" s="1705"/>
      <c r="X289" s="1705"/>
      <c r="Y289" s="1705"/>
      <c r="Z289" s="1705"/>
      <c r="AA289" s="1705"/>
      <c r="AB289" s="1705"/>
      <c r="AC289" s="1705"/>
      <c r="AD289" s="1705"/>
      <c r="AE289" s="1705"/>
      <c r="AF289" s="1705"/>
      <c r="AG289" s="1705"/>
      <c r="AH289" s="1705"/>
    </row>
    <row r="290" spans="1:34" ht="15.75" customHeight="1">
      <c r="A290" s="1705"/>
      <c r="B290" s="1705"/>
      <c r="C290" s="1705"/>
      <c r="D290" s="1705"/>
      <c r="E290" s="1705"/>
      <c r="F290" s="1705"/>
      <c r="G290" s="1705"/>
      <c r="H290" s="1705"/>
      <c r="I290" s="1705"/>
      <c r="J290" s="1705"/>
      <c r="K290" s="1705"/>
      <c r="L290" s="1705"/>
      <c r="M290" s="1705"/>
      <c r="N290" s="1705"/>
      <c r="O290" s="1705"/>
      <c r="P290" s="1705"/>
      <c r="Q290" s="1705"/>
      <c r="R290" s="1705"/>
      <c r="S290" s="1705"/>
      <c r="T290" s="1705"/>
      <c r="U290" s="1705"/>
      <c r="V290" s="1705"/>
      <c r="W290" s="1705"/>
      <c r="X290" s="1705"/>
      <c r="Y290" s="1705"/>
      <c r="Z290" s="1705"/>
      <c r="AA290" s="1705"/>
      <c r="AB290" s="1705"/>
      <c r="AC290" s="1705"/>
      <c r="AD290" s="1705"/>
      <c r="AE290" s="1705"/>
      <c r="AF290" s="1705"/>
      <c r="AG290" s="1705"/>
      <c r="AH290" s="1705"/>
    </row>
    <row r="291" spans="1:34" ht="15.75" customHeight="1">
      <c r="A291" s="1705"/>
      <c r="B291" s="1705"/>
      <c r="C291" s="1705"/>
      <c r="D291" s="1705"/>
      <c r="E291" s="1705"/>
      <c r="F291" s="1705"/>
      <c r="G291" s="1705"/>
      <c r="H291" s="1705"/>
      <c r="I291" s="1705"/>
      <c r="J291" s="1705"/>
      <c r="K291" s="1705"/>
      <c r="L291" s="1705"/>
      <c r="M291" s="1705"/>
      <c r="N291" s="1705"/>
      <c r="O291" s="1705"/>
      <c r="P291" s="1705"/>
      <c r="Q291" s="1705"/>
      <c r="R291" s="1705"/>
      <c r="S291" s="1705"/>
      <c r="T291" s="1705"/>
      <c r="U291" s="1705"/>
      <c r="V291" s="1705"/>
      <c r="W291" s="1705"/>
      <c r="X291" s="1705"/>
      <c r="Y291" s="1705"/>
      <c r="Z291" s="1705"/>
      <c r="AA291" s="1705"/>
      <c r="AB291" s="1705"/>
      <c r="AC291" s="1705"/>
      <c r="AD291" s="1705"/>
      <c r="AE291" s="1705"/>
      <c r="AF291" s="1705"/>
      <c r="AG291" s="1705"/>
      <c r="AH291" s="1705"/>
    </row>
    <row r="292" spans="1:34" ht="15.75" customHeight="1">
      <c r="A292" s="1705"/>
      <c r="B292" s="1705"/>
      <c r="C292" s="1705"/>
      <c r="D292" s="1705"/>
      <c r="E292" s="1705"/>
      <c r="F292" s="1705"/>
      <c r="G292" s="1705"/>
      <c r="H292" s="1705"/>
      <c r="I292" s="1705"/>
      <c r="J292" s="1705"/>
      <c r="K292" s="1705"/>
      <c r="L292" s="1705"/>
      <c r="M292" s="1705"/>
      <c r="N292" s="1705"/>
      <c r="O292" s="1705"/>
      <c r="P292" s="1705"/>
      <c r="Q292" s="1705"/>
      <c r="R292" s="1705"/>
      <c r="S292" s="1705"/>
      <c r="T292" s="1705"/>
      <c r="U292" s="1705"/>
      <c r="V292" s="1705"/>
      <c r="W292" s="1705"/>
      <c r="X292" s="1705"/>
      <c r="Y292" s="1705"/>
      <c r="Z292" s="1705"/>
      <c r="AA292" s="1705"/>
      <c r="AB292" s="1705"/>
      <c r="AC292" s="1705"/>
      <c r="AD292" s="1705"/>
      <c r="AE292" s="1705"/>
      <c r="AF292" s="1705"/>
      <c r="AG292" s="1705"/>
      <c r="AH292" s="1705"/>
    </row>
    <row r="293" spans="1:34" ht="15.75" customHeight="1">
      <c r="A293" s="1705"/>
      <c r="B293" s="1705"/>
      <c r="C293" s="1705"/>
      <c r="D293" s="1705"/>
      <c r="E293" s="1705"/>
      <c r="F293" s="1705"/>
      <c r="G293" s="1705"/>
      <c r="H293" s="1705"/>
      <c r="I293" s="1705"/>
      <c r="J293" s="1705"/>
      <c r="K293" s="1705"/>
      <c r="L293" s="1705"/>
      <c r="M293" s="1705"/>
      <c r="N293" s="1705"/>
      <c r="O293" s="1705"/>
      <c r="P293" s="1705"/>
      <c r="Q293" s="1705"/>
      <c r="R293" s="1705"/>
      <c r="S293" s="1705"/>
      <c r="T293" s="1705"/>
      <c r="U293" s="1705"/>
      <c r="V293" s="1705"/>
      <c r="W293" s="1705"/>
      <c r="X293" s="1705"/>
      <c r="Y293" s="1705"/>
      <c r="Z293" s="1705"/>
      <c r="AA293" s="1705"/>
      <c r="AB293" s="1705"/>
      <c r="AC293" s="1705"/>
      <c r="AD293" s="1705"/>
      <c r="AE293" s="1705"/>
      <c r="AF293" s="1705"/>
      <c r="AG293" s="1705"/>
      <c r="AH293" s="1705"/>
    </row>
    <row r="294" spans="1:34" ht="15.75" customHeight="1">
      <c r="A294" s="1705"/>
      <c r="B294" s="1705"/>
      <c r="C294" s="1705"/>
      <c r="D294" s="1705"/>
      <c r="E294" s="1705"/>
      <c r="F294" s="1705"/>
      <c r="G294" s="1705"/>
      <c r="H294" s="1705"/>
      <c r="I294" s="1705"/>
      <c r="J294" s="1705"/>
      <c r="K294" s="1705"/>
      <c r="L294" s="1705"/>
      <c r="M294" s="1705"/>
      <c r="N294" s="1705"/>
      <c r="O294" s="1705"/>
      <c r="P294" s="1705"/>
      <c r="Q294" s="1705"/>
      <c r="R294" s="1705"/>
      <c r="S294" s="1705"/>
      <c r="T294" s="1705"/>
      <c r="U294" s="1705"/>
      <c r="V294" s="1705"/>
      <c r="W294" s="1705"/>
      <c r="X294" s="1705"/>
      <c r="Y294" s="1705"/>
      <c r="Z294" s="1705"/>
      <c r="AA294" s="1705"/>
      <c r="AB294" s="1705"/>
      <c r="AC294" s="1705"/>
      <c r="AD294" s="1705"/>
      <c r="AE294" s="1705"/>
      <c r="AF294" s="1705"/>
      <c r="AG294" s="1705"/>
      <c r="AH294" s="1705"/>
    </row>
    <row r="295" spans="1:34" ht="15.75" customHeight="1">
      <c r="A295" s="1705"/>
      <c r="B295" s="1705"/>
      <c r="C295" s="1705"/>
      <c r="D295" s="1705"/>
      <c r="E295" s="1705"/>
      <c r="F295" s="1705"/>
      <c r="G295" s="1705"/>
      <c r="H295" s="1705"/>
      <c r="I295" s="1705"/>
      <c r="J295" s="1705"/>
      <c r="K295" s="1705"/>
      <c r="L295" s="1705"/>
      <c r="M295" s="1705"/>
      <c r="N295" s="1705"/>
      <c r="O295" s="1705"/>
      <c r="P295" s="1705"/>
      <c r="Q295" s="1705"/>
      <c r="R295" s="1705"/>
      <c r="S295" s="1705"/>
      <c r="T295" s="1705"/>
      <c r="U295" s="1705"/>
      <c r="V295" s="1705"/>
      <c r="W295" s="1705"/>
      <c r="X295" s="1705"/>
      <c r="Y295" s="1705"/>
      <c r="Z295" s="1705"/>
      <c r="AA295" s="1705"/>
      <c r="AB295" s="1705"/>
      <c r="AC295" s="1705"/>
      <c r="AD295" s="1705"/>
      <c r="AE295" s="1705"/>
      <c r="AF295" s="1705"/>
      <c r="AG295" s="1705"/>
      <c r="AH295" s="1705"/>
    </row>
    <row r="296" spans="1:34" ht="15.75" customHeight="1">
      <c r="A296" s="1705"/>
      <c r="B296" s="1705"/>
      <c r="C296" s="1705"/>
      <c r="D296" s="1705"/>
      <c r="E296" s="1705"/>
      <c r="F296" s="1705"/>
      <c r="G296" s="1705"/>
      <c r="H296" s="1705"/>
      <c r="I296" s="1705"/>
      <c r="J296" s="1705"/>
      <c r="K296" s="1705"/>
      <c r="L296" s="1705"/>
      <c r="M296" s="1705"/>
      <c r="N296" s="1705"/>
      <c r="O296" s="1705"/>
      <c r="P296" s="1705"/>
      <c r="Q296" s="1705"/>
      <c r="R296" s="1705"/>
      <c r="S296" s="1705"/>
      <c r="T296" s="1705"/>
      <c r="U296" s="1705"/>
      <c r="V296" s="1705"/>
      <c r="W296" s="1705"/>
      <c r="X296" s="1705"/>
      <c r="Y296" s="1705"/>
      <c r="Z296" s="1705"/>
      <c r="AA296" s="1705"/>
      <c r="AB296" s="1705"/>
      <c r="AC296" s="1705"/>
      <c r="AD296" s="1705"/>
      <c r="AE296" s="1705"/>
      <c r="AF296" s="1705"/>
      <c r="AG296" s="1705"/>
      <c r="AH296" s="1705"/>
    </row>
    <row r="297" spans="1:34" ht="15.75" customHeight="1">
      <c r="A297" s="1705"/>
      <c r="B297" s="1705"/>
      <c r="C297" s="1705"/>
      <c r="D297" s="1705"/>
      <c r="E297" s="1705"/>
      <c r="F297" s="1705"/>
      <c r="G297" s="1705"/>
      <c r="H297" s="1705"/>
      <c r="I297" s="1705"/>
      <c r="J297" s="1705"/>
      <c r="K297" s="1705"/>
      <c r="L297" s="1705"/>
      <c r="M297" s="1705"/>
      <c r="N297" s="1705"/>
      <c r="O297" s="1705"/>
      <c r="P297" s="1705"/>
      <c r="Q297" s="1705"/>
      <c r="R297" s="1705"/>
      <c r="S297" s="1705"/>
      <c r="T297" s="1705"/>
      <c r="U297" s="1705"/>
      <c r="V297" s="1705"/>
      <c r="W297" s="1705"/>
      <c r="X297" s="1705"/>
      <c r="Y297" s="1705"/>
      <c r="Z297" s="1705"/>
      <c r="AA297" s="1705"/>
      <c r="AB297" s="1705"/>
      <c r="AC297" s="1705"/>
      <c r="AD297" s="1705"/>
      <c r="AE297" s="1705"/>
      <c r="AF297" s="1705"/>
      <c r="AG297" s="1705"/>
      <c r="AH297" s="1705"/>
    </row>
    <row r="298" spans="1:34" ht="15.75" customHeight="1">
      <c r="A298" s="1705"/>
      <c r="B298" s="1705"/>
      <c r="C298" s="1705"/>
      <c r="D298" s="1705"/>
      <c r="E298" s="1705"/>
      <c r="F298" s="1705"/>
      <c r="G298" s="1705"/>
      <c r="H298" s="1705"/>
      <c r="I298" s="1705"/>
      <c r="J298" s="1705"/>
      <c r="K298" s="1705"/>
      <c r="L298" s="1705"/>
      <c r="M298" s="1705"/>
      <c r="N298" s="1705"/>
      <c r="O298" s="1705"/>
      <c r="P298" s="1705"/>
      <c r="Q298" s="1705"/>
      <c r="R298" s="1705"/>
      <c r="S298" s="1705"/>
      <c r="T298" s="1705"/>
      <c r="U298" s="1705"/>
      <c r="V298" s="1705"/>
      <c r="W298" s="1705"/>
      <c r="X298" s="1705"/>
      <c r="Y298" s="1705"/>
      <c r="Z298" s="1705"/>
      <c r="AA298" s="1705"/>
      <c r="AB298" s="1705"/>
      <c r="AC298" s="1705"/>
      <c r="AD298" s="1705"/>
      <c r="AE298" s="1705"/>
      <c r="AF298" s="1705"/>
      <c r="AG298" s="1705"/>
      <c r="AH298" s="1705"/>
    </row>
    <row r="299" spans="1:34" ht="15.75" customHeight="1">
      <c r="A299" s="1705"/>
      <c r="B299" s="1705"/>
      <c r="C299" s="1705"/>
      <c r="D299" s="1705"/>
      <c r="E299" s="1705"/>
      <c r="F299" s="1705"/>
      <c r="G299" s="1705"/>
      <c r="H299" s="1705"/>
      <c r="I299" s="1705"/>
      <c r="J299" s="1705"/>
      <c r="K299" s="1705"/>
      <c r="L299" s="1705"/>
      <c r="M299" s="1705"/>
      <c r="N299" s="1705"/>
      <c r="O299" s="1705"/>
      <c r="P299" s="1705"/>
      <c r="Q299" s="1705"/>
      <c r="R299" s="1705"/>
      <c r="S299" s="1705"/>
      <c r="T299" s="1705"/>
      <c r="U299" s="1705"/>
      <c r="V299" s="1705"/>
      <c r="W299" s="1705"/>
      <c r="X299" s="1705"/>
      <c r="Y299" s="1705"/>
      <c r="Z299" s="1705"/>
      <c r="AA299" s="1705"/>
      <c r="AB299" s="1705"/>
      <c r="AC299" s="1705"/>
      <c r="AD299" s="1705"/>
      <c r="AE299" s="1705"/>
      <c r="AF299" s="1705"/>
      <c r="AG299" s="1705"/>
      <c r="AH299" s="1705"/>
    </row>
    <row r="300" spans="1:34" ht="15.75" customHeight="1">
      <c r="A300" s="1705"/>
      <c r="B300" s="1705"/>
      <c r="C300" s="1705"/>
      <c r="D300" s="1705"/>
      <c r="E300" s="1705"/>
      <c r="F300" s="1705"/>
      <c r="G300" s="1705"/>
      <c r="H300" s="1705"/>
      <c r="I300" s="1705"/>
      <c r="J300" s="1705"/>
      <c r="K300" s="1705"/>
      <c r="L300" s="1705"/>
      <c r="M300" s="1705"/>
      <c r="N300" s="1705"/>
      <c r="O300" s="1705"/>
      <c r="P300" s="1705"/>
      <c r="Q300" s="1705"/>
      <c r="R300" s="1705"/>
      <c r="S300" s="1705"/>
      <c r="T300" s="1705"/>
      <c r="U300" s="1705"/>
      <c r="V300" s="1705"/>
      <c r="W300" s="1705"/>
      <c r="X300" s="1705"/>
      <c r="Y300" s="1705"/>
      <c r="Z300" s="1705"/>
      <c r="AA300" s="1705"/>
      <c r="AB300" s="1705"/>
      <c r="AC300" s="1705"/>
      <c r="AD300" s="1705"/>
      <c r="AE300" s="1705"/>
      <c r="AF300" s="1705"/>
      <c r="AG300" s="1705"/>
      <c r="AH300" s="1705"/>
    </row>
    <row r="301" spans="1:34" ht="15.75" customHeight="1">
      <c r="A301" s="1705"/>
      <c r="B301" s="1705"/>
      <c r="C301" s="1705"/>
      <c r="D301" s="1705"/>
      <c r="E301" s="1705"/>
      <c r="F301" s="1705"/>
      <c r="G301" s="1705"/>
      <c r="H301" s="1705"/>
      <c r="I301" s="1705"/>
      <c r="J301" s="1705"/>
      <c r="K301" s="1705"/>
      <c r="L301" s="1705"/>
      <c r="M301" s="1705"/>
      <c r="N301" s="1705"/>
      <c r="O301" s="1705"/>
      <c r="P301" s="1705"/>
      <c r="Q301" s="1705"/>
      <c r="R301" s="1705"/>
      <c r="S301" s="1705"/>
      <c r="T301" s="1705"/>
      <c r="U301" s="1705"/>
      <c r="V301" s="1705"/>
      <c r="W301" s="1705"/>
      <c r="X301" s="1705"/>
      <c r="Y301" s="1705"/>
      <c r="Z301" s="1705"/>
      <c r="AA301" s="1705"/>
      <c r="AB301" s="1705"/>
      <c r="AC301" s="1705"/>
      <c r="AD301" s="1705"/>
      <c r="AE301" s="1705"/>
      <c r="AF301" s="1705"/>
      <c r="AG301" s="1705"/>
      <c r="AH301" s="1705"/>
    </row>
    <row r="302" spans="1:34" ht="15.75" customHeight="1">
      <c r="A302" s="1705"/>
      <c r="B302" s="1705"/>
      <c r="C302" s="1705"/>
      <c r="D302" s="1705"/>
      <c r="E302" s="1705"/>
      <c r="F302" s="1705"/>
      <c r="G302" s="1705"/>
      <c r="H302" s="1705"/>
      <c r="I302" s="1705"/>
      <c r="J302" s="1705"/>
      <c r="K302" s="1705"/>
      <c r="L302" s="1705"/>
      <c r="M302" s="1705"/>
      <c r="N302" s="1705"/>
      <c r="O302" s="1705"/>
      <c r="P302" s="1705"/>
      <c r="Q302" s="1705"/>
      <c r="R302" s="1705"/>
      <c r="S302" s="1705"/>
      <c r="T302" s="1705"/>
      <c r="U302" s="1705"/>
      <c r="V302" s="1705"/>
      <c r="W302" s="1705"/>
      <c r="X302" s="1705"/>
      <c r="Y302" s="1705"/>
      <c r="Z302" s="1705"/>
      <c r="AA302" s="1705"/>
      <c r="AB302" s="1705"/>
      <c r="AC302" s="1705"/>
      <c r="AD302" s="1705"/>
      <c r="AE302" s="1705"/>
      <c r="AF302" s="1705"/>
      <c r="AG302" s="1705"/>
      <c r="AH302" s="1705"/>
    </row>
    <row r="303" spans="1:34" ht="15.75" customHeight="1">
      <c r="A303" s="1705"/>
      <c r="B303" s="1705"/>
      <c r="C303" s="1705"/>
      <c r="D303" s="1705"/>
      <c r="E303" s="1705"/>
      <c r="F303" s="1705"/>
      <c r="G303" s="1705"/>
      <c r="H303" s="1705"/>
      <c r="I303" s="1705"/>
      <c r="J303" s="1705"/>
      <c r="K303" s="1705"/>
      <c r="L303" s="1705"/>
      <c r="M303" s="1705"/>
      <c r="N303" s="1705"/>
      <c r="O303" s="1705"/>
      <c r="P303" s="1705"/>
      <c r="Q303" s="1705"/>
      <c r="R303" s="1705"/>
      <c r="S303" s="1705"/>
      <c r="T303" s="1705"/>
      <c r="U303" s="1705"/>
      <c r="V303" s="1705"/>
      <c r="W303" s="1705"/>
      <c r="X303" s="1705"/>
      <c r="Y303" s="1705"/>
      <c r="Z303" s="1705"/>
      <c r="AA303" s="1705"/>
      <c r="AB303" s="1705"/>
      <c r="AC303" s="1705"/>
      <c r="AD303" s="1705"/>
      <c r="AE303" s="1705"/>
      <c r="AF303" s="1705"/>
      <c r="AG303" s="1705"/>
      <c r="AH303" s="1705"/>
    </row>
    <row r="304" spans="1:34" ht="15.75" customHeight="1">
      <c r="A304" s="1705"/>
      <c r="B304" s="1705"/>
      <c r="C304" s="1705"/>
      <c r="D304" s="1705"/>
      <c r="E304" s="1705"/>
      <c r="F304" s="1705"/>
      <c r="G304" s="1705"/>
      <c r="H304" s="1705"/>
      <c r="I304" s="1705"/>
      <c r="J304" s="1705"/>
      <c r="K304" s="1705"/>
      <c r="L304" s="1705"/>
      <c r="M304" s="1705"/>
      <c r="N304" s="1705"/>
      <c r="O304" s="1705"/>
      <c r="P304" s="1705"/>
      <c r="Q304" s="1705"/>
      <c r="R304" s="1705"/>
      <c r="S304" s="1705"/>
      <c r="T304" s="1705"/>
      <c r="U304" s="1705"/>
      <c r="V304" s="1705"/>
      <c r="W304" s="1705"/>
      <c r="X304" s="1705"/>
      <c r="Y304" s="1705"/>
      <c r="Z304" s="1705"/>
      <c r="AA304" s="1705"/>
      <c r="AB304" s="1705"/>
      <c r="AC304" s="1705"/>
      <c r="AD304" s="1705"/>
      <c r="AE304" s="1705"/>
      <c r="AF304" s="1705"/>
      <c r="AG304" s="1705"/>
      <c r="AH304" s="1705"/>
    </row>
    <row r="305" spans="1:34" ht="15.75" customHeight="1">
      <c r="A305" s="1705"/>
      <c r="B305" s="1705"/>
      <c r="C305" s="1705"/>
      <c r="D305" s="1705"/>
      <c r="E305" s="1705"/>
      <c r="F305" s="1705"/>
      <c r="G305" s="1705"/>
      <c r="H305" s="1705"/>
      <c r="I305" s="1705"/>
      <c r="J305" s="1705"/>
      <c r="K305" s="1705"/>
      <c r="L305" s="1705"/>
      <c r="M305" s="1705"/>
      <c r="N305" s="1705"/>
      <c r="O305" s="1705"/>
      <c r="P305" s="1705"/>
      <c r="Q305" s="1705"/>
      <c r="R305" s="1705"/>
      <c r="S305" s="1705"/>
      <c r="T305" s="1705"/>
      <c r="U305" s="1705"/>
      <c r="V305" s="1705"/>
      <c r="W305" s="1705"/>
      <c r="X305" s="1705"/>
      <c r="Y305" s="1705"/>
      <c r="Z305" s="1705"/>
      <c r="AA305" s="1705"/>
      <c r="AB305" s="1705"/>
      <c r="AC305" s="1705"/>
      <c r="AD305" s="1705"/>
      <c r="AE305" s="1705"/>
      <c r="AF305" s="1705"/>
      <c r="AG305" s="1705"/>
      <c r="AH305" s="1705"/>
    </row>
    <row r="306" spans="1:34" ht="15.75" customHeight="1">
      <c r="A306" s="1705"/>
      <c r="B306" s="1705"/>
      <c r="C306" s="1705"/>
      <c r="D306" s="1705"/>
      <c r="E306" s="1705"/>
      <c r="F306" s="1705"/>
      <c r="G306" s="1705"/>
      <c r="H306" s="1705"/>
      <c r="I306" s="1705"/>
      <c r="J306" s="1705"/>
      <c r="K306" s="1705"/>
      <c r="L306" s="1705"/>
      <c r="M306" s="1705"/>
      <c r="N306" s="1705"/>
      <c r="O306" s="1705"/>
      <c r="P306" s="1705"/>
      <c r="Q306" s="1705"/>
      <c r="R306" s="1705"/>
      <c r="S306" s="1705"/>
      <c r="T306" s="1705"/>
      <c r="U306" s="1705"/>
      <c r="V306" s="1705"/>
      <c r="W306" s="1705"/>
      <c r="X306" s="1705"/>
      <c r="Y306" s="1705"/>
      <c r="Z306" s="1705"/>
      <c r="AA306" s="1705"/>
      <c r="AB306" s="1705"/>
      <c r="AC306" s="1705"/>
      <c r="AD306" s="1705"/>
      <c r="AE306" s="1705"/>
      <c r="AF306" s="1705"/>
      <c r="AG306" s="1705"/>
      <c r="AH306" s="1705"/>
    </row>
    <row r="307" spans="1:34" ht="15.75" customHeight="1">
      <c r="A307" s="1705"/>
      <c r="B307" s="1705"/>
      <c r="C307" s="1705"/>
      <c r="D307" s="1705"/>
      <c r="E307" s="1705"/>
      <c r="F307" s="1705"/>
      <c r="G307" s="1705"/>
      <c r="H307" s="1705"/>
      <c r="I307" s="1705"/>
      <c r="J307" s="1705"/>
      <c r="K307" s="1705"/>
      <c r="L307" s="1705"/>
      <c r="M307" s="1705"/>
      <c r="N307" s="1705"/>
      <c r="O307" s="1705"/>
      <c r="P307" s="1705"/>
      <c r="Q307" s="1705"/>
      <c r="R307" s="1705"/>
      <c r="S307" s="1705"/>
      <c r="T307" s="1705"/>
      <c r="U307" s="1705"/>
      <c r="V307" s="1705"/>
      <c r="W307" s="1705"/>
      <c r="X307" s="1705"/>
      <c r="Y307" s="1705"/>
      <c r="Z307" s="1705"/>
      <c r="AA307" s="1705"/>
      <c r="AB307" s="1705"/>
      <c r="AC307" s="1705"/>
      <c r="AD307" s="1705"/>
      <c r="AE307" s="1705"/>
      <c r="AF307" s="1705"/>
      <c r="AG307" s="1705"/>
      <c r="AH307" s="1705"/>
    </row>
    <row r="308" spans="1:34" ht="15.75" customHeight="1">
      <c r="A308" s="1705"/>
      <c r="B308" s="1705"/>
      <c r="C308" s="1705"/>
      <c r="D308" s="1705"/>
      <c r="E308" s="1705"/>
      <c r="F308" s="1705"/>
      <c r="G308" s="1705"/>
      <c r="H308" s="1705"/>
      <c r="I308" s="1705"/>
      <c r="J308" s="1705"/>
      <c r="K308" s="1705"/>
      <c r="L308" s="1705"/>
      <c r="M308" s="1705"/>
      <c r="N308" s="1705"/>
      <c r="O308" s="1705"/>
      <c r="P308" s="1705"/>
      <c r="Q308" s="1705"/>
      <c r="R308" s="1705"/>
      <c r="S308" s="1705"/>
      <c r="T308" s="1705"/>
      <c r="U308" s="1705"/>
      <c r="V308" s="1705"/>
      <c r="W308" s="1705"/>
      <c r="X308" s="1705"/>
      <c r="Y308" s="1705"/>
      <c r="Z308" s="1705"/>
      <c r="AA308" s="1705"/>
      <c r="AB308" s="1705"/>
      <c r="AC308" s="1705"/>
      <c r="AD308" s="1705"/>
      <c r="AE308" s="1705"/>
      <c r="AF308" s="1705"/>
      <c r="AG308" s="1705"/>
      <c r="AH308" s="1705"/>
    </row>
    <row r="309" spans="1:34" ht="15.75" customHeight="1">
      <c r="A309" s="1705"/>
      <c r="B309" s="1705"/>
      <c r="C309" s="1705"/>
      <c r="D309" s="1705"/>
      <c r="E309" s="1705"/>
      <c r="F309" s="1705"/>
      <c r="G309" s="1705"/>
      <c r="H309" s="1705"/>
      <c r="I309" s="1705"/>
      <c r="J309" s="1705"/>
      <c r="K309" s="1705"/>
      <c r="L309" s="1705"/>
      <c r="M309" s="1705"/>
      <c r="N309" s="1705"/>
      <c r="O309" s="1705"/>
      <c r="P309" s="1705"/>
      <c r="Q309" s="1705"/>
      <c r="R309" s="1705"/>
      <c r="S309" s="1705"/>
      <c r="T309" s="1705"/>
      <c r="U309" s="1705"/>
      <c r="V309" s="1705"/>
      <c r="W309" s="1705"/>
      <c r="X309" s="1705"/>
      <c r="Y309" s="1705"/>
      <c r="Z309" s="1705"/>
      <c r="AA309" s="1705"/>
      <c r="AB309" s="1705"/>
      <c r="AC309" s="1705"/>
      <c r="AD309" s="1705"/>
      <c r="AE309" s="1705"/>
      <c r="AF309" s="1705"/>
      <c r="AG309" s="1705"/>
      <c r="AH309" s="1705"/>
    </row>
    <row r="310" spans="1:34" ht="15.75" customHeight="1">
      <c r="A310" s="1705"/>
      <c r="B310" s="1705"/>
      <c r="C310" s="1705"/>
      <c r="D310" s="1705"/>
      <c r="E310" s="1705"/>
      <c r="F310" s="1705"/>
      <c r="G310" s="1705"/>
      <c r="H310" s="1705"/>
      <c r="I310" s="1705"/>
      <c r="J310" s="1705"/>
      <c r="K310" s="1705"/>
      <c r="L310" s="1705"/>
      <c r="M310" s="1705"/>
      <c r="N310" s="1705"/>
      <c r="O310" s="1705"/>
      <c r="P310" s="1705"/>
      <c r="Q310" s="1705"/>
      <c r="R310" s="1705"/>
      <c r="S310" s="1705"/>
      <c r="T310" s="1705"/>
      <c r="U310" s="1705"/>
      <c r="V310" s="1705"/>
      <c r="W310" s="1705"/>
      <c r="X310" s="1705"/>
      <c r="Y310" s="1705"/>
      <c r="Z310" s="1705"/>
      <c r="AA310" s="1705"/>
      <c r="AB310" s="1705"/>
      <c r="AC310" s="1705"/>
      <c r="AD310" s="1705"/>
      <c r="AE310" s="1705"/>
      <c r="AF310" s="1705"/>
      <c r="AG310" s="1705"/>
      <c r="AH310" s="1705"/>
    </row>
    <row r="311" spans="1:34" ht="15.75" customHeight="1">
      <c r="A311" s="1705"/>
      <c r="B311" s="1705"/>
      <c r="C311" s="1705"/>
      <c r="D311" s="1705"/>
      <c r="E311" s="1705"/>
      <c r="F311" s="1705"/>
      <c r="G311" s="1705"/>
      <c r="H311" s="1705"/>
      <c r="I311" s="1705"/>
      <c r="J311" s="1705"/>
      <c r="K311" s="1705"/>
      <c r="L311" s="1705"/>
      <c r="M311" s="1705"/>
      <c r="N311" s="1705"/>
      <c r="O311" s="1705"/>
      <c r="P311" s="1705"/>
      <c r="Q311" s="1705"/>
      <c r="R311" s="1705"/>
      <c r="S311" s="1705"/>
      <c r="T311" s="1705"/>
      <c r="U311" s="1705"/>
      <c r="V311" s="1705"/>
      <c r="W311" s="1705"/>
      <c r="X311" s="1705"/>
      <c r="Y311" s="1705"/>
      <c r="Z311" s="1705"/>
      <c r="AA311" s="1705"/>
      <c r="AB311" s="1705"/>
      <c r="AC311" s="1705"/>
      <c r="AD311" s="1705"/>
      <c r="AE311" s="1705"/>
      <c r="AF311" s="1705"/>
      <c r="AG311" s="1705"/>
      <c r="AH311" s="1705"/>
    </row>
    <row r="312" spans="1:34" ht="15.75" customHeight="1">
      <c r="A312" s="1705"/>
      <c r="B312" s="1705"/>
      <c r="C312" s="1705"/>
      <c r="D312" s="1705"/>
      <c r="E312" s="1705"/>
      <c r="F312" s="1705"/>
      <c r="G312" s="1705"/>
      <c r="H312" s="1705"/>
      <c r="I312" s="1705"/>
      <c r="J312" s="1705"/>
      <c r="K312" s="1705"/>
      <c r="L312" s="1705"/>
      <c r="M312" s="1705"/>
      <c r="N312" s="1705"/>
      <c r="O312" s="1705"/>
      <c r="P312" s="1705"/>
      <c r="Q312" s="1705"/>
      <c r="R312" s="1705"/>
      <c r="S312" s="1705"/>
      <c r="T312" s="1705"/>
      <c r="U312" s="1705"/>
      <c r="V312" s="1705"/>
      <c r="W312" s="1705"/>
      <c r="X312" s="1705"/>
      <c r="Y312" s="1705"/>
      <c r="Z312" s="1705"/>
      <c r="AA312" s="1705"/>
      <c r="AB312" s="1705"/>
      <c r="AC312" s="1705"/>
      <c r="AD312" s="1705"/>
      <c r="AE312" s="1705"/>
      <c r="AF312" s="1705"/>
      <c r="AG312" s="1705"/>
      <c r="AH312" s="1705"/>
    </row>
    <row r="313" spans="1:34" ht="15.75" customHeight="1">
      <c r="A313" s="1705"/>
      <c r="B313" s="1705"/>
      <c r="C313" s="1705"/>
      <c r="D313" s="1705"/>
      <c r="E313" s="1705"/>
      <c r="F313" s="1705"/>
      <c r="G313" s="1705"/>
      <c r="H313" s="1705"/>
      <c r="I313" s="1705"/>
      <c r="J313" s="1705"/>
      <c r="K313" s="1705"/>
      <c r="L313" s="1705"/>
      <c r="M313" s="1705"/>
      <c r="N313" s="1705"/>
      <c r="O313" s="1705"/>
      <c r="P313" s="1705"/>
      <c r="Q313" s="1705"/>
      <c r="R313" s="1705"/>
      <c r="S313" s="1705"/>
      <c r="T313" s="1705"/>
      <c r="U313" s="1705"/>
      <c r="V313" s="1705"/>
      <c r="W313" s="1705"/>
      <c r="X313" s="1705"/>
      <c r="Y313" s="1705"/>
      <c r="Z313" s="1705"/>
      <c r="AA313" s="1705"/>
      <c r="AB313" s="1705"/>
      <c r="AC313" s="1705"/>
      <c r="AD313" s="1705"/>
      <c r="AE313" s="1705"/>
      <c r="AF313" s="1705"/>
      <c r="AG313" s="1705"/>
      <c r="AH313" s="1705"/>
    </row>
    <row r="314" spans="1:34" ht="15.75" customHeight="1">
      <c r="A314" s="1705"/>
      <c r="B314" s="1705"/>
      <c r="C314" s="1705"/>
      <c r="D314" s="1705"/>
      <c r="E314" s="1705"/>
      <c r="F314" s="1705"/>
      <c r="G314" s="1705"/>
      <c r="H314" s="1705"/>
      <c r="I314" s="1705"/>
      <c r="J314" s="1705"/>
      <c r="K314" s="1705"/>
      <c r="L314" s="1705"/>
      <c r="M314" s="1705"/>
      <c r="N314" s="1705"/>
      <c r="O314" s="1705"/>
      <c r="P314" s="1705"/>
      <c r="Q314" s="1705"/>
      <c r="R314" s="1705"/>
      <c r="S314" s="1705"/>
      <c r="T314" s="1705"/>
      <c r="U314" s="1705"/>
      <c r="V314" s="1705"/>
      <c r="W314" s="1705"/>
      <c r="X314" s="1705"/>
      <c r="Y314" s="1705"/>
      <c r="Z314" s="1705"/>
      <c r="AA314" s="1705"/>
      <c r="AB314" s="1705"/>
      <c r="AC314" s="1705"/>
      <c r="AD314" s="1705"/>
      <c r="AE314" s="1705"/>
      <c r="AF314" s="1705"/>
      <c r="AG314" s="1705"/>
      <c r="AH314" s="1705"/>
    </row>
    <row r="315" spans="1:34" ht="15.75" customHeight="1">
      <c r="A315" s="1705"/>
      <c r="B315" s="1705"/>
      <c r="C315" s="1705"/>
      <c r="D315" s="1705"/>
      <c r="E315" s="1705"/>
      <c r="F315" s="1705"/>
      <c r="G315" s="1705"/>
      <c r="H315" s="1705"/>
      <c r="I315" s="1705"/>
      <c r="J315" s="1705"/>
      <c r="K315" s="1705"/>
      <c r="L315" s="1705"/>
      <c r="M315" s="1705"/>
      <c r="N315" s="1705"/>
      <c r="O315" s="1705"/>
      <c r="P315" s="1705"/>
      <c r="Q315" s="1705"/>
      <c r="R315" s="1705"/>
      <c r="S315" s="1705"/>
      <c r="T315" s="1705"/>
      <c r="U315" s="1705"/>
      <c r="V315" s="1705"/>
      <c r="W315" s="1705"/>
      <c r="X315" s="1705"/>
      <c r="Y315" s="1705"/>
      <c r="Z315" s="1705"/>
      <c r="AA315" s="1705"/>
      <c r="AB315" s="1705"/>
      <c r="AC315" s="1705"/>
      <c r="AD315" s="1705"/>
      <c r="AE315" s="1705"/>
      <c r="AF315" s="1705"/>
      <c r="AG315" s="1705"/>
      <c r="AH315" s="1705"/>
    </row>
    <row r="316" spans="1:34" ht="15.75" customHeight="1">
      <c r="A316" s="1705"/>
      <c r="B316" s="1705"/>
      <c r="C316" s="1705"/>
      <c r="D316" s="1705"/>
      <c r="E316" s="1705"/>
      <c r="F316" s="1705"/>
      <c r="G316" s="1705"/>
      <c r="H316" s="1705"/>
      <c r="I316" s="1705"/>
      <c r="J316" s="1705"/>
      <c r="K316" s="1705"/>
      <c r="L316" s="1705"/>
      <c r="M316" s="1705"/>
      <c r="N316" s="1705"/>
      <c r="O316" s="1705"/>
      <c r="P316" s="1705"/>
      <c r="Q316" s="1705"/>
      <c r="R316" s="1705"/>
      <c r="S316" s="1705"/>
      <c r="T316" s="1705"/>
      <c r="U316" s="1705"/>
      <c r="V316" s="1705"/>
      <c r="W316" s="1705"/>
      <c r="X316" s="1705"/>
      <c r="Y316" s="1705"/>
      <c r="Z316" s="1705"/>
      <c r="AA316" s="1705"/>
      <c r="AB316" s="1705"/>
      <c r="AC316" s="1705"/>
      <c r="AD316" s="1705"/>
      <c r="AE316" s="1705"/>
      <c r="AF316" s="1705"/>
      <c r="AG316" s="1705"/>
      <c r="AH316" s="1705"/>
    </row>
    <row r="317" spans="1:34" ht="15.75" customHeight="1">
      <c r="A317" s="1705"/>
      <c r="B317" s="1705"/>
      <c r="C317" s="1705"/>
      <c r="D317" s="1705"/>
      <c r="E317" s="1705"/>
      <c r="F317" s="1705"/>
      <c r="G317" s="1705"/>
      <c r="H317" s="1705"/>
      <c r="I317" s="1705"/>
      <c r="J317" s="1705"/>
      <c r="K317" s="1705"/>
      <c r="L317" s="1705"/>
      <c r="M317" s="1705"/>
      <c r="N317" s="1705"/>
      <c r="O317" s="1705"/>
      <c r="P317" s="1705"/>
      <c r="Q317" s="1705"/>
      <c r="R317" s="1705"/>
      <c r="S317" s="1705"/>
      <c r="T317" s="1705"/>
      <c r="U317" s="1705"/>
      <c r="V317" s="1705"/>
      <c r="W317" s="1705"/>
      <c r="X317" s="1705"/>
      <c r="Y317" s="1705"/>
      <c r="Z317" s="1705"/>
      <c r="AA317" s="1705"/>
      <c r="AB317" s="1705"/>
      <c r="AC317" s="1705"/>
      <c r="AD317" s="1705"/>
      <c r="AE317" s="1705"/>
      <c r="AF317" s="1705"/>
      <c r="AG317" s="1705"/>
      <c r="AH317" s="1705"/>
    </row>
    <row r="318" spans="1:34" ht="15.75" customHeight="1">
      <c r="A318" s="1705"/>
      <c r="B318" s="1705"/>
      <c r="C318" s="1705"/>
      <c r="D318" s="1705"/>
      <c r="E318" s="1705"/>
      <c r="F318" s="1705"/>
      <c r="G318" s="1705"/>
      <c r="H318" s="1705"/>
      <c r="I318" s="1705"/>
      <c r="J318" s="1705"/>
      <c r="K318" s="1705"/>
      <c r="L318" s="1705"/>
      <c r="M318" s="1705"/>
      <c r="N318" s="1705"/>
      <c r="O318" s="1705"/>
      <c r="P318" s="1705"/>
      <c r="Q318" s="1705"/>
      <c r="R318" s="1705"/>
      <c r="S318" s="1705"/>
      <c r="T318" s="1705"/>
      <c r="U318" s="1705"/>
      <c r="V318" s="1705"/>
      <c r="W318" s="1705"/>
      <c r="X318" s="1705"/>
      <c r="Y318" s="1705"/>
      <c r="Z318" s="1705"/>
      <c r="AA318" s="1705"/>
      <c r="AB318" s="1705"/>
      <c r="AC318" s="1705"/>
      <c r="AD318" s="1705"/>
      <c r="AE318" s="1705"/>
      <c r="AF318" s="1705"/>
      <c r="AG318" s="1705"/>
      <c r="AH318" s="1705"/>
    </row>
    <row r="319" spans="1:34" ht="15.75" customHeight="1">
      <c r="A319" s="1705"/>
      <c r="B319" s="1705"/>
      <c r="C319" s="1705"/>
      <c r="D319" s="1705"/>
      <c r="E319" s="1705"/>
      <c r="F319" s="1705"/>
      <c r="G319" s="1705"/>
      <c r="H319" s="1705"/>
      <c r="I319" s="1705"/>
      <c r="J319" s="1705"/>
      <c r="K319" s="1705"/>
      <c r="L319" s="1705"/>
      <c r="M319" s="1705"/>
      <c r="N319" s="1705"/>
      <c r="O319" s="1705"/>
      <c r="P319" s="1705"/>
      <c r="Q319" s="1705"/>
      <c r="R319" s="1705"/>
      <c r="S319" s="1705"/>
      <c r="T319" s="1705"/>
      <c r="U319" s="1705"/>
      <c r="V319" s="1705"/>
      <c r="W319" s="1705"/>
      <c r="X319" s="1705"/>
      <c r="Y319" s="1705"/>
      <c r="Z319" s="1705"/>
      <c r="AA319" s="1705"/>
      <c r="AB319" s="1705"/>
      <c r="AC319" s="1705"/>
      <c r="AD319" s="1705"/>
      <c r="AE319" s="1705"/>
      <c r="AF319" s="1705"/>
      <c r="AG319" s="1705"/>
      <c r="AH319" s="1705"/>
    </row>
    <row r="320" spans="1:34" ht="15.75" customHeight="1">
      <c r="A320" s="1705"/>
      <c r="B320" s="1705"/>
      <c r="C320" s="1705"/>
      <c r="D320" s="1705"/>
      <c r="E320" s="1705"/>
      <c r="F320" s="1705"/>
      <c r="G320" s="1705"/>
      <c r="H320" s="1705"/>
      <c r="I320" s="1705"/>
      <c r="J320" s="1705"/>
      <c r="K320" s="1705"/>
      <c r="L320" s="1705"/>
      <c r="M320" s="1705"/>
      <c r="N320" s="1705"/>
      <c r="O320" s="1705"/>
      <c r="P320" s="1705"/>
      <c r="Q320" s="1705"/>
      <c r="R320" s="1705"/>
      <c r="S320" s="1705"/>
      <c r="T320" s="1705"/>
      <c r="U320" s="1705"/>
      <c r="V320" s="1705"/>
      <c r="W320" s="1705"/>
      <c r="X320" s="1705"/>
      <c r="Y320" s="1705"/>
      <c r="Z320" s="1705"/>
      <c r="AA320" s="1705"/>
      <c r="AB320" s="1705"/>
      <c r="AC320" s="1705"/>
      <c r="AD320" s="1705"/>
      <c r="AE320" s="1705"/>
      <c r="AF320" s="1705"/>
      <c r="AG320" s="1705"/>
      <c r="AH320" s="1705"/>
    </row>
    <row r="321" spans="1:34" ht="15.75" customHeight="1">
      <c r="A321" s="1705"/>
      <c r="B321" s="1705"/>
      <c r="C321" s="1705"/>
      <c r="D321" s="1705"/>
      <c r="E321" s="1705"/>
      <c r="F321" s="1705"/>
      <c r="G321" s="1705"/>
      <c r="H321" s="1705"/>
      <c r="I321" s="1705"/>
      <c r="J321" s="1705"/>
      <c r="K321" s="1705"/>
      <c r="L321" s="1705"/>
      <c r="M321" s="1705"/>
      <c r="N321" s="1705"/>
      <c r="O321" s="1705"/>
      <c r="P321" s="1705"/>
      <c r="Q321" s="1705"/>
      <c r="R321" s="1705"/>
      <c r="S321" s="1705"/>
      <c r="T321" s="1705"/>
      <c r="U321" s="1705"/>
      <c r="V321" s="1705"/>
      <c r="W321" s="1705"/>
      <c r="X321" s="1705"/>
      <c r="Y321" s="1705"/>
      <c r="Z321" s="1705"/>
      <c r="AA321" s="1705"/>
      <c r="AB321" s="1705"/>
      <c r="AC321" s="1705"/>
      <c r="AD321" s="1705"/>
      <c r="AE321" s="1705"/>
      <c r="AF321" s="1705"/>
      <c r="AG321" s="1705"/>
      <c r="AH321" s="1705"/>
    </row>
    <row r="322" spans="1:34" ht="15.75" customHeight="1">
      <c r="A322" s="1705"/>
      <c r="B322" s="1705"/>
      <c r="C322" s="1705"/>
      <c r="D322" s="1705"/>
      <c r="E322" s="1705"/>
      <c r="F322" s="1705"/>
      <c r="G322" s="1705"/>
      <c r="H322" s="1705"/>
      <c r="I322" s="1705"/>
      <c r="J322" s="1705"/>
      <c r="K322" s="1705"/>
      <c r="L322" s="1705"/>
      <c r="M322" s="1705"/>
      <c r="N322" s="1705"/>
      <c r="O322" s="1705"/>
      <c r="P322" s="1705"/>
      <c r="Q322" s="1705"/>
      <c r="R322" s="1705"/>
      <c r="S322" s="1705"/>
      <c r="T322" s="1705"/>
      <c r="U322" s="1705"/>
      <c r="V322" s="1705"/>
      <c r="W322" s="1705"/>
      <c r="X322" s="1705"/>
      <c r="Y322" s="1705"/>
      <c r="Z322" s="1705"/>
      <c r="AA322" s="1705"/>
      <c r="AB322" s="1705"/>
      <c r="AC322" s="1705"/>
      <c r="AD322" s="1705"/>
      <c r="AE322" s="1705"/>
      <c r="AF322" s="1705"/>
      <c r="AG322" s="1705"/>
      <c r="AH322" s="1705"/>
    </row>
    <row r="323" spans="1:34" ht="15.75" customHeight="1">
      <c r="A323" s="1705"/>
      <c r="B323" s="1705"/>
      <c r="C323" s="1705"/>
      <c r="D323" s="1705"/>
      <c r="E323" s="1705"/>
      <c r="F323" s="1705"/>
      <c r="G323" s="1705"/>
      <c r="H323" s="1705"/>
      <c r="I323" s="1705"/>
      <c r="J323" s="1705"/>
      <c r="K323" s="1705"/>
      <c r="L323" s="1705"/>
      <c r="M323" s="1705"/>
      <c r="N323" s="1705"/>
      <c r="O323" s="1705"/>
      <c r="P323" s="1705"/>
      <c r="Q323" s="1705"/>
      <c r="R323" s="1705"/>
      <c r="S323" s="1705"/>
      <c r="T323" s="1705"/>
      <c r="U323" s="1705"/>
      <c r="V323" s="1705"/>
      <c r="W323" s="1705"/>
      <c r="X323" s="1705"/>
      <c r="Y323" s="1705"/>
      <c r="Z323" s="1705"/>
      <c r="AA323" s="1705"/>
      <c r="AB323" s="1705"/>
      <c r="AC323" s="1705"/>
      <c r="AD323" s="1705"/>
      <c r="AE323" s="1705"/>
      <c r="AF323" s="1705"/>
      <c r="AG323" s="1705"/>
      <c r="AH323" s="1705"/>
    </row>
    <row r="324" spans="1:34" ht="15.75" customHeight="1">
      <c r="A324" s="1705"/>
      <c r="B324" s="1705"/>
      <c r="C324" s="1705"/>
      <c r="D324" s="1705"/>
      <c r="E324" s="1705"/>
      <c r="F324" s="1705"/>
      <c r="G324" s="1705"/>
      <c r="H324" s="1705"/>
      <c r="I324" s="1705"/>
      <c r="J324" s="1705"/>
      <c r="K324" s="1705"/>
      <c r="L324" s="1705"/>
      <c r="M324" s="1705"/>
      <c r="N324" s="1705"/>
      <c r="O324" s="1705"/>
      <c r="P324" s="1705"/>
      <c r="Q324" s="1705"/>
      <c r="R324" s="1705"/>
      <c r="S324" s="1705"/>
      <c r="T324" s="1705"/>
      <c r="U324" s="1705"/>
      <c r="V324" s="1705"/>
      <c r="W324" s="1705"/>
      <c r="X324" s="1705"/>
      <c r="Y324" s="1705"/>
      <c r="Z324" s="1705"/>
      <c r="AA324" s="1705"/>
      <c r="AB324" s="1705"/>
      <c r="AC324" s="1705"/>
      <c r="AD324" s="1705"/>
      <c r="AE324" s="1705"/>
      <c r="AF324" s="1705"/>
      <c r="AG324" s="1705"/>
      <c r="AH324" s="1705"/>
    </row>
    <row r="325" spans="1:34" ht="15.75" customHeight="1">
      <c r="A325" s="1705"/>
      <c r="B325" s="1705"/>
      <c r="C325" s="1705"/>
      <c r="D325" s="1705"/>
      <c r="E325" s="1705"/>
      <c r="F325" s="1705"/>
      <c r="G325" s="1705"/>
      <c r="H325" s="1705"/>
      <c r="I325" s="1705"/>
      <c r="J325" s="1705"/>
      <c r="K325" s="1705"/>
      <c r="L325" s="1705"/>
      <c r="M325" s="1705"/>
      <c r="N325" s="1705"/>
      <c r="O325" s="1705"/>
      <c r="P325" s="1705"/>
      <c r="Q325" s="1705"/>
      <c r="R325" s="1705"/>
      <c r="S325" s="1705"/>
      <c r="T325" s="1705"/>
      <c r="U325" s="1705"/>
      <c r="V325" s="1705"/>
      <c r="W325" s="1705"/>
      <c r="X325" s="1705"/>
      <c r="Y325" s="1705"/>
      <c r="Z325" s="1705"/>
      <c r="AA325" s="1705"/>
      <c r="AB325" s="1705"/>
      <c r="AC325" s="1705"/>
      <c r="AD325" s="1705"/>
      <c r="AE325" s="1705"/>
      <c r="AF325" s="1705"/>
      <c r="AG325" s="1705"/>
      <c r="AH325" s="1705"/>
    </row>
    <row r="326" spans="1:34" ht="15.75" customHeight="1">
      <c r="A326" s="1705"/>
      <c r="B326" s="1705"/>
      <c r="C326" s="1705"/>
      <c r="D326" s="1705"/>
      <c r="E326" s="1705"/>
      <c r="F326" s="1705"/>
      <c r="G326" s="1705"/>
      <c r="H326" s="1705"/>
      <c r="I326" s="1705"/>
      <c r="J326" s="1705"/>
      <c r="K326" s="1705"/>
      <c r="L326" s="1705"/>
      <c r="M326" s="1705"/>
      <c r="N326" s="1705"/>
      <c r="O326" s="1705"/>
      <c r="P326" s="1705"/>
      <c r="Q326" s="1705"/>
      <c r="R326" s="1705"/>
      <c r="S326" s="1705"/>
      <c r="T326" s="1705"/>
      <c r="U326" s="1705"/>
      <c r="V326" s="1705"/>
      <c r="W326" s="1705"/>
      <c r="X326" s="1705"/>
      <c r="Y326" s="1705"/>
      <c r="Z326" s="1705"/>
      <c r="AA326" s="1705"/>
      <c r="AB326" s="1705"/>
      <c r="AC326" s="1705"/>
      <c r="AD326" s="1705"/>
      <c r="AE326" s="1705"/>
      <c r="AF326" s="1705"/>
      <c r="AG326" s="1705"/>
      <c r="AH326" s="1705"/>
    </row>
    <row r="327" spans="1:34" ht="15.75" customHeight="1">
      <c r="A327" s="1705"/>
      <c r="B327" s="1705"/>
      <c r="C327" s="1705"/>
      <c r="D327" s="1705"/>
      <c r="E327" s="1705"/>
      <c r="F327" s="1705"/>
      <c r="G327" s="1705"/>
      <c r="H327" s="1705"/>
      <c r="I327" s="1705"/>
      <c r="J327" s="1705"/>
      <c r="K327" s="1705"/>
      <c r="L327" s="1705"/>
      <c r="M327" s="1705"/>
      <c r="N327" s="1705"/>
      <c r="O327" s="1705"/>
      <c r="P327" s="1705"/>
      <c r="Q327" s="1705"/>
      <c r="R327" s="1705"/>
      <c r="S327" s="1705"/>
      <c r="T327" s="1705"/>
      <c r="U327" s="1705"/>
      <c r="V327" s="1705"/>
      <c r="W327" s="1705"/>
      <c r="X327" s="1705"/>
      <c r="Y327" s="1705"/>
      <c r="Z327" s="1705"/>
      <c r="AA327" s="1705"/>
      <c r="AB327" s="1705"/>
      <c r="AC327" s="1705"/>
      <c r="AD327" s="1705"/>
      <c r="AE327" s="1705"/>
      <c r="AF327" s="1705"/>
      <c r="AG327" s="1705"/>
      <c r="AH327" s="1705"/>
    </row>
    <row r="328" spans="1:34" ht="15.75" customHeight="1">
      <c r="A328" s="1705"/>
      <c r="B328" s="1705"/>
      <c r="C328" s="1705"/>
      <c r="D328" s="1705"/>
      <c r="E328" s="1705"/>
      <c r="F328" s="1705"/>
      <c r="G328" s="1705"/>
      <c r="H328" s="1705"/>
      <c r="I328" s="1705"/>
      <c r="J328" s="1705"/>
      <c r="K328" s="1705"/>
      <c r="L328" s="1705"/>
      <c r="M328" s="1705"/>
      <c r="N328" s="1705"/>
      <c r="O328" s="1705"/>
      <c r="P328" s="1705"/>
      <c r="Q328" s="1705"/>
      <c r="R328" s="1705"/>
      <c r="S328" s="1705"/>
      <c r="T328" s="1705"/>
      <c r="U328" s="1705"/>
      <c r="V328" s="1705"/>
      <c r="W328" s="1705"/>
      <c r="X328" s="1705"/>
      <c r="Y328" s="1705"/>
      <c r="Z328" s="1705"/>
      <c r="AA328" s="1705"/>
      <c r="AB328" s="1705"/>
      <c r="AC328" s="1705"/>
      <c r="AD328" s="1705"/>
      <c r="AE328" s="1705"/>
      <c r="AF328" s="1705"/>
      <c r="AG328" s="1705"/>
      <c r="AH328" s="1705"/>
    </row>
    <row r="329" spans="1:34" ht="15.75" customHeight="1">
      <c r="A329" s="1705"/>
      <c r="B329" s="1705"/>
      <c r="C329" s="1705"/>
      <c r="D329" s="1705"/>
      <c r="E329" s="1705"/>
      <c r="F329" s="1705"/>
      <c r="G329" s="1705"/>
      <c r="H329" s="1705"/>
      <c r="I329" s="1705"/>
      <c r="J329" s="1705"/>
      <c r="K329" s="1705"/>
      <c r="L329" s="1705"/>
      <c r="M329" s="1705"/>
      <c r="N329" s="1705"/>
      <c r="O329" s="1705"/>
      <c r="P329" s="1705"/>
      <c r="Q329" s="1705"/>
      <c r="R329" s="1705"/>
      <c r="S329" s="1705"/>
      <c r="T329" s="1705"/>
      <c r="U329" s="1705"/>
      <c r="V329" s="1705"/>
      <c r="W329" s="1705"/>
      <c r="X329" s="1705"/>
      <c r="Y329" s="1705"/>
      <c r="Z329" s="1705"/>
      <c r="AA329" s="1705"/>
      <c r="AB329" s="1705"/>
      <c r="AC329" s="1705"/>
      <c r="AD329" s="1705"/>
      <c r="AE329" s="1705"/>
      <c r="AF329" s="1705"/>
      <c r="AG329" s="1705"/>
      <c r="AH329" s="1705"/>
    </row>
    <row r="330" spans="1:34" ht="15.75" customHeight="1">
      <c r="A330" s="1705"/>
      <c r="B330" s="1705"/>
      <c r="C330" s="1705"/>
      <c r="D330" s="1705"/>
      <c r="E330" s="1705"/>
      <c r="F330" s="1705"/>
      <c r="G330" s="1705"/>
      <c r="H330" s="1705"/>
      <c r="I330" s="1705"/>
      <c r="J330" s="1705"/>
      <c r="K330" s="1705"/>
      <c r="L330" s="1705"/>
      <c r="M330" s="1705"/>
      <c r="N330" s="1705"/>
      <c r="O330" s="1705"/>
      <c r="P330" s="1705"/>
      <c r="Q330" s="1705"/>
      <c r="R330" s="1705"/>
      <c r="S330" s="1705"/>
      <c r="T330" s="1705"/>
      <c r="U330" s="1705"/>
      <c r="V330" s="1705"/>
      <c r="W330" s="1705"/>
      <c r="X330" s="1705"/>
      <c r="Y330" s="1705"/>
      <c r="Z330" s="1705"/>
      <c r="AA330" s="1705"/>
      <c r="AB330" s="1705"/>
      <c r="AC330" s="1705"/>
      <c r="AD330" s="1705"/>
      <c r="AE330" s="1705"/>
      <c r="AF330" s="1705"/>
      <c r="AG330" s="1705"/>
      <c r="AH330" s="1705"/>
    </row>
    <row r="331" spans="1:34" ht="15.75" customHeight="1">
      <c r="A331" s="1705"/>
      <c r="B331" s="1705"/>
      <c r="C331" s="1705"/>
      <c r="D331" s="1705"/>
      <c r="E331" s="1705"/>
      <c r="F331" s="1705"/>
      <c r="G331" s="1705"/>
      <c r="H331" s="1705"/>
      <c r="I331" s="1705"/>
      <c r="J331" s="1705"/>
      <c r="K331" s="1705"/>
      <c r="L331" s="1705"/>
      <c r="M331" s="1705"/>
      <c r="N331" s="1705"/>
      <c r="O331" s="1705"/>
      <c r="P331" s="1705"/>
      <c r="Q331" s="1705"/>
      <c r="R331" s="1705"/>
      <c r="S331" s="1705"/>
      <c r="T331" s="1705"/>
      <c r="U331" s="1705"/>
      <c r="V331" s="1705"/>
      <c r="W331" s="1705"/>
      <c r="X331" s="1705"/>
      <c r="Y331" s="1705"/>
      <c r="Z331" s="1705"/>
      <c r="AA331" s="1705"/>
      <c r="AB331" s="1705"/>
      <c r="AC331" s="1705"/>
      <c r="AD331" s="1705"/>
      <c r="AE331" s="1705"/>
      <c r="AF331" s="1705"/>
      <c r="AG331" s="1705"/>
      <c r="AH331" s="1705"/>
    </row>
    <row r="332" spans="1:34" ht="15.75" customHeight="1">
      <c r="A332" s="1705"/>
      <c r="B332" s="1705"/>
      <c r="C332" s="1705"/>
      <c r="D332" s="1705"/>
      <c r="E332" s="1705"/>
      <c r="F332" s="1705"/>
      <c r="G332" s="1705"/>
      <c r="H332" s="1705"/>
      <c r="I332" s="1705"/>
      <c r="J332" s="1705"/>
      <c r="K332" s="1705"/>
      <c r="L332" s="1705"/>
      <c r="M332" s="1705"/>
      <c r="N332" s="1705"/>
      <c r="O332" s="1705"/>
      <c r="P332" s="1705"/>
      <c r="Q332" s="1705"/>
      <c r="R332" s="1705"/>
      <c r="S332" s="1705"/>
      <c r="T332" s="1705"/>
      <c r="U332" s="1705"/>
      <c r="V332" s="1705"/>
      <c r="W332" s="1705"/>
      <c r="X332" s="1705"/>
      <c r="Y332" s="1705"/>
      <c r="Z332" s="1705"/>
      <c r="AA332" s="1705"/>
      <c r="AB332" s="1705"/>
      <c r="AC332" s="1705"/>
      <c r="AD332" s="1705"/>
      <c r="AE332" s="1705"/>
      <c r="AF332" s="1705"/>
      <c r="AG332" s="1705"/>
      <c r="AH332" s="1705"/>
    </row>
    <row r="333" spans="1:34" ht="15.75" customHeight="1">
      <c r="A333" s="1705"/>
      <c r="B333" s="1705"/>
      <c r="C333" s="1705"/>
      <c r="D333" s="1705"/>
      <c r="E333" s="1705"/>
      <c r="F333" s="1705"/>
      <c r="G333" s="1705"/>
      <c r="H333" s="1705"/>
      <c r="I333" s="1705"/>
      <c r="J333" s="1705"/>
      <c r="K333" s="1705"/>
      <c r="L333" s="1705"/>
      <c r="M333" s="1705"/>
      <c r="N333" s="1705"/>
      <c r="O333" s="1705"/>
      <c r="P333" s="1705"/>
      <c r="Q333" s="1705"/>
      <c r="R333" s="1705"/>
      <c r="S333" s="1705"/>
      <c r="T333" s="1705"/>
      <c r="U333" s="1705"/>
      <c r="V333" s="1705"/>
      <c r="W333" s="1705"/>
      <c r="X333" s="1705"/>
      <c r="Y333" s="1705"/>
      <c r="Z333" s="1705"/>
      <c r="AA333" s="1705"/>
      <c r="AB333" s="1705"/>
      <c r="AC333" s="1705"/>
      <c r="AD333" s="1705"/>
      <c r="AE333" s="1705"/>
      <c r="AF333" s="1705"/>
      <c r="AG333" s="1705"/>
      <c r="AH333" s="1705"/>
    </row>
    <row r="334" spans="1:34" ht="15.75" customHeight="1">
      <c r="A334" s="1705"/>
      <c r="B334" s="1705"/>
      <c r="C334" s="1705"/>
      <c r="D334" s="1705"/>
      <c r="E334" s="1705"/>
      <c r="F334" s="1705"/>
      <c r="G334" s="1705"/>
      <c r="H334" s="1705"/>
      <c r="I334" s="1705"/>
      <c r="J334" s="1705"/>
      <c r="K334" s="1705"/>
      <c r="L334" s="1705"/>
      <c r="M334" s="1705"/>
      <c r="N334" s="1705"/>
      <c r="O334" s="1705"/>
      <c r="P334" s="1705"/>
      <c r="Q334" s="1705"/>
      <c r="R334" s="1705"/>
      <c r="S334" s="1705"/>
      <c r="T334" s="1705"/>
      <c r="U334" s="1705"/>
      <c r="V334" s="1705"/>
      <c r="W334" s="1705"/>
      <c r="X334" s="1705"/>
      <c r="Y334" s="1705"/>
      <c r="Z334" s="1705"/>
      <c r="AA334" s="1705"/>
      <c r="AB334" s="1705"/>
      <c r="AC334" s="1705"/>
      <c r="AD334" s="1705"/>
      <c r="AE334" s="1705"/>
      <c r="AF334" s="1705"/>
      <c r="AG334" s="1705"/>
      <c r="AH334" s="1705"/>
    </row>
    <row r="335" spans="1:34" ht="15.75" customHeight="1">
      <c r="A335" s="1705"/>
      <c r="B335" s="1705"/>
      <c r="C335" s="1705"/>
      <c r="D335" s="1705"/>
      <c r="E335" s="1705"/>
      <c r="F335" s="1705"/>
      <c r="G335" s="1705"/>
      <c r="H335" s="1705"/>
      <c r="I335" s="1705"/>
      <c r="J335" s="1705"/>
      <c r="K335" s="1705"/>
      <c r="L335" s="1705"/>
      <c r="M335" s="1705"/>
      <c r="N335" s="1705"/>
      <c r="O335" s="1705"/>
      <c r="P335" s="1705"/>
      <c r="Q335" s="1705"/>
      <c r="R335" s="1705"/>
      <c r="S335" s="1705"/>
      <c r="T335" s="1705"/>
      <c r="U335" s="1705"/>
      <c r="V335" s="1705"/>
      <c r="W335" s="1705"/>
      <c r="X335" s="1705"/>
      <c r="Y335" s="1705"/>
      <c r="Z335" s="1705"/>
      <c r="AA335" s="1705"/>
      <c r="AB335" s="1705"/>
      <c r="AC335" s="1705"/>
      <c r="AD335" s="1705"/>
      <c r="AE335" s="1705"/>
      <c r="AF335" s="1705"/>
      <c r="AG335" s="1705"/>
      <c r="AH335" s="1705"/>
    </row>
    <row r="336" spans="1:34" ht="15.75" customHeight="1">
      <c r="A336" s="1705"/>
      <c r="B336" s="1705"/>
      <c r="C336" s="1705"/>
      <c r="D336" s="1705"/>
      <c r="E336" s="1705"/>
      <c r="F336" s="1705"/>
      <c r="G336" s="1705"/>
      <c r="H336" s="1705"/>
      <c r="I336" s="1705"/>
      <c r="J336" s="1705"/>
      <c r="K336" s="1705"/>
      <c r="L336" s="1705"/>
      <c r="M336" s="1705"/>
      <c r="N336" s="1705"/>
      <c r="O336" s="1705"/>
      <c r="P336" s="1705"/>
      <c r="Q336" s="1705"/>
      <c r="R336" s="1705"/>
      <c r="S336" s="1705"/>
      <c r="T336" s="1705"/>
      <c r="U336" s="1705"/>
      <c r="V336" s="1705"/>
      <c r="W336" s="1705"/>
      <c r="X336" s="1705"/>
      <c r="Y336" s="1705"/>
      <c r="Z336" s="1705"/>
      <c r="AA336" s="1705"/>
      <c r="AB336" s="1705"/>
      <c r="AC336" s="1705"/>
      <c r="AD336" s="1705"/>
      <c r="AE336" s="1705"/>
      <c r="AF336" s="1705"/>
      <c r="AG336" s="1705"/>
      <c r="AH336" s="1705"/>
    </row>
    <row r="337" spans="1:34" ht="15.75" customHeight="1">
      <c r="A337" s="1705"/>
      <c r="B337" s="1705"/>
      <c r="C337" s="1705"/>
      <c r="D337" s="1705"/>
      <c r="E337" s="1705"/>
      <c r="F337" s="1705"/>
      <c r="G337" s="1705"/>
      <c r="H337" s="1705"/>
      <c r="I337" s="1705"/>
      <c r="J337" s="1705"/>
      <c r="K337" s="1705"/>
      <c r="L337" s="1705"/>
      <c r="M337" s="1705"/>
      <c r="N337" s="1705"/>
      <c r="O337" s="1705"/>
      <c r="P337" s="1705"/>
      <c r="Q337" s="1705"/>
      <c r="R337" s="1705"/>
      <c r="S337" s="1705"/>
      <c r="T337" s="1705"/>
      <c r="U337" s="1705"/>
      <c r="V337" s="1705"/>
      <c r="W337" s="1705"/>
      <c r="X337" s="1705"/>
      <c r="Y337" s="1705"/>
      <c r="Z337" s="1705"/>
      <c r="AA337" s="1705"/>
      <c r="AB337" s="1705"/>
      <c r="AC337" s="1705"/>
      <c r="AD337" s="1705"/>
      <c r="AE337" s="1705"/>
      <c r="AF337" s="1705"/>
      <c r="AG337" s="1705"/>
      <c r="AH337" s="1705"/>
    </row>
    <row r="338" spans="1:34" ht="15.75" customHeight="1">
      <c r="A338" s="1705"/>
      <c r="B338" s="1705"/>
      <c r="C338" s="1705"/>
      <c r="D338" s="1705"/>
      <c r="E338" s="1705"/>
      <c r="F338" s="1705"/>
      <c r="G338" s="1705"/>
      <c r="H338" s="1705"/>
      <c r="I338" s="1705"/>
      <c r="J338" s="1705"/>
      <c r="K338" s="1705"/>
      <c r="L338" s="1705"/>
      <c r="M338" s="1705"/>
      <c r="N338" s="1705"/>
      <c r="O338" s="1705"/>
      <c r="P338" s="1705"/>
      <c r="Q338" s="1705"/>
      <c r="R338" s="1705"/>
      <c r="S338" s="1705"/>
      <c r="T338" s="1705"/>
      <c r="U338" s="1705"/>
      <c r="V338" s="1705"/>
      <c r="W338" s="1705"/>
      <c r="X338" s="1705"/>
      <c r="Y338" s="1705"/>
      <c r="Z338" s="1705"/>
      <c r="AA338" s="1705"/>
      <c r="AB338" s="1705"/>
      <c r="AC338" s="1705"/>
      <c r="AD338" s="1705"/>
      <c r="AE338" s="1705"/>
      <c r="AF338" s="1705"/>
      <c r="AG338" s="1705"/>
      <c r="AH338" s="1705"/>
    </row>
    <row r="339" spans="1:34" ht="15.75" customHeight="1">
      <c r="A339" s="1705"/>
      <c r="B339" s="1705"/>
      <c r="C339" s="1705"/>
      <c r="D339" s="1705"/>
      <c r="E339" s="1705"/>
      <c r="F339" s="1705"/>
      <c r="G339" s="1705"/>
      <c r="H339" s="1705"/>
      <c r="I339" s="1705"/>
      <c r="J339" s="1705"/>
      <c r="K339" s="1705"/>
      <c r="L339" s="1705"/>
      <c r="M339" s="1705"/>
      <c r="N339" s="1705"/>
      <c r="O339" s="1705"/>
      <c r="P339" s="1705"/>
      <c r="Q339" s="1705"/>
      <c r="R339" s="1705"/>
      <c r="S339" s="1705"/>
      <c r="T339" s="1705"/>
      <c r="U339" s="1705"/>
      <c r="V339" s="1705"/>
      <c r="W339" s="1705"/>
      <c r="X339" s="1705"/>
      <c r="Y339" s="1705"/>
      <c r="Z339" s="1705"/>
      <c r="AA339" s="1705"/>
      <c r="AB339" s="1705"/>
      <c r="AC339" s="1705"/>
      <c r="AD339" s="1705"/>
      <c r="AE339" s="1705"/>
      <c r="AF339" s="1705"/>
      <c r="AG339" s="1705"/>
      <c r="AH339" s="1705"/>
    </row>
    <row r="340" spans="1:34" ht="15.75" customHeight="1">
      <c r="A340" s="1705"/>
      <c r="B340" s="1705"/>
      <c r="C340" s="1705"/>
      <c r="D340" s="1705"/>
      <c r="E340" s="1705"/>
      <c r="F340" s="1705"/>
      <c r="G340" s="1705"/>
      <c r="H340" s="1705"/>
      <c r="I340" s="1705"/>
      <c r="J340" s="1705"/>
      <c r="K340" s="1705"/>
      <c r="L340" s="1705"/>
      <c r="M340" s="1705"/>
      <c r="N340" s="1705"/>
      <c r="O340" s="1705"/>
      <c r="P340" s="1705"/>
      <c r="Q340" s="1705"/>
      <c r="R340" s="1705"/>
      <c r="S340" s="1705"/>
      <c r="T340" s="1705"/>
      <c r="U340" s="1705"/>
      <c r="V340" s="1705"/>
      <c r="W340" s="1705"/>
      <c r="X340" s="1705"/>
      <c r="Y340" s="1705"/>
      <c r="Z340" s="1705"/>
      <c r="AA340" s="1705"/>
      <c r="AB340" s="1705"/>
      <c r="AC340" s="1705"/>
      <c r="AD340" s="1705"/>
      <c r="AE340" s="1705"/>
      <c r="AF340" s="1705"/>
      <c r="AG340" s="1705"/>
      <c r="AH340" s="1705"/>
    </row>
    <row r="341" spans="1:34" ht="15.75" customHeight="1">
      <c r="A341" s="1705"/>
      <c r="B341" s="1705"/>
      <c r="C341" s="1705"/>
      <c r="D341" s="1705"/>
      <c r="E341" s="1705"/>
      <c r="F341" s="1705"/>
      <c r="G341" s="1705"/>
      <c r="H341" s="1705"/>
      <c r="I341" s="1705"/>
      <c r="J341" s="1705"/>
      <c r="K341" s="1705"/>
      <c r="L341" s="1705"/>
      <c r="M341" s="1705"/>
      <c r="N341" s="1705"/>
      <c r="O341" s="1705"/>
      <c r="P341" s="1705"/>
      <c r="Q341" s="1705"/>
      <c r="R341" s="1705"/>
      <c r="S341" s="1705"/>
      <c r="T341" s="1705"/>
      <c r="U341" s="1705"/>
      <c r="V341" s="1705"/>
      <c r="W341" s="1705"/>
      <c r="X341" s="1705"/>
      <c r="Y341" s="1705"/>
      <c r="Z341" s="1705"/>
      <c r="AA341" s="1705"/>
      <c r="AB341" s="1705"/>
      <c r="AC341" s="1705"/>
      <c r="AD341" s="1705"/>
      <c r="AE341" s="1705"/>
      <c r="AF341" s="1705"/>
      <c r="AG341" s="1705"/>
      <c r="AH341" s="1705"/>
    </row>
    <row r="342" spans="1:34" ht="15.75" customHeight="1">
      <c r="A342" s="1705"/>
      <c r="B342" s="1705"/>
      <c r="C342" s="1705"/>
      <c r="D342" s="1705"/>
      <c r="E342" s="1705"/>
      <c r="F342" s="1705"/>
      <c r="G342" s="1705"/>
      <c r="H342" s="1705"/>
      <c r="I342" s="1705"/>
      <c r="J342" s="1705"/>
      <c r="K342" s="1705"/>
      <c r="L342" s="1705"/>
      <c r="M342" s="1705"/>
      <c r="N342" s="1705"/>
      <c r="O342" s="1705"/>
      <c r="P342" s="1705"/>
      <c r="Q342" s="1705"/>
      <c r="R342" s="1705"/>
      <c r="S342" s="1705"/>
      <c r="T342" s="1705"/>
      <c r="U342" s="1705"/>
      <c r="V342" s="1705"/>
      <c r="W342" s="1705"/>
      <c r="X342" s="1705"/>
      <c r="Y342" s="1705"/>
      <c r="Z342" s="1705"/>
      <c r="AA342" s="1705"/>
      <c r="AB342" s="1705"/>
      <c r="AC342" s="1705"/>
      <c r="AD342" s="1705"/>
      <c r="AE342" s="1705"/>
      <c r="AF342" s="1705"/>
      <c r="AG342" s="1705"/>
      <c r="AH342" s="1705"/>
    </row>
    <row r="343" spans="1:34" ht="15.75" customHeight="1">
      <c r="A343" s="1705"/>
      <c r="B343" s="1705"/>
      <c r="C343" s="1705"/>
      <c r="D343" s="1705"/>
      <c r="E343" s="1705"/>
      <c r="F343" s="1705"/>
      <c r="G343" s="1705"/>
      <c r="H343" s="1705"/>
      <c r="I343" s="1705"/>
      <c r="J343" s="1705"/>
      <c r="K343" s="1705"/>
      <c r="L343" s="1705"/>
      <c r="M343" s="1705"/>
      <c r="N343" s="1705"/>
      <c r="O343" s="1705"/>
      <c r="P343" s="1705"/>
      <c r="Q343" s="1705"/>
      <c r="R343" s="1705"/>
      <c r="S343" s="1705"/>
      <c r="T343" s="1705"/>
      <c r="U343" s="1705"/>
      <c r="V343" s="1705"/>
      <c r="W343" s="1705"/>
      <c r="X343" s="1705"/>
      <c r="Y343" s="1705"/>
      <c r="Z343" s="1705"/>
      <c r="AA343" s="1705"/>
      <c r="AB343" s="1705"/>
      <c r="AC343" s="1705"/>
      <c r="AD343" s="1705"/>
      <c r="AE343" s="1705"/>
      <c r="AF343" s="1705"/>
      <c r="AG343" s="1705"/>
      <c r="AH343" s="1705"/>
    </row>
    <row r="344" spans="1:34" ht="15.75" customHeight="1">
      <c r="A344" s="1705"/>
      <c r="B344" s="1705"/>
      <c r="C344" s="1705"/>
      <c r="D344" s="1705"/>
      <c r="E344" s="1705"/>
      <c r="F344" s="1705"/>
      <c r="G344" s="1705"/>
      <c r="H344" s="1705"/>
      <c r="I344" s="1705"/>
      <c r="J344" s="1705"/>
      <c r="K344" s="1705"/>
      <c r="L344" s="1705"/>
      <c r="M344" s="1705"/>
      <c r="N344" s="1705"/>
      <c r="O344" s="1705"/>
      <c r="P344" s="1705"/>
      <c r="Q344" s="1705"/>
      <c r="R344" s="1705"/>
      <c r="S344" s="1705"/>
      <c r="T344" s="1705"/>
      <c r="U344" s="1705"/>
      <c r="V344" s="1705"/>
      <c r="W344" s="1705"/>
      <c r="X344" s="1705"/>
      <c r="Y344" s="1705"/>
      <c r="Z344" s="1705"/>
      <c r="AA344" s="1705"/>
      <c r="AB344" s="1705"/>
      <c r="AC344" s="1705"/>
      <c r="AD344" s="1705"/>
      <c r="AE344" s="1705"/>
      <c r="AF344" s="1705"/>
      <c r="AG344" s="1705"/>
      <c r="AH344" s="1705"/>
    </row>
    <row r="345" spans="1:34" ht="15.75" customHeight="1">
      <c r="A345" s="1705"/>
      <c r="B345" s="1705"/>
      <c r="C345" s="1705"/>
      <c r="D345" s="1705"/>
      <c r="E345" s="1705"/>
      <c r="F345" s="1705"/>
      <c r="G345" s="1705"/>
      <c r="H345" s="1705"/>
      <c r="I345" s="1705"/>
      <c r="J345" s="1705"/>
      <c r="K345" s="1705"/>
      <c r="L345" s="1705"/>
      <c r="M345" s="1705"/>
      <c r="N345" s="1705"/>
      <c r="O345" s="1705"/>
      <c r="P345" s="1705"/>
      <c r="Q345" s="1705"/>
      <c r="R345" s="1705"/>
      <c r="S345" s="1705"/>
      <c r="T345" s="1705"/>
      <c r="U345" s="1705"/>
      <c r="V345" s="1705"/>
      <c r="W345" s="1705"/>
      <c r="X345" s="1705"/>
      <c r="Y345" s="1705"/>
      <c r="Z345" s="1705"/>
      <c r="AA345" s="1705"/>
      <c r="AB345" s="1705"/>
      <c r="AC345" s="1705"/>
      <c r="AD345" s="1705"/>
      <c r="AE345" s="1705"/>
      <c r="AF345" s="1705"/>
      <c r="AG345" s="1705"/>
      <c r="AH345" s="1705"/>
    </row>
    <row r="346" spans="1:34" ht="15.75" customHeight="1">
      <c r="A346" s="1705"/>
      <c r="B346" s="1705"/>
      <c r="C346" s="1705"/>
      <c r="D346" s="1705"/>
      <c r="E346" s="1705"/>
      <c r="F346" s="1705"/>
      <c r="G346" s="1705"/>
      <c r="H346" s="1705"/>
      <c r="I346" s="1705"/>
      <c r="J346" s="1705"/>
      <c r="K346" s="1705"/>
      <c r="L346" s="1705"/>
      <c r="M346" s="1705"/>
      <c r="N346" s="1705"/>
      <c r="O346" s="1705"/>
      <c r="P346" s="1705"/>
      <c r="Q346" s="1705"/>
      <c r="R346" s="1705"/>
      <c r="S346" s="1705"/>
      <c r="T346" s="1705"/>
      <c r="U346" s="1705"/>
      <c r="V346" s="1705"/>
      <c r="W346" s="1705"/>
      <c r="X346" s="1705"/>
      <c r="Y346" s="1705"/>
      <c r="Z346" s="1705"/>
      <c r="AA346" s="1705"/>
      <c r="AB346" s="1705"/>
      <c r="AC346" s="1705"/>
      <c r="AD346" s="1705"/>
      <c r="AE346" s="1705"/>
      <c r="AF346" s="1705"/>
      <c r="AG346" s="1705"/>
      <c r="AH346" s="1705"/>
    </row>
    <row r="347" spans="1:34" ht="15.75" customHeight="1">
      <c r="A347" s="1705"/>
      <c r="B347" s="1705"/>
      <c r="C347" s="1705"/>
      <c r="D347" s="1705"/>
      <c r="E347" s="1705"/>
      <c r="F347" s="1705"/>
      <c r="G347" s="1705"/>
      <c r="H347" s="1705"/>
      <c r="I347" s="1705"/>
      <c r="J347" s="1705"/>
      <c r="K347" s="1705"/>
      <c r="L347" s="1705"/>
      <c r="M347" s="1705"/>
      <c r="N347" s="1705"/>
      <c r="O347" s="1705"/>
      <c r="P347" s="1705"/>
      <c r="Q347" s="1705"/>
      <c r="R347" s="1705"/>
      <c r="S347" s="1705"/>
      <c r="T347" s="1705"/>
      <c r="U347" s="1705"/>
      <c r="V347" s="1705"/>
      <c r="W347" s="1705"/>
      <c r="X347" s="1705"/>
      <c r="Y347" s="1705"/>
      <c r="Z347" s="1705"/>
      <c r="AA347" s="1705"/>
      <c r="AB347" s="1705"/>
      <c r="AC347" s="1705"/>
      <c r="AD347" s="1705"/>
      <c r="AE347" s="1705"/>
      <c r="AF347" s="1705"/>
      <c r="AG347" s="1705"/>
      <c r="AH347" s="1705"/>
    </row>
    <row r="348" spans="1:34" ht="15.75" customHeight="1">
      <c r="A348" s="1705"/>
      <c r="B348" s="1705"/>
      <c r="C348" s="1705"/>
      <c r="D348" s="1705"/>
      <c r="E348" s="1705"/>
      <c r="F348" s="1705"/>
      <c r="G348" s="1705"/>
      <c r="H348" s="1705"/>
      <c r="I348" s="1705"/>
      <c r="J348" s="1705"/>
      <c r="K348" s="1705"/>
      <c r="L348" s="1705"/>
      <c r="M348" s="1705"/>
      <c r="N348" s="1705"/>
      <c r="O348" s="1705"/>
      <c r="P348" s="1705"/>
      <c r="Q348" s="1705"/>
      <c r="R348" s="1705"/>
      <c r="S348" s="1705"/>
      <c r="T348" s="1705"/>
      <c r="U348" s="1705"/>
      <c r="V348" s="1705"/>
      <c r="W348" s="1705"/>
      <c r="X348" s="1705"/>
      <c r="Y348" s="1705"/>
      <c r="Z348" s="1705"/>
      <c r="AA348" s="1705"/>
      <c r="AB348" s="1705"/>
      <c r="AC348" s="1705"/>
      <c r="AD348" s="1705"/>
      <c r="AE348" s="1705"/>
      <c r="AF348" s="1705"/>
      <c r="AG348" s="1705"/>
      <c r="AH348" s="1705"/>
    </row>
    <row r="349" spans="1:34" ht="15.75" customHeight="1">
      <c r="A349" s="1705"/>
      <c r="B349" s="1705"/>
      <c r="C349" s="1705"/>
      <c r="D349" s="1705"/>
      <c r="E349" s="1705"/>
      <c r="F349" s="1705"/>
      <c r="G349" s="1705"/>
      <c r="H349" s="1705"/>
      <c r="I349" s="1705"/>
      <c r="J349" s="1705"/>
      <c r="K349" s="1705"/>
      <c r="L349" s="1705"/>
      <c r="M349" s="1705"/>
      <c r="N349" s="1705"/>
      <c r="O349" s="1705"/>
      <c r="P349" s="1705"/>
      <c r="Q349" s="1705"/>
      <c r="R349" s="1705"/>
      <c r="S349" s="1705"/>
      <c r="T349" s="1705"/>
      <c r="U349" s="1705"/>
      <c r="V349" s="1705"/>
      <c r="W349" s="1705"/>
      <c r="X349" s="1705"/>
      <c r="Y349" s="1705"/>
      <c r="Z349" s="1705"/>
      <c r="AA349" s="1705"/>
      <c r="AB349" s="1705"/>
      <c r="AC349" s="1705"/>
      <c r="AD349" s="1705"/>
      <c r="AE349" s="1705"/>
      <c r="AF349" s="1705"/>
      <c r="AG349" s="1705"/>
      <c r="AH349" s="1705"/>
    </row>
    <row r="350" spans="1:34" ht="15.75" customHeight="1">
      <c r="A350" s="1705"/>
      <c r="B350" s="1705"/>
      <c r="C350" s="1705"/>
      <c r="D350" s="1705"/>
      <c r="E350" s="1705"/>
      <c r="F350" s="1705"/>
      <c r="G350" s="1705"/>
      <c r="H350" s="1705"/>
      <c r="I350" s="1705"/>
      <c r="J350" s="1705"/>
      <c r="K350" s="1705"/>
      <c r="L350" s="1705"/>
      <c r="M350" s="1705"/>
      <c r="N350" s="1705"/>
      <c r="O350" s="1705"/>
      <c r="P350" s="1705"/>
      <c r="Q350" s="1705"/>
      <c r="R350" s="1705"/>
      <c r="S350" s="1705"/>
      <c r="T350" s="1705"/>
      <c r="U350" s="1705"/>
      <c r="V350" s="1705"/>
      <c r="W350" s="1705"/>
      <c r="X350" s="1705"/>
      <c r="Y350" s="1705"/>
      <c r="Z350" s="1705"/>
      <c r="AA350" s="1705"/>
      <c r="AB350" s="1705"/>
      <c r="AC350" s="1705"/>
      <c r="AD350" s="1705"/>
      <c r="AE350" s="1705"/>
      <c r="AF350" s="1705"/>
      <c r="AG350" s="1705"/>
      <c r="AH350" s="1705"/>
    </row>
    <row r="351" spans="1:34" ht="15.75" customHeight="1">
      <c r="A351" s="1705"/>
      <c r="B351" s="1705"/>
      <c r="C351" s="1705"/>
      <c r="D351" s="1705"/>
      <c r="E351" s="1705"/>
      <c r="F351" s="1705"/>
      <c r="G351" s="1705"/>
      <c r="H351" s="1705"/>
      <c r="I351" s="1705"/>
      <c r="J351" s="1705"/>
      <c r="K351" s="1705"/>
      <c r="L351" s="1705"/>
      <c r="M351" s="1705"/>
      <c r="N351" s="1705"/>
      <c r="O351" s="1705"/>
      <c r="P351" s="1705"/>
      <c r="Q351" s="1705"/>
      <c r="R351" s="1705"/>
      <c r="S351" s="1705"/>
      <c r="T351" s="1705"/>
      <c r="U351" s="1705"/>
      <c r="V351" s="1705"/>
      <c r="W351" s="1705"/>
      <c r="X351" s="1705"/>
      <c r="Y351" s="1705"/>
      <c r="Z351" s="1705"/>
      <c r="AA351" s="1705"/>
      <c r="AB351" s="1705"/>
      <c r="AC351" s="1705"/>
      <c r="AD351" s="1705"/>
      <c r="AE351" s="1705"/>
      <c r="AF351" s="1705"/>
      <c r="AG351" s="1705"/>
      <c r="AH351" s="1705"/>
    </row>
    <row r="352" spans="1:34" ht="15.75" customHeight="1">
      <c r="A352" s="1705"/>
      <c r="B352" s="1705"/>
      <c r="C352" s="1705"/>
      <c r="D352" s="1705"/>
      <c r="E352" s="1705"/>
      <c r="F352" s="1705"/>
      <c r="G352" s="1705"/>
      <c r="H352" s="1705"/>
      <c r="I352" s="1705"/>
      <c r="J352" s="1705"/>
      <c r="K352" s="1705"/>
      <c r="L352" s="1705"/>
      <c r="M352" s="1705"/>
      <c r="N352" s="1705"/>
      <c r="O352" s="1705"/>
      <c r="P352" s="1705"/>
      <c r="Q352" s="1705"/>
      <c r="R352" s="1705"/>
      <c r="S352" s="1705"/>
      <c r="T352" s="1705"/>
      <c r="U352" s="1705"/>
      <c r="V352" s="1705"/>
      <c r="W352" s="1705"/>
      <c r="X352" s="1705"/>
      <c r="Y352" s="1705"/>
      <c r="Z352" s="1705"/>
      <c r="AA352" s="1705"/>
      <c r="AB352" s="1705"/>
      <c r="AC352" s="1705"/>
      <c r="AD352" s="1705"/>
      <c r="AE352" s="1705"/>
      <c r="AF352" s="1705"/>
      <c r="AG352" s="1705"/>
      <c r="AH352" s="1705"/>
    </row>
    <row r="353" spans="1:34" ht="15.75" customHeight="1">
      <c r="A353" s="1705"/>
      <c r="B353" s="1705"/>
      <c r="C353" s="1705"/>
      <c r="D353" s="1705"/>
      <c r="E353" s="1705"/>
      <c r="F353" s="1705"/>
      <c r="G353" s="1705"/>
      <c r="H353" s="1705"/>
      <c r="I353" s="1705"/>
      <c r="J353" s="1705"/>
      <c r="K353" s="1705"/>
      <c r="L353" s="1705"/>
      <c r="M353" s="1705"/>
      <c r="N353" s="1705"/>
      <c r="O353" s="1705"/>
      <c r="P353" s="1705"/>
      <c r="Q353" s="1705"/>
      <c r="R353" s="1705"/>
      <c r="S353" s="1705"/>
      <c r="T353" s="1705"/>
      <c r="U353" s="1705"/>
      <c r="V353" s="1705"/>
      <c r="W353" s="1705"/>
      <c r="X353" s="1705"/>
      <c r="Y353" s="1705"/>
      <c r="Z353" s="1705"/>
      <c r="AA353" s="1705"/>
      <c r="AB353" s="1705"/>
      <c r="AC353" s="1705"/>
      <c r="AD353" s="1705"/>
      <c r="AE353" s="1705"/>
      <c r="AF353" s="1705"/>
      <c r="AG353" s="1705"/>
      <c r="AH353" s="1705"/>
    </row>
    <row r="354" spans="1:34" ht="15.75" customHeight="1">
      <c r="A354" s="1705"/>
      <c r="B354" s="1705"/>
      <c r="C354" s="1705"/>
      <c r="D354" s="1705"/>
      <c r="E354" s="1705"/>
      <c r="F354" s="1705"/>
      <c r="G354" s="1705"/>
      <c r="H354" s="1705"/>
      <c r="I354" s="1705"/>
      <c r="J354" s="1705"/>
      <c r="K354" s="1705"/>
      <c r="L354" s="1705"/>
      <c r="M354" s="1705"/>
      <c r="N354" s="1705"/>
      <c r="O354" s="1705"/>
      <c r="P354" s="1705"/>
      <c r="Q354" s="1705"/>
      <c r="R354" s="1705"/>
      <c r="S354" s="1705"/>
      <c r="T354" s="1705"/>
      <c r="U354" s="1705"/>
      <c r="V354" s="1705"/>
      <c r="W354" s="1705"/>
      <c r="X354" s="1705"/>
      <c r="Y354" s="1705"/>
      <c r="Z354" s="1705"/>
      <c r="AA354" s="1705"/>
      <c r="AB354" s="1705"/>
      <c r="AC354" s="1705"/>
      <c r="AD354" s="1705"/>
      <c r="AE354" s="1705"/>
      <c r="AF354" s="1705"/>
      <c r="AG354" s="1705"/>
      <c r="AH354" s="1705"/>
    </row>
    <row r="355" spans="1:34" ht="15.75" customHeight="1">
      <c r="A355" s="1705"/>
      <c r="B355" s="1705"/>
      <c r="C355" s="1705"/>
      <c r="D355" s="1705"/>
      <c r="E355" s="1705"/>
      <c r="F355" s="1705"/>
      <c r="G355" s="1705"/>
      <c r="H355" s="1705"/>
      <c r="I355" s="1705"/>
      <c r="J355" s="1705"/>
      <c r="K355" s="1705"/>
      <c r="L355" s="1705"/>
      <c r="M355" s="1705"/>
      <c r="N355" s="1705"/>
      <c r="O355" s="1705"/>
      <c r="P355" s="1705"/>
      <c r="Q355" s="1705"/>
      <c r="R355" s="1705"/>
      <c r="S355" s="1705"/>
      <c r="T355" s="1705"/>
      <c r="U355" s="1705"/>
      <c r="V355" s="1705"/>
      <c r="W355" s="1705"/>
      <c r="X355" s="1705"/>
      <c r="Y355" s="1705"/>
      <c r="Z355" s="1705"/>
      <c r="AA355" s="1705"/>
      <c r="AB355" s="1705"/>
      <c r="AC355" s="1705"/>
      <c r="AD355" s="1705"/>
      <c r="AE355" s="1705"/>
      <c r="AF355" s="1705"/>
      <c r="AG355" s="1705"/>
      <c r="AH355" s="1705"/>
    </row>
    <row r="356" spans="1:34" ht="15.75" customHeight="1">
      <c r="A356" s="1705"/>
      <c r="B356" s="1705"/>
      <c r="C356" s="1705"/>
      <c r="D356" s="1705"/>
      <c r="E356" s="1705"/>
      <c r="F356" s="1705"/>
      <c r="G356" s="1705"/>
      <c r="H356" s="1705"/>
      <c r="I356" s="1705"/>
      <c r="J356" s="1705"/>
      <c r="K356" s="1705"/>
      <c r="L356" s="1705"/>
      <c r="M356" s="1705"/>
      <c r="N356" s="1705"/>
      <c r="O356" s="1705"/>
      <c r="P356" s="1705"/>
      <c r="Q356" s="1705"/>
      <c r="R356" s="1705"/>
      <c r="S356" s="1705"/>
      <c r="T356" s="1705"/>
      <c r="U356" s="1705"/>
      <c r="V356" s="1705"/>
      <c r="W356" s="1705"/>
      <c r="X356" s="1705"/>
      <c r="Y356" s="1705"/>
      <c r="Z356" s="1705"/>
      <c r="AA356" s="1705"/>
      <c r="AB356" s="1705"/>
      <c r="AC356" s="1705"/>
      <c r="AD356" s="1705"/>
      <c r="AE356" s="1705"/>
      <c r="AF356" s="1705"/>
      <c r="AG356" s="1705"/>
      <c r="AH356" s="1705"/>
    </row>
    <row r="357" spans="1:34" ht="15.75" customHeight="1">
      <c r="A357" s="1705"/>
      <c r="B357" s="1705"/>
      <c r="C357" s="1705"/>
      <c r="D357" s="1705"/>
      <c r="E357" s="1705"/>
      <c r="F357" s="1705"/>
      <c r="G357" s="1705"/>
      <c r="H357" s="1705"/>
      <c r="I357" s="1705"/>
      <c r="J357" s="1705"/>
      <c r="K357" s="1705"/>
      <c r="L357" s="1705"/>
      <c r="M357" s="1705"/>
      <c r="N357" s="1705"/>
      <c r="O357" s="1705"/>
      <c r="P357" s="1705"/>
      <c r="Q357" s="1705"/>
      <c r="R357" s="1705"/>
      <c r="S357" s="1705"/>
      <c r="T357" s="1705"/>
      <c r="U357" s="1705"/>
      <c r="V357" s="1705"/>
      <c r="W357" s="1705"/>
      <c r="X357" s="1705"/>
      <c r="Y357" s="1705"/>
      <c r="Z357" s="1705"/>
      <c r="AA357" s="1705"/>
      <c r="AB357" s="1705"/>
      <c r="AC357" s="1705"/>
      <c r="AD357" s="1705"/>
      <c r="AE357" s="1705"/>
      <c r="AF357" s="1705"/>
      <c r="AG357" s="1705"/>
      <c r="AH357" s="1705"/>
    </row>
    <row r="358" spans="1:34" ht="15.75" customHeight="1">
      <c r="A358" s="1705"/>
      <c r="B358" s="1705"/>
      <c r="C358" s="1705"/>
      <c r="D358" s="1705"/>
      <c r="E358" s="1705"/>
      <c r="F358" s="1705"/>
      <c r="G358" s="1705"/>
      <c r="H358" s="1705"/>
      <c r="I358" s="1705"/>
      <c r="J358" s="1705"/>
      <c r="K358" s="1705"/>
      <c r="L358" s="1705"/>
      <c r="M358" s="1705"/>
      <c r="N358" s="1705"/>
      <c r="O358" s="1705"/>
      <c r="P358" s="1705"/>
      <c r="Q358" s="1705"/>
      <c r="R358" s="1705"/>
      <c r="S358" s="1705"/>
      <c r="T358" s="1705"/>
      <c r="U358" s="1705"/>
      <c r="V358" s="1705"/>
      <c r="W358" s="1705"/>
      <c r="X358" s="1705"/>
      <c r="Y358" s="1705"/>
      <c r="Z358" s="1705"/>
      <c r="AA358" s="1705"/>
      <c r="AB358" s="1705"/>
      <c r="AC358" s="1705"/>
      <c r="AD358" s="1705"/>
      <c r="AE358" s="1705"/>
      <c r="AF358" s="1705"/>
      <c r="AG358" s="1705"/>
      <c r="AH358" s="1705"/>
    </row>
    <row r="359" spans="1:34" ht="15.75" customHeight="1">
      <c r="A359" s="1705"/>
      <c r="B359" s="1705"/>
      <c r="C359" s="1705"/>
      <c r="D359" s="1705"/>
      <c r="E359" s="1705"/>
      <c r="F359" s="1705"/>
      <c r="G359" s="1705"/>
      <c r="H359" s="1705"/>
      <c r="I359" s="1705"/>
      <c r="J359" s="1705"/>
      <c r="K359" s="1705"/>
      <c r="L359" s="1705"/>
      <c r="M359" s="1705"/>
      <c r="N359" s="1705"/>
      <c r="O359" s="1705"/>
      <c r="P359" s="1705"/>
      <c r="Q359" s="1705"/>
      <c r="R359" s="1705"/>
      <c r="S359" s="1705"/>
      <c r="T359" s="1705"/>
      <c r="U359" s="1705"/>
      <c r="V359" s="1705"/>
      <c r="W359" s="1705"/>
      <c r="X359" s="1705"/>
      <c r="Y359" s="1705"/>
      <c r="Z359" s="1705"/>
      <c r="AA359" s="1705"/>
      <c r="AB359" s="1705"/>
      <c r="AC359" s="1705"/>
      <c r="AD359" s="1705"/>
      <c r="AE359" s="1705"/>
      <c r="AF359" s="1705"/>
      <c r="AG359" s="1705"/>
      <c r="AH359" s="1705"/>
    </row>
    <row r="360" spans="1:34" ht="15.75" customHeight="1">
      <c r="A360" s="1705"/>
      <c r="B360" s="1705"/>
      <c r="C360" s="1705"/>
      <c r="D360" s="1705"/>
      <c r="E360" s="1705"/>
      <c r="F360" s="1705"/>
      <c r="G360" s="1705"/>
      <c r="H360" s="1705"/>
      <c r="I360" s="1705"/>
      <c r="J360" s="1705"/>
      <c r="K360" s="1705"/>
      <c r="L360" s="1705"/>
      <c r="M360" s="1705"/>
      <c r="N360" s="1705"/>
      <c r="O360" s="1705"/>
      <c r="P360" s="1705"/>
      <c r="Q360" s="1705"/>
      <c r="R360" s="1705"/>
      <c r="S360" s="1705"/>
      <c r="T360" s="1705"/>
      <c r="U360" s="1705"/>
      <c r="V360" s="1705"/>
      <c r="W360" s="1705"/>
      <c r="X360" s="1705"/>
      <c r="Y360" s="1705"/>
      <c r="Z360" s="1705"/>
      <c r="AA360" s="1705"/>
      <c r="AB360" s="1705"/>
      <c r="AC360" s="1705"/>
      <c r="AD360" s="1705"/>
      <c r="AE360" s="1705"/>
      <c r="AF360" s="1705"/>
      <c r="AG360" s="1705"/>
      <c r="AH360" s="1705"/>
    </row>
    <row r="361" spans="1:34" ht="15.75" customHeight="1">
      <c r="A361" s="1705"/>
      <c r="B361" s="1705"/>
      <c r="C361" s="1705"/>
      <c r="D361" s="1705"/>
      <c r="E361" s="1705"/>
      <c r="F361" s="1705"/>
      <c r="G361" s="1705"/>
      <c r="H361" s="1705"/>
      <c r="I361" s="1705"/>
      <c r="J361" s="1705"/>
      <c r="K361" s="1705"/>
      <c r="L361" s="1705"/>
      <c r="M361" s="1705"/>
      <c r="N361" s="1705"/>
      <c r="O361" s="1705"/>
      <c r="P361" s="1705"/>
      <c r="Q361" s="1705"/>
      <c r="R361" s="1705"/>
      <c r="S361" s="1705"/>
      <c r="T361" s="1705"/>
      <c r="U361" s="1705"/>
      <c r="V361" s="1705"/>
      <c r="W361" s="1705"/>
      <c r="X361" s="1705"/>
      <c r="Y361" s="1705"/>
      <c r="Z361" s="1705"/>
      <c r="AA361" s="1705"/>
      <c r="AB361" s="1705"/>
      <c r="AC361" s="1705"/>
      <c r="AD361" s="1705"/>
      <c r="AE361" s="1705"/>
      <c r="AF361" s="1705"/>
      <c r="AG361" s="1705"/>
      <c r="AH361" s="1705"/>
    </row>
    <row r="362" spans="1:34" ht="15.75" customHeight="1">
      <c r="A362" s="1705"/>
      <c r="B362" s="1705"/>
      <c r="C362" s="1705"/>
      <c r="D362" s="1705"/>
      <c r="E362" s="1705"/>
      <c r="F362" s="1705"/>
      <c r="G362" s="1705"/>
      <c r="H362" s="1705"/>
      <c r="I362" s="1705"/>
      <c r="J362" s="1705"/>
      <c r="K362" s="1705"/>
      <c r="L362" s="1705"/>
      <c r="M362" s="1705"/>
      <c r="N362" s="1705"/>
      <c r="O362" s="1705"/>
      <c r="P362" s="1705"/>
      <c r="Q362" s="1705"/>
      <c r="R362" s="1705"/>
      <c r="S362" s="1705"/>
      <c r="T362" s="1705"/>
      <c r="U362" s="1705"/>
      <c r="V362" s="1705"/>
      <c r="W362" s="1705"/>
      <c r="X362" s="1705"/>
      <c r="Y362" s="1705"/>
      <c r="Z362" s="1705"/>
      <c r="AA362" s="1705"/>
      <c r="AB362" s="1705"/>
      <c r="AC362" s="1705"/>
      <c r="AD362" s="1705"/>
      <c r="AE362" s="1705"/>
      <c r="AF362" s="1705"/>
      <c r="AG362" s="1705"/>
      <c r="AH362" s="1705"/>
    </row>
    <row r="363" spans="1:34" ht="15.75" customHeight="1">
      <c r="A363" s="1705"/>
      <c r="B363" s="1705"/>
      <c r="C363" s="1705"/>
      <c r="D363" s="1705"/>
      <c r="E363" s="1705"/>
      <c r="F363" s="1705"/>
      <c r="G363" s="1705"/>
      <c r="H363" s="1705"/>
      <c r="I363" s="1705"/>
      <c r="J363" s="1705"/>
      <c r="K363" s="1705"/>
      <c r="L363" s="1705"/>
      <c r="M363" s="1705"/>
      <c r="N363" s="1705"/>
      <c r="O363" s="1705"/>
      <c r="P363" s="1705"/>
      <c r="Q363" s="1705"/>
      <c r="R363" s="1705"/>
      <c r="S363" s="1705"/>
      <c r="T363" s="1705"/>
      <c r="U363" s="1705"/>
      <c r="V363" s="1705"/>
      <c r="W363" s="1705"/>
      <c r="X363" s="1705"/>
      <c r="Y363" s="1705"/>
      <c r="Z363" s="1705"/>
      <c r="AA363" s="1705"/>
      <c r="AB363" s="1705"/>
      <c r="AC363" s="1705"/>
      <c r="AD363" s="1705"/>
      <c r="AE363" s="1705"/>
      <c r="AF363" s="1705"/>
      <c r="AG363" s="1705"/>
      <c r="AH363" s="1705"/>
    </row>
    <row r="364" spans="1:34" ht="15.75" customHeight="1">
      <c r="A364" s="1705"/>
      <c r="B364" s="1705"/>
      <c r="C364" s="1705"/>
      <c r="D364" s="1705"/>
      <c r="E364" s="1705"/>
      <c r="F364" s="1705"/>
      <c r="G364" s="1705"/>
      <c r="H364" s="1705"/>
      <c r="I364" s="1705"/>
      <c r="J364" s="1705"/>
      <c r="K364" s="1705"/>
      <c r="L364" s="1705"/>
      <c r="M364" s="1705"/>
      <c r="N364" s="1705"/>
      <c r="O364" s="1705"/>
      <c r="P364" s="1705"/>
      <c r="Q364" s="1705"/>
      <c r="R364" s="1705"/>
      <c r="S364" s="1705"/>
      <c r="T364" s="1705"/>
      <c r="U364" s="1705"/>
      <c r="V364" s="1705"/>
      <c r="W364" s="1705"/>
      <c r="X364" s="1705"/>
      <c r="Y364" s="1705"/>
      <c r="Z364" s="1705"/>
      <c r="AA364" s="1705"/>
      <c r="AB364" s="1705"/>
      <c r="AC364" s="1705"/>
      <c r="AD364" s="1705"/>
      <c r="AE364" s="1705"/>
      <c r="AF364" s="1705"/>
      <c r="AG364" s="1705"/>
      <c r="AH364" s="1705"/>
    </row>
    <row r="365" spans="1:34" ht="15.75" customHeight="1">
      <c r="A365" s="1705"/>
      <c r="B365" s="1705"/>
      <c r="C365" s="1705"/>
      <c r="D365" s="1705"/>
      <c r="E365" s="1705"/>
      <c r="F365" s="1705"/>
      <c r="G365" s="1705"/>
      <c r="H365" s="1705"/>
      <c r="I365" s="1705"/>
      <c r="J365" s="1705"/>
      <c r="K365" s="1705"/>
      <c r="L365" s="1705"/>
      <c r="M365" s="1705"/>
      <c r="N365" s="1705"/>
      <c r="O365" s="1705"/>
      <c r="P365" s="1705"/>
      <c r="Q365" s="1705"/>
      <c r="R365" s="1705"/>
      <c r="S365" s="1705"/>
      <c r="T365" s="1705"/>
      <c r="U365" s="1705"/>
      <c r="V365" s="1705"/>
      <c r="W365" s="1705"/>
      <c r="X365" s="1705"/>
      <c r="Y365" s="1705"/>
      <c r="Z365" s="1705"/>
      <c r="AA365" s="1705"/>
      <c r="AB365" s="1705"/>
      <c r="AC365" s="1705"/>
      <c r="AD365" s="1705"/>
      <c r="AE365" s="1705"/>
      <c r="AF365" s="1705"/>
      <c r="AG365" s="1705"/>
      <c r="AH365" s="1705"/>
    </row>
    <row r="366" spans="1:34" ht="15.75" customHeight="1">
      <c r="A366" s="1705"/>
      <c r="B366" s="1705"/>
      <c r="C366" s="1705"/>
      <c r="D366" s="1705"/>
      <c r="E366" s="1705"/>
      <c r="F366" s="1705"/>
      <c r="G366" s="1705"/>
      <c r="H366" s="1705"/>
      <c r="I366" s="1705"/>
      <c r="J366" s="1705"/>
      <c r="K366" s="1705"/>
      <c r="L366" s="1705"/>
      <c r="M366" s="1705"/>
      <c r="N366" s="1705"/>
      <c r="O366" s="1705"/>
      <c r="P366" s="1705"/>
      <c r="Q366" s="1705"/>
      <c r="R366" s="1705"/>
      <c r="S366" s="1705"/>
      <c r="T366" s="1705"/>
      <c r="U366" s="1705"/>
      <c r="V366" s="1705"/>
      <c r="W366" s="1705"/>
      <c r="X366" s="1705"/>
      <c r="Y366" s="1705"/>
      <c r="Z366" s="1705"/>
      <c r="AA366" s="1705"/>
      <c r="AB366" s="1705"/>
      <c r="AC366" s="1705"/>
      <c r="AD366" s="1705"/>
      <c r="AE366" s="1705"/>
      <c r="AF366" s="1705"/>
      <c r="AG366" s="1705"/>
      <c r="AH366" s="1705"/>
    </row>
    <row r="367" spans="1:34" ht="15.75" customHeight="1">
      <c r="A367" s="1705"/>
      <c r="B367" s="1705"/>
      <c r="C367" s="1705"/>
      <c r="D367" s="1705"/>
      <c r="E367" s="1705"/>
      <c r="F367" s="1705"/>
      <c r="G367" s="1705"/>
      <c r="H367" s="1705"/>
      <c r="I367" s="1705"/>
      <c r="J367" s="1705"/>
      <c r="K367" s="1705"/>
      <c r="L367" s="1705"/>
      <c r="M367" s="1705"/>
      <c r="N367" s="1705"/>
      <c r="O367" s="1705"/>
      <c r="P367" s="1705"/>
      <c r="Q367" s="1705"/>
      <c r="R367" s="1705"/>
      <c r="S367" s="1705"/>
      <c r="T367" s="1705"/>
      <c r="U367" s="1705"/>
      <c r="V367" s="1705"/>
      <c r="W367" s="1705"/>
      <c r="X367" s="1705"/>
      <c r="Y367" s="1705"/>
      <c r="Z367" s="1705"/>
      <c r="AA367" s="1705"/>
      <c r="AB367" s="1705"/>
      <c r="AC367" s="1705"/>
      <c r="AD367" s="1705"/>
      <c r="AE367" s="1705"/>
      <c r="AF367" s="1705"/>
      <c r="AG367" s="1705"/>
      <c r="AH367" s="1705"/>
    </row>
    <row r="368" spans="1:34" ht="15.75" customHeight="1">
      <c r="A368" s="1705"/>
      <c r="B368" s="1705"/>
      <c r="C368" s="1705"/>
      <c r="D368" s="1705"/>
      <c r="E368" s="1705"/>
      <c r="F368" s="1705"/>
      <c r="G368" s="1705"/>
      <c r="H368" s="1705"/>
      <c r="I368" s="1705"/>
      <c r="J368" s="1705"/>
      <c r="K368" s="1705"/>
      <c r="L368" s="1705"/>
      <c r="M368" s="1705"/>
      <c r="N368" s="1705"/>
      <c r="O368" s="1705"/>
      <c r="P368" s="1705"/>
      <c r="Q368" s="1705"/>
      <c r="R368" s="1705"/>
      <c r="S368" s="1705"/>
      <c r="T368" s="1705"/>
      <c r="U368" s="1705"/>
      <c r="V368" s="1705"/>
      <c r="W368" s="1705"/>
      <c r="X368" s="1705"/>
      <c r="Y368" s="1705"/>
      <c r="Z368" s="1705"/>
      <c r="AA368" s="1705"/>
      <c r="AB368" s="1705"/>
      <c r="AC368" s="1705"/>
      <c r="AD368" s="1705"/>
      <c r="AE368" s="1705"/>
      <c r="AF368" s="1705"/>
      <c r="AG368" s="1705"/>
      <c r="AH368" s="1705"/>
    </row>
    <row r="369" spans="1:34" ht="15.75" customHeight="1">
      <c r="A369" s="1705"/>
      <c r="B369" s="1705"/>
      <c r="C369" s="1705"/>
      <c r="D369" s="1705"/>
      <c r="E369" s="1705"/>
      <c r="F369" s="1705"/>
      <c r="G369" s="1705"/>
      <c r="H369" s="1705"/>
      <c r="I369" s="1705"/>
      <c r="J369" s="1705"/>
      <c r="K369" s="1705"/>
      <c r="L369" s="1705"/>
      <c r="M369" s="1705"/>
      <c r="N369" s="1705"/>
      <c r="O369" s="1705"/>
      <c r="P369" s="1705"/>
      <c r="Q369" s="1705"/>
      <c r="R369" s="1705"/>
      <c r="S369" s="1705"/>
      <c r="T369" s="1705"/>
      <c r="U369" s="1705"/>
      <c r="V369" s="1705"/>
      <c r="W369" s="1705"/>
      <c r="X369" s="1705"/>
      <c r="Y369" s="1705"/>
      <c r="Z369" s="1705"/>
      <c r="AA369" s="1705"/>
      <c r="AB369" s="1705"/>
      <c r="AC369" s="1705"/>
      <c r="AD369" s="1705"/>
      <c r="AE369" s="1705"/>
      <c r="AF369" s="1705"/>
      <c r="AG369" s="1705"/>
      <c r="AH369" s="1705"/>
    </row>
    <row r="370" spans="1:34" ht="15.75" customHeight="1">
      <c r="A370" s="1705"/>
      <c r="B370" s="1705"/>
      <c r="C370" s="1705"/>
      <c r="D370" s="1705"/>
      <c r="E370" s="1705"/>
      <c r="F370" s="1705"/>
      <c r="G370" s="1705"/>
      <c r="H370" s="1705"/>
      <c r="I370" s="1705"/>
      <c r="J370" s="1705"/>
      <c r="K370" s="1705"/>
      <c r="L370" s="1705"/>
      <c r="M370" s="1705"/>
      <c r="N370" s="1705"/>
      <c r="O370" s="1705"/>
      <c r="P370" s="1705"/>
      <c r="Q370" s="1705"/>
      <c r="R370" s="1705"/>
      <c r="S370" s="1705"/>
      <c r="T370" s="1705"/>
      <c r="U370" s="1705"/>
      <c r="V370" s="1705"/>
      <c r="W370" s="1705"/>
      <c r="X370" s="1705"/>
      <c r="Y370" s="1705"/>
      <c r="Z370" s="1705"/>
      <c r="AA370" s="1705"/>
      <c r="AB370" s="1705"/>
      <c r="AC370" s="1705"/>
      <c r="AD370" s="1705"/>
      <c r="AE370" s="1705"/>
      <c r="AF370" s="1705"/>
      <c r="AG370" s="1705"/>
      <c r="AH370" s="1705"/>
    </row>
    <row r="371" spans="1:34" ht="15.75" customHeight="1">
      <c r="A371" s="1705"/>
      <c r="B371" s="1705"/>
      <c r="C371" s="1705"/>
      <c r="D371" s="1705"/>
      <c r="E371" s="1705"/>
      <c r="F371" s="1705"/>
      <c r="G371" s="1705"/>
      <c r="H371" s="1705"/>
      <c r="I371" s="1705"/>
      <c r="J371" s="1705"/>
      <c r="K371" s="1705"/>
      <c r="L371" s="1705"/>
      <c r="M371" s="1705"/>
      <c r="N371" s="1705"/>
      <c r="O371" s="1705"/>
      <c r="P371" s="1705"/>
      <c r="Q371" s="1705"/>
      <c r="R371" s="1705"/>
      <c r="S371" s="1705"/>
      <c r="T371" s="1705"/>
      <c r="U371" s="1705"/>
      <c r="V371" s="1705"/>
      <c r="W371" s="1705"/>
      <c r="X371" s="1705"/>
      <c r="Y371" s="1705"/>
      <c r="Z371" s="1705"/>
      <c r="AA371" s="1705"/>
      <c r="AB371" s="1705"/>
      <c r="AC371" s="1705"/>
      <c r="AD371" s="1705"/>
      <c r="AE371" s="1705"/>
      <c r="AF371" s="1705"/>
      <c r="AG371" s="1705"/>
      <c r="AH371" s="1705"/>
    </row>
    <row r="372" spans="1:34" ht="15.75" customHeight="1">
      <c r="A372" s="1705"/>
      <c r="B372" s="1705"/>
      <c r="C372" s="1705"/>
      <c r="D372" s="1705"/>
      <c r="E372" s="1705"/>
      <c r="F372" s="1705"/>
      <c r="G372" s="1705"/>
      <c r="H372" s="1705"/>
      <c r="I372" s="1705"/>
      <c r="J372" s="1705"/>
      <c r="K372" s="1705"/>
      <c r="L372" s="1705"/>
      <c r="M372" s="1705"/>
      <c r="N372" s="1705"/>
      <c r="O372" s="1705"/>
      <c r="P372" s="1705"/>
      <c r="Q372" s="1705"/>
      <c r="R372" s="1705"/>
      <c r="S372" s="1705"/>
      <c r="T372" s="1705"/>
      <c r="U372" s="1705"/>
      <c r="V372" s="1705"/>
      <c r="W372" s="1705"/>
      <c r="X372" s="1705"/>
      <c r="Y372" s="1705"/>
      <c r="Z372" s="1705"/>
      <c r="AA372" s="1705"/>
      <c r="AB372" s="1705"/>
      <c r="AC372" s="1705"/>
      <c r="AD372" s="1705"/>
      <c r="AE372" s="1705"/>
      <c r="AF372" s="1705"/>
      <c r="AG372" s="1705"/>
      <c r="AH372" s="1705"/>
    </row>
    <row r="373" spans="1:34" ht="15.75" customHeight="1">
      <c r="A373" s="1705"/>
      <c r="B373" s="1705"/>
      <c r="C373" s="1705"/>
      <c r="D373" s="1705"/>
      <c r="E373" s="1705"/>
      <c r="F373" s="1705"/>
      <c r="G373" s="1705"/>
      <c r="H373" s="1705"/>
      <c r="I373" s="1705"/>
      <c r="J373" s="1705"/>
      <c r="K373" s="1705"/>
      <c r="L373" s="1705"/>
      <c r="M373" s="1705"/>
      <c r="N373" s="1705"/>
      <c r="O373" s="1705"/>
      <c r="P373" s="1705"/>
      <c r="Q373" s="1705"/>
      <c r="R373" s="1705"/>
      <c r="S373" s="1705"/>
      <c r="T373" s="1705"/>
      <c r="U373" s="1705"/>
      <c r="V373" s="1705"/>
      <c r="W373" s="1705"/>
      <c r="X373" s="1705"/>
      <c r="Y373" s="1705"/>
      <c r="Z373" s="1705"/>
      <c r="AA373" s="1705"/>
      <c r="AB373" s="1705"/>
      <c r="AC373" s="1705"/>
      <c r="AD373" s="1705"/>
      <c r="AE373" s="1705"/>
      <c r="AF373" s="1705"/>
      <c r="AG373" s="1705"/>
      <c r="AH373" s="1705"/>
    </row>
    <row r="374" spans="1:34" ht="15.75" customHeight="1">
      <c r="A374" s="1705"/>
      <c r="B374" s="1705"/>
      <c r="C374" s="1705"/>
      <c r="D374" s="1705"/>
      <c r="E374" s="1705"/>
      <c r="F374" s="1705"/>
      <c r="G374" s="1705"/>
      <c r="H374" s="1705"/>
      <c r="I374" s="1705"/>
      <c r="J374" s="1705"/>
      <c r="K374" s="1705"/>
      <c r="L374" s="1705"/>
      <c r="M374" s="1705"/>
      <c r="N374" s="1705"/>
      <c r="O374" s="1705"/>
      <c r="P374" s="1705"/>
      <c r="Q374" s="1705"/>
      <c r="R374" s="1705"/>
      <c r="S374" s="1705"/>
      <c r="T374" s="1705"/>
      <c r="U374" s="1705"/>
      <c r="V374" s="1705"/>
      <c r="W374" s="1705"/>
      <c r="X374" s="1705"/>
      <c r="Y374" s="1705"/>
      <c r="Z374" s="1705"/>
      <c r="AA374" s="1705"/>
      <c r="AB374" s="1705"/>
      <c r="AC374" s="1705"/>
      <c r="AD374" s="1705"/>
      <c r="AE374" s="1705"/>
      <c r="AF374" s="1705"/>
      <c r="AG374" s="1705"/>
      <c r="AH374" s="1705"/>
    </row>
    <row r="375" spans="1:34" ht="15.75" customHeight="1">
      <c r="A375" s="1705"/>
      <c r="B375" s="1705"/>
      <c r="C375" s="1705"/>
      <c r="D375" s="1705"/>
      <c r="E375" s="1705"/>
      <c r="F375" s="1705"/>
      <c r="G375" s="1705"/>
      <c r="H375" s="1705"/>
      <c r="I375" s="1705"/>
      <c r="J375" s="1705"/>
      <c r="K375" s="1705"/>
      <c r="L375" s="1705"/>
      <c r="M375" s="1705"/>
      <c r="N375" s="1705"/>
      <c r="O375" s="1705"/>
      <c r="P375" s="1705"/>
      <c r="Q375" s="1705"/>
      <c r="R375" s="1705"/>
      <c r="S375" s="1705"/>
      <c r="T375" s="1705"/>
      <c r="U375" s="1705"/>
      <c r="V375" s="1705"/>
      <c r="W375" s="1705"/>
      <c r="X375" s="1705"/>
      <c r="Y375" s="1705"/>
      <c r="Z375" s="1705"/>
      <c r="AA375" s="1705"/>
      <c r="AB375" s="1705"/>
      <c r="AC375" s="1705"/>
      <c r="AD375" s="1705"/>
      <c r="AE375" s="1705"/>
      <c r="AF375" s="1705"/>
      <c r="AG375" s="1705"/>
      <c r="AH375" s="1705"/>
    </row>
    <row r="376" spans="1:34" ht="15.75" customHeight="1">
      <c r="A376" s="1705"/>
      <c r="B376" s="1705"/>
      <c r="C376" s="1705"/>
      <c r="D376" s="1705"/>
      <c r="E376" s="1705"/>
      <c r="F376" s="1705"/>
      <c r="G376" s="1705"/>
      <c r="H376" s="1705"/>
      <c r="I376" s="1705"/>
      <c r="J376" s="1705"/>
      <c r="K376" s="1705"/>
      <c r="L376" s="1705"/>
      <c r="M376" s="1705"/>
      <c r="N376" s="1705"/>
      <c r="O376" s="1705"/>
      <c r="P376" s="1705"/>
      <c r="Q376" s="1705"/>
      <c r="R376" s="1705"/>
      <c r="S376" s="1705"/>
      <c r="T376" s="1705"/>
      <c r="U376" s="1705"/>
      <c r="V376" s="1705"/>
      <c r="W376" s="1705"/>
      <c r="X376" s="1705"/>
      <c r="Y376" s="1705"/>
      <c r="Z376" s="1705"/>
      <c r="AA376" s="1705"/>
      <c r="AB376" s="1705"/>
      <c r="AC376" s="1705"/>
      <c r="AD376" s="1705"/>
      <c r="AE376" s="1705"/>
      <c r="AF376" s="1705"/>
      <c r="AG376" s="1705"/>
      <c r="AH376" s="1705"/>
    </row>
    <row r="377" spans="1:34" ht="15.75" customHeight="1">
      <c r="A377" s="1705"/>
      <c r="B377" s="1705"/>
      <c r="C377" s="1705"/>
      <c r="D377" s="1705"/>
      <c r="E377" s="1705"/>
      <c r="F377" s="1705"/>
      <c r="G377" s="1705"/>
      <c r="H377" s="1705"/>
      <c r="I377" s="1705"/>
      <c r="J377" s="1705"/>
      <c r="K377" s="1705"/>
      <c r="L377" s="1705"/>
      <c r="M377" s="1705"/>
      <c r="N377" s="1705"/>
      <c r="O377" s="1705"/>
      <c r="P377" s="1705"/>
      <c r="Q377" s="1705"/>
      <c r="R377" s="1705"/>
      <c r="S377" s="1705"/>
      <c r="T377" s="1705"/>
      <c r="U377" s="1705"/>
      <c r="V377" s="1705"/>
      <c r="W377" s="1705"/>
      <c r="X377" s="1705"/>
      <c r="Y377" s="1705"/>
      <c r="Z377" s="1705"/>
      <c r="AA377" s="1705"/>
      <c r="AB377" s="1705"/>
      <c r="AC377" s="1705"/>
      <c r="AD377" s="1705"/>
      <c r="AE377" s="1705"/>
      <c r="AF377" s="1705"/>
      <c r="AG377" s="1705"/>
      <c r="AH377" s="1705"/>
    </row>
    <row r="378" spans="1:34" ht="15.75" customHeight="1">
      <c r="A378" s="1705"/>
      <c r="B378" s="1705"/>
      <c r="C378" s="1705"/>
      <c r="D378" s="1705"/>
      <c r="E378" s="1705"/>
      <c r="F378" s="1705"/>
      <c r="G378" s="1705"/>
      <c r="H378" s="1705"/>
      <c r="I378" s="1705"/>
      <c r="J378" s="1705"/>
      <c r="K378" s="1705"/>
      <c r="L378" s="1705"/>
      <c r="M378" s="1705"/>
      <c r="N378" s="1705"/>
      <c r="O378" s="1705"/>
      <c r="P378" s="1705"/>
      <c r="Q378" s="1705"/>
      <c r="R378" s="1705"/>
      <c r="S378" s="1705"/>
      <c r="T378" s="1705"/>
      <c r="U378" s="1705"/>
      <c r="V378" s="1705"/>
      <c r="W378" s="1705"/>
      <c r="X378" s="1705"/>
      <c r="Y378" s="1705"/>
      <c r="Z378" s="1705"/>
      <c r="AA378" s="1705"/>
      <c r="AB378" s="1705"/>
      <c r="AC378" s="1705"/>
      <c r="AD378" s="1705"/>
      <c r="AE378" s="1705"/>
      <c r="AF378" s="1705"/>
      <c r="AG378" s="1705"/>
      <c r="AH378" s="1705"/>
    </row>
    <row r="379" spans="1:34" ht="15.75" customHeight="1">
      <c r="A379" s="1705"/>
      <c r="B379" s="1705"/>
      <c r="C379" s="1705"/>
      <c r="D379" s="1705"/>
      <c r="E379" s="1705"/>
      <c r="F379" s="1705"/>
      <c r="G379" s="1705"/>
      <c r="H379" s="1705"/>
      <c r="I379" s="1705"/>
      <c r="J379" s="1705"/>
      <c r="K379" s="1705"/>
      <c r="L379" s="1705"/>
      <c r="M379" s="1705"/>
      <c r="N379" s="1705"/>
      <c r="O379" s="1705"/>
      <c r="P379" s="1705"/>
      <c r="Q379" s="1705"/>
      <c r="R379" s="1705"/>
      <c r="S379" s="1705"/>
      <c r="T379" s="1705"/>
      <c r="U379" s="1705"/>
      <c r="V379" s="1705"/>
      <c r="W379" s="1705"/>
      <c r="X379" s="1705"/>
      <c r="Y379" s="1705"/>
      <c r="Z379" s="1705"/>
      <c r="AA379" s="1705"/>
      <c r="AB379" s="1705"/>
      <c r="AC379" s="1705"/>
      <c r="AD379" s="1705"/>
      <c r="AE379" s="1705"/>
      <c r="AF379" s="1705"/>
      <c r="AG379" s="1705"/>
      <c r="AH379" s="1705"/>
    </row>
    <row r="380" spans="1:34" ht="15.75" customHeight="1">
      <c r="A380" s="1705"/>
      <c r="B380" s="1705"/>
      <c r="C380" s="1705"/>
      <c r="D380" s="1705"/>
      <c r="E380" s="1705"/>
      <c r="F380" s="1705"/>
      <c r="G380" s="1705"/>
      <c r="H380" s="1705"/>
      <c r="I380" s="1705"/>
      <c r="J380" s="1705"/>
      <c r="K380" s="1705"/>
      <c r="L380" s="1705"/>
      <c r="M380" s="1705"/>
      <c r="N380" s="1705"/>
      <c r="O380" s="1705"/>
      <c r="P380" s="1705"/>
      <c r="Q380" s="1705"/>
      <c r="R380" s="1705"/>
      <c r="S380" s="1705"/>
      <c r="T380" s="1705"/>
      <c r="U380" s="1705"/>
      <c r="V380" s="1705"/>
      <c r="W380" s="1705"/>
      <c r="X380" s="1705"/>
      <c r="Y380" s="1705"/>
      <c r="Z380" s="1705"/>
      <c r="AA380" s="1705"/>
      <c r="AB380" s="1705"/>
      <c r="AC380" s="1705"/>
      <c r="AD380" s="1705"/>
      <c r="AE380" s="1705"/>
      <c r="AF380" s="1705"/>
      <c r="AG380" s="1705"/>
      <c r="AH380" s="1705"/>
    </row>
    <row r="381" spans="1:34" ht="15.75" customHeight="1">
      <c r="A381" s="1705"/>
      <c r="B381" s="1705"/>
      <c r="C381" s="1705"/>
      <c r="D381" s="1705"/>
      <c r="E381" s="1705"/>
      <c r="F381" s="1705"/>
      <c r="G381" s="1705"/>
      <c r="H381" s="1705"/>
      <c r="I381" s="1705"/>
      <c r="J381" s="1705"/>
      <c r="K381" s="1705"/>
      <c r="L381" s="1705"/>
      <c r="M381" s="1705"/>
      <c r="N381" s="1705"/>
      <c r="O381" s="1705"/>
      <c r="P381" s="1705"/>
      <c r="Q381" s="1705"/>
      <c r="R381" s="1705"/>
      <c r="S381" s="1705"/>
      <c r="T381" s="1705"/>
      <c r="U381" s="1705"/>
      <c r="V381" s="1705"/>
      <c r="W381" s="1705"/>
      <c r="X381" s="1705"/>
      <c r="Y381" s="1705"/>
      <c r="Z381" s="1705"/>
      <c r="AA381" s="1705"/>
      <c r="AB381" s="1705"/>
      <c r="AC381" s="1705"/>
      <c r="AD381" s="1705"/>
      <c r="AE381" s="1705"/>
      <c r="AF381" s="1705"/>
      <c r="AG381" s="1705"/>
      <c r="AH381" s="1705"/>
    </row>
    <row r="382" spans="1:34" ht="15.75" customHeight="1">
      <c r="A382" s="1705"/>
      <c r="B382" s="1705"/>
      <c r="C382" s="1705"/>
      <c r="D382" s="1705"/>
      <c r="E382" s="1705"/>
      <c r="F382" s="1705"/>
      <c r="G382" s="1705"/>
      <c r="H382" s="1705"/>
      <c r="I382" s="1705"/>
      <c r="J382" s="1705"/>
      <c r="K382" s="1705"/>
      <c r="L382" s="1705"/>
      <c r="M382" s="1705"/>
      <c r="N382" s="1705"/>
      <c r="O382" s="1705"/>
      <c r="P382" s="1705"/>
      <c r="Q382" s="1705"/>
      <c r="R382" s="1705"/>
      <c r="S382" s="1705"/>
      <c r="T382" s="1705"/>
      <c r="U382" s="1705"/>
      <c r="V382" s="1705"/>
      <c r="W382" s="1705"/>
      <c r="X382" s="1705"/>
      <c r="Y382" s="1705"/>
      <c r="Z382" s="1705"/>
      <c r="AA382" s="1705"/>
      <c r="AB382" s="1705"/>
      <c r="AC382" s="1705"/>
      <c r="AD382" s="1705"/>
      <c r="AE382" s="1705"/>
      <c r="AF382" s="1705"/>
      <c r="AG382" s="1705"/>
      <c r="AH382" s="1705"/>
    </row>
    <row r="383" spans="1:34" ht="15.75" customHeight="1">
      <c r="A383" s="1705"/>
      <c r="B383" s="1705"/>
      <c r="C383" s="1705"/>
      <c r="D383" s="1705"/>
      <c r="E383" s="1705"/>
      <c r="F383" s="1705"/>
      <c r="G383" s="1705"/>
      <c r="H383" s="1705"/>
      <c r="I383" s="1705"/>
      <c r="J383" s="1705"/>
      <c r="K383" s="1705"/>
      <c r="L383" s="1705"/>
      <c r="M383" s="1705"/>
      <c r="N383" s="1705"/>
      <c r="O383" s="1705"/>
      <c r="P383" s="1705"/>
      <c r="Q383" s="1705"/>
      <c r="R383" s="1705"/>
      <c r="S383" s="1705"/>
      <c r="T383" s="1705"/>
      <c r="U383" s="1705"/>
      <c r="V383" s="1705"/>
      <c r="W383" s="1705"/>
      <c r="X383" s="1705"/>
      <c r="Y383" s="1705"/>
      <c r="Z383" s="1705"/>
      <c r="AA383" s="1705"/>
      <c r="AB383" s="1705"/>
      <c r="AC383" s="1705"/>
      <c r="AD383" s="1705"/>
      <c r="AE383" s="1705"/>
      <c r="AF383" s="1705"/>
      <c r="AG383" s="1705"/>
      <c r="AH383" s="1705"/>
    </row>
    <row r="384" spans="1:34" ht="15.75" customHeight="1">
      <c r="A384" s="1705"/>
      <c r="B384" s="1705"/>
      <c r="C384" s="1705"/>
      <c r="D384" s="1705"/>
      <c r="E384" s="1705"/>
      <c r="F384" s="1705"/>
      <c r="G384" s="1705"/>
      <c r="H384" s="1705"/>
      <c r="I384" s="1705"/>
      <c r="J384" s="1705"/>
      <c r="K384" s="1705"/>
      <c r="L384" s="1705"/>
      <c r="M384" s="1705"/>
      <c r="N384" s="1705"/>
      <c r="O384" s="1705"/>
      <c r="P384" s="1705"/>
      <c r="Q384" s="1705"/>
      <c r="R384" s="1705"/>
      <c r="S384" s="1705"/>
      <c r="T384" s="1705"/>
      <c r="U384" s="1705"/>
      <c r="V384" s="1705"/>
      <c r="W384" s="1705"/>
      <c r="X384" s="1705"/>
      <c r="Y384" s="1705"/>
      <c r="Z384" s="1705"/>
      <c r="AA384" s="1705"/>
      <c r="AB384" s="1705"/>
      <c r="AC384" s="1705"/>
      <c r="AD384" s="1705"/>
      <c r="AE384" s="1705"/>
      <c r="AF384" s="1705"/>
      <c r="AG384" s="1705"/>
      <c r="AH384" s="1705"/>
    </row>
    <row r="385" spans="1:34" ht="15.75" customHeight="1">
      <c r="A385" s="1705"/>
      <c r="B385" s="1705"/>
      <c r="C385" s="1705"/>
      <c r="D385" s="1705"/>
      <c r="E385" s="1705"/>
      <c r="F385" s="1705"/>
      <c r="G385" s="1705"/>
      <c r="H385" s="1705"/>
      <c r="I385" s="1705"/>
      <c r="J385" s="1705"/>
      <c r="K385" s="1705"/>
      <c r="L385" s="1705"/>
      <c r="M385" s="1705"/>
      <c r="N385" s="1705"/>
      <c r="O385" s="1705"/>
      <c r="P385" s="1705"/>
      <c r="Q385" s="1705"/>
      <c r="R385" s="1705"/>
      <c r="S385" s="1705"/>
      <c r="T385" s="1705"/>
      <c r="U385" s="1705"/>
      <c r="V385" s="1705"/>
      <c r="W385" s="1705"/>
      <c r="X385" s="1705"/>
      <c r="Y385" s="1705"/>
      <c r="Z385" s="1705"/>
      <c r="AA385" s="1705"/>
      <c r="AB385" s="1705"/>
      <c r="AC385" s="1705"/>
      <c r="AD385" s="1705"/>
      <c r="AE385" s="1705"/>
      <c r="AF385" s="1705"/>
      <c r="AG385" s="1705"/>
      <c r="AH385" s="1705"/>
    </row>
    <row r="386" spans="1:34" ht="15.75" customHeight="1">
      <c r="A386" s="1705"/>
      <c r="B386" s="1705"/>
      <c r="C386" s="1705"/>
      <c r="D386" s="1705"/>
      <c r="E386" s="1705"/>
      <c r="F386" s="1705"/>
      <c r="G386" s="1705"/>
      <c r="H386" s="1705"/>
      <c r="I386" s="1705"/>
      <c r="J386" s="1705"/>
      <c r="K386" s="1705"/>
      <c r="L386" s="1705"/>
      <c r="M386" s="1705"/>
      <c r="N386" s="1705"/>
      <c r="O386" s="1705"/>
      <c r="P386" s="1705"/>
      <c r="Q386" s="1705"/>
      <c r="R386" s="1705"/>
      <c r="S386" s="1705"/>
      <c r="T386" s="1705"/>
      <c r="U386" s="1705"/>
      <c r="V386" s="1705"/>
      <c r="W386" s="1705"/>
      <c r="X386" s="1705"/>
      <c r="Y386" s="1705"/>
      <c r="Z386" s="1705"/>
      <c r="AA386" s="1705"/>
      <c r="AB386" s="1705"/>
      <c r="AC386" s="1705"/>
      <c r="AD386" s="1705"/>
      <c r="AE386" s="1705"/>
      <c r="AF386" s="1705"/>
      <c r="AG386" s="1705"/>
      <c r="AH386" s="1705"/>
    </row>
    <row r="387" spans="1:34" ht="15.75" customHeight="1">
      <c r="A387" s="1705"/>
      <c r="B387" s="1705"/>
      <c r="C387" s="1705"/>
      <c r="D387" s="1705"/>
      <c r="E387" s="1705"/>
      <c r="F387" s="1705"/>
      <c r="G387" s="1705"/>
      <c r="H387" s="1705"/>
      <c r="I387" s="1705"/>
      <c r="J387" s="1705"/>
      <c r="K387" s="1705"/>
      <c r="L387" s="1705"/>
      <c r="M387" s="1705"/>
      <c r="N387" s="1705"/>
      <c r="O387" s="1705"/>
      <c r="P387" s="1705"/>
      <c r="Q387" s="1705"/>
      <c r="R387" s="1705"/>
      <c r="S387" s="1705"/>
      <c r="T387" s="1705"/>
      <c r="U387" s="1705"/>
      <c r="V387" s="1705"/>
      <c r="W387" s="1705"/>
      <c r="X387" s="1705"/>
      <c r="Y387" s="1705"/>
      <c r="Z387" s="1705"/>
      <c r="AA387" s="1705"/>
      <c r="AB387" s="1705"/>
      <c r="AC387" s="1705"/>
      <c r="AD387" s="1705"/>
      <c r="AE387" s="1705"/>
      <c r="AF387" s="1705"/>
      <c r="AG387" s="1705"/>
      <c r="AH387" s="1705"/>
    </row>
    <row r="388" spans="1:34" ht="15.75" customHeight="1">
      <c r="A388" s="1705"/>
      <c r="B388" s="1705"/>
      <c r="C388" s="1705"/>
      <c r="D388" s="1705"/>
      <c r="E388" s="1705"/>
      <c r="F388" s="1705"/>
      <c r="G388" s="1705"/>
      <c r="H388" s="1705"/>
      <c r="I388" s="1705"/>
      <c r="J388" s="1705"/>
      <c r="K388" s="1705"/>
      <c r="L388" s="1705"/>
      <c r="M388" s="1705"/>
      <c r="N388" s="1705"/>
      <c r="O388" s="1705"/>
      <c r="P388" s="1705"/>
      <c r="Q388" s="1705"/>
      <c r="R388" s="1705"/>
      <c r="S388" s="1705"/>
      <c r="T388" s="1705"/>
      <c r="U388" s="1705"/>
      <c r="V388" s="1705"/>
      <c r="W388" s="1705"/>
      <c r="X388" s="1705"/>
      <c r="Y388" s="1705"/>
      <c r="Z388" s="1705"/>
      <c r="AA388" s="1705"/>
      <c r="AB388" s="1705"/>
      <c r="AC388" s="1705"/>
      <c r="AD388" s="1705"/>
      <c r="AE388" s="1705"/>
      <c r="AF388" s="1705"/>
      <c r="AG388" s="1705"/>
      <c r="AH388" s="1705"/>
    </row>
    <row r="389" spans="1:34" ht="15.75" customHeight="1">
      <c r="A389" s="1705"/>
      <c r="B389" s="1705"/>
      <c r="C389" s="1705"/>
      <c r="D389" s="1705"/>
      <c r="E389" s="1705"/>
      <c r="F389" s="1705"/>
      <c r="G389" s="1705"/>
      <c r="H389" s="1705"/>
      <c r="I389" s="1705"/>
      <c r="J389" s="1705"/>
      <c r="K389" s="1705"/>
      <c r="L389" s="1705"/>
      <c r="M389" s="1705"/>
      <c r="N389" s="1705"/>
      <c r="O389" s="1705"/>
      <c r="P389" s="1705"/>
      <c r="Q389" s="1705"/>
      <c r="R389" s="1705"/>
      <c r="S389" s="1705"/>
      <c r="T389" s="1705"/>
      <c r="U389" s="1705"/>
      <c r="V389" s="1705"/>
      <c r="W389" s="1705"/>
      <c r="X389" s="1705"/>
      <c r="Y389" s="1705"/>
      <c r="Z389" s="1705"/>
      <c r="AA389" s="1705"/>
      <c r="AB389" s="1705"/>
      <c r="AC389" s="1705"/>
      <c r="AD389" s="1705"/>
      <c r="AE389" s="1705"/>
      <c r="AF389" s="1705"/>
      <c r="AG389" s="1705"/>
      <c r="AH389" s="1705"/>
    </row>
    <row r="390" spans="1:34" ht="15.75" customHeight="1">
      <c r="A390" s="1705"/>
      <c r="B390" s="1705"/>
      <c r="C390" s="1705"/>
      <c r="D390" s="1705"/>
      <c r="E390" s="1705"/>
      <c r="F390" s="1705"/>
      <c r="G390" s="1705"/>
      <c r="H390" s="1705"/>
      <c r="I390" s="1705"/>
      <c r="J390" s="1705"/>
      <c r="K390" s="1705"/>
      <c r="L390" s="1705"/>
      <c r="M390" s="1705"/>
      <c r="N390" s="1705"/>
      <c r="O390" s="1705"/>
      <c r="P390" s="1705"/>
      <c r="Q390" s="1705"/>
      <c r="R390" s="1705"/>
      <c r="S390" s="1705"/>
      <c r="T390" s="1705"/>
      <c r="U390" s="1705"/>
      <c r="V390" s="1705"/>
      <c r="W390" s="1705"/>
      <c r="X390" s="1705"/>
      <c r="Y390" s="1705"/>
      <c r="Z390" s="1705"/>
      <c r="AA390" s="1705"/>
      <c r="AB390" s="1705"/>
      <c r="AC390" s="1705"/>
      <c r="AD390" s="1705"/>
      <c r="AE390" s="1705"/>
      <c r="AF390" s="1705"/>
      <c r="AG390" s="1705"/>
      <c r="AH390" s="1705"/>
    </row>
    <row r="391" spans="1:34" ht="15.75" customHeight="1">
      <c r="A391" s="1705"/>
      <c r="B391" s="1705"/>
      <c r="C391" s="1705"/>
      <c r="D391" s="1705"/>
      <c r="E391" s="1705"/>
      <c r="F391" s="1705"/>
      <c r="G391" s="1705"/>
      <c r="H391" s="1705"/>
      <c r="I391" s="1705"/>
      <c r="J391" s="1705"/>
      <c r="K391" s="1705"/>
      <c r="L391" s="1705"/>
      <c r="M391" s="1705"/>
      <c r="N391" s="1705"/>
      <c r="O391" s="1705"/>
      <c r="P391" s="1705"/>
      <c r="Q391" s="1705"/>
      <c r="R391" s="1705"/>
      <c r="S391" s="1705"/>
      <c r="T391" s="1705"/>
      <c r="U391" s="1705"/>
      <c r="V391" s="1705"/>
      <c r="W391" s="1705"/>
      <c r="X391" s="1705"/>
      <c r="Y391" s="1705"/>
      <c r="Z391" s="1705"/>
      <c r="AA391" s="1705"/>
      <c r="AB391" s="1705"/>
      <c r="AC391" s="1705"/>
      <c r="AD391" s="1705"/>
      <c r="AE391" s="1705"/>
      <c r="AF391" s="1705"/>
      <c r="AG391" s="1705"/>
      <c r="AH391" s="1705"/>
    </row>
    <row r="392" spans="1:34" ht="15.75" customHeight="1">
      <c r="A392" s="1705"/>
      <c r="B392" s="1705"/>
      <c r="C392" s="1705"/>
      <c r="D392" s="1705"/>
      <c r="E392" s="1705"/>
      <c r="F392" s="1705"/>
      <c r="G392" s="1705"/>
      <c r="H392" s="1705"/>
      <c r="I392" s="1705"/>
      <c r="J392" s="1705"/>
      <c r="K392" s="1705"/>
      <c r="L392" s="1705"/>
      <c r="M392" s="1705"/>
      <c r="N392" s="1705"/>
      <c r="O392" s="1705"/>
      <c r="P392" s="1705"/>
      <c r="Q392" s="1705"/>
      <c r="R392" s="1705"/>
      <c r="S392" s="1705"/>
      <c r="T392" s="1705"/>
      <c r="U392" s="1705"/>
      <c r="V392" s="1705"/>
      <c r="W392" s="1705"/>
      <c r="X392" s="1705"/>
      <c r="Y392" s="1705"/>
      <c r="Z392" s="1705"/>
      <c r="AA392" s="1705"/>
      <c r="AB392" s="1705"/>
      <c r="AC392" s="1705"/>
      <c r="AD392" s="1705"/>
      <c r="AE392" s="1705"/>
      <c r="AF392" s="1705"/>
      <c r="AG392" s="1705"/>
      <c r="AH392" s="1705"/>
    </row>
    <row r="393" spans="1:34" ht="15.75" customHeight="1">
      <c r="A393" s="1705"/>
      <c r="B393" s="1705"/>
      <c r="C393" s="1705"/>
      <c r="D393" s="1705"/>
      <c r="E393" s="1705"/>
      <c r="F393" s="1705"/>
      <c r="G393" s="1705"/>
      <c r="H393" s="1705"/>
      <c r="I393" s="1705"/>
      <c r="J393" s="1705"/>
      <c r="K393" s="1705"/>
      <c r="L393" s="1705"/>
      <c r="M393" s="1705"/>
      <c r="N393" s="1705"/>
      <c r="O393" s="1705"/>
      <c r="P393" s="1705"/>
      <c r="Q393" s="1705"/>
      <c r="R393" s="1705"/>
      <c r="S393" s="1705"/>
      <c r="T393" s="1705"/>
      <c r="U393" s="1705"/>
      <c r="V393" s="1705"/>
      <c r="W393" s="1705"/>
      <c r="X393" s="1705"/>
      <c r="Y393" s="1705"/>
      <c r="Z393" s="1705"/>
      <c r="AA393" s="1705"/>
      <c r="AB393" s="1705"/>
      <c r="AC393" s="1705"/>
      <c r="AD393" s="1705"/>
      <c r="AE393" s="1705"/>
      <c r="AF393" s="1705"/>
      <c r="AG393" s="1705"/>
      <c r="AH393" s="1705"/>
    </row>
    <row r="394" spans="1:34" ht="15.75" customHeight="1">
      <c r="A394" s="1705"/>
      <c r="B394" s="1705"/>
      <c r="C394" s="1705"/>
      <c r="D394" s="1705"/>
      <c r="E394" s="1705"/>
      <c r="F394" s="1705"/>
      <c r="G394" s="1705"/>
      <c r="H394" s="1705"/>
      <c r="I394" s="1705"/>
      <c r="J394" s="1705"/>
      <c r="K394" s="1705"/>
      <c r="L394" s="1705"/>
      <c r="M394" s="1705"/>
      <c r="N394" s="1705"/>
      <c r="O394" s="1705"/>
      <c r="P394" s="1705"/>
      <c r="Q394" s="1705"/>
      <c r="R394" s="1705"/>
      <c r="S394" s="1705"/>
      <c r="T394" s="1705"/>
      <c r="U394" s="1705"/>
      <c r="V394" s="1705"/>
      <c r="W394" s="1705"/>
      <c r="X394" s="1705"/>
      <c r="Y394" s="1705"/>
      <c r="Z394" s="1705"/>
      <c r="AA394" s="1705"/>
      <c r="AB394" s="1705"/>
      <c r="AC394" s="1705"/>
      <c r="AD394" s="1705"/>
      <c r="AE394" s="1705"/>
      <c r="AF394" s="1705"/>
      <c r="AG394" s="1705"/>
      <c r="AH394" s="1705"/>
    </row>
    <row r="395" spans="1:34" ht="15.75" customHeight="1">
      <c r="A395" s="1705"/>
      <c r="B395" s="1705"/>
      <c r="C395" s="1705"/>
      <c r="D395" s="1705"/>
      <c r="E395" s="1705"/>
      <c r="F395" s="1705"/>
      <c r="G395" s="1705"/>
      <c r="H395" s="1705"/>
      <c r="I395" s="1705"/>
      <c r="J395" s="1705"/>
      <c r="K395" s="1705"/>
      <c r="L395" s="1705"/>
      <c r="M395" s="1705"/>
      <c r="N395" s="1705"/>
      <c r="O395" s="1705"/>
      <c r="P395" s="1705"/>
      <c r="Q395" s="1705"/>
      <c r="R395" s="1705"/>
      <c r="S395" s="1705"/>
      <c r="T395" s="1705"/>
      <c r="U395" s="1705"/>
      <c r="V395" s="1705"/>
      <c r="W395" s="1705"/>
      <c r="X395" s="1705"/>
      <c r="Y395" s="1705"/>
      <c r="Z395" s="1705"/>
      <c r="AA395" s="1705"/>
      <c r="AB395" s="1705"/>
      <c r="AC395" s="1705"/>
      <c r="AD395" s="1705"/>
      <c r="AE395" s="1705"/>
      <c r="AF395" s="1705"/>
      <c r="AG395" s="1705"/>
      <c r="AH395" s="1705"/>
    </row>
    <row r="396" spans="1:34" ht="15.75" customHeight="1">
      <c r="A396" s="1705"/>
      <c r="B396" s="1705"/>
      <c r="C396" s="1705"/>
      <c r="D396" s="1705"/>
      <c r="E396" s="1705"/>
      <c r="F396" s="1705"/>
      <c r="G396" s="1705"/>
      <c r="H396" s="1705"/>
      <c r="I396" s="1705"/>
      <c r="J396" s="1705"/>
      <c r="K396" s="1705"/>
      <c r="L396" s="1705"/>
      <c r="M396" s="1705"/>
      <c r="N396" s="1705"/>
      <c r="O396" s="1705"/>
      <c r="P396" s="1705"/>
      <c r="Q396" s="1705"/>
      <c r="R396" s="1705"/>
      <c r="S396" s="1705"/>
      <c r="T396" s="1705"/>
      <c r="U396" s="1705"/>
      <c r="V396" s="1705"/>
      <c r="W396" s="1705"/>
      <c r="X396" s="1705"/>
      <c r="Y396" s="1705"/>
      <c r="Z396" s="1705"/>
      <c r="AA396" s="1705"/>
      <c r="AB396" s="1705"/>
      <c r="AC396" s="1705"/>
      <c r="AD396" s="1705"/>
      <c r="AE396" s="1705"/>
      <c r="AF396" s="1705"/>
      <c r="AG396" s="1705"/>
      <c r="AH396" s="1705"/>
    </row>
    <row r="397" spans="1:34" ht="15.75" customHeight="1">
      <c r="A397" s="1705"/>
      <c r="B397" s="1705"/>
      <c r="C397" s="1705"/>
      <c r="D397" s="1705"/>
      <c r="E397" s="1705"/>
      <c r="F397" s="1705"/>
      <c r="G397" s="1705"/>
      <c r="H397" s="1705"/>
      <c r="I397" s="1705"/>
      <c r="J397" s="1705"/>
      <c r="K397" s="1705"/>
      <c r="L397" s="1705"/>
      <c r="M397" s="1705"/>
      <c r="N397" s="1705"/>
      <c r="O397" s="1705"/>
      <c r="P397" s="1705"/>
      <c r="Q397" s="1705"/>
      <c r="R397" s="1705"/>
      <c r="S397" s="1705"/>
      <c r="T397" s="1705"/>
      <c r="U397" s="1705"/>
      <c r="V397" s="1705"/>
      <c r="W397" s="1705"/>
      <c r="X397" s="1705"/>
      <c r="Y397" s="1705"/>
      <c r="Z397" s="1705"/>
      <c r="AA397" s="1705"/>
      <c r="AB397" s="1705"/>
      <c r="AC397" s="1705"/>
      <c r="AD397" s="1705"/>
      <c r="AE397" s="1705"/>
      <c r="AF397" s="1705"/>
      <c r="AG397" s="1705"/>
      <c r="AH397" s="1705"/>
    </row>
    <row r="398" spans="1:34" ht="15.75" customHeight="1">
      <c r="A398" s="1705"/>
      <c r="B398" s="1705"/>
      <c r="C398" s="1705"/>
      <c r="D398" s="1705"/>
      <c r="E398" s="1705"/>
      <c r="F398" s="1705"/>
      <c r="G398" s="1705"/>
      <c r="H398" s="1705"/>
      <c r="I398" s="1705"/>
      <c r="J398" s="1705"/>
      <c r="K398" s="1705"/>
      <c r="L398" s="1705"/>
      <c r="M398" s="1705"/>
      <c r="N398" s="1705"/>
      <c r="O398" s="1705"/>
      <c r="P398" s="1705"/>
      <c r="Q398" s="1705"/>
      <c r="R398" s="1705"/>
      <c r="S398" s="1705"/>
      <c r="T398" s="1705"/>
      <c r="U398" s="1705"/>
      <c r="V398" s="1705"/>
      <c r="W398" s="1705"/>
      <c r="X398" s="1705"/>
      <c r="Y398" s="1705"/>
      <c r="Z398" s="1705"/>
      <c r="AA398" s="1705"/>
      <c r="AB398" s="1705"/>
      <c r="AC398" s="1705"/>
      <c r="AD398" s="1705"/>
      <c r="AE398" s="1705"/>
      <c r="AF398" s="1705"/>
      <c r="AG398" s="1705"/>
      <c r="AH398" s="1705"/>
    </row>
    <row r="399" spans="1:34" ht="15.75" customHeight="1">
      <c r="A399" s="1705"/>
      <c r="B399" s="1705"/>
      <c r="C399" s="1705"/>
      <c r="D399" s="1705"/>
      <c r="E399" s="1705"/>
      <c r="F399" s="1705"/>
      <c r="G399" s="1705"/>
      <c r="H399" s="1705"/>
      <c r="I399" s="1705"/>
      <c r="J399" s="1705"/>
      <c r="K399" s="1705"/>
      <c r="L399" s="1705"/>
      <c r="M399" s="1705"/>
      <c r="N399" s="1705"/>
      <c r="O399" s="1705"/>
      <c r="P399" s="1705"/>
      <c r="Q399" s="1705"/>
      <c r="R399" s="1705"/>
      <c r="S399" s="1705"/>
      <c r="T399" s="1705"/>
      <c r="U399" s="1705"/>
      <c r="V399" s="1705"/>
      <c r="W399" s="1705"/>
      <c r="X399" s="1705"/>
      <c r="Y399" s="1705"/>
      <c r="Z399" s="1705"/>
      <c r="AA399" s="1705"/>
      <c r="AB399" s="1705"/>
      <c r="AC399" s="1705"/>
      <c r="AD399" s="1705"/>
      <c r="AE399" s="1705"/>
      <c r="AF399" s="1705"/>
      <c r="AG399" s="1705"/>
      <c r="AH399" s="1705"/>
    </row>
    <row r="400" spans="1:34" ht="15.75" customHeight="1">
      <c r="A400" s="1705"/>
      <c r="B400" s="1705"/>
      <c r="C400" s="1705"/>
      <c r="D400" s="1705"/>
      <c r="E400" s="1705"/>
      <c r="F400" s="1705"/>
      <c r="G400" s="1705"/>
      <c r="H400" s="1705"/>
      <c r="I400" s="1705"/>
      <c r="J400" s="1705"/>
      <c r="K400" s="1705"/>
      <c r="L400" s="1705"/>
      <c r="M400" s="1705"/>
      <c r="N400" s="1705"/>
      <c r="O400" s="1705"/>
      <c r="P400" s="1705"/>
      <c r="Q400" s="1705"/>
      <c r="R400" s="1705"/>
      <c r="S400" s="1705"/>
      <c r="T400" s="1705"/>
      <c r="U400" s="1705"/>
      <c r="V400" s="1705"/>
      <c r="W400" s="1705"/>
      <c r="X400" s="1705"/>
      <c r="Y400" s="1705"/>
      <c r="Z400" s="1705"/>
      <c r="AA400" s="1705"/>
      <c r="AB400" s="1705"/>
      <c r="AC400" s="1705"/>
      <c r="AD400" s="1705"/>
      <c r="AE400" s="1705"/>
      <c r="AF400" s="1705"/>
      <c r="AG400" s="1705"/>
      <c r="AH400" s="1705"/>
    </row>
    <row r="401" spans="1:34" ht="15.75" customHeight="1">
      <c r="A401" s="1705"/>
      <c r="B401" s="1705"/>
      <c r="C401" s="1705"/>
      <c r="D401" s="1705"/>
      <c r="E401" s="1705"/>
      <c r="F401" s="1705"/>
      <c r="G401" s="1705"/>
      <c r="H401" s="1705"/>
      <c r="I401" s="1705"/>
      <c r="J401" s="1705"/>
      <c r="K401" s="1705"/>
      <c r="L401" s="1705"/>
      <c r="M401" s="1705"/>
      <c r="N401" s="1705"/>
      <c r="O401" s="1705"/>
      <c r="P401" s="1705"/>
      <c r="Q401" s="1705"/>
      <c r="R401" s="1705"/>
      <c r="S401" s="1705"/>
      <c r="T401" s="1705"/>
      <c r="U401" s="1705"/>
      <c r="V401" s="1705"/>
      <c r="W401" s="1705"/>
      <c r="X401" s="1705"/>
      <c r="Y401" s="1705"/>
      <c r="Z401" s="1705"/>
      <c r="AA401" s="1705"/>
      <c r="AB401" s="1705"/>
      <c r="AC401" s="1705"/>
      <c r="AD401" s="1705"/>
      <c r="AE401" s="1705"/>
      <c r="AF401" s="1705"/>
      <c r="AG401" s="1705"/>
      <c r="AH401" s="1705"/>
    </row>
    <row r="402" spans="1:34" ht="15.75" customHeight="1">
      <c r="A402" s="1705"/>
      <c r="B402" s="1705"/>
      <c r="C402" s="1705"/>
      <c r="D402" s="1705"/>
      <c r="E402" s="1705"/>
      <c r="F402" s="1705"/>
      <c r="G402" s="1705"/>
      <c r="H402" s="1705"/>
      <c r="I402" s="1705"/>
      <c r="J402" s="1705"/>
      <c r="K402" s="1705"/>
      <c r="L402" s="1705"/>
      <c r="M402" s="1705"/>
      <c r="N402" s="1705"/>
      <c r="O402" s="1705"/>
      <c r="P402" s="1705"/>
      <c r="Q402" s="1705"/>
      <c r="R402" s="1705"/>
      <c r="S402" s="1705"/>
      <c r="T402" s="1705"/>
      <c r="U402" s="1705"/>
      <c r="V402" s="1705"/>
      <c r="W402" s="1705"/>
      <c r="X402" s="1705"/>
      <c r="Y402" s="1705"/>
      <c r="Z402" s="1705"/>
      <c r="AA402" s="1705"/>
      <c r="AB402" s="1705"/>
      <c r="AC402" s="1705"/>
      <c r="AD402" s="1705"/>
      <c r="AE402" s="1705"/>
      <c r="AF402" s="1705"/>
      <c r="AG402" s="1705"/>
      <c r="AH402" s="1705"/>
    </row>
    <row r="403" spans="1:34" ht="15.75" customHeight="1">
      <c r="A403" s="1705"/>
      <c r="B403" s="1705"/>
      <c r="C403" s="1705"/>
      <c r="D403" s="1705"/>
      <c r="E403" s="1705"/>
      <c r="F403" s="1705"/>
      <c r="G403" s="1705"/>
      <c r="H403" s="1705"/>
      <c r="I403" s="1705"/>
      <c r="J403" s="1705"/>
      <c r="K403" s="1705"/>
      <c r="L403" s="1705"/>
      <c r="M403" s="1705"/>
      <c r="N403" s="1705"/>
      <c r="O403" s="1705"/>
      <c r="P403" s="1705"/>
      <c r="Q403" s="1705"/>
      <c r="R403" s="1705"/>
      <c r="S403" s="1705"/>
      <c r="T403" s="1705"/>
      <c r="U403" s="1705"/>
      <c r="V403" s="1705"/>
      <c r="W403" s="1705"/>
      <c r="X403" s="1705"/>
      <c r="Y403" s="1705"/>
      <c r="Z403" s="1705"/>
      <c r="AA403" s="1705"/>
      <c r="AB403" s="1705"/>
      <c r="AC403" s="1705"/>
      <c r="AD403" s="1705"/>
      <c r="AE403" s="1705"/>
      <c r="AF403" s="1705"/>
      <c r="AG403" s="1705"/>
      <c r="AH403" s="1705"/>
    </row>
    <row r="404" spans="1:34" ht="15.75" customHeight="1">
      <c r="A404" s="1705"/>
      <c r="B404" s="1705"/>
      <c r="C404" s="1705"/>
      <c r="D404" s="1705"/>
      <c r="E404" s="1705"/>
      <c r="F404" s="1705"/>
      <c r="G404" s="1705"/>
      <c r="H404" s="1705"/>
      <c r="I404" s="1705"/>
      <c r="J404" s="1705"/>
      <c r="K404" s="1705"/>
      <c r="L404" s="1705"/>
      <c r="M404" s="1705"/>
      <c r="N404" s="1705"/>
      <c r="O404" s="1705"/>
      <c r="P404" s="1705"/>
      <c r="Q404" s="1705"/>
      <c r="R404" s="1705"/>
      <c r="S404" s="1705"/>
      <c r="T404" s="1705"/>
      <c r="U404" s="1705"/>
      <c r="V404" s="1705"/>
      <c r="W404" s="1705"/>
      <c r="X404" s="1705"/>
      <c r="Y404" s="1705"/>
      <c r="Z404" s="1705"/>
      <c r="AA404" s="1705"/>
      <c r="AB404" s="1705"/>
      <c r="AC404" s="1705"/>
      <c r="AD404" s="1705"/>
      <c r="AE404" s="1705"/>
      <c r="AF404" s="1705"/>
      <c r="AG404" s="1705"/>
      <c r="AH404" s="1705"/>
    </row>
    <row r="405" spans="1:34" ht="15.75" customHeight="1">
      <c r="A405" s="1705"/>
      <c r="B405" s="1705"/>
      <c r="C405" s="1705"/>
      <c r="D405" s="1705"/>
      <c r="E405" s="1705"/>
      <c r="F405" s="1705"/>
      <c r="G405" s="1705"/>
      <c r="H405" s="1705"/>
      <c r="I405" s="1705"/>
      <c r="J405" s="1705"/>
      <c r="K405" s="1705"/>
      <c r="L405" s="1705"/>
      <c r="M405" s="1705"/>
      <c r="N405" s="1705"/>
      <c r="O405" s="1705"/>
      <c r="P405" s="1705"/>
      <c r="Q405" s="1705"/>
      <c r="R405" s="1705"/>
      <c r="S405" s="1705"/>
      <c r="T405" s="1705"/>
      <c r="U405" s="1705"/>
      <c r="V405" s="1705"/>
      <c r="W405" s="1705"/>
      <c r="X405" s="1705"/>
      <c r="Y405" s="1705"/>
      <c r="Z405" s="1705"/>
      <c r="AA405" s="1705"/>
      <c r="AB405" s="1705"/>
      <c r="AC405" s="1705"/>
      <c r="AD405" s="1705"/>
      <c r="AE405" s="1705"/>
      <c r="AF405" s="1705"/>
      <c r="AG405" s="1705"/>
      <c r="AH405" s="1705"/>
    </row>
    <row r="406" spans="1:34" ht="15.75" customHeight="1">
      <c r="A406" s="1705"/>
      <c r="B406" s="1705"/>
      <c r="C406" s="1705"/>
      <c r="D406" s="1705"/>
      <c r="E406" s="1705"/>
      <c r="F406" s="1705"/>
      <c r="G406" s="1705"/>
      <c r="H406" s="1705"/>
      <c r="I406" s="1705"/>
      <c r="J406" s="1705"/>
      <c r="K406" s="1705"/>
      <c r="L406" s="1705"/>
      <c r="M406" s="1705"/>
      <c r="N406" s="1705"/>
      <c r="O406" s="1705"/>
      <c r="P406" s="1705"/>
      <c r="Q406" s="1705"/>
      <c r="R406" s="1705"/>
      <c r="S406" s="1705"/>
      <c r="T406" s="1705"/>
      <c r="U406" s="1705"/>
      <c r="V406" s="1705"/>
      <c r="W406" s="1705"/>
      <c r="X406" s="1705"/>
      <c r="Y406" s="1705"/>
      <c r="Z406" s="1705"/>
      <c r="AA406" s="1705"/>
      <c r="AB406" s="1705"/>
      <c r="AC406" s="1705"/>
      <c r="AD406" s="1705"/>
      <c r="AE406" s="1705"/>
      <c r="AF406" s="1705"/>
      <c r="AG406" s="1705"/>
      <c r="AH406" s="1705"/>
    </row>
    <row r="407" spans="1:34" ht="15.75" customHeight="1">
      <c r="A407" s="1705"/>
      <c r="B407" s="1705"/>
      <c r="C407" s="1705"/>
      <c r="D407" s="1705"/>
      <c r="E407" s="1705"/>
      <c r="F407" s="1705"/>
      <c r="G407" s="1705"/>
      <c r="H407" s="1705"/>
      <c r="I407" s="1705"/>
      <c r="J407" s="1705"/>
      <c r="K407" s="1705"/>
      <c r="L407" s="1705"/>
      <c r="M407" s="1705"/>
      <c r="N407" s="1705"/>
      <c r="O407" s="1705"/>
      <c r="P407" s="1705"/>
      <c r="Q407" s="1705"/>
      <c r="R407" s="1705"/>
      <c r="S407" s="1705"/>
      <c r="T407" s="1705"/>
      <c r="U407" s="1705"/>
      <c r="V407" s="1705"/>
      <c r="W407" s="1705"/>
      <c r="X407" s="1705"/>
      <c r="Y407" s="1705"/>
      <c r="Z407" s="1705"/>
      <c r="AA407" s="1705"/>
      <c r="AB407" s="1705"/>
      <c r="AC407" s="1705"/>
      <c r="AD407" s="1705"/>
      <c r="AE407" s="1705"/>
      <c r="AF407" s="1705"/>
      <c r="AG407" s="1705"/>
      <c r="AH407" s="1705"/>
    </row>
    <row r="408" spans="1:34" ht="15.75" customHeight="1">
      <c r="A408" s="1705"/>
      <c r="B408" s="1705"/>
      <c r="C408" s="1705"/>
      <c r="D408" s="1705"/>
      <c r="E408" s="1705"/>
      <c r="F408" s="1705"/>
      <c r="G408" s="1705"/>
      <c r="H408" s="1705"/>
      <c r="I408" s="1705"/>
      <c r="J408" s="1705"/>
      <c r="K408" s="1705"/>
      <c r="L408" s="1705"/>
      <c r="M408" s="1705"/>
      <c r="N408" s="1705"/>
      <c r="O408" s="1705"/>
      <c r="P408" s="1705"/>
      <c r="Q408" s="1705"/>
      <c r="R408" s="1705"/>
      <c r="S408" s="1705"/>
      <c r="T408" s="1705"/>
      <c r="U408" s="1705"/>
      <c r="V408" s="1705"/>
      <c r="W408" s="1705"/>
      <c r="X408" s="1705"/>
      <c r="Y408" s="1705"/>
      <c r="Z408" s="1705"/>
      <c r="AA408" s="1705"/>
      <c r="AB408" s="1705"/>
      <c r="AC408" s="1705"/>
      <c r="AD408" s="1705"/>
      <c r="AE408" s="1705"/>
      <c r="AF408" s="1705"/>
      <c r="AG408" s="1705"/>
      <c r="AH408" s="1705"/>
    </row>
    <row r="409" spans="1:34" ht="15.75" customHeight="1">
      <c r="A409" s="1705"/>
      <c r="B409" s="1705"/>
      <c r="C409" s="1705"/>
      <c r="D409" s="1705"/>
      <c r="E409" s="1705"/>
      <c r="F409" s="1705"/>
      <c r="G409" s="1705"/>
      <c r="H409" s="1705"/>
      <c r="I409" s="1705"/>
      <c r="J409" s="1705"/>
      <c r="K409" s="1705"/>
      <c r="L409" s="1705"/>
      <c r="M409" s="1705"/>
      <c r="N409" s="1705"/>
      <c r="O409" s="1705"/>
      <c r="P409" s="1705"/>
      <c r="Q409" s="1705"/>
      <c r="R409" s="1705"/>
      <c r="S409" s="1705"/>
      <c r="T409" s="1705"/>
      <c r="U409" s="1705"/>
      <c r="V409" s="1705"/>
      <c r="W409" s="1705"/>
      <c r="X409" s="1705"/>
      <c r="Y409" s="1705"/>
      <c r="Z409" s="1705"/>
      <c r="AA409" s="1705"/>
      <c r="AB409" s="1705"/>
      <c r="AC409" s="1705"/>
      <c r="AD409" s="1705"/>
      <c r="AE409" s="1705"/>
      <c r="AF409" s="1705"/>
      <c r="AG409" s="1705"/>
      <c r="AH409" s="1705"/>
    </row>
    <row r="410" spans="1:34" ht="15.75" customHeight="1">
      <c r="A410" s="1705"/>
      <c r="B410" s="1705"/>
      <c r="C410" s="1705"/>
      <c r="D410" s="1705"/>
      <c r="E410" s="1705"/>
      <c r="F410" s="1705"/>
      <c r="G410" s="1705"/>
      <c r="H410" s="1705"/>
      <c r="I410" s="1705"/>
      <c r="J410" s="1705"/>
      <c r="K410" s="1705"/>
      <c r="L410" s="1705"/>
      <c r="M410" s="1705"/>
      <c r="N410" s="1705"/>
      <c r="O410" s="1705"/>
      <c r="P410" s="1705"/>
      <c r="Q410" s="1705"/>
      <c r="R410" s="1705"/>
      <c r="S410" s="1705"/>
      <c r="T410" s="1705"/>
      <c r="U410" s="1705"/>
      <c r="V410" s="1705"/>
      <c r="W410" s="1705"/>
      <c r="X410" s="1705"/>
      <c r="Y410" s="1705"/>
      <c r="Z410" s="1705"/>
      <c r="AA410" s="1705"/>
      <c r="AB410" s="1705"/>
      <c r="AC410" s="1705"/>
      <c r="AD410" s="1705"/>
      <c r="AE410" s="1705"/>
      <c r="AF410" s="1705"/>
      <c r="AG410" s="1705"/>
      <c r="AH410" s="1705"/>
    </row>
    <row r="411" spans="1:34" ht="15.75" customHeight="1">
      <c r="A411" s="1705"/>
      <c r="B411" s="1705"/>
      <c r="C411" s="1705"/>
      <c r="D411" s="1705"/>
      <c r="E411" s="1705"/>
      <c r="F411" s="1705"/>
      <c r="G411" s="1705"/>
      <c r="H411" s="1705"/>
      <c r="I411" s="1705"/>
      <c r="J411" s="1705"/>
      <c r="K411" s="1705"/>
      <c r="L411" s="1705"/>
      <c r="M411" s="1705"/>
      <c r="N411" s="1705"/>
      <c r="O411" s="1705"/>
      <c r="P411" s="1705"/>
      <c r="Q411" s="1705"/>
      <c r="R411" s="1705"/>
      <c r="S411" s="1705"/>
      <c r="T411" s="1705"/>
      <c r="U411" s="1705"/>
      <c r="V411" s="1705"/>
      <c r="W411" s="1705"/>
      <c r="X411" s="1705"/>
      <c r="Y411" s="1705"/>
      <c r="Z411" s="1705"/>
      <c r="AA411" s="1705"/>
      <c r="AB411" s="1705"/>
      <c r="AC411" s="1705"/>
      <c r="AD411" s="1705"/>
      <c r="AE411" s="1705"/>
      <c r="AF411" s="1705"/>
      <c r="AG411" s="1705"/>
      <c r="AH411" s="1705"/>
    </row>
    <row r="412" spans="1:34" ht="15.75" customHeight="1">
      <c r="A412" s="1705"/>
      <c r="B412" s="1705"/>
      <c r="C412" s="1705"/>
      <c r="D412" s="1705"/>
      <c r="E412" s="1705"/>
      <c r="F412" s="1705"/>
      <c r="G412" s="1705"/>
      <c r="H412" s="1705"/>
      <c r="I412" s="1705"/>
      <c r="J412" s="1705"/>
      <c r="K412" s="1705"/>
      <c r="L412" s="1705"/>
      <c r="M412" s="1705"/>
      <c r="N412" s="1705"/>
      <c r="O412" s="1705"/>
      <c r="P412" s="1705"/>
      <c r="Q412" s="1705"/>
      <c r="R412" s="1705"/>
      <c r="S412" s="1705"/>
      <c r="T412" s="1705"/>
      <c r="U412" s="1705"/>
      <c r="V412" s="1705"/>
      <c r="W412" s="1705"/>
      <c r="X412" s="1705"/>
      <c r="Y412" s="1705"/>
      <c r="Z412" s="1705"/>
      <c r="AA412" s="1705"/>
      <c r="AB412" s="1705"/>
      <c r="AC412" s="1705"/>
      <c r="AD412" s="1705"/>
      <c r="AE412" s="1705"/>
      <c r="AF412" s="1705"/>
      <c r="AG412" s="1705"/>
      <c r="AH412" s="1705"/>
    </row>
    <row r="413" spans="1:34" ht="15.75" customHeight="1">
      <c r="A413" s="1705"/>
      <c r="B413" s="1705"/>
      <c r="C413" s="1705"/>
      <c r="D413" s="1705"/>
      <c r="E413" s="1705"/>
      <c r="F413" s="1705"/>
      <c r="G413" s="1705"/>
      <c r="H413" s="1705"/>
      <c r="I413" s="1705"/>
      <c r="J413" s="1705"/>
      <c r="K413" s="1705"/>
      <c r="L413" s="1705"/>
      <c r="M413" s="1705"/>
      <c r="N413" s="1705"/>
      <c r="O413" s="1705"/>
      <c r="P413" s="1705"/>
      <c r="Q413" s="1705"/>
      <c r="R413" s="1705"/>
      <c r="S413" s="1705"/>
      <c r="T413" s="1705"/>
      <c r="U413" s="1705"/>
      <c r="V413" s="1705"/>
      <c r="W413" s="1705"/>
      <c r="X413" s="1705"/>
      <c r="Y413" s="1705"/>
      <c r="Z413" s="1705"/>
      <c r="AA413" s="1705"/>
      <c r="AB413" s="1705"/>
      <c r="AC413" s="1705"/>
      <c r="AD413" s="1705"/>
      <c r="AE413" s="1705"/>
      <c r="AF413" s="1705"/>
      <c r="AG413" s="1705"/>
      <c r="AH413" s="1705"/>
    </row>
    <row r="414" spans="1:34" ht="15.75" customHeight="1">
      <c r="A414" s="1705"/>
      <c r="B414" s="1705"/>
      <c r="C414" s="1705"/>
      <c r="D414" s="1705"/>
      <c r="E414" s="1705"/>
      <c r="F414" s="1705"/>
      <c r="G414" s="1705"/>
      <c r="H414" s="1705"/>
      <c r="I414" s="1705"/>
      <c r="J414" s="1705"/>
      <c r="K414" s="1705"/>
      <c r="L414" s="1705"/>
      <c r="M414" s="1705"/>
      <c r="N414" s="1705"/>
      <c r="O414" s="1705"/>
      <c r="P414" s="1705"/>
      <c r="Q414" s="1705"/>
      <c r="R414" s="1705"/>
      <c r="S414" s="1705"/>
      <c r="T414" s="1705"/>
      <c r="U414" s="1705"/>
      <c r="V414" s="1705"/>
      <c r="W414" s="1705"/>
      <c r="X414" s="1705"/>
      <c r="Y414" s="1705"/>
      <c r="Z414" s="1705"/>
      <c r="AA414" s="1705"/>
      <c r="AB414" s="1705"/>
      <c r="AC414" s="1705"/>
      <c r="AD414" s="1705"/>
      <c r="AE414" s="1705"/>
      <c r="AF414" s="1705"/>
      <c r="AG414" s="1705"/>
      <c r="AH414" s="1705"/>
    </row>
    <row r="415" spans="1:34" ht="15.75" customHeight="1">
      <c r="A415" s="1705"/>
      <c r="B415" s="1705"/>
      <c r="C415" s="1705"/>
      <c r="D415" s="1705"/>
      <c r="E415" s="1705"/>
      <c r="F415" s="1705"/>
      <c r="G415" s="1705"/>
      <c r="H415" s="1705"/>
      <c r="I415" s="1705"/>
      <c r="J415" s="1705"/>
      <c r="K415" s="1705"/>
      <c r="L415" s="1705"/>
      <c r="M415" s="1705"/>
      <c r="N415" s="1705"/>
      <c r="O415" s="1705"/>
      <c r="P415" s="1705"/>
      <c r="Q415" s="1705"/>
      <c r="R415" s="1705"/>
      <c r="S415" s="1705"/>
      <c r="T415" s="1705"/>
      <c r="U415" s="1705"/>
      <c r="V415" s="1705"/>
      <c r="W415" s="1705"/>
      <c r="X415" s="1705"/>
      <c r="Y415" s="1705"/>
      <c r="Z415" s="1705"/>
      <c r="AA415" s="1705"/>
      <c r="AB415" s="1705"/>
      <c r="AC415" s="1705"/>
      <c r="AD415" s="1705"/>
      <c r="AE415" s="1705"/>
      <c r="AF415" s="1705"/>
      <c r="AG415" s="1705"/>
      <c r="AH415" s="1705"/>
    </row>
    <row r="416" spans="1:34" ht="15.75" customHeight="1">
      <c r="A416" s="1705"/>
      <c r="B416" s="1705"/>
      <c r="C416" s="1705"/>
      <c r="D416" s="1705"/>
      <c r="E416" s="1705"/>
      <c r="F416" s="1705"/>
      <c r="G416" s="1705"/>
      <c r="H416" s="1705"/>
      <c r="I416" s="1705"/>
      <c r="J416" s="1705"/>
      <c r="K416" s="1705"/>
      <c r="L416" s="1705"/>
      <c r="M416" s="1705"/>
      <c r="N416" s="1705"/>
      <c r="O416" s="1705"/>
      <c r="P416" s="1705"/>
      <c r="Q416" s="1705"/>
      <c r="R416" s="1705"/>
      <c r="S416" s="1705"/>
      <c r="T416" s="1705"/>
      <c r="U416" s="1705"/>
      <c r="V416" s="1705"/>
      <c r="W416" s="1705"/>
      <c r="X416" s="1705"/>
      <c r="Y416" s="1705"/>
      <c r="Z416" s="1705"/>
      <c r="AA416" s="1705"/>
      <c r="AB416" s="1705"/>
      <c r="AC416" s="1705"/>
      <c r="AD416" s="1705"/>
      <c r="AE416" s="1705"/>
      <c r="AF416" s="1705"/>
      <c r="AG416" s="1705"/>
      <c r="AH416" s="1705"/>
    </row>
    <row r="417" spans="1:34" ht="15.75" customHeight="1">
      <c r="A417" s="1705"/>
      <c r="B417" s="1705"/>
      <c r="C417" s="1705"/>
      <c r="D417" s="1705"/>
      <c r="E417" s="1705"/>
      <c r="F417" s="1705"/>
      <c r="G417" s="1705"/>
      <c r="H417" s="1705"/>
      <c r="I417" s="1705"/>
      <c r="J417" s="1705"/>
      <c r="K417" s="1705"/>
      <c r="L417" s="1705"/>
      <c r="M417" s="1705"/>
      <c r="N417" s="1705"/>
      <c r="O417" s="1705"/>
      <c r="P417" s="1705"/>
      <c r="Q417" s="1705"/>
      <c r="R417" s="1705"/>
      <c r="S417" s="1705"/>
      <c r="T417" s="1705"/>
      <c r="U417" s="1705"/>
      <c r="V417" s="1705"/>
      <c r="W417" s="1705"/>
      <c r="X417" s="1705"/>
      <c r="Y417" s="1705"/>
      <c r="Z417" s="1705"/>
      <c r="AA417" s="1705"/>
      <c r="AB417" s="1705"/>
      <c r="AC417" s="1705"/>
      <c r="AD417" s="1705"/>
      <c r="AE417" s="1705"/>
      <c r="AF417" s="1705"/>
      <c r="AG417" s="1705"/>
      <c r="AH417" s="1705"/>
    </row>
    <row r="418" spans="1:34" ht="15.75" customHeight="1">
      <c r="A418" s="1705"/>
      <c r="B418" s="1705"/>
      <c r="C418" s="1705"/>
      <c r="D418" s="1705"/>
      <c r="E418" s="1705"/>
      <c r="F418" s="1705"/>
      <c r="G418" s="1705"/>
      <c r="H418" s="1705"/>
      <c r="I418" s="1705"/>
      <c r="J418" s="1705"/>
      <c r="K418" s="1705"/>
      <c r="L418" s="1705"/>
      <c r="M418" s="1705"/>
      <c r="N418" s="1705"/>
      <c r="O418" s="1705"/>
      <c r="P418" s="1705"/>
      <c r="Q418" s="1705"/>
      <c r="R418" s="1705"/>
      <c r="S418" s="1705"/>
      <c r="T418" s="1705"/>
      <c r="U418" s="1705"/>
      <c r="V418" s="1705"/>
      <c r="W418" s="1705"/>
      <c r="X418" s="1705"/>
      <c r="Y418" s="1705"/>
      <c r="Z418" s="1705"/>
      <c r="AA418" s="1705"/>
      <c r="AB418" s="1705"/>
      <c r="AC418" s="1705"/>
      <c r="AD418" s="1705"/>
      <c r="AE418" s="1705"/>
      <c r="AF418" s="1705"/>
      <c r="AG418" s="1705"/>
      <c r="AH418" s="1705"/>
    </row>
    <row r="419" spans="1:34" ht="15.75" customHeight="1">
      <c r="A419" s="1705"/>
      <c r="B419" s="1705"/>
      <c r="C419" s="1705"/>
      <c r="D419" s="1705"/>
      <c r="E419" s="1705"/>
      <c r="F419" s="1705"/>
      <c r="G419" s="1705"/>
      <c r="H419" s="1705"/>
      <c r="I419" s="1705"/>
      <c r="J419" s="1705"/>
      <c r="K419" s="1705"/>
      <c r="L419" s="1705"/>
      <c r="M419" s="1705"/>
      <c r="N419" s="1705"/>
      <c r="O419" s="1705"/>
      <c r="P419" s="1705"/>
      <c r="Q419" s="1705"/>
      <c r="R419" s="1705"/>
      <c r="S419" s="1705"/>
      <c r="T419" s="1705"/>
      <c r="U419" s="1705"/>
      <c r="V419" s="1705"/>
      <c r="W419" s="1705"/>
      <c r="X419" s="1705"/>
      <c r="Y419" s="1705"/>
      <c r="Z419" s="1705"/>
      <c r="AA419" s="1705"/>
      <c r="AB419" s="1705"/>
      <c r="AC419" s="1705"/>
      <c r="AD419" s="1705"/>
      <c r="AE419" s="1705"/>
      <c r="AF419" s="1705"/>
      <c r="AG419" s="1705"/>
      <c r="AH419" s="1705"/>
    </row>
    <row r="420" spans="1:34" ht="15.75" customHeight="1">
      <c r="A420" s="1705"/>
      <c r="B420" s="1705"/>
      <c r="C420" s="1705"/>
      <c r="D420" s="1705"/>
      <c r="E420" s="1705"/>
      <c r="F420" s="1705"/>
      <c r="G420" s="1705"/>
      <c r="H420" s="1705"/>
      <c r="I420" s="1705"/>
      <c r="J420" s="1705"/>
      <c r="K420" s="1705"/>
      <c r="L420" s="1705"/>
      <c r="M420" s="1705"/>
      <c r="N420" s="1705"/>
      <c r="O420" s="1705"/>
      <c r="P420" s="1705"/>
      <c r="Q420" s="1705"/>
      <c r="R420" s="1705"/>
      <c r="S420" s="1705"/>
      <c r="T420" s="1705"/>
      <c r="U420" s="1705"/>
      <c r="V420" s="1705"/>
      <c r="W420" s="1705"/>
      <c r="X420" s="1705"/>
      <c r="Y420" s="1705"/>
      <c r="Z420" s="1705"/>
      <c r="AA420" s="1705"/>
      <c r="AB420" s="1705"/>
      <c r="AC420" s="1705"/>
      <c r="AD420" s="1705"/>
      <c r="AE420" s="1705"/>
      <c r="AF420" s="1705"/>
      <c r="AG420" s="1705"/>
      <c r="AH420" s="1705"/>
    </row>
    <row r="421" spans="1:34" ht="15.75" customHeight="1">
      <c r="A421" s="1705"/>
      <c r="B421" s="1705"/>
      <c r="C421" s="1705"/>
      <c r="D421" s="1705"/>
      <c r="E421" s="1705"/>
      <c r="F421" s="1705"/>
      <c r="G421" s="1705"/>
      <c r="H421" s="1705"/>
      <c r="I421" s="1705"/>
      <c r="J421" s="1705"/>
      <c r="K421" s="1705"/>
      <c r="L421" s="1705"/>
      <c r="M421" s="1705"/>
      <c r="N421" s="1705"/>
      <c r="O421" s="1705"/>
      <c r="P421" s="1705"/>
      <c r="Q421" s="1705"/>
      <c r="R421" s="1705"/>
      <c r="S421" s="1705"/>
      <c r="T421" s="1705"/>
      <c r="U421" s="1705"/>
      <c r="V421" s="1705"/>
      <c r="W421" s="1705"/>
      <c r="X421" s="1705"/>
      <c r="Y421" s="1705"/>
      <c r="Z421" s="1705"/>
      <c r="AA421" s="1705"/>
      <c r="AB421" s="1705"/>
      <c r="AC421" s="1705"/>
      <c r="AD421" s="1705"/>
      <c r="AE421" s="1705"/>
      <c r="AF421" s="1705"/>
      <c r="AG421" s="1705"/>
      <c r="AH421" s="1705"/>
    </row>
    <row r="422" spans="1:34" ht="15.75" customHeight="1">
      <c r="A422" s="1705"/>
      <c r="B422" s="1705"/>
      <c r="C422" s="1705"/>
      <c r="D422" s="1705"/>
      <c r="E422" s="1705"/>
      <c r="F422" s="1705"/>
      <c r="G422" s="1705"/>
      <c r="H422" s="1705"/>
      <c r="I422" s="1705"/>
      <c r="J422" s="1705"/>
      <c r="K422" s="1705"/>
      <c r="L422" s="1705"/>
      <c r="M422" s="1705"/>
      <c r="N422" s="1705"/>
      <c r="O422" s="1705"/>
      <c r="P422" s="1705"/>
      <c r="Q422" s="1705"/>
      <c r="R422" s="1705"/>
      <c r="S422" s="1705"/>
      <c r="T422" s="1705"/>
      <c r="U422" s="1705"/>
      <c r="V422" s="1705"/>
      <c r="W422" s="1705"/>
      <c r="X422" s="1705"/>
      <c r="Y422" s="1705"/>
      <c r="Z422" s="1705"/>
      <c r="AA422" s="1705"/>
      <c r="AB422" s="1705"/>
      <c r="AC422" s="1705"/>
      <c r="AD422" s="1705"/>
      <c r="AE422" s="1705"/>
      <c r="AF422" s="1705"/>
      <c r="AG422" s="1705"/>
      <c r="AH422" s="1705"/>
    </row>
    <row r="423" spans="1:34" ht="15.75" customHeight="1">
      <c r="A423" s="1705"/>
      <c r="B423" s="1705"/>
      <c r="C423" s="1705"/>
      <c r="D423" s="1705"/>
      <c r="E423" s="1705"/>
      <c r="F423" s="1705"/>
      <c r="G423" s="1705"/>
      <c r="H423" s="1705"/>
      <c r="I423" s="1705"/>
      <c r="J423" s="1705"/>
      <c r="K423" s="1705"/>
      <c r="L423" s="1705"/>
      <c r="M423" s="1705"/>
      <c r="N423" s="1705"/>
      <c r="O423" s="1705"/>
      <c r="P423" s="1705"/>
      <c r="Q423" s="1705"/>
      <c r="R423" s="1705"/>
      <c r="S423" s="1705"/>
      <c r="T423" s="1705"/>
      <c r="U423" s="1705"/>
      <c r="V423" s="1705"/>
      <c r="W423" s="1705"/>
      <c r="X423" s="1705"/>
      <c r="Y423" s="1705"/>
      <c r="Z423" s="1705"/>
      <c r="AA423" s="1705"/>
      <c r="AB423" s="1705"/>
      <c r="AC423" s="1705"/>
      <c r="AD423" s="1705"/>
      <c r="AE423" s="1705"/>
      <c r="AF423" s="1705"/>
      <c r="AG423" s="1705"/>
      <c r="AH423" s="1705"/>
    </row>
    <row r="424" spans="1:34" ht="15.75" customHeight="1">
      <c r="A424" s="1705"/>
      <c r="B424" s="1705"/>
      <c r="C424" s="1705"/>
      <c r="D424" s="1705"/>
      <c r="E424" s="1705"/>
      <c r="F424" s="1705"/>
      <c r="G424" s="1705"/>
      <c r="H424" s="1705"/>
      <c r="I424" s="1705"/>
      <c r="J424" s="1705"/>
      <c r="K424" s="1705"/>
      <c r="L424" s="1705"/>
      <c r="M424" s="1705"/>
      <c r="N424" s="1705"/>
      <c r="O424" s="1705"/>
      <c r="P424" s="1705"/>
      <c r="Q424" s="1705"/>
      <c r="R424" s="1705"/>
      <c r="S424" s="1705"/>
      <c r="T424" s="1705"/>
      <c r="U424" s="1705"/>
      <c r="V424" s="1705"/>
      <c r="W424" s="1705"/>
      <c r="X424" s="1705"/>
      <c r="Y424" s="1705"/>
      <c r="Z424" s="1705"/>
      <c r="AA424" s="1705"/>
      <c r="AB424" s="1705"/>
      <c r="AC424" s="1705"/>
      <c r="AD424" s="1705"/>
      <c r="AE424" s="1705"/>
      <c r="AF424" s="1705"/>
      <c r="AG424" s="1705"/>
      <c r="AH424" s="1705"/>
    </row>
    <row r="425" spans="1:34" ht="15.75" customHeight="1">
      <c r="A425" s="1705"/>
      <c r="B425" s="1705"/>
      <c r="C425" s="1705"/>
      <c r="D425" s="1705"/>
      <c r="E425" s="1705"/>
      <c r="F425" s="1705"/>
      <c r="G425" s="1705"/>
      <c r="H425" s="1705"/>
      <c r="I425" s="1705"/>
      <c r="J425" s="1705"/>
      <c r="K425" s="1705"/>
      <c r="L425" s="1705"/>
      <c r="M425" s="1705"/>
      <c r="N425" s="1705"/>
      <c r="O425" s="1705"/>
      <c r="P425" s="1705"/>
      <c r="Q425" s="1705"/>
      <c r="R425" s="1705"/>
      <c r="S425" s="1705"/>
      <c r="T425" s="1705"/>
      <c r="U425" s="1705"/>
      <c r="V425" s="1705"/>
      <c r="W425" s="1705"/>
      <c r="X425" s="1705"/>
      <c r="Y425" s="1705"/>
      <c r="Z425" s="1705"/>
      <c r="AA425" s="1705"/>
      <c r="AB425" s="1705"/>
      <c r="AC425" s="1705"/>
      <c r="AD425" s="1705"/>
      <c r="AE425" s="1705"/>
      <c r="AF425" s="1705"/>
      <c r="AG425" s="1705"/>
      <c r="AH425" s="1705"/>
    </row>
    <row r="426" spans="1:34" ht="15.75" customHeight="1">
      <c r="A426" s="1705"/>
      <c r="B426" s="1705"/>
      <c r="C426" s="1705"/>
      <c r="D426" s="1705"/>
      <c r="E426" s="1705"/>
      <c r="F426" s="1705"/>
      <c r="G426" s="1705"/>
      <c r="H426" s="1705"/>
      <c r="I426" s="1705"/>
      <c r="J426" s="1705"/>
      <c r="K426" s="1705"/>
      <c r="L426" s="1705"/>
      <c r="M426" s="1705"/>
      <c r="N426" s="1705"/>
      <c r="O426" s="1705"/>
      <c r="P426" s="1705"/>
      <c r="Q426" s="1705"/>
      <c r="R426" s="1705"/>
      <c r="S426" s="1705"/>
      <c r="T426" s="1705"/>
      <c r="U426" s="1705"/>
      <c r="V426" s="1705"/>
      <c r="W426" s="1705"/>
      <c r="X426" s="1705"/>
      <c r="Y426" s="1705"/>
      <c r="Z426" s="1705"/>
      <c r="AA426" s="1705"/>
      <c r="AB426" s="1705"/>
      <c r="AC426" s="1705"/>
      <c r="AD426" s="1705"/>
      <c r="AE426" s="1705"/>
      <c r="AF426" s="1705"/>
      <c r="AG426" s="1705"/>
      <c r="AH426" s="1705"/>
    </row>
    <row r="427" spans="1:34" ht="15.75" customHeight="1">
      <c r="A427" s="1705"/>
      <c r="B427" s="1705"/>
      <c r="C427" s="1705"/>
      <c r="D427" s="1705"/>
      <c r="E427" s="1705"/>
      <c r="F427" s="1705"/>
      <c r="G427" s="1705"/>
      <c r="H427" s="1705"/>
      <c r="I427" s="1705"/>
      <c r="J427" s="1705"/>
      <c r="K427" s="1705"/>
      <c r="L427" s="1705"/>
      <c r="M427" s="1705"/>
      <c r="N427" s="1705"/>
      <c r="O427" s="1705"/>
      <c r="P427" s="1705"/>
      <c r="Q427" s="1705"/>
      <c r="R427" s="1705"/>
      <c r="S427" s="1705"/>
      <c r="T427" s="1705"/>
      <c r="U427" s="1705"/>
      <c r="V427" s="1705"/>
      <c r="W427" s="1705"/>
      <c r="X427" s="1705"/>
      <c r="Y427" s="1705"/>
      <c r="Z427" s="1705"/>
      <c r="AA427" s="1705"/>
      <c r="AB427" s="1705"/>
      <c r="AC427" s="1705"/>
      <c r="AD427" s="1705"/>
      <c r="AE427" s="1705"/>
      <c r="AF427" s="1705"/>
      <c r="AG427" s="1705"/>
      <c r="AH427" s="1705"/>
    </row>
    <row r="428" spans="1:34" ht="15.75" customHeight="1">
      <c r="A428" s="1705"/>
      <c r="B428" s="1705"/>
      <c r="C428" s="1705"/>
      <c r="D428" s="1705"/>
      <c r="E428" s="1705"/>
      <c r="F428" s="1705"/>
      <c r="G428" s="1705"/>
      <c r="H428" s="1705"/>
      <c r="I428" s="1705"/>
      <c r="J428" s="1705"/>
      <c r="K428" s="1705"/>
      <c r="L428" s="1705"/>
      <c r="M428" s="1705"/>
      <c r="N428" s="1705"/>
      <c r="O428" s="1705"/>
      <c r="P428" s="1705"/>
      <c r="Q428" s="1705"/>
      <c r="R428" s="1705"/>
      <c r="S428" s="1705"/>
      <c r="T428" s="1705"/>
      <c r="U428" s="1705"/>
      <c r="V428" s="1705"/>
      <c r="W428" s="1705"/>
      <c r="X428" s="1705"/>
      <c r="Y428" s="1705"/>
      <c r="Z428" s="1705"/>
      <c r="AA428" s="1705"/>
      <c r="AB428" s="1705"/>
      <c r="AC428" s="1705"/>
      <c r="AD428" s="1705"/>
      <c r="AE428" s="1705"/>
      <c r="AF428" s="1705"/>
      <c r="AG428" s="1705"/>
      <c r="AH428" s="1705"/>
    </row>
    <row r="429" spans="1:34" ht="15.75" customHeight="1">
      <c r="A429" s="1705"/>
      <c r="B429" s="1705"/>
      <c r="C429" s="1705"/>
      <c r="D429" s="1705"/>
      <c r="E429" s="1705"/>
      <c r="F429" s="1705"/>
      <c r="G429" s="1705"/>
      <c r="H429" s="1705"/>
      <c r="I429" s="1705"/>
      <c r="J429" s="1705"/>
      <c r="K429" s="1705"/>
      <c r="L429" s="1705"/>
      <c r="M429" s="1705"/>
      <c r="N429" s="1705"/>
      <c r="O429" s="1705"/>
      <c r="P429" s="1705"/>
      <c r="Q429" s="1705"/>
      <c r="R429" s="1705"/>
      <c r="S429" s="1705"/>
      <c r="T429" s="1705"/>
      <c r="U429" s="1705"/>
      <c r="V429" s="1705"/>
      <c r="W429" s="1705"/>
      <c r="X429" s="1705"/>
      <c r="Y429" s="1705"/>
      <c r="Z429" s="1705"/>
      <c r="AA429" s="1705"/>
      <c r="AB429" s="1705"/>
      <c r="AC429" s="1705"/>
      <c r="AD429" s="1705"/>
      <c r="AE429" s="1705"/>
      <c r="AF429" s="1705"/>
      <c r="AG429" s="1705"/>
      <c r="AH429" s="1705"/>
    </row>
    <row r="430" spans="1:34" ht="15.75" customHeight="1">
      <c r="A430" s="1705"/>
      <c r="B430" s="1705"/>
      <c r="C430" s="1705"/>
      <c r="D430" s="1705"/>
      <c r="E430" s="1705"/>
      <c r="F430" s="1705"/>
      <c r="G430" s="1705"/>
      <c r="H430" s="1705"/>
      <c r="I430" s="1705"/>
      <c r="J430" s="1705"/>
      <c r="K430" s="1705"/>
      <c r="L430" s="1705"/>
      <c r="M430" s="1705"/>
      <c r="N430" s="1705"/>
      <c r="O430" s="1705"/>
      <c r="P430" s="1705"/>
      <c r="Q430" s="1705"/>
      <c r="R430" s="1705"/>
      <c r="S430" s="1705"/>
      <c r="T430" s="1705"/>
      <c r="U430" s="1705"/>
      <c r="V430" s="1705"/>
      <c r="W430" s="1705"/>
      <c r="X430" s="1705"/>
      <c r="Y430" s="1705"/>
      <c r="Z430" s="1705"/>
      <c r="AA430" s="1705"/>
      <c r="AB430" s="1705"/>
      <c r="AC430" s="1705"/>
      <c r="AD430" s="1705"/>
      <c r="AE430" s="1705"/>
      <c r="AF430" s="1705"/>
      <c r="AG430" s="1705"/>
      <c r="AH430" s="1705"/>
    </row>
    <row r="431" spans="1:34" ht="15.75" customHeight="1">
      <c r="A431" s="1705"/>
      <c r="B431" s="1705"/>
      <c r="C431" s="1705"/>
      <c r="D431" s="1705"/>
      <c r="E431" s="1705"/>
      <c r="F431" s="1705"/>
      <c r="G431" s="1705"/>
      <c r="H431" s="1705"/>
      <c r="I431" s="1705"/>
      <c r="J431" s="1705"/>
      <c r="K431" s="1705"/>
      <c r="L431" s="1705"/>
      <c r="M431" s="1705"/>
      <c r="N431" s="1705"/>
      <c r="O431" s="1705"/>
      <c r="P431" s="1705"/>
      <c r="Q431" s="1705"/>
      <c r="R431" s="1705"/>
      <c r="S431" s="1705"/>
      <c r="T431" s="1705"/>
      <c r="U431" s="1705"/>
      <c r="V431" s="1705"/>
      <c r="W431" s="1705"/>
      <c r="X431" s="1705"/>
      <c r="Y431" s="1705"/>
      <c r="Z431" s="1705"/>
      <c r="AA431" s="1705"/>
      <c r="AB431" s="1705"/>
      <c r="AC431" s="1705"/>
      <c r="AD431" s="1705"/>
      <c r="AE431" s="1705"/>
      <c r="AF431" s="1705"/>
      <c r="AG431" s="1705"/>
      <c r="AH431" s="1705"/>
    </row>
    <row r="432" spans="1:34" ht="15.75" customHeight="1">
      <c r="A432" s="1705"/>
      <c r="B432" s="1705"/>
      <c r="C432" s="1705"/>
      <c r="D432" s="1705"/>
      <c r="E432" s="1705"/>
      <c r="F432" s="1705"/>
      <c r="G432" s="1705"/>
      <c r="H432" s="1705"/>
      <c r="I432" s="1705"/>
      <c r="J432" s="1705"/>
      <c r="K432" s="1705"/>
      <c r="L432" s="1705"/>
      <c r="M432" s="1705"/>
      <c r="N432" s="1705"/>
      <c r="O432" s="1705"/>
      <c r="P432" s="1705"/>
      <c r="Q432" s="1705"/>
      <c r="R432" s="1705"/>
      <c r="S432" s="1705"/>
      <c r="T432" s="1705"/>
      <c r="U432" s="1705"/>
      <c r="V432" s="1705"/>
      <c r="W432" s="1705"/>
      <c r="X432" s="1705"/>
      <c r="Y432" s="1705"/>
      <c r="Z432" s="1705"/>
      <c r="AA432" s="1705"/>
      <c r="AB432" s="1705"/>
      <c r="AC432" s="1705"/>
      <c r="AD432" s="1705"/>
      <c r="AE432" s="1705"/>
      <c r="AF432" s="1705"/>
      <c r="AG432" s="1705"/>
      <c r="AH432" s="1705"/>
    </row>
    <row r="433" spans="1:34" ht="15.75" customHeight="1">
      <c r="A433" s="1705"/>
      <c r="B433" s="1705"/>
      <c r="C433" s="1705"/>
      <c r="D433" s="1705"/>
      <c r="E433" s="1705"/>
      <c r="F433" s="1705"/>
      <c r="G433" s="1705"/>
      <c r="H433" s="1705"/>
      <c r="I433" s="1705"/>
      <c r="J433" s="1705"/>
      <c r="K433" s="1705"/>
      <c r="L433" s="1705"/>
      <c r="M433" s="1705"/>
      <c r="N433" s="1705"/>
      <c r="O433" s="1705"/>
      <c r="P433" s="1705"/>
      <c r="Q433" s="1705"/>
      <c r="R433" s="1705"/>
      <c r="S433" s="1705"/>
      <c r="T433" s="1705"/>
      <c r="U433" s="1705"/>
      <c r="V433" s="1705"/>
      <c r="W433" s="1705"/>
      <c r="X433" s="1705"/>
      <c r="Y433" s="1705"/>
      <c r="Z433" s="1705"/>
      <c r="AA433" s="1705"/>
      <c r="AB433" s="1705"/>
      <c r="AC433" s="1705"/>
      <c r="AD433" s="1705"/>
      <c r="AE433" s="1705"/>
      <c r="AF433" s="1705"/>
      <c r="AG433" s="1705"/>
      <c r="AH433" s="1705"/>
    </row>
    <row r="434" spans="1:34" ht="15.75" customHeight="1">
      <c r="A434" s="1705"/>
      <c r="B434" s="1705"/>
      <c r="C434" s="1705"/>
      <c r="D434" s="1705"/>
      <c r="E434" s="1705"/>
      <c r="F434" s="1705"/>
      <c r="G434" s="1705"/>
      <c r="H434" s="1705"/>
      <c r="I434" s="1705"/>
      <c r="J434" s="1705"/>
      <c r="K434" s="1705"/>
      <c r="L434" s="1705"/>
      <c r="M434" s="1705"/>
      <c r="N434" s="1705"/>
      <c r="O434" s="1705"/>
      <c r="P434" s="1705"/>
      <c r="Q434" s="1705"/>
      <c r="R434" s="1705"/>
      <c r="S434" s="1705"/>
      <c r="T434" s="1705"/>
      <c r="U434" s="1705"/>
      <c r="V434" s="1705"/>
      <c r="W434" s="1705"/>
      <c r="X434" s="1705"/>
      <c r="Y434" s="1705"/>
      <c r="Z434" s="1705"/>
      <c r="AA434" s="1705"/>
      <c r="AB434" s="1705"/>
      <c r="AC434" s="1705"/>
      <c r="AD434" s="1705"/>
      <c r="AE434" s="1705"/>
      <c r="AF434" s="1705"/>
      <c r="AG434" s="1705"/>
      <c r="AH434" s="1705"/>
    </row>
    <row r="435" spans="1:34" ht="15.75" customHeight="1">
      <c r="A435" s="1705"/>
      <c r="B435" s="1705"/>
      <c r="C435" s="1705"/>
      <c r="D435" s="1705"/>
      <c r="E435" s="1705"/>
      <c r="F435" s="1705"/>
      <c r="G435" s="1705"/>
      <c r="H435" s="1705"/>
      <c r="I435" s="1705"/>
      <c r="J435" s="1705"/>
      <c r="K435" s="1705"/>
      <c r="L435" s="1705"/>
      <c r="M435" s="1705"/>
      <c r="N435" s="1705"/>
      <c r="O435" s="1705"/>
      <c r="P435" s="1705"/>
      <c r="Q435" s="1705"/>
      <c r="R435" s="1705"/>
      <c r="S435" s="1705"/>
      <c r="T435" s="1705"/>
      <c r="U435" s="1705"/>
      <c r="V435" s="1705"/>
      <c r="W435" s="1705"/>
      <c r="X435" s="1705"/>
      <c r="Y435" s="1705"/>
      <c r="Z435" s="1705"/>
      <c r="AA435" s="1705"/>
      <c r="AB435" s="1705"/>
      <c r="AC435" s="1705"/>
      <c r="AD435" s="1705"/>
      <c r="AE435" s="1705"/>
      <c r="AF435" s="1705"/>
      <c r="AG435" s="1705"/>
      <c r="AH435" s="1705"/>
    </row>
    <row r="436" spans="1:34" ht="15.75" customHeight="1">
      <c r="A436" s="1705"/>
      <c r="B436" s="1705"/>
      <c r="C436" s="1705"/>
      <c r="D436" s="1705"/>
      <c r="E436" s="1705"/>
      <c r="F436" s="1705"/>
      <c r="G436" s="1705"/>
      <c r="H436" s="1705"/>
      <c r="I436" s="1705"/>
      <c r="J436" s="1705"/>
      <c r="K436" s="1705"/>
      <c r="L436" s="1705"/>
      <c r="M436" s="1705"/>
      <c r="N436" s="1705"/>
      <c r="O436" s="1705"/>
      <c r="P436" s="1705"/>
      <c r="Q436" s="1705"/>
      <c r="R436" s="1705"/>
      <c r="S436" s="1705"/>
      <c r="T436" s="1705"/>
      <c r="U436" s="1705"/>
      <c r="V436" s="1705"/>
      <c r="W436" s="1705"/>
      <c r="X436" s="1705"/>
      <c r="Y436" s="1705"/>
      <c r="Z436" s="1705"/>
      <c r="AA436" s="1705"/>
      <c r="AB436" s="1705"/>
      <c r="AC436" s="1705"/>
      <c r="AD436" s="1705"/>
      <c r="AE436" s="1705"/>
      <c r="AF436" s="1705"/>
      <c r="AG436" s="1705"/>
      <c r="AH436" s="1705"/>
    </row>
    <row r="437" spans="1:34" ht="15.75" customHeight="1">
      <c r="A437" s="1705"/>
      <c r="B437" s="1705"/>
      <c r="C437" s="1705"/>
      <c r="D437" s="1705"/>
      <c r="E437" s="1705"/>
      <c r="F437" s="1705"/>
      <c r="G437" s="1705"/>
      <c r="H437" s="1705"/>
      <c r="I437" s="1705"/>
      <c r="J437" s="1705"/>
      <c r="K437" s="1705"/>
      <c r="L437" s="1705"/>
      <c r="M437" s="1705"/>
      <c r="N437" s="1705"/>
      <c r="O437" s="1705"/>
      <c r="P437" s="1705"/>
      <c r="Q437" s="1705"/>
      <c r="R437" s="1705"/>
      <c r="S437" s="1705"/>
      <c r="T437" s="1705"/>
      <c r="U437" s="1705"/>
      <c r="V437" s="1705"/>
      <c r="W437" s="1705"/>
      <c r="X437" s="1705"/>
      <c r="Y437" s="1705"/>
      <c r="Z437" s="1705"/>
      <c r="AA437" s="1705"/>
      <c r="AB437" s="1705"/>
      <c r="AC437" s="1705"/>
      <c r="AD437" s="1705"/>
      <c r="AE437" s="1705"/>
      <c r="AF437" s="1705"/>
      <c r="AG437" s="1705"/>
      <c r="AH437" s="1705"/>
    </row>
    <row r="438" spans="1:34" ht="15.75" customHeight="1">
      <c r="A438" s="1705"/>
      <c r="B438" s="1705"/>
      <c r="C438" s="1705"/>
      <c r="D438" s="1705"/>
      <c r="E438" s="1705"/>
      <c r="F438" s="1705"/>
      <c r="G438" s="1705"/>
      <c r="H438" s="1705"/>
      <c r="I438" s="1705"/>
      <c r="J438" s="1705"/>
      <c r="K438" s="1705"/>
      <c r="L438" s="1705"/>
      <c r="M438" s="1705"/>
      <c r="N438" s="1705"/>
      <c r="O438" s="1705"/>
      <c r="P438" s="1705"/>
      <c r="Q438" s="1705"/>
      <c r="R438" s="1705"/>
      <c r="S438" s="1705"/>
      <c r="T438" s="1705"/>
      <c r="U438" s="1705"/>
      <c r="V438" s="1705"/>
      <c r="W438" s="1705"/>
      <c r="X438" s="1705"/>
      <c r="Y438" s="1705"/>
      <c r="Z438" s="1705"/>
      <c r="AA438" s="1705"/>
      <c r="AB438" s="1705"/>
      <c r="AC438" s="1705"/>
      <c r="AD438" s="1705"/>
      <c r="AE438" s="1705"/>
      <c r="AF438" s="1705"/>
      <c r="AG438" s="1705"/>
      <c r="AH438" s="1705"/>
    </row>
    <row r="439" spans="1:34" ht="15.75" customHeight="1">
      <c r="A439" s="1705"/>
      <c r="B439" s="1705"/>
      <c r="C439" s="1705"/>
      <c r="D439" s="1705"/>
      <c r="E439" s="1705"/>
      <c r="F439" s="1705"/>
      <c r="G439" s="1705"/>
      <c r="H439" s="1705"/>
      <c r="I439" s="1705"/>
      <c r="J439" s="1705"/>
      <c r="K439" s="1705"/>
      <c r="L439" s="1705"/>
      <c r="M439" s="1705"/>
      <c r="N439" s="1705"/>
      <c r="O439" s="1705"/>
      <c r="P439" s="1705"/>
      <c r="Q439" s="1705"/>
      <c r="R439" s="1705"/>
      <c r="S439" s="1705"/>
      <c r="T439" s="1705"/>
      <c r="U439" s="1705"/>
      <c r="V439" s="1705"/>
      <c r="W439" s="1705"/>
      <c r="X439" s="1705"/>
      <c r="Y439" s="1705"/>
      <c r="Z439" s="1705"/>
      <c r="AA439" s="1705"/>
      <c r="AB439" s="1705"/>
      <c r="AC439" s="1705"/>
      <c r="AD439" s="1705"/>
      <c r="AE439" s="1705"/>
      <c r="AF439" s="1705"/>
      <c r="AG439" s="1705"/>
      <c r="AH439" s="1705"/>
    </row>
    <row r="440" spans="1:34" ht="15.75" customHeight="1">
      <c r="A440" s="1705"/>
      <c r="B440" s="1705"/>
      <c r="C440" s="1705"/>
      <c r="D440" s="1705"/>
      <c r="E440" s="1705"/>
      <c r="F440" s="1705"/>
      <c r="G440" s="1705"/>
      <c r="H440" s="1705"/>
      <c r="I440" s="1705"/>
      <c r="J440" s="1705"/>
      <c r="K440" s="1705"/>
      <c r="L440" s="1705"/>
      <c r="M440" s="1705"/>
      <c r="N440" s="1705"/>
      <c r="O440" s="1705"/>
      <c r="P440" s="1705"/>
      <c r="Q440" s="1705"/>
      <c r="R440" s="1705"/>
      <c r="S440" s="1705"/>
      <c r="T440" s="1705"/>
      <c r="U440" s="1705"/>
      <c r="V440" s="1705"/>
      <c r="W440" s="1705"/>
      <c r="X440" s="1705"/>
      <c r="Y440" s="1705"/>
      <c r="Z440" s="1705"/>
      <c r="AA440" s="1705"/>
      <c r="AB440" s="1705"/>
      <c r="AC440" s="1705"/>
      <c r="AD440" s="1705"/>
      <c r="AE440" s="1705"/>
      <c r="AF440" s="1705"/>
      <c r="AG440" s="1705"/>
      <c r="AH440" s="1705"/>
    </row>
    <row r="441" spans="1:34" ht="15.75" customHeight="1">
      <c r="A441" s="1705"/>
      <c r="B441" s="1705"/>
      <c r="C441" s="1705"/>
      <c r="D441" s="1705"/>
      <c r="E441" s="1705"/>
      <c r="F441" s="1705"/>
      <c r="G441" s="1705"/>
      <c r="H441" s="1705"/>
      <c r="I441" s="1705"/>
      <c r="J441" s="1705"/>
      <c r="K441" s="1705"/>
      <c r="L441" s="1705"/>
      <c r="M441" s="1705"/>
      <c r="N441" s="1705"/>
      <c r="O441" s="1705"/>
      <c r="P441" s="1705"/>
      <c r="Q441" s="1705"/>
      <c r="R441" s="1705"/>
      <c r="S441" s="1705"/>
      <c r="T441" s="1705"/>
      <c r="U441" s="1705"/>
      <c r="V441" s="1705"/>
      <c r="W441" s="1705"/>
      <c r="X441" s="1705"/>
      <c r="Y441" s="1705"/>
      <c r="Z441" s="1705"/>
      <c r="AA441" s="1705"/>
      <c r="AB441" s="1705"/>
      <c r="AC441" s="1705"/>
      <c r="AD441" s="1705"/>
      <c r="AE441" s="1705"/>
      <c r="AF441" s="1705"/>
      <c r="AG441" s="1705"/>
      <c r="AH441" s="1705"/>
    </row>
    <row r="442" spans="1:34" ht="15.75" customHeight="1">
      <c r="A442" s="1705"/>
      <c r="B442" s="1705"/>
      <c r="C442" s="1705"/>
      <c r="D442" s="1705"/>
      <c r="E442" s="1705"/>
      <c r="F442" s="1705"/>
      <c r="G442" s="1705"/>
      <c r="H442" s="1705"/>
      <c r="I442" s="1705"/>
      <c r="J442" s="1705"/>
      <c r="K442" s="1705"/>
      <c r="L442" s="1705"/>
      <c r="M442" s="1705"/>
      <c r="N442" s="1705"/>
      <c r="O442" s="1705"/>
      <c r="P442" s="1705"/>
      <c r="Q442" s="1705"/>
      <c r="R442" s="1705"/>
      <c r="S442" s="1705"/>
      <c r="T442" s="1705"/>
      <c r="U442" s="1705"/>
      <c r="V442" s="1705"/>
      <c r="W442" s="1705"/>
      <c r="X442" s="1705"/>
      <c r="Y442" s="1705"/>
      <c r="Z442" s="1705"/>
      <c r="AA442" s="1705"/>
      <c r="AB442" s="1705"/>
      <c r="AC442" s="1705"/>
      <c r="AD442" s="1705"/>
      <c r="AE442" s="1705"/>
      <c r="AF442" s="1705"/>
      <c r="AG442" s="1705"/>
      <c r="AH442" s="1705"/>
    </row>
    <row r="443" spans="1:34" ht="15.75" customHeight="1">
      <c r="A443" s="1705"/>
      <c r="B443" s="1705"/>
      <c r="C443" s="1705"/>
      <c r="D443" s="1705"/>
      <c r="E443" s="1705"/>
      <c r="F443" s="1705"/>
      <c r="G443" s="1705"/>
      <c r="H443" s="1705"/>
      <c r="I443" s="1705"/>
      <c r="J443" s="1705"/>
      <c r="K443" s="1705"/>
      <c r="L443" s="1705"/>
      <c r="M443" s="1705"/>
      <c r="N443" s="1705"/>
      <c r="O443" s="1705"/>
      <c r="P443" s="1705"/>
      <c r="Q443" s="1705"/>
      <c r="R443" s="1705"/>
      <c r="S443" s="1705"/>
      <c r="T443" s="1705"/>
      <c r="U443" s="1705"/>
      <c r="V443" s="1705"/>
      <c r="W443" s="1705"/>
      <c r="X443" s="1705"/>
      <c r="Y443" s="1705"/>
      <c r="Z443" s="1705"/>
      <c r="AA443" s="1705"/>
      <c r="AB443" s="1705"/>
      <c r="AC443" s="1705"/>
      <c r="AD443" s="1705"/>
      <c r="AE443" s="1705"/>
      <c r="AF443" s="1705"/>
      <c r="AG443" s="1705"/>
      <c r="AH443" s="1705"/>
    </row>
    <row r="444" spans="1:34" ht="15.75" customHeight="1">
      <c r="A444" s="1705"/>
      <c r="B444" s="1705"/>
      <c r="C444" s="1705"/>
      <c r="D444" s="1705"/>
      <c r="E444" s="1705"/>
      <c r="F444" s="1705"/>
      <c r="G444" s="1705"/>
      <c r="H444" s="1705"/>
      <c r="I444" s="1705"/>
      <c r="J444" s="1705"/>
      <c r="K444" s="1705"/>
      <c r="L444" s="1705"/>
      <c r="M444" s="1705"/>
      <c r="N444" s="1705"/>
      <c r="O444" s="1705"/>
      <c r="P444" s="1705"/>
      <c r="Q444" s="1705"/>
      <c r="R444" s="1705"/>
      <c r="S444" s="1705"/>
      <c r="T444" s="1705"/>
      <c r="U444" s="1705"/>
      <c r="V444" s="1705"/>
      <c r="W444" s="1705"/>
      <c r="X444" s="1705"/>
      <c r="Y444" s="1705"/>
      <c r="Z444" s="1705"/>
      <c r="AA444" s="1705"/>
      <c r="AB444" s="1705"/>
      <c r="AC444" s="1705"/>
      <c r="AD444" s="1705"/>
      <c r="AE444" s="1705"/>
      <c r="AF444" s="1705"/>
      <c r="AG444" s="1705"/>
      <c r="AH444" s="1705"/>
    </row>
    <row r="445" spans="1:34" ht="15.75" customHeight="1">
      <c r="A445" s="1705"/>
      <c r="B445" s="1705"/>
      <c r="C445" s="1705"/>
      <c r="D445" s="1705"/>
      <c r="E445" s="1705"/>
      <c r="F445" s="1705"/>
      <c r="G445" s="1705"/>
      <c r="H445" s="1705"/>
      <c r="I445" s="1705"/>
      <c r="J445" s="1705"/>
      <c r="K445" s="1705"/>
      <c r="L445" s="1705"/>
      <c r="M445" s="1705"/>
      <c r="N445" s="1705"/>
      <c r="O445" s="1705"/>
      <c r="P445" s="1705"/>
      <c r="Q445" s="1705"/>
      <c r="R445" s="1705"/>
      <c r="S445" s="1705"/>
      <c r="T445" s="1705"/>
      <c r="U445" s="1705"/>
      <c r="V445" s="1705"/>
      <c r="W445" s="1705"/>
      <c r="X445" s="1705"/>
      <c r="Y445" s="1705"/>
      <c r="Z445" s="1705"/>
      <c r="AA445" s="1705"/>
      <c r="AB445" s="1705"/>
      <c r="AC445" s="1705"/>
      <c r="AD445" s="1705"/>
      <c r="AE445" s="1705"/>
      <c r="AF445" s="1705"/>
      <c r="AG445" s="1705"/>
      <c r="AH445" s="1705"/>
    </row>
    <row r="446" spans="1:34" ht="15.75" customHeight="1">
      <c r="A446" s="1705"/>
      <c r="B446" s="1705"/>
      <c r="C446" s="1705"/>
      <c r="D446" s="1705"/>
      <c r="E446" s="1705"/>
      <c r="F446" s="1705"/>
      <c r="G446" s="1705"/>
      <c r="H446" s="1705"/>
      <c r="I446" s="1705"/>
      <c r="J446" s="1705"/>
      <c r="K446" s="1705"/>
      <c r="L446" s="1705"/>
      <c r="M446" s="1705"/>
      <c r="N446" s="1705"/>
      <c r="O446" s="1705"/>
      <c r="P446" s="1705"/>
      <c r="Q446" s="1705"/>
      <c r="R446" s="1705"/>
      <c r="S446" s="1705"/>
      <c r="T446" s="1705"/>
      <c r="U446" s="1705"/>
      <c r="V446" s="1705"/>
      <c r="W446" s="1705"/>
      <c r="X446" s="1705"/>
      <c r="Y446" s="1705"/>
      <c r="Z446" s="1705"/>
      <c r="AA446" s="1705"/>
      <c r="AB446" s="1705"/>
      <c r="AC446" s="1705"/>
      <c r="AD446" s="1705"/>
      <c r="AE446" s="1705"/>
      <c r="AF446" s="1705"/>
      <c r="AG446" s="1705"/>
      <c r="AH446" s="1705"/>
    </row>
    <row r="447" spans="1:34" ht="15.75" customHeight="1">
      <c r="A447" s="1705"/>
      <c r="B447" s="1705"/>
      <c r="C447" s="1705"/>
      <c r="D447" s="1705"/>
      <c r="E447" s="1705"/>
      <c r="F447" s="1705"/>
      <c r="G447" s="1705"/>
      <c r="H447" s="1705"/>
      <c r="I447" s="1705"/>
      <c r="J447" s="1705"/>
      <c r="K447" s="1705"/>
      <c r="L447" s="1705"/>
      <c r="M447" s="1705"/>
      <c r="N447" s="1705"/>
      <c r="O447" s="1705"/>
      <c r="P447" s="1705"/>
      <c r="Q447" s="1705"/>
      <c r="R447" s="1705"/>
      <c r="S447" s="1705"/>
      <c r="T447" s="1705"/>
      <c r="U447" s="1705"/>
      <c r="V447" s="1705"/>
      <c r="W447" s="1705"/>
      <c r="X447" s="1705"/>
      <c r="Y447" s="1705"/>
      <c r="Z447" s="1705"/>
      <c r="AA447" s="1705"/>
      <c r="AB447" s="1705"/>
      <c r="AC447" s="1705"/>
      <c r="AD447" s="1705"/>
      <c r="AE447" s="1705"/>
      <c r="AF447" s="1705"/>
      <c r="AG447" s="1705"/>
      <c r="AH447" s="1705"/>
    </row>
    <row r="448" spans="1:34" ht="15.75" customHeight="1">
      <c r="A448" s="1705"/>
      <c r="B448" s="1705"/>
      <c r="C448" s="1705"/>
      <c r="D448" s="1705"/>
      <c r="E448" s="1705"/>
      <c r="F448" s="1705"/>
      <c r="G448" s="1705"/>
      <c r="H448" s="1705"/>
      <c r="I448" s="1705"/>
      <c r="J448" s="1705"/>
      <c r="K448" s="1705"/>
      <c r="L448" s="1705"/>
      <c r="M448" s="1705"/>
      <c r="N448" s="1705"/>
      <c r="O448" s="1705"/>
      <c r="P448" s="1705"/>
      <c r="Q448" s="1705"/>
      <c r="R448" s="1705"/>
      <c r="S448" s="1705"/>
      <c r="T448" s="1705"/>
      <c r="U448" s="1705"/>
      <c r="V448" s="1705"/>
      <c r="W448" s="1705"/>
      <c r="X448" s="1705"/>
      <c r="Y448" s="1705"/>
      <c r="Z448" s="1705"/>
      <c r="AA448" s="1705"/>
      <c r="AB448" s="1705"/>
      <c r="AC448" s="1705"/>
      <c r="AD448" s="1705"/>
      <c r="AE448" s="1705"/>
      <c r="AF448" s="1705"/>
      <c r="AG448" s="1705"/>
      <c r="AH448" s="1705"/>
    </row>
    <row r="449" spans="1:34" ht="15.75" customHeight="1">
      <c r="A449" s="1705"/>
      <c r="B449" s="1705"/>
      <c r="C449" s="1705"/>
      <c r="D449" s="1705"/>
      <c r="E449" s="1705"/>
      <c r="F449" s="1705"/>
      <c r="G449" s="1705"/>
      <c r="H449" s="1705"/>
      <c r="I449" s="1705"/>
      <c r="J449" s="1705"/>
      <c r="K449" s="1705"/>
      <c r="L449" s="1705"/>
      <c r="M449" s="1705"/>
      <c r="N449" s="1705"/>
      <c r="O449" s="1705"/>
      <c r="P449" s="1705"/>
      <c r="Q449" s="1705"/>
      <c r="R449" s="1705"/>
      <c r="S449" s="1705"/>
      <c r="T449" s="1705"/>
      <c r="U449" s="1705"/>
      <c r="V449" s="1705"/>
      <c r="W449" s="1705"/>
      <c r="X449" s="1705"/>
      <c r="Y449" s="1705"/>
      <c r="Z449" s="1705"/>
      <c r="AA449" s="1705"/>
      <c r="AB449" s="1705"/>
      <c r="AC449" s="1705"/>
      <c r="AD449" s="1705"/>
      <c r="AE449" s="1705"/>
      <c r="AF449" s="1705"/>
      <c r="AG449" s="1705"/>
      <c r="AH449" s="1705"/>
    </row>
    <row r="450" spans="1:34" ht="15.75" customHeight="1">
      <c r="A450" s="1705"/>
      <c r="B450" s="1705"/>
      <c r="C450" s="1705"/>
      <c r="D450" s="1705"/>
      <c r="E450" s="1705"/>
      <c r="F450" s="1705"/>
      <c r="G450" s="1705"/>
      <c r="H450" s="1705"/>
      <c r="I450" s="1705"/>
      <c r="J450" s="1705"/>
      <c r="K450" s="1705"/>
      <c r="L450" s="1705"/>
      <c r="M450" s="1705"/>
      <c r="N450" s="1705"/>
      <c r="O450" s="1705"/>
      <c r="P450" s="1705"/>
      <c r="Q450" s="1705"/>
      <c r="R450" s="1705"/>
      <c r="S450" s="1705"/>
      <c r="T450" s="1705"/>
      <c r="U450" s="1705"/>
      <c r="V450" s="1705"/>
      <c r="W450" s="1705"/>
      <c r="X450" s="1705"/>
      <c r="Y450" s="1705"/>
      <c r="Z450" s="1705"/>
      <c r="AA450" s="1705"/>
      <c r="AB450" s="1705"/>
      <c r="AC450" s="1705"/>
      <c r="AD450" s="1705"/>
      <c r="AE450" s="1705"/>
      <c r="AF450" s="1705"/>
      <c r="AG450" s="1705"/>
      <c r="AH450" s="1705"/>
    </row>
    <row r="451" spans="1:34" ht="15.75" customHeight="1">
      <c r="A451" s="1705"/>
      <c r="B451" s="1705"/>
      <c r="C451" s="1705"/>
      <c r="D451" s="1705"/>
      <c r="E451" s="1705"/>
      <c r="F451" s="1705"/>
      <c r="G451" s="1705"/>
      <c r="H451" s="1705"/>
      <c r="I451" s="1705"/>
      <c r="J451" s="1705"/>
      <c r="K451" s="1705"/>
      <c r="L451" s="1705"/>
      <c r="M451" s="1705"/>
      <c r="N451" s="1705"/>
      <c r="O451" s="1705"/>
      <c r="P451" s="1705"/>
      <c r="Q451" s="1705"/>
      <c r="R451" s="1705"/>
      <c r="S451" s="1705"/>
      <c r="T451" s="1705"/>
      <c r="U451" s="1705"/>
      <c r="V451" s="1705"/>
      <c r="W451" s="1705"/>
      <c r="X451" s="1705"/>
      <c r="Y451" s="1705"/>
      <c r="Z451" s="1705"/>
      <c r="AA451" s="1705"/>
      <c r="AB451" s="1705"/>
      <c r="AC451" s="1705"/>
      <c r="AD451" s="1705"/>
      <c r="AE451" s="1705"/>
      <c r="AF451" s="1705"/>
      <c r="AG451" s="1705"/>
      <c r="AH451" s="1705"/>
    </row>
    <row r="452" spans="1:34" ht="15.75" customHeight="1">
      <c r="A452" s="1705"/>
      <c r="B452" s="1705"/>
      <c r="C452" s="1705"/>
      <c r="D452" s="1705"/>
      <c r="E452" s="1705"/>
      <c r="F452" s="1705"/>
      <c r="G452" s="1705"/>
      <c r="H452" s="1705"/>
      <c r="I452" s="1705"/>
      <c r="J452" s="1705"/>
      <c r="K452" s="1705"/>
      <c r="L452" s="1705"/>
      <c r="M452" s="1705"/>
      <c r="N452" s="1705"/>
      <c r="O452" s="1705"/>
      <c r="P452" s="1705"/>
      <c r="Q452" s="1705"/>
      <c r="R452" s="1705"/>
      <c r="S452" s="1705"/>
      <c r="T452" s="1705"/>
      <c r="U452" s="1705"/>
      <c r="V452" s="1705"/>
      <c r="W452" s="1705"/>
      <c r="X452" s="1705"/>
      <c r="Y452" s="1705"/>
      <c r="Z452" s="1705"/>
      <c r="AA452" s="1705"/>
      <c r="AB452" s="1705"/>
      <c r="AC452" s="1705"/>
      <c r="AD452" s="1705"/>
      <c r="AE452" s="1705"/>
      <c r="AF452" s="1705"/>
      <c r="AG452" s="1705"/>
      <c r="AH452" s="1705"/>
    </row>
    <row r="453" spans="1:34" ht="15.75" customHeight="1">
      <c r="A453" s="1705"/>
      <c r="B453" s="1705"/>
      <c r="C453" s="1705"/>
      <c r="D453" s="1705"/>
      <c r="E453" s="1705"/>
      <c r="F453" s="1705"/>
      <c r="G453" s="1705"/>
      <c r="H453" s="1705"/>
      <c r="I453" s="1705"/>
      <c r="J453" s="1705"/>
      <c r="K453" s="1705"/>
      <c r="L453" s="1705"/>
      <c r="M453" s="1705"/>
      <c r="N453" s="1705"/>
      <c r="O453" s="1705"/>
      <c r="P453" s="1705"/>
      <c r="Q453" s="1705"/>
      <c r="R453" s="1705"/>
      <c r="S453" s="1705"/>
      <c r="T453" s="1705"/>
      <c r="U453" s="1705"/>
      <c r="V453" s="1705"/>
      <c r="W453" s="1705"/>
      <c r="X453" s="1705"/>
      <c r="Y453" s="1705"/>
      <c r="Z453" s="1705"/>
      <c r="AA453" s="1705"/>
      <c r="AB453" s="1705"/>
      <c r="AC453" s="1705"/>
      <c r="AD453" s="1705"/>
      <c r="AE453" s="1705"/>
      <c r="AF453" s="1705"/>
      <c r="AG453" s="1705"/>
      <c r="AH453" s="1705"/>
    </row>
    <row r="454" spans="1:34" ht="15.75" customHeight="1">
      <c r="A454" s="1705"/>
      <c r="B454" s="1705"/>
      <c r="C454" s="1705"/>
      <c r="D454" s="1705"/>
      <c r="E454" s="1705"/>
      <c r="F454" s="1705"/>
      <c r="G454" s="1705"/>
      <c r="H454" s="1705"/>
      <c r="I454" s="1705"/>
      <c r="J454" s="1705"/>
      <c r="K454" s="1705"/>
      <c r="L454" s="1705"/>
      <c r="M454" s="1705"/>
      <c r="N454" s="1705"/>
      <c r="O454" s="1705"/>
      <c r="P454" s="1705"/>
      <c r="Q454" s="1705"/>
      <c r="R454" s="1705"/>
      <c r="S454" s="1705"/>
      <c r="T454" s="1705"/>
      <c r="U454" s="1705"/>
      <c r="V454" s="1705"/>
      <c r="W454" s="1705"/>
      <c r="X454" s="1705"/>
      <c r="Y454" s="1705"/>
      <c r="Z454" s="1705"/>
      <c r="AA454" s="1705"/>
      <c r="AB454" s="1705"/>
      <c r="AC454" s="1705"/>
      <c r="AD454" s="1705"/>
      <c r="AE454" s="1705"/>
      <c r="AF454" s="1705"/>
      <c r="AG454" s="1705"/>
      <c r="AH454" s="1705"/>
    </row>
    <row r="455" spans="1:34" ht="15.75" customHeight="1">
      <c r="A455" s="1705"/>
      <c r="B455" s="1705"/>
      <c r="C455" s="1705"/>
      <c r="D455" s="1705"/>
      <c r="E455" s="1705"/>
      <c r="F455" s="1705"/>
      <c r="G455" s="1705"/>
      <c r="H455" s="1705"/>
      <c r="I455" s="1705"/>
      <c r="J455" s="1705"/>
      <c r="K455" s="1705"/>
      <c r="L455" s="1705"/>
      <c r="M455" s="1705"/>
      <c r="N455" s="1705"/>
      <c r="O455" s="1705"/>
      <c r="P455" s="1705"/>
      <c r="Q455" s="1705"/>
      <c r="R455" s="1705"/>
      <c r="S455" s="1705"/>
      <c r="T455" s="1705"/>
      <c r="U455" s="1705"/>
      <c r="V455" s="1705"/>
      <c r="W455" s="1705"/>
      <c r="X455" s="1705"/>
      <c r="Y455" s="1705"/>
      <c r="Z455" s="1705"/>
      <c r="AA455" s="1705"/>
      <c r="AB455" s="1705"/>
      <c r="AC455" s="1705"/>
      <c r="AD455" s="1705"/>
      <c r="AE455" s="1705"/>
      <c r="AF455" s="1705"/>
      <c r="AG455" s="1705"/>
      <c r="AH455" s="1705"/>
    </row>
    <row r="456" spans="1:34" ht="15.75" customHeight="1">
      <c r="A456" s="1705"/>
      <c r="B456" s="1705"/>
      <c r="C456" s="1705"/>
      <c r="D456" s="1705"/>
      <c r="E456" s="1705"/>
      <c r="F456" s="1705"/>
      <c r="G456" s="1705"/>
      <c r="H456" s="1705"/>
      <c r="I456" s="1705"/>
      <c r="J456" s="1705"/>
      <c r="K456" s="1705"/>
      <c r="L456" s="1705"/>
      <c r="M456" s="1705"/>
      <c r="N456" s="1705"/>
      <c r="O456" s="1705"/>
      <c r="P456" s="1705"/>
      <c r="Q456" s="1705"/>
      <c r="R456" s="1705"/>
      <c r="S456" s="1705"/>
      <c r="T456" s="1705"/>
      <c r="U456" s="1705"/>
      <c r="V456" s="1705"/>
      <c r="W456" s="1705"/>
      <c r="X456" s="1705"/>
      <c r="Y456" s="1705"/>
      <c r="Z456" s="1705"/>
      <c r="AA456" s="1705"/>
      <c r="AB456" s="1705"/>
      <c r="AC456" s="1705"/>
      <c r="AD456" s="1705"/>
      <c r="AE456" s="1705"/>
      <c r="AF456" s="1705"/>
      <c r="AG456" s="1705"/>
      <c r="AH456" s="1705"/>
    </row>
    <row r="457" spans="1:34" ht="15.75" customHeight="1">
      <c r="A457" s="1705"/>
      <c r="B457" s="1705"/>
      <c r="C457" s="1705"/>
      <c r="D457" s="1705"/>
      <c r="E457" s="1705"/>
      <c r="F457" s="1705"/>
      <c r="G457" s="1705"/>
      <c r="H457" s="1705"/>
      <c r="I457" s="1705"/>
      <c r="J457" s="1705"/>
      <c r="K457" s="1705"/>
      <c r="L457" s="1705"/>
      <c r="M457" s="1705"/>
      <c r="N457" s="1705"/>
      <c r="O457" s="1705"/>
      <c r="P457" s="1705"/>
      <c r="Q457" s="1705"/>
      <c r="R457" s="1705"/>
      <c r="S457" s="1705"/>
      <c r="T457" s="1705"/>
      <c r="U457" s="1705"/>
      <c r="V457" s="1705"/>
      <c r="W457" s="1705"/>
      <c r="X457" s="1705"/>
      <c r="Y457" s="1705"/>
      <c r="Z457" s="1705"/>
      <c r="AA457" s="1705"/>
      <c r="AB457" s="1705"/>
      <c r="AC457" s="1705"/>
      <c r="AD457" s="1705"/>
      <c r="AE457" s="1705"/>
      <c r="AF457" s="1705"/>
      <c r="AG457" s="1705"/>
      <c r="AH457" s="1705"/>
    </row>
    <row r="458" spans="1:34" ht="15.75" customHeight="1">
      <c r="A458" s="1705"/>
      <c r="B458" s="1705"/>
      <c r="C458" s="1705"/>
      <c r="D458" s="1705"/>
      <c r="E458" s="1705"/>
      <c r="F458" s="1705"/>
      <c r="G458" s="1705"/>
      <c r="H458" s="1705"/>
      <c r="I458" s="1705"/>
      <c r="J458" s="1705"/>
      <c r="K458" s="1705"/>
      <c r="L458" s="1705"/>
      <c r="M458" s="1705"/>
      <c r="N458" s="1705"/>
      <c r="O458" s="1705"/>
      <c r="P458" s="1705"/>
      <c r="Q458" s="1705"/>
      <c r="R458" s="1705"/>
      <c r="S458" s="1705"/>
      <c r="T458" s="1705"/>
      <c r="U458" s="1705"/>
      <c r="V458" s="1705"/>
      <c r="W458" s="1705"/>
      <c r="X458" s="1705"/>
      <c r="Y458" s="1705"/>
      <c r="Z458" s="1705"/>
      <c r="AA458" s="1705"/>
      <c r="AB458" s="1705"/>
      <c r="AC458" s="1705"/>
      <c r="AD458" s="1705"/>
      <c r="AE458" s="1705"/>
      <c r="AF458" s="1705"/>
      <c r="AG458" s="1705"/>
      <c r="AH458" s="1705"/>
    </row>
    <row r="459" spans="1:34" ht="15.75" customHeight="1">
      <c r="A459" s="1705"/>
      <c r="B459" s="1705"/>
      <c r="C459" s="1705"/>
      <c r="D459" s="1705"/>
      <c r="E459" s="1705"/>
      <c r="F459" s="1705"/>
      <c r="G459" s="1705"/>
      <c r="H459" s="1705"/>
      <c r="I459" s="1705"/>
      <c r="J459" s="1705"/>
      <c r="K459" s="1705"/>
      <c r="L459" s="1705"/>
      <c r="M459" s="1705"/>
      <c r="N459" s="1705"/>
      <c r="O459" s="1705"/>
      <c r="P459" s="1705"/>
      <c r="Q459" s="1705"/>
      <c r="R459" s="1705"/>
      <c r="S459" s="1705"/>
      <c r="T459" s="1705"/>
      <c r="U459" s="1705"/>
      <c r="V459" s="1705"/>
      <c r="W459" s="1705"/>
      <c r="X459" s="1705"/>
      <c r="Y459" s="1705"/>
      <c r="Z459" s="1705"/>
      <c r="AA459" s="1705"/>
      <c r="AB459" s="1705"/>
      <c r="AC459" s="1705"/>
      <c r="AD459" s="1705"/>
      <c r="AE459" s="1705"/>
      <c r="AF459" s="1705"/>
      <c r="AG459" s="1705"/>
      <c r="AH459" s="1705"/>
    </row>
    <row r="460" spans="1:34" ht="15.75" customHeight="1">
      <c r="A460" s="1705"/>
      <c r="B460" s="1705"/>
      <c r="C460" s="1705"/>
      <c r="D460" s="1705"/>
      <c r="E460" s="1705"/>
      <c r="F460" s="1705"/>
      <c r="G460" s="1705"/>
      <c r="H460" s="1705"/>
      <c r="I460" s="1705"/>
      <c r="J460" s="1705"/>
      <c r="K460" s="1705"/>
      <c r="L460" s="1705"/>
      <c r="M460" s="1705"/>
      <c r="N460" s="1705"/>
      <c r="O460" s="1705"/>
      <c r="P460" s="1705"/>
      <c r="Q460" s="1705"/>
      <c r="R460" s="1705"/>
      <c r="S460" s="1705"/>
      <c r="T460" s="1705"/>
      <c r="U460" s="1705"/>
      <c r="V460" s="1705"/>
      <c r="W460" s="1705"/>
      <c r="X460" s="1705"/>
      <c r="Y460" s="1705"/>
      <c r="Z460" s="1705"/>
      <c r="AA460" s="1705"/>
      <c r="AB460" s="1705"/>
      <c r="AC460" s="1705"/>
      <c r="AD460" s="1705"/>
      <c r="AE460" s="1705"/>
      <c r="AF460" s="1705"/>
      <c r="AG460" s="1705"/>
      <c r="AH460" s="1705"/>
    </row>
    <row r="461" spans="1:34" ht="15.75" customHeight="1">
      <c r="A461" s="1705"/>
      <c r="B461" s="1705"/>
      <c r="C461" s="1705"/>
      <c r="D461" s="1705"/>
      <c r="E461" s="1705"/>
      <c r="F461" s="1705"/>
      <c r="G461" s="1705"/>
      <c r="H461" s="1705"/>
      <c r="I461" s="1705"/>
      <c r="J461" s="1705"/>
      <c r="K461" s="1705"/>
      <c r="L461" s="1705"/>
      <c r="M461" s="1705"/>
      <c r="N461" s="1705"/>
      <c r="O461" s="1705"/>
      <c r="P461" s="1705"/>
      <c r="Q461" s="1705"/>
      <c r="R461" s="1705"/>
      <c r="S461" s="1705"/>
      <c r="T461" s="1705"/>
      <c r="U461" s="1705"/>
      <c r="V461" s="1705"/>
      <c r="W461" s="1705"/>
      <c r="X461" s="1705"/>
      <c r="Y461" s="1705"/>
      <c r="Z461" s="1705"/>
      <c r="AA461" s="1705"/>
      <c r="AB461" s="1705"/>
      <c r="AC461" s="1705"/>
      <c r="AD461" s="1705"/>
      <c r="AE461" s="1705"/>
      <c r="AF461" s="1705"/>
      <c r="AG461" s="1705"/>
      <c r="AH461" s="1705"/>
    </row>
    <row r="462" spans="1:34" ht="15.75" customHeight="1">
      <c r="A462" s="1705"/>
      <c r="B462" s="1705"/>
      <c r="C462" s="1705"/>
      <c r="D462" s="1705"/>
      <c r="E462" s="1705"/>
      <c r="F462" s="1705"/>
      <c r="G462" s="1705"/>
      <c r="H462" s="1705"/>
      <c r="I462" s="1705"/>
      <c r="J462" s="1705"/>
      <c r="K462" s="1705"/>
      <c r="L462" s="1705"/>
      <c r="M462" s="1705"/>
      <c r="N462" s="1705"/>
      <c r="O462" s="1705"/>
      <c r="P462" s="1705"/>
      <c r="Q462" s="1705"/>
      <c r="R462" s="1705"/>
      <c r="S462" s="1705"/>
      <c r="T462" s="1705"/>
      <c r="U462" s="1705"/>
      <c r="V462" s="1705"/>
      <c r="W462" s="1705"/>
      <c r="X462" s="1705"/>
      <c r="Y462" s="1705"/>
      <c r="Z462" s="1705"/>
      <c r="AA462" s="1705"/>
      <c r="AB462" s="1705"/>
      <c r="AC462" s="1705"/>
      <c r="AD462" s="1705"/>
      <c r="AE462" s="1705"/>
      <c r="AF462" s="1705"/>
      <c r="AG462" s="1705"/>
      <c r="AH462" s="1705"/>
    </row>
    <row r="463" spans="1:34" ht="15.75" customHeight="1">
      <c r="A463" s="1705"/>
      <c r="B463" s="1705"/>
      <c r="C463" s="1705"/>
      <c r="D463" s="1705"/>
      <c r="E463" s="1705"/>
      <c r="F463" s="1705"/>
      <c r="G463" s="1705"/>
      <c r="H463" s="1705"/>
      <c r="I463" s="1705"/>
      <c r="J463" s="1705"/>
      <c r="K463" s="1705"/>
      <c r="L463" s="1705"/>
      <c r="M463" s="1705"/>
      <c r="N463" s="1705"/>
      <c r="O463" s="1705"/>
      <c r="P463" s="1705"/>
      <c r="Q463" s="1705"/>
      <c r="R463" s="1705"/>
      <c r="S463" s="1705"/>
      <c r="T463" s="1705"/>
      <c r="U463" s="1705"/>
      <c r="V463" s="1705"/>
      <c r="W463" s="1705"/>
      <c r="X463" s="1705"/>
      <c r="Y463" s="1705"/>
      <c r="Z463" s="1705"/>
      <c r="AA463" s="1705"/>
      <c r="AB463" s="1705"/>
      <c r="AC463" s="1705"/>
      <c r="AD463" s="1705"/>
      <c r="AE463" s="1705"/>
      <c r="AF463" s="1705"/>
      <c r="AG463" s="1705"/>
      <c r="AH463" s="1705"/>
    </row>
    <row r="464" spans="1:34" ht="15.75" customHeight="1">
      <c r="A464" s="1705"/>
      <c r="B464" s="1705"/>
      <c r="C464" s="1705"/>
      <c r="D464" s="1705"/>
      <c r="E464" s="1705"/>
      <c r="F464" s="1705"/>
      <c r="G464" s="1705"/>
      <c r="H464" s="1705"/>
      <c r="I464" s="1705"/>
      <c r="J464" s="1705"/>
      <c r="K464" s="1705"/>
      <c r="L464" s="1705"/>
      <c r="M464" s="1705"/>
      <c r="N464" s="1705"/>
      <c r="O464" s="1705"/>
      <c r="P464" s="1705"/>
      <c r="Q464" s="1705"/>
      <c r="R464" s="1705"/>
      <c r="S464" s="1705"/>
      <c r="T464" s="1705"/>
      <c r="U464" s="1705"/>
      <c r="V464" s="1705"/>
      <c r="W464" s="1705"/>
      <c r="X464" s="1705"/>
      <c r="Y464" s="1705"/>
      <c r="Z464" s="1705"/>
      <c r="AA464" s="1705"/>
      <c r="AB464" s="1705"/>
      <c r="AC464" s="1705"/>
      <c r="AD464" s="1705"/>
      <c r="AE464" s="1705"/>
      <c r="AF464" s="1705"/>
      <c r="AG464" s="1705"/>
      <c r="AH464" s="1705"/>
    </row>
    <row r="465" spans="1:34" ht="15.75" customHeight="1">
      <c r="A465" s="1705"/>
      <c r="B465" s="1705"/>
      <c r="C465" s="1705"/>
      <c r="D465" s="1705"/>
      <c r="E465" s="1705"/>
      <c r="F465" s="1705"/>
      <c r="G465" s="1705"/>
      <c r="H465" s="1705"/>
      <c r="I465" s="1705"/>
      <c r="J465" s="1705"/>
      <c r="K465" s="1705"/>
      <c r="L465" s="1705"/>
      <c r="M465" s="1705"/>
      <c r="N465" s="1705"/>
      <c r="O465" s="1705"/>
      <c r="P465" s="1705"/>
      <c r="Q465" s="1705"/>
      <c r="R465" s="1705"/>
      <c r="S465" s="1705"/>
      <c r="T465" s="1705"/>
      <c r="U465" s="1705"/>
      <c r="V465" s="1705"/>
      <c r="W465" s="1705"/>
      <c r="X465" s="1705"/>
      <c r="Y465" s="1705"/>
      <c r="Z465" s="1705"/>
      <c r="AA465" s="1705"/>
      <c r="AB465" s="1705"/>
      <c r="AC465" s="1705"/>
      <c r="AD465" s="1705"/>
      <c r="AE465" s="1705"/>
      <c r="AF465" s="1705"/>
      <c r="AG465" s="1705"/>
      <c r="AH465" s="1705"/>
    </row>
    <row r="466" spans="1:34" ht="15.75" customHeight="1">
      <c r="A466" s="1705"/>
      <c r="B466" s="1705"/>
      <c r="C466" s="1705"/>
      <c r="D466" s="1705"/>
      <c r="E466" s="1705"/>
      <c r="F466" s="1705"/>
      <c r="G466" s="1705"/>
      <c r="H466" s="1705"/>
      <c r="I466" s="1705"/>
      <c r="J466" s="1705"/>
      <c r="K466" s="1705"/>
      <c r="L466" s="1705"/>
      <c r="M466" s="1705"/>
      <c r="N466" s="1705"/>
      <c r="O466" s="1705"/>
      <c r="P466" s="1705"/>
      <c r="Q466" s="1705"/>
      <c r="R466" s="1705"/>
      <c r="S466" s="1705"/>
      <c r="T466" s="1705"/>
      <c r="U466" s="1705"/>
      <c r="V466" s="1705"/>
      <c r="W466" s="1705"/>
      <c r="X466" s="1705"/>
      <c r="Y466" s="1705"/>
      <c r="Z466" s="1705"/>
      <c r="AA466" s="1705"/>
      <c r="AB466" s="1705"/>
      <c r="AC466" s="1705"/>
      <c r="AD466" s="1705"/>
      <c r="AE466" s="1705"/>
      <c r="AF466" s="1705"/>
      <c r="AG466" s="1705"/>
      <c r="AH466" s="1705"/>
    </row>
    <row r="467" spans="1:34" ht="15.75" customHeight="1">
      <c r="A467" s="1705"/>
      <c r="B467" s="1705"/>
      <c r="C467" s="1705"/>
      <c r="D467" s="1705"/>
      <c r="E467" s="1705"/>
      <c r="F467" s="1705"/>
      <c r="G467" s="1705"/>
      <c r="H467" s="1705"/>
      <c r="I467" s="1705"/>
      <c r="J467" s="1705"/>
      <c r="K467" s="1705"/>
      <c r="L467" s="1705"/>
      <c r="M467" s="1705"/>
      <c r="N467" s="1705"/>
      <c r="O467" s="1705"/>
      <c r="P467" s="1705"/>
      <c r="Q467" s="1705"/>
      <c r="R467" s="1705"/>
      <c r="S467" s="1705"/>
      <c r="T467" s="1705"/>
      <c r="U467" s="1705"/>
      <c r="V467" s="1705"/>
      <c r="W467" s="1705"/>
      <c r="X467" s="1705"/>
      <c r="Y467" s="1705"/>
      <c r="Z467" s="1705"/>
      <c r="AA467" s="1705"/>
      <c r="AB467" s="1705"/>
      <c r="AC467" s="1705"/>
      <c r="AD467" s="1705"/>
      <c r="AE467" s="1705"/>
      <c r="AF467" s="1705"/>
      <c r="AG467" s="1705"/>
      <c r="AH467" s="1705"/>
    </row>
    <row r="468" spans="1:34" ht="15.75" customHeight="1">
      <c r="A468" s="1705"/>
      <c r="B468" s="1705"/>
      <c r="C468" s="1705"/>
      <c r="D468" s="1705"/>
      <c r="E468" s="1705"/>
      <c r="F468" s="1705"/>
      <c r="G468" s="1705"/>
      <c r="H468" s="1705"/>
      <c r="I468" s="1705"/>
      <c r="J468" s="1705"/>
      <c r="K468" s="1705"/>
      <c r="L468" s="1705"/>
      <c r="M468" s="1705"/>
      <c r="N468" s="1705"/>
      <c r="O468" s="1705"/>
      <c r="P468" s="1705"/>
      <c r="Q468" s="1705"/>
      <c r="R468" s="1705"/>
      <c r="S468" s="1705"/>
      <c r="T468" s="1705"/>
      <c r="U468" s="1705"/>
      <c r="V468" s="1705"/>
      <c r="W468" s="1705"/>
      <c r="X468" s="1705"/>
      <c r="Y468" s="1705"/>
      <c r="Z468" s="1705"/>
      <c r="AA468" s="1705"/>
      <c r="AB468" s="1705"/>
      <c r="AC468" s="1705"/>
      <c r="AD468" s="1705"/>
      <c r="AE468" s="1705"/>
      <c r="AF468" s="1705"/>
      <c r="AG468" s="1705"/>
      <c r="AH468" s="1705"/>
    </row>
    <row r="469" spans="1:34" ht="15.75" customHeight="1">
      <c r="A469" s="1705"/>
      <c r="B469" s="1705"/>
      <c r="C469" s="1705"/>
      <c r="D469" s="1705"/>
      <c r="E469" s="1705"/>
      <c r="F469" s="1705"/>
      <c r="G469" s="1705"/>
      <c r="H469" s="1705"/>
      <c r="I469" s="1705"/>
      <c r="J469" s="1705"/>
      <c r="K469" s="1705"/>
      <c r="L469" s="1705"/>
      <c r="M469" s="1705"/>
      <c r="N469" s="1705"/>
      <c r="O469" s="1705"/>
      <c r="P469" s="1705"/>
      <c r="Q469" s="1705"/>
      <c r="R469" s="1705"/>
      <c r="S469" s="1705"/>
      <c r="T469" s="1705"/>
      <c r="U469" s="1705"/>
      <c r="V469" s="1705"/>
      <c r="W469" s="1705"/>
      <c r="X469" s="1705"/>
      <c r="Y469" s="1705"/>
      <c r="Z469" s="1705"/>
      <c r="AA469" s="1705"/>
      <c r="AB469" s="1705"/>
      <c r="AC469" s="1705"/>
      <c r="AD469" s="1705"/>
      <c r="AE469" s="1705"/>
      <c r="AF469" s="1705"/>
      <c r="AG469" s="1705"/>
      <c r="AH469" s="1705"/>
    </row>
    <row r="470" spans="1:34" ht="15.75" customHeight="1">
      <c r="A470" s="1705"/>
      <c r="B470" s="1705"/>
      <c r="C470" s="1705"/>
      <c r="D470" s="1705"/>
      <c r="E470" s="1705"/>
      <c r="F470" s="1705"/>
      <c r="G470" s="1705"/>
      <c r="H470" s="1705"/>
      <c r="I470" s="1705"/>
      <c r="J470" s="1705"/>
      <c r="K470" s="1705"/>
      <c r="L470" s="1705"/>
      <c r="M470" s="1705"/>
      <c r="N470" s="1705"/>
      <c r="O470" s="1705"/>
      <c r="P470" s="1705"/>
      <c r="Q470" s="1705"/>
      <c r="R470" s="1705"/>
      <c r="S470" s="1705"/>
      <c r="T470" s="1705"/>
      <c r="U470" s="1705"/>
      <c r="V470" s="1705"/>
      <c r="W470" s="1705"/>
      <c r="X470" s="1705"/>
      <c r="Y470" s="1705"/>
      <c r="Z470" s="1705"/>
      <c r="AA470" s="1705"/>
      <c r="AB470" s="1705"/>
      <c r="AC470" s="1705"/>
      <c r="AD470" s="1705"/>
      <c r="AE470" s="1705"/>
      <c r="AF470" s="1705"/>
      <c r="AG470" s="1705"/>
      <c r="AH470" s="1705"/>
    </row>
    <row r="471" spans="1:34" ht="15.75" customHeight="1">
      <c r="A471" s="1705"/>
      <c r="B471" s="1705"/>
      <c r="C471" s="1705"/>
      <c r="D471" s="1705"/>
      <c r="E471" s="1705"/>
      <c r="F471" s="1705"/>
      <c r="G471" s="1705"/>
      <c r="H471" s="1705"/>
      <c r="I471" s="1705"/>
      <c r="J471" s="1705"/>
      <c r="K471" s="1705"/>
      <c r="L471" s="1705"/>
      <c r="M471" s="1705"/>
      <c r="N471" s="1705"/>
      <c r="O471" s="1705"/>
      <c r="P471" s="1705"/>
      <c r="Q471" s="1705"/>
      <c r="R471" s="1705"/>
      <c r="S471" s="1705"/>
      <c r="T471" s="1705"/>
      <c r="U471" s="1705"/>
      <c r="V471" s="1705"/>
      <c r="W471" s="1705"/>
      <c r="X471" s="1705"/>
      <c r="Y471" s="1705"/>
      <c r="Z471" s="1705"/>
      <c r="AA471" s="1705"/>
      <c r="AB471" s="1705"/>
      <c r="AC471" s="1705"/>
      <c r="AD471" s="1705"/>
      <c r="AE471" s="1705"/>
      <c r="AF471" s="1705"/>
      <c r="AG471" s="1705"/>
      <c r="AH471" s="1705"/>
    </row>
    <row r="472" spans="1:34" ht="15.75" customHeight="1">
      <c r="A472" s="1705"/>
      <c r="B472" s="1705"/>
      <c r="C472" s="1705"/>
      <c r="D472" s="1705"/>
      <c r="E472" s="1705"/>
      <c r="F472" s="1705"/>
      <c r="G472" s="1705"/>
      <c r="H472" s="1705"/>
      <c r="I472" s="1705"/>
      <c r="J472" s="1705"/>
      <c r="K472" s="1705"/>
      <c r="L472" s="1705"/>
      <c r="M472" s="1705"/>
      <c r="N472" s="1705"/>
      <c r="O472" s="1705"/>
      <c r="P472" s="1705"/>
      <c r="Q472" s="1705"/>
      <c r="R472" s="1705"/>
      <c r="S472" s="1705"/>
      <c r="T472" s="1705"/>
      <c r="U472" s="1705"/>
      <c r="V472" s="1705"/>
      <c r="W472" s="1705"/>
      <c r="X472" s="1705"/>
      <c r="Y472" s="1705"/>
      <c r="Z472" s="1705"/>
      <c r="AA472" s="1705"/>
      <c r="AB472" s="1705"/>
      <c r="AC472" s="1705"/>
      <c r="AD472" s="1705"/>
      <c r="AE472" s="1705"/>
      <c r="AF472" s="1705"/>
      <c r="AG472" s="1705"/>
      <c r="AH472" s="1705"/>
    </row>
    <row r="473" spans="1:34" ht="15.75" customHeight="1">
      <c r="A473" s="1705"/>
      <c r="B473" s="1705"/>
      <c r="C473" s="1705"/>
      <c r="D473" s="1705"/>
      <c r="E473" s="1705"/>
      <c r="F473" s="1705"/>
      <c r="G473" s="1705"/>
      <c r="H473" s="1705"/>
      <c r="I473" s="1705"/>
      <c r="J473" s="1705"/>
      <c r="K473" s="1705"/>
      <c r="L473" s="1705"/>
      <c r="M473" s="1705"/>
      <c r="N473" s="1705"/>
      <c r="O473" s="1705"/>
      <c r="P473" s="1705"/>
      <c r="Q473" s="1705"/>
      <c r="R473" s="1705"/>
      <c r="S473" s="1705"/>
      <c r="T473" s="1705"/>
      <c r="U473" s="1705"/>
      <c r="V473" s="1705"/>
      <c r="W473" s="1705"/>
      <c r="X473" s="1705"/>
      <c r="Y473" s="1705"/>
      <c r="Z473" s="1705"/>
      <c r="AA473" s="1705"/>
      <c r="AB473" s="1705"/>
      <c r="AC473" s="1705"/>
      <c r="AD473" s="1705"/>
      <c r="AE473" s="1705"/>
      <c r="AF473" s="1705"/>
      <c r="AG473" s="1705"/>
      <c r="AH473" s="1705"/>
    </row>
    <row r="474" spans="1:34" ht="15.75" customHeight="1">
      <c r="A474" s="1705"/>
      <c r="B474" s="1705"/>
      <c r="C474" s="1705"/>
      <c r="D474" s="1705"/>
      <c r="E474" s="1705"/>
      <c r="F474" s="1705"/>
      <c r="G474" s="1705"/>
      <c r="H474" s="1705"/>
      <c r="I474" s="1705"/>
      <c r="J474" s="1705"/>
      <c r="K474" s="1705"/>
      <c r="L474" s="1705"/>
      <c r="M474" s="1705"/>
      <c r="N474" s="1705"/>
      <c r="O474" s="1705"/>
      <c r="P474" s="1705"/>
      <c r="Q474" s="1705"/>
      <c r="R474" s="1705"/>
      <c r="S474" s="1705"/>
      <c r="T474" s="1705"/>
      <c r="U474" s="1705"/>
      <c r="V474" s="1705"/>
      <c r="W474" s="1705"/>
      <c r="X474" s="1705"/>
      <c r="Y474" s="1705"/>
      <c r="Z474" s="1705"/>
      <c r="AA474" s="1705"/>
      <c r="AB474" s="1705"/>
      <c r="AC474" s="1705"/>
      <c r="AD474" s="1705"/>
      <c r="AE474" s="1705"/>
      <c r="AF474" s="1705"/>
      <c r="AG474" s="1705"/>
      <c r="AH474" s="1705"/>
    </row>
    <row r="475" spans="1:34" ht="15.75" customHeight="1">
      <c r="A475" s="1705"/>
      <c r="B475" s="1705"/>
      <c r="C475" s="1705"/>
      <c r="D475" s="1705"/>
      <c r="E475" s="1705"/>
      <c r="F475" s="1705"/>
      <c r="G475" s="1705"/>
      <c r="H475" s="1705"/>
      <c r="I475" s="1705"/>
      <c r="J475" s="1705"/>
      <c r="K475" s="1705"/>
      <c r="L475" s="1705"/>
      <c r="M475" s="1705"/>
      <c r="N475" s="1705"/>
      <c r="O475" s="1705"/>
      <c r="P475" s="1705"/>
      <c r="Q475" s="1705"/>
      <c r="R475" s="1705"/>
      <c r="S475" s="1705"/>
      <c r="T475" s="1705"/>
      <c r="U475" s="1705"/>
      <c r="V475" s="1705"/>
      <c r="W475" s="1705"/>
      <c r="X475" s="1705"/>
      <c r="Y475" s="1705"/>
      <c r="Z475" s="1705"/>
      <c r="AA475" s="1705"/>
      <c r="AB475" s="1705"/>
      <c r="AC475" s="1705"/>
      <c r="AD475" s="1705"/>
      <c r="AE475" s="1705"/>
      <c r="AF475" s="1705"/>
      <c r="AG475" s="1705"/>
      <c r="AH475" s="1705"/>
    </row>
    <row r="476" spans="1:34" ht="15.75" customHeight="1">
      <c r="A476" s="1705"/>
      <c r="B476" s="1705"/>
      <c r="C476" s="1705"/>
      <c r="D476" s="1705"/>
      <c r="E476" s="1705"/>
      <c r="F476" s="1705"/>
      <c r="G476" s="1705"/>
      <c r="H476" s="1705"/>
      <c r="I476" s="1705"/>
      <c r="J476" s="1705"/>
      <c r="K476" s="1705"/>
      <c r="L476" s="1705"/>
      <c r="M476" s="1705"/>
      <c r="N476" s="1705"/>
      <c r="O476" s="1705"/>
      <c r="P476" s="1705"/>
      <c r="Q476" s="1705"/>
      <c r="R476" s="1705"/>
      <c r="S476" s="1705"/>
      <c r="T476" s="1705"/>
      <c r="U476" s="1705"/>
      <c r="V476" s="1705"/>
      <c r="W476" s="1705"/>
      <c r="X476" s="1705"/>
      <c r="Y476" s="1705"/>
      <c r="Z476" s="1705"/>
      <c r="AA476" s="1705"/>
      <c r="AB476" s="1705"/>
      <c r="AC476" s="1705"/>
      <c r="AD476" s="1705"/>
      <c r="AE476" s="1705"/>
      <c r="AF476" s="1705"/>
      <c r="AG476" s="1705"/>
      <c r="AH476" s="1705"/>
    </row>
    <row r="477" spans="1:34" ht="15.75" customHeight="1">
      <c r="A477" s="1705"/>
      <c r="B477" s="1705"/>
      <c r="C477" s="1705"/>
      <c r="D477" s="1705"/>
      <c r="E477" s="1705"/>
      <c r="F477" s="1705"/>
      <c r="G477" s="1705"/>
      <c r="H477" s="1705"/>
      <c r="I477" s="1705"/>
      <c r="J477" s="1705"/>
      <c r="K477" s="1705"/>
      <c r="L477" s="1705"/>
      <c r="M477" s="1705"/>
      <c r="N477" s="1705"/>
      <c r="O477" s="1705"/>
      <c r="P477" s="1705"/>
      <c r="Q477" s="1705"/>
      <c r="R477" s="1705"/>
      <c r="S477" s="1705"/>
      <c r="T477" s="1705"/>
      <c r="U477" s="1705"/>
      <c r="V477" s="1705"/>
      <c r="W477" s="1705"/>
      <c r="X477" s="1705"/>
      <c r="Y477" s="1705"/>
      <c r="Z477" s="1705"/>
      <c r="AA477" s="1705"/>
      <c r="AB477" s="1705"/>
      <c r="AC477" s="1705"/>
      <c r="AD477" s="1705"/>
      <c r="AE477" s="1705"/>
      <c r="AF477" s="1705"/>
      <c r="AG477" s="1705"/>
      <c r="AH477" s="1705"/>
    </row>
    <row r="478" spans="1:34" ht="15.75" customHeight="1">
      <c r="A478" s="1705"/>
      <c r="B478" s="1705"/>
      <c r="C478" s="1705"/>
      <c r="D478" s="1705"/>
      <c r="E478" s="1705"/>
      <c r="F478" s="1705"/>
      <c r="G478" s="1705"/>
      <c r="H478" s="1705"/>
      <c r="I478" s="1705"/>
      <c r="J478" s="1705"/>
      <c r="K478" s="1705"/>
      <c r="L478" s="1705"/>
      <c r="M478" s="1705"/>
      <c r="N478" s="1705"/>
      <c r="O478" s="1705"/>
      <c r="P478" s="1705"/>
      <c r="Q478" s="1705"/>
      <c r="R478" s="1705"/>
      <c r="S478" s="1705"/>
      <c r="T478" s="1705"/>
      <c r="U478" s="1705"/>
      <c r="V478" s="1705"/>
      <c r="W478" s="1705"/>
      <c r="X478" s="1705"/>
      <c r="Y478" s="1705"/>
      <c r="Z478" s="1705"/>
      <c r="AA478" s="1705"/>
      <c r="AB478" s="1705"/>
      <c r="AC478" s="1705"/>
      <c r="AD478" s="1705"/>
      <c r="AE478" s="1705"/>
      <c r="AF478" s="1705"/>
      <c r="AG478" s="1705"/>
      <c r="AH478" s="1705"/>
    </row>
    <row r="479" spans="1:34" ht="15.75" customHeight="1">
      <c r="A479" s="1705"/>
      <c r="B479" s="1705"/>
      <c r="C479" s="1705"/>
      <c r="D479" s="1705"/>
      <c r="E479" s="1705"/>
      <c r="F479" s="1705"/>
      <c r="G479" s="1705"/>
      <c r="H479" s="1705"/>
      <c r="I479" s="1705"/>
      <c r="J479" s="1705"/>
      <c r="K479" s="1705"/>
      <c r="L479" s="1705"/>
      <c r="M479" s="1705"/>
      <c r="N479" s="1705"/>
      <c r="O479" s="1705"/>
      <c r="P479" s="1705"/>
      <c r="Q479" s="1705"/>
      <c r="R479" s="1705"/>
      <c r="S479" s="1705"/>
      <c r="T479" s="1705"/>
      <c r="U479" s="1705"/>
      <c r="V479" s="1705"/>
      <c r="W479" s="1705"/>
      <c r="X479" s="1705"/>
      <c r="Y479" s="1705"/>
      <c r="Z479" s="1705"/>
      <c r="AA479" s="1705"/>
      <c r="AB479" s="1705"/>
      <c r="AC479" s="1705"/>
      <c r="AD479" s="1705"/>
      <c r="AE479" s="1705"/>
      <c r="AF479" s="1705"/>
      <c r="AG479" s="1705"/>
      <c r="AH479" s="1705"/>
    </row>
    <row r="480" spans="1:34" ht="15.75" customHeight="1">
      <c r="A480" s="1705"/>
      <c r="B480" s="1705"/>
      <c r="C480" s="1705"/>
      <c r="D480" s="1705"/>
      <c r="E480" s="1705"/>
      <c r="F480" s="1705"/>
      <c r="G480" s="1705"/>
      <c r="H480" s="1705"/>
      <c r="I480" s="1705"/>
      <c r="J480" s="1705"/>
      <c r="K480" s="1705"/>
      <c r="L480" s="1705"/>
      <c r="M480" s="1705"/>
      <c r="N480" s="1705"/>
      <c r="O480" s="1705"/>
      <c r="P480" s="1705"/>
      <c r="Q480" s="1705"/>
      <c r="R480" s="1705"/>
      <c r="S480" s="1705"/>
      <c r="T480" s="1705"/>
      <c r="U480" s="1705"/>
      <c r="V480" s="1705"/>
      <c r="W480" s="1705"/>
      <c r="X480" s="1705"/>
      <c r="Y480" s="1705"/>
      <c r="Z480" s="1705"/>
      <c r="AA480" s="1705"/>
      <c r="AB480" s="1705"/>
      <c r="AC480" s="1705"/>
      <c r="AD480" s="1705"/>
      <c r="AE480" s="1705"/>
      <c r="AF480" s="1705"/>
      <c r="AG480" s="1705"/>
      <c r="AH480" s="1705"/>
    </row>
    <row r="481" spans="1:34" ht="15.75" customHeight="1">
      <c r="A481" s="1705"/>
      <c r="B481" s="1705"/>
      <c r="C481" s="1705"/>
      <c r="D481" s="1705"/>
      <c r="E481" s="1705"/>
      <c r="F481" s="1705"/>
      <c r="G481" s="1705"/>
      <c r="H481" s="1705"/>
      <c r="I481" s="1705"/>
      <c r="J481" s="1705"/>
      <c r="K481" s="1705"/>
      <c r="L481" s="1705"/>
      <c r="M481" s="1705"/>
      <c r="N481" s="1705"/>
      <c r="O481" s="1705"/>
      <c r="P481" s="1705"/>
      <c r="Q481" s="1705"/>
      <c r="R481" s="1705"/>
      <c r="S481" s="1705"/>
      <c r="T481" s="1705"/>
      <c r="U481" s="1705"/>
      <c r="V481" s="1705"/>
      <c r="W481" s="1705"/>
      <c r="X481" s="1705"/>
      <c r="Y481" s="1705"/>
      <c r="Z481" s="1705"/>
      <c r="AA481" s="1705"/>
      <c r="AB481" s="1705"/>
      <c r="AC481" s="1705"/>
      <c r="AD481" s="1705"/>
      <c r="AE481" s="1705"/>
      <c r="AF481" s="1705"/>
      <c r="AG481" s="1705"/>
      <c r="AH481" s="1705"/>
    </row>
    <row r="482" spans="1:34" ht="15.75" customHeight="1">
      <c r="A482" s="1705"/>
      <c r="B482" s="1705"/>
      <c r="C482" s="1705"/>
      <c r="D482" s="1705"/>
      <c r="E482" s="1705"/>
      <c r="F482" s="1705"/>
      <c r="G482" s="1705"/>
      <c r="H482" s="1705"/>
      <c r="I482" s="1705"/>
      <c r="J482" s="1705"/>
      <c r="K482" s="1705"/>
      <c r="L482" s="1705"/>
      <c r="M482" s="1705"/>
      <c r="N482" s="1705"/>
      <c r="O482" s="1705"/>
      <c r="P482" s="1705"/>
      <c r="Q482" s="1705"/>
      <c r="R482" s="1705"/>
      <c r="S482" s="1705"/>
      <c r="T482" s="1705"/>
      <c r="U482" s="1705"/>
      <c r="V482" s="1705"/>
      <c r="W482" s="1705"/>
      <c r="X482" s="1705"/>
      <c r="Y482" s="1705"/>
      <c r="Z482" s="1705"/>
      <c r="AA482" s="1705"/>
      <c r="AB482" s="1705"/>
      <c r="AC482" s="1705"/>
      <c r="AD482" s="1705"/>
      <c r="AE482" s="1705"/>
      <c r="AF482" s="1705"/>
      <c r="AG482" s="1705"/>
      <c r="AH482" s="1705"/>
    </row>
    <row r="483" spans="1:34" ht="15.75" customHeight="1">
      <c r="A483" s="1705"/>
      <c r="B483" s="1705"/>
      <c r="C483" s="1705"/>
      <c r="D483" s="1705"/>
      <c r="E483" s="1705"/>
      <c r="F483" s="1705"/>
      <c r="G483" s="1705"/>
      <c r="H483" s="1705"/>
      <c r="I483" s="1705"/>
      <c r="J483" s="1705"/>
      <c r="K483" s="1705"/>
      <c r="L483" s="1705"/>
      <c r="M483" s="1705"/>
      <c r="N483" s="1705"/>
      <c r="O483" s="1705"/>
      <c r="P483" s="1705"/>
      <c r="Q483" s="1705"/>
      <c r="R483" s="1705"/>
      <c r="S483" s="1705"/>
      <c r="T483" s="1705"/>
      <c r="U483" s="1705"/>
      <c r="V483" s="1705"/>
      <c r="W483" s="1705"/>
      <c r="X483" s="1705"/>
      <c r="Y483" s="1705"/>
      <c r="Z483" s="1705"/>
      <c r="AA483" s="1705"/>
      <c r="AB483" s="1705"/>
      <c r="AC483" s="1705"/>
      <c r="AD483" s="1705"/>
      <c r="AE483" s="1705"/>
      <c r="AF483" s="1705"/>
      <c r="AG483" s="1705"/>
      <c r="AH483" s="1705"/>
    </row>
    <row r="484" spans="1:34" ht="15.75" customHeight="1">
      <c r="A484" s="1705"/>
      <c r="B484" s="1705"/>
      <c r="C484" s="1705"/>
      <c r="D484" s="1705"/>
      <c r="E484" s="1705"/>
      <c r="F484" s="1705"/>
      <c r="G484" s="1705"/>
      <c r="H484" s="1705"/>
      <c r="I484" s="1705"/>
      <c r="J484" s="1705"/>
      <c r="K484" s="1705"/>
      <c r="L484" s="1705"/>
      <c r="M484" s="1705"/>
      <c r="N484" s="1705"/>
      <c r="O484" s="1705"/>
      <c r="P484" s="1705"/>
      <c r="Q484" s="1705"/>
      <c r="R484" s="1705"/>
      <c r="S484" s="1705"/>
      <c r="T484" s="1705"/>
      <c r="U484" s="1705"/>
      <c r="V484" s="1705"/>
      <c r="W484" s="1705"/>
      <c r="X484" s="1705"/>
      <c r="Y484" s="1705"/>
      <c r="Z484" s="1705"/>
      <c r="AA484" s="1705"/>
      <c r="AB484" s="1705"/>
      <c r="AC484" s="1705"/>
      <c r="AD484" s="1705"/>
      <c r="AE484" s="1705"/>
      <c r="AF484" s="1705"/>
      <c r="AG484" s="1705"/>
      <c r="AH484" s="1705"/>
    </row>
    <row r="485" spans="1:34" ht="15.75" customHeight="1">
      <c r="A485" s="1705"/>
      <c r="B485" s="1705"/>
      <c r="C485" s="1705"/>
      <c r="D485" s="1705"/>
      <c r="E485" s="1705"/>
      <c r="F485" s="1705"/>
      <c r="G485" s="1705"/>
      <c r="H485" s="1705"/>
      <c r="I485" s="1705"/>
      <c r="J485" s="1705"/>
      <c r="K485" s="1705"/>
      <c r="L485" s="1705"/>
      <c r="M485" s="1705"/>
      <c r="N485" s="1705"/>
      <c r="O485" s="1705"/>
      <c r="P485" s="1705"/>
      <c r="Q485" s="1705"/>
      <c r="R485" s="1705"/>
      <c r="S485" s="1705"/>
      <c r="T485" s="1705"/>
      <c r="U485" s="1705"/>
      <c r="V485" s="1705"/>
      <c r="W485" s="1705"/>
      <c r="X485" s="1705"/>
      <c r="Y485" s="1705"/>
      <c r="Z485" s="1705"/>
      <c r="AA485" s="1705"/>
      <c r="AB485" s="1705"/>
      <c r="AC485" s="1705"/>
      <c r="AD485" s="1705"/>
      <c r="AE485" s="1705"/>
      <c r="AF485" s="1705"/>
      <c r="AG485" s="1705"/>
      <c r="AH485" s="1705"/>
    </row>
    <row r="486" spans="1:34" ht="15.75" customHeight="1">
      <c r="A486" s="1705"/>
      <c r="B486" s="1705"/>
      <c r="C486" s="1705"/>
      <c r="D486" s="1705"/>
      <c r="E486" s="1705"/>
      <c r="F486" s="1705"/>
      <c r="G486" s="1705"/>
      <c r="H486" s="1705"/>
      <c r="I486" s="1705"/>
      <c r="J486" s="1705"/>
      <c r="K486" s="1705"/>
      <c r="L486" s="1705"/>
      <c r="M486" s="1705"/>
      <c r="N486" s="1705"/>
      <c r="O486" s="1705"/>
      <c r="P486" s="1705"/>
      <c r="Q486" s="1705"/>
      <c r="R486" s="1705"/>
      <c r="S486" s="1705"/>
      <c r="T486" s="1705"/>
      <c r="U486" s="1705"/>
      <c r="V486" s="1705"/>
      <c r="W486" s="1705"/>
      <c r="X486" s="1705"/>
      <c r="Y486" s="1705"/>
      <c r="Z486" s="1705"/>
      <c r="AA486" s="1705"/>
      <c r="AB486" s="1705"/>
      <c r="AC486" s="1705"/>
      <c r="AD486" s="1705"/>
      <c r="AE486" s="1705"/>
      <c r="AF486" s="1705"/>
      <c r="AG486" s="1705"/>
      <c r="AH486" s="1705"/>
    </row>
    <row r="487" spans="1:34" ht="15.75" customHeight="1">
      <c r="A487" s="1705"/>
      <c r="B487" s="1705"/>
      <c r="C487" s="1705"/>
      <c r="D487" s="1705"/>
      <c r="E487" s="1705"/>
      <c r="F487" s="1705"/>
      <c r="G487" s="1705"/>
      <c r="H487" s="1705"/>
      <c r="I487" s="1705"/>
      <c r="J487" s="1705"/>
      <c r="K487" s="1705"/>
      <c r="L487" s="1705"/>
      <c r="M487" s="1705"/>
      <c r="N487" s="1705"/>
      <c r="O487" s="1705"/>
      <c r="P487" s="1705"/>
      <c r="Q487" s="1705"/>
      <c r="R487" s="1705"/>
      <c r="S487" s="1705"/>
      <c r="T487" s="1705"/>
      <c r="U487" s="1705"/>
      <c r="V487" s="1705"/>
      <c r="W487" s="1705"/>
      <c r="X487" s="1705"/>
      <c r="Y487" s="1705"/>
      <c r="Z487" s="1705"/>
      <c r="AA487" s="1705"/>
      <c r="AB487" s="1705"/>
      <c r="AC487" s="1705"/>
      <c r="AD487" s="1705"/>
      <c r="AE487" s="1705"/>
      <c r="AF487" s="1705"/>
      <c r="AG487" s="1705"/>
      <c r="AH487" s="1705"/>
    </row>
    <row r="488" spans="1:34" ht="15.75" customHeight="1">
      <c r="A488" s="1705"/>
      <c r="B488" s="1705"/>
      <c r="C488" s="1705"/>
      <c r="D488" s="1705"/>
      <c r="E488" s="1705"/>
      <c r="F488" s="1705"/>
      <c r="G488" s="1705"/>
      <c r="H488" s="1705"/>
      <c r="I488" s="1705"/>
      <c r="J488" s="1705"/>
      <c r="K488" s="1705"/>
      <c r="L488" s="1705"/>
      <c r="M488" s="1705"/>
      <c r="N488" s="1705"/>
      <c r="O488" s="1705"/>
      <c r="P488" s="1705"/>
      <c r="Q488" s="1705"/>
      <c r="R488" s="1705"/>
      <c r="S488" s="1705"/>
      <c r="T488" s="1705"/>
      <c r="U488" s="1705"/>
      <c r="V488" s="1705"/>
      <c r="W488" s="1705"/>
      <c r="X488" s="1705"/>
      <c r="Y488" s="1705"/>
      <c r="Z488" s="1705"/>
      <c r="AA488" s="1705"/>
      <c r="AB488" s="1705"/>
      <c r="AC488" s="1705"/>
      <c r="AD488" s="1705"/>
      <c r="AE488" s="1705"/>
      <c r="AF488" s="1705"/>
      <c r="AG488" s="1705"/>
      <c r="AH488" s="1705"/>
    </row>
    <row r="489" spans="1:34" ht="15.75" customHeight="1">
      <c r="A489" s="1705"/>
      <c r="B489" s="1705"/>
      <c r="C489" s="1705"/>
      <c r="D489" s="1705"/>
      <c r="E489" s="1705"/>
      <c r="F489" s="1705"/>
      <c r="G489" s="1705"/>
      <c r="H489" s="1705"/>
      <c r="I489" s="1705"/>
      <c r="J489" s="1705"/>
      <c r="K489" s="1705"/>
      <c r="L489" s="1705"/>
      <c r="M489" s="1705"/>
      <c r="N489" s="1705"/>
      <c r="O489" s="1705"/>
      <c r="P489" s="1705"/>
      <c r="Q489" s="1705"/>
      <c r="R489" s="1705"/>
      <c r="S489" s="1705"/>
      <c r="T489" s="1705"/>
      <c r="U489" s="1705"/>
      <c r="V489" s="1705"/>
      <c r="W489" s="1705"/>
      <c r="X489" s="1705"/>
      <c r="Y489" s="1705"/>
      <c r="Z489" s="1705"/>
      <c r="AA489" s="1705"/>
      <c r="AB489" s="1705"/>
      <c r="AC489" s="1705"/>
      <c r="AD489" s="1705"/>
      <c r="AE489" s="1705"/>
      <c r="AF489" s="1705"/>
      <c r="AG489" s="1705"/>
      <c r="AH489" s="1705"/>
    </row>
    <row r="490" spans="1:34" ht="15.75" customHeight="1">
      <c r="A490" s="1705"/>
      <c r="B490" s="1705"/>
      <c r="C490" s="1705"/>
      <c r="D490" s="1705"/>
      <c r="E490" s="1705"/>
      <c r="F490" s="1705"/>
      <c r="G490" s="1705"/>
      <c r="H490" s="1705"/>
      <c r="I490" s="1705"/>
      <c r="J490" s="1705"/>
      <c r="K490" s="1705"/>
      <c r="L490" s="1705"/>
      <c r="M490" s="1705"/>
      <c r="N490" s="1705"/>
      <c r="O490" s="1705"/>
      <c r="P490" s="1705"/>
      <c r="Q490" s="1705"/>
      <c r="R490" s="1705"/>
      <c r="S490" s="1705"/>
      <c r="T490" s="1705"/>
      <c r="U490" s="1705"/>
      <c r="V490" s="1705"/>
      <c r="W490" s="1705"/>
      <c r="X490" s="1705"/>
      <c r="Y490" s="1705"/>
      <c r="Z490" s="1705"/>
      <c r="AA490" s="1705"/>
      <c r="AB490" s="1705"/>
      <c r="AC490" s="1705"/>
      <c r="AD490" s="1705"/>
      <c r="AE490" s="1705"/>
      <c r="AF490" s="1705"/>
      <c r="AG490" s="1705"/>
      <c r="AH490" s="1705"/>
    </row>
    <row r="491" spans="1:34" ht="15.75" customHeight="1">
      <c r="A491" s="1705"/>
      <c r="B491" s="1705"/>
      <c r="C491" s="1705"/>
      <c r="D491" s="1705"/>
      <c r="E491" s="1705"/>
      <c r="F491" s="1705"/>
      <c r="G491" s="1705"/>
      <c r="H491" s="1705"/>
      <c r="I491" s="1705"/>
      <c r="J491" s="1705"/>
      <c r="K491" s="1705"/>
      <c r="L491" s="1705"/>
      <c r="M491" s="1705"/>
      <c r="N491" s="1705"/>
      <c r="O491" s="1705"/>
      <c r="P491" s="1705"/>
      <c r="Q491" s="1705"/>
      <c r="R491" s="1705"/>
      <c r="S491" s="1705"/>
      <c r="T491" s="1705"/>
      <c r="U491" s="1705"/>
      <c r="V491" s="1705"/>
      <c r="W491" s="1705"/>
      <c r="X491" s="1705"/>
      <c r="Y491" s="1705"/>
      <c r="Z491" s="1705"/>
      <c r="AA491" s="1705"/>
      <c r="AB491" s="1705"/>
      <c r="AC491" s="1705"/>
      <c r="AD491" s="1705"/>
      <c r="AE491" s="1705"/>
      <c r="AF491" s="1705"/>
      <c r="AG491" s="1705"/>
      <c r="AH491" s="1705"/>
    </row>
    <row r="492" spans="1:34" ht="15.75" customHeight="1">
      <c r="A492" s="1705"/>
      <c r="B492" s="1705"/>
      <c r="C492" s="1705"/>
      <c r="D492" s="1705"/>
      <c r="E492" s="1705"/>
      <c r="F492" s="1705"/>
      <c r="G492" s="1705"/>
      <c r="H492" s="1705"/>
      <c r="I492" s="1705"/>
      <c r="J492" s="1705"/>
      <c r="K492" s="1705"/>
      <c r="L492" s="1705"/>
      <c r="M492" s="1705"/>
      <c r="N492" s="1705"/>
      <c r="O492" s="1705"/>
      <c r="P492" s="1705"/>
      <c r="Q492" s="1705"/>
      <c r="R492" s="1705"/>
      <c r="S492" s="1705"/>
      <c r="T492" s="1705"/>
      <c r="U492" s="1705"/>
      <c r="V492" s="1705"/>
      <c r="W492" s="1705"/>
      <c r="X492" s="1705"/>
      <c r="Y492" s="1705"/>
      <c r="Z492" s="1705"/>
      <c r="AA492" s="1705"/>
      <c r="AB492" s="1705"/>
      <c r="AC492" s="1705"/>
      <c r="AD492" s="1705"/>
      <c r="AE492" s="1705"/>
      <c r="AF492" s="1705"/>
      <c r="AG492" s="1705"/>
      <c r="AH492" s="1705"/>
    </row>
    <row r="493" spans="1:34" ht="15.75" customHeight="1">
      <c r="A493" s="1705"/>
      <c r="B493" s="1705"/>
      <c r="C493" s="1705"/>
      <c r="D493" s="1705"/>
      <c r="E493" s="1705"/>
      <c r="F493" s="1705"/>
      <c r="G493" s="1705"/>
      <c r="H493" s="1705"/>
      <c r="I493" s="1705"/>
      <c r="J493" s="1705"/>
      <c r="K493" s="1705"/>
      <c r="L493" s="1705"/>
      <c r="M493" s="1705"/>
      <c r="N493" s="1705"/>
      <c r="O493" s="1705"/>
      <c r="P493" s="1705"/>
      <c r="Q493" s="1705"/>
      <c r="R493" s="1705"/>
      <c r="S493" s="1705"/>
      <c r="T493" s="1705"/>
      <c r="U493" s="1705"/>
      <c r="V493" s="1705"/>
      <c r="W493" s="1705"/>
      <c r="X493" s="1705"/>
      <c r="Y493" s="1705"/>
      <c r="Z493" s="1705"/>
      <c r="AA493" s="1705"/>
      <c r="AB493" s="1705"/>
      <c r="AC493" s="1705"/>
      <c r="AD493" s="1705"/>
      <c r="AE493" s="1705"/>
      <c r="AF493" s="1705"/>
      <c r="AG493" s="1705"/>
      <c r="AH493" s="1705"/>
    </row>
    <row r="494" spans="1:34" ht="15.75" customHeight="1">
      <c r="A494" s="1705"/>
      <c r="B494" s="1705"/>
      <c r="C494" s="1705"/>
      <c r="D494" s="1705"/>
      <c r="E494" s="1705"/>
      <c r="F494" s="1705"/>
      <c r="G494" s="1705"/>
      <c r="H494" s="1705"/>
      <c r="I494" s="1705"/>
      <c r="J494" s="1705"/>
      <c r="K494" s="1705"/>
      <c r="L494" s="1705"/>
      <c r="M494" s="1705"/>
      <c r="N494" s="1705"/>
      <c r="O494" s="1705"/>
      <c r="P494" s="1705"/>
      <c r="Q494" s="1705"/>
      <c r="R494" s="1705"/>
      <c r="S494" s="1705"/>
      <c r="T494" s="1705"/>
      <c r="U494" s="1705"/>
      <c r="V494" s="1705"/>
      <c r="W494" s="1705"/>
      <c r="X494" s="1705"/>
      <c r="Y494" s="1705"/>
      <c r="Z494" s="1705"/>
      <c r="AA494" s="1705"/>
      <c r="AB494" s="1705"/>
      <c r="AC494" s="1705"/>
      <c r="AD494" s="1705"/>
      <c r="AE494" s="1705"/>
      <c r="AF494" s="1705"/>
      <c r="AG494" s="1705"/>
      <c r="AH494" s="1705"/>
    </row>
    <row r="495" spans="1:34" ht="15.75" customHeight="1">
      <c r="A495" s="1705"/>
      <c r="B495" s="1705"/>
      <c r="C495" s="1705"/>
      <c r="D495" s="1705"/>
      <c r="E495" s="1705"/>
      <c r="F495" s="1705"/>
      <c r="G495" s="1705"/>
      <c r="H495" s="1705"/>
      <c r="I495" s="1705"/>
      <c r="J495" s="1705"/>
      <c r="K495" s="1705"/>
      <c r="L495" s="1705"/>
      <c r="M495" s="1705"/>
      <c r="N495" s="1705"/>
      <c r="O495" s="1705"/>
      <c r="P495" s="1705"/>
      <c r="Q495" s="1705"/>
      <c r="R495" s="1705"/>
      <c r="S495" s="1705"/>
      <c r="T495" s="1705"/>
      <c r="U495" s="1705"/>
      <c r="V495" s="1705"/>
      <c r="W495" s="1705"/>
      <c r="X495" s="1705"/>
      <c r="Y495" s="1705"/>
      <c r="Z495" s="1705"/>
      <c r="AA495" s="1705"/>
      <c r="AB495" s="1705"/>
      <c r="AC495" s="1705"/>
      <c r="AD495" s="1705"/>
      <c r="AE495" s="1705"/>
      <c r="AF495" s="1705"/>
      <c r="AG495" s="1705"/>
      <c r="AH495" s="1705"/>
    </row>
    <row r="496" spans="1:34" ht="15.75" customHeight="1">
      <c r="A496" s="1705"/>
      <c r="B496" s="1705"/>
      <c r="C496" s="1705"/>
      <c r="D496" s="1705"/>
      <c r="E496" s="1705"/>
      <c r="F496" s="1705"/>
      <c r="G496" s="1705"/>
      <c r="H496" s="1705"/>
      <c r="I496" s="1705"/>
      <c r="J496" s="1705"/>
      <c r="K496" s="1705"/>
      <c r="L496" s="1705"/>
      <c r="M496" s="1705"/>
      <c r="N496" s="1705"/>
      <c r="O496" s="1705"/>
      <c r="P496" s="1705"/>
      <c r="Q496" s="1705"/>
      <c r="R496" s="1705"/>
      <c r="S496" s="1705"/>
      <c r="T496" s="1705"/>
      <c r="U496" s="1705"/>
      <c r="V496" s="1705"/>
      <c r="W496" s="1705"/>
      <c r="X496" s="1705"/>
      <c r="Y496" s="1705"/>
      <c r="Z496" s="1705"/>
      <c r="AA496" s="1705"/>
      <c r="AB496" s="1705"/>
      <c r="AC496" s="1705"/>
      <c r="AD496" s="1705"/>
      <c r="AE496" s="1705"/>
      <c r="AF496" s="1705"/>
      <c r="AG496" s="1705"/>
      <c r="AH496" s="1705"/>
    </row>
    <row r="497" spans="1:34" ht="15.75" customHeight="1">
      <c r="A497" s="1705"/>
      <c r="B497" s="1705"/>
      <c r="C497" s="1705"/>
      <c r="D497" s="1705"/>
      <c r="E497" s="1705"/>
      <c r="F497" s="1705"/>
      <c r="G497" s="1705"/>
      <c r="H497" s="1705"/>
      <c r="I497" s="1705"/>
      <c r="J497" s="1705"/>
      <c r="K497" s="1705"/>
      <c r="L497" s="1705"/>
      <c r="M497" s="1705"/>
      <c r="N497" s="1705"/>
      <c r="O497" s="1705"/>
      <c r="P497" s="1705"/>
      <c r="Q497" s="1705"/>
      <c r="R497" s="1705"/>
      <c r="S497" s="1705"/>
      <c r="T497" s="1705"/>
      <c r="U497" s="1705"/>
      <c r="V497" s="1705"/>
      <c r="W497" s="1705"/>
      <c r="X497" s="1705"/>
      <c r="Y497" s="1705"/>
      <c r="Z497" s="1705"/>
      <c r="AA497" s="1705"/>
      <c r="AB497" s="1705"/>
      <c r="AC497" s="1705"/>
      <c r="AD497" s="1705"/>
      <c r="AE497" s="1705"/>
      <c r="AF497" s="1705"/>
      <c r="AG497" s="1705"/>
      <c r="AH497" s="1705"/>
    </row>
    <row r="498" spans="1:34" ht="15.75" customHeight="1">
      <c r="A498" s="1705"/>
      <c r="B498" s="1705"/>
      <c r="C498" s="1705"/>
      <c r="D498" s="1705"/>
      <c r="E498" s="1705"/>
      <c r="F498" s="1705"/>
      <c r="G498" s="1705"/>
      <c r="H498" s="1705"/>
      <c r="I498" s="1705"/>
      <c r="J498" s="1705"/>
      <c r="K498" s="1705"/>
      <c r="L498" s="1705"/>
      <c r="M498" s="1705"/>
      <c r="N498" s="1705"/>
      <c r="O498" s="1705"/>
      <c r="P498" s="1705"/>
      <c r="Q498" s="1705"/>
      <c r="R498" s="1705"/>
      <c r="S498" s="1705"/>
      <c r="T498" s="1705"/>
      <c r="U498" s="1705"/>
      <c r="V498" s="1705"/>
      <c r="W498" s="1705"/>
      <c r="X498" s="1705"/>
      <c r="Y498" s="1705"/>
      <c r="Z498" s="1705"/>
      <c r="AA498" s="1705"/>
      <c r="AB498" s="1705"/>
      <c r="AC498" s="1705"/>
      <c r="AD498" s="1705"/>
      <c r="AE498" s="1705"/>
      <c r="AF498" s="1705"/>
      <c r="AG498" s="1705"/>
      <c r="AH498" s="1705"/>
    </row>
    <row r="499" spans="1:34" ht="15.75" customHeight="1">
      <c r="A499" s="1705"/>
      <c r="B499" s="1705"/>
      <c r="C499" s="1705"/>
      <c r="D499" s="1705"/>
      <c r="E499" s="1705"/>
      <c r="F499" s="1705"/>
      <c r="G499" s="1705"/>
      <c r="H499" s="1705"/>
      <c r="I499" s="1705"/>
      <c r="J499" s="1705"/>
      <c r="K499" s="1705"/>
      <c r="L499" s="1705"/>
      <c r="M499" s="1705"/>
      <c r="N499" s="1705"/>
      <c r="O499" s="1705"/>
      <c r="P499" s="1705"/>
      <c r="Q499" s="1705"/>
      <c r="R499" s="1705"/>
      <c r="S499" s="1705"/>
      <c r="T499" s="1705"/>
      <c r="U499" s="1705"/>
      <c r="V499" s="1705"/>
      <c r="W499" s="1705"/>
      <c r="X499" s="1705"/>
      <c r="Y499" s="1705"/>
      <c r="Z499" s="1705"/>
      <c r="AA499" s="1705"/>
      <c r="AB499" s="1705"/>
      <c r="AC499" s="1705"/>
      <c r="AD499" s="1705"/>
      <c r="AE499" s="1705"/>
      <c r="AF499" s="1705"/>
      <c r="AG499" s="1705"/>
      <c r="AH499" s="1705"/>
    </row>
    <row r="500" spans="1:34" ht="15.75" customHeight="1">
      <c r="A500" s="1705"/>
      <c r="B500" s="1705"/>
      <c r="C500" s="1705"/>
      <c r="D500" s="1705"/>
      <c r="E500" s="1705"/>
      <c r="F500" s="1705"/>
      <c r="G500" s="1705"/>
      <c r="H500" s="1705"/>
      <c r="I500" s="1705"/>
      <c r="J500" s="1705"/>
      <c r="K500" s="1705"/>
      <c r="L500" s="1705"/>
      <c r="M500" s="1705"/>
      <c r="N500" s="1705"/>
      <c r="O500" s="1705"/>
      <c r="P500" s="1705"/>
      <c r="Q500" s="1705"/>
      <c r="R500" s="1705"/>
      <c r="S500" s="1705"/>
      <c r="T500" s="1705"/>
      <c r="U500" s="1705"/>
      <c r="V500" s="1705"/>
      <c r="W500" s="1705"/>
      <c r="X500" s="1705"/>
      <c r="Y500" s="1705"/>
      <c r="Z500" s="1705"/>
      <c r="AA500" s="1705"/>
      <c r="AB500" s="1705"/>
      <c r="AC500" s="1705"/>
      <c r="AD500" s="1705"/>
      <c r="AE500" s="1705"/>
      <c r="AF500" s="1705"/>
      <c r="AG500" s="1705"/>
      <c r="AH500" s="1705"/>
    </row>
    <row r="501" spans="1:34" ht="15.75" customHeight="1">
      <c r="A501" s="1705"/>
      <c r="B501" s="1705"/>
      <c r="C501" s="1705"/>
      <c r="D501" s="1705"/>
      <c r="E501" s="1705"/>
      <c r="F501" s="1705"/>
      <c r="G501" s="1705"/>
      <c r="H501" s="1705"/>
      <c r="I501" s="1705"/>
      <c r="J501" s="1705"/>
      <c r="K501" s="1705"/>
      <c r="L501" s="1705"/>
      <c r="M501" s="1705"/>
      <c r="N501" s="1705"/>
      <c r="O501" s="1705"/>
      <c r="P501" s="1705"/>
      <c r="Q501" s="1705"/>
      <c r="R501" s="1705"/>
      <c r="S501" s="1705"/>
      <c r="T501" s="1705"/>
      <c r="U501" s="1705"/>
      <c r="V501" s="1705"/>
      <c r="W501" s="1705"/>
      <c r="X501" s="1705"/>
      <c r="Y501" s="1705"/>
      <c r="Z501" s="1705"/>
      <c r="AA501" s="1705"/>
      <c r="AB501" s="1705"/>
      <c r="AC501" s="1705"/>
      <c r="AD501" s="1705"/>
      <c r="AE501" s="1705"/>
      <c r="AF501" s="1705"/>
      <c r="AG501" s="1705"/>
      <c r="AH501" s="1705"/>
    </row>
    <row r="502" spans="1:34" ht="15.75" customHeight="1">
      <c r="A502" s="1705"/>
      <c r="B502" s="1705"/>
      <c r="C502" s="1705"/>
      <c r="D502" s="1705"/>
      <c r="E502" s="1705"/>
      <c r="F502" s="1705"/>
      <c r="G502" s="1705"/>
      <c r="H502" s="1705"/>
      <c r="I502" s="1705"/>
      <c r="J502" s="1705"/>
      <c r="K502" s="1705"/>
      <c r="L502" s="1705"/>
      <c r="M502" s="1705"/>
      <c r="N502" s="1705"/>
      <c r="O502" s="1705"/>
      <c r="P502" s="1705"/>
      <c r="Q502" s="1705"/>
      <c r="R502" s="1705"/>
      <c r="S502" s="1705"/>
      <c r="T502" s="1705"/>
      <c r="U502" s="1705"/>
      <c r="V502" s="1705"/>
      <c r="W502" s="1705"/>
      <c r="X502" s="1705"/>
      <c r="Y502" s="1705"/>
      <c r="Z502" s="1705"/>
      <c r="AA502" s="1705"/>
      <c r="AB502" s="1705"/>
      <c r="AC502" s="1705"/>
      <c r="AD502" s="1705"/>
      <c r="AE502" s="1705"/>
      <c r="AF502" s="1705"/>
      <c r="AG502" s="1705"/>
      <c r="AH502" s="1705"/>
    </row>
    <row r="503" spans="1:34" ht="15.75" customHeight="1">
      <c r="A503" s="1705"/>
      <c r="B503" s="1705"/>
      <c r="C503" s="1705"/>
      <c r="D503" s="1705"/>
      <c r="E503" s="1705"/>
      <c r="F503" s="1705"/>
      <c r="G503" s="1705"/>
      <c r="H503" s="1705"/>
      <c r="I503" s="1705"/>
      <c r="J503" s="1705"/>
      <c r="K503" s="1705"/>
      <c r="L503" s="1705"/>
      <c r="M503" s="1705"/>
      <c r="N503" s="1705"/>
      <c r="O503" s="1705"/>
      <c r="P503" s="1705"/>
      <c r="Q503" s="1705"/>
      <c r="R503" s="1705"/>
      <c r="S503" s="1705"/>
      <c r="T503" s="1705"/>
      <c r="U503" s="1705"/>
      <c r="V503" s="1705"/>
      <c r="W503" s="1705"/>
      <c r="X503" s="1705"/>
      <c r="Y503" s="1705"/>
      <c r="Z503" s="1705"/>
      <c r="AA503" s="1705"/>
      <c r="AB503" s="1705"/>
      <c r="AC503" s="1705"/>
      <c r="AD503" s="1705"/>
      <c r="AE503" s="1705"/>
      <c r="AF503" s="1705"/>
      <c r="AG503" s="1705"/>
      <c r="AH503" s="1705"/>
    </row>
    <row r="504" spans="1:34" ht="15.75" customHeight="1">
      <c r="A504" s="1705"/>
      <c r="B504" s="1705"/>
      <c r="C504" s="1705"/>
      <c r="D504" s="1705"/>
      <c r="E504" s="1705"/>
      <c r="F504" s="1705"/>
      <c r="G504" s="1705"/>
      <c r="H504" s="1705"/>
      <c r="I504" s="1705"/>
      <c r="J504" s="1705"/>
      <c r="K504" s="1705"/>
      <c r="L504" s="1705"/>
      <c r="M504" s="1705"/>
      <c r="N504" s="1705"/>
      <c r="O504" s="1705"/>
      <c r="P504" s="1705"/>
      <c r="Q504" s="1705"/>
      <c r="R504" s="1705"/>
      <c r="S504" s="1705"/>
      <c r="T504" s="1705"/>
      <c r="U504" s="1705"/>
      <c r="V504" s="1705"/>
      <c r="W504" s="1705"/>
      <c r="X504" s="1705"/>
      <c r="Y504" s="1705"/>
      <c r="Z504" s="1705"/>
      <c r="AA504" s="1705"/>
      <c r="AB504" s="1705"/>
      <c r="AC504" s="1705"/>
      <c r="AD504" s="1705"/>
      <c r="AE504" s="1705"/>
      <c r="AF504" s="1705"/>
      <c r="AG504" s="1705"/>
      <c r="AH504" s="1705"/>
    </row>
    <row r="505" spans="1:34" ht="15.75" customHeight="1">
      <c r="A505" s="1705"/>
      <c r="B505" s="1705"/>
      <c r="C505" s="1705"/>
      <c r="D505" s="1705"/>
      <c r="E505" s="1705"/>
      <c r="F505" s="1705"/>
      <c r="G505" s="1705"/>
      <c r="H505" s="1705"/>
      <c r="I505" s="1705"/>
      <c r="J505" s="1705"/>
      <c r="K505" s="1705"/>
      <c r="L505" s="1705"/>
      <c r="M505" s="1705"/>
      <c r="N505" s="1705"/>
      <c r="O505" s="1705"/>
      <c r="P505" s="1705"/>
      <c r="Q505" s="1705"/>
      <c r="R505" s="1705"/>
      <c r="S505" s="1705"/>
      <c r="T505" s="1705"/>
      <c r="U505" s="1705"/>
      <c r="V505" s="1705"/>
      <c r="W505" s="1705"/>
      <c r="X505" s="1705"/>
      <c r="Y505" s="1705"/>
      <c r="Z505" s="1705"/>
      <c r="AA505" s="1705"/>
      <c r="AB505" s="1705"/>
      <c r="AC505" s="1705"/>
      <c r="AD505" s="1705"/>
      <c r="AE505" s="1705"/>
      <c r="AF505" s="1705"/>
      <c r="AG505" s="1705"/>
      <c r="AH505" s="1705"/>
    </row>
    <row r="506" spans="1:34" ht="15.75" customHeight="1">
      <c r="A506" s="1705"/>
      <c r="B506" s="1705"/>
      <c r="C506" s="1705"/>
      <c r="D506" s="1705"/>
      <c r="E506" s="1705"/>
      <c r="F506" s="1705"/>
      <c r="G506" s="1705"/>
      <c r="H506" s="1705"/>
      <c r="I506" s="1705"/>
      <c r="J506" s="1705"/>
      <c r="K506" s="1705"/>
      <c r="L506" s="1705"/>
      <c r="M506" s="1705"/>
      <c r="N506" s="1705"/>
      <c r="O506" s="1705"/>
      <c r="P506" s="1705"/>
      <c r="Q506" s="1705"/>
      <c r="R506" s="1705"/>
      <c r="S506" s="1705"/>
      <c r="T506" s="1705"/>
      <c r="U506" s="1705"/>
      <c r="V506" s="1705"/>
      <c r="W506" s="1705"/>
      <c r="X506" s="1705"/>
      <c r="Y506" s="1705"/>
      <c r="Z506" s="1705"/>
      <c r="AA506" s="1705"/>
      <c r="AB506" s="1705"/>
      <c r="AC506" s="1705"/>
      <c r="AD506" s="1705"/>
      <c r="AE506" s="1705"/>
      <c r="AF506" s="1705"/>
      <c r="AG506" s="1705"/>
      <c r="AH506" s="1705"/>
    </row>
    <row r="507" spans="1:34" ht="15.75" customHeight="1">
      <c r="A507" s="1705"/>
      <c r="B507" s="1705"/>
      <c r="C507" s="1705"/>
      <c r="D507" s="1705"/>
      <c r="E507" s="1705"/>
      <c r="F507" s="1705"/>
      <c r="G507" s="1705"/>
      <c r="H507" s="1705"/>
      <c r="I507" s="1705"/>
      <c r="J507" s="1705"/>
      <c r="K507" s="1705"/>
      <c r="L507" s="1705"/>
      <c r="M507" s="1705"/>
      <c r="N507" s="1705"/>
      <c r="O507" s="1705"/>
      <c r="P507" s="1705"/>
      <c r="Q507" s="1705"/>
      <c r="R507" s="1705"/>
      <c r="S507" s="1705"/>
      <c r="T507" s="1705"/>
      <c r="U507" s="1705"/>
      <c r="V507" s="1705"/>
      <c r="W507" s="1705"/>
      <c r="X507" s="1705"/>
      <c r="Y507" s="1705"/>
      <c r="Z507" s="1705"/>
      <c r="AA507" s="1705"/>
      <c r="AB507" s="1705"/>
      <c r="AC507" s="1705"/>
      <c r="AD507" s="1705"/>
      <c r="AE507" s="1705"/>
      <c r="AF507" s="1705"/>
      <c r="AG507" s="1705"/>
      <c r="AH507" s="1705"/>
    </row>
    <row r="508" spans="1:34" ht="15.75" customHeight="1">
      <c r="A508" s="1705"/>
      <c r="B508" s="1705"/>
      <c r="C508" s="1705"/>
      <c r="D508" s="1705"/>
      <c r="E508" s="1705"/>
      <c r="F508" s="1705"/>
      <c r="G508" s="1705"/>
      <c r="H508" s="1705"/>
      <c r="I508" s="1705"/>
      <c r="J508" s="1705"/>
      <c r="K508" s="1705"/>
      <c r="L508" s="1705"/>
      <c r="M508" s="1705"/>
      <c r="N508" s="1705"/>
      <c r="O508" s="1705"/>
      <c r="P508" s="1705"/>
      <c r="Q508" s="1705"/>
      <c r="R508" s="1705"/>
      <c r="S508" s="1705"/>
      <c r="T508" s="1705"/>
      <c r="U508" s="1705"/>
      <c r="V508" s="1705"/>
      <c r="W508" s="1705"/>
      <c r="X508" s="1705"/>
      <c r="Y508" s="1705"/>
      <c r="Z508" s="1705"/>
      <c r="AA508" s="1705"/>
      <c r="AB508" s="1705"/>
      <c r="AC508" s="1705"/>
      <c r="AD508" s="1705"/>
      <c r="AE508" s="1705"/>
      <c r="AF508" s="1705"/>
      <c r="AG508" s="1705"/>
      <c r="AH508" s="1705"/>
    </row>
    <row r="509" spans="1:34" ht="15.75" customHeight="1">
      <c r="A509" s="1705"/>
      <c r="B509" s="1705"/>
      <c r="C509" s="1705"/>
      <c r="D509" s="1705"/>
      <c r="E509" s="1705"/>
      <c r="F509" s="1705"/>
      <c r="G509" s="1705"/>
      <c r="H509" s="1705"/>
      <c r="I509" s="1705"/>
      <c r="J509" s="1705"/>
      <c r="K509" s="1705"/>
      <c r="L509" s="1705"/>
      <c r="M509" s="1705"/>
      <c r="N509" s="1705"/>
      <c r="O509" s="1705"/>
      <c r="P509" s="1705"/>
      <c r="Q509" s="1705"/>
      <c r="R509" s="1705"/>
      <c r="S509" s="1705"/>
      <c r="T509" s="1705"/>
      <c r="U509" s="1705"/>
      <c r="V509" s="1705"/>
      <c r="W509" s="1705"/>
      <c r="X509" s="1705"/>
      <c r="Y509" s="1705"/>
      <c r="Z509" s="1705"/>
      <c r="AA509" s="1705"/>
      <c r="AB509" s="1705"/>
      <c r="AC509" s="1705"/>
      <c r="AD509" s="1705"/>
      <c r="AE509" s="1705"/>
      <c r="AF509" s="1705"/>
      <c r="AG509" s="1705"/>
      <c r="AH509" s="1705"/>
    </row>
    <row r="510" spans="1:34" ht="15.75" customHeight="1">
      <c r="A510" s="1705"/>
      <c r="B510" s="1705"/>
      <c r="C510" s="1705"/>
      <c r="D510" s="1705"/>
      <c r="E510" s="1705"/>
      <c r="F510" s="1705"/>
      <c r="G510" s="1705"/>
      <c r="H510" s="1705"/>
      <c r="I510" s="1705"/>
      <c r="J510" s="1705"/>
      <c r="K510" s="1705"/>
      <c r="L510" s="1705"/>
      <c r="M510" s="1705"/>
      <c r="N510" s="1705"/>
      <c r="O510" s="1705"/>
      <c r="P510" s="1705"/>
      <c r="Q510" s="1705"/>
      <c r="R510" s="1705"/>
      <c r="S510" s="1705"/>
      <c r="T510" s="1705"/>
      <c r="U510" s="1705"/>
      <c r="V510" s="1705"/>
      <c r="W510" s="1705"/>
      <c r="X510" s="1705"/>
      <c r="Y510" s="1705"/>
      <c r="Z510" s="1705"/>
      <c r="AA510" s="1705"/>
      <c r="AB510" s="1705"/>
      <c r="AC510" s="1705"/>
      <c r="AD510" s="1705"/>
      <c r="AE510" s="1705"/>
      <c r="AF510" s="1705"/>
      <c r="AG510" s="1705"/>
      <c r="AH510" s="1705"/>
    </row>
    <row r="511" spans="1:34" ht="15.75" customHeight="1">
      <c r="A511" s="1705"/>
      <c r="B511" s="1705"/>
      <c r="C511" s="1705"/>
      <c r="D511" s="1705"/>
      <c r="E511" s="1705"/>
      <c r="F511" s="1705"/>
      <c r="G511" s="1705"/>
      <c r="H511" s="1705"/>
      <c r="I511" s="1705"/>
      <c r="J511" s="1705"/>
      <c r="K511" s="1705"/>
      <c r="L511" s="1705"/>
      <c r="M511" s="1705"/>
      <c r="N511" s="1705"/>
      <c r="O511" s="1705"/>
      <c r="P511" s="1705"/>
      <c r="Q511" s="1705"/>
      <c r="R511" s="1705"/>
      <c r="S511" s="1705"/>
      <c r="T511" s="1705"/>
      <c r="U511" s="1705"/>
      <c r="V511" s="1705"/>
      <c r="W511" s="1705"/>
      <c r="X511" s="1705"/>
      <c r="Y511" s="1705"/>
      <c r="Z511" s="1705"/>
      <c r="AA511" s="1705"/>
      <c r="AB511" s="1705"/>
      <c r="AC511" s="1705"/>
      <c r="AD511" s="1705"/>
      <c r="AE511" s="1705"/>
      <c r="AF511" s="1705"/>
      <c r="AG511" s="1705"/>
      <c r="AH511" s="1705"/>
    </row>
    <row r="512" spans="1:34" ht="15.75" customHeight="1">
      <c r="A512" s="1705"/>
      <c r="B512" s="1705"/>
      <c r="C512" s="1705"/>
      <c r="D512" s="1705"/>
      <c r="E512" s="1705"/>
      <c r="F512" s="1705"/>
      <c r="G512" s="1705"/>
      <c r="H512" s="1705"/>
      <c r="I512" s="1705"/>
      <c r="J512" s="1705"/>
      <c r="K512" s="1705"/>
      <c r="L512" s="1705"/>
      <c r="M512" s="1705"/>
      <c r="N512" s="1705"/>
      <c r="O512" s="1705"/>
      <c r="P512" s="1705"/>
      <c r="Q512" s="1705"/>
      <c r="R512" s="1705"/>
      <c r="S512" s="1705"/>
      <c r="T512" s="1705"/>
      <c r="U512" s="1705"/>
      <c r="V512" s="1705"/>
      <c r="W512" s="1705"/>
      <c r="X512" s="1705"/>
      <c r="Y512" s="1705"/>
      <c r="Z512" s="1705"/>
      <c r="AA512" s="1705"/>
      <c r="AB512" s="1705"/>
      <c r="AC512" s="1705"/>
      <c r="AD512" s="1705"/>
      <c r="AE512" s="1705"/>
      <c r="AF512" s="1705"/>
      <c r="AG512" s="1705"/>
      <c r="AH512" s="1705"/>
    </row>
    <row r="513" spans="1:34" ht="15.75" customHeight="1">
      <c r="A513" s="1705"/>
      <c r="B513" s="1705"/>
      <c r="C513" s="1705"/>
      <c r="D513" s="1705"/>
      <c r="E513" s="1705"/>
      <c r="F513" s="1705"/>
      <c r="G513" s="1705"/>
      <c r="H513" s="1705"/>
      <c r="I513" s="1705"/>
      <c r="J513" s="1705"/>
      <c r="K513" s="1705"/>
      <c r="L513" s="1705"/>
      <c r="M513" s="1705"/>
      <c r="N513" s="1705"/>
      <c r="O513" s="1705"/>
      <c r="P513" s="1705"/>
      <c r="Q513" s="1705"/>
      <c r="R513" s="1705"/>
      <c r="S513" s="1705"/>
      <c r="T513" s="1705"/>
      <c r="U513" s="1705"/>
      <c r="V513" s="1705"/>
      <c r="W513" s="1705"/>
      <c r="X513" s="1705"/>
      <c r="Y513" s="1705"/>
      <c r="Z513" s="1705"/>
      <c r="AA513" s="1705"/>
      <c r="AB513" s="1705"/>
      <c r="AC513" s="1705"/>
      <c r="AD513" s="1705"/>
      <c r="AE513" s="1705"/>
      <c r="AF513" s="1705"/>
      <c r="AG513" s="1705"/>
      <c r="AH513" s="1705"/>
    </row>
    <row r="514" spans="1:34" ht="15.75" customHeight="1">
      <c r="A514" s="1705"/>
      <c r="B514" s="1705"/>
      <c r="C514" s="1705"/>
      <c r="D514" s="1705"/>
      <c r="E514" s="1705"/>
      <c r="F514" s="1705"/>
      <c r="G514" s="1705"/>
      <c r="H514" s="1705"/>
      <c r="I514" s="1705"/>
      <c r="J514" s="1705"/>
      <c r="K514" s="1705"/>
      <c r="L514" s="1705"/>
      <c r="M514" s="1705"/>
      <c r="N514" s="1705"/>
      <c r="O514" s="1705"/>
      <c r="P514" s="1705"/>
      <c r="Q514" s="1705"/>
      <c r="R514" s="1705"/>
      <c r="S514" s="1705"/>
      <c r="T514" s="1705"/>
      <c r="U514" s="1705"/>
      <c r="V514" s="1705"/>
      <c r="W514" s="1705"/>
      <c r="X514" s="1705"/>
      <c r="Y514" s="1705"/>
      <c r="Z514" s="1705"/>
      <c r="AA514" s="1705"/>
      <c r="AB514" s="1705"/>
      <c r="AC514" s="1705"/>
      <c r="AD514" s="1705"/>
      <c r="AE514" s="1705"/>
      <c r="AF514" s="1705"/>
      <c r="AG514" s="1705"/>
      <c r="AH514" s="1705"/>
    </row>
    <row r="515" spans="1:34" ht="15.75" customHeight="1">
      <c r="A515" s="1705"/>
      <c r="B515" s="1705"/>
      <c r="C515" s="1705"/>
      <c r="D515" s="1705"/>
      <c r="E515" s="1705"/>
      <c r="F515" s="1705"/>
      <c r="G515" s="1705"/>
      <c r="H515" s="1705"/>
      <c r="I515" s="1705"/>
      <c r="J515" s="1705"/>
      <c r="K515" s="1705"/>
      <c r="L515" s="1705"/>
      <c r="M515" s="1705"/>
      <c r="N515" s="1705"/>
      <c r="O515" s="1705"/>
      <c r="P515" s="1705"/>
      <c r="Q515" s="1705"/>
      <c r="R515" s="1705"/>
      <c r="S515" s="1705"/>
      <c r="T515" s="1705"/>
      <c r="U515" s="1705"/>
      <c r="V515" s="1705"/>
      <c r="W515" s="1705"/>
      <c r="X515" s="1705"/>
      <c r="Y515" s="1705"/>
      <c r="Z515" s="1705"/>
      <c r="AA515" s="1705"/>
      <c r="AB515" s="1705"/>
      <c r="AC515" s="1705"/>
      <c r="AD515" s="1705"/>
      <c r="AE515" s="1705"/>
      <c r="AF515" s="1705"/>
      <c r="AG515" s="1705"/>
      <c r="AH515" s="1705"/>
    </row>
    <row r="516" spans="1:34" ht="15.75" customHeight="1">
      <c r="A516" s="1705"/>
      <c r="B516" s="1705"/>
      <c r="C516" s="1705"/>
      <c r="D516" s="1705"/>
      <c r="E516" s="1705"/>
      <c r="F516" s="1705"/>
      <c r="G516" s="1705"/>
      <c r="H516" s="1705"/>
      <c r="I516" s="1705"/>
      <c r="J516" s="1705"/>
      <c r="K516" s="1705"/>
      <c r="L516" s="1705"/>
      <c r="M516" s="1705"/>
      <c r="N516" s="1705"/>
      <c r="O516" s="1705"/>
      <c r="P516" s="1705"/>
      <c r="Q516" s="1705"/>
      <c r="R516" s="1705"/>
      <c r="S516" s="1705"/>
      <c r="T516" s="1705"/>
      <c r="U516" s="1705"/>
      <c r="V516" s="1705"/>
      <c r="W516" s="1705"/>
      <c r="X516" s="1705"/>
      <c r="Y516" s="1705"/>
      <c r="Z516" s="1705"/>
      <c r="AA516" s="1705"/>
      <c r="AB516" s="1705"/>
      <c r="AC516" s="1705"/>
      <c r="AD516" s="1705"/>
      <c r="AE516" s="1705"/>
      <c r="AF516" s="1705"/>
      <c r="AG516" s="1705"/>
      <c r="AH516" s="1705"/>
    </row>
    <row r="517" spans="1:34" ht="15.75" customHeight="1">
      <c r="A517" s="1705"/>
      <c r="B517" s="1705"/>
      <c r="C517" s="1705"/>
      <c r="D517" s="1705"/>
      <c r="E517" s="1705"/>
      <c r="F517" s="1705"/>
      <c r="G517" s="1705"/>
      <c r="H517" s="1705"/>
      <c r="I517" s="1705"/>
      <c r="J517" s="1705"/>
      <c r="K517" s="1705"/>
      <c r="L517" s="1705"/>
      <c r="M517" s="1705"/>
      <c r="N517" s="1705"/>
      <c r="O517" s="1705"/>
      <c r="P517" s="1705"/>
      <c r="Q517" s="1705"/>
      <c r="R517" s="1705"/>
      <c r="S517" s="1705"/>
      <c r="T517" s="1705"/>
      <c r="U517" s="1705"/>
      <c r="V517" s="1705"/>
      <c r="W517" s="1705"/>
      <c r="X517" s="1705"/>
      <c r="Y517" s="1705"/>
      <c r="Z517" s="1705"/>
      <c r="AA517" s="1705"/>
      <c r="AB517" s="1705"/>
      <c r="AC517" s="1705"/>
      <c r="AD517" s="1705"/>
      <c r="AE517" s="1705"/>
      <c r="AF517" s="1705"/>
      <c r="AG517" s="1705"/>
      <c r="AH517" s="1705"/>
    </row>
    <row r="518" spans="1:34" ht="15.75" customHeight="1">
      <c r="A518" s="1705"/>
      <c r="B518" s="1705"/>
      <c r="C518" s="1705"/>
      <c r="D518" s="1705"/>
      <c r="E518" s="1705"/>
      <c r="F518" s="1705"/>
      <c r="G518" s="1705"/>
      <c r="H518" s="1705"/>
      <c r="I518" s="1705"/>
      <c r="J518" s="1705"/>
      <c r="K518" s="1705"/>
      <c r="L518" s="1705"/>
      <c r="M518" s="1705"/>
      <c r="N518" s="1705"/>
      <c r="O518" s="1705"/>
      <c r="P518" s="1705"/>
      <c r="Q518" s="1705"/>
      <c r="R518" s="1705"/>
      <c r="S518" s="1705"/>
      <c r="T518" s="1705"/>
      <c r="U518" s="1705"/>
      <c r="V518" s="1705"/>
      <c r="W518" s="1705"/>
      <c r="X518" s="1705"/>
      <c r="Y518" s="1705"/>
      <c r="Z518" s="1705"/>
      <c r="AA518" s="1705"/>
      <c r="AB518" s="1705"/>
      <c r="AC518" s="1705"/>
      <c r="AD518" s="1705"/>
      <c r="AE518" s="1705"/>
      <c r="AF518" s="1705"/>
      <c r="AG518" s="1705"/>
      <c r="AH518" s="1705"/>
    </row>
    <row r="519" spans="1:34" ht="15.75" customHeight="1">
      <c r="A519" s="1705"/>
      <c r="B519" s="1705"/>
      <c r="C519" s="1705"/>
      <c r="D519" s="1705"/>
      <c r="E519" s="1705"/>
      <c r="F519" s="1705"/>
      <c r="G519" s="1705"/>
      <c r="H519" s="1705"/>
      <c r="I519" s="1705"/>
      <c r="J519" s="1705"/>
      <c r="K519" s="1705"/>
      <c r="L519" s="1705"/>
      <c r="M519" s="1705"/>
      <c r="N519" s="1705"/>
      <c r="O519" s="1705"/>
      <c r="P519" s="1705"/>
      <c r="Q519" s="1705"/>
      <c r="R519" s="1705"/>
      <c r="S519" s="1705"/>
      <c r="T519" s="1705"/>
      <c r="U519" s="1705"/>
      <c r="V519" s="1705"/>
      <c r="W519" s="1705"/>
      <c r="X519" s="1705"/>
      <c r="Y519" s="1705"/>
      <c r="Z519" s="1705"/>
      <c r="AA519" s="1705"/>
      <c r="AB519" s="1705"/>
      <c r="AC519" s="1705"/>
      <c r="AD519" s="1705"/>
      <c r="AE519" s="1705"/>
      <c r="AF519" s="1705"/>
      <c r="AG519" s="1705"/>
      <c r="AH519" s="1705"/>
    </row>
    <row r="520" spans="1:34" ht="15.75" customHeight="1">
      <c r="A520" s="1705"/>
      <c r="B520" s="1705"/>
      <c r="C520" s="1705"/>
      <c r="D520" s="1705"/>
      <c r="E520" s="1705"/>
      <c r="F520" s="1705"/>
      <c r="G520" s="1705"/>
      <c r="H520" s="1705"/>
      <c r="I520" s="1705"/>
      <c r="J520" s="1705"/>
      <c r="K520" s="1705"/>
      <c r="L520" s="1705"/>
      <c r="M520" s="1705"/>
      <c r="N520" s="1705"/>
      <c r="O520" s="1705"/>
      <c r="P520" s="1705"/>
      <c r="Q520" s="1705"/>
      <c r="R520" s="1705"/>
      <c r="S520" s="1705"/>
      <c r="T520" s="1705"/>
      <c r="U520" s="1705"/>
      <c r="V520" s="1705"/>
      <c r="W520" s="1705"/>
      <c r="X520" s="1705"/>
      <c r="Y520" s="1705"/>
      <c r="Z520" s="1705"/>
      <c r="AA520" s="1705"/>
      <c r="AB520" s="1705"/>
      <c r="AC520" s="1705"/>
      <c r="AD520" s="1705"/>
      <c r="AE520" s="1705"/>
      <c r="AF520" s="1705"/>
      <c r="AG520" s="1705"/>
      <c r="AH520" s="1705"/>
    </row>
    <row r="521" spans="1:34" ht="15.75" customHeight="1">
      <c r="A521" s="1705"/>
      <c r="B521" s="1705"/>
      <c r="C521" s="1705"/>
      <c r="D521" s="1705"/>
      <c r="E521" s="1705"/>
      <c r="F521" s="1705"/>
      <c r="G521" s="1705"/>
      <c r="H521" s="1705"/>
      <c r="I521" s="1705"/>
      <c r="J521" s="1705"/>
      <c r="K521" s="1705"/>
      <c r="L521" s="1705"/>
      <c r="M521" s="1705"/>
      <c r="N521" s="1705"/>
      <c r="O521" s="1705"/>
      <c r="P521" s="1705"/>
      <c r="Q521" s="1705"/>
      <c r="R521" s="1705"/>
      <c r="S521" s="1705"/>
      <c r="T521" s="1705"/>
      <c r="U521" s="1705"/>
      <c r="V521" s="1705"/>
      <c r="W521" s="1705"/>
      <c r="X521" s="1705"/>
      <c r="Y521" s="1705"/>
      <c r="Z521" s="1705"/>
      <c r="AA521" s="1705"/>
      <c r="AB521" s="1705"/>
      <c r="AC521" s="1705"/>
      <c r="AD521" s="1705"/>
      <c r="AE521" s="1705"/>
      <c r="AF521" s="1705"/>
      <c r="AG521" s="1705"/>
      <c r="AH521" s="1705"/>
    </row>
    <row r="522" spans="1:34" ht="15.75" customHeight="1">
      <c r="A522" s="1705"/>
      <c r="B522" s="1705"/>
      <c r="C522" s="1705"/>
      <c r="D522" s="1705"/>
      <c r="E522" s="1705"/>
      <c r="F522" s="1705"/>
      <c r="G522" s="1705"/>
      <c r="H522" s="1705"/>
      <c r="I522" s="1705"/>
      <c r="J522" s="1705"/>
      <c r="K522" s="1705"/>
      <c r="L522" s="1705"/>
      <c r="M522" s="1705"/>
      <c r="N522" s="1705"/>
      <c r="O522" s="1705"/>
      <c r="P522" s="1705"/>
      <c r="Q522" s="1705"/>
      <c r="R522" s="1705"/>
      <c r="S522" s="1705"/>
      <c r="T522" s="1705"/>
      <c r="U522" s="1705"/>
      <c r="V522" s="1705"/>
      <c r="W522" s="1705"/>
      <c r="X522" s="1705"/>
      <c r="Y522" s="1705"/>
      <c r="Z522" s="1705"/>
      <c r="AA522" s="1705"/>
      <c r="AB522" s="1705"/>
      <c r="AC522" s="1705"/>
      <c r="AD522" s="1705"/>
      <c r="AE522" s="1705"/>
      <c r="AF522" s="1705"/>
      <c r="AG522" s="1705"/>
      <c r="AH522" s="1705"/>
    </row>
    <row r="523" spans="1:34" ht="15.75" customHeight="1">
      <c r="A523" s="1705"/>
      <c r="B523" s="1705"/>
      <c r="C523" s="1705"/>
      <c r="D523" s="1705"/>
      <c r="E523" s="1705"/>
      <c r="F523" s="1705"/>
      <c r="G523" s="1705"/>
      <c r="H523" s="1705"/>
      <c r="I523" s="1705"/>
      <c r="J523" s="1705"/>
      <c r="K523" s="1705"/>
      <c r="L523" s="1705"/>
      <c r="M523" s="1705"/>
      <c r="N523" s="1705"/>
      <c r="O523" s="1705"/>
      <c r="P523" s="1705"/>
      <c r="Q523" s="1705"/>
      <c r="R523" s="1705"/>
      <c r="S523" s="1705"/>
      <c r="T523" s="1705"/>
      <c r="U523" s="1705"/>
      <c r="V523" s="1705"/>
      <c r="W523" s="1705"/>
      <c r="X523" s="1705"/>
      <c r="Y523" s="1705"/>
      <c r="Z523" s="1705"/>
      <c r="AA523" s="1705"/>
      <c r="AB523" s="1705"/>
      <c r="AC523" s="1705"/>
      <c r="AD523" s="1705"/>
      <c r="AE523" s="1705"/>
      <c r="AF523" s="1705"/>
      <c r="AG523" s="1705"/>
      <c r="AH523" s="1705"/>
    </row>
    <row r="524" spans="1:34" ht="15.75" customHeight="1">
      <c r="A524" s="1705"/>
      <c r="B524" s="1705"/>
      <c r="C524" s="1705"/>
      <c r="D524" s="1705"/>
      <c r="E524" s="1705"/>
      <c r="F524" s="1705"/>
      <c r="G524" s="1705"/>
      <c r="H524" s="1705"/>
      <c r="I524" s="1705"/>
      <c r="J524" s="1705"/>
      <c r="K524" s="1705"/>
      <c r="L524" s="1705"/>
      <c r="M524" s="1705"/>
      <c r="N524" s="1705"/>
      <c r="O524" s="1705"/>
      <c r="P524" s="1705"/>
      <c r="Q524" s="1705"/>
      <c r="R524" s="1705"/>
      <c r="S524" s="1705"/>
      <c r="T524" s="1705"/>
      <c r="U524" s="1705"/>
      <c r="V524" s="1705"/>
      <c r="W524" s="1705"/>
      <c r="X524" s="1705"/>
      <c r="Y524" s="1705"/>
      <c r="Z524" s="1705"/>
      <c r="AA524" s="1705"/>
      <c r="AB524" s="1705"/>
      <c r="AC524" s="1705"/>
      <c r="AD524" s="1705"/>
      <c r="AE524" s="1705"/>
      <c r="AF524" s="1705"/>
      <c r="AG524" s="1705"/>
      <c r="AH524" s="1705"/>
    </row>
    <row r="525" spans="1:34" ht="15.75" customHeight="1">
      <c r="A525" s="1705"/>
      <c r="B525" s="1705"/>
      <c r="C525" s="1705"/>
      <c r="D525" s="1705"/>
      <c r="E525" s="1705"/>
      <c r="F525" s="1705"/>
      <c r="G525" s="1705"/>
      <c r="H525" s="1705"/>
      <c r="I525" s="1705"/>
      <c r="J525" s="1705"/>
      <c r="K525" s="1705"/>
      <c r="L525" s="1705"/>
      <c r="M525" s="1705"/>
      <c r="N525" s="1705"/>
      <c r="O525" s="1705"/>
      <c r="P525" s="1705"/>
      <c r="Q525" s="1705"/>
      <c r="R525" s="1705"/>
      <c r="S525" s="1705"/>
      <c r="T525" s="1705"/>
      <c r="U525" s="1705"/>
      <c r="V525" s="1705"/>
      <c r="W525" s="1705"/>
      <c r="X525" s="1705"/>
      <c r="Y525" s="1705"/>
      <c r="Z525" s="1705"/>
      <c r="AA525" s="1705"/>
      <c r="AB525" s="1705"/>
      <c r="AC525" s="1705"/>
      <c r="AD525" s="1705"/>
      <c r="AE525" s="1705"/>
      <c r="AF525" s="1705"/>
      <c r="AG525" s="1705"/>
      <c r="AH525" s="1705"/>
    </row>
    <row r="526" spans="1:34" ht="15.75" customHeight="1">
      <c r="A526" s="1705"/>
      <c r="B526" s="1705"/>
      <c r="C526" s="1705"/>
      <c r="D526" s="1705"/>
      <c r="E526" s="1705"/>
      <c r="F526" s="1705"/>
      <c r="G526" s="1705"/>
      <c r="H526" s="1705"/>
      <c r="I526" s="1705"/>
      <c r="J526" s="1705"/>
      <c r="K526" s="1705"/>
      <c r="L526" s="1705"/>
      <c r="M526" s="1705"/>
      <c r="N526" s="1705"/>
      <c r="O526" s="1705"/>
      <c r="P526" s="1705"/>
      <c r="Q526" s="1705"/>
      <c r="R526" s="1705"/>
      <c r="S526" s="1705"/>
      <c r="T526" s="1705"/>
      <c r="U526" s="1705"/>
      <c r="V526" s="1705"/>
      <c r="W526" s="1705"/>
      <c r="X526" s="1705"/>
      <c r="Y526" s="1705"/>
      <c r="Z526" s="1705"/>
      <c r="AA526" s="1705"/>
      <c r="AB526" s="1705"/>
      <c r="AC526" s="1705"/>
      <c r="AD526" s="1705"/>
      <c r="AE526" s="1705"/>
      <c r="AF526" s="1705"/>
      <c r="AG526" s="1705"/>
      <c r="AH526" s="1705"/>
    </row>
    <row r="527" spans="1:34" ht="15.75" customHeight="1">
      <c r="A527" s="1705"/>
      <c r="B527" s="1705"/>
      <c r="C527" s="1705"/>
      <c r="D527" s="1705"/>
      <c r="E527" s="1705"/>
      <c r="F527" s="1705"/>
      <c r="G527" s="1705"/>
      <c r="H527" s="1705"/>
      <c r="I527" s="1705"/>
      <c r="J527" s="1705"/>
      <c r="K527" s="1705"/>
      <c r="L527" s="1705"/>
      <c r="M527" s="1705"/>
      <c r="N527" s="1705"/>
      <c r="O527" s="1705"/>
      <c r="P527" s="1705"/>
      <c r="Q527" s="1705"/>
      <c r="R527" s="1705"/>
      <c r="S527" s="1705"/>
      <c r="T527" s="1705"/>
      <c r="U527" s="1705"/>
      <c r="V527" s="1705"/>
      <c r="W527" s="1705"/>
      <c r="X527" s="1705"/>
      <c r="Y527" s="1705"/>
      <c r="Z527" s="1705"/>
      <c r="AA527" s="1705"/>
      <c r="AB527" s="1705"/>
      <c r="AC527" s="1705"/>
      <c r="AD527" s="1705"/>
      <c r="AE527" s="1705"/>
      <c r="AF527" s="1705"/>
      <c r="AG527" s="1705"/>
      <c r="AH527" s="1705"/>
    </row>
    <row r="528" spans="1:34" ht="15.75" customHeight="1">
      <c r="A528" s="1705"/>
      <c r="B528" s="1705"/>
      <c r="C528" s="1705"/>
      <c r="D528" s="1705"/>
      <c r="E528" s="1705"/>
      <c r="F528" s="1705"/>
      <c r="G528" s="1705"/>
      <c r="H528" s="1705"/>
      <c r="I528" s="1705"/>
      <c r="J528" s="1705"/>
      <c r="K528" s="1705"/>
      <c r="L528" s="1705"/>
      <c r="M528" s="1705"/>
      <c r="N528" s="1705"/>
      <c r="O528" s="1705"/>
      <c r="P528" s="1705"/>
      <c r="Q528" s="1705"/>
      <c r="R528" s="1705"/>
      <c r="S528" s="1705"/>
      <c r="T528" s="1705"/>
      <c r="U528" s="1705"/>
      <c r="V528" s="1705"/>
      <c r="W528" s="1705"/>
      <c r="X528" s="1705"/>
      <c r="Y528" s="1705"/>
      <c r="Z528" s="1705"/>
      <c r="AA528" s="1705"/>
      <c r="AB528" s="1705"/>
      <c r="AC528" s="1705"/>
      <c r="AD528" s="1705"/>
      <c r="AE528" s="1705"/>
      <c r="AF528" s="1705"/>
      <c r="AG528" s="1705"/>
      <c r="AH528" s="1705"/>
    </row>
    <row r="529" spans="1:34" ht="15.75" customHeight="1">
      <c r="A529" s="1705"/>
      <c r="B529" s="1705"/>
      <c r="C529" s="1705"/>
      <c r="D529" s="1705"/>
      <c r="E529" s="1705"/>
      <c r="F529" s="1705"/>
      <c r="G529" s="1705"/>
      <c r="H529" s="1705"/>
      <c r="I529" s="1705"/>
      <c r="J529" s="1705"/>
      <c r="K529" s="1705"/>
      <c r="L529" s="1705"/>
      <c r="M529" s="1705"/>
      <c r="N529" s="1705"/>
      <c r="O529" s="1705"/>
      <c r="P529" s="1705"/>
      <c r="Q529" s="1705"/>
      <c r="R529" s="1705"/>
      <c r="S529" s="1705"/>
      <c r="T529" s="1705"/>
      <c r="U529" s="1705"/>
      <c r="V529" s="1705"/>
      <c r="W529" s="1705"/>
      <c r="X529" s="1705"/>
      <c r="Y529" s="1705"/>
      <c r="Z529" s="1705"/>
      <c r="AA529" s="1705"/>
      <c r="AB529" s="1705"/>
      <c r="AC529" s="1705"/>
      <c r="AD529" s="1705"/>
      <c r="AE529" s="1705"/>
      <c r="AF529" s="1705"/>
      <c r="AG529" s="1705"/>
      <c r="AH529" s="1705"/>
    </row>
    <row r="530" spans="1:34" ht="15.75" customHeight="1">
      <c r="A530" s="1705"/>
      <c r="B530" s="1705"/>
      <c r="C530" s="1705"/>
      <c r="D530" s="1705"/>
      <c r="E530" s="1705"/>
      <c r="F530" s="1705"/>
      <c r="G530" s="1705"/>
      <c r="H530" s="1705"/>
      <c r="I530" s="1705"/>
      <c r="J530" s="1705"/>
      <c r="K530" s="1705"/>
      <c r="L530" s="1705"/>
      <c r="M530" s="1705"/>
      <c r="N530" s="1705"/>
      <c r="O530" s="1705"/>
      <c r="P530" s="1705"/>
      <c r="Q530" s="1705"/>
      <c r="R530" s="1705"/>
      <c r="S530" s="1705"/>
      <c r="T530" s="1705"/>
      <c r="U530" s="1705"/>
      <c r="V530" s="1705"/>
      <c r="W530" s="1705"/>
      <c r="X530" s="1705"/>
      <c r="Y530" s="1705"/>
      <c r="Z530" s="1705"/>
      <c r="AA530" s="1705"/>
      <c r="AB530" s="1705"/>
      <c r="AC530" s="1705"/>
      <c r="AD530" s="1705"/>
      <c r="AE530" s="1705"/>
      <c r="AF530" s="1705"/>
      <c r="AG530" s="1705"/>
      <c r="AH530" s="1705"/>
    </row>
    <row r="531" spans="1:34" ht="15.75" customHeight="1">
      <c r="A531" s="1705"/>
      <c r="B531" s="1705"/>
      <c r="C531" s="1705"/>
      <c r="D531" s="1705"/>
      <c r="E531" s="1705"/>
      <c r="F531" s="1705"/>
      <c r="G531" s="1705"/>
      <c r="H531" s="1705"/>
      <c r="I531" s="1705"/>
      <c r="J531" s="1705"/>
      <c r="K531" s="1705"/>
      <c r="L531" s="1705"/>
      <c r="M531" s="1705"/>
      <c r="N531" s="1705"/>
      <c r="O531" s="1705"/>
      <c r="P531" s="1705"/>
      <c r="Q531" s="1705"/>
      <c r="R531" s="1705"/>
      <c r="S531" s="1705"/>
      <c r="T531" s="1705"/>
      <c r="U531" s="1705"/>
      <c r="V531" s="1705"/>
      <c r="W531" s="1705"/>
      <c r="X531" s="1705"/>
      <c r="Y531" s="1705"/>
      <c r="Z531" s="1705"/>
      <c r="AA531" s="1705"/>
      <c r="AB531" s="1705"/>
      <c r="AC531" s="1705"/>
      <c r="AD531" s="1705"/>
      <c r="AE531" s="1705"/>
      <c r="AF531" s="1705"/>
      <c r="AG531" s="1705"/>
      <c r="AH531" s="1705"/>
    </row>
    <row r="532" spans="1:34" ht="15.75" customHeight="1">
      <c r="A532" s="1705"/>
      <c r="B532" s="1705"/>
      <c r="C532" s="1705"/>
      <c r="D532" s="1705"/>
      <c r="E532" s="1705"/>
      <c r="F532" s="1705"/>
      <c r="G532" s="1705"/>
      <c r="H532" s="1705"/>
      <c r="I532" s="1705"/>
      <c r="J532" s="1705"/>
      <c r="K532" s="1705"/>
      <c r="L532" s="1705"/>
      <c r="M532" s="1705"/>
      <c r="N532" s="1705"/>
      <c r="O532" s="1705"/>
      <c r="P532" s="1705"/>
      <c r="Q532" s="1705"/>
      <c r="R532" s="1705"/>
      <c r="S532" s="1705"/>
      <c r="T532" s="1705"/>
      <c r="U532" s="1705"/>
      <c r="V532" s="1705"/>
      <c r="W532" s="1705"/>
      <c r="X532" s="1705"/>
      <c r="Y532" s="1705"/>
      <c r="Z532" s="1705"/>
      <c r="AA532" s="1705"/>
      <c r="AB532" s="1705"/>
      <c r="AC532" s="1705"/>
      <c r="AD532" s="1705"/>
      <c r="AE532" s="1705"/>
      <c r="AF532" s="1705"/>
      <c r="AG532" s="1705"/>
      <c r="AH532" s="1705"/>
    </row>
    <row r="533" spans="1:34" ht="15.75" customHeight="1">
      <c r="A533" s="1705"/>
      <c r="B533" s="1705"/>
      <c r="C533" s="1705"/>
      <c r="D533" s="1705"/>
      <c r="E533" s="1705"/>
      <c r="F533" s="1705"/>
      <c r="G533" s="1705"/>
      <c r="H533" s="1705"/>
      <c r="I533" s="1705"/>
      <c r="J533" s="1705"/>
      <c r="K533" s="1705"/>
      <c r="L533" s="1705"/>
      <c r="M533" s="1705"/>
      <c r="N533" s="1705"/>
      <c r="O533" s="1705"/>
      <c r="P533" s="1705"/>
      <c r="Q533" s="1705"/>
      <c r="R533" s="1705"/>
      <c r="S533" s="1705"/>
      <c r="T533" s="1705"/>
      <c r="U533" s="1705"/>
      <c r="V533" s="1705"/>
      <c r="W533" s="1705"/>
      <c r="X533" s="1705"/>
      <c r="Y533" s="1705"/>
      <c r="Z533" s="1705"/>
      <c r="AA533" s="1705"/>
      <c r="AB533" s="1705"/>
      <c r="AC533" s="1705"/>
      <c r="AD533" s="1705"/>
      <c r="AE533" s="1705"/>
      <c r="AF533" s="1705"/>
      <c r="AG533" s="1705"/>
      <c r="AH533" s="1705"/>
    </row>
    <row r="534" spans="1:34" ht="15.75" customHeight="1">
      <c r="A534" s="1705"/>
      <c r="B534" s="1705"/>
      <c r="C534" s="1705"/>
      <c r="D534" s="1705"/>
      <c r="E534" s="1705"/>
      <c r="F534" s="1705"/>
      <c r="G534" s="1705"/>
      <c r="H534" s="1705"/>
      <c r="I534" s="1705"/>
      <c r="J534" s="1705"/>
      <c r="K534" s="1705"/>
      <c r="L534" s="1705"/>
      <c r="M534" s="1705"/>
      <c r="N534" s="1705"/>
      <c r="O534" s="1705"/>
      <c r="P534" s="1705"/>
      <c r="Q534" s="1705"/>
      <c r="R534" s="1705"/>
      <c r="S534" s="1705"/>
      <c r="T534" s="1705"/>
      <c r="U534" s="1705"/>
      <c r="V534" s="1705"/>
      <c r="W534" s="1705"/>
      <c r="X534" s="1705"/>
      <c r="Y534" s="1705"/>
      <c r="Z534" s="1705"/>
      <c r="AA534" s="1705"/>
      <c r="AB534" s="1705"/>
      <c r="AC534" s="1705"/>
      <c r="AD534" s="1705"/>
      <c r="AE534" s="1705"/>
      <c r="AF534" s="1705"/>
      <c r="AG534" s="1705"/>
      <c r="AH534" s="1705"/>
    </row>
    <row r="535" spans="1:34" ht="15.75" customHeight="1">
      <c r="A535" s="1705"/>
      <c r="B535" s="1705"/>
      <c r="C535" s="1705"/>
      <c r="D535" s="1705"/>
      <c r="E535" s="1705"/>
      <c r="F535" s="1705"/>
      <c r="G535" s="1705"/>
      <c r="H535" s="1705"/>
      <c r="I535" s="1705"/>
      <c r="J535" s="1705"/>
      <c r="K535" s="1705"/>
      <c r="L535" s="1705"/>
      <c r="M535" s="1705"/>
      <c r="N535" s="1705"/>
      <c r="O535" s="1705"/>
      <c r="P535" s="1705"/>
      <c r="Q535" s="1705"/>
      <c r="R535" s="1705"/>
      <c r="S535" s="1705"/>
      <c r="T535" s="1705"/>
      <c r="U535" s="1705"/>
      <c r="V535" s="1705"/>
      <c r="W535" s="1705"/>
      <c r="X535" s="1705"/>
      <c r="Y535" s="1705"/>
      <c r="Z535" s="1705"/>
      <c r="AA535" s="1705"/>
      <c r="AB535" s="1705"/>
      <c r="AC535" s="1705"/>
      <c r="AD535" s="1705"/>
      <c r="AE535" s="1705"/>
      <c r="AF535" s="1705"/>
      <c r="AG535" s="1705"/>
      <c r="AH535" s="1705"/>
    </row>
    <row r="536" spans="1:34" ht="15.75" customHeight="1">
      <c r="A536" s="1705"/>
      <c r="B536" s="1705"/>
      <c r="C536" s="1705"/>
      <c r="D536" s="1705"/>
      <c r="E536" s="1705"/>
      <c r="F536" s="1705"/>
      <c r="G536" s="1705"/>
      <c r="H536" s="1705"/>
      <c r="I536" s="1705"/>
      <c r="J536" s="1705"/>
      <c r="K536" s="1705"/>
      <c r="L536" s="1705"/>
      <c r="M536" s="1705"/>
      <c r="N536" s="1705"/>
      <c r="O536" s="1705"/>
      <c r="P536" s="1705"/>
      <c r="Q536" s="1705"/>
      <c r="R536" s="1705"/>
      <c r="S536" s="1705"/>
      <c r="T536" s="1705"/>
      <c r="U536" s="1705"/>
      <c r="V536" s="1705"/>
      <c r="W536" s="1705"/>
      <c r="X536" s="1705"/>
      <c r="Y536" s="1705"/>
      <c r="Z536" s="1705"/>
      <c r="AA536" s="1705"/>
      <c r="AB536" s="1705"/>
      <c r="AC536" s="1705"/>
      <c r="AD536" s="1705"/>
      <c r="AE536" s="1705"/>
      <c r="AF536" s="1705"/>
      <c r="AG536" s="1705"/>
      <c r="AH536" s="1705"/>
    </row>
    <row r="537" spans="1:34" ht="15.75" customHeight="1">
      <c r="A537" s="1705"/>
      <c r="B537" s="1705"/>
      <c r="C537" s="1705"/>
      <c r="D537" s="1705"/>
      <c r="E537" s="1705"/>
      <c r="F537" s="1705"/>
      <c r="G537" s="1705"/>
      <c r="H537" s="1705"/>
      <c r="I537" s="1705"/>
      <c r="J537" s="1705"/>
      <c r="K537" s="1705"/>
      <c r="L537" s="1705"/>
      <c r="M537" s="1705"/>
      <c r="N537" s="1705"/>
      <c r="O537" s="1705"/>
      <c r="P537" s="1705"/>
      <c r="Q537" s="1705"/>
      <c r="R537" s="1705"/>
      <c r="S537" s="1705"/>
      <c r="T537" s="1705"/>
      <c r="U537" s="1705"/>
      <c r="V537" s="1705"/>
      <c r="W537" s="1705"/>
      <c r="X537" s="1705"/>
      <c r="Y537" s="1705"/>
      <c r="Z537" s="1705"/>
      <c r="AA537" s="1705"/>
      <c r="AB537" s="1705"/>
      <c r="AC537" s="1705"/>
      <c r="AD537" s="1705"/>
      <c r="AE537" s="1705"/>
      <c r="AF537" s="1705"/>
      <c r="AG537" s="1705"/>
      <c r="AH537" s="1705"/>
    </row>
    <row r="538" spans="1:34" ht="15.75" customHeight="1">
      <c r="A538" s="1705"/>
      <c r="B538" s="1705"/>
      <c r="C538" s="1705"/>
      <c r="D538" s="1705"/>
      <c r="E538" s="1705"/>
      <c r="F538" s="1705"/>
      <c r="G538" s="1705"/>
      <c r="H538" s="1705"/>
      <c r="I538" s="1705"/>
      <c r="J538" s="1705"/>
      <c r="K538" s="1705"/>
      <c r="L538" s="1705"/>
      <c r="M538" s="1705"/>
      <c r="N538" s="1705"/>
      <c r="O538" s="1705"/>
      <c r="P538" s="1705"/>
      <c r="Q538" s="1705"/>
      <c r="R538" s="1705"/>
      <c r="S538" s="1705"/>
      <c r="T538" s="1705"/>
      <c r="U538" s="1705"/>
      <c r="V538" s="1705"/>
      <c r="W538" s="1705"/>
      <c r="X538" s="1705"/>
      <c r="Y538" s="1705"/>
      <c r="Z538" s="1705"/>
      <c r="AA538" s="1705"/>
      <c r="AB538" s="1705"/>
      <c r="AC538" s="1705"/>
      <c r="AD538" s="1705"/>
      <c r="AE538" s="1705"/>
      <c r="AF538" s="1705"/>
      <c r="AG538" s="1705"/>
      <c r="AH538" s="1705"/>
    </row>
    <row r="539" spans="1:34" ht="15.75" customHeight="1">
      <c r="A539" s="1705"/>
      <c r="B539" s="1705"/>
      <c r="C539" s="1705"/>
      <c r="D539" s="1705"/>
      <c r="E539" s="1705"/>
      <c r="F539" s="1705"/>
      <c r="G539" s="1705"/>
      <c r="H539" s="1705"/>
      <c r="I539" s="1705"/>
      <c r="J539" s="1705"/>
      <c r="K539" s="1705"/>
      <c r="L539" s="1705"/>
      <c r="M539" s="1705"/>
      <c r="N539" s="1705"/>
      <c r="O539" s="1705"/>
      <c r="P539" s="1705"/>
      <c r="Q539" s="1705"/>
      <c r="R539" s="1705"/>
      <c r="S539" s="1705"/>
      <c r="T539" s="1705"/>
      <c r="U539" s="1705"/>
      <c r="V539" s="1705"/>
      <c r="W539" s="1705"/>
      <c r="X539" s="1705"/>
      <c r="Y539" s="1705"/>
      <c r="Z539" s="1705"/>
      <c r="AA539" s="1705"/>
      <c r="AB539" s="1705"/>
      <c r="AC539" s="1705"/>
      <c r="AD539" s="1705"/>
      <c r="AE539" s="1705"/>
      <c r="AF539" s="1705"/>
      <c r="AG539" s="1705"/>
      <c r="AH539" s="1705"/>
    </row>
    <row r="540" spans="1:34" ht="15.75" customHeight="1">
      <c r="A540" s="1705"/>
      <c r="B540" s="1705"/>
      <c r="C540" s="1705"/>
      <c r="D540" s="1705"/>
      <c r="E540" s="1705"/>
      <c r="F540" s="1705"/>
      <c r="G540" s="1705"/>
      <c r="H540" s="1705"/>
      <c r="I540" s="1705"/>
      <c r="J540" s="1705"/>
      <c r="K540" s="1705"/>
      <c r="L540" s="1705"/>
      <c r="M540" s="1705"/>
      <c r="N540" s="1705"/>
      <c r="O540" s="1705"/>
      <c r="P540" s="1705"/>
      <c r="Q540" s="1705"/>
      <c r="R540" s="1705"/>
      <c r="S540" s="1705"/>
      <c r="T540" s="1705"/>
      <c r="U540" s="1705"/>
      <c r="V540" s="1705"/>
      <c r="W540" s="1705"/>
      <c r="X540" s="1705"/>
      <c r="Y540" s="1705"/>
      <c r="Z540" s="1705"/>
      <c r="AA540" s="1705"/>
      <c r="AB540" s="1705"/>
      <c r="AC540" s="1705"/>
      <c r="AD540" s="1705"/>
      <c r="AE540" s="1705"/>
      <c r="AF540" s="1705"/>
      <c r="AG540" s="1705"/>
      <c r="AH540" s="1705"/>
    </row>
    <row r="541" spans="1:34" ht="15.75" customHeight="1">
      <c r="A541" s="1705"/>
      <c r="B541" s="1705"/>
      <c r="C541" s="1705"/>
      <c r="D541" s="1705"/>
      <c r="E541" s="1705"/>
      <c r="F541" s="1705"/>
      <c r="G541" s="1705"/>
      <c r="H541" s="1705"/>
      <c r="I541" s="1705"/>
      <c r="J541" s="1705"/>
      <c r="K541" s="1705"/>
      <c r="L541" s="1705"/>
      <c r="M541" s="1705"/>
      <c r="N541" s="1705"/>
      <c r="O541" s="1705"/>
      <c r="P541" s="1705"/>
      <c r="Q541" s="1705"/>
      <c r="R541" s="1705"/>
      <c r="S541" s="1705"/>
      <c r="T541" s="1705"/>
      <c r="U541" s="1705"/>
      <c r="V541" s="1705"/>
      <c r="W541" s="1705"/>
      <c r="X541" s="1705"/>
      <c r="Y541" s="1705"/>
      <c r="Z541" s="1705"/>
      <c r="AA541" s="1705"/>
      <c r="AB541" s="1705"/>
      <c r="AC541" s="1705"/>
      <c r="AD541" s="1705"/>
      <c r="AE541" s="1705"/>
      <c r="AF541" s="1705"/>
      <c r="AG541" s="1705"/>
      <c r="AH541" s="1705"/>
    </row>
    <row r="542" spans="1:34" ht="15.75" customHeight="1">
      <c r="A542" s="1705"/>
      <c r="B542" s="1705"/>
      <c r="C542" s="1705"/>
      <c r="D542" s="1705"/>
      <c r="E542" s="1705"/>
      <c r="F542" s="1705"/>
      <c r="G542" s="1705"/>
      <c r="H542" s="1705"/>
      <c r="I542" s="1705"/>
      <c r="J542" s="1705"/>
      <c r="K542" s="1705"/>
      <c r="L542" s="1705"/>
      <c r="M542" s="1705"/>
      <c r="N542" s="1705"/>
      <c r="O542" s="1705"/>
      <c r="P542" s="1705"/>
      <c r="Q542" s="1705"/>
      <c r="R542" s="1705"/>
      <c r="S542" s="1705"/>
      <c r="T542" s="1705"/>
      <c r="U542" s="1705"/>
      <c r="V542" s="1705"/>
      <c r="W542" s="1705"/>
      <c r="X542" s="1705"/>
      <c r="Y542" s="1705"/>
      <c r="Z542" s="1705"/>
      <c r="AA542" s="1705"/>
      <c r="AB542" s="1705"/>
      <c r="AC542" s="1705"/>
      <c r="AD542" s="1705"/>
      <c r="AE542" s="1705"/>
      <c r="AF542" s="1705"/>
      <c r="AG542" s="1705"/>
      <c r="AH542" s="1705"/>
    </row>
    <row r="543" spans="1:34" ht="15.75" customHeight="1">
      <c r="A543" s="1705"/>
      <c r="B543" s="1705"/>
      <c r="C543" s="1705"/>
      <c r="D543" s="1705"/>
      <c r="E543" s="1705"/>
      <c r="F543" s="1705"/>
      <c r="G543" s="1705"/>
      <c r="H543" s="1705"/>
      <c r="I543" s="1705"/>
      <c r="J543" s="1705"/>
      <c r="K543" s="1705"/>
      <c r="L543" s="1705"/>
      <c r="M543" s="1705"/>
      <c r="N543" s="1705"/>
      <c r="O543" s="1705"/>
      <c r="P543" s="1705"/>
      <c r="Q543" s="1705"/>
      <c r="R543" s="1705"/>
      <c r="S543" s="1705"/>
      <c r="T543" s="1705"/>
      <c r="U543" s="1705"/>
      <c r="V543" s="1705"/>
      <c r="W543" s="1705"/>
      <c r="X543" s="1705"/>
      <c r="Y543" s="1705"/>
      <c r="Z543" s="1705"/>
      <c r="AA543" s="1705"/>
      <c r="AB543" s="1705"/>
      <c r="AC543" s="1705"/>
      <c r="AD543" s="1705"/>
      <c r="AE543" s="1705"/>
      <c r="AF543" s="1705"/>
      <c r="AG543" s="1705"/>
      <c r="AH543" s="1705"/>
    </row>
    <row r="544" spans="1:34" ht="15.75" customHeight="1">
      <c r="A544" s="1705"/>
      <c r="B544" s="1705"/>
      <c r="C544" s="1705"/>
      <c r="D544" s="1705"/>
      <c r="E544" s="1705"/>
      <c r="F544" s="1705"/>
      <c r="G544" s="1705"/>
      <c r="H544" s="1705"/>
      <c r="I544" s="1705"/>
      <c r="J544" s="1705"/>
      <c r="K544" s="1705"/>
      <c r="L544" s="1705"/>
      <c r="M544" s="1705"/>
      <c r="N544" s="1705"/>
      <c r="O544" s="1705"/>
      <c r="P544" s="1705"/>
      <c r="Q544" s="1705"/>
      <c r="R544" s="1705"/>
      <c r="S544" s="1705"/>
      <c r="T544" s="1705"/>
      <c r="U544" s="1705"/>
      <c r="V544" s="1705"/>
      <c r="W544" s="1705"/>
      <c r="X544" s="1705"/>
      <c r="Y544" s="1705"/>
      <c r="Z544" s="1705"/>
      <c r="AA544" s="1705"/>
      <c r="AB544" s="1705"/>
      <c r="AC544" s="1705"/>
      <c r="AD544" s="1705"/>
      <c r="AE544" s="1705"/>
      <c r="AF544" s="1705"/>
      <c r="AG544" s="1705"/>
      <c r="AH544" s="1705"/>
    </row>
    <row r="545" spans="1:34" ht="15.75" customHeight="1">
      <c r="A545" s="1705"/>
      <c r="B545" s="1705"/>
      <c r="C545" s="1705"/>
      <c r="D545" s="1705"/>
      <c r="E545" s="1705"/>
      <c r="F545" s="1705"/>
      <c r="G545" s="1705"/>
      <c r="H545" s="1705"/>
      <c r="I545" s="1705"/>
      <c r="J545" s="1705"/>
      <c r="K545" s="1705"/>
      <c r="L545" s="1705"/>
      <c r="M545" s="1705"/>
      <c r="N545" s="1705"/>
      <c r="O545" s="1705"/>
      <c r="P545" s="1705"/>
      <c r="Q545" s="1705"/>
      <c r="R545" s="1705"/>
      <c r="S545" s="1705"/>
      <c r="T545" s="1705"/>
      <c r="U545" s="1705"/>
      <c r="V545" s="1705"/>
      <c r="W545" s="1705"/>
      <c r="X545" s="1705"/>
      <c r="Y545" s="1705"/>
      <c r="Z545" s="1705"/>
      <c r="AA545" s="1705"/>
      <c r="AB545" s="1705"/>
      <c r="AC545" s="1705"/>
      <c r="AD545" s="1705"/>
      <c r="AE545" s="1705"/>
      <c r="AF545" s="1705"/>
      <c r="AG545" s="1705"/>
      <c r="AH545" s="1705"/>
    </row>
    <row r="546" spans="1:34" ht="15.75" customHeight="1">
      <c r="A546" s="1705"/>
      <c r="B546" s="1705"/>
      <c r="C546" s="1705"/>
      <c r="D546" s="1705"/>
      <c r="E546" s="1705"/>
      <c r="F546" s="1705"/>
      <c r="G546" s="1705"/>
      <c r="H546" s="1705"/>
      <c r="I546" s="1705"/>
      <c r="J546" s="1705"/>
      <c r="K546" s="1705"/>
      <c r="L546" s="1705"/>
      <c r="M546" s="1705"/>
      <c r="N546" s="1705"/>
      <c r="O546" s="1705"/>
      <c r="P546" s="1705"/>
      <c r="Q546" s="1705"/>
      <c r="R546" s="1705"/>
      <c r="S546" s="1705"/>
      <c r="T546" s="1705"/>
      <c r="U546" s="1705"/>
      <c r="V546" s="1705"/>
      <c r="W546" s="1705"/>
      <c r="X546" s="1705"/>
      <c r="Y546" s="1705"/>
      <c r="Z546" s="1705"/>
      <c r="AA546" s="1705"/>
      <c r="AB546" s="1705"/>
      <c r="AC546" s="1705"/>
      <c r="AD546" s="1705"/>
      <c r="AE546" s="1705"/>
      <c r="AF546" s="1705"/>
      <c r="AG546" s="1705"/>
      <c r="AH546" s="1705"/>
    </row>
    <row r="547" spans="1:34" ht="15.75" customHeight="1">
      <c r="A547" s="1705"/>
      <c r="B547" s="1705"/>
      <c r="C547" s="1705"/>
      <c r="D547" s="1705"/>
      <c r="E547" s="1705"/>
      <c r="F547" s="1705"/>
      <c r="G547" s="1705"/>
      <c r="H547" s="1705"/>
      <c r="I547" s="1705"/>
      <c r="J547" s="1705"/>
      <c r="K547" s="1705"/>
      <c r="L547" s="1705"/>
      <c r="M547" s="1705"/>
      <c r="N547" s="1705"/>
      <c r="O547" s="1705"/>
      <c r="P547" s="1705"/>
      <c r="Q547" s="1705"/>
      <c r="R547" s="1705"/>
      <c r="S547" s="1705"/>
      <c r="T547" s="1705"/>
      <c r="U547" s="1705"/>
      <c r="V547" s="1705"/>
      <c r="W547" s="1705"/>
      <c r="X547" s="1705"/>
      <c r="Y547" s="1705"/>
      <c r="Z547" s="1705"/>
      <c r="AA547" s="1705"/>
      <c r="AB547" s="1705"/>
      <c r="AC547" s="1705"/>
      <c r="AD547" s="1705"/>
      <c r="AE547" s="1705"/>
      <c r="AF547" s="1705"/>
      <c r="AG547" s="1705"/>
      <c r="AH547" s="1705"/>
    </row>
    <row r="548" spans="1:34" ht="15.75" customHeight="1">
      <c r="A548" s="1705"/>
      <c r="B548" s="1705"/>
      <c r="C548" s="1705"/>
      <c r="D548" s="1705"/>
      <c r="E548" s="1705"/>
      <c r="F548" s="1705"/>
      <c r="G548" s="1705"/>
      <c r="H548" s="1705"/>
      <c r="I548" s="1705"/>
      <c r="J548" s="1705"/>
      <c r="K548" s="1705"/>
      <c r="L548" s="1705"/>
      <c r="M548" s="1705"/>
      <c r="N548" s="1705"/>
      <c r="O548" s="1705"/>
      <c r="P548" s="1705"/>
      <c r="Q548" s="1705"/>
      <c r="R548" s="1705"/>
      <c r="S548" s="1705"/>
      <c r="T548" s="1705"/>
      <c r="U548" s="1705"/>
      <c r="V548" s="1705"/>
      <c r="W548" s="1705"/>
      <c r="X548" s="1705"/>
      <c r="Y548" s="1705"/>
      <c r="Z548" s="1705"/>
      <c r="AA548" s="1705"/>
      <c r="AB548" s="1705"/>
      <c r="AC548" s="1705"/>
      <c r="AD548" s="1705"/>
      <c r="AE548" s="1705"/>
      <c r="AF548" s="1705"/>
      <c r="AG548" s="1705"/>
      <c r="AH548" s="1705"/>
    </row>
    <row r="549" spans="1:34" ht="15.75" customHeight="1">
      <c r="A549" s="1705"/>
      <c r="B549" s="1705"/>
      <c r="C549" s="1705"/>
      <c r="D549" s="1705"/>
      <c r="E549" s="1705"/>
      <c r="F549" s="1705"/>
      <c r="G549" s="1705"/>
      <c r="H549" s="1705"/>
      <c r="I549" s="1705"/>
      <c r="J549" s="1705"/>
      <c r="K549" s="1705"/>
      <c r="L549" s="1705"/>
      <c r="M549" s="1705"/>
      <c r="N549" s="1705"/>
      <c r="O549" s="1705"/>
      <c r="P549" s="1705"/>
      <c r="Q549" s="1705"/>
      <c r="R549" s="1705"/>
      <c r="S549" s="1705"/>
      <c r="T549" s="1705"/>
      <c r="U549" s="1705"/>
      <c r="V549" s="1705"/>
      <c r="W549" s="1705"/>
      <c r="X549" s="1705"/>
      <c r="Y549" s="1705"/>
      <c r="Z549" s="1705"/>
      <c r="AA549" s="1705"/>
      <c r="AB549" s="1705"/>
      <c r="AC549" s="1705"/>
      <c r="AD549" s="1705"/>
      <c r="AE549" s="1705"/>
      <c r="AF549" s="1705"/>
      <c r="AG549" s="1705"/>
      <c r="AH549" s="1705"/>
    </row>
    <row r="550" spans="1:34" ht="15.75" customHeight="1">
      <c r="A550" s="1705"/>
      <c r="B550" s="1705"/>
      <c r="C550" s="1705"/>
      <c r="D550" s="1705"/>
      <c r="E550" s="1705"/>
      <c r="F550" s="1705"/>
      <c r="G550" s="1705"/>
      <c r="H550" s="1705"/>
      <c r="I550" s="1705"/>
      <c r="J550" s="1705"/>
      <c r="K550" s="1705"/>
      <c r="L550" s="1705"/>
      <c r="M550" s="1705"/>
      <c r="N550" s="1705"/>
      <c r="O550" s="1705"/>
      <c r="P550" s="1705"/>
      <c r="Q550" s="1705"/>
      <c r="R550" s="1705"/>
      <c r="S550" s="1705"/>
      <c r="T550" s="1705"/>
      <c r="U550" s="1705"/>
      <c r="V550" s="1705"/>
      <c r="W550" s="1705"/>
      <c r="X550" s="1705"/>
      <c r="Y550" s="1705"/>
      <c r="Z550" s="1705"/>
      <c r="AA550" s="1705"/>
      <c r="AB550" s="1705"/>
      <c r="AC550" s="1705"/>
      <c r="AD550" s="1705"/>
      <c r="AE550" s="1705"/>
      <c r="AF550" s="1705"/>
      <c r="AG550" s="1705"/>
      <c r="AH550" s="1705"/>
    </row>
    <row r="551" spans="1:34" ht="15.75" customHeight="1">
      <c r="A551" s="1705"/>
      <c r="B551" s="1705"/>
      <c r="C551" s="1705"/>
      <c r="D551" s="1705"/>
      <c r="E551" s="1705"/>
      <c r="F551" s="1705"/>
      <c r="G551" s="1705"/>
      <c r="H551" s="1705"/>
      <c r="I551" s="1705"/>
      <c r="J551" s="1705"/>
      <c r="K551" s="1705"/>
      <c r="L551" s="1705"/>
      <c r="M551" s="1705"/>
      <c r="N551" s="1705"/>
      <c r="O551" s="1705"/>
      <c r="P551" s="1705"/>
      <c r="Q551" s="1705"/>
      <c r="R551" s="1705"/>
      <c r="S551" s="1705"/>
      <c r="T551" s="1705"/>
      <c r="U551" s="1705"/>
      <c r="V551" s="1705"/>
      <c r="W551" s="1705"/>
      <c r="X551" s="1705"/>
      <c r="Y551" s="1705"/>
      <c r="Z551" s="1705"/>
      <c r="AA551" s="1705"/>
      <c r="AB551" s="1705"/>
      <c r="AC551" s="1705"/>
      <c r="AD551" s="1705"/>
      <c r="AE551" s="1705"/>
      <c r="AF551" s="1705"/>
      <c r="AG551" s="1705"/>
      <c r="AH551" s="1705"/>
    </row>
    <row r="552" spans="1:34" ht="15.75" customHeight="1">
      <c r="A552" s="1705"/>
      <c r="B552" s="1705"/>
      <c r="C552" s="1705"/>
      <c r="D552" s="1705"/>
      <c r="E552" s="1705"/>
      <c r="F552" s="1705"/>
      <c r="G552" s="1705"/>
      <c r="H552" s="1705"/>
      <c r="I552" s="1705"/>
      <c r="J552" s="1705"/>
      <c r="K552" s="1705"/>
      <c r="L552" s="1705"/>
      <c r="M552" s="1705"/>
      <c r="N552" s="1705"/>
      <c r="O552" s="1705"/>
      <c r="P552" s="1705"/>
      <c r="Q552" s="1705"/>
      <c r="R552" s="1705"/>
      <c r="S552" s="1705"/>
      <c r="T552" s="1705"/>
      <c r="U552" s="1705"/>
      <c r="V552" s="1705"/>
      <c r="W552" s="1705"/>
      <c r="X552" s="1705"/>
      <c r="Y552" s="1705"/>
      <c r="Z552" s="1705"/>
      <c r="AA552" s="1705"/>
      <c r="AB552" s="1705"/>
      <c r="AC552" s="1705"/>
      <c r="AD552" s="1705"/>
      <c r="AE552" s="1705"/>
      <c r="AF552" s="1705"/>
      <c r="AG552" s="1705"/>
      <c r="AH552" s="1705"/>
    </row>
    <row r="553" spans="1:34" ht="15.75" customHeight="1">
      <c r="A553" s="1705"/>
      <c r="B553" s="1705"/>
      <c r="C553" s="1705"/>
      <c r="D553" s="1705"/>
      <c r="E553" s="1705"/>
      <c r="F553" s="1705"/>
      <c r="G553" s="1705"/>
      <c r="H553" s="1705"/>
      <c r="I553" s="1705"/>
      <c r="J553" s="1705"/>
      <c r="K553" s="1705"/>
      <c r="L553" s="1705"/>
      <c r="M553" s="1705"/>
      <c r="N553" s="1705"/>
      <c r="O553" s="1705"/>
      <c r="P553" s="1705"/>
      <c r="Q553" s="1705"/>
      <c r="R553" s="1705"/>
      <c r="S553" s="1705"/>
      <c r="T553" s="1705"/>
      <c r="U553" s="1705"/>
      <c r="V553" s="1705"/>
      <c r="W553" s="1705"/>
      <c r="X553" s="1705"/>
      <c r="Y553" s="1705"/>
      <c r="Z553" s="1705"/>
      <c r="AA553" s="1705"/>
      <c r="AB553" s="1705"/>
      <c r="AC553" s="1705"/>
      <c r="AD553" s="1705"/>
      <c r="AE553" s="1705"/>
      <c r="AF553" s="1705"/>
      <c r="AG553" s="1705"/>
      <c r="AH553" s="1705"/>
    </row>
    <row r="554" spans="1:34" ht="15.75" customHeight="1">
      <c r="A554" s="1705"/>
      <c r="B554" s="1705"/>
      <c r="C554" s="1705"/>
      <c r="D554" s="1705"/>
      <c r="E554" s="1705"/>
      <c r="F554" s="1705"/>
      <c r="G554" s="1705"/>
      <c r="H554" s="1705"/>
      <c r="I554" s="1705"/>
      <c r="J554" s="1705"/>
      <c r="K554" s="1705"/>
      <c r="L554" s="1705"/>
      <c r="M554" s="1705"/>
      <c r="N554" s="1705"/>
      <c r="O554" s="1705"/>
      <c r="P554" s="1705"/>
      <c r="Q554" s="1705"/>
      <c r="R554" s="1705"/>
      <c r="S554" s="1705"/>
      <c r="T554" s="1705"/>
      <c r="U554" s="1705"/>
      <c r="V554" s="1705"/>
      <c r="W554" s="1705"/>
      <c r="X554" s="1705"/>
      <c r="Y554" s="1705"/>
      <c r="Z554" s="1705"/>
      <c r="AA554" s="1705"/>
      <c r="AB554" s="1705"/>
      <c r="AC554" s="1705"/>
      <c r="AD554" s="1705"/>
      <c r="AE554" s="1705"/>
      <c r="AF554" s="1705"/>
      <c r="AG554" s="1705"/>
      <c r="AH554" s="1705"/>
    </row>
    <row r="555" spans="1:34" ht="15.75" customHeight="1">
      <c r="A555" s="1705"/>
      <c r="B555" s="1705"/>
      <c r="C555" s="1705"/>
      <c r="D555" s="1705"/>
      <c r="E555" s="1705"/>
      <c r="F555" s="1705"/>
      <c r="G555" s="1705"/>
      <c r="H555" s="1705"/>
      <c r="I555" s="1705"/>
      <c r="J555" s="1705"/>
      <c r="K555" s="1705"/>
      <c r="L555" s="1705"/>
      <c r="M555" s="1705"/>
      <c r="N555" s="1705"/>
      <c r="O555" s="1705"/>
      <c r="P555" s="1705"/>
      <c r="Q555" s="1705"/>
      <c r="R555" s="1705"/>
      <c r="S555" s="1705"/>
      <c r="T555" s="1705"/>
      <c r="U555" s="1705"/>
      <c r="V555" s="1705"/>
      <c r="W555" s="1705"/>
      <c r="X555" s="1705"/>
      <c r="Y555" s="1705"/>
      <c r="Z555" s="1705"/>
      <c r="AA555" s="1705"/>
      <c r="AB555" s="1705"/>
      <c r="AC555" s="1705"/>
      <c r="AD555" s="1705"/>
      <c r="AE555" s="1705"/>
      <c r="AF555" s="1705"/>
      <c r="AG555" s="1705"/>
      <c r="AH555" s="1705"/>
    </row>
    <row r="556" spans="1:34" ht="15.75" customHeight="1">
      <c r="A556" s="1705"/>
      <c r="B556" s="1705"/>
      <c r="C556" s="1705"/>
      <c r="D556" s="1705"/>
      <c r="E556" s="1705"/>
      <c r="F556" s="1705"/>
      <c r="G556" s="1705"/>
      <c r="H556" s="1705"/>
      <c r="I556" s="1705"/>
      <c r="J556" s="1705"/>
      <c r="K556" s="1705"/>
      <c r="L556" s="1705"/>
      <c r="M556" s="1705"/>
      <c r="N556" s="1705"/>
      <c r="O556" s="1705"/>
      <c r="P556" s="1705"/>
      <c r="Q556" s="1705"/>
      <c r="R556" s="1705"/>
      <c r="S556" s="1705"/>
      <c r="T556" s="1705"/>
      <c r="U556" s="1705"/>
      <c r="V556" s="1705"/>
      <c r="W556" s="1705"/>
      <c r="X556" s="1705"/>
      <c r="Y556" s="1705"/>
      <c r="Z556" s="1705"/>
      <c r="AA556" s="1705"/>
      <c r="AB556" s="1705"/>
      <c r="AC556" s="1705"/>
      <c r="AD556" s="1705"/>
      <c r="AE556" s="1705"/>
      <c r="AF556" s="1705"/>
      <c r="AG556" s="1705"/>
      <c r="AH556" s="1705"/>
    </row>
    <row r="557" spans="1:34" ht="15.75" customHeight="1">
      <c r="A557" s="1705"/>
      <c r="B557" s="1705"/>
      <c r="C557" s="1705"/>
      <c r="D557" s="1705"/>
      <c r="E557" s="1705"/>
      <c r="F557" s="1705"/>
      <c r="G557" s="1705"/>
      <c r="H557" s="1705"/>
      <c r="I557" s="1705"/>
      <c r="J557" s="1705"/>
      <c r="K557" s="1705"/>
      <c r="L557" s="1705"/>
      <c r="M557" s="1705"/>
      <c r="N557" s="1705"/>
      <c r="O557" s="1705"/>
      <c r="P557" s="1705"/>
      <c r="Q557" s="1705"/>
      <c r="R557" s="1705"/>
      <c r="S557" s="1705"/>
      <c r="T557" s="1705"/>
      <c r="U557" s="1705"/>
      <c r="V557" s="1705"/>
      <c r="W557" s="1705"/>
      <c r="X557" s="1705"/>
      <c r="Y557" s="1705"/>
      <c r="Z557" s="1705"/>
      <c r="AA557" s="1705"/>
      <c r="AB557" s="1705"/>
      <c r="AC557" s="1705"/>
      <c r="AD557" s="1705"/>
      <c r="AE557" s="1705"/>
      <c r="AF557" s="1705"/>
      <c r="AG557" s="1705"/>
      <c r="AH557" s="1705"/>
    </row>
    <row r="558" spans="1:34" ht="15.75" customHeight="1">
      <c r="A558" s="1705"/>
      <c r="B558" s="1705"/>
      <c r="C558" s="1705"/>
      <c r="D558" s="1705"/>
      <c r="E558" s="1705"/>
      <c r="F558" s="1705"/>
      <c r="G558" s="1705"/>
      <c r="H558" s="1705"/>
      <c r="I558" s="1705"/>
      <c r="J558" s="1705"/>
      <c r="K558" s="1705"/>
      <c r="L558" s="1705"/>
      <c r="M558" s="1705"/>
      <c r="N558" s="1705"/>
      <c r="O558" s="1705"/>
      <c r="P558" s="1705"/>
      <c r="Q558" s="1705"/>
      <c r="R558" s="1705"/>
      <c r="S558" s="1705"/>
      <c r="T558" s="1705"/>
      <c r="U558" s="1705"/>
      <c r="V558" s="1705"/>
      <c r="W558" s="1705"/>
      <c r="X558" s="1705"/>
      <c r="Y558" s="1705"/>
      <c r="Z558" s="1705"/>
      <c r="AA558" s="1705"/>
      <c r="AB558" s="1705"/>
      <c r="AC558" s="1705"/>
      <c r="AD558" s="1705"/>
      <c r="AE558" s="1705"/>
      <c r="AF558" s="1705"/>
      <c r="AG558" s="1705"/>
      <c r="AH558" s="1705"/>
    </row>
    <row r="559" spans="1:34" ht="15.75" customHeight="1">
      <c r="A559" s="1705"/>
      <c r="B559" s="1705"/>
      <c r="C559" s="1705"/>
      <c r="D559" s="1705"/>
      <c r="E559" s="1705"/>
      <c r="F559" s="1705"/>
      <c r="G559" s="1705"/>
      <c r="H559" s="1705"/>
      <c r="I559" s="1705"/>
      <c r="J559" s="1705"/>
      <c r="K559" s="1705"/>
      <c r="L559" s="1705"/>
      <c r="M559" s="1705"/>
      <c r="N559" s="1705"/>
      <c r="O559" s="1705"/>
      <c r="P559" s="1705"/>
      <c r="Q559" s="1705"/>
      <c r="R559" s="1705"/>
      <c r="S559" s="1705"/>
      <c r="T559" s="1705"/>
      <c r="U559" s="1705"/>
      <c r="V559" s="1705"/>
      <c r="W559" s="1705"/>
      <c r="X559" s="1705"/>
      <c r="Y559" s="1705"/>
      <c r="Z559" s="1705"/>
      <c r="AA559" s="1705"/>
      <c r="AB559" s="1705"/>
      <c r="AC559" s="1705"/>
      <c r="AD559" s="1705"/>
      <c r="AE559" s="1705"/>
      <c r="AF559" s="1705"/>
      <c r="AG559" s="1705"/>
      <c r="AH559" s="1705"/>
    </row>
    <row r="560" spans="1:34" ht="15.75" customHeight="1">
      <c r="A560" s="1705"/>
      <c r="B560" s="1705"/>
      <c r="C560" s="1705"/>
      <c r="D560" s="1705"/>
      <c r="E560" s="1705"/>
      <c r="F560" s="1705"/>
      <c r="G560" s="1705"/>
      <c r="H560" s="1705"/>
      <c r="I560" s="1705"/>
      <c r="J560" s="1705"/>
      <c r="K560" s="1705"/>
      <c r="L560" s="1705"/>
      <c r="M560" s="1705"/>
      <c r="N560" s="1705"/>
      <c r="O560" s="1705"/>
      <c r="P560" s="1705"/>
      <c r="Q560" s="1705"/>
      <c r="R560" s="1705"/>
      <c r="S560" s="1705"/>
      <c r="T560" s="1705"/>
      <c r="U560" s="1705"/>
      <c r="V560" s="1705"/>
      <c r="W560" s="1705"/>
      <c r="X560" s="1705"/>
      <c r="Y560" s="1705"/>
      <c r="Z560" s="1705"/>
      <c r="AA560" s="1705"/>
      <c r="AB560" s="1705"/>
      <c r="AC560" s="1705"/>
      <c r="AD560" s="1705"/>
      <c r="AE560" s="1705"/>
      <c r="AF560" s="1705"/>
      <c r="AG560" s="1705"/>
      <c r="AH560" s="1705"/>
    </row>
    <row r="561" spans="1:34" ht="15.75" customHeight="1">
      <c r="A561" s="1705"/>
      <c r="B561" s="1705"/>
      <c r="C561" s="1705"/>
      <c r="D561" s="1705"/>
      <c r="E561" s="1705"/>
      <c r="F561" s="1705"/>
      <c r="G561" s="1705"/>
      <c r="H561" s="1705"/>
      <c r="I561" s="1705"/>
      <c r="J561" s="1705"/>
      <c r="K561" s="1705"/>
      <c r="L561" s="1705"/>
      <c r="M561" s="1705"/>
      <c r="N561" s="1705"/>
      <c r="O561" s="1705"/>
      <c r="P561" s="1705"/>
      <c r="Q561" s="1705"/>
      <c r="R561" s="1705"/>
      <c r="S561" s="1705"/>
      <c r="T561" s="1705"/>
      <c r="U561" s="1705"/>
      <c r="V561" s="1705"/>
      <c r="W561" s="1705"/>
      <c r="X561" s="1705"/>
      <c r="Y561" s="1705"/>
      <c r="Z561" s="1705"/>
      <c r="AA561" s="1705"/>
      <c r="AB561" s="1705"/>
      <c r="AC561" s="1705"/>
      <c r="AD561" s="1705"/>
      <c r="AE561" s="1705"/>
      <c r="AF561" s="1705"/>
      <c r="AG561" s="1705"/>
      <c r="AH561" s="1705"/>
    </row>
    <row r="562" spans="1:34" ht="15.75" customHeight="1">
      <c r="A562" s="1705"/>
      <c r="B562" s="1705"/>
      <c r="C562" s="1705"/>
      <c r="D562" s="1705"/>
      <c r="E562" s="1705"/>
      <c r="F562" s="1705"/>
      <c r="G562" s="1705"/>
      <c r="H562" s="1705"/>
      <c r="I562" s="1705"/>
      <c r="J562" s="1705"/>
      <c r="K562" s="1705"/>
      <c r="L562" s="1705"/>
      <c r="M562" s="1705"/>
      <c r="N562" s="1705"/>
      <c r="O562" s="1705"/>
      <c r="P562" s="1705"/>
      <c r="Q562" s="1705"/>
      <c r="R562" s="1705"/>
      <c r="S562" s="1705"/>
      <c r="T562" s="1705"/>
      <c r="U562" s="1705"/>
      <c r="V562" s="1705"/>
      <c r="W562" s="1705"/>
      <c r="X562" s="1705"/>
      <c r="Y562" s="1705"/>
      <c r="Z562" s="1705"/>
      <c r="AA562" s="1705"/>
      <c r="AB562" s="1705"/>
      <c r="AC562" s="1705"/>
      <c r="AD562" s="1705"/>
      <c r="AE562" s="1705"/>
      <c r="AF562" s="1705"/>
      <c r="AG562" s="1705"/>
      <c r="AH562" s="1705"/>
    </row>
    <row r="563" spans="1:34" ht="15.75" customHeight="1">
      <c r="A563" s="1705"/>
      <c r="B563" s="1705"/>
      <c r="C563" s="1705"/>
      <c r="D563" s="1705"/>
      <c r="E563" s="1705"/>
      <c r="F563" s="1705"/>
      <c r="G563" s="1705"/>
      <c r="H563" s="1705"/>
      <c r="I563" s="1705"/>
      <c r="J563" s="1705"/>
      <c r="K563" s="1705"/>
      <c r="L563" s="1705"/>
      <c r="M563" s="1705"/>
      <c r="N563" s="1705"/>
      <c r="O563" s="1705"/>
      <c r="P563" s="1705"/>
      <c r="Q563" s="1705"/>
      <c r="R563" s="1705"/>
      <c r="S563" s="1705"/>
      <c r="T563" s="1705"/>
      <c r="U563" s="1705"/>
      <c r="V563" s="1705"/>
      <c r="W563" s="1705"/>
      <c r="X563" s="1705"/>
      <c r="Y563" s="1705"/>
      <c r="Z563" s="1705"/>
      <c r="AA563" s="1705"/>
      <c r="AB563" s="1705"/>
      <c r="AC563" s="1705"/>
      <c r="AD563" s="1705"/>
      <c r="AE563" s="1705"/>
      <c r="AF563" s="1705"/>
      <c r="AG563" s="1705"/>
      <c r="AH563" s="1705"/>
    </row>
    <row r="564" spans="1:34" ht="15.75" customHeight="1">
      <c r="A564" s="1705"/>
      <c r="B564" s="1705"/>
      <c r="C564" s="1705"/>
      <c r="D564" s="1705"/>
      <c r="E564" s="1705"/>
      <c r="F564" s="1705"/>
      <c r="G564" s="1705"/>
      <c r="H564" s="1705"/>
      <c r="I564" s="1705"/>
      <c r="J564" s="1705"/>
      <c r="K564" s="1705"/>
      <c r="L564" s="1705"/>
      <c r="M564" s="1705"/>
      <c r="N564" s="1705"/>
      <c r="O564" s="1705"/>
      <c r="P564" s="1705"/>
      <c r="Q564" s="1705"/>
      <c r="R564" s="1705"/>
      <c r="S564" s="1705"/>
      <c r="T564" s="1705"/>
      <c r="U564" s="1705"/>
      <c r="V564" s="1705"/>
      <c r="W564" s="1705"/>
      <c r="X564" s="1705"/>
      <c r="Y564" s="1705"/>
      <c r="Z564" s="1705"/>
      <c r="AA564" s="1705"/>
      <c r="AB564" s="1705"/>
      <c r="AC564" s="1705"/>
      <c r="AD564" s="1705"/>
      <c r="AE564" s="1705"/>
      <c r="AF564" s="1705"/>
      <c r="AG564" s="1705"/>
      <c r="AH564" s="1705"/>
    </row>
    <row r="565" spans="1:34" ht="15.75" customHeight="1">
      <c r="A565" s="1705"/>
      <c r="B565" s="1705"/>
      <c r="C565" s="1705"/>
      <c r="D565" s="1705"/>
      <c r="E565" s="1705"/>
      <c r="F565" s="1705"/>
      <c r="G565" s="1705"/>
      <c r="H565" s="1705"/>
      <c r="I565" s="1705"/>
      <c r="J565" s="1705"/>
      <c r="K565" s="1705"/>
      <c r="L565" s="1705"/>
      <c r="M565" s="1705"/>
      <c r="N565" s="1705"/>
      <c r="O565" s="1705"/>
      <c r="P565" s="1705"/>
      <c r="Q565" s="1705"/>
      <c r="R565" s="1705"/>
      <c r="S565" s="1705"/>
      <c r="T565" s="1705"/>
      <c r="U565" s="1705"/>
      <c r="V565" s="1705"/>
      <c r="W565" s="1705"/>
      <c r="X565" s="1705"/>
      <c r="Y565" s="1705"/>
      <c r="Z565" s="1705"/>
      <c r="AA565" s="1705"/>
      <c r="AB565" s="1705"/>
      <c r="AC565" s="1705"/>
      <c r="AD565" s="1705"/>
      <c r="AE565" s="1705"/>
      <c r="AF565" s="1705"/>
      <c r="AG565" s="1705"/>
      <c r="AH565" s="1705"/>
    </row>
    <row r="566" spans="1:34" ht="15.75" customHeight="1">
      <c r="A566" s="1705"/>
      <c r="B566" s="1705"/>
      <c r="C566" s="1705"/>
      <c r="D566" s="1705"/>
      <c r="E566" s="1705"/>
      <c r="F566" s="1705"/>
      <c r="G566" s="1705"/>
      <c r="H566" s="1705"/>
      <c r="I566" s="1705"/>
      <c r="J566" s="1705"/>
      <c r="K566" s="1705"/>
      <c r="L566" s="1705"/>
      <c r="M566" s="1705"/>
      <c r="N566" s="1705"/>
      <c r="O566" s="1705"/>
      <c r="P566" s="1705"/>
      <c r="Q566" s="1705"/>
      <c r="R566" s="1705"/>
      <c r="S566" s="1705"/>
      <c r="T566" s="1705"/>
      <c r="U566" s="1705"/>
      <c r="V566" s="1705"/>
      <c r="W566" s="1705"/>
      <c r="X566" s="1705"/>
      <c r="Y566" s="1705"/>
      <c r="Z566" s="1705"/>
      <c r="AA566" s="1705"/>
      <c r="AB566" s="1705"/>
      <c r="AC566" s="1705"/>
      <c r="AD566" s="1705"/>
      <c r="AE566" s="1705"/>
      <c r="AF566" s="1705"/>
      <c r="AG566" s="1705"/>
      <c r="AH566" s="1705"/>
    </row>
    <row r="567" spans="1:34" ht="15.75" customHeight="1">
      <c r="A567" s="1705"/>
      <c r="B567" s="1705"/>
      <c r="C567" s="1705"/>
      <c r="D567" s="1705"/>
      <c r="E567" s="1705"/>
      <c r="F567" s="1705"/>
      <c r="G567" s="1705"/>
      <c r="H567" s="1705"/>
      <c r="I567" s="1705"/>
      <c r="J567" s="1705"/>
      <c r="K567" s="1705"/>
      <c r="L567" s="1705"/>
      <c r="M567" s="1705"/>
      <c r="N567" s="1705"/>
      <c r="O567" s="1705"/>
      <c r="P567" s="1705"/>
      <c r="Q567" s="1705"/>
      <c r="R567" s="1705"/>
      <c r="S567" s="1705"/>
      <c r="T567" s="1705"/>
      <c r="U567" s="1705"/>
      <c r="V567" s="1705"/>
      <c r="W567" s="1705"/>
      <c r="X567" s="1705"/>
      <c r="Y567" s="1705"/>
      <c r="Z567" s="1705"/>
      <c r="AA567" s="1705"/>
      <c r="AB567" s="1705"/>
      <c r="AC567" s="1705"/>
      <c r="AD567" s="1705"/>
      <c r="AE567" s="1705"/>
      <c r="AF567" s="1705"/>
      <c r="AG567" s="1705"/>
      <c r="AH567" s="1705"/>
    </row>
    <row r="568" spans="1:34" ht="15.75" customHeight="1">
      <c r="A568" s="1705"/>
      <c r="B568" s="1705"/>
      <c r="C568" s="1705"/>
      <c r="D568" s="1705"/>
      <c r="E568" s="1705"/>
      <c r="F568" s="1705"/>
      <c r="G568" s="1705"/>
      <c r="H568" s="1705"/>
      <c r="I568" s="1705"/>
      <c r="J568" s="1705"/>
      <c r="K568" s="1705"/>
      <c r="L568" s="1705"/>
      <c r="M568" s="1705"/>
      <c r="N568" s="1705"/>
      <c r="O568" s="1705"/>
      <c r="P568" s="1705"/>
      <c r="Q568" s="1705"/>
      <c r="R568" s="1705"/>
      <c r="S568" s="1705"/>
      <c r="T568" s="1705"/>
      <c r="U568" s="1705"/>
      <c r="V568" s="1705"/>
      <c r="W568" s="1705"/>
      <c r="X568" s="1705"/>
      <c r="Y568" s="1705"/>
      <c r="Z568" s="1705"/>
      <c r="AA568" s="1705"/>
      <c r="AB568" s="1705"/>
      <c r="AC568" s="1705"/>
      <c r="AD568" s="1705"/>
      <c r="AE568" s="1705"/>
      <c r="AF568" s="1705"/>
      <c r="AG568" s="1705"/>
      <c r="AH568" s="1705"/>
    </row>
    <row r="569" spans="1:34" ht="15.75" customHeight="1">
      <c r="A569" s="1705"/>
      <c r="B569" s="1705"/>
      <c r="C569" s="1705"/>
      <c r="D569" s="1705"/>
      <c r="E569" s="1705"/>
      <c r="F569" s="1705"/>
      <c r="G569" s="1705"/>
      <c r="H569" s="1705"/>
      <c r="I569" s="1705"/>
      <c r="J569" s="1705"/>
      <c r="K569" s="1705"/>
      <c r="L569" s="1705"/>
      <c r="M569" s="1705"/>
      <c r="N569" s="1705"/>
      <c r="O569" s="1705"/>
      <c r="P569" s="1705"/>
      <c r="Q569" s="1705"/>
      <c r="R569" s="1705"/>
      <c r="S569" s="1705"/>
      <c r="T569" s="1705"/>
      <c r="U569" s="1705"/>
      <c r="V569" s="1705"/>
      <c r="W569" s="1705"/>
      <c r="X569" s="1705"/>
      <c r="Y569" s="1705"/>
      <c r="Z569" s="1705"/>
      <c r="AA569" s="1705"/>
      <c r="AB569" s="1705"/>
      <c r="AC569" s="1705"/>
      <c r="AD569" s="1705"/>
      <c r="AE569" s="1705"/>
      <c r="AF569" s="1705"/>
      <c r="AG569" s="1705"/>
      <c r="AH569" s="1705"/>
    </row>
    <row r="570" spans="1:34" ht="15.75" customHeight="1">
      <c r="A570" s="1705"/>
      <c r="B570" s="1705"/>
      <c r="C570" s="1705"/>
      <c r="D570" s="1705"/>
      <c r="E570" s="1705"/>
      <c r="F570" s="1705"/>
      <c r="G570" s="1705"/>
      <c r="H570" s="1705"/>
      <c r="I570" s="1705"/>
      <c r="J570" s="1705"/>
      <c r="K570" s="1705"/>
      <c r="L570" s="1705"/>
      <c r="M570" s="1705"/>
      <c r="N570" s="1705"/>
      <c r="O570" s="1705"/>
      <c r="P570" s="1705"/>
      <c r="Q570" s="1705"/>
      <c r="R570" s="1705"/>
      <c r="S570" s="1705"/>
      <c r="T570" s="1705"/>
      <c r="U570" s="1705"/>
      <c r="V570" s="1705"/>
      <c r="W570" s="1705"/>
      <c r="X570" s="1705"/>
      <c r="Y570" s="1705"/>
      <c r="Z570" s="1705"/>
      <c r="AA570" s="1705"/>
      <c r="AB570" s="1705"/>
      <c r="AC570" s="1705"/>
      <c r="AD570" s="1705"/>
      <c r="AE570" s="1705"/>
      <c r="AF570" s="1705"/>
      <c r="AG570" s="1705"/>
      <c r="AH570" s="1705"/>
    </row>
    <row r="571" spans="1:34" ht="15.75" customHeight="1">
      <c r="A571" s="1705"/>
      <c r="B571" s="1705"/>
      <c r="C571" s="1705"/>
      <c r="D571" s="1705"/>
      <c r="E571" s="1705"/>
      <c r="F571" s="1705"/>
      <c r="G571" s="1705"/>
      <c r="H571" s="1705"/>
      <c r="I571" s="1705"/>
      <c r="J571" s="1705"/>
      <c r="K571" s="1705"/>
      <c r="L571" s="1705"/>
      <c r="M571" s="1705"/>
      <c r="N571" s="1705"/>
      <c r="O571" s="1705"/>
      <c r="P571" s="1705"/>
      <c r="Q571" s="1705"/>
      <c r="R571" s="1705"/>
      <c r="S571" s="1705"/>
      <c r="T571" s="1705"/>
      <c r="U571" s="1705"/>
      <c r="V571" s="1705"/>
      <c r="W571" s="1705"/>
      <c r="X571" s="1705"/>
      <c r="Y571" s="1705"/>
      <c r="Z571" s="1705"/>
      <c r="AA571" s="1705"/>
      <c r="AB571" s="1705"/>
      <c r="AC571" s="1705"/>
      <c r="AD571" s="1705"/>
      <c r="AE571" s="1705"/>
      <c r="AF571" s="1705"/>
      <c r="AG571" s="1705"/>
      <c r="AH571" s="1705"/>
    </row>
    <row r="572" spans="1:34" ht="15.75" customHeight="1">
      <c r="A572" s="1705"/>
      <c r="B572" s="1705"/>
      <c r="C572" s="1705"/>
      <c r="D572" s="1705"/>
      <c r="E572" s="1705"/>
      <c r="F572" s="1705"/>
      <c r="G572" s="1705"/>
      <c r="H572" s="1705"/>
      <c r="I572" s="1705"/>
      <c r="J572" s="1705"/>
      <c r="K572" s="1705"/>
      <c r="L572" s="1705"/>
      <c r="M572" s="1705"/>
      <c r="N572" s="1705"/>
      <c r="O572" s="1705"/>
      <c r="P572" s="1705"/>
      <c r="Q572" s="1705"/>
      <c r="R572" s="1705"/>
      <c r="S572" s="1705"/>
      <c r="T572" s="1705"/>
      <c r="U572" s="1705"/>
      <c r="V572" s="1705"/>
      <c r="W572" s="1705"/>
      <c r="X572" s="1705"/>
      <c r="Y572" s="1705"/>
      <c r="Z572" s="1705"/>
      <c r="AA572" s="1705"/>
      <c r="AB572" s="1705"/>
      <c r="AC572" s="1705"/>
      <c r="AD572" s="1705"/>
      <c r="AE572" s="1705"/>
      <c r="AF572" s="1705"/>
      <c r="AG572" s="1705"/>
      <c r="AH572" s="1705"/>
    </row>
    <row r="573" spans="1:34" ht="15.75" customHeight="1">
      <c r="A573" s="1705"/>
      <c r="B573" s="1705"/>
      <c r="C573" s="1705"/>
      <c r="D573" s="1705"/>
      <c r="E573" s="1705"/>
      <c r="F573" s="1705"/>
      <c r="G573" s="1705"/>
      <c r="H573" s="1705"/>
      <c r="I573" s="1705"/>
      <c r="J573" s="1705"/>
      <c r="K573" s="1705"/>
      <c r="L573" s="1705"/>
      <c r="M573" s="1705"/>
      <c r="N573" s="1705"/>
      <c r="O573" s="1705"/>
      <c r="P573" s="1705"/>
      <c r="Q573" s="1705"/>
      <c r="R573" s="1705"/>
      <c r="S573" s="1705"/>
      <c r="T573" s="1705"/>
      <c r="U573" s="1705"/>
      <c r="V573" s="1705"/>
      <c r="W573" s="1705"/>
      <c r="X573" s="1705"/>
      <c r="Y573" s="1705"/>
      <c r="Z573" s="1705"/>
      <c r="AA573" s="1705"/>
      <c r="AB573" s="1705"/>
      <c r="AC573" s="1705"/>
      <c r="AD573" s="1705"/>
      <c r="AE573" s="1705"/>
      <c r="AF573" s="1705"/>
      <c r="AG573" s="1705"/>
      <c r="AH573" s="1705"/>
    </row>
    <row r="574" spans="1:34" ht="15.75" customHeight="1">
      <c r="A574" s="1705"/>
      <c r="B574" s="1705"/>
      <c r="C574" s="1705"/>
      <c r="D574" s="1705"/>
      <c r="E574" s="1705"/>
      <c r="F574" s="1705"/>
      <c r="G574" s="1705"/>
      <c r="H574" s="1705"/>
      <c r="I574" s="1705"/>
      <c r="J574" s="1705"/>
      <c r="K574" s="1705"/>
      <c r="L574" s="1705"/>
      <c r="M574" s="1705"/>
      <c r="N574" s="1705"/>
      <c r="O574" s="1705"/>
      <c r="P574" s="1705"/>
      <c r="Q574" s="1705"/>
      <c r="R574" s="1705"/>
      <c r="S574" s="1705"/>
      <c r="T574" s="1705"/>
      <c r="U574" s="1705"/>
      <c r="V574" s="1705"/>
      <c r="W574" s="1705"/>
      <c r="X574" s="1705"/>
      <c r="Y574" s="1705"/>
      <c r="Z574" s="1705"/>
      <c r="AA574" s="1705"/>
      <c r="AB574" s="1705"/>
      <c r="AC574" s="1705"/>
      <c r="AD574" s="1705"/>
      <c r="AE574" s="1705"/>
      <c r="AF574" s="1705"/>
      <c r="AG574" s="1705"/>
      <c r="AH574" s="1705"/>
    </row>
    <row r="575" spans="1:34" ht="15.75" customHeight="1">
      <c r="A575" s="1705"/>
      <c r="B575" s="1705"/>
      <c r="C575" s="1705"/>
      <c r="D575" s="1705"/>
      <c r="E575" s="1705"/>
      <c r="F575" s="1705"/>
      <c r="G575" s="1705"/>
      <c r="H575" s="1705"/>
      <c r="I575" s="1705"/>
      <c r="J575" s="1705"/>
      <c r="K575" s="1705"/>
      <c r="L575" s="1705"/>
      <c r="M575" s="1705"/>
      <c r="N575" s="1705"/>
      <c r="O575" s="1705"/>
      <c r="P575" s="1705"/>
      <c r="Q575" s="1705"/>
      <c r="R575" s="1705"/>
      <c r="S575" s="1705"/>
      <c r="T575" s="1705"/>
      <c r="U575" s="1705"/>
      <c r="V575" s="1705"/>
      <c r="W575" s="1705"/>
      <c r="X575" s="1705"/>
      <c r="Y575" s="1705"/>
      <c r="Z575" s="1705"/>
      <c r="AA575" s="1705"/>
      <c r="AB575" s="1705"/>
      <c r="AC575" s="1705"/>
      <c r="AD575" s="1705"/>
      <c r="AE575" s="1705"/>
      <c r="AF575" s="1705"/>
      <c r="AG575" s="1705"/>
      <c r="AH575" s="1705"/>
    </row>
    <row r="576" spans="1:34" ht="15.75" customHeight="1">
      <c r="A576" s="1705"/>
      <c r="B576" s="1705"/>
      <c r="C576" s="1705"/>
      <c r="D576" s="1705"/>
      <c r="E576" s="1705"/>
      <c r="F576" s="1705"/>
      <c r="G576" s="1705"/>
      <c r="H576" s="1705"/>
      <c r="I576" s="1705"/>
      <c r="J576" s="1705"/>
      <c r="K576" s="1705"/>
      <c r="L576" s="1705"/>
      <c r="M576" s="1705"/>
      <c r="N576" s="1705"/>
      <c r="O576" s="1705"/>
      <c r="P576" s="1705"/>
      <c r="Q576" s="1705"/>
      <c r="R576" s="1705"/>
      <c r="S576" s="1705"/>
      <c r="T576" s="1705"/>
      <c r="U576" s="1705"/>
      <c r="V576" s="1705"/>
      <c r="W576" s="1705"/>
      <c r="X576" s="1705"/>
      <c r="Y576" s="1705"/>
      <c r="Z576" s="1705"/>
      <c r="AA576" s="1705"/>
      <c r="AB576" s="1705"/>
      <c r="AC576" s="1705"/>
      <c r="AD576" s="1705"/>
      <c r="AE576" s="1705"/>
      <c r="AF576" s="1705"/>
      <c r="AG576" s="1705"/>
      <c r="AH576" s="1705"/>
    </row>
    <row r="577" spans="1:34" ht="15.75" customHeight="1">
      <c r="A577" s="1705"/>
      <c r="B577" s="1705"/>
      <c r="C577" s="1705"/>
      <c r="D577" s="1705"/>
      <c r="E577" s="1705"/>
      <c r="F577" s="1705"/>
      <c r="G577" s="1705"/>
      <c r="H577" s="1705"/>
      <c r="I577" s="1705"/>
      <c r="J577" s="1705"/>
      <c r="K577" s="1705"/>
      <c r="L577" s="1705"/>
      <c r="M577" s="1705"/>
      <c r="N577" s="1705"/>
      <c r="O577" s="1705"/>
      <c r="P577" s="1705"/>
      <c r="Q577" s="1705"/>
      <c r="R577" s="1705"/>
      <c r="S577" s="1705"/>
      <c r="T577" s="1705"/>
      <c r="U577" s="1705"/>
      <c r="V577" s="1705"/>
      <c r="W577" s="1705"/>
      <c r="X577" s="1705"/>
      <c r="Y577" s="1705"/>
      <c r="Z577" s="1705"/>
      <c r="AA577" s="1705"/>
      <c r="AB577" s="1705"/>
      <c r="AC577" s="1705"/>
      <c r="AD577" s="1705"/>
      <c r="AE577" s="1705"/>
      <c r="AF577" s="1705"/>
      <c r="AG577" s="1705"/>
      <c r="AH577" s="1705"/>
    </row>
    <row r="578" spans="1:34" ht="15.75" customHeight="1">
      <c r="A578" s="1705"/>
      <c r="B578" s="1705"/>
      <c r="C578" s="1705"/>
      <c r="D578" s="1705"/>
      <c r="E578" s="1705"/>
      <c r="F578" s="1705"/>
      <c r="G578" s="1705"/>
      <c r="H578" s="1705"/>
      <c r="I578" s="1705"/>
      <c r="J578" s="1705"/>
      <c r="K578" s="1705"/>
      <c r="L578" s="1705"/>
      <c r="M578" s="1705"/>
      <c r="N578" s="1705"/>
      <c r="O578" s="1705"/>
      <c r="P578" s="1705"/>
      <c r="Q578" s="1705"/>
      <c r="R578" s="1705"/>
      <c r="S578" s="1705"/>
      <c r="T578" s="1705"/>
      <c r="U578" s="1705"/>
      <c r="V578" s="1705"/>
      <c r="W578" s="1705"/>
      <c r="X578" s="1705"/>
      <c r="Y578" s="1705"/>
      <c r="Z578" s="1705"/>
      <c r="AA578" s="1705"/>
      <c r="AB578" s="1705"/>
      <c r="AC578" s="1705"/>
      <c r="AD578" s="1705"/>
      <c r="AE578" s="1705"/>
      <c r="AF578" s="1705"/>
      <c r="AG578" s="1705"/>
      <c r="AH578" s="1705"/>
    </row>
    <row r="579" spans="1:34" ht="15.75" customHeight="1">
      <c r="A579" s="1705"/>
      <c r="B579" s="1705"/>
      <c r="C579" s="1705"/>
      <c r="D579" s="1705"/>
      <c r="E579" s="1705"/>
      <c r="F579" s="1705"/>
      <c r="G579" s="1705"/>
      <c r="H579" s="1705"/>
      <c r="I579" s="1705"/>
      <c r="J579" s="1705"/>
      <c r="K579" s="1705"/>
      <c r="L579" s="1705"/>
      <c r="M579" s="1705"/>
      <c r="N579" s="1705"/>
      <c r="O579" s="1705"/>
      <c r="P579" s="1705"/>
      <c r="Q579" s="1705"/>
      <c r="R579" s="1705"/>
      <c r="S579" s="1705"/>
      <c r="T579" s="1705"/>
      <c r="U579" s="1705"/>
      <c r="V579" s="1705"/>
      <c r="W579" s="1705"/>
      <c r="X579" s="1705"/>
      <c r="Y579" s="1705"/>
      <c r="Z579" s="1705"/>
      <c r="AA579" s="1705"/>
      <c r="AB579" s="1705"/>
      <c r="AC579" s="1705"/>
      <c r="AD579" s="1705"/>
      <c r="AE579" s="1705"/>
      <c r="AF579" s="1705"/>
      <c r="AG579" s="1705"/>
      <c r="AH579" s="1705"/>
    </row>
    <row r="580" spans="1:34" ht="15.75" customHeight="1">
      <c r="A580" s="1705"/>
      <c r="B580" s="1705"/>
      <c r="C580" s="1705"/>
      <c r="D580" s="1705"/>
      <c r="E580" s="1705"/>
      <c r="F580" s="1705"/>
      <c r="G580" s="1705"/>
      <c r="H580" s="1705"/>
      <c r="I580" s="1705"/>
      <c r="J580" s="1705"/>
      <c r="K580" s="1705"/>
      <c r="L580" s="1705"/>
      <c r="M580" s="1705"/>
      <c r="N580" s="1705"/>
      <c r="O580" s="1705"/>
      <c r="P580" s="1705"/>
      <c r="Q580" s="1705"/>
      <c r="R580" s="1705"/>
      <c r="S580" s="1705"/>
      <c r="T580" s="1705"/>
      <c r="U580" s="1705"/>
      <c r="V580" s="1705"/>
      <c r="W580" s="1705"/>
      <c r="X580" s="1705"/>
      <c r="Y580" s="1705"/>
      <c r="Z580" s="1705"/>
      <c r="AA580" s="1705"/>
      <c r="AB580" s="1705"/>
      <c r="AC580" s="1705"/>
      <c r="AD580" s="1705"/>
      <c r="AE580" s="1705"/>
      <c r="AF580" s="1705"/>
      <c r="AG580" s="1705"/>
      <c r="AH580" s="1705"/>
    </row>
    <row r="581" spans="1:34" ht="15.75" customHeight="1">
      <c r="A581" s="1705"/>
      <c r="B581" s="1705"/>
      <c r="C581" s="1705"/>
      <c r="D581" s="1705"/>
      <c r="E581" s="1705"/>
      <c r="F581" s="1705"/>
      <c r="G581" s="1705"/>
      <c r="H581" s="1705"/>
      <c r="I581" s="1705"/>
      <c r="J581" s="1705"/>
      <c r="K581" s="1705"/>
      <c r="L581" s="1705"/>
      <c r="M581" s="1705"/>
      <c r="N581" s="1705"/>
      <c r="O581" s="1705"/>
      <c r="P581" s="1705"/>
      <c r="Q581" s="1705"/>
      <c r="R581" s="1705"/>
      <c r="S581" s="1705"/>
      <c r="T581" s="1705"/>
      <c r="U581" s="1705"/>
      <c r="V581" s="1705"/>
      <c r="W581" s="1705"/>
      <c r="X581" s="1705"/>
      <c r="Y581" s="1705"/>
      <c r="Z581" s="1705"/>
      <c r="AA581" s="1705"/>
      <c r="AB581" s="1705"/>
      <c r="AC581" s="1705"/>
      <c r="AD581" s="1705"/>
      <c r="AE581" s="1705"/>
      <c r="AF581" s="1705"/>
      <c r="AG581" s="1705"/>
      <c r="AH581" s="1705"/>
    </row>
    <row r="582" spans="1:34" ht="15.75" customHeight="1">
      <c r="A582" s="1705"/>
      <c r="B582" s="1705"/>
      <c r="C582" s="1705"/>
      <c r="D582" s="1705"/>
      <c r="E582" s="1705"/>
      <c r="F582" s="1705"/>
      <c r="G582" s="1705"/>
      <c r="H582" s="1705"/>
      <c r="I582" s="1705"/>
      <c r="J582" s="1705"/>
      <c r="K582" s="1705"/>
      <c r="L582" s="1705"/>
      <c r="M582" s="1705"/>
      <c r="N582" s="1705"/>
      <c r="O582" s="1705"/>
      <c r="P582" s="1705"/>
      <c r="Q582" s="1705"/>
      <c r="R582" s="1705"/>
      <c r="S582" s="1705"/>
      <c r="T582" s="1705"/>
      <c r="U582" s="1705"/>
      <c r="V582" s="1705"/>
      <c r="W582" s="1705"/>
      <c r="X582" s="1705"/>
      <c r="Y582" s="1705"/>
      <c r="Z582" s="1705"/>
      <c r="AA582" s="1705"/>
      <c r="AB582" s="1705"/>
      <c r="AC582" s="1705"/>
      <c r="AD582" s="1705"/>
      <c r="AE582" s="1705"/>
      <c r="AF582" s="1705"/>
      <c r="AG582" s="1705"/>
      <c r="AH582" s="1705"/>
    </row>
    <row r="583" spans="1:34" ht="15.75" customHeight="1">
      <c r="A583" s="1705"/>
      <c r="B583" s="1705"/>
      <c r="C583" s="1705"/>
      <c r="D583" s="1705"/>
      <c r="E583" s="1705"/>
      <c r="F583" s="1705"/>
      <c r="G583" s="1705"/>
      <c r="H583" s="1705"/>
      <c r="I583" s="1705"/>
      <c r="J583" s="1705"/>
      <c r="K583" s="1705"/>
      <c r="L583" s="1705"/>
      <c r="M583" s="1705"/>
      <c r="N583" s="1705"/>
      <c r="O583" s="1705"/>
      <c r="P583" s="1705"/>
      <c r="Q583" s="1705"/>
      <c r="R583" s="1705"/>
      <c r="S583" s="1705"/>
      <c r="T583" s="1705"/>
      <c r="U583" s="1705"/>
      <c r="V583" s="1705"/>
      <c r="W583" s="1705"/>
      <c r="X583" s="1705"/>
      <c r="Y583" s="1705"/>
      <c r="Z583" s="1705"/>
      <c r="AA583" s="1705"/>
      <c r="AB583" s="1705"/>
      <c r="AC583" s="1705"/>
      <c r="AD583" s="1705"/>
      <c r="AE583" s="1705"/>
      <c r="AF583" s="1705"/>
      <c r="AG583" s="1705"/>
      <c r="AH583" s="1705"/>
    </row>
    <row r="584" spans="1:34" ht="15.75" customHeight="1">
      <c r="A584" s="1705"/>
      <c r="B584" s="1705"/>
      <c r="C584" s="1705"/>
      <c r="D584" s="1705"/>
      <c r="E584" s="1705"/>
      <c r="F584" s="1705"/>
      <c r="G584" s="1705"/>
      <c r="H584" s="1705"/>
      <c r="I584" s="1705"/>
      <c r="J584" s="1705"/>
      <c r="K584" s="1705"/>
      <c r="L584" s="1705"/>
      <c r="M584" s="1705"/>
      <c r="N584" s="1705"/>
      <c r="O584" s="1705"/>
      <c r="P584" s="1705"/>
      <c r="Q584" s="1705"/>
      <c r="R584" s="1705"/>
      <c r="S584" s="1705"/>
      <c r="T584" s="1705"/>
      <c r="U584" s="1705"/>
      <c r="V584" s="1705"/>
      <c r="W584" s="1705"/>
      <c r="X584" s="1705"/>
      <c r="Y584" s="1705"/>
      <c r="Z584" s="1705"/>
      <c r="AA584" s="1705"/>
      <c r="AB584" s="1705"/>
      <c r="AC584" s="1705"/>
      <c r="AD584" s="1705"/>
      <c r="AE584" s="1705"/>
      <c r="AF584" s="1705"/>
      <c r="AG584" s="1705"/>
      <c r="AH584" s="1705"/>
    </row>
    <row r="585" spans="1:34" ht="15.75" customHeight="1">
      <c r="A585" s="1705"/>
      <c r="B585" s="1705"/>
      <c r="C585" s="1705"/>
      <c r="D585" s="1705"/>
      <c r="E585" s="1705"/>
      <c r="F585" s="1705"/>
      <c r="G585" s="1705"/>
      <c r="H585" s="1705"/>
      <c r="I585" s="1705"/>
      <c r="J585" s="1705"/>
      <c r="K585" s="1705"/>
      <c r="L585" s="1705"/>
      <c r="M585" s="1705"/>
      <c r="N585" s="1705"/>
      <c r="O585" s="1705"/>
      <c r="P585" s="1705"/>
      <c r="Q585" s="1705"/>
      <c r="R585" s="1705"/>
      <c r="S585" s="1705"/>
      <c r="T585" s="1705"/>
      <c r="U585" s="1705"/>
      <c r="V585" s="1705"/>
      <c r="W585" s="1705"/>
      <c r="X585" s="1705"/>
      <c r="Y585" s="1705"/>
      <c r="Z585" s="1705"/>
      <c r="AA585" s="1705"/>
      <c r="AB585" s="1705"/>
      <c r="AC585" s="1705"/>
      <c r="AD585" s="1705"/>
      <c r="AE585" s="1705"/>
      <c r="AF585" s="1705"/>
      <c r="AG585" s="1705"/>
      <c r="AH585" s="1705"/>
    </row>
    <row r="586" spans="1:34" ht="15.75" customHeight="1">
      <c r="A586" s="1705"/>
      <c r="B586" s="1705"/>
      <c r="C586" s="1705"/>
      <c r="D586" s="1705"/>
      <c r="E586" s="1705"/>
      <c r="F586" s="1705"/>
      <c r="G586" s="1705"/>
      <c r="H586" s="1705"/>
      <c r="I586" s="1705"/>
      <c r="J586" s="1705"/>
      <c r="K586" s="1705"/>
      <c r="L586" s="1705"/>
      <c r="M586" s="1705"/>
      <c r="N586" s="1705"/>
      <c r="O586" s="1705"/>
      <c r="P586" s="1705"/>
      <c r="Q586" s="1705"/>
      <c r="R586" s="1705"/>
      <c r="S586" s="1705"/>
      <c r="T586" s="1705"/>
      <c r="U586" s="1705"/>
      <c r="V586" s="1705"/>
      <c r="W586" s="1705"/>
      <c r="X586" s="1705"/>
      <c r="Y586" s="1705"/>
      <c r="Z586" s="1705"/>
      <c r="AA586" s="1705"/>
      <c r="AB586" s="1705"/>
      <c r="AC586" s="1705"/>
      <c r="AD586" s="1705"/>
      <c r="AE586" s="1705"/>
      <c r="AF586" s="1705"/>
      <c r="AG586" s="1705"/>
      <c r="AH586" s="1705"/>
    </row>
    <row r="587" spans="1:34" ht="15.75" customHeight="1">
      <c r="A587" s="1705"/>
      <c r="B587" s="1705"/>
      <c r="C587" s="1705"/>
      <c r="D587" s="1705"/>
      <c r="E587" s="1705"/>
      <c r="F587" s="1705"/>
      <c r="G587" s="1705"/>
      <c r="H587" s="1705"/>
      <c r="I587" s="1705"/>
      <c r="J587" s="1705"/>
      <c r="K587" s="1705"/>
      <c r="L587" s="1705"/>
      <c r="M587" s="1705"/>
      <c r="N587" s="1705"/>
      <c r="O587" s="1705"/>
      <c r="P587" s="1705"/>
      <c r="Q587" s="1705"/>
      <c r="R587" s="1705"/>
      <c r="S587" s="1705"/>
      <c r="T587" s="1705"/>
      <c r="U587" s="1705"/>
      <c r="V587" s="1705"/>
      <c r="W587" s="1705"/>
      <c r="X587" s="1705"/>
      <c r="Y587" s="1705"/>
      <c r="Z587" s="1705"/>
      <c r="AA587" s="1705"/>
      <c r="AB587" s="1705"/>
      <c r="AC587" s="1705"/>
      <c r="AD587" s="1705"/>
      <c r="AE587" s="1705"/>
      <c r="AF587" s="1705"/>
      <c r="AG587" s="1705"/>
      <c r="AH587" s="1705"/>
    </row>
    <row r="588" spans="1:34" ht="15.75" customHeight="1">
      <c r="A588" s="1705"/>
      <c r="B588" s="1705"/>
      <c r="C588" s="1705"/>
      <c r="D588" s="1705"/>
      <c r="E588" s="1705"/>
      <c r="F588" s="1705"/>
      <c r="G588" s="1705"/>
      <c r="H588" s="1705"/>
      <c r="I588" s="1705"/>
      <c r="J588" s="1705"/>
      <c r="K588" s="1705"/>
      <c r="L588" s="1705"/>
      <c r="M588" s="1705"/>
      <c r="N588" s="1705"/>
      <c r="O588" s="1705"/>
      <c r="P588" s="1705"/>
      <c r="Q588" s="1705"/>
      <c r="R588" s="1705"/>
      <c r="S588" s="1705"/>
      <c r="T588" s="1705"/>
      <c r="U588" s="1705"/>
      <c r="V588" s="1705"/>
      <c r="W588" s="1705"/>
      <c r="X588" s="1705"/>
      <c r="Y588" s="1705"/>
      <c r="Z588" s="1705"/>
      <c r="AA588" s="1705"/>
      <c r="AB588" s="1705"/>
      <c r="AC588" s="1705"/>
      <c r="AD588" s="1705"/>
      <c r="AE588" s="1705"/>
      <c r="AF588" s="1705"/>
      <c r="AG588" s="1705"/>
      <c r="AH588" s="1705"/>
    </row>
    <row r="589" spans="1:34" ht="15.75" customHeight="1">
      <c r="A589" s="1705"/>
      <c r="B589" s="1705"/>
      <c r="C589" s="1705"/>
      <c r="D589" s="1705"/>
      <c r="E589" s="1705"/>
      <c r="F589" s="1705"/>
      <c r="G589" s="1705"/>
      <c r="H589" s="1705"/>
      <c r="I589" s="1705"/>
      <c r="J589" s="1705"/>
      <c r="K589" s="1705"/>
      <c r="L589" s="1705"/>
      <c r="M589" s="1705"/>
      <c r="N589" s="1705"/>
      <c r="O589" s="1705"/>
      <c r="P589" s="1705"/>
      <c r="Q589" s="1705"/>
      <c r="R589" s="1705"/>
      <c r="S589" s="1705"/>
      <c r="T589" s="1705"/>
      <c r="U589" s="1705"/>
      <c r="V589" s="1705"/>
      <c r="W589" s="1705"/>
      <c r="X589" s="1705"/>
      <c r="Y589" s="1705"/>
      <c r="Z589" s="1705"/>
      <c r="AA589" s="1705"/>
      <c r="AB589" s="1705"/>
      <c r="AC589" s="1705"/>
      <c r="AD589" s="1705"/>
      <c r="AE589" s="1705"/>
      <c r="AF589" s="1705"/>
      <c r="AG589" s="1705"/>
      <c r="AH589" s="1705"/>
    </row>
    <row r="590" spans="1:34" ht="15.75" customHeight="1">
      <c r="A590" s="1705"/>
      <c r="B590" s="1705"/>
      <c r="C590" s="1705"/>
      <c r="D590" s="1705"/>
      <c r="E590" s="1705"/>
      <c r="F590" s="1705"/>
      <c r="G590" s="1705"/>
      <c r="H590" s="1705"/>
      <c r="I590" s="1705"/>
      <c r="J590" s="1705"/>
      <c r="K590" s="1705"/>
      <c r="L590" s="1705"/>
      <c r="M590" s="1705"/>
      <c r="N590" s="1705"/>
      <c r="O590" s="1705"/>
      <c r="P590" s="1705"/>
      <c r="Q590" s="1705"/>
      <c r="R590" s="1705"/>
      <c r="S590" s="1705"/>
      <c r="T590" s="1705"/>
      <c r="U590" s="1705"/>
      <c r="V590" s="1705"/>
      <c r="W590" s="1705"/>
      <c r="X590" s="1705"/>
      <c r="Y590" s="1705"/>
      <c r="Z590" s="1705"/>
      <c r="AA590" s="1705"/>
      <c r="AB590" s="1705"/>
      <c r="AC590" s="1705"/>
      <c r="AD590" s="1705"/>
      <c r="AE590" s="1705"/>
      <c r="AF590" s="1705"/>
      <c r="AG590" s="1705"/>
      <c r="AH590" s="1705"/>
    </row>
    <row r="591" spans="1:34" ht="15.75" customHeight="1">
      <c r="A591" s="1705"/>
      <c r="B591" s="1705"/>
      <c r="C591" s="1705"/>
      <c r="D591" s="1705"/>
      <c r="E591" s="1705"/>
      <c r="F591" s="1705"/>
      <c r="G591" s="1705"/>
      <c r="H591" s="1705"/>
      <c r="I591" s="1705"/>
      <c r="J591" s="1705"/>
      <c r="K591" s="1705"/>
      <c r="L591" s="1705"/>
      <c r="M591" s="1705"/>
      <c r="N591" s="1705"/>
      <c r="O591" s="1705"/>
      <c r="P591" s="1705"/>
      <c r="Q591" s="1705"/>
      <c r="R591" s="1705"/>
      <c r="S591" s="1705"/>
      <c r="T591" s="1705"/>
      <c r="U591" s="1705"/>
      <c r="V591" s="1705"/>
      <c r="W591" s="1705"/>
      <c r="X591" s="1705"/>
      <c r="Y591" s="1705"/>
      <c r="Z591" s="1705"/>
      <c r="AA591" s="1705"/>
      <c r="AB591" s="1705"/>
      <c r="AC591" s="1705"/>
      <c r="AD591" s="1705"/>
      <c r="AE591" s="1705"/>
      <c r="AF591" s="1705"/>
      <c r="AG591" s="1705"/>
      <c r="AH591" s="1705"/>
    </row>
    <row r="592" spans="1:34" ht="15.75" customHeight="1">
      <c r="A592" s="1705"/>
      <c r="B592" s="1705"/>
      <c r="C592" s="1705"/>
      <c r="D592" s="1705"/>
      <c r="E592" s="1705"/>
      <c r="F592" s="1705"/>
      <c r="G592" s="1705"/>
      <c r="H592" s="1705"/>
      <c r="I592" s="1705"/>
      <c r="J592" s="1705"/>
      <c r="K592" s="1705"/>
      <c r="L592" s="1705"/>
      <c r="M592" s="1705"/>
      <c r="N592" s="1705"/>
      <c r="O592" s="1705"/>
      <c r="P592" s="1705"/>
      <c r="Q592" s="1705"/>
      <c r="R592" s="1705"/>
      <c r="S592" s="1705"/>
      <c r="T592" s="1705"/>
      <c r="U592" s="1705"/>
      <c r="V592" s="1705"/>
      <c r="W592" s="1705"/>
      <c r="X592" s="1705"/>
      <c r="Y592" s="1705"/>
      <c r="Z592" s="1705"/>
      <c r="AA592" s="1705"/>
      <c r="AB592" s="1705"/>
      <c r="AC592" s="1705"/>
      <c r="AD592" s="1705"/>
      <c r="AE592" s="1705"/>
      <c r="AF592" s="1705"/>
      <c r="AG592" s="1705"/>
      <c r="AH592" s="1705"/>
    </row>
    <row r="593" spans="1:34" ht="15.75" customHeight="1">
      <c r="A593" s="1705"/>
      <c r="B593" s="1705"/>
      <c r="C593" s="1705"/>
      <c r="D593" s="1705"/>
      <c r="E593" s="1705"/>
      <c r="F593" s="1705"/>
      <c r="G593" s="1705"/>
      <c r="H593" s="1705"/>
      <c r="I593" s="1705"/>
      <c r="J593" s="1705"/>
      <c r="K593" s="1705"/>
      <c r="L593" s="1705"/>
      <c r="M593" s="1705"/>
      <c r="N593" s="1705"/>
      <c r="O593" s="1705"/>
      <c r="P593" s="1705"/>
      <c r="Q593" s="1705"/>
      <c r="R593" s="1705"/>
      <c r="S593" s="1705"/>
      <c r="T593" s="1705"/>
      <c r="U593" s="1705"/>
      <c r="V593" s="1705"/>
      <c r="W593" s="1705"/>
      <c r="X593" s="1705"/>
      <c r="Y593" s="1705"/>
      <c r="Z593" s="1705"/>
      <c r="AA593" s="1705"/>
      <c r="AB593" s="1705"/>
      <c r="AC593" s="1705"/>
      <c r="AD593" s="1705"/>
      <c r="AE593" s="1705"/>
      <c r="AF593" s="1705"/>
      <c r="AG593" s="1705"/>
      <c r="AH593" s="1705"/>
    </row>
    <row r="594" spans="1:34" ht="15.75" customHeight="1">
      <c r="A594" s="1705"/>
      <c r="B594" s="1705"/>
      <c r="C594" s="1705"/>
      <c r="D594" s="1705"/>
      <c r="E594" s="1705"/>
      <c r="F594" s="1705"/>
      <c r="G594" s="1705"/>
      <c r="H594" s="1705"/>
      <c r="I594" s="1705"/>
      <c r="J594" s="1705"/>
      <c r="K594" s="1705"/>
      <c r="L594" s="1705"/>
      <c r="M594" s="1705"/>
      <c r="N594" s="1705"/>
      <c r="O594" s="1705"/>
      <c r="P594" s="1705"/>
      <c r="Q594" s="1705"/>
      <c r="R594" s="1705"/>
      <c r="S594" s="1705"/>
      <c r="T594" s="1705"/>
      <c r="U594" s="1705"/>
      <c r="V594" s="1705"/>
      <c r="W594" s="1705"/>
      <c r="X594" s="1705"/>
      <c r="Y594" s="1705"/>
      <c r="Z594" s="1705"/>
      <c r="AA594" s="1705"/>
      <c r="AB594" s="1705"/>
      <c r="AC594" s="1705"/>
      <c r="AD594" s="1705"/>
      <c r="AE594" s="1705"/>
      <c r="AF594" s="1705"/>
      <c r="AG594" s="1705"/>
      <c r="AH594" s="1705"/>
    </row>
    <row r="595" spans="1:34" ht="15.75" customHeight="1">
      <c r="A595" s="1705"/>
      <c r="B595" s="1705"/>
      <c r="C595" s="1705"/>
      <c r="D595" s="1705"/>
      <c r="E595" s="1705"/>
      <c r="F595" s="1705"/>
      <c r="G595" s="1705"/>
      <c r="H595" s="1705"/>
      <c r="I595" s="1705"/>
      <c r="J595" s="1705"/>
      <c r="K595" s="1705"/>
      <c r="L595" s="1705"/>
      <c r="M595" s="1705"/>
      <c r="N595" s="1705"/>
      <c r="O595" s="1705"/>
      <c r="P595" s="1705"/>
      <c r="Q595" s="1705"/>
      <c r="R595" s="1705"/>
      <c r="S595" s="1705"/>
      <c r="T595" s="1705"/>
      <c r="U595" s="1705"/>
      <c r="V595" s="1705"/>
      <c r="W595" s="1705"/>
      <c r="X595" s="1705"/>
      <c r="Y595" s="1705"/>
      <c r="Z595" s="1705"/>
      <c r="AA595" s="1705"/>
      <c r="AB595" s="1705"/>
      <c r="AC595" s="1705"/>
      <c r="AD595" s="1705"/>
      <c r="AE595" s="1705"/>
      <c r="AF595" s="1705"/>
      <c r="AG595" s="1705"/>
      <c r="AH595" s="1705"/>
    </row>
    <row r="596" spans="1:34" ht="15.75" customHeight="1">
      <c r="A596" s="1705"/>
      <c r="B596" s="1705"/>
      <c r="C596" s="1705"/>
      <c r="D596" s="1705"/>
      <c r="E596" s="1705"/>
      <c r="F596" s="1705"/>
      <c r="G596" s="1705"/>
      <c r="H596" s="1705"/>
      <c r="I596" s="1705"/>
      <c r="J596" s="1705"/>
      <c r="K596" s="1705"/>
      <c r="L596" s="1705"/>
      <c r="M596" s="1705"/>
      <c r="N596" s="1705"/>
      <c r="O596" s="1705"/>
      <c r="P596" s="1705"/>
      <c r="Q596" s="1705"/>
      <c r="R596" s="1705"/>
      <c r="S596" s="1705"/>
      <c r="T596" s="1705"/>
      <c r="U596" s="1705"/>
      <c r="V596" s="1705"/>
      <c r="W596" s="1705"/>
      <c r="X596" s="1705"/>
      <c r="Y596" s="1705"/>
      <c r="Z596" s="1705"/>
      <c r="AA596" s="1705"/>
      <c r="AB596" s="1705"/>
      <c r="AC596" s="1705"/>
      <c r="AD596" s="1705"/>
      <c r="AE596" s="1705"/>
      <c r="AF596" s="1705"/>
      <c r="AG596" s="1705"/>
      <c r="AH596" s="1705"/>
    </row>
    <row r="597" spans="1:34" ht="15.75" customHeight="1">
      <c r="A597" s="1705"/>
      <c r="B597" s="1705"/>
      <c r="C597" s="1705"/>
      <c r="D597" s="1705"/>
      <c r="E597" s="1705"/>
      <c r="F597" s="1705"/>
      <c r="G597" s="1705"/>
      <c r="H597" s="1705"/>
      <c r="I597" s="1705"/>
      <c r="J597" s="1705"/>
      <c r="K597" s="1705"/>
      <c r="L597" s="1705"/>
      <c r="M597" s="1705"/>
      <c r="N597" s="1705"/>
      <c r="O597" s="1705"/>
      <c r="P597" s="1705"/>
      <c r="Q597" s="1705"/>
      <c r="R597" s="1705"/>
      <c r="S597" s="1705"/>
      <c r="T597" s="1705"/>
      <c r="U597" s="1705"/>
      <c r="V597" s="1705"/>
      <c r="W597" s="1705"/>
      <c r="X597" s="1705"/>
      <c r="Y597" s="1705"/>
      <c r="Z597" s="1705"/>
      <c r="AA597" s="1705"/>
      <c r="AB597" s="1705"/>
      <c r="AC597" s="1705"/>
      <c r="AD597" s="1705"/>
      <c r="AE597" s="1705"/>
      <c r="AF597" s="1705"/>
      <c r="AG597" s="1705"/>
      <c r="AH597" s="1705"/>
    </row>
    <row r="598" spans="1:34" ht="15.75" customHeight="1">
      <c r="A598" s="1705"/>
      <c r="B598" s="1705"/>
      <c r="C598" s="1705"/>
      <c r="D598" s="1705"/>
      <c r="E598" s="1705"/>
      <c r="F598" s="1705"/>
      <c r="G598" s="1705"/>
      <c r="H598" s="1705"/>
      <c r="I598" s="1705"/>
      <c r="J598" s="1705"/>
      <c r="K598" s="1705"/>
      <c r="L598" s="1705"/>
      <c r="M598" s="1705"/>
      <c r="N598" s="1705"/>
      <c r="O598" s="1705"/>
      <c r="P598" s="1705"/>
      <c r="Q598" s="1705"/>
      <c r="R598" s="1705"/>
      <c r="S598" s="1705"/>
      <c r="T598" s="1705"/>
      <c r="U598" s="1705"/>
      <c r="V598" s="1705"/>
      <c r="W598" s="1705"/>
      <c r="X598" s="1705"/>
      <c r="Y598" s="1705"/>
      <c r="Z598" s="1705"/>
      <c r="AA598" s="1705"/>
      <c r="AB598" s="1705"/>
      <c r="AC598" s="1705"/>
      <c r="AD598" s="1705"/>
      <c r="AE598" s="1705"/>
      <c r="AF598" s="1705"/>
      <c r="AG598" s="1705"/>
      <c r="AH598" s="1705"/>
    </row>
    <row r="599" spans="1:34" ht="15.75" customHeight="1">
      <c r="A599" s="1705"/>
      <c r="B599" s="1705"/>
      <c r="C599" s="1705"/>
      <c r="D599" s="1705"/>
      <c r="E599" s="1705"/>
      <c r="F599" s="1705"/>
      <c r="G599" s="1705"/>
      <c r="H599" s="1705"/>
      <c r="I599" s="1705"/>
      <c r="J599" s="1705"/>
      <c r="K599" s="1705"/>
      <c r="L599" s="1705"/>
      <c r="M599" s="1705"/>
      <c r="N599" s="1705"/>
      <c r="O599" s="1705"/>
      <c r="P599" s="1705"/>
      <c r="Q599" s="1705"/>
      <c r="R599" s="1705"/>
      <c r="S599" s="1705"/>
      <c r="T599" s="1705"/>
      <c r="U599" s="1705"/>
      <c r="V599" s="1705"/>
      <c r="W599" s="1705"/>
      <c r="X599" s="1705"/>
      <c r="Y599" s="1705"/>
      <c r="Z599" s="1705"/>
      <c r="AA599" s="1705"/>
      <c r="AB599" s="1705"/>
      <c r="AC599" s="1705"/>
      <c r="AD599" s="1705"/>
      <c r="AE599" s="1705"/>
      <c r="AF599" s="1705"/>
      <c r="AG599" s="1705"/>
      <c r="AH599" s="1705"/>
    </row>
    <row r="600" spans="1:34" ht="15.75" customHeight="1">
      <c r="A600" s="1705"/>
      <c r="B600" s="1705"/>
      <c r="C600" s="1705"/>
      <c r="D600" s="1705"/>
      <c r="E600" s="1705"/>
      <c r="F600" s="1705"/>
      <c r="G600" s="1705"/>
      <c r="H600" s="1705"/>
      <c r="I600" s="1705"/>
      <c r="J600" s="1705"/>
      <c r="K600" s="1705"/>
      <c r="L600" s="1705"/>
      <c r="M600" s="1705"/>
      <c r="N600" s="1705"/>
      <c r="O600" s="1705"/>
      <c r="P600" s="1705"/>
      <c r="Q600" s="1705"/>
      <c r="R600" s="1705"/>
      <c r="S600" s="1705"/>
      <c r="T600" s="1705"/>
      <c r="U600" s="1705"/>
      <c r="V600" s="1705"/>
      <c r="W600" s="1705"/>
      <c r="X600" s="1705"/>
      <c r="Y600" s="1705"/>
      <c r="Z600" s="1705"/>
      <c r="AA600" s="1705"/>
      <c r="AB600" s="1705"/>
      <c r="AC600" s="1705"/>
      <c r="AD600" s="1705"/>
      <c r="AE600" s="1705"/>
      <c r="AF600" s="1705"/>
      <c r="AG600" s="1705"/>
      <c r="AH600" s="1705"/>
    </row>
    <row r="601" spans="1:34" ht="15.75" customHeight="1">
      <c r="A601" s="1705"/>
      <c r="B601" s="1705"/>
      <c r="C601" s="1705"/>
      <c r="D601" s="1705"/>
      <c r="E601" s="1705"/>
      <c r="F601" s="1705"/>
      <c r="G601" s="1705"/>
      <c r="H601" s="1705"/>
      <c r="I601" s="1705"/>
      <c r="J601" s="1705"/>
      <c r="K601" s="1705"/>
      <c r="L601" s="1705"/>
      <c r="M601" s="1705"/>
      <c r="N601" s="1705"/>
      <c r="O601" s="1705"/>
      <c r="P601" s="1705"/>
      <c r="Q601" s="1705"/>
      <c r="R601" s="1705"/>
      <c r="S601" s="1705"/>
      <c r="T601" s="1705"/>
      <c r="U601" s="1705"/>
      <c r="V601" s="1705"/>
      <c r="W601" s="1705"/>
      <c r="X601" s="1705"/>
      <c r="Y601" s="1705"/>
      <c r="Z601" s="1705"/>
      <c r="AA601" s="1705"/>
      <c r="AB601" s="1705"/>
      <c r="AC601" s="1705"/>
      <c r="AD601" s="1705"/>
      <c r="AE601" s="1705"/>
      <c r="AF601" s="1705"/>
      <c r="AG601" s="1705"/>
      <c r="AH601" s="1705"/>
    </row>
    <row r="602" spans="1:34" ht="15.75" customHeight="1">
      <c r="A602" s="1705"/>
      <c r="B602" s="1705"/>
      <c r="C602" s="1705"/>
      <c r="D602" s="1705"/>
      <c r="E602" s="1705"/>
      <c r="F602" s="1705"/>
      <c r="G602" s="1705"/>
      <c r="H602" s="1705"/>
      <c r="I602" s="1705"/>
      <c r="J602" s="1705"/>
      <c r="K602" s="1705"/>
      <c r="L602" s="1705"/>
      <c r="M602" s="1705"/>
      <c r="N602" s="1705"/>
      <c r="O602" s="1705"/>
      <c r="P602" s="1705"/>
      <c r="Q602" s="1705"/>
      <c r="R602" s="1705"/>
      <c r="S602" s="1705"/>
      <c r="T602" s="1705"/>
      <c r="U602" s="1705"/>
      <c r="V602" s="1705"/>
      <c r="W602" s="1705"/>
      <c r="X602" s="1705"/>
      <c r="Y602" s="1705"/>
      <c r="Z602" s="1705"/>
      <c r="AA602" s="1705"/>
      <c r="AB602" s="1705"/>
      <c r="AC602" s="1705"/>
      <c r="AD602" s="1705"/>
      <c r="AE602" s="1705"/>
      <c r="AF602" s="1705"/>
      <c r="AG602" s="1705"/>
      <c r="AH602" s="1705"/>
    </row>
    <row r="603" spans="1:34" ht="15.75" customHeight="1">
      <c r="A603" s="1705"/>
      <c r="B603" s="1705"/>
      <c r="C603" s="1705"/>
      <c r="D603" s="1705"/>
      <c r="E603" s="1705"/>
      <c r="F603" s="1705"/>
      <c r="G603" s="1705"/>
      <c r="H603" s="1705"/>
      <c r="I603" s="1705"/>
      <c r="J603" s="1705"/>
      <c r="K603" s="1705"/>
      <c r="L603" s="1705"/>
      <c r="M603" s="1705"/>
      <c r="N603" s="1705"/>
      <c r="O603" s="1705"/>
      <c r="P603" s="1705"/>
      <c r="Q603" s="1705"/>
      <c r="R603" s="1705"/>
      <c r="S603" s="1705"/>
      <c r="T603" s="1705"/>
      <c r="U603" s="1705"/>
      <c r="V603" s="1705"/>
      <c r="W603" s="1705"/>
      <c r="X603" s="1705"/>
      <c r="Y603" s="1705"/>
      <c r="Z603" s="1705"/>
      <c r="AA603" s="1705"/>
      <c r="AB603" s="1705"/>
      <c r="AC603" s="1705"/>
      <c r="AD603" s="1705"/>
      <c r="AE603" s="1705"/>
      <c r="AF603" s="1705"/>
      <c r="AG603" s="1705"/>
      <c r="AH603" s="1705"/>
    </row>
    <row r="604" spans="1:34" ht="15.75" customHeight="1">
      <c r="A604" s="1705"/>
      <c r="B604" s="1705"/>
      <c r="C604" s="1705"/>
      <c r="D604" s="1705"/>
      <c r="E604" s="1705"/>
      <c r="F604" s="1705"/>
      <c r="G604" s="1705"/>
      <c r="H604" s="1705"/>
      <c r="I604" s="1705"/>
      <c r="J604" s="1705"/>
      <c r="K604" s="1705"/>
      <c r="L604" s="1705"/>
      <c r="M604" s="1705"/>
      <c r="N604" s="1705"/>
      <c r="O604" s="1705"/>
      <c r="P604" s="1705"/>
      <c r="Q604" s="1705"/>
      <c r="R604" s="1705"/>
      <c r="S604" s="1705"/>
      <c r="T604" s="1705"/>
      <c r="U604" s="1705"/>
      <c r="V604" s="1705"/>
      <c r="W604" s="1705"/>
      <c r="X604" s="1705"/>
      <c r="Y604" s="1705"/>
      <c r="Z604" s="1705"/>
      <c r="AA604" s="1705"/>
      <c r="AB604" s="1705"/>
      <c r="AC604" s="1705"/>
      <c r="AD604" s="1705"/>
      <c r="AE604" s="1705"/>
      <c r="AF604" s="1705"/>
      <c r="AG604" s="1705"/>
      <c r="AH604" s="1705"/>
    </row>
    <row r="605" spans="1:34" ht="15.75" customHeight="1">
      <c r="A605" s="1705"/>
      <c r="B605" s="1705"/>
      <c r="C605" s="1705"/>
      <c r="D605" s="1705"/>
      <c r="E605" s="1705"/>
      <c r="F605" s="1705"/>
      <c r="G605" s="1705"/>
      <c r="H605" s="1705"/>
      <c r="I605" s="1705"/>
      <c r="J605" s="1705"/>
      <c r="K605" s="1705"/>
      <c r="L605" s="1705"/>
      <c r="M605" s="1705"/>
      <c r="N605" s="1705"/>
      <c r="O605" s="1705"/>
      <c r="P605" s="1705"/>
      <c r="Q605" s="1705"/>
      <c r="R605" s="1705"/>
      <c r="S605" s="1705"/>
      <c r="T605" s="1705"/>
      <c r="U605" s="1705"/>
      <c r="V605" s="1705"/>
      <c r="W605" s="1705"/>
      <c r="X605" s="1705"/>
      <c r="Y605" s="1705"/>
      <c r="Z605" s="1705"/>
      <c r="AA605" s="1705"/>
      <c r="AB605" s="1705"/>
      <c r="AC605" s="1705"/>
      <c r="AD605" s="1705"/>
      <c r="AE605" s="1705"/>
      <c r="AF605" s="1705"/>
      <c r="AG605" s="1705"/>
      <c r="AH605" s="1705"/>
    </row>
    <row r="606" spans="1:34" ht="15.75" customHeight="1">
      <c r="A606" s="1705"/>
      <c r="B606" s="1705"/>
      <c r="C606" s="1705"/>
      <c r="D606" s="1705"/>
      <c r="E606" s="1705"/>
      <c r="F606" s="1705"/>
      <c r="G606" s="1705"/>
      <c r="H606" s="1705"/>
      <c r="I606" s="1705"/>
      <c r="J606" s="1705"/>
      <c r="K606" s="1705"/>
      <c r="L606" s="1705"/>
      <c r="M606" s="1705"/>
      <c r="N606" s="1705"/>
      <c r="O606" s="1705"/>
      <c r="P606" s="1705"/>
      <c r="Q606" s="1705"/>
      <c r="R606" s="1705"/>
      <c r="S606" s="1705"/>
      <c r="T606" s="1705"/>
      <c r="U606" s="1705"/>
      <c r="V606" s="1705"/>
      <c r="W606" s="1705"/>
      <c r="X606" s="1705"/>
      <c r="Y606" s="1705"/>
      <c r="Z606" s="1705"/>
      <c r="AA606" s="1705"/>
      <c r="AB606" s="1705"/>
      <c r="AC606" s="1705"/>
      <c r="AD606" s="1705"/>
      <c r="AE606" s="1705"/>
      <c r="AF606" s="1705"/>
      <c r="AG606" s="1705"/>
      <c r="AH606" s="1705"/>
    </row>
    <row r="607" spans="1:34" ht="15.75" customHeight="1">
      <c r="A607" s="1705"/>
      <c r="B607" s="1705"/>
      <c r="C607" s="1705"/>
      <c r="D607" s="1705"/>
      <c r="E607" s="1705"/>
      <c r="F607" s="1705"/>
      <c r="G607" s="1705"/>
      <c r="H607" s="1705"/>
      <c r="I607" s="1705"/>
      <c r="J607" s="1705"/>
      <c r="K607" s="1705"/>
      <c r="L607" s="1705"/>
      <c r="M607" s="1705"/>
      <c r="N607" s="1705"/>
      <c r="O607" s="1705"/>
      <c r="P607" s="1705"/>
      <c r="Q607" s="1705"/>
      <c r="R607" s="1705"/>
      <c r="S607" s="1705"/>
      <c r="T607" s="1705"/>
      <c r="U607" s="1705"/>
      <c r="V607" s="1705"/>
      <c r="W607" s="1705"/>
      <c r="X607" s="1705"/>
      <c r="Y607" s="1705"/>
      <c r="Z607" s="1705"/>
      <c r="AA607" s="1705"/>
      <c r="AB607" s="1705"/>
      <c r="AC607" s="1705"/>
      <c r="AD607" s="1705"/>
      <c r="AE607" s="1705"/>
      <c r="AF607" s="1705"/>
      <c r="AG607" s="1705"/>
      <c r="AH607" s="1705"/>
    </row>
    <row r="608" spans="1:34" ht="15.75" customHeight="1">
      <c r="A608" s="1705"/>
      <c r="B608" s="1705"/>
      <c r="C608" s="1705"/>
      <c r="D608" s="1705"/>
      <c r="E608" s="1705"/>
      <c r="F608" s="1705"/>
      <c r="G608" s="1705"/>
      <c r="H608" s="1705"/>
      <c r="I608" s="1705"/>
      <c r="J608" s="1705"/>
      <c r="K608" s="1705"/>
      <c r="L608" s="1705"/>
      <c r="M608" s="1705"/>
      <c r="N608" s="1705"/>
      <c r="O608" s="1705"/>
      <c r="P608" s="1705"/>
      <c r="Q608" s="1705"/>
      <c r="R608" s="1705"/>
      <c r="S608" s="1705"/>
      <c r="T608" s="1705"/>
      <c r="U608" s="1705"/>
      <c r="V608" s="1705"/>
      <c r="W608" s="1705"/>
      <c r="X608" s="1705"/>
      <c r="Y608" s="1705"/>
      <c r="Z608" s="1705"/>
      <c r="AA608" s="1705"/>
      <c r="AB608" s="1705"/>
      <c r="AC608" s="1705"/>
      <c r="AD608" s="1705"/>
      <c r="AE608" s="1705"/>
      <c r="AF608" s="1705"/>
      <c r="AG608" s="1705"/>
      <c r="AH608" s="1705"/>
    </row>
    <row r="609" spans="1:34" ht="15.75" customHeight="1">
      <c r="A609" s="1705"/>
      <c r="B609" s="1705"/>
      <c r="C609" s="1705"/>
      <c r="D609" s="1705"/>
      <c r="E609" s="1705"/>
      <c r="F609" s="1705"/>
      <c r="G609" s="1705"/>
      <c r="H609" s="1705"/>
      <c r="I609" s="1705"/>
      <c r="J609" s="1705"/>
      <c r="K609" s="1705"/>
      <c r="L609" s="1705"/>
      <c r="M609" s="1705"/>
      <c r="N609" s="1705"/>
      <c r="O609" s="1705"/>
      <c r="P609" s="1705"/>
      <c r="Q609" s="1705"/>
      <c r="R609" s="1705"/>
      <c r="S609" s="1705"/>
      <c r="T609" s="1705"/>
      <c r="U609" s="1705"/>
      <c r="V609" s="1705"/>
      <c r="W609" s="1705"/>
      <c r="X609" s="1705"/>
      <c r="Y609" s="1705"/>
      <c r="Z609" s="1705"/>
      <c r="AA609" s="1705"/>
      <c r="AB609" s="1705"/>
      <c r="AC609" s="1705"/>
      <c r="AD609" s="1705"/>
      <c r="AE609" s="1705"/>
      <c r="AF609" s="1705"/>
      <c r="AG609" s="1705"/>
      <c r="AH609" s="1705"/>
    </row>
    <row r="610" spans="1:34" ht="15.75" customHeight="1">
      <c r="A610" s="1705"/>
      <c r="B610" s="1705"/>
      <c r="C610" s="1705"/>
      <c r="D610" s="1705"/>
      <c r="E610" s="1705"/>
      <c r="F610" s="1705"/>
      <c r="G610" s="1705"/>
      <c r="H610" s="1705"/>
      <c r="I610" s="1705"/>
      <c r="J610" s="1705"/>
      <c r="K610" s="1705"/>
      <c r="L610" s="1705"/>
      <c r="M610" s="1705"/>
      <c r="N610" s="1705"/>
      <c r="O610" s="1705"/>
      <c r="P610" s="1705"/>
      <c r="Q610" s="1705"/>
      <c r="R610" s="1705"/>
      <c r="S610" s="1705"/>
      <c r="T610" s="1705"/>
      <c r="U610" s="1705"/>
      <c r="V610" s="1705"/>
      <c r="W610" s="1705"/>
      <c r="X610" s="1705"/>
      <c r="Y610" s="1705"/>
      <c r="Z610" s="1705"/>
      <c r="AA610" s="1705"/>
      <c r="AB610" s="1705"/>
      <c r="AC610" s="1705"/>
      <c r="AD610" s="1705"/>
      <c r="AE610" s="1705"/>
      <c r="AF610" s="1705"/>
      <c r="AG610" s="1705"/>
      <c r="AH610" s="1705"/>
    </row>
    <row r="611" spans="1:34" ht="15.75" customHeight="1">
      <c r="A611" s="1705"/>
      <c r="B611" s="1705"/>
      <c r="C611" s="1705"/>
      <c r="D611" s="1705"/>
      <c r="E611" s="1705"/>
      <c r="F611" s="1705"/>
      <c r="G611" s="1705"/>
      <c r="H611" s="1705"/>
      <c r="I611" s="1705"/>
      <c r="J611" s="1705"/>
      <c r="K611" s="1705"/>
      <c r="L611" s="1705"/>
      <c r="M611" s="1705"/>
      <c r="N611" s="1705"/>
      <c r="O611" s="1705"/>
      <c r="P611" s="1705"/>
      <c r="Q611" s="1705"/>
      <c r="R611" s="1705"/>
      <c r="S611" s="1705"/>
      <c r="T611" s="1705"/>
      <c r="U611" s="1705"/>
      <c r="V611" s="1705"/>
      <c r="W611" s="1705"/>
      <c r="X611" s="1705"/>
      <c r="Y611" s="1705"/>
      <c r="Z611" s="1705"/>
      <c r="AA611" s="1705"/>
      <c r="AB611" s="1705"/>
      <c r="AC611" s="1705"/>
      <c r="AD611" s="1705"/>
      <c r="AE611" s="1705"/>
      <c r="AF611" s="1705"/>
      <c r="AG611" s="1705"/>
      <c r="AH611" s="1705"/>
    </row>
    <row r="612" spans="1:34" ht="15.75" customHeight="1">
      <c r="A612" s="1705"/>
      <c r="B612" s="1705"/>
      <c r="C612" s="1705"/>
      <c r="D612" s="1705"/>
      <c r="E612" s="1705"/>
      <c r="F612" s="1705"/>
      <c r="G612" s="1705"/>
      <c r="H612" s="1705"/>
      <c r="I612" s="1705"/>
      <c r="J612" s="1705"/>
      <c r="K612" s="1705"/>
      <c r="L612" s="1705"/>
      <c r="M612" s="1705"/>
      <c r="N612" s="1705"/>
      <c r="O612" s="1705"/>
      <c r="P612" s="1705"/>
      <c r="Q612" s="1705"/>
      <c r="R612" s="1705"/>
      <c r="S612" s="1705"/>
      <c r="T612" s="1705"/>
      <c r="U612" s="1705"/>
      <c r="V612" s="1705"/>
      <c r="W612" s="1705"/>
      <c r="X612" s="1705"/>
      <c r="Y612" s="1705"/>
      <c r="Z612" s="1705"/>
      <c r="AA612" s="1705"/>
      <c r="AB612" s="1705"/>
      <c r="AC612" s="1705"/>
      <c r="AD612" s="1705"/>
      <c r="AE612" s="1705"/>
      <c r="AF612" s="1705"/>
      <c r="AG612" s="1705"/>
      <c r="AH612" s="1705"/>
    </row>
    <row r="613" spans="1:34" ht="15.75" customHeight="1">
      <c r="A613" s="1705"/>
      <c r="B613" s="1705"/>
      <c r="C613" s="1705"/>
      <c r="D613" s="1705"/>
      <c r="E613" s="1705"/>
      <c r="F613" s="1705"/>
      <c r="G613" s="1705"/>
      <c r="H613" s="1705"/>
      <c r="I613" s="1705"/>
      <c r="J613" s="1705"/>
      <c r="K613" s="1705"/>
      <c r="L613" s="1705"/>
      <c r="M613" s="1705"/>
      <c r="N613" s="1705"/>
      <c r="O613" s="1705"/>
      <c r="P613" s="1705"/>
      <c r="Q613" s="1705"/>
      <c r="R613" s="1705"/>
      <c r="S613" s="1705"/>
      <c r="T613" s="1705"/>
      <c r="U613" s="1705"/>
      <c r="V613" s="1705"/>
      <c r="W613" s="1705"/>
      <c r="X613" s="1705"/>
      <c r="Y613" s="1705"/>
      <c r="Z613" s="1705"/>
      <c r="AA613" s="1705"/>
      <c r="AB613" s="1705"/>
      <c r="AC613" s="1705"/>
      <c r="AD613" s="1705"/>
      <c r="AE613" s="1705"/>
      <c r="AF613" s="1705"/>
      <c r="AG613" s="1705"/>
      <c r="AH613" s="1705"/>
    </row>
    <row r="614" spans="1:34" ht="15.75" customHeight="1">
      <c r="A614" s="1705"/>
      <c r="B614" s="1705"/>
      <c r="C614" s="1705"/>
      <c r="D614" s="1705"/>
      <c r="E614" s="1705"/>
      <c r="F614" s="1705"/>
      <c r="G614" s="1705"/>
      <c r="H614" s="1705"/>
      <c r="I614" s="1705"/>
      <c r="J614" s="1705"/>
      <c r="K614" s="1705"/>
      <c r="L614" s="1705"/>
      <c r="M614" s="1705"/>
      <c r="N614" s="1705"/>
      <c r="O614" s="1705"/>
      <c r="P614" s="1705"/>
      <c r="Q614" s="1705"/>
      <c r="R614" s="1705"/>
      <c r="S614" s="1705"/>
      <c r="T614" s="1705"/>
      <c r="U614" s="1705"/>
      <c r="V614" s="1705"/>
      <c r="W614" s="1705"/>
      <c r="X614" s="1705"/>
      <c r="Y614" s="1705"/>
      <c r="Z614" s="1705"/>
      <c r="AA614" s="1705"/>
      <c r="AB614" s="1705"/>
      <c r="AC614" s="1705"/>
      <c r="AD614" s="1705"/>
      <c r="AE614" s="1705"/>
      <c r="AF614" s="1705"/>
      <c r="AG614" s="1705"/>
      <c r="AH614" s="1705"/>
    </row>
    <row r="615" spans="1:34" ht="15.75" customHeight="1">
      <c r="A615" s="1705"/>
      <c r="B615" s="1705"/>
      <c r="C615" s="1705"/>
      <c r="D615" s="1705"/>
      <c r="E615" s="1705"/>
      <c r="F615" s="1705"/>
      <c r="G615" s="1705"/>
      <c r="H615" s="1705"/>
      <c r="I615" s="1705"/>
      <c r="J615" s="1705"/>
      <c r="K615" s="1705"/>
      <c r="L615" s="1705"/>
      <c r="M615" s="1705"/>
      <c r="N615" s="1705"/>
      <c r="O615" s="1705"/>
      <c r="P615" s="1705"/>
      <c r="Q615" s="1705"/>
      <c r="R615" s="1705"/>
      <c r="S615" s="1705"/>
      <c r="T615" s="1705"/>
      <c r="U615" s="1705"/>
      <c r="V615" s="1705"/>
      <c r="W615" s="1705"/>
      <c r="X615" s="1705"/>
      <c r="Y615" s="1705"/>
      <c r="Z615" s="1705"/>
      <c r="AA615" s="1705"/>
      <c r="AB615" s="1705"/>
      <c r="AC615" s="1705"/>
      <c r="AD615" s="1705"/>
      <c r="AE615" s="1705"/>
      <c r="AF615" s="1705"/>
      <c r="AG615" s="1705"/>
      <c r="AH615" s="1705"/>
    </row>
    <row r="616" spans="1:34" ht="15.75" customHeight="1">
      <c r="A616" s="1705"/>
      <c r="B616" s="1705"/>
      <c r="C616" s="1705"/>
      <c r="D616" s="1705"/>
      <c r="E616" s="1705"/>
      <c r="F616" s="1705"/>
      <c r="G616" s="1705"/>
      <c r="H616" s="1705"/>
      <c r="I616" s="1705"/>
      <c r="J616" s="1705"/>
      <c r="K616" s="1705"/>
      <c r="L616" s="1705"/>
      <c r="M616" s="1705"/>
      <c r="N616" s="1705"/>
      <c r="O616" s="1705"/>
      <c r="P616" s="1705"/>
      <c r="Q616" s="1705"/>
      <c r="R616" s="1705"/>
      <c r="S616" s="1705"/>
      <c r="T616" s="1705"/>
      <c r="U616" s="1705"/>
      <c r="V616" s="1705"/>
      <c r="W616" s="1705"/>
      <c r="X616" s="1705"/>
      <c r="Y616" s="1705"/>
      <c r="Z616" s="1705"/>
      <c r="AA616" s="1705"/>
      <c r="AB616" s="1705"/>
      <c r="AC616" s="1705"/>
      <c r="AD616" s="1705"/>
      <c r="AE616" s="1705"/>
      <c r="AF616" s="1705"/>
      <c r="AG616" s="1705"/>
      <c r="AH616" s="1705"/>
    </row>
    <row r="617" spans="1:34" ht="15.75" customHeight="1">
      <c r="A617" s="1705"/>
      <c r="B617" s="1705"/>
      <c r="C617" s="1705"/>
      <c r="D617" s="1705"/>
      <c r="E617" s="1705"/>
      <c r="F617" s="1705"/>
      <c r="G617" s="1705"/>
      <c r="H617" s="1705"/>
      <c r="I617" s="1705"/>
      <c r="J617" s="1705"/>
      <c r="K617" s="1705"/>
      <c r="L617" s="1705"/>
      <c r="M617" s="1705"/>
      <c r="N617" s="1705"/>
      <c r="O617" s="1705"/>
      <c r="P617" s="1705"/>
      <c r="Q617" s="1705"/>
      <c r="R617" s="1705"/>
      <c r="S617" s="1705"/>
      <c r="T617" s="1705"/>
      <c r="U617" s="1705"/>
      <c r="V617" s="1705"/>
      <c r="W617" s="1705"/>
      <c r="X617" s="1705"/>
      <c r="Y617" s="1705"/>
      <c r="Z617" s="1705"/>
      <c r="AA617" s="1705"/>
      <c r="AB617" s="1705"/>
      <c r="AC617" s="1705"/>
      <c r="AD617" s="1705"/>
      <c r="AE617" s="1705"/>
      <c r="AF617" s="1705"/>
      <c r="AG617" s="1705"/>
      <c r="AH617" s="1705"/>
    </row>
    <row r="618" spans="1:34" ht="15.75" customHeight="1">
      <c r="A618" s="1705"/>
      <c r="B618" s="1705"/>
      <c r="C618" s="1705"/>
      <c r="D618" s="1705"/>
      <c r="E618" s="1705"/>
      <c r="F618" s="1705"/>
      <c r="G618" s="1705"/>
      <c r="H618" s="1705"/>
      <c r="I618" s="1705"/>
      <c r="J618" s="1705"/>
      <c r="K618" s="1705"/>
      <c r="L618" s="1705"/>
      <c r="M618" s="1705"/>
      <c r="N618" s="1705"/>
      <c r="O618" s="1705"/>
      <c r="P618" s="1705"/>
      <c r="Q618" s="1705"/>
      <c r="R618" s="1705"/>
      <c r="S618" s="1705"/>
      <c r="T618" s="1705"/>
      <c r="U618" s="1705"/>
      <c r="V618" s="1705"/>
      <c r="W618" s="1705"/>
      <c r="X618" s="1705"/>
      <c r="Y618" s="1705"/>
      <c r="Z618" s="1705"/>
      <c r="AA618" s="1705"/>
      <c r="AB618" s="1705"/>
      <c r="AC618" s="1705"/>
      <c r="AD618" s="1705"/>
      <c r="AE618" s="1705"/>
      <c r="AF618" s="1705"/>
      <c r="AG618" s="1705"/>
      <c r="AH618" s="1705"/>
    </row>
    <row r="619" spans="1:34" ht="15.75" customHeight="1">
      <c r="A619" s="1705"/>
      <c r="B619" s="1705"/>
      <c r="C619" s="1705"/>
      <c r="D619" s="1705"/>
      <c r="E619" s="1705"/>
      <c r="F619" s="1705"/>
      <c r="G619" s="1705"/>
      <c r="H619" s="1705"/>
      <c r="I619" s="1705"/>
      <c r="J619" s="1705"/>
      <c r="K619" s="1705"/>
      <c r="L619" s="1705"/>
      <c r="M619" s="1705"/>
      <c r="N619" s="1705"/>
      <c r="O619" s="1705"/>
      <c r="P619" s="1705"/>
      <c r="Q619" s="1705"/>
      <c r="R619" s="1705"/>
      <c r="S619" s="1705"/>
      <c r="T619" s="1705"/>
      <c r="U619" s="1705"/>
      <c r="V619" s="1705"/>
      <c r="W619" s="1705"/>
      <c r="X619" s="1705"/>
      <c r="Y619" s="1705"/>
      <c r="Z619" s="1705"/>
      <c r="AA619" s="1705"/>
      <c r="AB619" s="1705"/>
      <c r="AC619" s="1705"/>
      <c r="AD619" s="1705"/>
      <c r="AE619" s="1705"/>
      <c r="AF619" s="1705"/>
      <c r="AG619" s="1705"/>
      <c r="AH619" s="1705"/>
    </row>
    <row r="620" spans="1:34" ht="15.75" customHeight="1">
      <c r="A620" s="1705"/>
      <c r="B620" s="1705"/>
      <c r="C620" s="1705"/>
      <c r="D620" s="1705"/>
      <c r="E620" s="1705"/>
      <c r="F620" s="1705"/>
      <c r="G620" s="1705"/>
      <c r="H620" s="1705"/>
      <c r="I620" s="1705"/>
      <c r="J620" s="1705"/>
      <c r="K620" s="1705"/>
      <c r="L620" s="1705"/>
      <c r="M620" s="1705"/>
      <c r="N620" s="1705"/>
      <c r="O620" s="1705"/>
      <c r="P620" s="1705"/>
      <c r="Q620" s="1705"/>
      <c r="R620" s="1705"/>
      <c r="S620" s="1705"/>
      <c r="T620" s="1705"/>
      <c r="U620" s="1705"/>
      <c r="V620" s="1705"/>
      <c r="W620" s="1705"/>
      <c r="X620" s="1705"/>
      <c r="Y620" s="1705"/>
      <c r="Z620" s="1705"/>
      <c r="AA620" s="1705"/>
      <c r="AB620" s="1705"/>
      <c r="AC620" s="1705"/>
      <c r="AD620" s="1705"/>
      <c r="AE620" s="1705"/>
      <c r="AF620" s="1705"/>
      <c r="AG620" s="1705"/>
      <c r="AH620" s="1705"/>
    </row>
    <row r="621" spans="1:34" ht="15.75" customHeight="1">
      <c r="A621" s="1705"/>
      <c r="B621" s="1705"/>
      <c r="C621" s="1705"/>
      <c r="D621" s="1705"/>
      <c r="E621" s="1705"/>
      <c r="F621" s="1705"/>
      <c r="G621" s="1705"/>
      <c r="H621" s="1705"/>
      <c r="I621" s="1705"/>
      <c r="J621" s="1705"/>
      <c r="K621" s="1705"/>
      <c r="L621" s="1705"/>
      <c r="M621" s="1705"/>
      <c r="N621" s="1705"/>
      <c r="O621" s="1705"/>
      <c r="P621" s="1705"/>
      <c r="Q621" s="1705"/>
      <c r="R621" s="1705"/>
      <c r="S621" s="1705"/>
      <c r="T621" s="1705"/>
      <c r="U621" s="1705"/>
      <c r="V621" s="1705"/>
      <c r="W621" s="1705"/>
      <c r="X621" s="1705"/>
      <c r="Y621" s="1705"/>
      <c r="Z621" s="1705"/>
      <c r="AA621" s="1705"/>
      <c r="AB621" s="1705"/>
      <c r="AC621" s="1705"/>
      <c r="AD621" s="1705"/>
      <c r="AE621" s="1705"/>
      <c r="AF621" s="1705"/>
      <c r="AG621" s="1705"/>
      <c r="AH621" s="1705"/>
    </row>
    <row r="622" spans="1:34" ht="15.75" customHeight="1">
      <c r="A622" s="1705"/>
      <c r="B622" s="1705"/>
      <c r="C622" s="1705"/>
      <c r="D622" s="1705"/>
      <c r="E622" s="1705"/>
      <c r="F622" s="1705"/>
      <c r="G622" s="1705"/>
      <c r="H622" s="1705"/>
      <c r="I622" s="1705"/>
      <c r="J622" s="1705"/>
      <c r="K622" s="1705"/>
      <c r="L622" s="1705"/>
      <c r="M622" s="1705"/>
      <c r="N622" s="1705"/>
      <c r="O622" s="1705"/>
      <c r="P622" s="1705"/>
      <c r="Q622" s="1705"/>
      <c r="R622" s="1705"/>
      <c r="S622" s="1705"/>
      <c r="T622" s="1705"/>
      <c r="U622" s="1705"/>
      <c r="V622" s="1705"/>
      <c r="W622" s="1705"/>
      <c r="X622" s="1705"/>
      <c r="Y622" s="1705"/>
      <c r="Z622" s="1705"/>
      <c r="AA622" s="1705"/>
      <c r="AB622" s="1705"/>
      <c r="AC622" s="1705"/>
      <c r="AD622" s="1705"/>
      <c r="AE622" s="1705"/>
      <c r="AF622" s="1705"/>
      <c r="AG622" s="1705"/>
      <c r="AH622" s="1705"/>
    </row>
    <row r="623" spans="1:34" ht="15.75" customHeight="1">
      <c r="A623" s="1705"/>
      <c r="B623" s="1705"/>
      <c r="C623" s="1705"/>
      <c r="D623" s="1705"/>
      <c r="E623" s="1705"/>
      <c r="F623" s="1705"/>
      <c r="G623" s="1705"/>
      <c r="H623" s="1705"/>
      <c r="I623" s="1705"/>
      <c r="J623" s="1705"/>
      <c r="K623" s="1705"/>
      <c r="L623" s="1705"/>
      <c r="M623" s="1705"/>
      <c r="N623" s="1705"/>
      <c r="O623" s="1705"/>
      <c r="P623" s="1705"/>
      <c r="Q623" s="1705"/>
      <c r="R623" s="1705"/>
      <c r="S623" s="1705"/>
      <c r="T623" s="1705"/>
      <c r="U623" s="1705"/>
      <c r="V623" s="1705"/>
      <c r="W623" s="1705"/>
      <c r="X623" s="1705"/>
      <c r="Y623" s="1705"/>
      <c r="Z623" s="1705"/>
      <c r="AA623" s="1705"/>
      <c r="AB623" s="1705"/>
      <c r="AC623" s="1705"/>
      <c r="AD623" s="1705"/>
      <c r="AE623" s="1705"/>
      <c r="AF623" s="1705"/>
      <c r="AG623" s="1705"/>
      <c r="AH623" s="1705"/>
    </row>
    <row r="624" spans="1:34" ht="15.75" customHeight="1">
      <c r="A624" s="1705"/>
      <c r="B624" s="1705"/>
      <c r="C624" s="1705"/>
      <c r="D624" s="1705"/>
      <c r="E624" s="1705"/>
      <c r="F624" s="1705"/>
      <c r="G624" s="1705"/>
      <c r="H624" s="1705"/>
      <c r="I624" s="1705"/>
      <c r="J624" s="1705"/>
      <c r="K624" s="1705"/>
      <c r="L624" s="1705"/>
      <c r="M624" s="1705"/>
      <c r="N624" s="1705"/>
      <c r="O624" s="1705"/>
      <c r="P624" s="1705"/>
      <c r="Q624" s="1705"/>
      <c r="R624" s="1705"/>
      <c r="S624" s="1705"/>
      <c r="T624" s="1705"/>
      <c r="U624" s="1705"/>
      <c r="V624" s="1705"/>
      <c r="W624" s="1705"/>
      <c r="X624" s="1705"/>
      <c r="Y624" s="1705"/>
      <c r="Z624" s="1705"/>
      <c r="AA624" s="1705"/>
      <c r="AB624" s="1705"/>
      <c r="AC624" s="1705"/>
      <c r="AD624" s="1705"/>
      <c r="AE624" s="1705"/>
      <c r="AF624" s="1705"/>
      <c r="AG624" s="1705"/>
      <c r="AH624" s="1705"/>
    </row>
    <row r="625" spans="1:34" ht="15.75" customHeight="1">
      <c r="A625" s="1705"/>
      <c r="B625" s="1705"/>
      <c r="C625" s="1705"/>
      <c r="D625" s="1705"/>
      <c r="E625" s="1705"/>
      <c r="F625" s="1705"/>
      <c r="G625" s="1705"/>
      <c r="H625" s="1705"/>
      <c r="I625" s="1705"/>
      <c r="J625" s="1705"/>
      <c r="K625" s="1705"/>
      <c r="L625" s="1705"/>
      <c r="M625" s="1705"/>
      <c r="N625" s="1705"/>
      <c r="O625" s="1705"/>
      <c r="P625" s="1705"/>
      <c r="Q625" s="1705"/>
      <c r="R625" s="1705"/>
      <c r="S625" s="1705"/>
      <c r="T625" s="1705"/>
      <c r="U625" s="1705"/>
      <c r="V625" s="1705"/>
      <c r="W625" s="1705"/>
      <c r="X625" s="1705"/>
      <c r="Y625" s="1705"/>
      <c r="Z625" s="1705"/>
      <c r="AA625" s="1705"/>
      <c r="AB625" s="1705"/>
      <c r="AC625" s="1705"/>
      <c r="AD625" s="1705"/>
      <c r="AE625" s="1705"/>
      <c r="AF625" s="1705"/>
      <c r="AG625" s="1705"/>
      <c r="AH625" s="1705"/>
    </row>
    <row r="626" spans="1:34" ht="15.75" customHeight="1">
      <c r="A626" s="1705"/>
      <c r="B626" s="1705"/>
      <c r="C626" s="1705"/>
      <c r="D626" s="1705"/>
      <c r="E626" s="1705"/>
      <c r="F626" s="1705"/>
      <c r="G626" s="1705"/>
      <c r="H626" s="1705"/>
      <c r="I626" s="1705"/>
      <c r="J626" s="1705"/>
      <c r="K626" s="1705"/>
      <c r="L626" s="1705"/>
      <c r="M626" s="1705"/>
      <c r="N626" s="1705"/>
      <c r="O626" s="1705"/>
      <c r="P626" s="1705"/>
      <c r="Q626" s="1705"/>
      <c r="R626" s="1705"/>
      <c r="S626" s="1705"/>
      <c r="T626" s="1705"/>
      <c r="U626" s="1705"/>
      <c r="V626" s="1705"/>
      <c r="W626" s="1705"/>
      <c r="X626" s="1705"/>
      <c r="Y626" s="1705"/>
      <c r="Z626" s="1705"/>
      <c r="AA626" s="1705"/>
      <c r="AB626" s="1705"/>
      <c r="AC626" s="1705"/>
      <c r="AD626" s="1705"/>
      <c r="AE626" s="1705"/>
      <c r="AF626" s="1705"/>
      <c r="AG626" s="1705"/>
      <c r="AH626" s="1705"/>
    </row>
    <row r="627" spans="1:34" ht="15.75" customHeight="1">
      <c r="A627" s="1705"/>
      <c r="B627" s="1705"/>
      <c r="C627" s="1705"/>
      <c r="D627" s="1705"/>
      <c r="E627" s="1705"/>
      <c r="F627" s="1705"/>
      <c r="G627" s="1705"/>
      <c r="H627" s="1705"/>
      <c r="I627" s="1705"/>
      <c r="J627" s="1705"/>
      <c r="K627" s="1705"/>
      <c r="L627" s="1705"/>
      <c r="M627" s="1705"/>
      <c r="N627" s="1705"/>
      <c r="O627" s="1705"/>
      <c r="P627" s="1705"/>
      <c r="Q627" s="1705"/>
      <c r="R627" s="1705"/>
      <c r="S627" s="1705"/>
      <c r="T627" s="1705"/>
      <c r="U627" s="1705"/>
      <c r="V627" s="1705"/>
      <c r="W627" s="1705"/>
      <c r="X627" s="1705"/>
      <c r="Y627" s="1705"/>
      <c r="Z627" s="1705"/>
      <c r="AA627" s="1705"/>
      <c r="AB627" s="1705"/>
      <c r="AC627" s="1705"/>
      <c r="AD627" s="1705"/>
      <c r="AE627" s="1705"/>
      <c r="AF627" s="1705"/>
      <c r="AG627" s="1705"/>
      <c r="AH627" s="1705"/>
    </row>
    <row r="628" spans="1:34" ht="15.75" customHeight="1">
      <c r="A628" s="1705"/>
      <c r="B628" s="1705"/>
      <c r="C628" s="1705"/>
      <c r="D628" s="1705"/>
      <c r="E628" s="1705"/>
      <c r="F628" s="1705"/>
      <c r="G628" s="1705"/>
      <c r="H628" s="1705"/>
      <c r="I628" s="1705"/>
      <c r="J628" s="1705"/>
      <c r="K628" s="1705"/>
      <c r="L628" s="1705"/>
      <c r="M628" s="1705"/>
      <c r="N628" s="1705"/>
      <c r="O628" s="1705"/>
      <c r="P628" s="1705"/>
      <c r="Q628" s="1705"/>
      <c r="R628" s="1705"/>
      <c r="S628" s="1705"/>
      <c r="T628" s="1705"/>
      <c r="U628" s="1705"/>
      <c r="V628" s="1705"/>
      <c r="W628" s="1705"/>
      <c r="X628" s="1705"/>
      <c r="Y628" s="1705"/>
      <c r="Z628" s="1705"/>
      <c r="AA628" s="1705"/>
      <c r="AB628" s="1705"/>
      <c r="AC628" s="1705"/>
      <c r="AD628" s="1705"/>
      <c r="AE628" s="1705"/>
      <c r="AF628" s="1705"/>
      <c r="AG628" s="1705"/>
      <c r="AH628" s="1705"/>
    </row>
    <row r="629" spans="1:34" ht="15.75" customHeight="1">
      <c r="A629" s="1705"/>
      <c r="B629" s="1705"/>
      <c r="C629" s="1705"/>
      <c r="D629" s="1705"/>
      <c r="E629" s="1705"/>
      <c r="F629" s="1705"/>
      <c r="G629" s="1705"/>
      <c r="H629" s="1705"/>
      <c r="I629" s="1705"/>
      <c r="J629" s="1705"/>
      <c r="K629" s="1705"/>
      <c r="L629" s="1705"/>
      <c r="M629" s="1705"/>
      <c r="N629" s="1705"/>
      <c r="O629" s="1705"/>
      <c r="P629" s="1705"/>
      <c r="Q629" s="1705"/>
      <c r="R629" s="1705"/>
      <c r="S629" s="1705"/>
      <c r="T629" s="1705"/>
      <c r="U629" s="1705"/>
      <c r="V629" s="1705"/>
      <c r="W629" s="1705"/>
      <c r="X629" s="1705"/>
      <c r="Y629" s="1705"/>
      <c r="Z629" s="1705"/>
      <c r="AA629" s="1705"/>
      <c r="AB629" s="1705"/>
      <c r="AC629" s="1705"/>
      <c r="AD629" s="1705"/>
      <c r="AE629" s="1705"/>
      <c r="AF629" s="1705"/>
      <c r="AG629" s="1705"/>
      <c r="AH629" s="1705"/>
    </row>
    <row r="630" spans="1:34" ht="15.75" customHeight="1">
      <c r="A630" s="1705"/>
      <c r="B630" s="1705"/>
      <c r="C630" s="1705"/>
      <c r="D630" s="1705"/>
      <c r="E630" s="1705"/>
      <c r="F630" s="1705"/>
      <c r="G630" s="1705"/>
      <c r="H630" s="1705"/>
      <c r="I630" s="1705"/>
      <c r="J630" s="1705"/>
      <c r="K630" s="1705"/>
      <c r="L630" s="1705"/>
      <c r="M630" s="1705"/>
      <c r="N630" s="1705"/>
      <c r="O630" s="1705"/>
      <c r="P630" s="1705"/>
      <c r="Q630" s="1705"/>
      <c r="R630" s="1705"/>
      <c r="S630" s="1705"/>
      <c r="T630" s="1705"/>
      <c r="U630" s="1705"/>
      <c r="V630" s="1705"/>
      <c r="W630" s="1705"/>
      <c r="X630" s="1705"/>
      <c r="Y630" s="1705"/>
      <c r="Z630" s="1705"/>
      <c r="AA630" s="1705"/>
      <c r="AB630" s="1705"/>
      <c r="AC630" s="1705"/>
      <c r="AD630" s="1705"/>
      <c r="AE630" s="1705"/>
      <c r="AF630" s="1705"/>
      <c r="AG630" s="1705"/>
      <c r="AH630" s="1705"/>
    </row>
    <row r="631" spans="1:34" ht="15.75" customHeight="1">
      <c r="A631" s="1705"/>
      <c r="B631" s="1705"/>
      <c r="C631" s="1705"/>
      <c r="D631" s="1705"/>
      <c r="E631" s="1705"/>
      <c r="F631" s="1705"/>
      <c r="G631" s="1705"/>
      <c r="H631" s="1705"/>
      <c r="I631" s="1705"/>
      <c r="J631" s="1705"/>
      <c r="K631" s="1705"/>
      <c r="L631" s="1705"/>
      <c r="M631" s="1705"/>
      <c r="N631" s="1705"/>
      <c r="O631" s="1705"/>
      <c r="P631" s="1705"/>
      <c r="Q631" s="1705"/>
      <c r="R631" s="1705"/>
      <c r="S631" s="1705"/>
      <c r="T631" s="1705"/>
      <c r="U631" s="1705"/>
      <c r="V631" s="1705"/>
      <c r="W631" s="1705"/>
      <c r="X631" s="1705"/>
      <c r="Y631" s="1705"/>
      <c r="Z631" s="1705"/>
      <c r="AA631" s="1705"/>
      <c r="AB631" s="1705"/>
      <c r="AC631" s="1705"/>
      <c r="AD631" s="1705"/>
      <c r="AE631" s="1705"/>
      <c r="AF631" s="1705"/>
      <c r="AG631" s="1705"/>
      <c r="AH631" s="1705"/>
    </row>
    <row r="632" spans="1:34" ht="15.75" customHeight="1">
      <c r="A632" s="1705"/>
      <c r="B632" s="1705"/>
      <c r="C632" s="1705"/>
      <c r="D632" s="1705"/>
      <c r="E632" s="1705"/>
      <c r="F632" s="1705"/>
      <c r="G632" s="1705"/>
      <c r="H632" s="1705"/>
      <c r="I632" s="1705"/>
      <c r="J632" s="1705"/>
      <c r="K632" s="1705"/>
      <c r="L632" s="1705"/>
      <c r="M632" s="1705"/>
      <c r="N632" s="1705"/>
      <c r="O632" s="1705"/>
      <c r="P632" s="1705"/>
      <c r="Q632" s="1705"/>
      <c r="R632" s="1705"/>
      <c r="S632" s="1705"/>
      <c r="T632" s="1705"/>
      <c r="U632" s="1705"/>
      <c r="V632" s="1705"/>
      <c r="W632" s="1705"/>
      <c r="X632" s="1705"/>
      <c r="Y632" s="1705"/>
      <c r="Z632" s="1705"/>
      <c r="AA632" s="1705"/>
      <c r="AB632" s="1705"/>
      <c r="AC632" s="1705"/>
      <c r="AD632" s="1705"/>
      <c r="AE632" s="1705"/>
      <c r="AF632" s="1705"/>
      <c r="AG632" s="1705"/>
      <c r="AH632" s="1705"/>
    </row>
    <row r="633" spans="1:34" ht="15.75" customHeight="1">
      <c r="A633" s="1705"/>
      <c r="B633" s="1705"/>
      <c r="C633" s="1705"/>
      <c r="D633" s="1705"/>
      <c r="E633" s="1705"/>
      <c r="F633" s="1705"/>
      <c r="G633" s="1705"/>
      <c r="H633" s="1705"/>
      <c r="I633" s="1705"/>
      <c r="J633" s="1705"/>
      <c r="K633" s="1705"/>
      <c r="L633" s="1705"/>
      <c r="M633" s="1705"/>
      <c r="N633" s="1705"/>
      <c r="O633" s="1705"/>
      <c r="P633" s="1705"/>
      <c r="Q633" s="1705"/>
      <c r="R633" s="1705"/>
      <c r="S633" s="1705"/>
      <c r="T633" s="1705"/>
      <c r="U633" s="1705"/>
      <c r="V633" s="1705"/>
      <c r="W633" s="1705"/>
      <c r="X633" s="1705"/>
      <c r="Y633" s="1705"/>
      <c r="Z633" s="1705"/>
      <c r="AA633" s="1705"/>
      <c r="AB633" s="1705"/>
      <c r="AC633" s="1705"/>
      <c r="AD633" s="1705"/>
      <c r="AE633" s="1705"/>
      <c r="AF633" s="1705"/>
      <c r="AG633" s="1705"/>
      <c r="AH633" s="1705"/>
    </row>
    <row r="634" spans="1:34" ht="15.75" customHeight="1">
      <c r="A634" s="1705"/>
      <c r="B634" s="1705"/>
      <c r="C634" s="1705"/>
      <c r="D634" s="1705"/>
      <c r="E634" s="1705"/>
      <c r="F634" s="1705"/>
      <c r="G634" s="1705"/>
      <c r="H634" s="1705"/>
      <c r="I634" s="1705"/>
      <c r="J634" s="1705"/>
      <c r="K634" s="1705"/>
      <c r="L634" s="1705"/>
      <c r="M634" s="1705"/>
      <c r="N634" s="1705"/>
      <c r="O634" s="1705"/>
      <c r="P634" s="1705"/>
      <c r="Q634" s="1705"/>
      <c r="R634" s="1705"/>
      <c r="S634" s="1705"/>
      <c r="T634" s="1705"/>
      <c r="U634" s="1705"/>
      <c r="V634" s="1705"/>
      <c r="W634" s="1705"/>
      <c r="X634" s="1705"/>
      <c r="Y634" s="1705"/>
      <c r="Z634" s="1705"/>
      <c r="AA634" s="1705"/>
      <c r="AB634" s="1705"/>
      <c r="AC634" s="1705"/>
      <c r="AD634" s="1705"/>
      <c r="AE634" s="1705"/>
      <c r="AF634" s="1705"/>
      <c r="AG634" s="1705"/>
      <c r="AH634" s="1705"/>
    </row>
    <row r="635" spans="1:34" ht="15.75" customHeight="1">
      <c r="A635" s="1705"/>
      <c r="B635" s="1705"/>
      <c r="C635" s="1705"/>
      <c r="D635" s="1705"/>
      <c r="E635" s="1705"/>
      <c r="F635" s="1705"/>
      <c r="G635" s="1705"/>
      <c r="H635" s="1705"/>
      <c r="I635" s="1705"/>
      <c r="J635" s="1705"/>
      <c r="K635" s="1705"/>
      <c r="L635" s="1705"/>
      <c r="M635" s="1705"/>
      <c r="N635" s="1705"/>
      <c r="O635" s="1705"/>
      <c r="P635" s="1705"/>
      <c r="Q635" s="1705"/>
      <c r="R635" s="1705"/>
      <c r="S635" s="1705"/>
      <c r="T635" s="1705"/>
      <c r="U635" s="1705"/>
      <c r="V635" s="1705"/>
      <c r="W635" s="1705"/>
      <c r="X635" s="1705"/>
      <c r="Y635" s="1705"/>
      <c r="Z635" s="1705"/>
      <c r="AA635" s="1705"/>
      <c r="AB635" s="1705"/>
      <c r="AC635" s="1705"/>
      <c r="AD635" s="1705"/>
      <c r="AE635" s="1705"/>
      <c r="AF635" s="1705"/>
      <c r="AG635" s="1705"/>
      <c r="AH635" s="1705"/>
    </row>
    <row r="636" spans="1:34" ht="15.75" customHeight="1">
      <c r="A636" s="1705"/>
      <c r="B636" s="1705"/>
      <c r="C636" s="1705"/>
      <c r="D636" s="1705"/>
      <c r="E636" s="1705"/>
      <c r="F636" s="1705"/>
      <c r="G636" s="1705"/>
      <c r="H636" s="1705"/>
      <c r="I636" s="1705"/>
      <c r="J636" s="1705"/>
      <c r="K636" s="1705"/>
      <c r="L636" s="1705"/>
      <c r="M636" s="1705"/>
      <c r="N636" s="1705"/>
      <c r="O636" s="1705"/>
      <c r="P636" s="1705"/>
      <c r="Q636" s="1705"/>
      <c r="R636" s="1705"/>
      <c r="S636" s="1705"/>
      <c r="T636" s="1705"/>
      <c r="U636" s="1705"/>
      <c r="V636" s="1705"/>
      <c r="W636" s="1705"/>
      <c r="X636" s="1705"/>
      <c r="Y636" s="1705"/>
      <c r="Z636" s="1705"/>
      <c r="AA636" s="1705"/>
      <c r="AB636" s="1705"/>
      <c r="AC636" s="1705"/>
      <c r="AD636" s="1705"/>
      <c r="AE636" s="1705"/>
      <c r="AF636" s="1705"/>
      <c r="AG636" s="1705"/>
      <c r="AH636" s="1705"/>
    </row>
    <row r="637" spans="1:34" ht="15.75" customHeight="1">
      <c r="A637" s="1705"/>
      <c r="B637" s="1705"/>
      <c r="C637" s="1705"/>
      <c r="D637" s="1705"/>
      <c r="E637" s="1705"/>
      <c r="F637" s="1705"/>
      <c r="G637" s="1705"/>
      <c r="H637" s="1705"/>
      <c r="I637" s="1705"/>
      <c r="J637" s="1705"/>
      <c r="K637" s="1705"/>
      <c r="L637" s="1705"/>
      <c r="M637" s="1705"/>
      <c r="N637" s="1705"/>
      <c r="O637" s="1705"/>
      <c r="P637" s="1705"/>
      <c r="Q637" s="1705"/>
      <c r="R637" s="1705"/>
      <c r="S637" s="1705"/>
      <c r="T637" s="1705"/>
      <c r="U637" s="1705"/>
      <c r="V637" s="1705"/>
      <c r="W637" s="1705"/>
      <c r="X637" s="1705"/>
      <c r="Y637" s="1705"/>
      <c r="Z637" s="1705"/>
      <c r="AA637" s="1705"/>
      <c r="AB637" s="1705"/>
      <c r="AC637" s="1705"/>
      <c r="AD637" s="1705"/>
      <c r="AE637" s="1705"/>
      <c r="AF637" s="1705"/>
      <c r="AG637" s="1705"/>
      <c r="AH637" s="1705"/>
    </row>
    <row r="638" spans="1:34" ht="15.75" customHeight="1">
      <c r="A638" s="1705"/>
      <c r="B638" s="1705"/>
      <c r="C638" s="1705"/>
      <c r="D638" s="1705"/>
      <c r="E638" s="1705"/>
      <c r="F638" s="1705"/>
      <c r="G638" s="1705"/>
      <c r="H638" s="1705"/>
      <c r="I638" s="1705"/>
      <c r="J638" s="1705"/>
      <c r="K638" s="1705"/>
      <c r="L638" s="1705"/>
      <c r="M638" s="1705"/>
      <c r="N638" s="1705"/>
      <c r="O638" s="1705"/>
      <c r="P638" s="1705"/>
      <c r="Q638" s="1705"/>
      <c r="R638" s="1705"/>
      <c r="S638" s="1705"/>
      <c r="T638" s="1705"/>
      <c r="U638" s="1705"/>
      <c r="V638" s="1705"/>
      <c r="W638" s="1705"/>
      <c r="X638" s="1705"/>
      <c r="Y638" s="1705"/>
      <c r="Z638" s="1705"/>
      <c r="AA638" s="1705"/>
      <c r="AB638" s="1705"/>
      <c r="AC638" s="1705"/>
      <c r="AD638" s="1705"/>
      <c r="AE638" s="1705"/>
      <c r="AF638" s="1705"/>
      <c r="AG638" s="1705"/>
      <c r="AH638" s="1705"/>
    </row>
    <row r="639" spans="1:34" ht="15.75" customHeight="1">
      <c r="A639" s="1705"/>
      <c r="B639" s="1705"/>
      <c r="C639" s="1705"/>
      <c r="D639" s="1705"/>
      <c r="E639" s="1705"/>
      <c r="F639" s="1705"/>
      <c r="G639" s="1705"/>
      <c r="H639" s="1705"/>
      <c r="I639" s="1705"/>
      <c r="J639" s="1705"/>
      <c r="K639" s="1705"/>
      <c r="L639" s="1705"/>
      <c r="M639" s="1705"/>
      <c r="N639" s="1705"/>
      <c r="O639" s="1705"/>
      <c r="P639" s="1705"/>
      <c r="Q639" s="1705"/>
      <c r="R639" s="1705"/>
      <c r="S639" s="1705"/>
      <c r="T639" s="1705"/>
      <c r="U639" s="1705"/>
      <c r="V639" s="1705"/>
      <c r="W639" s="1705"/>
      <c r="X639" s="1705"/>
      <c r="Y639" s="1705"/>
      <c r="Z639" s="1705"/>
      <c r="AA639" s="1705"/>
      <c r="AB639" s="1705"/>
      <c r="AC639" s="1705"/>
      <c r="AD639" s="1705"/>
      <c r="AE639" s="1705"/>
      <c r="AF639" s="1705"/>
      <c r="AG639" s="1705"/>
      <c r="AH639" s="1705"/>
    </row>
    <row r="640" spans="1:34" ht="15.75" customHeight="1">
      <c r="A640" s="1705"/>
      <c r="B640" s="1705"/>
      <c r="C640" s="1705"/>
      <c r="D640" s="1705"/>
      <c r="E640" s="1705"/>
      <c r="F640" s="1705"/>
      <c r="G640" s="1705"/>
      <c r="H640" s="1705"/>
      <c r="I640" s="1705"/>
      <c r="J640" s="1705"/>
      <c r="K640" s="1705"/>
      <c r="L640" s="1705"/>
      <c r="M640" s="1705"/>
      <c r="N640" s="1705"/>
      <c r="O640" s="1705"/>
      <c r="P640" s="1705"/>
      <c r="Q640" s="1705"/>
      <c r="R640" s="1705"/>
      <c r="S640" s="1705"/>
      <c r="T640" s="1705"/>
      <c r="U640" s="1705"/>
      <c r="V640" s="1705"/>
      <c r="W640" s="1705"/>
      <c r="X640" s="1705"/>
      <c r="Y640" s="1705"/>
      <c r="Z640" s="1705"/>
      <c r="AA640" s="1705"/>
      <c r="AB640" s="1705"/>
      <c r="AC640" s="1705"/>
      <c r="AD640" s="1705"/>
      <c r="AE640" s="1705"/>
      <c r="AF640" s="1705"/>
      <c r="AG640" s="1705"/>
      <c r="AH640" s="1705"/>
    </row>
    <row r="641" spans="1:34" ht="15.75" customHeight="1">
      <c r="A641" s="1705"/>
      <c r="B641" s="1705"/>
      <c r="C641" s="1705"/>
      <c r="D641" s="1705"/>
      <c r="E641" s="1705"/>
      <c r="F641" s="1705"/>
      <c r="G641" s="1705"/>
      <c r="H641" s="1705"/>
      <c r="I641" s="1705"/>
      <c r="J641" s="1705"/>
      <c r="K641" s="1705"/>
      <c r="L641" s="1705"/>
      <c r="M641" s="1705"/>
      <c r="N641" s="1705"/>
      <c r="O641" s="1705"/>
      <c r="P641" s="1705"/>
      <c r="Q641" s="1705"/>
      <c r="R641" s="1705"/>
      <c r="S641" s="1705"/>
      <c r="T641" s="1705"/>
      <c r="U641" s="1705"/>
      <c r="V641" s="1705"/>
      <c r="W641" s="1705"/>
      <c r="X641" s="1705"/>
      <c r="Y641" s="1705"/>
      <c r="Z641" s="1705"/>
      <c r="AA641" s="1705"/>
      <c r="AB641" s="1705"/>
      <c r="AC641" s="1705"/>
      <c r="AD641" s="1705"/>
      <c r="AE641" s="1705"/>
      <c r="AF641" s="1705"/>
      <c r="AG641" s="1705"/>
      <c r="AH641" s="1705"/>
    </row>
    <row r="642" spans="1:34" ht="15.75" customHeight="1">
      <c r="A642" s="1705"/>
      <c r="B642" s="1705"/>
      <c r="C642" s="1705"/>
      <c r="D642" s="1705"/>
      <c r="E642" s="1705"/>
      <c r="F642" s="1705"/>
      <c r="G642" s="1705"/>
      <c r="H642" s="1705"/>
      <c r="I642" s="1705"/>
      <c r="J642" s="1705"/>
      <c r="K642" s="1705"/>
      <c r="L642" s="1705"/>
      <c r="M642" s="1705"/>
      <c r="N642" s="1705"/>
      <c r="O642" s="1705"/>
      <c r="P642" s="1705"/>
      <c r="Q642" s="1705"/>
      <c r="R642" s="1705"/>
      <c r="S642" s="1705"/>
      <c r="T642" s="1705"/>
      <c r="U642" s="1705"/>
      <c r="V642" s="1705"/>
      <c r="W642" s="1705"/>
      <c r="X642" s="1705"/>
      <c r="Y642" s="1705"/>
      <c r="Z642" s="1705"/>
      <c r="AA642" s="1705"/>
      <c r="AB642" s="1705"/>
      <c r="AC642" s="1705"/>
      <c r="AD642" s="1705"/>
      <c r="AE642" s="1705"/>
      <c r="AF642" s="1705"/>
      <c r="AG642" s="1705"/>
      <c r="AH642" s="1705"/>
    </row>
    <row r="643" spans="1:34" ht="15.75" customHeight="1">
      <c r="A643" s="1705"/>
      <c r="B643" s="1705"/>
      <c r="C643" s="1705"/>
      <c r="D643" s="1705"/>
      <c r="E643" s="1705"/>
      <c r="F643" s="1705"/>
      <c r="G643" s="1705"/>
      <c r="H643" s="1705"/>
      <c r="I643" s="1705"/>
      <c r="J643" s="1705"/>
      <c r="K643" s="1705"/>
      <c r="L643" s="1705"/>
      <c r="M643" s="1705"/>
      <c r="N643" s="1705"/>
      <c r="O643" s="1705"/>
      <c r="P643" s="1705"/>
      <c r="Q643" s="1705"/>
      <c r="R643" s="1705"/>
      <c r="S643" s="1705"/>
      <c r="T643" s="1705"/>
      <c r="U643" s="1705"/>
      <c r="V643" s="1705"/>
      <c r="W643" s="1705"/>
      <c r="X643" s="1705"/>
      <c r="Y643" s="1705"/>
      <c r="Z643" s="1705"/>
      <c r="AA643" s="1705"/>
      <c r="AB643" s="1705"/>
      <c r="AC643" s="1705"/>
      <c r="AD643" s="1705"/>
      <c r="AE643" s="1705"/>
      <c r="AF643" s="1705"/>
      <c r="AG643" s="1705"/>
      <c r="AH643" s="1705"/>
    </row>
    <row r="644" spans="1:34" ht="15.75" customHeight="1">
      <c r="A644" s="1705"/>
      <c r="B644" s="1705"/>
      <c r="C644" s="1705"/>
      <c r="D644" s="1705"/>
      <c r="E644" s="1705"/>
      <c r="F644" s="1705"/>
      <c r="G644" s="1705"/>
      <c r="H644" s="1705"/>
      <c r="I644" s="1705"/>
      <c r="J644" s="1705"/>
      <c r="K644" s="1705"/>
      <c r="L644" s="1705"/>
      <c r="M644" s="1705"/>
      <c r="N644" s="1705"/>
      <c r="O644" s="1705"/>
      <c r="P644" s="1705"/>
      <c r="Q644" s="1705"/>
      <c r="R644" s="1705"/>
      <c r="S644" s="1705"/>
      <c r="T644" s="1705"/>
      <c r="U644" s="1705"/>
      <c r="V644" s="1705"/>
      <c r="W644" s="1705"/>
      <c r="X644" s="1705"/>
      <c r="Y644" s="1705"/>
      <c r="Z644" s="1705"/>
      <c r="AA644" s="1705"/>
      <c r="AB644" s="1705"/>
      <c r="AC644" s="1705"/>
      <c r="AD644" s="1705"/>
      <c r="AE644" s="1705"/>
      <c r="AF644" s="1705"/>
      <c r="AG644" s="1705"/>
      <c r="AH644" s="1705"/>
    </row>
    <row r="645" spans="1:34" ht="15.75" customHeight="1">
      <c r="A645" s="1705"/>
      <c r="B645" s="1705"/>
      <c r="C645" s="1705"/>
      <c r="D645" s="1705"/>
      <c r="E645" s="1705"/>
      <c r="F645" s="1705"/>
      <c r="G645" s="1705"/>
      <c r="H645" s="1705"/>
      <c r="I645" s="1705"/>
      <c r="J645" s="1705"/>
      <c r="K645" s="1705"/>
      <c r="L645" s="1705"/>
      <c r="M645" s="1705"/>
      <c r="N645" s="1705"/>
      <c r="O645" s="1705"/>
      <c r="P645" s="1705"/>
      <c r="Q645" s="1705"/>
      <c r="R645" s="1705"/>
      <c r="S645" s="1705"/>
      <c r="T645" s="1705"/>
      <c r="U645" s="1705"/>
      <c r="V645" s="1705"/>
      <c r="W645" s="1705"/>
      <c r="X645" s="1705"/>
      <c r="Y645" s="1705"/>
      <c r="Z645" s="1705"/>
      <c r="AA645" s="1705"/>
      <c r="AB645" s="1705"/>
      <c r="AC645" s="1705"/>
      <c r="AD645" s="1705"/>
      <c r="AE645" s="1705"/>
      <c r="AF645" s="1705"/>
      <c r="AG645" s="1705"/>
      <c r="AH645" s="1705"/>
    </row>
    <row r="646" spans="1:34" ht="15.75" customHeight="1">
      <c r="A646" s="1705"/>
      <c r="B646" s="1705"/>
      <c r="C646" s="1705"/>
      <c r="D646" s="1705"/>
      <c r="E646" s="1705"/>
      <c r="F646" s="1705"/>
      <c r="G646" s="1705"/>
      <c r="H646" s="1705"/>
      <c r="I646" s="1705"/>
      <c r="J646" s="1705"/>
      <c r="K646" s="1705"/>
      <c r="L646" s="1705"/>
      <c r="M646" s="1705"/>
      <c r="N646" s="1705"/>
      <c r="O646" s="1705"/>
      <c r="P646" s="1705"/>
      <c r="Q646" s="1705"/>
      <c r="R646" s="1705"/>
      <c r="S646" s="1705"/>
      <c r="T646" s="1705"/>
      <c r="U646" s="1705"/>
      <c r="V646" s="1705"/>
      <c r="W646" s="1705"/>
      <c r="X646" s="1705"/>
      <c r="Y646" s="1705"/>
      <c r="Z646" s="1705"/>
      <c r="AA646" s="1705"/>
      <c r="AB646" s="1705"/>
      <c r="AC646" s="1705"/>
      <c r="AD646" s="1705"/>
      <c r="AE646" s="1705"/>
      <c r="AF646" s="1705"/>
      <c r="AG646" s="1705"/>
      <c r="AH646" s="1705"/>
    </row>
    <row r="647" spans="1:34" ht="15.75" customHeight="1">
      <c r="A647" s="1705"/>
      <c r="B647" s="1705"/>
      <c r="C647" s="1705"/>
      <c r="D647" s="1705"/>
      <c r="E647" s="1705"/>
      <c r="F647" s="1705"/>
      <c r="G647" s="1705"/>
      <c r="H647" s="1705"/>
      <c r="I647" s="1705"/>
      <c r="J647" s="1705"/>
      <c r="K647" s="1705"/>
      <c r="L647" s="1705"/>
      <c r="M647" s="1705"/>
      <c r="N647" s="1705"/>
      <c r="O647" s="1705"/>
      <c r="P647" s="1705"/>
      <c r="Q647" s="1705"/>
      <c r="R647" s="1705"/>
      <c r="S647" s="1705"/>
      <c r="T647" s="1705"/>
      <c r="U647" s="1705"/>
      <c r="V647" s="1705"/>
      <c r="W647" s="1705"/>
      <c r="X647" s="1705"/>
      <c r="Y647" s="1705"/>
      <c r="Z647" s="1705"/>
      <c r="AA647" s="1705"/>
      <c r="AB647" s="1705"/>
      <c r="AC647" s="1705"/>
      <c r="AD647" s="1705"/>
      <c r="AE647" s="1705"/>
      <c r="AF647" s="1705"/>
      <c r="AG647" s="1705"/>
      <c r="AH647" s="1705"/>
    </row>
    <row r="648" spans="1:34" ht="15.75" customHeight="1">
      <c r="A648" s="1705"/>
      <c r="B648" s="1705"/>
      <c r="C648" s="1705"/>
      <c r="D648" s="1705"/>
      <c r="E648" s="1705"/>
      <c r="F648" s="1705"/>
      <c r="G648" s="1705"/>
      <c r="H648" s="1705"/>
      <c r="I648" s="1705"/>
      <c r="J648" s="1705"/>
      <c r="K648" s="1705"/>
      <c r="L648" s="1705"/>
      <c r="M648" s="1705"/>
      <c r="N648" s="1705"/>
      <c r="O648" s="1705"/>
      <c r="P648" s="1705"/>
      <c r="Q648" s="1705"/>
      <c r="R648" s="1705"/>
      <c r="S648" s="1705"/>
      <c r="T648" s="1705"/>
      <c r="U648" s="1705"/>
      <c r="V648" s="1705"/>
      <c r="W648" s="1705"/>
      <c r="X648" s="1705"/>
      <c r="Y648" s="1705"/>
      <c r="Z648" s="1705"/>
      <c r="AA648" s="1705"/>
      <c r="AB648" s="1705"/>
      <c r="AC648" s="1705"/>
      <c r="AD648" s="1705"/>
      <c r="AE648" s="1705"/>
      <c r="AF648" s="1705"/>
      <c r="AG648" s="1705"/>
      <c r="AH648" s="1705"/>
    </row>
    <row r="649" spans="1:34" ht="15.75" customHeight="1">
      <c r="A649" s="1705"/>
      <c r="B649" s="1705"/>
      <c r="C649" s="1705"/>
      <c r="D649" s="1705"/>
      <c r="E649" s="1705"/>
      <c r="F649" s="1705"/>
      <c r="G649" s="1705"/>
      <c r="H649" s="1705"/>
      <c r="I649" s="1705"/>
      <c r="J649" s="1705"/>
      <c r="K649" s="1705"/>
      <c r="L649" s="1705"/>
      <c r="M649" s="1705"/>
      <c r="N649" s="1705"/>
      <c r="O649" s="1705"/>
      <c r="P649" s="1705"/>
      <c r="Q649" s="1705"/>
      <c r="R649" s="1705"/>
      <c r="S649" s="1705"/>
      <c r="T649" s="1705"/>
      <c r="U649" s="1705"/>
      <c r="V649" s="1705"/>
      <c r="W649" s="1705"/>
      <c r="X649" s="1705"/>
      <c r="Y649" s="1705"/>
      <c r="Z649" s="1705"/>
      <c r="AA649" s="1705"/>
      <c r="AB649" s="1705"/>
      <c r="AC649" s="1705"/>
      <c r="AD649" s="1705"/>
      <c r="AE649" s="1705"/>
      <c r="AF649" s="1705"/>
      <c r="AG649" s="1705"/>
      <c r="AH649" s="1705"/>
    </row>
    <row r="650" spans="1:34" ht="15.75" customHeight="1">
      <c r="A650" s="1705"/>
      <c r="B650" s="1705"/>
      <c r="C650" s="1705"/>
      <c r="D650" s="1705"/>
      <c r="E650" s="1705"/>
      <c r="F650" s="1705"/>
      <c r="G650" s="1705"/>
      <c r="H650" s="1705"/>
      <c r="I650" s="1705"/>
      <c r="J650" s="1705"/>
      <c r="K650" s="1705"/>
      <c r="L650" s="1705"/>
      <c r="M650" s="1705"/>
      <c r="N650" s="1705"/>
      <c r="O650" s="1705"/>
      <c r="P650" s="1705"/>
      <c r="Q650" s="1705"/>
      <c r="R650" s="1705"/>
      <c r="S650" s="1705"/>
      <c r="T650" s="1705"/>
      <c r="U650" s="1705"/>
      <c r="V650" s="1705"/>
      <c r="W650" s="1705"/>
      <c r="X650" s="1705"/>
      <c r="Y650" s="1705"/>
      <c r="Z650" s="1705"/>
      <c r="AA650" s="1705"/>
      <c r="AB650" s="1705"/>
      <c r="AC650" s="1705"/>
      <c r="AD650" s="1705"/>
      <c r="AE650" s="1705"/>
      <c r="AF650" s="1705"/>
      <c r="AG650" s="1705"/>
      <c r="AH650" s="1705"/>
    </row>
    <row r="651" spans="1:34" ht="15.75" customHeight="1">
      <c r="A651" s="1705"/>
      <c r="B651" s="1705"/>
      <c r="C651" s="1705"/>
      <c r="D651" s="1705"/>
      <c r="E651" s="1705"/>
      <c r="F651" s="1705"/>
      <c r="G651" s="1705"/>
      <c r="H651" s="1705"/>
      <c r="I651" s="1705"/>
      <c r="J651" s="1705"/>
      <c r="K651" s="1705"/>
      <c r="L651" s="1705"/>
      <c r="M651" s="1705"/>
      <c r="N651" s="1705"/>
      <c r="O651" s="1705"/>
      <c r="P651" s="1705"/>
      <c r="Q651" s="1705"/>
      <c r="R651" s="1705"/>
      <c r="S651" s="1705"/>
      <c r="T651" s="1705"/>
      <c r="U651" s="1705"/>
      <c r="V651" s="1705"/>
      <c r="W651" s="1705"/>
      <c r="X651" s="1705"/>
      <c r="Y651" s="1705"/>
      <c r="Z651" s="1705"/>
      <c r="AA651" s="1705"/>
      <c r="AB651" s="1705"/>
      <c r="AC651" s="1705"/>
      <c r="AD651" s="1705"/>
      <c r="AE651" s="1705"/>
      <c r="AF651" s="1705"/>
      <c r="AG651" s="1705"/>
      <c r="AH651" s="1705"/>
    </row>
    <row r="652" spans="1:34" ht="15.75" customHeight="1">
      <c r="A652" s="1705"/>
      <c r="B652" s="1705"/>
      <c r="C652" s="1705"/>
      <c r="D652" s="1705"/>
      <c r="E652" s="1705"/>
      <c r="F652" s="1705"/>
      <c r="G652" s="1705"/>
      <c r="H652" s="1705"/>
      <c r="I652" s="1705"/>
      <c r="J652" s="1705"/>
      <c r="K652" s="1705"/>
      <c r="L652" s="1705"/>
      <c r="M652" s="1705"/>
      <c r="N652" s="1705"/>
      <c r="O652" s="1705"/>
      <c r="P652" s="1705"/>
      <c r="Q652" s="1705"/>
      <c r="R652" s="1705"/>
      <c r="S652" s="1705"/>
      <c r="T652" s="1705"/>
      <c r="U652" s="1705"/>
      <c r="V652" s="1705"/>
      <c r="W652" s="1705"/>
      <c r="X652" s="1705"/>
      <c r="Y652" s="1705"/>
      <c r="Z652" s="1705"/>
      <c r="AA652" s="1705"/>
      <c r="AB652" s="1705"/>
      <c r="AC652" s="1705"/>
      <c r="AD652" s="1705"/>
      <c r="AE652" s="1705"/>
      <c r="AF652" s="1705"/>
      <c r="AG652" s="1705"/>
      <c r="AH652" s="1705"/>
    </row>
    <row r="653" spans="1:34" ht="15.75" customHeight="1">
      <c r="A653" s="1705"/>
      <c r="B653" s="1705"/>
      <c r="C653" s="1705"/>
      <c r="D653" s="1705"/>
      <c r="E653" s="1705"/>
      <c r="F653" s="1705"/>
      <c r="G653" s="1705"/>
      <c r="H653" s="1705"/>
      <c r="I653" s="1705"/>
      <c r="J653" s="1705"/>
      <c r="K653" s="1705"/>
      <c r="L653" s="1705"/>
      <c r="M653" s="1705"/>
      <c r="N653" s="1705"/>
      <c r="O653" s="1705"/>
      <c r="P653" s="1705"/>
      <c r="Q653" s="1705"/>
      <c r="R653" s="1705"/>
      <c r="S653" s="1705"/>
      <c r="T653" s="1705"/>
      <c r="U653" s="1705"/>
      <c r="V653" s="1705"/>
      <c r="W653" s="1705"/>
      <c r="X653" s="1705"/>
      <c r="Y653" s="1705"/>
      <c r="Z653" s="1705"/>
      <c r="AA653" s="1705"/>
      <c r="AB653" s="1705"/>
      <c r="AC653" s="1705"/>
      <c r="AD653" s="1705"/>
      <c r="AE653" s="1705"/>
      <c r="AF653" s="1705"/>
      <c r="AG653" s="1705"/>
      <c r="AH653" s="1705"/>
    </row>
    <row r="654" spans="1:34" ht="15.75" customHeight="1">
      <c r="A654" s="1705"/>
      <c r="B654" s="1705"/>
      <c r="C654" s="1705"/>
      <c r="D654" s="1705"/>
      <c r="E654" s="1705"/>
      <c r="F654" s="1705"/>
      <c r="G654" s="1705"/>
      <c r="H654" s="1705"/>
      <c r="I654" s="1705"/>
      <c r="J654" s="1705"/>
      <c r="K654" s="1705"/>
      <c r="L654" s="1705"/>
      <c r="M654" s="1705"/>
      <c r="N654" s="1705"/>
      <c r="O654" s="1705"/>
      <c r="P654" s="1705"/>
      <c r="Q654" s="1705"/>
      <c r="R654" s="1705"/>
      <c r="S654" s="1705"/>
      <c r="T654" s="1705"/>
      <c r="U654" s="1705"/>
      <c r="V654" s="1705"/>
      <c r="W654" s="1705"/>
      <c r="X654" s="1705"/>
      <c r="Y654" s="1705"/>
      <c r="Z654" s="1705"/>
      <c r="AA654" s="1705"/>
      <c r="AB654" s="1705"/>
      <c r="AC654" s="1705"/>
      <c r="AD654" s="1705"/>
      <c r="AE654" s="1705"/>
      <c r="AF654" s="1705"/>
      <c r="AG654" s="1705"/>
      <c r="AH654" s="1705"/>
    </row>
    <row r="655" spans="1:34" ht="15.75" customHeight="1">
      <c r="A655" s="1705"/>
      <c r="B655" s="1705"/>
      <c r="C655" s="1705"/>
      <c r="D655" s="1705"/>
      <c r="E655" s="1705"/>
      <c r="F655" s="1705"/>
      <c r="G655" s="1705"/>
      <c r="H655" s="1705"/>
      <c r="I655" s="1705"/>
      <c r="J655" s="1705"/>
      <c r="K655" s="1705"/>
      <c r="L655" s="1705"/>
      <c r="M655" s="1705"/>
      <c r="N655" s="1705"/>
      <c r="O655" s="1705"/>
      <c r="P655" s="1705"/>
      <c r="Q655" s="1705"/>
      <c r="R655" s="1705"/>
      <c r="S655" s="1705"/>
      <c r="T655" s="1705"/>
      <c r="U655" s="1705"/>
      <c r="V655" s="1705"/>
      <c r="W655" s="1705"/>
      <c r="X655" s="1705"/>
      <c r="Y655" s="1705"/>
      <c r="Z655" s="1705"/>
      <c r="AA655" s="1705"/>
      <c r="AB655" s="1705"/>
      <c r="AC655" s="1705"/>
      <c r="AD655" s="1705"/>
      <c r="AE655" s="1705"/>
      <c r="AF655" s="1705"/>
      <c r="AG655" s="1705"/>
      <c r="AH655" s="1705"/>
    </row>
    <row r="656" spans="1:34" ht="15.75" customHeight="1">
      <c r="A656" s="1705"/>
      <c r="B656" s="1705"/>
      <c r="C656" s="1705"/>
      <c r="D656" s="1705"/>
      <c r="E656" s="1705"/>
      <c r="F656" s="1705"/>
      <c r="G656" s="1705"/>
      <c r="H656" s="1705"/>
      <c r="I656" s="1705"/>
      <c r="J656" s="1705"/>
      <c r="K656" s="1705"/>
      <c r="L656" s="1705"/>
      <c r="M656" s="1705"/>
      <c r="N656" s="1705"/>
      <c r="O656" s="1705"/>
      <c r="P656" s="1705"/>
      <c r="Q656" s="1705"/>
      <c r="R656" s="1705"/>
      <c r="S656" s="1705"/>
      <c r="T656" s="1705"/>
      <c r="U656" s="1705"/>
      <c r="V656" s="1705"/>
      <c r="W656" s="1705"/>
      <c r="X656" s="1705"/>
      <c r="Y656" s="1705"/>
      <c r="Z656" s="1705"/>
      <c r="AA656" s="1705"/>
      <c r="AB656" s="1705"/>
      <c r="AC656" s="1705"/>
      <c r="AD656" s="1705"/>
      <c r="AE656" s="1705"/>
      <c r="AF656" s="1705"/>
      <c r="AG656" s="1705"/>
      <c r="AH656" s="1705"/>
    </row>
    <row r="657" spans="1:34" ht="15.75" customHeight="1">
      <c r="A657" s="1705"/>
      <c r="B657" s="1705"/>
      <c r="C657" s="1705"/>
      <c r="D657" s="1705"/>
      <c r="E657" s="1705"/>
      <c r="F657" s="1705"/>
      <c r="G657" s="1705"/>
      <c r="H657" s="1705"/>
      <c r="I657" s="1705"/>
      <c r="J657" s="1705"/>
      <c r="K657" s="1705"/>
      <c r="L657" s="1705"/>
      <c r="M657" s="1705"/>
      <c r="N657" s="1705"/>
      <c r="O657" s="1705"/>
      <c r="P657" s="1705"/>
      <c r="Q657" s="1705"/>
      <c r="R657" s="1705"/>
      <c r="S657" s="1705"/>
      <c r="T657" s="1705"/>
      <c r="U657" s="1705"/>
      <c r="V657" s="1705"/>
      <c r="W657" s="1705"/>
      <c r="X657" s="1705"/>
      <c r="Y657" s="1705"/>
      <c r="Z657" s="1705"/>
      <c r="AA657" s="1705"/>
      <c r="AB657" s="1705"/>
      <c r="AC657" s="1705"/>
      <c r="AD657" s="1705"/>
      <c r="AE657" s="1705"/>
      <c r="AF657" s="1705"/>
      <c r="AG657" s="1705"/>
      <c r="AH657" s="1705"/>
    </row>
    <row r="658" spans="1:34" ht="15.75" customHeight="1">
      <c r="A658" s="1705"/>
      <c r="B658" s="1705"/>
      <c r="C658" s="1705"/>
      <c r="D658" s="1705"/>
      <c r="E658" s="1705"/>
      <c r="F658" s="1705"/>
      <c r="G658" s="1705"/>
      <c r="H658" s="1705"/>
      <c r="I658" s="1705"/>
      <c r="J658" s="1705"/>
      <c r="K658" s="1705"/>
      <c r="L658" s="1705"/>
      <c r="M658" s="1705"/>
      <c r="N658" s="1705"/>
      <c r="O658" s="1705"/>
      <c r="P658" s="1705"/>
      <c r="Q658" s="1705"/>
      <c r="R658" s="1705"/>
      <c r="S658" s="1705"/>
      <c r="T658" s="1705"/>
      <c r="U658" s="1705"/>
      <c r="V658" s="1705"/>
      <c r="W658" s="1705"/>
      <c r="X658" s="1705"/>
      <c r="Y658" s="1705"/>
      <c r="Z658" s="1705"/>
      <c r="AA658" s="1705"/>
      <c r="AB658" s="1705"/>
      <c r="AC658" s="1705"/>
      <c r="AD658" s="1705"/>
      <c r="AE658" s="1705"/>
      <c r="AF658" s="1705"/>
      <c r="AG658" s="1705"/>
      <c r="AH658" s="1705"/>
    </row>
    <row r="659" spans="1:34" ht="15.75" customHeight="1">
      <c r="A659" s="1705"/>
      <c r="B659" s="1705"/>
      <c r="C659" s="1705"/>
      <c r="D659" s="1705"/>
      <c r="E659" s="1705"/>
      <c r="F659" s="1705"/>
      <c r="G659" s="1705"/>
      <c r="H659" s="1705"/>
      <c r="I659" s="1705"/>
      <c r="J659" s="1705"/>
      <c r="K659" s="1705"/>
      <c r="L659" s="1705"/>
      <c r="M659" s="1705"/>
      <c r="N659" s="1705"/>
      <c r="O659" s="1705"/>
      <c r="P659" s="1705"/>
      <c r="Q659" s="1705"/>
      <c r="R659" s="1705"/>
      <c r="S659" s="1705"/>
      <c r="T659" s="1705"/>
      <c r="U659" s="1705"/>
      <c r="V659" s="1705"/>
      <c r="W659" s="1705"/>
      <c r="X659" s="1705"/>
      <c r="Y659" s="1705"/>
      <c r="Z659" s="1705"/>
      <c r="AA659" s="1705"/>
      <c r="AB659" s="1705"/>
      <c r="AC659" s="1705"/>
      <c r="AD659" s="1705"/>
      <c r="AE659" s="1705"/>
      <c r="AF659" s="1705"/>
      <c r="AG659" s="1705"/>
      <c r="AH659" s="1705"/>
    </row>
    <row r="660" spans="1:34" ht="15.75" customHeight="1">
      <c r="A660" s="1705"/>
      <c r="B660" s="1705"/>
      <c r="C660" s="1705"/>
      <c r="D660" s="1705"/>
      <c r="E660" s="1705"/>
      <c r="F660" s="1705"/>
      <c r="G660" s="1705"/>
      <c r="H660" s="1705"/>
      <c r="I660" s="1705"/>
      <c r="J660" s="1705"/>
      <c r="K660" s="1705"/>
      <c r="L660" s="1705"/>
      <c r="M660" s="1705"/>
      <c r="N660" s="1705"/>
      <c r="O660" s="1705"/>
      <c r="P660" s="1705"/>
      <c r="Q660" s="1705"/>
      <c r="R660" s="1705"/>
      <c r="S660" s="1705"/>
      <c r="T660" s="1705"/>
      <c r="U660" s="1705"/>
      <c r="V660" s="1705"/>
      <c r="W660" s="1705"/>
      <c r="X660" s="1705"/>
      <c r="Y660" s="1705"/>
      <c r="Z660" s="1705"/>
      <c r="AA660" s="1705"/>
      <c r="AB660" s="1705"/>
      <c r="AC660" s="1705"/>
      <c r="AD660" s="1705"/>
      <c r="AE660" s="1705"/>
      <c r="AF660" s="1705"/>
      <c r="AG660" s="1705"/>
      <c r="AH660" s="1705"/>
    </row>
    <row r="661" spans="1:34" ht="15.75" customHeight="1">
      <c r="A661" s="1705"/>
      <c r="B661" s="1705"/>
      <c r="C661" s="1705"/>
      <c r="D661" s="1705"/>
      <c r="E661" s="1705"/>
      <c r="F661" s="1705"/>
      <c r="G661" s="1705"/>
      <c r="H661" s="1705"/>
      <c r="I661" s="1705"/>
      <c r="J661" s="1705"/>
      <c r="K661" s="1705"/>
      <c r="L661" s="1705"/>
      <c r="M661" s="1705"/>
      <c r="N661" s="1705"/>
      <c r="O661" s="1705"/>
      <c r="P661" s="1705"/>
      <c r="Q661" s="1705"/>
      <c r="R661" s="1705"/>
      <c r="S661" s="1705"/>
      <c r="T661" s="1705"/>
      <c r="U661" s="1705"/>
      <c r="V661" s="1705"/>
      <c r="W661" s="1705"/>
      <c r="X661" s="1705"/>
      <c r="Y661" s="1705"/>
      <c r="Z661" s="1705"/>
      <c r="AA661" s="1705"/>
      <c r="AB661" s="1705"/>
      <c r="AC661" s="1705"/>
      <c r="AD661" s="1705"/>
      <c r="AE661" s="1705"/>
      <c r="AF661" s="1705"/>
      <c r="AG661" s="1705"/>
      <c r="AH661" s="1705"/>
    </row>
    <row r="662" spans="1:34" ht="15.75" customHeight="1">
      <c r="A662" s="1705"/>
      <c r="B662" s="1705"/>
      <c r="C662" s="1705"/>
      <c r="D662" s="1705"/>
      <c r="E662" s="1705"/>
      <c r="F662" s="1705"/>
      <c r="G662" s="1705"/>
      <c r="H662" s="1705"/>
      <c r="I662" s="1705"/>
      <c r="J662" s="1705"/>
      <c r="K662" s="1705"/>
      <c r="L662" s="1705"/>
      <c r="M662" s="1705"/>
      <c r="N662" s="1705"/>
      <c r="O662" s="1705"/>
      <c r="P662" s="1705"/>
      <c r="Q662" s="1705"/>
      <c r="R662" s="1705"/>
      <c r="S662" s="1705"/>
      <c r="T662" s="1705"/>
      <c r="U662" s="1705"/>
      <c r="V662" s="1705"/>
      <c r="W662" s="1705"/>
      <c r="X662" s="1705"/>
      <c r="Y662" s="1705"/>
      <c r="Z662" s="1705"/>
      <c r="AA662" s="1705"/>
      <c r="AB662" s="1705"/>
      <c r="AC662" s="1705"/>
      <c r="AD662" s="1705"/>
      <c r="AE662" s="1705"/>
      <c r="AF662" s="1705"/>
      <c r="AG662" s="1705"/>
      <c r="AH662" s="1705"/>
    </row>
    <row r="663" spans="1:34" ht="15.75" customHeight="1">
      <c r="A663" s="1705"/>
      <c r="B663" s="1705"/>
      <c r="C663" s="1705"/>
      <c r="D663" s="1705"/>
      <c r="E663" s="1705"/>
      <c r="F663" s="1705"/>
      <c r="G663" s="1705"/>
      <c r="H663" s="1705"/>
      <c r="I663" s="1705"/>
      <c r="J663" s="1705"/>
      <c r="K663" s="1705"/>
      <c r="L663" s="1705"/>
      <c r="M663" s="1705"/>
      <c r="N663" s="1705"/>
      <c r="O663" s="1705"/>
      <c r="P663" s="1705"/>
      <c r="Q663" s="1705"/>
      <c r="R663" s="1705"/>
      <c r="S663" s="1705"/>
      <c r="T663" s="1705"/>
      <c r="U663" s="1705"/>
      <c r="V663" s="1705"/>
      <c r="W663" s="1705"/>
      <c r="X663" s="1705"/>
      <c r="Y663" s="1705"/>
      <c r="Z663" s="1705"/>
      <c r="AA663" s="1705"/>
      <c r="AB663" s="1705"/>
      <c r="AC663" s="1705"/>
      <c r="AD663" s="1705"/>
      <c r="AE663" s="1705"/>
      <c r="AF663" s="1705"/>
      <c r="AG663" s="1705"/>
      <c r="AH663" s="1705"/>
    </row>
    <row r="664" spans="1:34" ht="15.75" customHeight="1">
      <c r="A664" s="1705"/>
      <c r="B664" s="1705"/>
      <c r="C664" s="1705"/>
      <c r="D664" s="1705"/>
      <c r="E664" s="1705"/>
      <c r="F664" s="1705"/>
      <c r="G664" s="1705"/>
      <c r="H664" s="1705"/>
      <c r="I664" s="1705"/>
      <c r="J664" s="1705"/>
      <c r="K664" s="1705"/>
      <c r="L664" s="1705"/>
      <c r="M664" s="1705"/>
      <c r="N664" s="1705"/>
      <c r="O664" s="1705"/>
      <c r="P664" s="1705"/>
      <c r="Q664" s="1705"/>
      <c r="R664" s="1705"/>
      <c r="S664" s="1705"/>
      <c r="T664" s="1705"/>
      <c r="U664" s="1705"/>
      <c r="V664" s="1705"/>
      <c r="W664" s="1705"/>
      <c r="X664" s="1705"/>
      <c r="Y664" s="1705"/>
      <c r="Z664" s="1705"/>
      <c r="AA664" s="1705"/>
      <c r="AB664" s="1705"/>
      <c r="AC664" s="1705"/>
      <c r="AD664" s="1705"/>
      <c r="AE664" s="1705"/>
      <c r="AF664" s="1705"/>
      <c r="AG664" s="1705"/>
      <c r="AH664" s="1705"/>
    </row>
    <row r="665" spans="1:34" ht="15.75" customHeight="1">
      <c r="A665" s="1705"/>
      <c r="B665" s="1705"/>
      <c r="C665" s="1705"/>
      <c r="D665" s="1705"/>
      <c r="E665" s="1705"/>
      <c r="F665" s="1705"/>
      <c r="G665" s="1705"/>
      <c r="H665" s="1705"/>
      <c r="I665" s="1705"/>
      <c r="J665" s="1705"/>
      <c r="K665" s="1705"/>
      <c r="L665" s="1705"/>
      <c r="M665" s="1705"/>
      <c r="N665" s="1705"/>
      <c r="O665" s="1705"/>
      <c r="P665" s="1705"/>
      <c r="Q665" s="1705"/>
      <c r="R665" s="1705"/>
      <c r="S665" s="1705"/>
      <c r="T665" s="1705"/>
      <c r="U665" s="1705"/>
      <c r="V665" s="1705"/>
      <c r="W665" s="1705"/>
      <c r="X665" s="1705"/>
      <c r="Y665" s="1705"/>
      <c r="Z665" s="1705"/>
      <c r="AA665" s="1705"/>
      <c r="AB665" s="1705"/>
      <c r="AC665" s="1705"/>
      <c r="AD665" s="1705"/>
      <c r="AE665" s="1705"/>
      <c r="AF665" s="1705"/>
      <c r="AG665" s="1705"/>
      <c r="AH665" s="1705"/>
    </row>
    <row r="666" spans="1:34" ht="15.75" customHeight="1">
      <c r="A666" s="1705"/>
      <c r="B666" s="1705"/>
      <c r="C666" s="1705"/>
      <c r="D666" s="1705"/>
      <c r="E666" s="1705"/>
      <c r="F666" s="1705"/>
      <c r="G666" s="1705"/>
      <c r="H666" s="1705"/>
      <c r="I666" s="1705"/>
      <c r="J666" s="1705"/>
      <c r="K666" s="1705"/>
      <c r="L666" s="1705"/>
      <c r="M666" s="1705"/>
      <c r="N666" s="1705"/>
      <c r="O666" s="1705"/>
      <c r="P666" s="1705"/>
      <c r="Q666" s="1705"/>
      <c r="R666" s="1705"/>
      <c r="S666" s="1705"/>
      <c r="T666" s="1705"/>
      <c r="U666" s="1705"/>
      <c r="V666" s="1705"/>
      <c r="W666" s="1705"/>
      <c r="X666" s="1705"/>
      <c r="Y666" s="1705"/>
      <c r="Z666" s="1705"/>
      <c r="AA666" s="1705"/>
      <c r="AB666" s="1705"/>
      <c r="AC666" s="1705"/>
      <c r="AD666" s="1705"/>
      <c r="AE666" s="1705"/>
      <c r="AF666" s="1705"/>
      <c r="AG666" s="1705"/>
      <c r="AH666" s="1705"/>
    </row>
    <row r="667" spans="1:34" ht="15.75" customHeight="1">
      <c r="A667" s="1705"/>
      <c r="B667" s="1705"/>
      <c r="C667" s="1705"/>
      <c r="D667" s="1705"/>
      <c r="E667" s="1705"/>
      <c r="F667" s="1705"/>
      <c r="G667" s="1705"/>
      <c r="H667" s="1705"/>
      <c r="I667" s="1705"/>
      <c r="J667" s="1705"/>
      <c r="K667" s="1705"/>
      <c r="L667" s="1705"/>
      <c r="M667" s="1705"/>
      <c r="N667" s="1705"/>
      <c r="O667" s="1705"/>
      <c r="P667" s="1705"/>
      <c r="Q667" s="1705"/>
      <c r="R667" s="1705"/>
      <c r="S667" s="1705"/>
      <c r="T667" s="1705"/>
      <c r="U667" s="1705"/>
      <c r="V667" s="1705"/>
      <c r="W667" s="1705"/>
      <c r="X667" s="1705"/>
      <c r="Y667" s="1705"/>
      <c r="Z667" s="1705"/>
      <c r="AA667" s="1705"/>
      <c r="AB667" s="1705"/>
      <c r="AC667" s="1705"/>
      <c r="AD667" s="1705"/>
      <c r="AE667" s="1705"/>
      <c r="AF667" s="1705"/>
      <c r="AG667" s="1705"/>
      <c r="AH667" s="1705"/>
    </row>
    <row r="668" spans="1:34" ht="15.75" customHeight="1">
      <c r="A668" s="1705"/>
      <c r="B668" s="1705"/>
      <c r="C668" s="1705"/>
      <c r="D668" s="1705"/>
      <c r="E668" s="1705"/>
      <c r="F668" s="1705"/>
      <c r="G668" s="1705"/>
      <c r="H668" s="1705"/>
      <c r="I668" s="1705"/>
      <c r="J668" s="1705"/>
      <c r="K668" s="1705"/>
      <c r="L668" s="1705"/>
      <c r="M668" s="1705"/>
      <c r="N668" s="1705"/>
      <c r="O668" s="1705"/>
      <c r="P668" s="1705"/>
      <c r="Q668" s="1705"/>
      <c r="R668" s="1705"/>
      <c r="S668" s="1705"/>
      <c r="T668" s="1705"/>
      <c r="U668" s="1705"/>
      <c r="V668" s="1705"/>
      <c r="W668" s="1705"/>
      <c r="X668" s="1705"/>
      <c r="Y668" s="1705"/>
      <c r="Z668" s="1705"/>
      <c r="AA668" s="1705"/>
      <c r="AB668" s="1705"/>
      <c r="AC668" s="1705"/>
      <c r="AD668" s="1705"/>
      <c r="AE668" s="1705"/>
      <c r="AF668" s="1705"/>
      <c r="AG668" s="1705"/>
      <c r="AH668" s="1705"/>
    </row>
    <row r="669" spans="1:34" ht="15.75" customHeight="1">
      <c r="A669" s="1705"/>
      <c r="B669" s="1705"/>
      <c r="C669" s="1705"/>
      <c r="D669" s="1705"/>
      <c r="E669" s="1705"/>
      <c r="F669" s="1705"/>
      <c r="G669" s="1705"/>
      <c r="H669" s="1705"/>
      <c r="I669" s="1705"/>
      <c r="J669" s="1705"/>
      <c r="K669" s="1705"/>
      <c r="L669" s="1705"/>
      <c r="M669" s="1705"/>
      <c r="N669" s="1705"/>
      <c r="O669" s="1705"/>
      <c r="P669" s="1705"/>
      <c r="Q669" s="1705"/>
      <c r="R669" s="1705"/>
      <c r="S669" s="1705"/>
      <c r="T669" s="1705"/>
      <c r="U669" s="1705"/>
      <c r="V669" s="1705"/>
      <c r="W669" s="1705"/>
      <c r="X669" s="1705"/>
      <c r="Y669" s="1705"/>
      <c r="Z669" s="1705"/>
      <c r="AA669" s="1705"/>
      <c r="AB669" s="1705"/>
      <c r="AC669" s="1705"/>
      <c r="AD669" s="1705"/>
      <c r="AE669" s="1705"/>
      <c r="AF669" s="1705"/>
      <c r="AG669" s="1705"/>
      <c r="AH669" s="1705"/>
    </row>
    <row r="670" spans="1:34" ht="15.75" customHeight="1">
      <c r="A670" s="1705"/>
      <c r="B670" s="1705"/>
      <c r="C670" s="1705"/>
      <c r="D670" s="1705"/>
      <c r="E670" s="1705"/>
      <c r="F670" s="1705"/>
      <c r="G670" s="1705"/>
      <c r="H670" s="1705"/>
      <c r="I670" s="1705"/>
      <c r="J670" s="1705"/>
      <c r="K670" s="1705"/>
      <c r="L670" s="1705"/>
      <c r="M670" s="1705"/>
      <c r="N670" s="1705"/>
      <c r="O670" s="1705"/>
      <c r="P670" s="1705"/>
      <c r="Q670" s="1705"/>
      <c r="R670" s="1705"/>
      <c r="S670" s="1705"/>
      <c r="T670" s="1705"/>
      <c r="U670" s="1705"/>
      <c r="V670" s="1705"/>
      <c r="W670" s="1705"/>
      <c r="X670" s="1705"/>
      <c r="Y670" s="1705"/>
      <c r="Z670" s="1705"/>
      <c r="AA670" s="1705"/>
      <c r="AB670" s="1705"/>
      <c r="AC670" s="1705"/>
      <c r="AD670" s="1705"/>
      <c r="AE670" s="1705"/>
      <c r="AF670" s="1705"/>
      <c r="AG670" s="1705"/>
      <c r="AH670" s="1705"/>
    </row>
    <row r="671" spans="1:34" ht="15.75" customHeight="1">
      <c r="A671" s="1705"/>
      <c r="B671" s="1705"/>
      <c r="C671" s="1705"/>
      <c r="D671" s="1705"/>
      <c r="E671" s="1705"/>
      <c r="F671" s="1705"/>
      <c r="G671" s="1705"/>
      <c r="H671" s="1705"/>
      <c r="I671" s="1705"/>
      <c r="J671" s="1705"/>
      <c r="K671" s="1705"/>
      <c r="L671" s="1705"/>
      <c r="M671" s="1705"/>
      <c r="N671" s="1705"/>
      <c r="O671" s="1705"/>
      <c r="P671" s="1705"/>
      <c r="Q671" s="1705"/>
      <c r="R671" s="1705"/>
      <c r="S671" s="1705"/>
      <c r="T671" s="1705"/>
      <c r="U671" s="1705"/>
      <c r="V671" s="1705"/>
      <c r="W671" s="1705"/>
      <c r="X671" s="1705"/>
      <c r="Y671" s="1705"/>
      <c r="Z671" s="1705"/>
      <c r="AA671" s="1705"/>
      <c r="AB671" s="1705"/>
      <c r="AC671" s="1705"/>
      <c r="AD671" s="1705"/>
      <c r="AE671" s="1705"/>
      <c r="AF671" s="1705"/>
      <c r="AG671" s="1705"/>
      <c r="AH671" s="1705"/>
    </row>
    <row r="672" spans="1:34" ht="15.75" customHeight="1">
      <c r="A672" s="1705"/>
      <c r="B672" s="1705"/>
      <c r="C672" s="1705"/>
      <c r="D672" s="1705"/>
      <c r="E672" s="1705"/>
      <c r="F672" s="1705"/>
      <c r="G672" s="1705"/>
      <c r="H672" s="1705"/>
      <c r="I672" s="1705"/>
      <c r="J672" s="1705"/>
      <c r="K672" s="1705"/>
      <c r="L672" s="1705"/>
      <c r="M672" s="1705"/>
      <c r="N672" s="1705"/>
      <c r="O672" s="1705"/>
      <c r="P672" s="1705"/>
      <c r="Q672" s="1705"/>
      <c r="R672" s="1705"/>
      <c r="S672" s="1705"/>
      <c r="T672" s="1705"/>
      <c r="U672" s="1705"/>
      <c r="V672" s="1705"/>
      <c r="W672" s="1705"/>
      <c r="X672" s="1705"/>
      <c r="Y672" s="1705"/>
      <c r="Z672" s="1705"/>
      <c r="AA672" s="1705"/>
      <c r="AB672" s="1705"/>
      <c r="AC672" s="1705"/>
      <c r="AD672" s="1705"/>
      <c r="AE672" s="1705"/>
      <c r="AF672" s="1705"/>
      <c r="AG672" s="1705"/>
      <c r="AH672" s="1705"/>
    </row>
    <row r="673" spans="1:34" ht="15.75" customHeight="1">
      <c r="A673" s="1705"/>
      <c r="B673" s="1705"/>
      <c r="C673" s="1705"/>
      <c r="D673" s="1705"/>
      <c r="E673" s="1705"/>
      <c r="F673" s="1705"/>
      <c r="G673" s="1705"/>
      <c r="H673" s="1705"/>
      <c r="I673" s="1705"/>
      <c r="J673" s="1705"/>
      <c r="K673" s="1705"/>
      <c r="L673" s="1705"/>
      <c r="M673" s="1705"/>
      <c r="N673" s="1705"/>
      <c r="O673" s="1705"/>
      <c r="P673" s="1705"/>
      <c r="Q673" s="1705"/>
      <c r="R673" s="1705"/>
      <c r="S673" s="1705"/>
      <c r="T673" s="1705"/>
      <c r="U673" s="1705"/>
      <c r="V673" s="1705"/>
      <c r="W673" s="1705"/>
      <c r="X673" s="1705"/>
      <c r="Y673" s="1705"/>
      <c r="Z673" s="1705"/>
      <c r="AA673" s="1705"/>
      <c r="AB673" s="1705"/>
      <c r="AC673" s="1705"/>
      <c r="AD673" s="1705"/>
      <c r="AE673" s="1705"/>
      <c r="AF673" s="1705"/>
      <c r="AG673" s="1705"/>
      <c r="AH673" s="1705"/>
    </row>
    <row r="674" spans="1:34" ht="15.75" customHeight="1">
      <c r="A674" s="1705"/>
      <c r="B674" s="1705"/>
      <c r="C674" s="1705"/>
      <c r="D674" s="1705"/>
      <c r="E674" s="1705"/>
      <c r="F674" s="1705"/>
      <c r="G674" s="1705"/>
      <c r="H674" s="1705"/>
      <c r="I674" s="1705"/>
      <c r="J674" s="1705"/>
      <c r="K674" s="1705"/>
      <c r="L674" s="1705"/>
      <c r="M674" s="1705"/>
      <c r="N674" s="1705"/>
      <c r="O674" s="1705"/>
      <c r="P674" s="1705"/>
      <c r="Q674" s="1705"/>
      <c r="R674" s="1705"/>
      <c r="S674" s="1705"/>
      <c r="T674" s="1705"/>
      <c r="U674" s="1705"/>
      <c r="V674" s="1705"/>
      <c r="W674" s="1705"/>
      <c r="X674" s="1705"/>
      <c r="Y674" s="1705"/>
      <c r="Z674" s="1705"/>
      <c r="AA674" s="1705"/>
      <c r="AB674" s="1705"/>
      <c r="AC674" s="1705"/>
      <c r="AD674" s="1705"/>
      <c r="AE674" s="1705"/>
      <c r="AF674" s="1705"/>
      <c r="AG674" s="1705"/>
      <c r="AH674" s="1705"/>
    </row>
    <row r="675" spans="1:34" ht="15.75" customHeight="1">
      <c r="A675" s="1705"/>
      <c r="B675" s="1705"/>
      <c r="C675" s="1705"/>
      <c r="D675" s="1705"/>
      <c r="E675" s="1705"/>
      <c r="F675" s="1705"/>
      <c r="G675" s="1705"/>
      <c r="H675" s="1705"/>
      <c r="I675" s="1705"/>
      <c r="J675" s="1705"/>
      <c r="K675" s="1705"/>
      <c r="L675" s="1705"/>
      <c r="M675" s="1705"/>
      <c r="N675" s="1705"/>
      <c r="O675" s="1705"/>
      <c r="P675" s="1705"/>
      <c r="Q675" s="1705"/>
      <c r="R675" s="1705"/>
      <c r="S675" s="1705"/>
      <c r="T675" s="1705"/>
      <c r="U675" s="1705"/>
      <c r="V675" s="1705"/>
      <c r="W675" s="1705"/>
      <c r="X675" s="1705"/>
      <c r="Y675" s="1705"/>
      <c r="Z675" s="1705"/>
      <c r="AA675" s="1705"/>
      <c r="AB675" s="1705"/>
      <c r="AC675" s="1705"/>
      <c r="AD675" s="1705"/>
      <c r="AE675" s="1705"/>
      <c r="AF675" s="1705"/>
      <c r="AG675" s="1705"/>
      <c r="AH675" s="1705"/>
    </row>
    <row r="676" spans="1:34" ht="15.75" customHeight="1">
      <c r="A676" s="1705"/>
      <c r="B676" s="1705"/>
      <c r="C676" s="1705"/>
      <c r="D676" s="1705"/>
      <c r="E676" s="1705"/>
      <c r="F676" s="1705"/>
      <c r="G676" s="1705"/>
      <c r="H676" s="1705"/>
      <c r="I676" s="1705"/>
      <c r="J676" s="1705"/>
      <c r="K676" s="1705"/>
      <c r="L676" s="1705"/>
      <c r="M676" s="1705"/>
      <c r="N676" s="1705"/>
      <c r="O676" s="1705"/>
      <c r="P676" s="1705"/>
      <c r="Q676" s="1705"/>
      <c r="R676" s="1705"/>
      <c r="S676" s="1705"/>
      <c r="T676" s="1705"/>
      <c r="U676" s="1705"/>
      <c r="V676" s="1705"/>
      <c r="W676" s="1705"/>
      <c r="X676" s="1705"/>
      <c r="Y676" s="1705"/>
      <c r="Z676" s="1705"/>
      <c r="AA676" s="1705"/>
      <c r="AB676" s="1705"/>
      <c r="AC676" s="1705"/>
      <c r="AD676" s="1705"/>
      <c r="AE676" s="1705"/>
      <c r="AF676" s="1705"/>
      <c r="AG676" s="1705"/>
      <c r="AH676" s="1705"/>
    </row>
    <row r="677" spans="1:34" ht="15.75" customHeight="1">
      <c r="A677" s="1705"/>
      <c r="B677" s="1705"/>
      <c r="C677" s="1705"/>
      <c r="D677" s="1705"/>
      <c r="E677" s="1705"/>
      <c r="F677" s="1705"/>
      <c r="G677" s="1705"/>
      <c r="H677" s="1705"/>
      <c r="I677" s="1705"/>
      <c r="J677" s="1705"/>
      <c r="K677" s="1705"/>
      <c r="L677" s="1705"/>
      <c r="M677" s="1705"/>
      <c r="N677" s="1705"/>
      <c r="O677" s="1705"/>
      <c r="P677" s="1705"/>
      <c r="Q677" s="1705"/>
      <c r="R677" s="1705"/>
      <c r="S677" s="1705"/>
      <c r="T677" s="1705"/>
      <c r="U677" s="1705"/>
      <c r="V677" s="1705"/>
      <c r="W677" s="1705"/>
      <c r="X677" s="1705"/>
      <c r="Y677" s="1705"/>
      <c r="Z677" s="1705"/>
      <c r="AA677" s="1705"/>
      <c r="AB677" s="1705"/>
      <c r="AC677" s="1705"/>
      <c r="AD677" s="1705"/>
      <c r="AE677" s="1705"/>
      <c r="AF677" s="1705"/>
      <c r="AG677" s="1705"/>
      <c r="AH677" s="1705"/>
    </row>
    <row r="678" spans="1:34" ht="15.75" customHeight="1">
      <c r="A678" s="1705"/>
      <c r="B678" s="1705"/>
      <c r="C678" s="1705"/>
      <c r="D678" s="1705"/>
      <c r="E678" s="1705"/>
      <c r="F678" s="1705"/>
      <c r="G678" s="1705"/>
      <c r="H678" s="1705"/>
      <c r="I678" s="1705"/>
      <c r="J678" s="1705"/>
      <c r="K678" s="1705"/>
      <c r="L678" s="1705"/>
      <c r="M678" s="1705"/>
      <c r="N678" s="1705"/>
      <c r="O678" s="1705"/>
      <c r="P678" s="1705"/>
      <c r="Q678" s="1705"/>
      <c r="R678" s="1705"/>
      <c r="S678" s="1705"/>
      <c r="T678" s="1705"/>
      <c r="U678" s="1705"/>
      <c r="V678" s="1705"/>
      <c r="W678" s="1705"/>
      <c r="X678" s="1705"/>
      <c r="Y678" s="1705"/>
      <c r="Z678" s="1705"/>
      <c r="AA678" s="1705"/>
      <c r="AB678" s="1705"/>
      <c r="AC678" s="1705"/>
      <c r="AD678" s="1705"/>
      <c r="AE678" s="1705"/>
      <c r="AF678" s="1705"/>
      <c r="AG678" s="1705"/>
      <c r="AH678" s="1705"/>
    </row>
    <row r="679" spans="1:34" ht="15.75" customHeight="1">
      <c r="A679" s="1705"/>
      <c r="B679" s="1705"/>
      <c r="C679" s="1705"/>
      <c r="D679" s="1705"/>
      <c r="E679" s="1705"/>
      <c r="F679" s="1705"/>
      <c r="G679" s="1705"/>
      <c r="H679" s="1705"/>
      <c r="I679" s="1705"/>
      <c r="J679" s="1705"/>
      <c r="K679" s="1705"/>
      <c r="L679" s="1705"/>
      <c r="M679" s="1705"/>
      <c r="N679" s="1705"/>
      <c r="O679" s="1705"/>
      <c r="P679" s="1705"/>
      <c r="Q679" s="1705"/>
      <c r="R679" s="1705"/>
      <c r="S679" s="1705"/>
      <c r="T679" s="1705"/>
      <c r="U679" s="1705"/>
      <c r="V679" s="1705"/>
      <c r="W679" s="1705"/>
      <c r="X679" s="1705"/>
      <c r="Y679" s="1705"/>
      <c r="Z679" s="1705"/>
      <c r="AA679" s="1705"/>
      <c r="AB679" s="1705"/>
      <c r="AC679" s="1705"/>
      <c r="AD679" s="1705"/>
      <c r="AE679" s="1705"/>
      <c r="AF679" s="1705"/>
      <c r="AG679" s="1705"/>
      <c r="AH679" s="1705"/>
    </row>
    <row r="680" spans="1:34" ht="15.75" customHeight="1">
      <c r="A680" s="1705"/>
      <c r="B680" s="1705"/>
      <c r="C680" s="1705"/>
      <c r="D680" s="1705"/>
      <c r="E680" s="1705"/>
      <c r="F680" s="1705"/>
      <c r="G680" s="1705"/>
      <c r="H680" s="1705"/>
      <c r="I680" s="1705"/>
      <c r="J680" s="1705"/>
      <c r="K680" s="1705"/>
      <c r="L680" s="1705"/>
      <c r="M680" s="1705"/>
      <c r="N680" s="1705"/>
      <c r="O680" s="1705"/>
      <c r="P680" s="1705"/>
      <c r="Q680" s="1705"/>
      <c r="R680" s="1705"/>
      <c r="S680" s="1705"/>
      <c r="T680" s="1705"/>
      <c r="U680" s="1705"/>
      <c r="V680" s="1705"/>
      <c r="W680" s="1705"/>
      <c r="X680" s="1705"/>
      <c r="Y680" s="1705"/>
      <c r="Z680" s="1705"/>
      <c r="AA680" s="1705"/>
      <c r="AB680" s="1705"/>
      <c r="AC680" s="1705"/>
      <c r="AD680" s="1705"/>
      <c r="AE680" s="1705"/>
      <c r="AF680" s="1705"/>
      <c r="AG680" s="1705"/>
      <c r="AH680" s="1705"/>
    </row>
    <row r="681" spans="1:34" ht="15.75" customHeight="1">
      <c r="A681" s="1705"/>
      <c r="B681" s="1705"/>
      <c r="C681" s="1705"/>
      <c r="D681" s="1705"/>
      <c r="E681" s="1705"/>
      <c r="F681" s="1705"/>
      <c r="G681" s="1705"/>
      <c r="H681" s="1705"/>
      <c r="I681" s="1705"/>
      <c r="J681" s="1705"/>
      <c r="K681" s="1705"/>
      <c r="L681" s="1705"/>
      <c r="M681" s="1705"/>
      <c r="N681" s="1705"/>
      <c r="O681" s="1705"/>
      <c r="P681" s="1705"/>
      <c r="Q681" s="1705"/>
      <c r="R681" s="1705"/>
      <c r="S681" s="1705"/>
      <c r="T681" s="1705"/>
      <c r="U681" s="1705"/>
      <c r="V681" s="1705"/>
      <c r="W681" s="1705"/>
      <c r="X681" s="1705"/>
      <c r="Y681" s="1705"/>
      <c r="Z681" s="1705"/>
      <c r="AA681" s="1705"/>
      <c r="AB681" s="1705"/>
      <c r="AC681" s="1705"/>
      <c r="AD681" s="1705"/>
      <c r="AE681" s="1705"/>
      <c r="AF681" s="1705"/>
      <c r="AG681" s="1705"/>
      <c r="AH681" s="1705"/>
    </row>
    <row r="682" spans="1:34" ht="15.75" customHeight="1">
      <c r="A682" s="1705"/>
      <c r="B682" s="1705"/>
      <c r="C682" s="1705"/>
      <c r="D682" s="1705"/>
      <c r="E682" s="1705"/>
      <c r="F682" s="1705"/>
      <c r="G682" s="1705"/>
      <c r="H682" s="1705"/>
      <c r="I682" s="1705"/>
      <c r="J682" s="1705"/>
      <c r="K682" s="1705"/>
      <c r="L682" s="1705"/>
      <c r="M682" s="1705"/>
      <c r="N682" s="1705"/>
      <c r="O682" s="1705"/>
      <c r="P682" s="1705"/>
      <c r="Q682" s="1705"/>
      <c r="R682" s="1705"/>
      <c r="S682" s="1705"/>
      <c r="T682" s="1705"/>
      <c r="U682" s="1705"/>
      <c r="V682" s="1705"/>
      <c r="W682" s="1705"/>
      <c r="X682" s="1705"/>
      <c r="Y682" s="1705"/>
      <c r="Z682" s="1705"/>
      <c r="AA682" s="1705"/>
      <c r="AB682" s="1705"/>
      <c r="AC682" s="1705"/>
      <c r="AD682" s="1705"/>
      <c r="AE682" s="1705"/>
      <c r="AF682" s="1705"/>
      <c r="AG682" s="1705"/>
      <c r="AH682" s="1705"/>
    </row>
    <row r="683" spans="1:34" ht="15.75" customHeight="1">
      <c r="A683" s="1705"/>
      <c r="B683" s="1705"/>
      <c r="C683" s="1705"/>
      <c r="D683" s="1705"/>
      <c r="E683" s="1705"/>
      <c r="F683" s="1705"/>
      <c r="G683" s="1705"/>
      <c r="H683" s="1705"/>
      <c r="I683" s="1705"/>
      <c r="J683" s="1705"/>
      <c r="K683" s="1705"/>
      <c r="L683" s="1705"/>
      <c r="M683" s="1705"/>
      <c r="N683" s="1705"/>
      <c r="O683" s="1705"/>
      <c r="P683" s="1705"/>
      <c r="Q683" s="1705"/>
      <c r="R683" s="1705"/>
      <c r="S683" s="1705"/>
      <c r="T683" s="1705"/>
      <c r="U683" s="1705"/>
      <c r="V683" s="1705"/>
      <c r="W683" s="1705"/>
      <c r="X683" s="1705"/>
      <c r="Y683" s="1705"/>
      <c r="Z683" s="1705"/>
      <c r="AA683" s="1705"/>
      <c r="AB683" s="1705"/>
      <c r="AC683" s="1705"/>
      <c r="AD683" s="1705"/>
      <c r="AE683" s="1705"/>
      <c r="AF683" s="1705"/>
      <c r="AG683" s="1705"/>
      <c r="AH683" s="1705"/>
    </row>
    <row r="684" spans="1:34" ht="15.75" customHeight="1">
      <c r="A684" s="1705"/>
      <c r="B684" s="1705"/>
      <c r="C684" s="1705"/>
      <c r="D684" s="1705"/>
      <c r="E684" s="1705"/>
      <c r="F684" s="1705"/>
      <c r="G684" s="1705"/>
      <c r="H684" s="1705"/>
      <c r="I684" s="1705"/>
      <c r="J684" s="1705"/>
      <c r="K684" s="1705"/>
      <c r="L684" s="1705"/>
      <c r="M684" s="1705"/>
      <c r="N684" s="1705"/>
      <c r="O684" s="1705"/>
      <c r="P684" s="1705"/>
      <c r="Q684" s="1705"/>
      <c r="R684" s="1705"/>
      <c r="S684" s="1705"/>
      <c r="T684" s="1705"/>
      <c r="U684" s="1705"/>
      <c r="V684" s="1705"/>
      <c r="W684" s="1705"/>
      <c r="X684" s="1705"/>
      <c r="Y684" s="1705"/>
      <c r="Z684" s="1705"/>
      <c r="AA684" s="1705"/>
      <c r="AB684" s="1705"/>
      <c r="AC684" s="1705"/>
      <c r="AD684" s="1705"/>
      <c r="AE684" s="1705"/>
      <c r="AF684" s="1705"/>
      <c r="AG684" s="1705"/>
      <c r="AH684" s="1705"/>
    </row>
    <row r="685" spans="1:34" ht="15.75" customHeight="1">
      <c r="A685" s="1705"/>
      <c r="B685" s="1705"/>
      <c r="C685" s="1705"/>
      <c r="D685" s="1705"/>
      <c r="E685" s="1705"/>
      <c r="F685" s="1705"/>
      <c r="G685" s="1705"/>
      <c r="H685" s="1705"/>
      <c r="I685" s="1705"/>
      <c r="J685" s="1705"/>
      <c r="K685" s="1705"/>
      <c r="L685" s="1705"/>
      <c r="M685" s="1705"/>
      <c r="N685" s="1705"/>
      <c r="O685" s="1705"/>
      <c r="P685" s="1705"/>
      <c r="Q685" s="1705"/>
      <c r="R685" s="1705"/>
      <c r="S685" s="1705"/>
      <c r="T685" s="1705"/>
      <c r="U685" s="1705"/>
      <c r="V685" s="1705"/>
      <c r="W685" s="1705"/>
      <c r="X685" s="1705"/>
      <c r="Y685" s="1705"/>
      <c r="Z685" s="1705"/>
      <c r="AA685" s="1705"/>
      <c r="AB685" s="1705"/>
      <c r="AC685" s="1705"/>
      <c r="AD685" s="1705"/>
      <c r="AE685" s="1705"/>
      <c r="AF685" s="1705"/>
      <c r="AG685" s="1705"/>
      <c r="AH685" s="1705"/>
    </row>
    <row r="686" spans="1:34" ht="15.75" customHeight="1">
      <c r="A686" s="1705"/>
      <c r="B686" s="1705"/>
      <c r="C686" s="1705"/>
      <c r="D686" s="1705"/>
      <c r="E686" s="1705"/>
      <c r="F686" s="1705"/>
      <c r="G686" s="1705"/>
      <c r="H686" s="1705"/>
      <c r="I686" s="1705"/>
      <c r="J686" s="1705"/>
      <c r="K686" s="1705"/>
      <c r="L686" s="1705"/>
      <c r="M686" s="1705"/>
      <c r="N686" s="1705"/>
      <c r="O686" s="1705"/>
      <c r="P686" s="1705"/>
      <c r="Q686" s="1705"/>
      <c r="R686" s="1705"/>
      <c r="S686" s="1705"/>
      <c r="T686" s="1705"/>
      <c r="U686" s="1705"/>
      <c r="V686" s="1705"/>
      <c r="W686" s="1705"/>
      <c r="X686" s="1705"/>
      <c r="Y686" s="1705"/>
      <c r="Z686" s="1705"/>
      <c r="AA686" s="1705"/>
      <c r="AB686" s="1705"/>
      <c r="AC686" s="1705"/>
      <c r="AD686" s="1705"/>
      <c r="AE686" s="1705"/>
      <c r="AF686" s="1705"/>
      <c r="AG686" s="1705"/>
      <c r="AH686" s="1705"/>
    </row>
    <row r="687" spans="1:34" ht="15.75" customHeight="1">
      <c r="A687" s="1705"/>
      <c r="B687" s="1705"/>
      <c r="C687" s="1705"/>
      <c r="D687" s="1705"/>
      <c r="E687" s="1705"/>
      <c r="F687" s="1705"/>
      <c r="G687" s="1705"/>
      <c r="H687" s="1705"/>
      <c r="I687" s="1705"/>
      <c r="J687" s="1705"/>
      <c r="K687" s="1705"/>
      <c r="L687" s="1705"/>
      <c r="M687" s="1705"/>
      <c r="N687" s="1705"/>
      <c r="O687" s="1705"/>
      <c r="P687" s="1705"/>
      <c r="Q687" s="1705"/>
      <c r="R687" s="1705"/>
      <c r="S687" s="1705"/>
      <c r="T687" s="1705"/>
      <c r="U687" s="1705"/>
      <c r="V687" s="1705"/>
      <c r="W687" s="1705"/>
      <c r="X687" s="1705"/>
      <c r="Y687" s="1705"/>
      <c r="Z687" s="1705"/>
      <c r="AA687" s="1705"/>
      <c r="AB687" s="1705"/>
      <c r="AC687" s="1705"/>
      <c r="AD687" s="1705"/>
      <c r="AE687" s="1705"/>
      <c r="AF687" s="1705"/>
      <c r="AG687" s="1705"/>
      <c r="AH687" s="1705"/>
    </row>
    <row r="688" spans="1:34" ht="15.75" customHeight="1">
      <c r="A688" s="1705"/>
      <c r="B688" s="1705"/>
      <c r="C688" s="1705"/>
      <c r="D688" s="1705"/>
      <c r="E688" s="1705"/>
      <c r="F688" s="1705"/>
      <c r="G688" s="1705"/>
      <c r="H688" s="1705"/>
      <c r="I688" s="1705"/>
      <c r="J688" s="1705"/>
      <c r="K688" s="1705"/>
      <c r="L688" s="1705"/>
      <c r="M688" s="1705"/>
      <c r="N688" s="1705"/>
      <c r="O688" s="1705"/>
      <c r="P688" s="1705"/>
      <c r="Q688" s="1705"/>
      <c r="R688" s="1705"/>
      <c r="S688" s="1705"/>
      <c r="T688" s="1705"/>
      <c r="U688" s="1705"/>
      <c r="V688" s="1705"/>
      <c r="W688" s="1705"/>
      <c r="X688" s="1705"/>
      <c r="Y688" s="1705"/>
      <c r="Z688" s="1705"/>
      <c r="AA688" s="1705"/>
      <c r="AB688" s="1705"/>
      <c r="AC688" s="1705"/>
      <c r="AD688" s="1705"/>
      <c r="AE688" s="1705"/>
      <c r="AF688" s="1705"/>
      <c r="AG688" s="1705"/>
      <c r="AH688" s="1705"/>
    </row>
    <row r="689" spans="1:34" ht="15.75" customHeight="1">
      <c r="A689" s="1705"/>
      <c r="B689" s="1705"/>
      <c r="C689" s="1705"/>
      <c r="D689" s="1705"/>
      <c r="E689" s="1705"/>
      <c r="F689" s="1705"/>
      <c r="G689" s="1705"/>
      <c r="H689" s="1705"/>
      <c r="I689" s="1705"/>
      <c r="J689" s="1705"/>
      <c r="K689" s="1705"/>
      <c r="L689" s="1705"/>
      <c r="M689" s="1705"/>
      <c r="N689" s="1705"/>
      <c r="O689" s="1705"/>
      <c r="P689" s="1705"/>
      <c r="Q689" s="1705"/>
      <c r="R689" s="1705"/>
      <c r="S689" s="1705"/>
      <c r="T689" s="1705"/>
      <c r="U689" s="1705"/>
      <c r="V689" s="1705"/>
      <c r="W689" s="1705"/>
      <c r="X689" s="1705"/>
      <c r="Y689" s="1705"/>
      <c r="Z689" s="1705"/>
      <c r="AA689" s="1705"/>
      <c r="AB689" s="1705"/>
      <c r="AC689" s="1705"/>
      <c r="AD689" s="1705"/>
      <c r="AE689" s="1705"/>
      <c r="AF689" s="1705"/>
      <c r="AG689" s="1705"/>
      <c r="AH689" s="1705"/>
    </row>
    <row r="690" spans="1:34" ht="15.75" customHeight="1">
      <c r="A690" s="1705"/>
      <c r="B690" s="1705"/>
      <c r="C690" s="1705"/>
      <c r="D690" s="1705"/>
      <c r="E690" s="1705"/>
      <c r="F690" s="1705"/>
      <c r="G690" s="1705"/>
      <c r="H690" s="1705"/>
      <c r="I690" s="1705"/>
      <c r="J690" s="1705"/>
      <c r="K690" s="1705"/>
      <c r="L690" s="1705"/>
      <c r="M690" s="1705"/>
      <c r="N690" s="1705"/>
      <c r="O690" s="1705"/>
      <c r="P690" s="1705"/>
      <c r="Q690" s="1705"/>
      <c r="R690" s="1705"/>
      <c r="S690" s="1705"/>
      <c r="T690" s="1705"/>
      <c r="U690" s="1705"/>
      <c r="V690" s="1705"/>
      <c r="W690" s="1705"/>
      <c r="X690" s="1705"/>
      <c r="Y690" s="1705"/>
      <c r="Z690" s="1705"/>
      <c r="AA690" s="1705"/>
      <c r="AB690" s="1705"/>
      <c r="AC690" s="1705"/>
      <c r="AD690" s="1705"/>
      <c r="AE690" s="1705"/>
      <c r="AF690" s="1705"/>
      <c r="AG690" s="1705"/>
      <c r="AH690" s="1705"/>
    </row>
    <row r="691" spans="1:34" ht="15.75" customHeight="1">
      <c r="A691" s="1705"/>
      <c r="B691" s="1705"/>
      <c r="C691" s="1705"/>
      <c r="D691" s="1705"/>
      <c r="E691" s="1705"/>
      <c r="F691" s="1705"/>
      <c r="G691" s="1705"/>
      <c r="H691" s="1705"/>
      <c r="I691" s="1705"/>
      <c r="J691" s="1705"/>
      <c r="K691" s="1705"/>
      <c r="L691" s="1705"/>
      <c r="M691" s="1705"/>
      <c r="N691" s="1705"/>
      <c r="O691" s="1705"/>
      <c r="P691" s="1705"/>
      <c r="Q691" s="1705"/>
      <c r="R691" s="1705"/>
      <c r="S691" s="1705"/>
      <c r="T691" s="1705"/>
      <c r="U691" s="1705"/>
      <c r="V691" s="1705"/>
      <c r="W691" s="1705"/>
      <c r="X691" s="1705"/>
      <c r="Y691" s="1705"/>
      <c r="Z691" s="1705"/>
      <c r="AA691" s="1705"/>
      <c r="AB691" s="1705"/>
      <c r="AC691" s="1705"/>
      <c r="AD691" s="1705"/>
      <c r="AE691" s="1705"/>
      <c r="AF691" s="1705"/>
      <c r="AG691" s="1705"/>
      <c r="AH691" s="1705"/>
    </row>
    <row r="692" spans="1:34" ht="15.75" customHeight="1">
      <c r="A692" s="1705"/>
      <c r="B692" s="1705"/>
      <c r="C692" s="1705"/>
      <c r="D692" s="1705"/>
      <c r="E692" s="1705"/>
      <c r="F692" s="1705"/>
      <c r="G692" s="1705"/>
      <c r="H692" s="1705"/>
      <c r="I692" s="1705"/>
      <c r="J692" s="1705"/>
      <c r="K692" s="1705"/>
      <c r="L692" s="1705"/>
      <c r="M692" s="1705"/>
      <c r="N692" s="1705"/>
      <c r="O692" s="1705"/>
      <c r="P692" s="1705"/>
      <c r="Q692" s="1705"/>
      <c r="R692" s="1705"/>
      <c r="S692" s="1705"/>
      <c r="T692" s="1705"/>
      <c r="U692" s="1705"/>
      <c r="V692" s="1705"/>
      <c r="W692" s="1705"/>
      <c r="X692" s="1705"/>
      <c r="Y692" s="1705"/>
      <c r="Z692" s="1705"/>
      <c r="AA692" s="1705"/>
      <c r="AB692" s="1705"/>
      <c r="AC692" s="1705"/>
      <c r="AD692" s="1705"/>
      <c r="AE692" s="1705"/>
      <c r="AF692" s="1705"/>
      <c r="AG692" s="1705"/>
      <c r="AH692" s="1705"/>
    </row>
    <row r="693" spans="1:34" ht="15.75" customHeight="1">
      <c r="A693" s="1705"/>
      <c r="B693" s="1705"/>
      <c r="C693" s="1705"/>
      <c r="D693" s="1705"/>
      <c r="E693" s="1705"/>
      <c r="F693" s="1705"/>
      <c r="G693" s="1705"/>
      <c r="H693" s="1705"/>
      <c r="I693" s="1705"/>
      <c r="J693" s="1705"/>
      <c r="K693" s="1705"/>
      <c r="L693" s="1705"/>
      <c r="M693" s="1705"/>
      <c r="N693" s="1705"/>
      <c r="O693" s="1705"/>
      <c r="P693" s="1705"/>
      <c r="Q693" s="1705"/>
      <c r="R693" s="1705"/>
      <c r="S693" s="1705"/>
      <c r="T693" s="1705"/>
      <c r="U693" s="1705"/>
      <c r="V693" s="1705"/>
      <c r="W693" s="1705"/>
      <c r="X693" s="1705"/>
      <c r="Y693" s="1705"/>
      <c r="Z693" s="1705"/>
      <c r="AA693" s="1705"/>
      <c r="AB693" s="1705"/>
      <c r="AC693" s="1705"/>
      <c r="AD693" s="1705"/>
      <c r="AE693" s="1705"/>
      <c r="AF693" s="1705"/>
      <c r="AG693" s="1705"/>
      <c r="AH693" s="1705"/>
    </row>
    <row r="694" spans="1:34" ht="15.75" customHeight="1">
      <c r="A694" s="1705"/>
      <c r="B694" s="1705"/>
      <c r="C694" s="1705"/>
      <c r="D694" s="1705"/>
      <c r="E694" s="1705"/>
      <c r="F694" s="1705"/>
      <c r="G694" s="1705"/>
      <c r="H694" s="1705"/>
      <c r="I694" s="1705"/>
      <c r="J694" s="1705"/>
      <c r="K694" s="1705"/>
      <c r="L694" s="1705"/>
      <c r="M694" s="1705"/>
      <c r="N694" s="1705"/>
      <c r="O694" s="1705"/>
      <c r="P694" s="1705"/>
      <c r="Q694" s="1705"/>
      <c r="R694" s="1705"/>
      <c r="S694" s="1705"/>
      <c r="T694" s="1705"/>
      <c r="U694" s="1705"/>
      <c r="V694" s="1705"/>
      <c r="W694" s="1705"/>
      <c r="X694" s="1705"/>
      <c r="Y694" s="1705"/>
      <c r="Z694" s="1705"/>
      <c r="AA694" s="1705"/>
      <c r="AB694" s="1705"/>
      <c r="AC694" s="1705"/>
      <c r="AD694" s="1705"/>
      <c r="AE694" s="1705"/>
      <c r="AF694" s="1705"/>
      <c r="AG694" s="1705"/>
      <c r="AH694" s="1705"/>
    </row>
    <row r="695" spans="1:34" ht="15.75" customHeight="1">
      <c r="A695" s="1705"/>
      <c r="B695" s="1705"/>
      <c r="C695" s="1705"/>
      <c r="D695" s="1705"/>
      <c r="E695" s="1705"/>
      <c r="F695" s="1705"/>
      <c r="G695" s="1705"/>
      <c r="H695" s="1705"/>
      <c r="I695" s="1705"/>
      <c r="J695" s="1705"/>
      <c r="K695" s="1705"/>
      <c r="L695" s="1705"/>
      <c r="M695" s="1705"/>
      <c r="N695" s="1705"/>
      <c r="O695" s="1705"/>
      <c r="P695" s="1705"/>
      <c r="Q695" s="1705"/>
      <c r="R695" s="1705"/>
      <c r="S695" s="1705"/>
      <c r="T695" s="1705"/>
      <c r="U695" s="1705"/>
      <c r="V695" s="1705"/>
      <c r="W695" s="1705"/>
      <c r="X695" s="1705"/>
      <c r="Y695" s="1705"/>
      <c r="Z695" s="1705"/>
      <c r="AA695" s="1705"/>
      <c r="AB695" s="1705"/>
      <c r="AC695" s="1705"/>
      <c r="AD695" s="1705"/>
      <c r="AE695" s="1705"/>
      <c r="AF695" s="1705"/>
      <c r="AG695" s="1705"/>
      <c r="AH695" s="1705"/>
    </row>
    <row r="696" spans="1:34" ht="15.75" customHeight="1">
      <c r="A696" s="1705"/>
      <c r="B696" s="1705"/>
      <c r="C696" s="1705"/>
      <c r="D696" s="1705"/>
      <c r="E696" s="1705"/>
      <c r="F696" s="1705"/>
      <c r="G696" s="1705"/>
      <c r="H696" s="1705"/>
      <c r="I696" s="1705"/>
      <c r="J696" s="1705"/>
      <c r="K696" s="1705"/>
      <c r="L696" s="1705"/>
      <c r="M696" s="1705"/>
      <c r="N696" s="1705"/>
      <c r="O696" s="1705"/>
      <c r="P696" s="1705"/>
      <c r="Q696" s="1705"/>
      <c r="R696" s="1705"/>
      <c r="S696" s="1705"/>
      <c r="T696" s="1705"/>
      <c r="U696" s="1705"/>
      <c r="V696" s="1705"/>
      <c r="W696" s="1705"/>
      <c r="X696" s="1705"/>
      <c r="Y696" s="1705"/>
      <c r="Z696" s="1705"/>
      <c r="AA696" s="1705"/>
      <c r="AB696" s="1705"/>
      <c r="AC696" s="1705"/>
      <c r="AD696" s="1705"/>
      <c r="AE696" s="1705"/>
      <c r="AF696" s="1705"/>
      <c r="AG696" s="1705"/>
      <c r="AH696" s="1705"/>
    </row>
    <row r="697" spans="1:34" ht="15.75" customHeight="1">
      <c r="A697" s="1705"/>
      <c r="B697" s="1705"/>
      <c r="C697" s="1705"/>
      <c r="D697" s="1705"/>
      <c r="E697" s="1705"/>
      <c r="F697" s="1705"/>
      <c r="G697" s="1705"/>
      <c r="H697" s="1705"/>
      <c r="I697" s="1705"/>
      <c r="J697" s="1705"/>
      <c r="K697" s="1705"/>
      <c r="L697" s="1705"/>
      <c r="M697" s="1705"/>
      <c r="N697" s="1705"/>
      <c r="O697" s="1705"/>
      <c r="P697" s="1705"/>
      <c r="Q697" s="1705"/>
      <c r="R697" s="1705"/>
      <c r="S697" s="1705"/>
      <c r="T697" s="1705"/>
      <c r="U697" s="1705"/>
      <c r="V697" s="1705"/>
      <c r="W697" s="1705"/>
      <c r="X697" s="1705"/>
      <c r="Y697" s="1705"/>
      <c r="Z697" s="1705"/>
      <c r="AA697" s="1705"/>
      <c r="AB697" s="1705"/>
      <c r="AC697" s="1705"/>
      <c r="AD697" s="1705"/>
      <c r="AE697" s="1705"/>
      <c r="AF697" s="1705"/>
      <c r="AG697" s="1705"/>
      <c r="AH697" s="1705"/>
    </row>
    <row r="698" spans="1:34" ht="15.75" customHeight="1">
      <c r="A698" s="1705"/>
      <c r="B698" s="1705"/>
      <c r="C698" s="1705"/>
      <c r="D698" s="1705"/>
      <c r="E698" s="1705"/>
      <c r="F698" s="1705"/>
      <c r="G698" s="1705"/>
      <c r="H698" s="1705"/>
      <c r="I698" s="1705"/>
      <c r="J698" s="1705"/>
      <c r="K698" s="1705"/>
      <c r="L698" s="1705"/>
      <c r="M698" s="1705"/>
      <c r="N698" s="1705"/>
      <c r="O698" s="1705"/>
      <c r="P698" s="1705"/>
      <c r="Q698" s="1705"/>
      <c r="R698" s="1705"/>
      <c r="S698" s="1705"/>
      <c r="T698" s="1705"/>
      <c r="U698" s="1705"/>
      <c r="V698" s="1705"/>
      <c r="W698" s="1705"/>
      <c r="X698" s="1705"/>
      <c r="Y698" s="1705"/>
      <c r="Z698" s="1705"/>
      <c r="AA698" s="1705"/>
      <c r="AB698" s="1705"/>
      <c r="AC698" s="1705"/>
      <c r="AD698" s="1705"/>
      <c r="AE698" s="1705"/>
      <c r="AF698" s="1705"/>
      <c r="AG698" s="1705"/>
      <c r="AH698" s="1705"/>
    </row>
    <row r="699" spans="1:34" ht="15.75" customHeight="1">
      <c r="A699" s="1705"/>
      <c r="B699" s="1705"/>
      <c r="C699" s="1705"/>
      <c r="D699" s="1705"/>
      <c r="E699" s="1705"/>
      <c r="F699" s="1705"/>
      <c r="G699" s="1705"/>
      <c r="H699" s="1705"/>
      <c r="I699" s="1705"/>
      <c r="J699" s="1705"/>
      <c r="K699" s="1705"/>
      <c r="L699" s="1705"/>
      <c r="M699" s="1705"/>
      <c r="N699" s="1705"/>
      <c r="O699" s="1705"/>
      <c r="P699" s="1705"/>
      <c r="Q699" s="1705"/>
      <c r="R699" s="1705"/>
      <c r="S699" s="1705"/>
      <c r="T699" s="1705"/>
      <c r="U699" s="1705"/>
      <c r="V699" s="1705"/>
      <c r="W699" s="1705"/>
      <c r="X699" s="1705"/>
      <c r="Y699" s="1705"/>
      <c r="Z699" s="1705"/>
      <c r="AA699" s="1705"/>
      <c r="AB699" s="1705"/>
      <c r="AC699" s="1705"/>
      <c r="AD699" s="1705"/>
      <c r="AE699" s="1705"/>
      <c r="AF699" s="1705"/>
      <c r="AG699" s="1705"/>
      <c r="AH699" s="1705"/>
    </row>
    <row r="700" spans="1:34" ht="15.75" customHeight="1">
      <c r="A700" s="1705"/>
      <c r="B700" s="1705"/>
      <c r="C700" s="1705"/>
      <c r="D700" s="1705"/>
      <c r="E700" s="1705"/>
      <c r="F700" s="1705"/>
      <c r="G700" s="1705"/>
      <c r="H700" s="1705"/>
      <c r="I700" s="1705"/>
      <c r="J700" s="1705"/>
      <c r="K700" s="1705"/>
      <c r="L700" s="1705"/>
      <c r="M700" s="1705"/>
      <c r="N700" s="1705"/>
      <c r="O700" s="1705"/>
      <c r="P700" s="1705"/>
      <c r="Q700" s="1705"/>
      <c r="R700" s="1705"/>
      <c r="S700" s="1705"/>
      <c r="T700" s="1705"/>
      <c r="U700" s="1705"/>
      <c r="V700" s="1705"/>
      <c r="W700" s="1705"/>
      <c r="X700" s="1705"/>
      <c r="Y700" s="1705"/>
      <c r="Z700" s="1705"/>
      <c r="AA700" s="1705"/>
      <c r="AB700" s="1705"/>
      <c r="AC700" s="1705"/>
      <c r="AD700" s="1705"/>
      <c r="AE700" s="1705"/>
      <c r="AF700" s="1705"/>
      <c r="AG700" s="1705"/>
      <c r="AH700" s="1705"/>
    </row>
    <row r="701" spans="1:34" ht="15.75" customHeight="1">
      <c r="A701" s="1705"/>
      <c r="B701" s="1705"/>
      <c r="C701" s="1705"/>
      <c r="D701" s="1705"/>
      <c r="E701" s="1705"/>
      <c r="F701" s="1705"/>
      <c r="G701" s="1705"/>
      <c r="H701" s="1705"/>
      <c r="I701" s="1705"/>
      <c r="J701" s="1705"/>
      <c r="K701" s="1705"/>
      <c r="L701" s="1705"/>
      <c r="M701" s="1705"/>
      <c r="N701" s="1705"/>
      <c r="O701" s="1705"/>
      <c r="P701" s="1705"/>
      <c r="Q701" s="1705"/>
      <c r="R701" s="1705"/>
      <c r="S701" s="1705"/>
      <c r="T701" s="1705"/>
      <c r="U701" s="1705"/>
      <c r="V701" s="1705"/>
      <c r="W701" s="1705"/>
      <c r="X701" s="1705"/>
      <c r="Y701" s="1705"/>
      <c r="Z701" s="1705"/>
      <c r="AA701" s="1705"/>
      <c r="AB701" s="1705"/>
      <c r="AC701" s="1705"/>
      <c r="AD701" s="1705"/>
      <c r="AE701" s="1705"/>
      <c r="AF701" s="1705"/>
      <c r="AG701" s="1705"/>
      <c r="AH701" s="1705"/>
    </row>
    <row r="702" spans="1:34" ht="15.75" customHeight="1">
      <c r="A702" s="1705"/>
      <c r="B702" s="1705"/>
      <c r="C702" s="1705"/>
      <c r="D702" s="1705"/>
      <c r="E702" s="1705"/>
      <c r="F702" s="1705"/>
      <c r="G702" s="1705"/>
      <c r="H702" s="1705"/>
      <c r="I702" s="1705"/>
      <c r="J702" s="1705"/>
      <c r="K702" s="1705"/>
      <c r="L702" s="1705"/>
      <c r="M702" s="1705"/>
      <c r="N702" s="1705"/>
      <c r="O702" s="1705"/>
      <c r="P702" s="1705"/>
      <c r="Q702" s="1705"/>
      <c r="R702" s="1705"/>
      <c r="S702" s="1705"/>
      <c r="T702" s="1705"/>
      <c r="U702" s="1705"/>
      <c r="V702" s="1705"/>
      <c r="W702" s="1705"/>
      <c r="X702" s="1705"/>
      <c r="Y702" s="1705"/>
      <c r="Z702" s="1705"/>
      <c r="AA702" s="1705"/>
      <c r="AB702" s="1705"/>
      <c r="AC702" s="1705"/>
      <c r="AD702" s="1705"/>
      <c r="AE702" s="1705"/>
      <c r="AF702" s="1705"/>
      <c r="AG702" s="1705"/>
      <c r="AH702" s="1705"/>
    </row>
    <row r="703" spans="1:34" ht="15.75" customHeight="1">
      <c r="A703" s="1705"/>
      <c r="B703" s="1705"/>
      <c r="C703" s="1705"/>
      <c r="D703" s="1705"/>
      <c r="E703" s="1705"/>
      <c r="F703" s="1705"/>
      <c r="G703" s="1705"/>
      <c r="H703" s="1705"/>
      <c r="I703" s="1705"/>
      <c r="J703" s="1705"/>
      <c r="K703" s="1705"/>
      <c r="L703" s="1705"/>
      <c r="M703" s="1705"/>
      <c r="N703" s="1705"/>
      <c r="O703" s="1705"/>
      <c r="P703" s="1705"/>
      <c r="Q703" s="1705"/>
      <c r="R703" s="1705"/>
      <c r="S703" s="1705"/>
      <c r="T703" s="1705"/>
      <c r="U703" s="1705"/>
      <c r="V703" s="1705"/>
      <c r="W703" s="1705"/>
      <c r="X703" s="1705"/>
      <c r="Y703" s="1705"/>
      <c r="Z703" s="1705"/>
      <c r="AA703" s="1705"/>
      <c r="AB703" s="1705"/>
      <c r="AC703" s="1705"/>
      <c r="AD703" s="1705"/>
      <c r="AE703" s="1705"/>
      <c r="AF703" s="1705"/>
      <c r="AG703" s="1705"/>
      <c r="AH703" s="1705"/>
    </row>
    <row r="704" spans="1:34" ht="15.75" customHeight="1">
      <c r="A704" s="1705"/>
      <c r="B704" s="1705"/>
      <c r="C704" s="1705"/>
      <c r="D704" s="1705"/>
      <c r="E704" s="1705"/>
      <c r="F704" s="1705"/>
      <c r="G704" s="1705"/>
      <c r="H704" s="1705"/>
      <c r="I704" s="1705"/>
      <c r="J704" s="1705"/>
      <c r="K704" s="1705"/>
      <c r="L704" s="1705"/>
      <c r="M704" s="1705"/>
      <c r="N704" s="1705"/>
      <c r="O704" s="1705"/>
      <c r="P704" s="1705"/>
      <c r="Q704" s="1705"/>
      <c r="R704" s="1705"/>
      <c r="S704" s="1705"/>
      <c r="T704" s="1705"/>
      <c r="U704" s="1705"/>
      <c r="V704" s="1705"/>
      <c r="W704" s="1705"/>
      <c r="X704" s="1705"/>
      <c r="Y704" s="1705"/>
      <c r="Z704" s="1705"/>
      <c r="AA704" s="1705"/>
      <c r="AB704" s="1705"/>
      <c r="AC704" s="1705"/>
      <c r="AD704" s="1705"/>
      <c r="AE704" s="1705"/>
      <c r="AF704" s="1705"/>
      <c r="AG704" s="1705"/>
      <c r="AH704" s="1705"/>
    </row>
    <row r="705" spans="1:34" ht="15.75" customHeight="1">
      <c r="A705" s="1705"/>
      <c r="B705" s="1705"/>
      <c r="C705" s="1705"/>
      <c r="D705" s="1705"/>
      <c r="E705" s="1705"/>
      <c r="F705" s="1705"/>
      <c r="G705" s="1705"/>
      <c r="H705" s="1705"/>
      <c r="I705" s="1705"/>
      <c r="J705" s="1705"/>
      <c r="K705" s="1705"/>
      <c r="L705" s="1705"/>
      <c r="M705" s="1705"/>
      <c r="N705" s="1705"/>
      <c r="O705" s="1705"/>
      <c r="P705" s="1705"/>
      <c r="Q705" s="1705"/>
      <c r="R705" s="1705"/>
      <c r="S705" s="1705"/>
      <c r="T705" s="1705"/>
      <c r="U705" s="1705"/>
      <c r="V705" s="1705"/>
      <c r="W705" s="1705"/>
      <c r="X705" s="1705"/>
      <c r="Y705" s="1705"/>
      <c r="Z705" s="1705"/>
      <c r="AA705" s="1705"/>
      <c r="AB705" s="1705"/>
      <c r="AC705" s="1705"/>
      <c r="AD705" s="1705"/>
      <c r="AE705" s="1705"/>
      <c r="AF705" s="1705"/>
      <c r="AG705" s="1705"/>
      <c r="AH705" s="1705"/>
    </row>
    <row r="706" spans="1:34" ht="15.75" customHeight="1">
      <c r="A706" s="1705"/>
      <c r="B706" s="1705"/>
      <c r="C706" s="1705"/>
      <c r="D706" s="1705"/>
      <c r="E706" s="1705"/>
      <c r="F706" s="1705"/>
      <c r="G706" s="1705"/>
      <c r="H706" s="1705"/>
      <c r="I706" s="1705"/>
      <c r="J706" s="1705"/>
      <c r="K706" s="1705"/>
      <c r="L706" s="1705"/>
      <c r="M706" s="1705"/>
      <c r="N706" s="1705"/>
      <c r="O706" s="1705"/>
      <c r="P706" s="1705"/>
      <c r="Q706" s="1705"/>
      <c r="R706" s="1705"/>
      <c r="S706" s="1705"/>
      <c r="T706" s="1705"/>
      <c r="U706" s="1705"/>
      <c r="V706" s="1705"/>
      <c r="W706" s="1705"/>
      <c r="X706" s="1705"/>
      <c r="Y706" s="1705"/>
      <c r="Z706" s="1705"/>
      <c r="AA706" s="1705"/>
      <c r="AB706" s="1705"/>
      <c r="AC706" s="1705"/>
      <c r="AD706" s="1705"/>
      <c r="AE706" s="1705"/>
      <c r="AF706" s="1705"/>
      <c r="AG706" s="1705"/>
      <c r="AH706" s="1705"/>
    </row>
    <row r="707" spans="1:34" ht="15.75" customHeight="1">
      <c r="A707" s="1705"/>
      <c r="B707" s="1705"/>
      <c r="C707" s="1705"/>
      <c r="D707" s="1705"/>
      <c r="E707" s="1705"/>
      <c r="F707" s="1705"/>
      <c r="G707" s="1705"/>
      <c r="H707" s="1705"/>
      <c r="I707" s="1705"/>
      <c r="J707" s="1705"/>
      <c r="K707" s="1705"/>
      <c r="L707" s="1705"/>
      <c r="M707" s="1705"/>
      <c r="N707" s="1705"/>
      <c r="O707" s="1705"/>
      <c r="P707" s="1705"/>
      <c r="Q707" s="1705"/>
      <c r="R707" s="1705"/>
      <c r="S707" s="1705"/>
      <c r="T707" s="1705"/>
      <c r="U707" s="1705"/>
      <c r="V707" s="1705"/>
      <c r="W707" s="1705"/>
      <c r="X707" s="1705"/>
      <c r="Y707" s="1705"/>
      <c r="Z707" s="1705"/>
      <c r="AA707" s="1705"/>
      <c r="AB707" s="1705"/>
      <c r="AC707" s="1705"/>
      <c r="AD707" s="1705"/>
      <c r="AE707" s="1705"/>
      <c r="AF707" s="1705"/>
      <c r="AG707" s="1705"/>
      <c r="AH707" s="1705"/>
    </row>
    <row r="708" spans="1:34" ht="15.75" customHeight="1">
      <c r="A708" s="1705"/>
      <c r="B708" s="1705"/>
      <c r="C708" s="1705"/>
      <c r="D708" s="1705"/>
      <c r="E708" s="1705"/>
      <c r="F708" s="1705"/>
      <c r="G708" s="1705"/>
      <c r="H708" s="1705"/>
      <c r="I708" s="1705"/>
      <c r="J708" s="1705"/>
      <c r="K708" s="1705"/>
      <c r="L708" s="1705"/>
      <c r="M708" s="1705"/>
      <c r="N708" s="1705"/>
      <c r="O708" s="1705"/>
      <c r="P708" s="1705"/>
      <c r="Q708" s="1705"/>
      <c r="R708" s="1705"/>
      <c r="S708" s="1705"/>
      <c r="T708" s="1705"/>
      <c r="U708" s="1705"/>
      <c r="V708" s="1705"/>
      <c r="W708" s="1705"/>
      <c r="X708" s="1705"/>
      <c r="Y708" s="1705"/>
      <c r="Z708" s="1705"/>
      <c r="AA708" s="1705"/>
      <c r="AB708" s="1705"/>
      <c r="AC708" s="1705"/>
      <c r="AD708" s="1705"/>
      <c r="AE708" s="1705"/>
      <c r="AF708" s="1705"/>
      <c r="AG708" s="1705"/>
      <c r="AH708" s="1705"/>
    </row>
    <row r="709" spans="1:34" ht="15.75" customHeight="1">
      <c r="A709" s="1705"/>
      <c r="B709" s="1705"/>
      <c r="C709" s="1705"/>
      <c r="D709" s="1705"/>
      <c r="E709" s="1705"/>
      <c r="F709" s="1705"/>
      <c r="G709" s="1705"/>
      <c r="H709" s="1705"/>
      <c r="I709" s="1705"/>
      <c r="J709" s="1705"/>
      <c r="K709" s="1705"/>
      <c r="L709" s="1705"/>
      <c r="M709" s="1705"/>
      <c r="N709" s="1705"/>
      <c r="O709" s="1705"/>
      <c r="P709" s="1705"/>
      <c r="Q709" s="1705"/>
      <c r="R709" s="1705"/>
      <c r="S709" s="1705"/>
      <c r="T709" s="1705"/>
      <c r="U709" s="1705"/>
      <c r="V709" s="1705"/>
      <c r="W709" s="1705"/>
      <c r="X709" s="1705"/>
      <c r="Y709" s="1705"/>
      <c r="Z709" s="1705"/>
      <c r="AA709" s="1705"/>
      <c r="AB709" s="1705"/>
      <c r="AC709" s="1705"/>
      <c r="AD709" s="1705"/>
      <c r="AE709" s="1705"/>
      <c r="AF709" s="1705"/>
      <c r="AG709" s="1705"/>
      <c r="AH709" s="1705"/>
    </row>
    <row r="710" spans="1:34" ht="15.75" customHeight="1">
      <c r="A710" s="1705"/>
      <c r="B710" s="1705"/>
      <c r="C710" s="1705"/>
      <c r="D710" s="1705"/>
      <c r="E710" s="1705"/>
      <c r="F710" s="1705"/>
      <c r="G710" s="1705"/>
      <c r="H710" s="1705"/>
      <c r="I710" s="1705"/>
      <c r="J710" s="1705"/>
      <c r="K710" s="1705"/>
      <c r="L710" s="1705"/>
      <c r="M710" s="1705"/>
      <c r="N710" s="1705"/>
      <c r="O710" s="1705"/>
      <c r="P710" s="1705"/>
      <c r="Q710" s="1705"/>
      <c r="R710" s="1705"/>
      <c r="S710" s="1705"/>
      <c r="T710" s="1705"/>
      <c r="U710" s="1705"/>
      <c r="V710" s="1705"/>
      <c r="W710" s="1705"/>
      <c r="X710" s="1705"/>
      <c r="Y710" s="1705"/>
      <c r="Z710" s="1705"/>
      <c r="AA710" s="1705"/>
      <c r="AB710" s="1705"/>
      <c r="AC710" s="1705"/>
      <c r="AD710" s="1705"/>
      <c r="AE710" s="1705"/>
      <c r="AF710" s="1705"/>
      <c r="AG710" s="1705"/>
      <c r="AH710" s="1705"/>
    </row>
    <row r="711" spans="1:34" ht="15.75" customHeight="1">
      <c r="A711" s="1705"/>
      <c r="B711" s="1705"/>
      <c r="C711" s="1705"/>
      <c r="D711" s="1705"/>
      <c r="E711" s="1705"/>
      <c r="F711" s="1705"/>
      <c r="G711" s="1705"/>
      <c r="H711" s="1705"/>
      <c r="I711" s="1705"/>
      <c r="J711" s="1705"/>
      <c r="K711" s="1705"/>
      <c r="L711" s="1705"/>
      <c r="M711" s="1705"/>
      <c r="N711" s="1705"/>
      <c r="O711" s="1705"/>
      <c r="P711" s="1705"/>
      <c r="Q711" s="1705"/>
      <c r="R711" s="1705"/>
      <c r="S711" s="1705"/>
      <c r="T711" s="1705"/>
      <c r="U711" s="1705"/>
      <c r="V711" s="1705"/>
      <c r="W711" s="1705"/>
      <c r="X711" s="1705"/>
      <c r="Y711" s="1705"/>
      <c r="Z711" s="1705"/>
      <c r="AA711" s="1705"/>
      <c r="AB711" s="1705"/>
      <c r="AC711" s="1705"/>
      <c r="AD711" s="1705"/>
      <c r="AE711" s="1705"/>
      <c r="AF711" s="1705"/>
      <c r="AG711" s="1705"/>
      <c r="AH711" s="1705"/>
    </row>
    <row r="712" spans="1:34" ht="15.75" customHeight="1">
      <c r="A712" s="1705"/>
      <c r="B712" s="1705"/>
      <c r="C712" s="1705"/>
      <c r="D712" s="1705"/>
      <c r="E712" s="1705"/>
      <c r="F712" s="1705"/>
      <c r="G712" s="1705"/>
      <c r="H712" s="1705"/>
      <c r="I712" s="1705"/>
      <c r="J712" s="1705"/>
      <c r="K712" s="1705"/>
      <c r="L712" s="1705"/>
      <c r="M712" s="1705"/>
      <c r="N712" s="1705"/>
      <c r="O712" s="1705"/>
      <c r="P712" s="1705"/>
      <c r="Q712" s="1705"/>
      <c r="R712" s="1705"/>
      <c r="S712" s="1705"/>
      <c r="T712" s="1705"/>
      <c r="U712" s="1705"/>
      <c r="V712" s="1705"/>
      <c r="W712" s="1705"/>
      <c r="X712" s="1705"/>
      <c r="Y712" s="1705"/>
      <c r="Z712" s="1705"/>
      <c r="AA712" s="1705"/>
      <c r="AB712" s="1705"/>
      <c r="AC712" s="1705"/>
      <c r="AD712" s="1705"/>
      <c r="AE712" s="1705"/>
      <c r="AF712" s="1705"/>
      <c r="AG712" s="1705"/>
      <c r="AH712" s="1705"/>
    </row>
    <row r="713" spans="1:34" ht="15.75" customHeight="1">
      <c r="A713" s="1705"/>
      <c r="B713" s="1705"/>
      <c r="C713" s="1705"/>
      <c r="D713" s="1705"/>
      <c r="E713" s="1705"/>
      <c r="F713" s="1705"/>
      <c r="G713" s="1705"/>
      <c r="H713" s="1705"/>
      <c r="I713" s="1705"/>
      <c r="J713" s="1705"/>
      <c r="K713" s="1705"/>
      <c r="L713" s="1705"/>
      <c r="M713" s="1705"/>
      <c r="N713" s="1705"/>
      <c r="O713" s="1705"/>
      <c r="P713" s="1705"/>
      <c r="Q713" s="1705"/>
      <c r="R713" s="1705"/>
      <c r="S713" s="1705"/>
      <c r="T713" s="1705"/>
      <c r="U713" s="1705"/>
      <c r="V713" s="1705"/>
      <c r="W713" s="1705"/>
      <c r="X713" s="1705"/>
      <c r="Y713" s="1705"/>
      <c r="Z713" s="1705"/>
      <c r="AA713" s="1705"/>
      <c r="AB713" s="1705"/>
      <c r="AC713" s="1705"/>
      <c r="AD713" s="1705"/>
      <c r="AE713" s="1705"/>
      <c r="AF713" s="1705"/>
      <c r="AG713" s="1705"/>
      <c r="AH713" s="1705"/>
    </row>
    <row r="714" spans="1:34" ht="15.75" customHeight="1">
      <c r="A714" s="1705"/>
      <c r="B714" s="1705"/>
      <c r="C714" s="1705"/>
      <c r="D714" s="1705"/>
      <c r="E714" s="1705"/>
      <c r="F714" s="1705"/>
      <c r="G714" s="1705"/>
      <c r="H714" s="1705"/>
      <c r="I714" s="1705"/>
      <c r="J714" s="1705"/>
      <c r="K714" s="1705"/>
      <c r="L714" s="1705"/>
      <c r="M714" s="1705"/>
      <c r="N714" s="1705"/>
      <c r="O714" s="1705"/>
      <c r="P714" s="1705"/>
      <c r="Q714" s="1705"/>
      <c r="R714" s="1705"/>
      <c r="S714" s="1705"/>
      <c r="T714" s="1705"/>
      <c r="U714" s="1705"/>
      <c r="V714" s="1705"/>
      <c r="W714" s="1705"/>
      <c r="X714" s="1705"/>
      <c r="Y714" s="1705"/>
      <c r="Z714" s="1705"/>
      <c r="AA714" s="1705"/>
      <c r="AB714" s="1705"/>
      <c r="AC714" s="1705"/>
      <c r="AD714" s="1705"/>
      <c r="AE714" s="1705"/>
      <c r="AF714" s="1705"/>
      <c r="AG714" s="1705"/>
      <c r="AH714" s="1705"/>
    </row>
    <row r="715" spans="1:34" ht="15.75" customHeight="1">
      <c r="A715" s="1705"/>
      <c r="B715" s="1705"/>
      <c r="C715" s="1705"/>
      <c r="D715" s="1705"/>
      <c r="E715" s="1705"/>
      <c r="F715" s="1705"/>
      <c r="G715" s="1705"/>
      <c r="H715" s="1705"/>
      <c r="I715" s="1705"/>
      <c r="J715" s="1705"/>
      <c r="K715" s="1705"/>
      <c r="L715" s="1705"/>
      <c r="M715" s="1705"/>
      <c r="N715" s="1705"/>
      <c r="O715" s="1705"/>
      <c r="P715" s="1705"/>
      <c r="Q715" s="1705"/>
      <c r="R715" s="1705"/>
      <c r="S715" s="1705"/>
      <c r="T715" s="1705"/>
      <c r="U715" s="1705"/>
      <c r="V715" s="1705"/>
      <c r="W715" s="1705"/>
      <c r="X715" s="1705"/>
      <c r="Y715" s="1705"/>
      <c r="Z715" s="1705"/>
      <c r="AA715" s="1705"/>
      <c r="AB715" s="1705"/>
      <c r="AC715" s="1705"/>
      <c r="AD715" s="1705"/>
      <c r="AE715" s="1705"/>
      <c r="AF715" s="1705"/>
      <c r="AG715" s="1705"/>
      <c r="AH715" s="1705"/>
    </row>
    <row r="716" spans="1:34" ht="15.75" customHeight="1">
      <c r="A716" s="1705"/>
      <c r="B716" s="1705"/>
      <c r="C716" s="1705"/>
      <c r="D716" s="1705"/>
      <c r="E716" s="1705"/>
      <c r="F716" s="1705"/>
      <c r="G716" s="1705"/>
      <c r="H716" s="1705"/>
      <c r="I716" s="1705"/>
      <c r="J716" s="1705"/>
      <c r="K716" s="1705"/>
      <c r="L716" s="1705"/>
      <c r="M716" s="1705"/>
      <c r="N716" s="1705"/>
      <c r="O716" s="1705"/>
      <c r="P716" s="1705"/>
      <c r="Q716" s="1705"/>
      <c r="R716" s="1705"/>
      <c r="S716" s="1705"/>
      <c r="T716" s="1705"/>
      <c r="U716" s="1705"/>
      <c r="V716" s="1705"/>
      <c r="W716" s="1705"/>
      <c r="X716" s="1705"/>
      <c r="Y716" s="1705"/>
      <c r="Z716" s="1705"/>
      <c r="AA716" s="1705"/>
      <c r="AB716" s="1705"/>
      <c r="AC716" s="1705"/>
      <c r="AD716" s="1705"/>
      <c r="AE716" s="1705"/>
      <c r="AF716" s="1705"/>
      <c r="AG716" s="1705"/>
      <c r="AH716" s="1705"/>
    </row>
    <row r="717" spans="1:34" ht="15.75" customHeight="1">
      <c r="A717" s="1705"/>
      <c r="B717" s="1705"/>
      <c r="C717" s="1705"/>
      <c r="D717" s="1705"/>
      <c r="E717" s="1705"/>
      <c r="F717" s="1705"/>
      <c r="G717" s="1705"/>
      <c r="H717" s="1705"/>
      <c r="I717" s="1705"/>
      <c r="J717" s="1705"/>
      <c r="K717" s="1705"/>
      <c r="L717" s="1705"/>
      <c r="M717" s="1705"/>
      <c r="N717" s="1705"/>
      <c r="O717" s="1705"/>
      <c r="P717" s="1705"/>
      <c r="Q717" s="1705"/>
      <c r="R717" s="1705"/>
      <c r="S717" s="1705"/>
      <c r="T717" s="1705"/>
      <c r="U717" s="1705"/>
      <c r="V717" s="1705"/>
      <c r="W717" s="1705"/>
      <c r="X717" s="1705"/>
      <c r="Y717" s="1705"/>
      <c r="Z717" s="1705"/>
      <c r="AA717" s="1705"/>
      <c r="AB717" s="1705"/>
      <c r="AC717" s="1705"/>
      <c r="AD717" s="1705"/>
      <c r="AE717" s="1705"/>
      <c r="AF717" s="1705"/>
      <c r="AG717" s="1705"/>
      <c r="AH717" s="1705"/>
    </row>
    <row r="718" spans="1:34" ht="15.75" customHeight="1">
      <c r="A718" s="1705"/>
      <c r="B718" s="1705"/>
      <c r="C718" s="1705"/>
      <c r="D718" s="1705"/>
      <c r="E718" s="1705"/>
      <c r="F718" s="1705"/>
      <c r="G718" s="1705"/>
      <c r="H718" s="1705"/>
      <c r="I718" s="1705"/>
      <c r="J718" s="1705"/>
      <c r="K718" s="1705"/>
      <c r="L718" s="1705"/>
      <c r="M718" s="1705"/>
      <c r="N718" s="1705"/>
      <c r="O718" s="1705"/>
      <c r="P718" s="1705"/>
      <c r="Q718" s="1705"/>
      <c r="R718" s="1705"/>
      <c r="S718" s="1705"/>
      <c r="T718" s="1705"/>
      <c r="U718" s="1705"/>
      <c r="V718" s="1705"/>
      <c r="W718" s="1705"/>
      <c r="X718" s="1705"/>
      <c r="Y718" s="1705"/>
      <c r="Z718" s="1705"/>
      <c r="AA718" s="1705"/>
      <c r="AB718" s="1705"/>
      <c r="AC718" s="1705"/>
      <c r="AD718" s="1705"/>
      <c r="AE718" s="1705"/>
      <c r="AF718" s="1705"/>
      <c r="AG718" s="1705"/>
      <c r="AH718" s="1705"/>
    </row>
    <row r="719" spans="1:34" ht="15.75" customHeight="1">
      <c r="A719" s="1705"/>
      <c r="B719" s="1705"/>
      <c r="C719" s="1705"/>
      <c r="D719" s="1705"/>
      <c r="E719" s="1705"/>
      <c r="F719" s="1705"/>
      <c r="G719" s="1705"/>
      <c r="H719" s="1705"/>
      <c r="I719" s="1705"/>
      <c r="J719" s="1705"/>
      <c r="K719" s="1705"/>
      <c r="L719" s="1705"/>
      <c r="M719" s="1705"/>
      <c r="N719" s="1705"/>
      <c r="O719" s="1705"/>
      <c r="P719" s="1705"/>
      <c r="Q719" s="1705"/>
      <c r="R719" s="1705"/>
      <c r="S719" s="1705"/>
      <c r="T719" s="1705"/>
      <c r="U719" s="1705"/>
      <c r="V719" s="1705"/>
      <c r="W719" s="1705"/>
      <c r="X719" s="1705"/>
      <c r="Y719" s="1705"/>
      <c r="Z719" s="1705"/>
      <c r="AA719" s="1705"/>
      <c r="AB719" s="1705"/>
      <c r="AC719" s="1705"/>
      <c r="AD719" s="1705"/>
      <c r="AE719" s="1705"/>
      <c r="AF719" s="1705"/>
      <c r="AG719" s="1705"/>
      <c r="AH719" s="1705"/>
    </row>
    <row r="720" spans="1:34" ht="15.75" customHeight="1">
      <c r="A720" s="1705"/>
      <c r="B720" s="1705"/>
      <c r="C720" s="1705"/>
      <c r="D720" s="1705"/>
      <c r="E720" s="1705"/>
      <c r="F720" s="1705"/>
      <c r="G720" s="1705"/>
      <c r="H720" s="1705"/>
      <c r="I720" s="1705"/>
      <c r="J720" s="1705"/>
      <c r="K720" s="1705"/>
      <c r="L720" s="1705"/>
      <c r="M720" s="1705"/>
      <c r="N720" s="1705"/>
      <c r="O720" s="1705"/>
      <c r="P720" s="1705"/>
      <c r="Q720" s="1705"/>
      <c r="R720" s="1705"/>
      <c r="S720" s="1705"/>
      <c r="T720" s="1705"/>
      <c r="U720" s="1705"/>
      <c r="V720" s="1705"/>
      <c r="W720" s="1705"/>
      <c r="X720" s="1705"/>
      <c r="Y720" s="1705"/>
      <c r="Z720" s="1705"/>
      <c r="AA720" s="1705"/>
      <c r="AB720" s="1705"/>
      <c r="AC720" s="1705"/>
      <c r="AD720" s="1705"/>
      <c r="AE720" s="1705"/>
      <c r="AF720" s="1705"/>
      <c r="AG720" s="1705"/>
      <c r="AH720" s="1705"/>
    </row>
    <row r="721" spans="1:34" ht="15.75" customHeight="1">
      <c r="A721" s="1705"/>
      <c r="B721" s="1705"/>
      <c r="C721" s="1705"/>
      <c r="D721" s="1705"/>
      <c r="E721" s="1705"/>
      <c r="F721" s="1705"/>
      <c r="G721" s="1705"/>
      <c r="H721" s="1705"/>
      <c r="I721" s="1705"/>
      <c r="J721" s="1705"/>
      <c r="K721" s="1705"/>
      <c r="L721" s="1705"/>
      <c r="M721" s="1705"/>
      <c r="N721" s="1705"/>
      <c r="O721" s="1705"/>
      <c r="P721" s="1705"/>
      <c r="Q721" s="1705"/>
      <c r="R721" s="1705"/>
      <c r="S721" s="1705"/>
      <c r="T721" s="1705"/>
      <c r="U721" s="1705"/>
      <c r="V721" s="1705"/>
      <c r="W721" s="1705"/>
      <c r="X721" s="1705"/>
      <c r="Y721" s="1705"/>
      <c r="Z721" s="1705"/>
      <c r="AA721" s="1705"/>
      <c r="AB721" s="1705"/>
      <c r="AC721" s="1705"/>
      <c r="AD721" s="1705"/>
      <c r="AE721" s="1705"/>
      <c r="AF721" s="1705"/>
      <c r="AG721" s="1705"/>
      <c r="AH721" s="1705"/>
    </row>
    <row r="722" spans="1:34" ht="15.75" customHeight="1">
      <c r="A722" s="1705"/>
      <c r="B722" s="1705"/>
      <c r="C722" s="1705"/>
      <c r="D722" s="1705"/>
      <c r="E722" s="1705"/>
      <c r="F722" s="1705"/>
      <c r="G722" s="1705"/>
      <c r="H722" s="1705"/>
      <c r="I722" s="1705"/>
      <c r="J722" s="1705"/>
      <c r="K722" s="1705"/>
      <c r="L722" s="1705"/>
      <c r="M722" s="1705"/>
      <c r="N722" s="1705"/>
      <c r="O722" s="1705"/>
      <c r="P722" s="1705"/>
      <c r="Q722" s="1705"/>
      <c r="R722" s="1705"/>
      <c r="S722" s="1705"/>
      <c r="T722" s="1705"/>
      <c r="U722" s="1705"/>
      <c r="V722" s="1705"/>
      <c r="W722" s="1705"/>
      <c r="X722" s="1705"/>
      <c r="Y722" s="1705"/>
      <c r="Z722" s="1705"/>
      <c r="AA722" s="1705"/>
      <c r="AB722" s="1705"/>
      <c r="AC722" s="1705"/>
      <c r="AD722" s="1705"/>
      <c r="AE722" s="1705"/>
      <c r="AF722" s="1705"/>
      <c r="AG722" s="1705"/>
      <c r="AH722" s="1705"/>
    </row>
    <row r="723" spans="1:34" ht="15.75" customHeight="1">
      <c r="A723" s="1705"/>
      <c r="B723" s="1705"/>
      <c r="C723" s="1705"/>
      <c r="D723" s="1705"/>
      <c r="E723" s="1705"/>
      <c r="F723" s="1705"/>
      <c r="G723" s="1705"/>
      <c r="H723" s="1705"/>
      <c r="I723" s="1705"/>
      <c r="J723" s="1705"/>
      <c r="K723" s="1705"/>
      <c r="L723" s="1705"/>
      <c r="M723" s="1705"/>
      <c r="N723" s="1705"/>
      <c r="O723" s="1705"/>
      <c r="P723" s="1705"/>
      <c r="Q723" s="1705"/>
      <c r="R723" s="1705"/>
      <c r="S723" s="1705"/>
      <c r="T723" s="1705"/>
      <c r="U723" s="1705"/>
      <c r="V723" s="1705"/>
      <c r="W723" s="1705"/>
      <c r="X723" s="1705"/>
      <c r="Y723" s="1705"/>
      <c r="Z723" s="1705"/>
      <c r="AA723" s="1705"/>
      <c r="AB723" s="1705"/>
      <c r="AC723" s="1705"/>
      <c r="AD723" s="1705"/>
      <c r="AE723" s="1705"/>
      <c r="AF723" s="1705"/>
      <c r="AG723" s="1705"/>
      <c r="AH723" s="1705"/>
    </row>
    <row r="724" spans="1:34" ht="15.75" customHeight="1">
      <c r="A724" s="1705"/>
      <c r="B724" s="1705"/>
      <c r="C724" s="1705"/>
      <c r="D724" s="1705"/>
      <c r="E724" s="1705"/>
      <c r="F724" s="1705"/>
      <c r="G724" s="1705"/>
      <c r="H724" s="1705"/>
      <c r="I724" s="1705"/>
      <c r="J724" s="1705"/>
      <c r="K724" s="1705"/>
      <c r="L724" s="1705"/>
      <c r="M724" s="1705"/>
      <c r="N724" s="1705"/>
      <c r="O724" s="1705"/>
      <c r="P724" s="1705"/>
      <c r="Q724" s="1705"/>
      <c r="R724" s="1705"/>
      <c r="S724" s="1705"/>
      <c r="T724" s="1705"/>
      <c r="U724" s="1705"/>
      <c r="V724" s="1705"/>
      <c r="W724" s="1705"/>
      <c r="X724" s="1705"/>
      <c r="Y724" s="1705"/>
      <c r="Z724" s="1705"/>
      <c r="AA724" s="1705"/>
      <c r="AB724" s="1705"/>
      <c r="AC724" s="1705"/>
      <c r="AD724" s="1705"/>
      <c r="AE724" s="1705"/>
      <c r="AF724" s="1705"/>
      <c r="AG724" s="1705"/>
      <c r="AH724" s="1705"/>
    </row>
    <row r="725" spans="1:34" ht="15.75" customHeight="1">
      <c r="A725" s="1705"/>
      <c r="B725" s="1705"/>
      <c r="C725" s="1705"/>
      <c r="D725" s="1705"/>
      <c r="E725" s="1705"/>
      <c r="F725" s="1705"/>
      <c r="G725" s="1705"/>
      <c r="H725" s="1705"/>
      <c r="I725" s="1705"/>
      <c r="J725" s="1705"/>
      <c r="K725" s="1705"/>
      <c r="L725" s="1705"/>
      <c r="M725" s="1705"/>
      <c r="N725" s="1705"/>
      <c r="O725" s="1705"/>
      <c r="P725" s="1705"/>
      <c r="Q725" s="1705"/>
      <c r="R725" s="1705"/>
      <c r="S725" s="1705"/>
      <c r="T725" s="1705"/>
      <c r="U725" s="1705"/>
      <c r="V725" s="1705"/>
      <c r="W725" s="1705"/>
      <c r="X725" s="1705"/>
      <c r="Y725" s="1705"/>
      <c r="Z725" s="1705"/>
      <c r="AA725" s="1705"/>
      <c r="AB725" s="1705"/>
      <c r="AC725" s="1705"/>
      <c r="AD725" s="1705"/>
      <c r="AE725" s="1705"/>
      <c r="AF725" s="1705"/>
      <c r="AG725" s="1705"/>
      <c r="AH725" s="1705"/>
    </row>
    <row r="726" spans="1:34" ht="15.75" customHeight="1">
      <c r="A726" s="1705"/>
      <c r="B726" s="1705"/>
      <c r="C726" s="1705"/>
      <c r="D726" s="1705"/>
      <c r="E726" s="1705"/>
      <c r="F726" s="1705"/>
      <c r="G726" s="1705"/>
      <c r="H726" s="1705"/>
      <c r="I726" s="1705"/>
      <c r="J726" s="1705"/>
      <c r="K726" s="1705"/>
      <c r="L726" s="1705"/>
      <c r="M726" s="1705"/>
      <c r="N726" s="1705"/>
      <c r="O726" s="1705"/>
      <c r="P726" s="1705"/>
      <c r="Q726" s="1705"/>
      <c r="R726" s="1705"/>
      <c r="S726" s="1705"/>
      <c r="T726" s="1705"/>
      <c r="U726" s="1705"/>
      <c r="V726" s="1705"/>
      <c r="W726" s="1705"/>
      <c r="X726" s="1705"/>
      <c r="Y726" s="1705"/>
      <c r="Z726" s="1705"/>
      <c r="AA726" s="1705"/>
      <c r="AB726" s="1705"/>
      <c r="AC726" s="1705"/>
      <c r="AD726" s="1705"/>
      <c r="AE726" s="1705"/>
      <c r="AF726" s="1705"/>
      <c r="AG726" s="1705"/>
      <c r="AH726" s="1705"/>
    </row>
    <row r="727" spans="1:34" ht="15.75" customHeight="1">
      <c r="A727" s="1705"/>
      <c r="B727" s="1705"/>
      <c r="C727" s="1705"/>
      <c r="D727" s="1705"/>
      <c r="E727" s="1705"/>
      <c r="F727" s="1705"/>
      <c r="G727" s="1705"/>
      <c r="H727" s="1705"/>
      <c r="I727" s="1705"/>
      <c r="J727" s="1705"/>
      <c r="K727" s="1705"/>
      <c r="L727" s="1705"/>
      <c r="M727" s="1705"/>
      <c r="N727" s="1705"/>
      <c r="O727" s="1705"/>
      <c r="P727" s="1705"/>
      <c r="Q727" s="1705"/>
      <c r="R727" s="1705"/>
      <c r="S727" s="1705"/>
      <c r="T727" s="1705"/>
      <c r="U727" s="1705"/>
      <c r="V727" s="1705"/>
      <c r="W727" s="1705"/>
      <c r="X727" s="1705"/>
      <c r="Y727" s="1705"/>
      <c r="Z727" s="1705"/>
      <c r="AA727" s="1705"/>
      <c r="AB727" s="1705"/>
      <c r="AC727" s="1705"/>
      <c r="AD727" s="1705"/>
      <c r="AE727" s="1705"/>
      <c r="AF727" s="1705"/>
      <c r="AG727" s="1705"/>
      <c r="AH727" s="1705"/>
    </row>
    <row r="728" spans="1:34" ht="15.75" customHeight="1">
      <c r="A728" s="1705"/>
      <c r="B728" s="1705"/>
      <c r="C728" s="1705"/>
      <c r="D728" s="1705"/>
      <c r="E728" s="1705"/>
      <c r="F728" s="1705"/>
      <c r="G728" s="1705"/>
      <c r="H728" s="1705"/>
      <c r="I728" s="1705"/>
      <c r="J728" s="1705"/>
      <c r="K728" s="1705"/>
      <c r="L728" s="1705"/>
      <c r="M728" s="1705"/>
      <c r="N728" s="1705"/>
      <c r="O728" s="1705"/>
      <c r="P728" s="1705"/>
      <c r="Q728" s="1705"/>
      <c r="R728" s="1705"/>
      <c r="S728" s="1705"/>
      <c r="T728" s="1705"/>
      <c r="U728" s="1705"/>
      <c r="V728" s="1705"/>
      <c r="W728" s="1705"/>
      <c r="X728" s="1705"/>
      <c r="Y728" s="1705"/>
      <c r="Z728" s="1705"/>
      <c r="AA728" s="1705"/>
      <c r="AB728" s="1705"/>
      <c r="AC728" s="1705"/>
      <c r="AD728" s="1705"/>
      <c r="AE728" s="1705"/>
      <c r="AF728" s="1705"/>
      <c r="AG728" s="1705"/>
      <c r="AH728" s="1705"/>
    </row>
    <row r="729" spans="1:34" ht="15.75" customHeight="1">
      <c r="A729" s="1705"/>
      <c r="B729" s="1705"/>
      <c r="C729" s="1705"/>
      <c r="D729" s="1705"/>
      <c r="E729" s="1705"/>
      <c r="F729" s="1705"/>
      <c r="G729" s="1705"/>
      <c r="H729" s="1705"/>
      <c r="I729" s="1705"/>
      <c r="J729" s="1705"/>
      <c r="K729" s="1705"/>
      <c r="L729" s="1705"/>
      <c r="M729" s="1705"/>
      <c r="N729" s="1705"/>
      <c r="O729" s="1705"/>
      <c r="P729" s="1705"/>
      <c r="Q729" s="1705"/>
      <c r="R729" s="1705"/>
      <c r="S729" s="1705"/>
      <c r="T729" s="1705"/>
      <c r="U729" s="1705"/>
      <c r="V729" s="1705"/>
      <c r="W729" s="1705"/>
      <c r="X729" s="1705"/>
      <c r="Y729" s="1705"/>
      <c r="Z729" s="1705"/>
      <c r="AA729" s="1705"/>
      <c r="AB729" s="1705"/>
      <c r="AC729" s="1705"/>
      <c r="AD729" s="1705"/>
      <c r="AE729" s="1705"/>
      <c r="AF729" s="1705"/>
      <c r="AG729" s="1705"/>
      <c r="AH729" s="1705"/>
    </row>
    <row r="730" spans="1:34" ht="15.75" customHeight="1">
      <c r="A730" s="1705"/>
      <c r="B730" s="1705"/>
      <c r="C730" s="1705"/>
      <c r="D730" s="1705"/>
      <c r="E730" s="1705"/>
      <c r="F730" s="1705"/>
      <c r="G730" s="1705"/>
      <c r="H730" s="1705"/>
      <c r="I730" s="1705"/>
      <c r="J730" s="1705"/>
      <c r="K730" s="1705"/>
      <c r="L730" s="1705"/>
      <c r="M730" s="1705"/>
      <c r="N730" s="1705"/>
      <c r="O730" s="1705"/>
      <c r="P730" s="1705"/>
      <c r="Q730" s="1705"/>
      <c r="R730" s="1705"/>
      <c r="S730" s="1705"/>
      <c r="T730" s="1705"/>
      <c r="U730" s="1705"/>
      <c r="V730" s="1705"/>
      <c r="W730" s="1705"/>
      <c r="X730" s="1705"/>
      <c r="Y730" s="1705"/>
      <c r="Z730" s="1705"/>
      <c r="AA730" s="1705"/>
      <c r="AB730" s="1705"/>
      <c r="AC730" s="1705"/>
      <c r="AD730" s="1705"/>
      <c r="AE730" s="1705"/>
      <c r="AF730" s="1705"/>
      <c r="AG730" s="1705"/>
      <c r="AH730" s="1705"/>
    </row>
    <row r="731" spans="1:34" ht="15.75" customHeight="1">
      <c r="A731" s="1705"/>
      <c r="B731" s="1705"/>
      <c r="C731" s="1705"/>
      <c r="D731" s="1705"/>
      <c r="E731" s="1705"/>
      <c r="F731" s="1705"/>
      <c r="G731" s="1705"/>
      <c r="H731" s="1705"/>
      <c r="I731" s="1705"/>
      <c r="J731" s="1705"/>
      <c r="K731" s="1705"/>
      <c r="L731" s="1705"/>
      <c r="M731" s="1705"/>
      <c r="N731" s="1705"/>
      <c r="O731" s="1705"/>
      <c r="P731" s="1705"/>
      <c r="Q731" s="1705"/>
      <c r="R731" s="1705"/>
      <c r="S731" s="1705"/>
      <c r="T731" s="1705"/>
      <c r="U731" s="1705"/>
      <c r="V731" s="1705"/>
      <c r="W731" s="1705"/>
      <c r="X731" s="1705"/>
      <c r="Y731" s="1705"/>
      <c r="Z731" s="1705"/>
      <c r="AA731" s="1705"/>
      <c r="AB731" s="1705"/>
      <c r="AC731" s="1705"/>
      <c r="AD731" s="1705"/>
      <c r="AE731" s="1705"/>
      <c r="AF731" s="1705"/>
      <c r="AG731" s="1705"/>
      <c r="AH731" s="1705"/>
    </row>
    <row r="732" spans="1:34" ht="15.75" customHeight="1">
      <c r="A732" s="1705"/>
      <c r="B732" s="1705"/>
      <c r="C732" s="1705"/>
      <c r="D732" s="1705"/>
      <c r="E732" s="1705"/>
      <c r="F732" s="1705"/>
      <c r="G732" s="1705"/>
      <c r="H732" s="1705"/>
      <c r="I732" s="1705"/>
      <c r="J732" s="1705"/>
      <c r="K732" s="1705"/>
      <c r="L732" s="1705"/>
      <c r="M732" s="1705"/>
      <c r="N732" s="1705"/>
      <c r="O732" s="1705"/>
      <c r="P732" s="1705"/>
      <c r="Q732" s="1705"/>
      <c r="R732" s="1705"/>
      <c r="S732" s="1705"/>
      <c r="T732" s="1705"/>
      <c r="U732" s="1705"/>
      <c r="V732" s="1705"/>
      <c r="W732" s="1705"/>
      <c r="X732" s="1705"/>
      <c r="Y732" s="1705"/>
      <c r="Z732" s="1705"/>
      <c r="AA732" s="1705"/>
      <c r="AB732" s="1705"/>
      <c r="AC732" s="1705"/>
      <c r="AD732" s="1705"/>
      <c r="AE732" s="1705"/>
      <c r="AF732" s="1705"/>
      <c r="AG732" s="1705"/>
      <c r="AH732" s="1705"/>
    </row>
    <row r="733" spans="1:34" ht="15.75" customHeight="1">
      <c r="A733" s="1705"/>
      <c r="B733" s="1705"/>
      <c r="C733" s="1705"/>
      <c r="D733" s="1705"/>
      <c r="E733" s="1705"/>
      <c r="F733" s="1705"/>
      <c r="G733" s="1705"/>
      <c r="H733" s="1705"/>
      <c r="I733" s="1705"/>
      <c r="J733" s="1705"/>
      <c r="K733" s="1705"/>
      <c r="L733" s="1705"/>
      <c r="M733" s="1705"/>
      <c r="N733" s="1705"/>
      <c r="O733" s="1705"/>
      <c r="P733" s="1705"/>
      <c r="Q733" s="1705"/>
      <c r="R733" s="1705"/>
      <c r="S733" s="1705"/>
      <c r="T733" s="1705"/>
      <c r="U733" s="1705"/>
      <c r="V733" s="1705"/>
      <c r="W733" s="1705"/>
      <c r="X733" s="1705"/>
      <c r="Y733" s="1705"/>
      <c r="Z733" s="1705"/>
      <c r="AA733" s="1705"/>
      <c r="AB733" s="1705"/>
      <c r="AC733" s="1705"/>
      <c r="AD733" s="1705"/>
      <c r="AE733" s="1705"/>
      <c r="AF733" s="1705"/>
      <c r="AG733" s="1705"/>
      <c r="AH733" s="1705"/>
    </row>
    <row r="734" spans="1:34" ht="15.75" customHeight="1">
      <c r="A734" s="1705"/>
      <c r="B734" s="1705"/>
      <c r="C734" s="1705"/>
      <c r="D734" s="1705"/>
      <c r="E734" s="1705"/>
      <c r="F734" s="1705"/>
      <c r="G734" s="1705"/>
      <c r="H734" s="1705"/>
      <c r="I734" s="1705"/>
      <c r="J734" s="1705"/>
      <c r="K734" s="1705"/>
      <c r="L734" s="1705"/>
      <c r="M734" s="1705"/>
      <c r="N734" s="1705"/>
      <c r="O734" s="1705"/>
      <c r="P734" s="1705"/>
      <c r="Q734" s="1705"/>
      <c r="R734" s="1705"/>
      <c r="S734" s="1705"/>
      <c r="T734" s="1705"/>
      <c r="U734" s="1705"/>
      <c r="V734" s="1705"/>
      <c r="W734" s="1705"/>
      <c r="X734" s="1705"/>
      <c r="Y734" s="1705"/>
      <c r="Z734" s="1705"/>
      <c r="AA734" s="1705"/>
      <c r="AB734" s="1705"/>
      <c r="AC734" s="1705"/>
      <c r="AD734" s="1705"/>
      <c r="AE734" s="1705"/>
      <c r="AF734" s="1705"/>
      <c r="AG734" s="1705"/>
      <c r="AH734" s="1705"/>
    </row>
    <row r="735" spans="1:34" ht="15.75" customHeight="1">
      <c r="A735" s="1705"/>
      <c r="B735" s="1705"/>
      <c r="C735" s="1705"/>
      <c r="D735" s="1705"/>
      <c r="E735" s="1705"/>
      <c r="F735" s="1705"/>
      <c r="G735" s="1705"/>
      <c r="H735" s="1705"/>
      <c r="I735" s="1705"/>
      <c r="J735" s="1705"/>
      <c r="K735" s="1705"/>
      <c r="L735" s="1705"/>
      <c r="M735" s="1705"/>
      <c r="N735" s="1705"/>
      <c r="O735" s="1705"/>
      <c r="P735" s="1705"/>
      <c r="Q735" s="1705"/>
      <c r="R735" s="1705"/>
      <c r="S735" s="1705"/>
      <c r="T735" s="1705"/>
      <c r="U735" s="1705"/>
      <c r="V735" s="1705"/>
      <c r="W735" s="1705"/>
      <c r="X735" s="1705"/>
      <c r="Y735" s="1705"/>
      <c r="Z735" s="1705"/>
      <c r="AA735" s="1705"/>
      <c r="AB735" s="1705"/>
      <c r="AC735" s="1705"/>
      <c r="AD735" s="1705"/>
      <c r="AE735" s="1705"/>
      <c r="AF735" s="1705"/>
      <c r="AG735" s="1705"/>
      <c r="AH735" s="1705"/>
    </row>
    <row r="736" spans="1:34" ht="15.75" customHeight="1">
      <c r="A736" s="1705"/>
      <c r="B736" s="1705"/>
      <c r="C736" s="1705"/>
      <c r="D736" s="1705"/>
      <c r="E736" s="1705"/>
      <c r="F736" s="1705"/>
      <c r="G736" s="1705"/>
      <c r="H736" s="1705"/>
      <c r="I736" s="1705"/>
      <c r="J736" s="1705"/>
      <c r="K736" s="1705"/>
      <c r="L736" s="1705"/>
      <c r="M736" s="1705"/>
      <c r="N736" s="1705"/>
      <c r="O736" s="1705"/>
      <c r="P736" s="1705"/>
      <c r="Q736" s="1705"/>
      <c r="R736" s="1705"/>
      <c r="S736" s="1705"/>
      <c r="T736" s="1705"/>
      <c r="U736" s="1705"/>
      <c r="V736" s="1705"/>
      <c r="W736" s="1705"/>
      <c r="X736" s="1705"/>
      <c r="Y736" s="1705"/>
      <c r="Z736" s="1705"/>
      <c r="AA736" s="1705"/>
      <c r="AB736" s="1705"/>
      <c r="AC736" s="1705"/>
      <c r="AD736" s="1705"/>
      <c r="AE736" s="1705"/>
      <c r="AF736" s="1705"/>
      <c r="AG736" s="1705"/>
      <c r="AH736" s="1705"/>
    </row>
    <row r="737" spans="1:34" ht="15.75" customHeight="1">
      <c r="A737" s="1705"/>
      <c r="B737" s="1705"/>
      <c r="C737" s="1705"/>
      <c r="D737" s="1705"/>
      <c r="E737" s="1705"/>
      <c r="F737" s="1705"/>
      <c r="G737" s="1705"/>
      <c r="H737" s="1705"/>
      <c r="I737" s="1705"/>
      <c r="J737" s="1705"/>
      <c r="K737" s="1705"/>
      <c r="L737" s="1705"/>
      <c r="M737" s="1705"/>
      <c r="N737" s="1705"/>
      <c r="O737" s="1705"/>
      <c r="P737" s="1705"/>
      <c r="Q737" s="1705"/>
      <c r="R737" s="1705"/>
      <c r="S737" s="1705"/>
      <c r="T737" s="1705"/>
      <c r="U737" s="1705"/>
      <c r="V737" s="1705"/>
      <c r="W737" s="1705"/>
      <c r="X737" s="1705"/>
      <c r="Y737" s="1705"/>
      <c r="Z737" s="1705"/>
      <c r="AA737" s="1705"/>
      <c r="AB737" s="1705"/>
      <c r="AC737" s="1705"/>
      <c r="AD737" s="1705"/>
      <c r="AE737" s="1705"/>
      <c r="AF737" s="1705"/>
      <c r="AG737" s="1705"/>
      <c r="AH737" s="1705"/>
    </row>
    <row r="738" spans="1:34" ht="15.75" customHeight="1">
      <c r="A738" s="1705"/>
      <c r="B738" s="1705"/>
      <c r="C738" s="1705"/>
      <c r="D738" s="1705"/>
      <c r="E738" s="1705"/>
      <c r="F738" s="1705"/>
      <c r="G738" s="1705"/>
      <c r="H738" s="1705"/>
      <c r="I738" s="1705"/>
      <c r="J738" s="1705"/>
      <c r="K738" s="1705"/>
      <c r="L738" s="1705"/>
      <c r="M738" s="1705"/>
      <c r="N738" s="1705"/>
      <c r="O738" s="1705"/>
      <c r="P738" s="1705"/>
      <c r="Q738" s="1705"/>
      <c r="R738" s="1705"/>
      <c r="S738" s="1705"/>
      <c r="T738" s="1705"/>
      <c r="U738" s="1705"/>
      <c r="V738" s="1705"/>
      <c r="W738" s="1705"/>
      <c r="X738" s="1705"/>
      <c r="Y738" s="1705"/>
      <c r="Z738" s="1705"/>
      <c r="AA738" s="1705"/>
      <c r="AB738" s="1705"/>
      <c r="AC738" s="1705"/>
      <c r="AD738" s="1705"/>
      <c r="AE738" s="1705"/>
      <c r="AF738" s="1705"/>
      <c r="AG738" s="1705"/>
      <c r="AH738" s="1705"/>
    </row>
    <row r="739" spans="1:34" ht="15.75" customHeight="1">
      <c r="A739" s="1705"/>
      <c r="B739" s="1705"/>
      <c r="C739" s="1705"/>
      <c r="D739" s="1705"/>
      <c r="E739" s="1705"/>
      <c r="F739" s="1705"/>
      <c r="G739" s="1705"/>
      <c r="H739" s="1705"/>
      <c r="I739" s="1705"/>
      <c r="J739" s="1705"/>
      <c r="K739" s="1705"/>
      <c r="L739" s="1705"/>
      <c r="M739" s="1705"/>
      <c r="N739" s="1705"/>
      <c r="O739" s="1705"/>
      <c r="P739" s="1705"/>
      <c r="Q739" s="1705"/>
      <c r="R739" s="1705"/>
      <c r="S739" s="1705"/>
      <c r="T739" s="1705"/>
      <c r="U739" s="1705"/>
      <c r="V739" s="1705"/>
      <c r="W739" s="1705"/>
      <c r="X739" s="1705"/>
      <c r="Y739" s="1705"/>
      <c r="Z739" s="1705"/>
      <c r="AA739" s="1705"/>
      <c r="AB739" s="1705"/>
      <c r="AC739" s="1705"/>
      <c r="AD739" s="1705"/>
      <c r="AE739" s="1705"/>
      <c r="AF739" s="1705"/>
      <c r="AG739" s="1705"/>
      <c r="AH739" s="1705"/>
    </row>
    <row r="740" spans="1:34" ht="15.75" customHeight="1">
      <c r="A740" s="1705"/>
      <c r="B740" s="1705"/>
      <c r="C740" s="1705"/>
      <c r="D740" s="1705"/>
      <c r="E740" s="1705"/>
      <c r="F740" s="1705"/>
      <c r="G740" s="1705"/>
      <c r="H740" s="1705"/>
      <c r="I740" s="1705"/>
      <c r="J740" s="1705"/>
      <c r="K740" s="1705"/>
      <c r="L740" s="1705"/>
      <c r="M740" s="1705"/>
      <c r="N740" s="1705"/>
      <c r="O740" s="1705"/>
      <c r="P740" s="1705"/>
      <c r="Q740" s="1705"/>
      <c r="R740" s="1705"/>
      <c r="S740" s="1705"/>
      <c r="T740" s="1705"/>
      <c r="U740" s="1705"/>
      <c r="V740" s="1705"/>
      <c r="W740" s="1705"/>
      <c r="X740" s="1705"/>
      <c r="Y740" s="1705"/>
      <c r="Z740" s="1705"/>
      <c r="AA740" s="1705"/>
      <c r="AB740" s="1705"/>
      <c r="AC740" s="1705"/>
      <c r="AD740" s="1705"/>
      <c r="AE740" s="1705"/>
      <c r="AF740" s="1705"/>
      <c r="AG740" s="1705"/>
      <c r="AH740" s="1705"/>
    </row>
    <row r="741" spans="1:34" ht="15.75" customHeight="1">
      <c r="A741" s="1705"/>
      <c r="B741" s="1705"/>
      <c r="C741" s="1705"/>
      <c r="D741" s="1705"/>
      <c r="E741" s="1705"/>
      <c r="F741" s="1705"/>
      <c r="G741" s="1705"/>
      <c r="H741" s="1705"/>
      <c r="I741" s="1705"/>
      <c r="J741" s="1705"/>
      <c r="K741" s="1705"/>
      <c r="L741" s="1705"/>
      <c r="M741" s="1705"/>
      <c r="N741" s="1705"/>
      <c r="O741" s="1705"/>
      <c r="P741" s="1705"/>
      <c r="Q741" s="1705"/>
      <c r="R741" s="1705"/>
      <c r="S741" s="1705"/>
      <c r="T741" s="1705"/>
      <c r="U741" s="1705"/>
      <c r="V741" s="1705"/>
      <c r="W741" s="1705"/>
      <c r="X741" s="1705"/>
      <c r="Y741" s="1705"/>
      <c r="Z741" s="1705"/>
      <c r="AA741" s="1705"/>
      <c r="AB741" s="1705"/>
      <c r="AC741" s="1705"/>
      <c r="AD741" s="1705"/>
      <c r="AE741" s="1705"/>
      <c r="AF741" s="1705"/>
      <c r="AG741" s="1705"/>
      <c r="AH741" s="1705"/>
    </row>
    <row r="742" spans="1:34" ht="15.75" customHeight="1">
      <c r="A742" s="1705"/>
      <c r="B742" s="1705"/>
      <c r="C742" s="1705"/>
      <c r="D742" s="1705"/>
      <c r="E742" s="1705"/>
      <c r="F742" s="1705"/>
      <c r="G742" s="1705"/>
      <c r="H742" s="1705"/>
      <c r="I742" s="1705"/>
      <c r="J742" s="1705"/>
      <c r="K742" s="1705"/>
      <c r="L742" s="1705"/>
      <c r="M742" s="1705"/>
      <c r="N742" s="1705"/>
      <c r="O742" s="1705"/>
      <c r="P742" s="1705"/>
      <c r="Q742" s="1705"/>
      <c r="R742" s="1705"/>
      <c r="S742" s="1705"/>
      <c r="T742" s="1705"/>
      <c r="U742" s="1705"/>
      <c r="V742" s="1705"/>
      <c r="W742" s="1705"/>
      <c r="X742" s="1705"/>
      <c r="Y742" s="1705"/>
      <c r="Z742" s="1705"/>
      <c r="AA742" s="1705"/>
      <c r="AB742" s="1705"/>
      <c r="AC742" s="1705"/>
      <c r="AD742" s="1705"/>
      <c r="AE742" s="1705"/>
      <c r="AF742" s="1705"/>
      <c r="AG742" s="1705"/>
      <c r="AH742" s="1705"/>
    </row>
    <row r="743" spans="1:34" ht="15.75" customHeight="1">
      <c r="A743" s="1705"/>
      <c r="B743" s="1705"/>
      <c r="C743" s="1705"/>
      <c r="D743" s="1705"/>
      <c r="E743" s="1705"/>
      <c r="F743" s="1705"/>
      <c r="G743" s="1705"/>
      <c r="H743" s="1705"/>
      <c r="I743" s="1705"/>
      <c r="J743" s="1705"/>
      <c r="K743" s="1705"/>
      <c r="L743" s="1705"/>
      <c r="M743" s="1705"/>
      <c r="N743" s="1705"/>
      <c r="O743" s="1705"/>
      <c r="P743" s="1705"/>
      <c r="Q743" s="1705"/>
      <c r="R743" s="1705"/>
      <c r="S743" s="1705"/>
      <c r="T743" s="1705"/>
      <c r="U743" s="1705"/>
      <c r="V743" s="1705"/>
      <c r="W743" s="1705"/>
      <c r="X743" s="1705"/>
      <c r="Y743" s="1705"/>
      <c r="Z743" s="1705"/>
      <c r="AA743" s="1705"/>
      <c r="AB743" s="1705"/>
      <c r="AC743" s="1705"/>
      <c r="AD743" s="1705"/>
      <c r="AE743" s="1705"/>
      <c r="AF743" s="1705"/>
      <c r="AG743" s="1705"/>
      <c r="AH743" s="1705"/>
    </row>
    <row r="744" spans="1:34" ht="15.75" customHeight="1">
      <c r="A744" s="1705"/>
      <c r="B744" s="1705"/>
      <c r="C744" s="1705"/>
      <c r="D744" s="1705"/>
      <c r="E744" s="1705"/>
      <c r="F744" s="1705"/>
      <c r="G744" s="1705"/>
      <c r="H744" s="1705"/>
      <c r="I744" s="1705"/>
      <c r="J744" s="1705"/>
      <c r="K744" s="1705"/>
      <c r="L744" s="1705"/>
      <c r="M744" s="1705"/>
      <c r="N744" s="1705"/>
      <c r="O744" s="1705"/>
      <c r="P744" s="1705"/>
      <c r="Q744" s="1705"/>
      <c r="R744" s="1705"/>
      <c r="S744" s="1705"/>
      <c r="T744" s="1705"/>
      <c r="U744" s="1705"/>
      <c r="V744" s="1705"/>
      <c r="W744" s="1705"/>
      <c r="X744" s="1705"/>
      <c r="Y744" s="1705"/>
      <c r="Z744" s="1705"/>
      <c r="AA744" s="1705"/>
      <c r="AB744" s="1705"/>
      <c r="AC744" s="1705"/>
      <c r="AD744" s="1705"/>
      <c r="AE744" s="1705"/>
      <c r="AF744" s="1705"/>
      <c r="AG744" s="1705"/>
      <c r="AH744" s="1705"/>
    </row>
    <row r="745" spans="1:34" ht="15.75" customHeight="1">
      <c r="A745" s="1705"/>
      <c r="B745" s="1705"/>
      <c r="C745" s="1705"/>
      <c r="D745" s="1705"/>
      <c r="E745" s="1705"/>
      <c r="F745" s="1705"/>
      <c r="G745" s="1705"/>
      <c r="H745" s="1705"/>
      <c r="I745" s="1705"/>
      <c r="J745" s="1705"/>
      <c r="K745" s="1705"/>
      <c r="L745" s="1705"/>
      <c r="M745" s="1705"/>
      <c r="N745" s="1705"/>
      <c r="O745" s="1705"/>
      <c r="P745" s="1705"/>
      <c r="Q745" s="1705"/>
      <c r="R745" s="1705"/>
      <c r="S745" s="1705"/>
      <c r="T745" s="1705"/>
      <c r="U745" s="1705"/>
      <c r="V745" s="1705"/>
      <c r="W745" s="1705"/>
      <c r="X745" s="1705"/>
      <c r="Y745" s="1705"/>
      <c r="Z745" s="1705"/>
      <c r="AA745" s="1705"/>
      <c r="AB745" s="1705"/>
      <c r="AC745" s="1705"/>
      <c r="AD745" s="1705"/>
      <c r="AE745" s="1705"/>
      <c r="AF745" s="1705"/>
      <c r="AG745" s="1705"/>
      <c r="AH745" s="1705"/>
    </row>
    <row r="746" spans="1:34" ht="15.75" customHeight="1">
      <c r="A746" s="1705"/>
      <c r="B746" s="1705"/>
      <c r="C746" s="1705"/>
      <c r="D746" s="1705"/>
      <c r="E746" s="1705"/>
      <c r="F746" s="1705"/>
      <c r="G746" s="1705"/>
      <c r="H746" s="1705"/>
      <c r="I746" s="1705"/>
      <c r="J746" s="1705"/>
      <c r="K746" s="1705"/>
      <c r="L746" s="1705"/>
      <c r="M746" s="1705"/>
      <c r="N746" s="1705"/>
      <c r="O746" s="1705"/>
      <c r="P746" s="1705"/>
      <c r="Q746" s="1705"/>
      <c r="R746" s="1705"/>
      <c r="S746" s="1705"/>
      <c r="T746" s="1705"/>
      <c r="U746" s="1705"/>
      <c r="V746" s="1705"/>
      <c r="W746" s="1705"/>
      <c r="X746" s="1705"/>
      <c r="Y746" s="1705"/>
      <c r="Z746" s="1705"/>
      <c r="AA746" s="1705"/>
      <c r="AB746" s="1705"/>
      <c r="AC746" s="1705"/>
      <c r="AD746" s="1705"/>
      <c r="AE746" s="1705"/>
      <c r="AF746" s="1705"/>
      <c r="AG746" s="1705"/>
      <c r="AH746" s="1705"/>
    </row>
    <row r="747" spans="1:34" ht="15.75" customHeight="1">
      <c r="A747" s="1705"/>
      <c r="B747" s="1705"/>
      <c r="C747" s="1705"/>
      <c r="D747" s="1705"/>
      <c r="E747" s="1705"/>
      <c r="F747" s="1705"/>
      <c r="G747" s="1705"/>
      <c r="H747" s="1705"/>
      <c r="I747" s="1705"/>
      <c r="J747" s="1705"/>
      <c r="K747" s="1705"/>
      <c r="L747" s="1705"/>
      <c r="M747" s="1705"/>
      <c r="N747" s="1705"/>
      <c r="O747" s="1705"/>
      <c r="P747" s="1705"/>
      <c r="Q747" s="1705"/>
      <c r="R747" s="1705"/>
      <c r="S747" s="1705"/>
      <c r="T747" s="1705"/>
      <c r="U747" s="1705"/>
      <c r="V747" s="1705"/>
      <c r="W747" s="1705"/>
      <c r="X747" s="1705"/>
      <c r="Y747" s="1705"/>
      <c r="Z747" s="1705"/>
      <c r="AA747" s="1705"/>
      <c r="AB747" s="1705"/>
      <c r="AC747" s="1705"/>
      <c r="AD747" s="1705"/>
      <c r="AE747" s="1705"/>
      <c r="AF747" s="1705"/>
      <c r="AG747" s="1705"/>
      <c r="AH747" s="1705"/>
    </row>
    <row r="748" spans="1:34" ht="15.75" customHeight="1">
      <c r="A748" s="1705"/>
      <c r="B748" s="1705"/>
      <c r="C748" s="1705"/>
      <c r="D748" s="1705"/>
      <c r="E748" s="1705"/>
      <c r="F748" s="1705"/>
      <c r="G748" s="1705"/>
      <c r="H748" s="1705"/>
      <c r="I748" s="1705"/>
      <c r="J748" s="1705"/>
      <c r="K748" s="1705"/>
      <c r="L748" s="1705"/>
      <c r="M748" s="1705"/>
      <c r="N748" s="1705"/>
      <c r="O748" s="1705"/>
      <c r="P748" s="1705"/>
      <c r="Q748" s="1705"/>
      <c r="R748" s="1705"/>
      <c r="S748" s="1705"/>
      <c r="T748" s="1705"/>
      <c r="U748" s="1705"/>
      <c r="V748" s="1705"/>
      <c r="W748" s="1705"/>
      <c r="X748" s="1705"/>
      <c r="Y748" s="1705"/>
      <c r="Z748" s="1705"/>
      <c r="AA748" s="1705"/>
      <c r="AB748" s="1705"/>
      <c r="AC748" s="1705"/>
      <c r="AD748" s="1705"/>
      <c r="AE748" s="1705"/>
      <c r="AF748" s="1705"/>
      <c r="AG748" s="1705"/>
      <c r="AH748" s="1705"/>
    </row>
    <row r="749" spans="1:34" ht="15.75" customHeight="1">
      <c r="A749" s="1705"/>
      <c r="B749" s="1705"/>
      <c r="C749" s="1705"/>
      <c r="D749" s="1705"/>
      <c r="E749" s="1705"/>
      <c r="F749" s="1705"/>
      <c r="G749" s="1705"/>
      <c r="H749" s="1705"/>
      <c r="I749" s="1705"/>
      <c r="J749" s="1705"/>
      <c r="K749" s="1705"/>
      <c r="L749" s="1705"/>
      <c r="M749" s="1705"/>
      <c r="N749" s="1705"/>
      <c r="O749" s="1705"/>
      <c r="P749" s="1705"/>
      <c r="Q749" s="1705"/>
      <c r="R749" s="1705"/>
      <c r="S749" s="1705"/>
      <c r="T749" s="1705"/>
      <c r="U749" s="1705"/>
      <c r="V749" s="1705"/>
      <c r="W749" s="1705"/>
      <c r="X749" s="1705"/>
      <c r="Y749" s="1705"/>
      <c r="Z749" s="1705"/>
      <c r="AA749" s="1705"/>
      <c r="AB749" s="1705"/>
      <c r="AC749" s="1705"/>
      <c r="AD749" s="1705"/>
      <c r="AE749" s="1705"/>
      <c r="AF749" s="1705"/>
      <c r="AG749" s="1705"/>
      <c r="AH749" s="1705"/>
    </row>
    <row r="750" spans="1:34" ht="15.75" customHeight="1">
      <c r="A750" s="1705"/>
      <c r="B750" s="1705"/>
      <c r="C750" s="1705"/>
      <c r="D750" s="1705"/>
      <c r="E750" s="1705"/>
      <c r="F750" s="1705"/>
      <c r="G750" s="1705"/>
      <c r="H750" s="1705"/>
      <c r="I750" s="1705"/>
      <c r="J750" s="1705"/>
      <c r="K750" s="1705"/>
      <c r="L750" s="1705"/>
      <c r="M750" s="1705"/>
      <c r="N750" s="1705"/>
      <c r="O750" s="1705"/>
      <c r="P750" s="1705"/>
      <c r="Q750" s="1705"/>
      <c r="R750" s="1705"/>
      <c r="S750" s="1705"/>
      <c r="T750" s="1705"/>
      <c r="U750" s="1705"/>
      <c r="V750" s="1705"/>
      <c r="W750" s="1705"/>
      <c r="X750" s="1705"/>
      <c r="Y750" s="1705"/>
      <c r="Z750" s="1705"/>
      <c r="AA750" s="1705"/>
      <c r="AB750" s="1705"/>
      <c r="AC750" s="1705"/>
      <c r="AD750" s="1705"/>
      <c r="AE750" s="1705"/>
      <c r="AF750" s="1705"/>
      <c r="AG750" s="1705"/>
      <c r="AH750" s="1705"/>
    </row>
    <row r="751" spans="1:34" ht="15.75" customHeight="1">
      <c r="A751" s="1705"/>
      <c r="B751" s="1705"/>
      <c r="C751" s="1705"/>
      <c r="D751" s="1705"/>
      <c r="E751" s="1705"/>
      <c r="F751" s="1705"/>
      <c r="G751" s="1705"/>
      <c r="H751" s="1705"/>
      <c r="I751" s="1705"/>
      <c r="J751" s="1705"/>
      <c r="K751" s="1705"/>
      <c r="L751" s="1705"/>
      <c r="M751" s="1705"/>
      <c r="N751" s="1705"/>
      <c r="O751" s="1705"/>
      <c r="P751" s="1705"/>
      <c r="Q751" s="1705"/>
      <c r="R751" s="1705"/>
      <c r="S751" s="1705"/>
      <c r="T751" s="1705"/>
      <c r="U751" s="1705"/>
      <c r="V751" s="1705"/>
      <c r="W751" s="1705"/>
      <c r="X751" s="1705"/>
      <c r="Y751" s="1705"/>
      <c r="Z751" s="1705"/>
      <c r="AA751" s="1705"/>
      <c r="AB751" s="1705"/>
      <c r="AC751" s="1705"/>
      <c r="AD751" s="1705"/>
      <c r="AE751" s="1705"/>
      <c r="AF751" s="1705"/>
      <c r="AG751" s="1705"/>
      <c r="AH751" s="1705"/>
    </row>
    <row r="752" spans="1:34" ht="15.75" customHeight="1">
      <c r="A752" s="1705"/>
      <c r="B752" s="1705"/>
      <c r="C752" s="1705"/>
      <c r="D752" s="1705"/>
      <c r="E752" s="1705"/>
      <c r="F752" s="1705"/>
      <c r="G752" s="1705"/>
      <c r="H752" s="1705"/>
      <c r="I752" s="1705"/>
      <c r="J752" s="1705"/>
      <c r="K752" s="1705"/>
      <c r="L752" s="1705"/>
      <c r="M752" s="1705"/>
      <c r="N752" s="1705"/>
      <c r="O752" s="1705"/>
      <c r="P752" s="1705"/>
      <c r="Q752" s="1705"/>
      <c r="R752" s="1705"/>
      <c r="S752" s="1705"/>
      <c r="T752" s="1705"/>
      <c r="U752" s="1705"/>
      <c r="V752" s="1705"/>
      <c r="W752" s="1705"/>
      <c r="X752" s="1705"/>
      <c r="Y752" s="1705"/>
      <c r="Z752" s="1705"/>
      <c r="AA752" s="1705"/>
      <c r="AB752" s="1705"/>
      <c r="AC752" s="1705"/>
      <c r="AD752" s="1705"/>
      <c r="AE752" s="1705"/>
      <c r="AF752" s="1705"/>
      <c r="AG752" s="1705"/>
      <c r="AH752" s="1705"/>
    </row>
    <row r="753" spans="1:34" ht="15.75" customHeight="1">
      <c r="A753" s="1705"/>
      <c r="B753" s="1705"/>
      <c r="C753" s="1705"/>
      <c r="D753" s="1705"/>
      <c r="E753" s="1705"/>
      <c r="F753" s="1705"/>
      <c r="G753" s="1705"/>
      <c r="H753" s="1705"/>
      <c r="I753" s="1705"/>
      <c r="J753" s="1705"/>
      <c r="K753" s="1705"/>
      <c r="L753" s="1705"/>
      <c r="M753" s="1705"/>
      <c r="N753" s="1705"/>
      <c r="O753" s="1705"/>
      <c r="P753" s="1705"/>
      <c r="Q753" s="1705"/>
      <c r="R753" s="1705"/>
      <c r="S753" s="1705"/>
      <c r="T753" s="1705"/>
      <c r="U753" s="1705"/>
      <c r="V753" s="1705"/>
      <c r="W753" s="1705"/>
      <c r="X753" s="1705"/>
      <c r="Y753" s="1705"/>
      <c r="Z753" s="1705"/>
      <c r="AA753" s="1705"/>
      <c r="AB753" s="1705"/>
      <c r="AC753" s="1705"/>
      <c r="AD753" s="1705"/>
      <c r="AE753" s="1705"/>
      <c r="AF753" s="1705"/>
      <c r="AG753" s="1705"/>
      <c r="AH753" s="1705"/>
    </row>
    <row r="754" spans="1:34" ht="15.75" customHeight="1">
      <c r="A754" s="1705"/>
      <c r="B754" s="1705"/>
      <c r="C754" s="1705"/>
      <c r="D754" s="1705"/>
      <c r="E754" s="1705"/>
      <c r="F754" s="1705"/>
      <c r="G754" s="1705"/>
      <c r="H754" s="1705"/>
      <c r="I754" s="1705"/>
      <c r="J754" s="1705"/>
      <c r="K754" s="1705"/>
      <c r="L754" s="1705"/>
      <c r="M754" s="1705"/>
      <c r="N754" s="1705"/>
      <c r="O754" s="1705"/>
      <c r="P754" s="1705"/>
      <c r="Q754" s="1705"/>
      <c r="R754" s="1705"/>
      <c r="S754" s="1705"/>
      <c r="T754" s="1705"/>
      <c r="U754" s="1705"/>
      <c r="V754" s="1705"/>
      <c r="W754" s="1705"/>
      <c r="X754" s="1705"/>
      <c r="Y754" s="1705"/>
      <c r="Z754" s="1705"/>
      <c r="AA754" s="1705"/>
      <c r="AB754" s="1705"/>
      <c r="AC754" s="1705"/>
      <c r="AD754" s="1705"/>
      <c r="AE754" s="1705"/>
      <c r="AF754" s="1705"/>
      <c r="AG754" s="1705"/>
      <c r="AH754" s="1705"/>
    </row>
    <row r="755" spans="1:34" ht="15.75" customHeight="1">
      <c r="A755" s="1705"/>
      <c r="B755" s="1705"/>
      <c r="C755" s="1705"/>
      <c r="D755" s="1705"/>
      <c r="E755" s="1705"/>
      <c r="F755" s="1705"/>
      <c r="G755" s="1705"/>
      <c r="H755" s="1705"/>
      <c r="I755" s="1705"/>
      <c r="J755" s="1705"/>
      <c r="K755" s="1705"/>
      <c r="L755" s="1705"/>
      <c r="M755" s="1705"/>
      <c r="N755" s="1705"/>
      <c r="O755" s="1705"/>
      <c r="P755" s="1705"/>
      <c r="Q755" s="1705"/>
      <c r="R755" s="1705"/>
      <c r="S755" s="1705"/>
      <c r="T755" s="1705"/>
      <c r="U755" s="1705"/>
      <c r="V755" s="1705"/>
      <c r="W755" s="1705"/>
      <c r="X755" s="1705"/>
      <c r="Y755" s="1705"/>
      <c r="Z755" s="1705"/>
      <c r="AA755" s="1705"/>
      <c r="AB755" s="1705"/>
      <c r="AC755" s="1705"/>
      <c r="AD755" s="1705"/>
      <c r="AE755" s="1705"/>
      <c r="AF755" s="1705"/>
      <c r="AG755" s="1705"/>
      <c r="AH755" s="1705"/>
    </row>
    <row r="756" spans="1:34" ht="15.75" customHeight="1">
      <c r="A756" s="1705"/>
      <c r="B756" s="1705"/>
      <c r="C756" s="1705"/>
      <c r="D756" s="1705"/>
      <c r="E756" s="1705"/>
      <c r="F756" s="1705"/>
      <c r="G756" s="1705"/>
      <c r="H756" s="1705"/>
      <c r="I756" s="1705"/>
      <c r="J756" s="1705"/>
      <c r="K756" s="1705"/>
      <c r="L756" s="1705"/>
      <c r="M756" s="1705"/>
      <c r="N756" s="1705"/>
      <c r="O756" s="1705"/>
      <c r="P756" s="1705"/>
      <c r="Q756" s="1705"/>
      <c r="R756" s="1705"/>
      <c r="S756" s="1705"/>
      <c r="T756" s="1705"/>
      <c r="U756" s="1705"/>
      <c r="V756" s="1705"/>
      <c r="W756" s="1705"/>
      <c r="X756" s="1705"/>
      <c r="Y756" s="1705"/>
      <c r="Z756" s="1705"/>
      <c r="AA756" s="1705"/>
      <c r="AB756" s="1705"/>
      <c r="AC756" s="1705"/>
      <c r="AD756" s="1705"/>
      <c r="AE756" s="1705"/>
      <c r="AF756" s="1705"/>
      <c r="AG756" s="1705"/>
      <c r="AH756" s="1705"/>
    </row>
    <row r="757" spans="1:34" ht="15.75" customHeight="1">
      <c r="A757" s="1705"/>
      <c r="B757" s="1705"/>
      <c r="C757" s="1705"/>
      <c r="D757" s="1705"/>
      <c r="E757" s="1705"/>
      <c r="F757" s="1705"/>
      <c r="G757" s="1705"/>
      <c r="H757" s="1705"/>
      <c r="I757" s="1705"/>
      <c r="J757" s="1705"/>
      <c r="K757" s="1705"/>
      <c r="L757" s="1705"/>
      <c r="M757" s="1705"/>
      <c r="N757" s="1705"/>
      <c r="O757" s="1705"/>
      <c r="P757" s="1705"/>
      <c r="Q757" s="1705"/>
      <c r="R757" s="1705"/>
      <c r="S757" s="1705"/>
      <c r="T757" s="1705"/>
      <c r="U757" s="1705"/>
      <c r="V757" s="1705"/>
      <c r="W757" s="1705"/>
      <c r="X757" s="1705"/>
      <c r="Y757" s="1705"/>
      <c r="Z757" s="1705"/>
      <c r="AA757" s="1705"/>
      <c r="AB757" s="1705"/>
      <c r="AC757" s="1705"/>
      <c r="AD757" s="1705"/>
      <c r="AE757" s="1705"/>
      <c r="AF757" s="1705"/>
      <c r="AG757" s="1705"/>
      <c r="AH757" s="1705"/>
    </row>
    <row r="758" spans="1:34" ht="15.75" customHeight="1">
      <c r="A758" s="1705"/>
      <c r="B758" s="1705"/>
      <c r="C758" s="1705"/>
      <c r="D758" s="1705"/>
      <c r="E758" s="1705"/>
      <c r="F758" s="1705"/>
      <c r="G758" s="1705"/>
      <c r="H758" s="1705"/>
      <c r="I758" s="1705"/>
      <c r="J758" s="1705"/>
      <c r="K758" s="1705"/>
      <c r="L758" s="1705"/>
      <c r="M758" s="1705"/>
      <c r="N758" s="1705"/>
      <c r="O758" s="1705"/>
      <c r="P758" s="1705"/>
      <c r="Q758" s="1705"/>
      <c r="R758" s="1705"/>
      <c r="S758" s="1705"/>
      <c r="T758" s="1705"/>
      <c r="U758" s="1705"/>
      <c r="V758" s="1705"/>
      <c r="W758" s="1705"/>
      <c r="X758" s="1705"/>
      <c r="Y758" s="1705"/>
      <c r="Z758" s="1705"/>
      <c r="AA758" s="1705"/>
      <c r="AB758" s="1705"/>
      <c r="AC758" s="1705"/>
      <c r="AD758" s="1705"/>
      <c r="AE758" s="1705"/>
      <c r="AF758" s="1705"/>
      <c r="AG758" s="1705"/>
      <c r="AH758" s="1705"/>
    </row>
    <row r="759" spans="1:34" ht="15.75" customHeight="1">
      <c r="A759" s="1705"/>
      <c r="B759" s="1705"/>
      <c r="C759" s="1705"/>
      <c r="D759" s="1705"/>
      <c r="E759" s="1705"/>
      <c r="F759" s="1705"/>
      <c r="G759" s="1705"/>
      <c r="H759" s="1705"/>
      <c r="I759" s="1705"/>
      <c r="J759" s="1705"/>
      <c r="K759" s="1705"/>
      <c r="L759" s="1705"/>
      <c r="M759" s="1705"/>
      <c r="N759" s="1705"/>
      <c r="O759" s="1705"/>
      <c r="P759" s="1705"/>
      <c r="Q759" s="1705"/>
      <c r="R759" s="1705"/>
      <c r="S759" s="1705"/>
      <c r="T759" s="1705"/>
      <c r="U759" s="1705"/>
      <c r="V759" s="1705"/>
      <c r="W759" s="1705"/>
      <c r="X759" s="1705"/>
      <c r="Y759" s="1705"/>
      <c r="Z759" s="1705"/>
      <c r="AA759" s="1705"/>
      <c r="AB759" s="1705"/>
      <c r="AC759" s="1705"/>
      <c r="AD759" s="1705"/>
      <c r="AE759" s="1705"/>
      <c r="AF759" s="1705"/>
      <c r="AG759" s="1705"/>
      <c r="AH759" s="1705"/>
    </row>
    <row r="760" spans="1:34" ht="15.75" customHeight="1">
      <c r="A760" s="1705"/>
      <c r="B760" s="1705"/>
      <c r="C760" s="1705"/>
      <c r="D760" s="1705"/>
      <c r="E760" s="1705"/>
      <c r="F760" s="1705"/>
      <c r="G760" s="1705"/>
      <c r="H760" s="1705"/>
      <c r="I760" s="1705"/>
      <c r="J760" s="1705"/>
      <c r="K760" s="1705"/>
      <c r="L760" s="1705"/>
      <c r="M760" s="1705"/>
      <c r="N760" s="1705"/>
      <c r="O760" s="1705"/>
      <c r="P760" s="1705"/>
      <c r="Q760" s="1705"/>
      <c r="R760" s="1705"/>
      <c r="S760" s="1705"/>
      <c r="T760" s="1705"/>
      <c r="U760" s="1705"/>
      <c r="V760" s="1705"/>
      <c r="W760" s="1705"/>
      <c r="X760" s="1705"/>
      <c r="Y760" s="1705"/>
      <c r="Z760" s="1705"/>
      <c r="AA760" s="1705"/>
      <c r="AB760" s="1705"/>
      <c r="AC760" s="1705"/>
      <c r="AD760" s="1705"/>
      <c r="AE760" s="1705"/>
      <c r="AF760" s="1705"/>
      <c r="AG760" s="1705"/>
      <c r="AH760" s="1705"/>
    </row>
    <row r="761" spans="1:34" ht="15.75" customHeight="1">
      <c r="A761" s="1705"/>
      <c r="B761" s="1705"/>
      <c r="C761" s="1705"/>
      <c r="D761" s="1705"/>
      <c r="E761" s="1705"/>
      <c r="F761" s="1705"/>
      <c r="G761" s="1705"/>
      <c r="H761" s="1705"/>
      <c r="I761" s="1705"/>
      <c r="J761" s="1705"/>
      <c r="K761" s="1705"/>
      <c r="L761" s="1705"/>
      <c r="M761" s="1705"/>
      <c r="N761" s="1705"/>
      <c r="O761" s="1705"/>
      <c r="P761" s="1705"/>
      <c r="Q761" s="1705"/>
      <c r="R761" s="1705"/>
      <c r="S761" s="1705"/>
      <c r="T761" s="1705"/>
      <c r="U761" s="1705"/>
      <c r="V761" s="1705"/>
      <c r="W761" s="1705"/>
      <c r="X761" s="1705"/>
      <c r="Y761" s="1705"/>
      <c r="Z761" s="1705"/>
      <c r="AA761" s="1705"/>
      <c r="AB761" s="1705"/>
      <c r="AC761" s="1705"/>
      <c r="AD761" s="1705"/>
      <c r="AE761" s="1705"/>
      <c r="AF761" s="1705"/>
      <c r="AG761" s="1705"/>
      <c r="AH761" s="1705"/>
    </row>
    <row r="762" spans="1:34" ht="15.75" customHeight="1">
      <c r="A762" s="1705"/>
      <c r="B762" s="1705"/>
      <c r="C762" s="1705"/>
      <c r="D762" s="1705"/>
      <c r="E762" s="1705"/>
      <c r="F762" s="1705"/>
      <c r="G762" s="1705"/>
      <c r="H762" s="1705"/>
      <c r="I762" s="1705"/>
      <c r="J762" s="1705"/>
      <c r="K762" s="1705"/>
      <c r="L762" s="1705"/>
      <c r="M762" s="1705"/>
      <c r="N762" s="1705"/>
      <c r="O762" s="1705"/>
      <c r="P762" s="1705"/>
      <c r="Q762" s="1705"/>
      <c r="R762" s="1705"/>
      <c r="S762" s="1705"/>
      <c r="T762" s="1705"/>
      <c r="U762" s="1705"/>
      <c r="V762" s="1705"/>
      <c r="W762" s="1705"/>
      <c r="X762" s="1705"/>
      <c r="Y762" s="1705"/>
      <c r="Z762" s="1705"/>
      <c r="AA762" s="1705"/>
      <c r="AB762" s="1705"/>
      <c r="AC762" s="1705"/>
      <c r="AD762" s="1705"/>
      <c r="AE762" s="1705"/>
      <c r="AF762" s="1705"/>
      <c r="AG762" s="1705"/>
      <c r="AH762" s="1705"/>
    </row>
    <row r="763" spans="1:34" ht="15.75" customHeight="1">
      <c r="A763" s="1705"/>
      <c r="B763" s="1705"/>
      <c r="C763" s="1705"/>
      <c r="D763" s="1705"/>
      <c r="E763" s="1705"/>
      <c r="F763" s="1705"/>
      <c r="G763" s="1705"/>
      <c r="H763" s="1705"/>
      <c r="I763" s="1705"/>
      <c r="J763" s="1705"/>
      <c r="K763" s="1705"/>
      <c r="L763" s="1705"/>
      <c r="M763" s="1705"/>
      <c r="N763" s="1705"/>
      <c r="O763" s="1705"/>
      <c r="P763" s="1705"/>
      <c r="Q763" s="1705"/>
      <c r="R763" s="1705"/>
      <c r="S763" s="1705"/>
      <c r="T763" s="1705"/>
      <c r="U763" s="1705"/>
      <c r="V763" s="1705"/>
      <c r="W763" s="1705"/>
      <c r="X763" s="1705"/>
      <c r="Y763" s="1705"/>
      <c r="Z763" s="1705"/>
      <c r="AA763" s="1705"/>
      <c r="AB763" s="1705"/>
      <c r="AC763" s="1705"/>
      <c r="AD763" s="1705"/>
      <c r="AE763" s="1705"/>
      <c r="AF763" s="1705"/>
      <c r="AG763" s="1705"/>
      <c r="AH763" s="1705"/>
    </row>
    <row r="764" spans="1:34" ht="15.75" customHeight="1">
      <c r="A764" s="1705"/>
      <c r="B764" s="1705"/>
      <c r="C764" s="1705"/>
      <c r="D764" s="1705"/>
      <c r="E764" s="1705"/>
      <c r="F764" s="1705"/>
      <c r="G764" s="1705"/>
      <c r="H764" s="1705"/>
      <c r="I764" s="1705"/>
      <c r="J764" s="1705"/>
      <c r="K764" s="1705"/>
      <c r="L764" s="1705"/>
      <c r="M764" s="1705"/>
      <c r="N764" s="1705"/>
      <c r="O764" s="1705"/>
      <c r="P764" s="1705"/>
      <c r="Q764" s="1705"/>
      <c r="R764" s="1705"/>
      <c r="S764" s="1705"/>
      <c r="T764" s="1705"/>
      <c r="U764" s="1705"/>
      <c r="V764" s="1705"/>
      <c r="W764" s="1705"/>
      <c r="X764" s="1705"/>
      <c r="Y764" s="1705"/>
      <c r="Z764" s="1705"/>
      <c r="AA764" s="1705"/>
      <c r="AB764" s="1705"/>
      <c r="AC764" s="1705"/>
      <c r="AD764" s="1705"/>
      <c r="AE764" s="1705"/>
      <c r="AF764" s="1705"/>
      <c r="AG764" s="1705"/>
      <c r="AH764" s="1705"/>
    </row>
    <row r="765" spans="1:34" ht="15.75" customHeight="1">
      <c r="A765" s="1705"/>
      <c r="B765" s="1705"/>
      <c r="C765" s="1705"/>
      <c r="D765" s="1705"/>
      <c r="E765" s="1705"/>
      <c r="F765" s="1705"/>
      <c r="G765" s="1705"/>
      <c r="H765" s="1705"/>
      <c r="I765" s="1705"/>
      <c r="J765" s="1705"/>
      <c r="K765" s="1705"/>
      <c r="L765" s="1705"/>
      <c r="M765" s="1705"/>
      <c r="N765" s="1705"/>
      <c r="O765" s="1705"/>
      <c r="P765" s="1705"/>
      <c r="Q765" s="1705"/>
      <c r="R765" s="1705"/>
      <c r="S765" s="1705"/>
      <c r="T765" s="1705"/>
      <c r="U765" s="1705"/>
      <c r="V765" s="1705"/>
      <c r="W765" s="1705"/>
      <c r="X765" s="1705"/>
      <c r="Y765" s="1705"/>
      <c r="Z765" s="1705"/>
      <c r="AA765" s="1705"/>
      <c r="AB765" s="1705"/>
      <c r="AC765" s="1705"/>
      <c r="AD765" s="1705"/>
      <c r="AE765" s="1705"/>
      <c r="AF765" s="1705"/>
      <c r="AG765" s="1705"/>
      <c r="AH765" s="1705"/>
    </row>
    <row r="766" spans="1:34" ht="15.75" customHeight="1">
      <c r="A766" s="1705"/>
      <c r="B766" s="1705"/>
      <c r="C766" s="1705"/>
      <c r="D766" s="1705"/>
      <c r="E766" s="1705"/>
      <c r="F766" s="1705"/>
      <c r="G766" s="1705"/>
      <c r="H766" s="1705"/>
      <c r="I766" s="1705"/>
      <c r="J766" s="1705"/>
      <c r="K766" s="1705"/>
      <c r="L766" s="1705"/>
      <c r="M766" s="1705"/>
      <c r="N766" s="1705"/>
      <c r="O766" s="1705"/>
      <c r="P766" s="1705"/>
      <c r="Q766" s="1705"/>
      <c r="R766" s="1705"/>
      <c r="S766" s="1705"/>
      <c r="T766" s="1705"/>
      <c r="U766" s="1705"/>
      <c r="V766" s="1705"/>
      <c r="W766" s="1705"/>
      <c r="X766" s="1705"/>
      <c r="Y766" s="1705"/>
      <c r="Z766" s="1705"/>
      <c r="AA766" s="1705"/>
      <c r="AB766" s="1705"/>
      <c r="AC766" s="1705"/>
      <c r="AD766" s="1705"/>
      <c r="AE766" s="1705"/>
      <c r="AF766" s="1705"/>
      <c r="AG766" s="1705"/>
      <c r="AH766" s="1705"/>
    </row>
    <row r="767" spans="1:34" ht="15.75" customHeight="1">
      <c r="A767" s="1705"/>
      <c r="B767" s="1705"/>
      <c r="C767" s="1705"/>
      <c r="D767" s="1705"/>
      <c r="E767" s="1705"/>
      <c r="F767" s="1705"/>
      <c r="G767" s="1705"/>
      <c r="H767" s="1705"/>
      <c r="I767" s="1705"/>
      <c r="J767" s="1705"/>
      <c r="K767" s="1705"/>
      <c r="L767" s="1705"/>
      <c r="M767" s="1705"/>
      <c r="N767" s="1705"/>
      <c r="O767" s="1705"/>
      <c r="P767" s="1705"/>
      <c r="Q767" s="1705"/>
      <c r="R767" s="1705"/>
      <c r="S767" s="1705"/>
      <c r="T767" s="1705"/>
      <c r="U767" s="1705"/>
      <c r="V767" s="1705"/>
      <c r="W767" s="1705"/>
      <c r="X767" s="1705"/>
      <c r="Y767" s="1705"/>
      <c r="Z767" s="1705"/>
      <c r="AA767" s="1705"/>
      <c r="AB767" s="1705"/>
      <c r="AC767" s="1705"/>
      <c r="AD767" s="1705"/>
      <c r="AE767" s="1705"/>
      <c r="AF767" s="1705"/>
      <c r="AG767" s="1705"/>
      <c r="AH767" s="1705"/>
    </row>
    <row r="768" spans="1:34" ht="15.75" customHeight="1">
      <c r="A768" s="1705"/>
      <c r="B768" s="1705"/>
      <c r="C768" s="1705"/>
      <c r="D768" s="1705"/>
      <c r="E768" s="1705"/>
      <c r="F768" s="1705"/>
      <c r="G768" s="1705"/>
      <c r="H768" s="1705"/>
      <c r="I768" s="1705"/>
      <c r="J768" s="1705"/>
      <c r="K768" s="1705"/>
      <c r="L768" s="1705"/>
      <c r="M768" s="1705"/>
      <c r="N768" s="1705"/>
      <c r="O768" s="1705"/>
      <c r="P768" s="1705"/>
      <c r="Q768" s="1705"/>
      <c r="R768" s="1705"/>
      <c r="S768" s="1705"/>
      <c r="T768" s="1705"/>
      <c r="U768" s="1705"/>
      <c r="V768" s="1705"/>
      <c r="W768" s="1705"/>
      <c r="X768" s="1705"/>
      <c r="Y768" s="1705"/>
      <c r="Z768" s="1705"/>
      <c r="AA768" s="1705"/>
      <c r="AB768" s="1705"/>
      <c r="AC768" s="1705"/>
      <c r="AD768" s="1705"/>
      <c r="AE768" s="1705"/>
      <c r="AF768" s="1705"/>
      <c r="AG768" s="1705"/>
      <c r="AH768" s="1705"/>
    </row>
    <row r="769" spans="1:34" ht="15.75" customHeight="1">
      <c r="A769" s="1705"/>
      <c r="B769" s="1705"/>
      <c r="C769" s="1705"/>
      <c r="D769" s="1705"/>
      <c r="E769" s="1705"/>
      <c r="F769" s="1705"/>
      <c r="G769" s="1705"/>
      <c r="H769" s="1705"/>
      <c r="I769" s="1705"/>
      <c r="J769" s="1705"/>
      <c r="K769" s="1705"/>
      <c r="L769" s="1705"/>
      <c r="M769" s="1705"/>
      <c r="N769" s="1705"/>
      <c r="O769" s="1705"/>
      <c r="P769" s="1705"/>
      <c r="Q769" s="1705"/>
      <c r="R769" s="1705"/>
      <c r="S769" s="1705"/>
      <c r="T769" s="1705"/>
      <c r="U769" s="1705"/>
      <c r="V769" s="1705"/>
      <c r="W769" s="1705"/>
      <c r="X769" s="1705"/>
      <c r="Y769" s="1705"/>
      <c r="Z769" s="1705"/>
      <c r="AA769" s="1705"/>
      <c r="AB769" s="1705"/>
      <c r="AC769" s="1705"/>
      <c r="AD769" s="1705"/>
      <c r="AE769" s="1705"/>
      <c r="AF769" s="1705"/>
      <c r="AG769" s="1705"/>
      <c r="AH769" s="1705"/>
    </row>
    <row r="770" spans="1:34" ht="15.75" customHeight="1">
      <c r="A770" s="1705"/>
      <c r="B770" s="1705"/>
      <c r="C770" s="1705"/>
      <c r="D770" s="1705"/>
      <c r="E770" s="1705"/>
      <c r="F770" s="1705"/>
      <c r="G770" s="1705"/>
      <c r="H770" s="1705"/>
      <c r="I770" s="1705"/>
      <c r="J770" s="1705"/>
      <c r="K770" s="1705"/>
      <c r="L770" s="1705"/>
      <c r="M770" s="1705"/>
      <c r="N770" s="1705"/>
      <c r="O770" s="1705"/>
      <c r="P770" s="1705"/>
      <c r="Q770" s="1705"/>
      <c r="R770" s="1705"/>
      <c r="S770" s="1705"/>
      <c r="T770" s="1705"/>
      <c r="U770" s="1705"/>
      <c r="V770" s="1705"/>
      <c r="W770" s="1705"/>
      <c r="X770" s="1705"/>
      <c r="Y770" s="1705"/>
      <c r="Z770" s="1705"/>
      <c r="AA770" s="1705"/>
      <c r="AB770" s="1705"/>
      <c r="AC770" s="1705"/>
      <c r="AD770" s="1705"/>
      <c r="AE770" s="1705"/>
      <c r="AF770" s="1705"/>
      <c r="AG770" s="1705"/>
      <c r="AH770" s="1705"/>
    </row>
    <row r="771" spans="1:34" ht="15.75" customHeight="1">
      <c r="A771" s="1705"/>
      <c r="B771" s="1705"/>
      <c r="C771" s="1705"/>
      <c r="D771" s="1705"/>
      <c r="E771" s="1705"/>
      <c r="F771" s="1705"/>
      <c r="G771" s="1705"/>
      <c r="H771" s="1705"/>
      <c r="I771" s="1705"/>
      <c r="J771" s="1705"/>
      <c r="K771" s="1705"/>
      <c r="L771" s="1705"/>
      <c r="M771" s="1705"/>
      <c r="N771" s="1705"/>
      <c r="O771" s="1705"/>
      <c r="P771" s="1705"/>
      <c r="Q771" s="1705"/>
      <c r="R771" s="1705"/>
      <c r="S771" s="1705"/>
      <c r="T771" s="1705"/>
      <c r="U771" s="1705"/>
      <c r="V771" s="1705"/>
      <c r="W771" s="1705"/>
      <c r="X771" s="1705"/>
      <c r="Y771" s="1705"/>
      <c r="Z771" s="1705"/>
      <c r="AA771" s="1705"/>
      <c r="AB771" s="1705"/>
      <c r="AC771" s="1705"/>
      <c r="AD771" s="1705"/>
      <c r="AE771" s="1705"/>
      <c r="AF771" s="1705"/>
      <c r="AG771" s="1705"/>
      <c r="AH771" s="1705"/>
    </row>
    <row r="772" spans="1:34" ht="15.75" customHeight="1">
      <c r="A772" s="1705"/>
      <c r="B772" s="1705"/>
      <c r="C772" s="1705"/>
      <c r="D772" s="1705"/>
      <c r="E772" s="1705"/>
      <c r="F772" s="1705"/>
      <c r="G772" s="1705"/>
      <c r="H772" s="1705"/>
      <c r="I772" s="1705"/>
      <c r="J772" s="1705"/>
      <c r="K772" s="1705"/>
      <c r="L772" s="1705"/>
      <c r="M772" s="1705"/>
      <c r="N772" s="1705"/>
      <c r="O772" s="1705"/>
      <c r="P772" s="1705"/>
      <c r="Q772" s="1705"/>
      <c r="R772" s="1705"/>
      <c r="S772" s="1705"/>
      <c r="T772" s="1705"/>
      <c r="U772" s="1705"/>
      <c r="V772" s="1705"/>
      <c r="W772" s="1705"/>
      <c r="X772" s="1705"/>
      <c r="Y772" s="1705"/>
      <c r="Z772" s="1705"/>
      <c r="AA772" s="1705"/>
      <c r="AB772" s="1705"/>
      <c r="AC772" s="1705"/>
      <c r="AD772" s="1705"/>
      <c r="AE772" s="1705"/>
      <c r="AF772" s="1705"/>
      <c r="AG772" s="1705"/>
      <c r="AH772" s="1705"/>
    </row>
    <row r="773" spans="1:34" ht="15.75" customHeight="1">
      <c r="A773" s="1705"/>
      <c r="B773" s="1705"/>
      <c r="C773" s="1705"/>
      <c r="D773" s="1705"/>
      <c r="E773" s="1705"/>
      <c r="F773" s="1705"/>
      <c r="G773" s="1705"/>
      <c r="H773" s="1705"/>
      <c r="I773" s="1705"/>
      <c r="J773" s="1705"/>
      <c r="K773" s="1705"/>
      <c r="L773" s="1705"/>
      <c r="M773" s="1705"/>
      <c r="N773" s="1705"/>
      <c r="O773" s="1705"/>
      <c r="P773" s="1705"/>
      <c r="Q773" s="1705"/>
      <c r="R773" s="1705"/>
      <c r="S773" s="1705"/>
      <c r="T773" s="1705"/>
      <c r="U773" s="1705"/>
      <c r="V773" s="1705"/>
      <c r="W773" s="1705"/>
      <c r="X773" s="1705"/>
      <c r="Y773" s="1705"/>
      <c r="Z773" s="1705"/>
      <c r="AA773" s="1705"/>
      <c r="AB773" s="1705"/>
      <c r="AC773" s="1705"/>
      <c r="AD773" s="1705"/>
      <c r="AE773" s="1705"/>
      <c r="AF773" s="1705"/>
      <c r="AG773" s="1705"/>
      <c r="AH773" s="1705"/>
    </row>
    <row r="774" spans="1:34" ht="15.75" customHeight="1">
      <c r="A774" s="1705"/>
      <c r="B774" s="1705"/>
      <c r="C774" s="1705"/>
      <c r="D774" s="1705"/>
      <c r="E774" s="1705"/>
      <c r="F774" s="1705"/>
      <c r="G774" s="1705"/>
      <c r="H774" s="1705"/>
      <c r="I774" s="1705"/>
      <c r="J774" s="1705"/>
      <c r="K774" s="1705"/>
      <c r="L774" s="1705"/>
      <c r="M774" s="1705"/>
      <c r="N774" s="1705"/>
      <c r="O774" s="1705"/>
      <c r="P774" s="1705"/>
      <c r="Q774" s="1705"/>
      <c r="R774" s="1705"/>
      <c r="S774" s="1705"/>
      <c r="T774" s="1705"/>
      <c r="U774" s="1705"/>
      <c r="V774" s="1705"/>
      <c r="W774" s="1705"/>
      <c r="X774" s="1705"/>
      <c r="Y774" s="1705"/>
      <c r="Z774" s="1705"/>
      <c r="AA774" s="1705"/>
      <c r="AB774" s="1705"/>
      <c r="AC774" s="1705"/>
      <c r="AD774" s="1705"/>
      <c r="AE774" s="1705"/>
      <c r="AF774" s="1705"/>
      <c r="AG774" s="1705"/>
      <c r="AH774" s="1705"/>
    </row>
    <row r="775" spans="1:34" ht="15.75" customHeight="1">
      <c r="A775" s="1705"/>
      <c r="B775" s="1705"/>
      <c r="C775" s="1705"/>
      <c r="D775" s="1705"/>
      <c r="E775" s="1705"/>
      <c r="F775" s="1705"/>
      <c r="G775" s="1705"/>
      <c r="H775" s="1705"/>
      <c r="I775" s="1705"/>
      <c r="J775" s="1705"/>
      <c r="K775" s="1705"/>
      <c r="L775" s="1705"/>
      <c r="M775" s="1705"/>
      <c r="N775" s="1705"/>
      <c r="O775" s="1705"/>
      <c r="P775" s="1705"/>
      <c r="Q775" s="1705"/>
      <c r="R775" s="1705"/>
      <c r="S775" s="1705"/>
      <c r="T775" s="1705"/>
      <c r="U775" s="1705"/>
      <c r="V775" s="1705"/>
      <c r="W775" s="1705"/>
      <c r="X775" s="1705"/>
      <c r="Y775" s="1705"/>
      <c r="Z775" s="1705"/>
      <c r="AA775" s="1705"/>
      <c r="AB775" s="1705"/>
      <c r="AC775" s="1705"/>
      <c r="AD775" s="1705"/>
      <c r="AE775" s="1705"/>
      <c r="AF775" s="1705"/>
      <c r="AG775" s="1705"/>
      <c r="AH775" s="1705"/>
    </row>
    <row r="776" spans="1:34" ht="15.75" customHeight="1">
      <c r="A776" s="1705"/>
      <c r="B776" s="1705"/>
      <c r="C776" s="1705"/>
      <c r="D776" s="1705"/>
      <c r="E776" s="1705"/>
      <c r="F776" s="1705"/>
      <c r="G776" s="1705"/>
      <c r="H776" s="1705"/>
      <c r="I776" s="1705"/>
      <c r="J776" s="1705"/>
      <c r="K776" s="1705"/>
      <c r="L776" s="1705"/>
      <c r="M776" s="1705"/>
      <c r="N776" s="1705"/>
      <c r="O776" s="1705"/>
      <c r="P776" s="1705"/>
      <c r="Q776" s="1705"/>
      <c r="R776" s="1705"/>
      <c r="S776" s="1705"/>
      <c r="T776" s="1705"/>
      <c r="U776" s="1705"/>
      <c r="V776" s="1705"/>
      <c r="W776" s="1705"/>
      <c r="X776" s="1705"/>
      <c r="Y776" s="1705"/>
      <c r="Z776" s="1705"/>
      <c r="AA776" s="1705"/>
      <c r="AB776" s="1705"/>
      <c r="AC776" s="1705"/>
      <c r="AD776" s="1705"/>
      <c r="AE776" s="1705"/>
      <c r="AF776" s="1705"/>
      <c r="AG776" s="1705"/>
      <c r="AH776" s="1705"/>
    </row>
    <row r="777" spans="1:34" ht="15.75" customHeight="1">
      <c r="A777" s="1705"/>
      <c r="B777" s="1705"/>
      <c r="C777" s="1705"/>
      <c r="D777" s="1705"/>
      <c r="E777" s="1705"/>
      <c r="F777" s="1705"/>
      <c r="G777" s="1705"/>
      <c r="H777" s="1705"/>
      <c r="I777" s="1705"/>
      <c r="J777" s="1705"/>
      <c r="K777" s="1705"/>
      <c r="L777" s="1705"/>
      <c r="M777" s="1705"/>
      <c r="N777" s="1705"/>
      <c r="O777" s="1705"/>
      <c r="P777" s="1705"/>
      <c r="Q777" s="1705"/>
      <c r="R777" s="1705"/>
      <c r="S777" s="1705"/>
      <c r="T777" s="1705"/>
      <c r="U777" s="1705"/>
      <c r="V777" s="1705"/>
      <c r="W777" s="1705"/>
      <c r="X777" s="1705"/>
      <c r="Y777" s="1705"/>
      <c r="Z777" s="1705"/>
      <c r="AA777" s="1705"/>
      <c r="AB777" s="1705"/>
      <c r="AC777" s="1705"/>
      <c r="AD777" s="1705"/>
      <c r="AE777" s="1705"/>
      <c r="AF777" s="1705"/>
      <c r="AG777" s="1705"/>
      <c r="AH777" s="1705"/>
    </row>
    <row r="778" spans="1:34" ht="15.75" customHeight="1">
      <c r="A778" s="1705"/>
      <c r="B778" s="1705"/>
      <c r="C778" s="1705"/>
      <c r="D778" s="1705"/>
      <c r="E778" s="1705"/>
      <c r="F778" s="1705"/>
      <c r="G778" s="1705"/>
      <c r="H778" s="1705"/>
      <c r="I778" s="1705"/>
      <c r="J778" s="1705"/>
      <c r="K778" s="1705"/>
      <c r="L778" s="1705"/>
      <c r="M778" s="1705"/>
      <c r="N778" s="1705"/>
      <c r="O778" s="1705"/>
      <c r="P778" s="1705"/>
      <c r="Q778" s="1705"/>
      <c r="R778" s="1705"/>
      <c r="S778" s="1705"/>
      <c r="T778" s="1705"/>
      <c r="U778" s="1705"/>
      <c r="V778" s="1705"/>
      <c r="W778" s="1705"/>
      <c r="X778" s="1705"/>
      <c r="Y778" s="1705"/>
      <c r="Z778" s="1705"/>
      <c r="AA778" s="1705"/>
      <c r="AB778" s="1705"/>
      <c r="AC778" s="1705"/>
      <c r="AD778" s="1705"/>
      <c r="AE778" s="1705"/>
      <c r="AF778" s="1705"/>
      <c r="AG778" s="1705"/>
      <c r="AH778" s="1705"/>
    </row>
    <row r="779" spans="1:34" ht="15.75" customHeight="1">
      <c r="A779" s="1705"/>
      <c r="B779" s="1705"/>
      <c r="C779" s="1705"/>
      <c r="D779" s="1705"/>
      <c r="E779" s="1705"/>
      <c r="F779" s="1705"/>
      <c r="G779" s="1705"/>
      <c r="H779" s="1705"/>
      <c r="I779" s="1705"/>
      <c r="J779" s="1705"/>
      <c r="K779" s="1705"/>
      <c r="L779" s="1705"/>
      <c r="M779" s="1705"/>
      <c r="N779" s="1705"/>
      <c r="O779" s="1705"/>
      <c r="P779" s="1705"/>
      <c r="Q779" s="1705"/>
      <c r="R779" s="1705"/>
      <c r="S779" s="1705"/>
      <c r="T779" s="1705"/>
      <c r="U779" s="1705"/>
      <c r="V779" s="1705"/>
      <c r="W779" s="1705"/>
      <c r="X779" s="1705"/>
      <c r="Y779" s="1705"/>
      <c r="Z779" s="1705"/>
      <c r="AA779" s="1705"/>
      <c r="AB779" s="1705"/>
      <c r="AC779" s="1705"/>
      <c r="AD779" s="1705"/>
      <c r="AE779" s="1705"/>
      <c r="AF779" s="1705"/>
      <c r="AG779" s="1705"/>
      <c r="AH779" s="1705"/>
    </row>
    <row r="780" spans="1:34" ht="15.75" customHeight="1">
      <c r="A780" s="1705"/>
      <c r="B780" s="1705"/>
      <c r="C780" s="1705"/>
      <c r="D780" s="1705"/>
      <c r="E780" s="1705"/>
      <c r="F780" s="1705"/>
      <c r="G780" s="1705"/>
      <c r="H780" s="1705"/>
      <c r="I780" s="1705"/>
      <c r="J780" s="1705"/>
      <c r="K780" s="1705"/>
      <c r="L780" s="1705"/>
      <c r="M780" s="1705"/>
      <c r="N780" s="1705"/>
      <c r="O780" s="1705"/>
      <c r="P780" s="1705"/>
      <c r="Q780" s="1705"/>
      <c r="R780" s="1705"/>
      <c r="S780" s="1705"/>
      <c r="T780" s="1705"/>
      <c r="U780" s="1705"/>
      <c r="V780" s="1705"/>
      <c r="W780" s="1705"/>
      <c r="X780" s="1705"/>
      <c r="Y780" s="1705"/>
      <c r="Z780" s="1705"/>
      <c r="AA780" s="1705"/>
      <c r="AB780" s="1705"/>
      <c r="AC780" s="1705"/>
      <c r="AD780" s="1705"/>
      <c r="AE780" s="1705"/>
      <c r="AF780" s="1705"/>
      <c r="AG780" s="1705"/>
      <c r="AH780" s="1705"/>
    </row>
    <row r="781" spans="1:34" ht="15.75" customHeight="1">
      <c r="A781" s="1705"/>
      <c r="B781" s="1705"/>
      <c r="C781" s="1705"/>
      <c r="D781" s="1705"/>
      <c r="E781" s="1705"/>
      <c r="F781" s="1705"/>
      <c r="G781" s="1705"/>
      <c r="H781" s="1705"/>
      <c r="I781" s="1705"/>
      <c r="J781" s="1705"/>
      <c r="K781" s="1705"/>
      <c r="L781" s="1705"/>
      <c r="M781" s="1705"/>
      <c r="N781" s="1705"/>
      <c r="O781" s="1705"/>
      <c r="P781" s="1705"/>
      <c r="Q781" s="1705"/>
      <c r="R781" s="1705"/>
      <c r="S781" s="1705"/>
      <c r="T781" s="1705"/>
      <c r="U781" s="1705"/>
      <c r="V781" s="1705"/>
      <c r="W781" s="1705"/>
      <c r="X781" s="1705"/>
      <c r="Y781" s="1705"/>
      <c r="Z781" s="1705"/>
      <c r="AA781" s="1705"/>
      <c r="AB781" s="1705"/>
      <c r="AC781" s="1705"/>
      <c r="AD781" s="1705"/>
      <c r="AE781" s="1705"/>
      <c r="AF781" s="1705"/>
      <c r="AG781" s="1705"/>
      <c r="AH781" s="1705"/>
    </row>
    <row r="782" spans="1:34" ht="15.75" customHeight="1">
      <c r="A782" s="1705"/>
      <c r="B782" s="1705"/>
      <c r="C782" s="1705"/>
      <c r="D782" s="1705"/>
      <c r="E782" s="1705"/>
      <c r="F782" s="1705"/>
      <c r="G782" s="1705"/>
      <c r="H782" s="1705"/>
      <c r="I782" s="1705"/>
      <c r="J782" s="1705"/>
      <c r="K782" s="1705"/>
      <c r="L782" s="1705"/>
      <c r="M782" s="1705"/>
      <c r="N782" s="1705"/>
      <c r="O782" s="1705"/>
      <c r="P782" s="1705"/>
      <c r="Q782" s="1705"/>
      <c r="R782" s="1705"/>
      <c r="S782" s="1705"/>
      <c r="T782" s="1705"/>
      <c r="U782" s="1705"/>
      <c r="V782" s="1705"/>
      <c r="W782" s="1705"/>
      <c r="X782" s="1705"/>
      <c r="Y782" s="1705"/>
      <c r="Z782" s="1705"/>
      <c r="AA782" s="1705"/>
      <c r="AB782" s="1705"/>
      <c r="AC782" s="1705"/>
      <c r="AD782" s="1705"/>
      <c r="AE782" s="1705"/>
      <c r="AF782" s="1705"/>
      <c r="AG782" s="1705"/>
      <c r="AH782" s="1705"/>
    </row>
    <row r="783" spans="1:34" ht="15.75" customHeight="1">
      <c r="A783" s="1705"/>
      <c r="B783" s="1705"/>
      <c r="C783" s="1705"/>
      <c r="D783" s="1705"/>
      <c r="E783" s="1705"/>
      <c r="F783" s="1705"/>
      <c r="G783" s="1705"/>
      <c r="H783" s="1705"/>
      <c r="I783" s="1705"/>
      <c r="J783" s="1705"/>
      <c r="K783" s="1705"/>
      <c r="L783" s="1705"/>
      <c r="M783" s="1705"/>
      <c r="N783" s="1705"/>
      <c r="O783" s="1705"/>
      <c r="P783" s="1705"/>
      <c r="Q783" s="1705"/>
      <c r="R783" s="1705"/>
      <c r="S783" s="1705"/>
      <c r="T783" s="1705"/>
      <c r="U783" s="1705"/>
      <c r="V783" s="1705"/>
      <c r="W783" s="1705"/>
      <c r="X783" s="1705"/>
      <c r="Y783" s="1705"/>
      <c r="Z783" s="1705"/>
      <c r="AA783" s="1705"/>
      <c r="AB783" s="1705"/>
      <c r="AC783" s="1705"/>
      <c r="AD783" s="1705"/>
      <c r="AE783" s="1705"/>
      <c r="AF783" s="1705"/>
      <c r="AG783" s="1705"/>
      <c r="AH783" s="1705"/>
    </row>
    <row r="784" spans="1:34" ht="15.75" customHeight="1">
      <c r="A784" s="1705"/>
      <c r="B784" s="1705"/>
      <c r="C784" s="1705"/>
      <c r="D784" s="1705"/>
      <c r="E784" s="1705"/>
      <c r="F784" s="1705"/>
      <c r="G784" s="1705"/>
      <c r="H784" s="1705"/>
      <c r="I784" s="1705"/>
      <c r="J784" s="1705"/>
      <c r="K784" s="1705"/>
      <c r="L784" s="1705"/>
      <c r="M784" s="1705"/>
      <c r="N784" s="1705"/>
      <c r="O784" s="1705"/>
      <c r="P784" s="1705"/>
      <c r="Q784" s="1705"/>
      <c r="R784" s="1705"/>
      <c r="S784" s="1705"/>
      <c r="T784" s="1705"/>
      <c r="U784" s="1705"/>
      <c r="V784" s="1705"/>
      <c r="W784" s="1705"/>
      <c r="X784" s="1705"/>
      <c r="Y784" s="1705"/>
      <c r="Z784" s="1705"/>
      <c r="AA784" s="1705"/>
      <c r="AB784" s="1705"/>
      <c r="AC784" s="1705"/>
      <c r="AD784" s="1705"/>
      <c r="AE784" s="1705"/>
      <c r="AF784" s="1705"/>
      <c r="AG784" s="1705"/>
      <c r="AH784" s="1705"/>
    </row>
    <row r="785" spans="1:34" ht="15.75" customHeight="1">
      <c r="A785" s="1705"/>
      <c r="B785" s="1705"/>
      <c r="C785" s="1705"/>
      <c r="D785" s="1705"/>
      <c r="E785" s="1705"/>
      <c r="F785" s="1705"/>
      <c r="G785" s="1705"/>
      <c r="H785" s="1705"/>
      <c r="I785" s="1705"/>
      <c r="J785" s="1705"/>
      <c r="K785" s="1705"/>
      <c r="L785" s="1705"/>
      <c r="M785" s="1705"/>
      <c r="N785" s="1705"/>
      <c r="O785" s="1705"/>
      <c r="P785" s="1705"/>
      <c r="Q785" s="1705"/>
      <c r="R785" s="1705"/>
      <c r="S785" s="1705"/>
      <c r="T785" s="1705"/>
      <c r="U785" s="1705"/>
      <c r="V785" s="1705"/>
      <c r="W785" s="1705"/>
      <c r="X785" s="1705"/>
      <c r="Y785" s="1705"/>
      <c r="Z785" s="1705"/>
      <c r="AA785" s="1705"/>
      <c r="AB785" s="1705"/>
      <c r="AC785" s="1705"/>
      <c r="AD785" s="1705"/>
      <c r="AE785" s="1705"/>
      <c r="AF785" s="1705"/>
      <c r="AG785" s="1705"/>
      <c r="AH785" s="1705"/>
    </row>
    <row r="786" spans="1:34" ht="15.75" customHeight="1">
      <c r="A786" s="1705"/>
      <c r="B786" s="1705"/>
      <c r="C786" s="1705"/>
      <c r="D786" s="1705"/>
      <c r="E786" s="1705"/>
      <c r="F786" s="1705"/>
      <c r="G786" s="1705"/>
      <c r="H786" s="1705"/>
      <c r="I786" s="1705"/>
      <c r="J786" s="1705"/>
      <c r="K786" s="1705"/>
      <c r="L786" s="1705"/>
      <c r="M786" s="1705"/>
      <c r="N786" s="1705"/>
      <c r="O786" s="1705"/>
      <c r="P786" s="1705"/>
      <c r="Q786" s="1705"/>
      <c r="R786" s="1705"/>
      <c r="S786" s="1705"/>
      <c r="T786" s="1705"/>
      <c r="U786" s="1705"/>
      <c r="V786" s="1705"/>
      <c r="W786" s="1705"/>
      <c r="X786" s="1705"/>
      <c r="Y786" s="1705"/>
      <c r="Z786" s="1705"/>
      <c r="AA786" s="1705"/>
      <c r="AB786" s="1705"/>
      <c r="AC786" s="1705"/>
      <c r="AD786" s="1705"/>
      <c r="AE786" s="1705"/>
      <c r="AF786" s="1705"/>
      <c r="AG786" s="1705"/>
      <c r="AH786" s="1705"/>
    </row>
    <row r="787" spans="1:34" ht="15.75" customHeight="1">
      <c r="A787" s="1705"/>
      <c r="B787" s="1705"/>
      <c r="C787" s="1705"/>
      <c r="D787" s="1705"/>
      <c r="E787" s="1705"/>
      <c r="F787" s="1705"/>
      <c r="G787" s="1705"/>
      <c r="H787" s="1705"/>
      <c r="I787" s="1705"/>
      <c r="J787" s="1705"/>
      <c r="K787" s="1705"/>
      <c r="L787" s="1705"/>
      <c r="M787" s="1705"/>
      <c r="N787" s="1705"/>
      <c r="O787" s="1705"/>
      <c r="P787" s="1705"/>
      <c r="Q787" s="1705"/>
      <c r="R787" s="1705"/>
      <c r="S787" s="1705"/>
      <c r="T787" s="1705"/>
      <c r="U787" s="1705"/>
      <c r="V787" s="1705"/>
      <c r="W787" s="1705"/>
      <c r="X787" s="1705"/>
      <c r="Y787" s="1705"/>
      <c r="Z787" s="1705"/>
      <c r="AA787" s="1705"/>
      <c r="AB787" s="1705"/>
      <c r="AC787" s="1705"/>
      <c r="AD787" s="1705"/>
      <c r="AE787" s="1705"/>
      <c r="AF787" s="1705"/>
      <c r="AG787" s="1705"/>
      <c r="AH787" s="1705"/>
    </row>
    <row r="788" spans="1:34" ht="15.75" customHeight="1">
      <c r="A788" s="1705"/>
      <c r="B788" s="1705"/>
      <c r="C788" s="1705"/>
      <c r="D788" s="1705"/>
      <c r="E788" s="1705"/>
      <c r="F788" s="1705"/>
      <c r="G788" s="1705"/>
      <c r="H788" s="1705"/>
      <c r="I788" s="1705"/>
      <c r="J788" s="1705"/>
      <c r="K788" s="1705"/>
      <c r="L788" s="1705"/>
      <c r="M788" s="1705"/>
      <c r="N788" s="1705"/>
      <c r="O788" s="1705"/>
      <c r="P788" s="1705"/>
      <c r="Q788" s="1705"/>
      <c r="R788" s="1705"/>
      <c r="S788" s="1705"/>
      <c r="T788" s="1705"/>
      <c r="U788" s="1705"/>
      <c r="V788" s="1705"/>
      <c r="W788" s="1705"/>
      <c r="X788" s="1705"/>
      <c r="Y788" s="1705"/>
      <c r="Z788" s="1705"/>
      <c r="AA788" s="1705"/>
      <c r="AB788" s="1705"/>
      <c r="AC788" s="1705"/>
      <c r="AD788" s="1705"/>
      <c r="AE788" s="1705"/>
      <c r="AF788" s="1705"/>
      <c r="AG788" s="1705"/>
      <c r="AH788" s="1705"/>
    </row>
    <row r="789" spans="1:34" ht="15.75" customHeight="1">
      <c r="A789" s="1705"/>
      <c r="B789" s="1705"/>
      <c r="C789" s="1705"/>
      <c r="D789" s="1705"/>
      <c r="E789" s="1705"/>
      <c r="F789" s="1705"/>
      <c r="G789" s="1705"/>
      <c r="H789" s="1705"/>
      <c r="I789" s="1705"/>
      <c r="J789" s="1705"/>
      <c r="K789" s="1705"/>
      <c r="L789" s="1705"/>
      <c r="M789" s="1705"/>
      <c r="N789" s="1705"/>
      <c r="O789" s="1705"/>
      <c r="P789" s="1705"/>
      <c r="Q789" s="1705"/>
      <c r="R789" s="1705"/>
      <c r="S789" s="1705"/>
      <c r="T789" s="1705"/>
      <c r="U789" s="1705"/>
      <c r="V789" s="1705"/>
      <c r="W789" s="1705"/>
      <c r="X789" s="1705"/>
      <c r="Y789" s="1705"/>
      <c r="Z789" s="1705"/>
      <c r="AA789" s="1705"/>
      <c r="AB789" s="1705"/>
      <c r="AC789" s="1705"/>
      <c r="AD789" s="1705"/>
      <c r="AE789" s="1705"/>
      <c r="AF789" s="1705"/>
      <c r="AG789" s="1705"/>
      <c r="AH789" s="1705"/>
    </row>
    <row r="790" spans="1:34" ht="15.75" customHeight="1">
      <c r="A790" s="1705"/>
      <c r="B790" s="1705"/>
      <c r="C790" s="1705"/>
      <c r="D790" s="1705"/>
      <c r="E790" s="1705"/>
      <c r="F790" s="1705"/>
      <c r="G790" s="1705"/>
      <c r="H790" s="1705"/>
      <c r="I790" s="1705"/>
      <c r="J790" s="1705"/>
      <c r="K790" s="1705"/>
      <c r="L790" s="1705"/>
      <c r="M790" s="1705"/>
      <c r="N790" s="1705"/>
      <c r="O790" s="1705"/>
      <c r="P790" s="1705"/>
      <c r="Q790" s="1705"/>
      <c r="R790" s="1705"/>
      <c r="S790" s="1705"/>
      <c r="T790" s="1705"/>
      <c r="U790" s="1705"/>
      <c r="V790" s="1705"/>
      <c r="W790" s="1705"/>
      <c r="X790" s="1705"/>
      <c r="Y790" s="1705"/>
      <c r="Z790" s="1705"/>
      <c r="AA790" s="1705"/>
      <c r="AB790" s="1705"/>
      <c r="AC790" s="1705"/>
      <c r="AD790" s="1705"/>
      <c r="AE790" s="1705"/>
      <c r="AF790" s="1705"/>
      <c r="AG790" s="1705"/>
      <c r="AH790" s="1705"/>
    </row>
    <row r="791" spans="1:34" ht="15.75" customHeight="1">
      <c r="A791" s="1705"/>
      <c r="B791" s="1705"/>
      <c r="C791" s="1705"/>
      <c r="D791" s="1705"/>
      <c r="E791" s="1705"/>
      <c r="F791" s="1705"/>
      <c r="G791" s="1705"/>
      <c r="H791" s="1705"/>
      <c r="I791" s="1705"/>
      <c r="J791" s="1705"/>
      <c r="K791" s="1705"/>
      <c r="L791" s="1705"/>
      <c r="M791" s="1705"/>
      <c r="N791" s="1705"/>
      <c r="O791" s="1705"/>
      <c r="P791" s="1705"/>
      <c r="Q791" s="1705"/>
      <c r="R791" s="1705"/>
      <c r="S791" s="1705"/>
      <c r="T791" s="1705"/>
      <c r="U791" s="1705"/>
      <c r="V791" s="1705"/>
      <c r="W791" s="1705"/>
      <c r="X791" s="1705"/>
      <c r="Y791" s="1705"/>
      <c r="Z791" s="1705"/>
      <c r="AA791" s="1705"/>
      <c r="AB791" s="1705"/>
      <c r="AC791" s="1705"/>
      <c r="AD791" s="1705"/>
      <c r="AE791" s="1705"/>
      <c r="AF791" s="1705"/>
      <c r="AG791" s="1705"/>
      <c r="AH791" s="1705"/>
    </row>
    <row r="792" spans="1:34" ht="15.75" customHeight="1">
      <c r="A792" s="1705"/>
      <c r="B792" s="1705"/>
      <c r="C792" s="1705"/>
      <c r="D792" s="1705"/>
      <c r="E792" s="1705"/>
      <c r="F792" s="1705"/>
      <c r="G792" s="1705"/>
      <c r="H792" s="1705"/>
      <c r="I792" s="1705"/>
      <c r="J792" s="1705"/>
      <c r="K792" s="1705"/>
      <c r="L792" s="1705"/>
      <c r="M792" s="1705"/>
      <c r="N792" s="1705"/>
      <c r="O792" s="1705"/>
      <c r="P792" s="1705"/>
      <c r="Q792" s="1705"/>
      <c r="R792" s="1705"/>
      <c r="S792" s="1705"/>
      <c r="T792" s="1705"/>
      <c r="U792" s="1705"/>
      <c r="V792" s="1705"/>
      <c r="W792" s="1705"/>
      <c r="X792" s="1705"/>
      <c r="Y792" s="1705"/>
      <c r="Z792" s="1705"/>
      <c r="AA792" s="1705"/>
      <c r="AB792" s="1705"/>
      <c r="AC792" s="1705"/>
      <c r="AD792" s="1705"/>
      <c r="AE792" s="1705"/>
      <c r="AF792" s="1705"/>
      <c r="AG792" s="1705"/>
      <c r="AH792" s="1705"/>
    </row>
    <row r="793" spans="1:34" ht="15.75" customHeight="1">
      <c r="A793" s="1705"/>
      <c r="B793" s="1705"/>
      <c r="C793" s="1705"/>
      <c r="D793" s="1705"/>
      <c r="E793" s="1705"/>
      <c r="F793" s="1705"/>
      <c r="G793" s="1705"/>
      <c r="H793" s="1705"/>
      <c r="I793" s="1705"/>
      <c r="J793" s="1705"/>
      <c r="K793" s="1705"/>
      <c r="L793" s="1705"/>
      <c r="M793" s="1705"/>
      <c r="N793" s="1705"/>
      <c r="O793" s="1705"/>
      <c r="P793" s="1705"/>
      <c r="Q793" s="1705"/>
      <c r="R793" s="1705"/>
      <c r="S793" s="1705"/>
      <c r="T793" s="1705"/>
      <c r="U793" s="1705"/>
      <c r="V793" s="1705"/>
      <c r="W793" s="1705"/>
      <c r="X793" s="1705"/>
      <c r="Y793" s="1705"/>
      <c r="Z793" s="1705"/>
      <c r="AA793" s="1705"/>
      <c r="AB793" s="1705"/>
      <c r="AC793" s="1705"/>
      <c r="AD793" s="1705"/>
      <c r="AE793" s="1705"/>
      <c r="AF793" s="1705"/>
      <c r="AG793" s="1705"/>
      <c r="AH793" s="1705"/>
    </row>
    <row r="794" spans="1:34" ht="15.75" customHeight="1">
      <c r="A794" s="1705"/>
      <c r="B794" s="1705"/>
      <c r="C794" s="1705"/>
      <c r="D794" s="1705"/>
      <c r="E794" s="1705"/>
      <c r="F794" s="1705"/>
      <c r="G794" s="1705"/>
      <c r="H794" s="1705"/>
      <c r="I794" s="1705"/>
      <c r="J794" s="1705"/>
      <c r="K794" s="1705"/>
      <c r="L794" s="1705"/>
      <c r="M794" s="1705"/>
      <c r="N794" s="1705"/>
      <c r="O794" s="1705"/>
      <c r="P794" s="1705"/>
      <c r="Q794" s="1705"/>
      <c r="R794" s="1705"/>
      <c r="S794" s="1705"/>
      <c r="T794" s="1705"/>
      <c r="U794" s="1705"/>
      <c r="V794" s="1705"/>
      <c r="W794" s="1705"/>
      <c r="X794" s="1705"/>
      <c r="Y794" s="1705"/>
      <c r="Z794" s="1705"/>
      <c r="AA794" s="1705"/>
      <c r="AB794" s="1705"/>
      <c r="AC794" s="1705"/>
      <c r="AD794" s="1705"/>
      <c r="AE794" s="1705"/>
      <c r="AF794" s="1705"/>
      <c r="AG794" s="1705"/>
      <c r="AH794" s="1705"/>
    </row>
    <row r="795" spans="1:34" ht="15.75" customHeight="1">
      <c r="A795" s="1705"/>
      <c r="B795" s="1705"/>
      <c r="C795" s="1705"/>
      <c r="D795" s="1705"/>
      <c r="E795" s="1705"/>
      <c r="F795" s="1705"/>
      <c r="G795" s="1705"/>
      <c r="H795" s="1705"/>
      <c r="I795" s="1705"/>
      <c r="J795" s="1705"/>
      <c r="K795" s="1705"/>
      <c r="L795" s="1705"/>
      <c r="M795" s="1705"/>
      <c r="N795" s="1705"/>
      <c r="O795" s="1705"/>
      <c r="P795" s="1705"/>
      <c r="Q795" s="1705"/>
      <c r="R795" s="1705"/>
      <c r="S795" s="1705"/>
      <c r="T795" s="1705"/>
      <c r="U795" s="1705"/>
      <c r="V795" s="1705"/>
      <c r="W795" s="1705"/>
      <c r="X795" s="1705"/>
      <c r="Y795" s="1705"/>
      <c r="Z795" s="1705"/>
      <c r="AA795" s="1705"/>
      <c r="AB795" s="1705"/>
      <c r="AC795" s="1705"/>
      <c r="AD795" s="1705"/>
      <c r="AE795" s="1705"/>
      <c r="AF795" s="1705"/>
      <c r="AG795" s="1705"/>
      <c r="AH795" s="1705"/>
    </row>
    <row r="796" spans="1:34" ht="15.75" customHeight="1">
      <c r="A796" s="1705"/>
      <c r="B796" s="1705"/>
      <c r="C796" s="1705"/>
      <c r="D796" s="1705"/>
      <c r="E796" s="1705"/>
      <c r="F796" s="1705"/>
      <c r="G796" s="1705"/>
      <c r="H796" s="1705"/>
      <c r="I796" s="1705"/>
      <c r="J796" s="1705"/>
      <c r="K796" s="1705"/>
      <c r="L796" s="1705"/>
      <c r="M796" s="1705"/>
      <c r="N796" s="1705"/>
      <c r="O796" s="1705"/>
      <c r="P796" s="1705"/>
      <c r="Q796" s="1705"/>
      <c r="R796" s="1705"/>
      <c r="S796" s="1705"/>
      <c r="T796" s="1705"/>
      <c r="U796" s="1705"/>
      <c r="V796" s="1705"/>
      <c r="W796" s="1705"/>
      <c r="X796" s="1705"/>
      <c r="Y796" s="1705"/>
      <c r="Z796" s="1705"/>
      <c r="AA796" s="1705"/>
      <c r="AB796" s="1705"/>
      <c r="AC796" s="1705"/>
      <c r="AD796" s="1705"/>
      <c r="AE796" s="1705"/>
      <c r="AF796" s="1705"/>
      <c r="AG796" s="1705"/>
      <c r="AH796" s="1705"/>
    </row>
    <row r="797" spans="1:34" ht="15.75" customHeight="1">
      <c r="A797" s="1705"/>
      <c r="B797" s="1705"/>
      <c r="C797" s="1705"/>
      <c r="D797" s="1705"/>
      <c r="E797" s="1705"/>
      <c r="F797" s="1705"/>
      <c r="G797" s="1705"/>
      <c r="H797" s="1705"/>
      <c r="I797" s="1705"/>
      <c r="J797" s="1705"/>
      <c r="K797" s="1705"/>
      <c r="L797" s="1705"/>
      <c r="M797" s="1705"/>
      <c r="N797" s="1705"/>
      <c r="O797" s="1705"/>
      <c r="P797" s="1705"/>
      <c r="Q797" s="1705"/>
      <c r="R797" s="1705"/>
      <c r="S797" s="1705"/>
      <c r="T797" s="1705"/>
      <c r="U797" s="1705"/>
      <c r="V797" s="1705"/>
      <c r="W797" s="1705"/>
      <c r="X797" s="1705"/>
      <c r="Y797" s="1705"/>
      <c r="Z797" s="1705"/>
      <c r="AA797" s="1705"/>
      <c r="AB797" s="1705"/>
      <c r="AC797" s="1705"/>
      <c r="AD797" s="1705"/>
      <c r="AE797" s="1705"/>
      <c r="AF797" s="1705"/>
      <c r="AG797" s="1705"/>
      <c r="AH797" s="1705"/>
    </row>
    <row r="798" spans="1:34" ht="15.75" customHeight="1">
      <c r="A798" s="1705"/>
      <c r="B798" s="1705"/>
      <c r="C798" s="1705"/>
      <c r="D798" s="1705"/>
      <c r="E798" s="1705"/>
      <c r="F798" s="1705"/>
      <c r="G798" s="1705"/>
      <c r="H798" s="1705"/>
      <c r="I798" s="1705"/>
      <c r="J798" s="1705"/>
      <c r="K798" s="1705"/>
      <c r="L798" s="1705"/>
      <c r="M798" s="1705"/>
      <c r="N798" s="1705"/>
      <c r="O798" s="1705"/>
      <c r="P798" s="1705"/>
      <c r="Q798" s="1705"/>
      <c r="R798" s="1705"/>
      <c r="S798" s="1705"/>
      <c r="T798" s="1705"/>
      <c r="U798" s="1705"/>
      <c r="V798" s="1705"/>
      <c r="W798" s="1705"/>
      <c r="X798" s="1705"/>
      <c r="Y798" s="1705"/>
      <c r="Z798" s="1705"/>
      <c r="AA798" s="1705"/>
      <c r="AB798" s="1705"/>
      <c r="AC798" s="1705"/>
      <c r="AD798" s="1705"/>
      <c r="AE798" s="1705"/>
      <c r="AF798" s="1705"/>
      <c r="AG798" s="1705"/>
      <c r="AH798" s="1705"/>
    </row>
    <row r="799" spans="1:34" ht="15.75" customHeight="1">
      <c r="A799" s="1705"/>
      <c r="B799" s="1705"/>
      <c r="C799" s="1705"/>
      <c r="D799" s="1705"/>
      <c r="E799" s="1705"/>
      <c r="F799" s="1705"/>
      <c r="G799" s="1705"/>
      <c r="H799" s="1705"/>
      <c r="I799" s="1705"/>
      <c r="J799" s="1705"/>
      <c r="K799" s="1705"/>
      <c r="L799" s="1705"/>
      <c r="M799" s="1705"/>
      <c r="N799" s="1705"/>
      <c r="O799" s="1705"/>
      <c r="P799" s="1705"/>
      <c r="Q799" s="1705"/>
      <c r="R799" s="1705"/>
      <c r="S799" s="1705"/>
      <c r="T799" s="1705"/>
      <c r="U799" s="1705"/>
      <c r="V799" s="1705"/>
      <c r="W799" s="1705"/>
      <c r="X799" s="1705"/>
      <c r="Y799" s="1705"/>
      <c r="Z799" s="1705"/>
      <c r="AA799" s="1705"/>
      <c r="AB799" s="1705"/>
      <c r="AC799" s="1705"/>
      <c r="AD799" s="1705"/>
      <c r="AE799" s="1705"/>
      <c r="AF799" s="1705"/>
      <c r="AG799" s="1705"/>
      <c r="AH799" s="1705"/>
    </row>
    <row r="800" spans="1:34" ht="15.75" customHeight="1">
      <c r="A800" s="1705"/>
      <c r="B800" s="1705"/>
      <c r="C800" s="1705"/>
      <c r="D800" s="1705"/>
      <c r="E800" s="1705"/>
      <c r="F800" s="1705"/>
      <c r="G800" s="1705"/>
      <c r="H800" s="1705"/>
      <c r="I800" s="1705"/>
      <c r="J800" s="1705"/>
      <c r="K800" s="1705"/>
      <c r="L800" s="1705"/>
      <c r="M800" s="1705"/>
      <c r="N800" s="1705"/>
      <c r="O800" s="1705"/>
      <c r="P800" s="1705"/>
      <c r="Q800" s="1705"/>
      <c r="R800" s="1705"/>
      <c r="S800" s="1705"/>
      <c r="T800" s="1705"/>
      <c r="U800" s="1705"/>
      <c r="V800" s="1705"/>
      <c r="W800" s="1705"/>
      <c r="X800" s="1705"/>
      <c r="Y800" s="1705"/>
      <c r="Z800" s="1705"/>
      <c r="AA800" s="1705"/>
      <c r="AB800" s="1705"/>
      <c r="AC800" s="1705"/>
      <c r="AD800" s="1705"/>
      <c r="AE800" s="1705"/>
      <c r="AF800" s="1705"/>
      <c r="AG800" s="1705"/>
      <c r="AH800" s="1705"/>
    </row>
    <row r="801" spans="1:34" ht="15.75" customHeight="1">
      <c r="A801" s="1705"/>
      <c r="B801" s="1705"/>
      <c r="C801" s="1705"/>
      <c r="D801" s="1705"/>
      <c r="E801" s="1705"/>
      <c r="F801" s="1705"/>
      <c r="G801" s="1705"/>
      <c r="H801" s="1705"/>
      <c r="I801" s="1705"/>
      <c r="J801" s="1705"/>
      <c r="K801" s="1705"/>
      <c r="L801" s="1705"/>
      <c r="M801" s="1705"/>
      <c r="N801" s="1705"/>
      <c r="O801" s="1705"/>
      <c r="P801" s="1705"/>
      <c r="Q801" s="1705"/>
      <c r="R801" s="1705"/>
      <c r="S801" s="1705"/>
      <c r="T801" s="1705"/>
      <c r="U801" s="1705"/>
      <c r="V801" s="1705"/>
      <c r="W801" s="1705"/>
      <c r="X801" s="1705"/>
      <c r="Y801" s="1705"/>
      <c r="Z801" s="1705"/>
      <c r="AA801" s="1705"/>
      <c r="AB801" s="1705"/>
      <c r="AC801" s="1705"/>
      <c r="AD801" s="1705"/>
      <c r="AE801" s="1705"/>
      <c r="AF801" s="1705"/>
      <c r="AG801" s="1705"/>
      <c r="AH801" s="1705"/>
    </row>
    <row r="802" spans="1:34" ht="15.75" customHeight="1">
      <c r="A802" s="1705"/>
      <c r="B802" s="1705"/>
      <c r="C802" s="1705"/>
      <c r="D802" s="1705"/>
      <c r="E802" s="1705"/>
      <c r="F802" s="1705"/>
      <c r="G802" s="1705"/>
      <c r="H802" s="1705"/>
      <c r="I802" s="1705"/>
      <c r="J802" s="1705"/>
      <c r="K802" s="1705"/>
      <c r="L802" s="1705"/>
      <c r="M802" s="1705"/>
      <c r="N802" s="1705"/>
      <c r="O802" s="1705"/>
      <c r="P802" s="1705"/>
      <c r="Q802" s="1705"/>
      <c r="R802" s="1705"/>
      <c r="S802" s="1705"/>
      <c r="T802" s="1705"/>
      <c r="U802" s="1705"/>
      <c r="V802" s="1705"/>
      <c r="W802" s="1705"/>
      <c r="X802" s="1705"/>
      <c r="Y802" s="1705"/>
      <c r="Z802" s="1705"/>
      <c r="AA802" s="1705"/>
      <c r="AB802" s="1705"/>
      <c r="AC802" s="1705"/>
      <c r="AD802" s="1705"/>
      <c r="AE802" s="1705"/>
      <c r="AF802" s="1705"/>
      <c r="AG802" s="1705"/>
      <c r="AH802" s="1705"/>
    </row>
    <row r="803" spans="1:34" ht="15.75" customHeight="1">
      <c r="A803" s="1705"/>
      <c r="B803" s="1705"/>
      <c r="C803" s="1705"/>
      <c r="D803" s="1705"/>
      <c r="E803" s="1705"/>
      <c r="F803" s="1705"/>
      <c r="G803" s="1705"/>
      <c r="H803" s="1705"/>
      <c r="I803" s="1705"/>
      <c r="J803" s="1705"/>
      <c r="K803" s="1705"/>
      <c r="L803" s="1705"/>
      <c r="M803" s="1705"/>
      <c r="N803" s="1705"/>
      <c r="O803" s="1705"/>
      <c r="P803" s="1705"/>
      <c r="Q803" s="1705"/>
      <c r="R803" s="1705"/>
      <c r="S803" s="1705"/>
      <c r="T803" s="1705"/>
      <c r="U803" s="1705"/>
      <c r="V803" s="1705"/>
      <c r="W803" s="1705"/>
      <c r="X803" s="1705"/>
      <c r="Y803" s="1705"/>
      <c r="Z803" s="1705"/>
      <c r="AA803" s="1705"/>
      <c r="AB803" s="1705"/>
      <c r="AC803" s="1705"/>
      <c r="AD803" s="1705"/>
      <c r="AE803" s="1705"/>
      <c r="AF803" s="1705"/>
      <c r="AG803" s="1705"/>
      <c r="AH803" s="1705"/>
    </row>
    <row r="804" spans="1:34" ht="15.75" customHeight="1">
      <c r="A804" s="1705"/>
      <c r="B804" s="1705"/>
      <c r="C804" s="1705"/>
      <c r="D804" s="1705"/>
      <c r="E804" s="1705"/>
      <c r="F804" s="1705"/>
      <c r="G804" s="1705"/>
      <c r="H804" s="1705"/>
      <c r="I804" s="1705"/>
      <c r="J804" s="1705"/>
      <c r="K804" s="1705"/>
      <c r="L804" s="1705"/>
      <c r="M804" s="1705"/>
      <c r="N804" s="1705"/>
      <c r="O804" s="1705"/>
      <c r="P804" s="1705"/>
      <c r="Q804" s="1705"/>
      <c r="R804" s="1705"/>
      <c r="S804" s="1705"/>
      <c r="T804" s="1705"/>
      <c r="U804" s="1705"/>
      <c r="V804" s="1705"/>
      <c r="W804" s="1705"/>
      <c r="X804" s="1705"/>
      <c r="Y804" s="1705"/>
      <c r="Z804" s="1705"/>
      <c r="AA804" s="1705"/>
      <c r="AB804" s="1705"/>
      <c r="AC804" s="1705"/>
      <c r="AD804" s="1705"/>
      <c r="AE804" s="1705"/>
      <c r="AF804" s="1705"/>
      <c r="AG804" s="1705"/>
      <c r="AH804" s="1705"/>
    </row>
    <row r="805" spans="1:34" ht="15.75" customHeight="1">
      <c r="A805" s="1705"/>
      <c r="B805" s="1705"/>
      <c r="C805" s="1705"/>
      <c r="D805" s="1705"/>
      <c r="E805" s="1705"/>
      <c r="F805" s="1705"/>
      <c r="G805" s="1705"/>
      <c r="H805" s="1705"/>
      <c r="I805" s="1705"/>
      <c r="J805" s="1705"/>
      <c r="K805" s="1705"/>
      <c r="L805" s="1705"/>
      <c r="M805" s="1705"/>
      <c r="N805" s="1705"/>
      <c r="O805" s="1705"/>
      <c r="P805" s="1705"/>
      <c r="Q805" s="1705"/>
      <c r="R805" s="1705"/>
      <c r="S805" s="1705"/>
      <c r="T805" s="1705"/>
      <c r="U805" s="1705"/>
      <c r="V805" s="1705"/>
      <c r="W805" s="1705"/>
      <c r="X805" s="1705"/>
      <c r="Y805" s="1705"/>
      <c r="Z805" s="1705"/>
      <c r="AA805" s="1705"/>
      <c r="AB805" s="1705"/>
      <c r="AC805" s="1705"/>
      <c r="AD805" s="1705"/>
      <c r="AE805" s="1705"/>
      <c r="AF805" s="1705"/>
      <c r="AG805" s="1705"/>
      <c r="AH805" s="1705"/>
    </row>
    <row r="806" spans="1:34" ht="15.75" customHeight="1">
      <c r="A806" s="1705"/>
      <c r="B806" s="1705"/>
      <c r="C806" s="1705"/>
      <c r="D806" s="1705"/>
      <c r="E806" s="1705"/>
      <c r="F806" s="1705"/>
      <c r="G806" s="1705"/>
      <c r="H806" s="1705"/>
      <c r="I806" s="1705"/>
      <c r="J806" s="1705"/>
      <c r="K806" s="1705"/>
      <c r="L806" s="1705"/>
      <c r="M806" s="1705"/>
      <c r="N806" s="1705"/>
      <c r="O806" s="1705"/>
      <c r="P806" s="1705"/>
      <c r="Q806" s="1705"/>
      <c r="R806" s="1705"/>
      <c r="S806" s="1705"/>
      <c r="T806" s="1705"/>
      <c r="U806" s="1705"/>
      <c r="V806" s="1705"/>
      <c r="W806" s="1705"/>
      <c r="X806" s="1705"/>
      <c r="Y806" s="1705"/>
      <c r="Z806" s="1705"/>
      <c r="AA806" s="1705"/>
      <c r="AB806" s="1705"/>
      <c r="AC806" s="1705"/>
      <c r="AD806" s="1705"/>
      <c r="AE806" s="1705"/>
      <c r="AF806" s="1705"/>
      <c r="AG806" s="1705"/>
      <c r="AH806" s="1705"/>
    </row>
    <row r="807" spans="1:34" ht="15.75" customHeight="1">
      <c r="A807" s="1705"/>
      <c r="B807" s="1705"/>
      <c r="C807" s="1705"/>
      <c r="D807" s="1705"/>
      <c r="E807" s="1705"/>
      <c r="F807" s="1705"/>
      <c r="G807" s="1705"/>
      <c r="H807" s="1705"/>
      <c r="I807" s="1705"/>
      <c r="J807" s="1705"/>
      <c r="K807" s="1705"/>
      <c r="L807" s="1705"/>
      <c r="M807" s="1705"/>
      <c r="N807" s="1705"/>
      <c r="O807" s="1705"/>
      <c r="P807" s="1705"/>
      <c r="Q807" s="1705"/>
      <c r="R807" s="1705"/>
      <c r="S807" s="1705"/>
      <c r="T807" s="1705"/>
      <c r="U807" s="1705"/>
      <c r="V807" s="1705"/>
      <c r="W807" s="1705"/>
      <c r="X807" s="1705"/>
      <c r="Y807" s="1705"/>
      <c r="Z807" s="1705"/>
      <c r="AA807" s="1705"/>
      <c r="AB807" s="1705"/>
      <c r="AC807" s="1705"/>
      <c r="AD807" s="1705"/>
      <c r="AE807" s="1705"/>
      <c r="AF807" s="1705"/>
      <c r="AG807" s="1705"/>
      <c r="AH807" s="1705"/>
    </row>
    <row r="808" spans="1:34" ht="15.75" customHeight="1">
      <c r="A808" s="1705"/>
      <c r="B808" s="1705"/>
      <c r="C808" s="1705"/>
      <c r="D808" s="1705"/>
      <c r="E808" s="1705"/>
      <c r="F808" s="1705"/>
      <c r="G808" s="1705"/>
      <c r="H808" s="1705"/>
      <c r="I808" s="1705"/>
      <c r="J808" s="1705"/>
      <c r="K808" s="1705"/>
      <c r="L808" s="1705"/>
      <c r="M808" s="1705"/>
      <c r="N808" s="1705"/>
      <c r="O808" s="1705"/>
      <c r="P808" s="1705"/>
      <c r="Q808" s="1705"/>
      <c r="R808" s="1705"/>
      <c r="S808" s="1705"/>
      <c r="T808" s="1705"/>
      <c r="U808" s="1705"/>
      <c r="V808" s="1705"/>
      <c r="W808" s="1705"/>
      <c r="X808" s="1705"/>
      <c r="Y808" s="1705"/>
      <c r="Z808" s="1705"/>
      <c r="AA808" s="1705"/>
      <c r="AB808" s="1705"/>
      <c r="AC808" s="1705"/>
      <c r="AD808" s="1705"/>
      <c r="AE808" s="1705"/>
      <c r="AF808" s="1705"/>
      <c r="AG808" s="1705"/>
      <c r="AH808" s="1705"/>
    </row>
    <row r="809" spans="1:34" ht="15.75" customHeight="1">
      <c r="A809" s="1705"/>
      <c r="B809" s="1705"/>
      <c r="C809" s="1705"/>
      <c r="D809" s="1705"/>
      <c r="E809" s="1705"/>
      <c r="F809" s="1705"/>
      <c r="G809" s="1705"/>
      <c r="H809" s="1705"/>
      <c r="I809" s="1705"/>
      <c r="J809" s="1705"/>
      <c r="K809" s="1705"/>
      <c r="L809" s="1705"/>
      <c r="M809" s="1705"/>
      <c r="N809" s="1705"/>
      <c r="O809" s="1705"/>
      <c r="P809" s="1705"/>
      <c r="Q809" s="1705"/>
      <c r="R809" s="1705"/>
      <c r="S809" s="1705"/>
      <c r="T809" s="1705"/>
      <c r="U809" s="1705"/>
      <c r="V809" s="1705"/>
      <c r="W809" s="1705"/>
      <c r="X809" s="1705"/>
      <c r="Y809" s="1705"/>
      <c r="Z809" s="1705"/>
      <c r="AA809" s="1705"/>
      <c r="AB809" s="1705"/>
      <c r="AC809" s="1705"/>
      <c r="AD809" s="1705"/>
      <c r="AE809" s="1705"/>
      <c r="AF809" s="1705"/>
      <c r="AG809" s="1705"/>
      <c r="AH809" s="1705"/>
    </row>
    <row r="810" spans="1:34" ht="15.75" customHeight="1">
      <c r="A810" s="1705"/>
      <c r="B810" s="1705"/>
      <c r="C810" s="1705"/>
      <c r="D810" s="1705"/>
      <c r="E810" s="1705"/>
      <c r="F810" s="1705"/>
      <c r="G810" s="1705"/>
      <c r="H810" s="1705"/>
      <c r="I810" s="1705"/>
      <c r="J810" s="1705"/>
      <c r="K810" s="1705"/>
      <c r="L810" s="1705"/>
      <c r="M810" s="1705"/>
      <c r="N810" s="1705"/>
      <c r="O810" s="1705"/>
      <c r="P810" s="1705"/>
      <c r="Q810" s="1705"/>
      <c r="R810" s="1705"/>
      <c r="S810" s="1705"/>
      <c r="T810" s="1705"/>
      <c r="U810" s="1705"/>
      <c r="V810" s="1705"/>
      <c r="W810" s="1705"/>
      <c r="X810" s="1705"/>
      <c r="Y810" s="1705"/>
      <c r="Z810" s="1705"/>
      <c r="AA810" s="1705"/>
      <c r="AB810" s="1705"/>
      <c r="AC810" s="1705"/>
      <c r="AD810" s="1705"/>
      <c r="AE810" s="1705"/>
      <c r="AF810" s="1705"/>
      <c r="AG810" s="1705"/>
      <c r="AH810" s="1705"/>
    </row>
    <row r="811" spans="1:34" ht="15.75" customHeight="1">
      <c r="A811" s="1705"/>
      <c r="B811" s="1705"/>
      <c r="C811" s="1705"/>
      <c r="D811" s="1705"/>
      <c r="E811" s="1705"/>
      <c r="F811" s="1705"/>
      <c r="G811" s="1705"/>
      <c r="H811" s="1705"/>
      <c r="I811" s="1705"/>
      <c r="J811" s="1705"/>
      <c r="K811" s="1705"/>
      <c r="L811" s="1705"/>
      <c r="M811" s="1705"/>
      <c r="N811" s="1705"/>
      <c r="O811" s="1705"/>
      <c r="P811" s="1705"/>
      <c r="Q811" s="1705"/>
      <c r="R811" s="1705"/>
      <c r="S811" s="1705"/>
      <c r="T811" s="1705"/>
      <c r="U811" s="1705"/>
      <c r="V811" s="1705"/>
      <c r="W811" s="1705"/>
      <c r="X811" s="1705"/>
      <c r="Y811" s="1705"/>
      <c r="Z811" s="1705"/>
      <c r="AA811" s="1705"/>
      <c r="AB811" s="1705"/>
      <c r="AC811" s="1705"/>
      <c r="AD811" s="1705"/>
      <c r="AE811" s="1705"/>
      <c r="AF811" s="1705"/>
      <c r="AG811" s="1705"/>
      <c r="AH811" s="1705"/>
    </row>
    <row r="812" spans="1:34" ht="15.75" customHeight="1">
      <c r="A812" s="1705"/>
      <c r="B812" s="1705"/>
      <c r="C812" s="1705"/>
      <c r="D812" s="1705"/>
      <c r="E812" s="1705"/>
      <c r="F812" s="1705"/>
      <c r="G812" s="1705"/>
      <c r="H812" s="1705"/>
      <c r="I812" s="1705"/>
      <c r="J812" s="1705"/>
      <c r="K812" s="1705"/>
      <c r="L812" s="1705"/>
      <c r="M812" s="1705"/>
      <c r="N812" s="1705"/>
      <c r="O812" s="1705"/>
      <c r="P812" s="1705"/>
      <c r="Q812" s="1705"/>
      <c r="R812" s="1705"/>
      <c r="S812" s="1705"/>
      <c r="T812" s="1705"/>
      <c r="U812" s="1705"/>
      <c r="V812" s="1705"/>
      <c r="W812" s="1705"/>
      <c r="X812" s="1705"/>
      <c r="Y812" s="1705"/>
      <c r="Z812" s="1705"/>
      <c r="AA812" s="1705"/>
      <c r="AB812" s="1705"/>
      <c r="AC812" s="1705"/>
      <c r="AD812" s="1705"/>
      <c r="AE812" s="1705"/>
      <c r="AF812" s="1705"/>
      <c r="AG812" s="1705"/>
      <c r="AH812" s="1705"/>
    </row>
    <row r="813" spans="1:34" ht="15.75" customHeight="1">
      <c r="A813" s="1705"/>
      <c r="B813" s="1705"/>
      <c r="C813" s="1705"/>
      <c r="D813" s="1705"/>
      <c r="E813" s="1705"/>
      <c r="F813" s="1705"/>
      <c r="G813" s="1705"/>
      <c r="H813" s="1705"/>
      <c r="I813" s="1705"/>
      <c r="J813" s="1705"/>
      <c r="K813" s="1705"/>
      <c r="L813" s="1705"/>
      <c r="M813" s="1705"/>
      <c r="N813" s="1705"/>
      <c r="O813" s="1705"/>
      <c r="P813" s="1705"/>
      <c r="Q813" s="1705"/>
      <c r="R813" s="1705"/>
      <c r="S813" s="1705"/>
      <c r="T813" s="1705"/>
      <c r="U813" s="1705"/>
      <c r="V813" s="1705"/>
      <c r="W813" s="1705"/>
      <c r="X813" s="1705"/>
      <c r="Y813" s="1705"/>
      <c r="Z813" s="1705"/>
      <c r="AA813" s="1705"/>
      <c r="AB813" s="1705"/>
      <c r="AC813" s="1705"/>
      <c r="AD813" s="1705"/>
      <c r="AE813" s="1705"/>
      <c r="AF813" s="1705"/>
      <c r="AG813" s="1705"/>
      <c r="AH813" s="1705"/>
    </row>
    <row r="814" spans="1:34" ht="15.75" customHeight="1">
      <c r="A814" s="1705"/>
      <c r="B814" s="1705"/>
      <c r="C814" s="1705"/>
      <c r="D814" s="1705"/>
      <c r="E814" s="1705"/>
      <c r="F814" s="1705"/>
      <c r="G814" s="1705"/>
      <c r="H814" s="1705"/>
      <c r="I814" s="1705"/>
      <c r="J814" s="1705"/>
      <c r="K814" s="1705"/>
      <c r="L814" s="1705"/>
      <c r="M814" s="1705"/>
      <c r="N814" s="1705"/>
      <c r="O814" s="1705"/>
      <c r="P814" s="1705"/>
      <c r="Q814" s="1705"/>
      <c r="R814" s="1705"/>
      <c r="S814" s="1705"/>
      <c r="T814" s="1705"/>
      <c r="U814" s="1705"/>
      <c r="V814" s="1705"/>
      <c r="W814" s="1705"/>
      <c r="X814" s="1705"/>
      <c r="Y814" s="1705"/>
      <c r="Z814" s="1705"/>
      <c r="AA814" s="1705"/>
      <c r="AB814" s="1705"/>
      <c r="AC814" s="1705"/>
      <c r="AD814" s="1705"/>
      <c r="AE814" s="1705"/>
      <c r="AF814" s="1705"/>
      <c r="AG814" s="1705"/>
      <c r="AH814" s="1705"/>
    </row>
    <row r="815" spans="1:34" ht="15.75" customHeight="1">
      <c r="A815" s="1705"/>
      <c r="B815" s="1705"/>
      <c r="C815" s="1705"/>
      <c r="D815" s="1705"/>
      <c r="E815" s="1705"/>
      <c r="F815" s="1705"/>
      <c r="G815" s="1705"/>
      <c r="H815" s="1705"/>
      <c r="I815" s="1705"/>
      <c r="J815" s="1705"/>
      <c r="K815" s="1705"/>
      <c r="L815" s="1705"/>
      <c r="M815" s="1705"/>
      <c r="N815" s="1705"/>
      <c r="O815" s="1705"/>
      <c r="P815" s="1705"/>
      <c r="Q815" s="1705"/>
      <c r="R815" s="1705"/>
      <c r="S815" s="1705"/>
      <c r="T815" s="1705"/>
      <c r="U815" s="1705"/>
      <c r="V815" s="1705"/>
      <c r="W815" s="1705"/>
      <c r="X815" s="1705"/>
      <c r="Y815" s="1705"/>
      <c r="Z815" s="1705"/>
      <c r="AA815" s="1705"/>
      <c r="AB815" s="1705"/>
      <c r="AC815" s="1705"/>
      <c r="AD815" s="1705"/>
      <c r="AE815" s="1705"/>
      <c r="AF815" s="1705"/>
      <c r="AG815" s="1705"/>
      <c r="AH815" s="1705"/>
    </row>
    <row r="816" spans="1:34" ht="15.75" customHeight="1">
      <c r="A816" s="1705"/>
      <c r="B816" s="1705"/>
      <c r="C816" s="1705"/>
      <c r="D816" s="1705"/>
      <c r="E816" s="1705"/>
      <c r="F816" s="1705"/>
      <c r="G816" s="1705"/>
      <c r="H816" s="1705"/>
      <c r="I816" s="1705"/>
      <c r="J816" s="1705"/>
      <c r="K816" s="1705"/>
      <c r="L816" s="1705"/>
      <c r="M816" s="1705"/>
      <c r="N816" s="1705"/>
      <c r="O816" s="1705"/>
      <c r="P816" s="1705"/>
      <c r="Q816" s="1705"/>
      <c r="R816" s="1705"/>
      <c r="S816" s="1705"/>
      <c r="T816" s="1705"/>
      <c r="U816" s="1705"/>
      <c r="V816" s="1705"/>
      <c r="W816" s="1705"/>
      <c r="X816" s="1705"/>
      <c r="Y816" s="1705"/>
      <c r="Z816" s="1705"/>
      <c r="AA816" s="1705"/>
      <c r="AB816" s="1705"/>
      <c r="AC816" s="1705"/>
      <c r="AD816" s="1705"/>
      <c r="AE816" s="1705"/>
      <c r="AF816" s="1705"/>
      <c r="AG816" s="1705"/>
      <c r="AH816" s="1705"/>
    </row>
    <row r="817" spans="1:34" ht="15.75" customHeight="1">
      <c r="A817" s="1705"/>
      <c r="B817" s="1705"/>
      <c r="C817" s="1705"/>
      <c r="D817" s="1705"/>
      <c r="E817" s="1705"/>
      <c r="F817" s="1705"/>
      <c r="G817" s="1705"/>
      <c r="H817" s="1705"/>
      <c r="I817" s="1705"/>
      <c r="J817" s="1705"/>
      <c r="K817" s="1705"/>
      <c r="L817" s="1705"/>
      <c r="M817" s="1705"/>
      <c r="N817" s="1705"/>
      <c r="O817" s="1705"/>
      <c r="P817" s="1705"/>
      <c r="Q817" s="1705"/>
      <c r="R817" s="1705"/>
      <c r="S817" s="1705"/>
      <c r="T817" s="1705"/>
      <c r="U817" s="1705"/>
      <c r="V817" s="1705"/>
      <c r="W817" s="1705"/>
      <c r="X817" s="1705"/>
      <c r="Y817" s="1705"/>
      <c r="Z817" s="1705"/>
      <c r="AA817" s="1705"/>
      <c r="AB817" s="1705"/>
      <c r="AC817" s="1705"/>
      <c r="AD817" s="1705"/>
      <c r="AE817" s="1705"/>
      <c r="AF817" s="1705"/>
      <c r="AG817" s="1705"/>
      <c r="AH817" s="1705"/>
    </row>
    <row r="818" spans="1:34" ht="15.75" customHeight="1">
      <c r="A818" s="1705"/>
      <c r="B818" s="1705"/>
      <c r="C818" s="1705"/>
      <c r="D818" s="1705"/>
      <c r="E818" s="1705"/>
      <c r="F818" s="1705"/>
      <c r="G818" s="1705"/>
      <c r="H818" s="1705"/>
      <c r="I818" s="1705"/>
      <c r="J818" s="1705"/>
      <c r="K818" s="1705"/>
      <c r="L818" s="1705"/>
      <c r="M818" s="1705"/>
      <c r="N818" s="1705"/>
      <c r="O818" s="1705"/>
      <c r="P818" s="1705"/>
      <c r="Q818" s="1705"/>
      <c r="R818" s="1705"/>
      <c r="S818" s="1705"/>
      <c r="T818" s="1705"/>
      <c r="U818" s="1705"/>
      <c r="V818" s="1705"/>
      <c r="W818" s="1705"/>
      <c r="X818" s="1705"/>
      <c r="Y818" s="1705"/>
      <c r="Z818" s="1705"/>
      <c r="AA818" s="1705"/>
      <c r="AB818" s="1705"/>
      <c r="AC818" s="1705"/>
      <c r="AD818" s="1705"/>
      <c r="AE818" s="1705"/>
      <c r="AF818" s="1705"/>
      <c r="AG818" s="1705"/>
      <c r="AH818" s="1705"/>
    </row>
    <row r="819" spans="1:34" ht="15.75" customHeight="1">
      <c r="A819" s="1705"/>
      <c r="B819" s="1705"/>
      <c r="C819" s="1705"/>
      <c r="D819" s="1705"/>
      <c r="E819" s="1705"/>
      <c r="F819" s="1705"/>
      <c r="G819" s="1705"/>
      <c r="H819" s="1705"/>
      <c r="I819" s="1705"/>
      <c r="J819" s="1705"/>
      <c r="K819" s="1705"/>
      <c r="L819" s="1705"/>
      <c r="M819" s="1705"/>
      <c r="N819" s="1705"/>
      <c r="O819" s="1705"/>
      <c r="P819" s="1705"/>
      <c r="Q819" s="1705"/>
      <c r="R819" s="1705"/>
      <c r="S819" s="1705"/>
      <c r="T819" s="1705"/>
      <c r="U819" s="1705"/>
      <c r="V819" s="1705"/>
      <c r="W819" s="1705"/>
      <c r="X819" s="1705"/>
      <c r="Y819" s="1705"/>
      <c r="Z819" s="1705"/>
      <c r="AA819" s="1705"/>
      <c r="AB819" s="1705"/>
      <c r="AC819" s="1705"/>
      <c r="AD819" s="1705"/>
      <c r="AE819" s="1705"/>
      <c r="AF819" s="1705"/>
      <c r="AG819" s="1705"/>
      <c r="AH819" s="1705"/>
    </row>
    <row r="820" spans="1:34" ht="15.75" customHeight="1">
      <c r="A820" s="1705"/>
      <c r="B820" s="1705"/>
      <c r="C820" s="1705"/>
      <c r="D820" s="1705"/>
      <c r="E820" s="1705"/>
      <c r="F820" s="1705"/>
      <c r="G820" s="1705"/>
      <c r="H820" s="1705"/>
      <c r="I820" s="1705"/>
      <c r="J820" s="1705"/>
      <c r="K820" s="1705"/>
      <c r="L820" s="1705"/>
      <c r="M820" s="1705"/>
      <c r="N820" s="1705"/>
      <c r="O820" s="1705"/>
      <c r="P820" s="1705"/>
      <c r="Q820" s="1705"/>
      <c r="R820" s="1705"/>
      <c r="S820" s="1705"/>
      <c r="T820" s="1705"/>
      <c r="U820" s="1705"/>
      <c r="V820" s="1705"/>
      <c r="W820" s="1705"/>
      <c r="X820" s="1705"/>
      <c r="Y820" s="1705"/>
      <c r="Z820" s="1705"/>
      <c r="AA820" s="1705"/>
      <c r="AB820" s="1705"/>
      <c r="AC820" s="1705"/>
      <c r="AD820" s="1705"/>
      <c r="AE820" s="1705"/>
      <c r="AF820" s="1705"/>
      <c r="AG820" s="1705"/>
      <c r="AH820" s="1705"/>
    </row>
    <row r="821" spans="1:34" ht="15.75" customHeight="1">
      <c r="A821" s="1705"/>
      <c r="B821" s="1705"/>
      <c r="C821" s="1705"/>
      <c r="D821" s="1705"/>
      <c r="E821" s="1705"/>
      <c r="F821" s="1705"/>
      <c r="G821" s="1705"/>
      <c r="H821" s="1705"/>
      <c r="I821" s="1705"/>
      <c r="J821" s="1705"/>
      <c r="K821" s="1705"/>
      <c r="L821" s="1705"/>
      <c r="M821" s="1705"/>
      <c r="N821" s="1705"/>
      <c r="O821" s="1705"/>
      <c r="P821" s="1705"/>
      <c r="Q821" s="1705"/>
      <c r="R821" s="1705"/>
      <c r="S821" s="1705"/>
      <c r="T821" s="1705"/>
      <c r="U821" s="1705"/>
      <c r="V821" s="1705"/>
      <c r="W821" s="1705"/>
      <c r="X821" s="1705"/>
      <c r="Y821" s="1705"/>
      <c r="Z821" s="1705"/>
      <c r="AA821" s="1705"/>
      <c r="AB821" s="1705"/>
      <c r="AC821" s="1705"/>
      <c r="AD821" s="1705"/>
      <c r="AE821" s="1705"/>
      <c r="AF821" s="1705"/>
      <c r="AG821" s="1705"/>
      <c r="AH821" s="1705"/>
    </row>
    <row r="822" spans="1:34" ht="15.75" customHeight="1">
      <c r="A822" s="1705"/>
      <c r="B822" s="1705"/>
      <c r="C822" s="1705"/>
      <c r="D822" s="1705"/>
      <c r="E822" s="1705"/>
      <c r="F822" s="1705"/>
      <c r="G822" s="1705"/>
      <c r="H822" s="1705"/>
      <c r="I822" s="1705"/>
      <c r="J822" s="1705"/>
      <c r="K822" s="1705"/>
      <c r="L822" s="1705"/>
      <c r="M822" s="1705"/>
      <c r="N822" s="1705"/>
      <c r="O822" s="1705"/>
      <c r="P822" s="1705"/>
      <c r="Q822" s="1705"/>
      <c r="R822" s="1705"/>
      <c r="S822" s="1705"/>
      <c r="T822" s="1705"/>
      <c r="U822" s="1705"/>
      <c r="V822" s="1705"/>
      <c r="W822" s="1705"/>
      <c r="X822" s="1705"/>
      <c r="Y822" s="1705"/>
      <c r="Z822" s="1705"/>
      <c r="AA822" s="1705"/>
      <c r="AB822" s="1705"/>
      <c r="AC822" s="1705"/>
      <c r="AD822" s="1705"/>
      <c r="AE822" s="1705"/>
      <c r="AF822" s="1705"/>
      <c r="AG822" s="1705"/>
      <c r="AH822" s="1705"/>
    </row>
    <row r="823" spans="1:34" ht="15.75" customHeight="1">
      <c r="A823" s="1705"/>
      <c r="B823" s="1705"/>
      <c r="C823" s="1705"/>
      <c r="D823" s="1705"/>
      <c r="E823" s="1705"/>
      <c r="F823" s="1705"/>
      <c r="G823" s="1705"/>
      <c r="H823" s="1705"/>
      <c r="I823" s="1705"/>
      <c r="J823" s="1705"/>
      <c r="K823" s="1705"/>
      <c r="L823" s="1705"/>
      <c r="M823" s="1705"/>
      <c r="N823" s="1705"/>
      <c r="O823" s="1705"/>
      <c r="P823" s="1705"/>
      <c r="Q823" s="1705"/>
      <c r="R823" s="1705"/>
      <c r="S823" s="1705"/>
      <c r="T823" s="1705"/>
      <c r="U823" s="1705"/>
      <c r="V823" s="1705"/>
      <c r="W823" s="1705"/>
      <c r="X823" s="1705"/>
      <c r="Y823" s="1705"/>
      <c r="Z823" s="1705"/>
      <c r="AA823" s="1705"/>
      <c r="AB823" s="1705"/>
      <c r="AC823" s="1705"/>
      <c r="AD823" s="1705"/>
      <c r="AE823" s="1705"/>
      <c r="AF823" s="1705"/>
      <c r="AG823" s="1705"/>
      <c r="AH823" s="1705"/>
    </row>
    <row r="824" spans="1:34" ht="15.75" customHeight="1">
      <c r="A824" s="1705"/>
      <c r="B824" s="1705"/>
      <c r="C824" s="1705"/>
      <c r="D824" s="1705"/>
      <c r="E824" s="1705"/>
      <c r="F824" s="1705"/>
      <c r="G824" s="1705"/>
      <c r="H824" s="1705"/>
      <c r="I824" s="1705"/>
      <c r="J824" s="1705"/>
      <c r="K824" s="1705"/>
      <c r="L824" s="1705"/>
      <c r="M824" s="1705"/>
      <c r="N824" s="1705"/>
      <c r="O824" s="1705"/>
      <c r="P824" s="1705"/>
      <c r="Q824" s="1705"/>
      <c r="R824" s="1705"/>
      <c r="S824" s="1705"/>
      <c r="T824" s="1705"/>
      <c r="U824" s="1705"/>
      <c r="V824" s="1705"/>
      <c r="W824" s="1705"/>
      <c r="X824" s="1705"/>
      <c r="Y824" s="1705"/>
      <c r="Z824" s="1705"/>
      <c r="AA824" s="1705"/>
      <c r="AB824" s="1705"/>
      <c r="AC824" s="1705"/>
      <c r="AD824" s="1705"/>
      <c r="AE824" s="1705"/>
      <c r="AF824" s="1705"/>
      <c r="AG824" s="1705"/>
      <c r="AH824" s="1705"/>
    </row>
    <row r="825" spans="1:34" ht="15.75" customHeight="1">
      <c r="A825" s="1705"/>
      <c r="B825" s="1705"/>
      <c r="C825" s="1705"/>
      <c r="D825" s="1705"/>
      <c r="E825" s="1705"/>
      <c r="F825" s="1705"/>
      <c r="G825" s="1705"/>
      <c r="H825" s="1705"/>
      <c r="I825" s="1705"/>
      <c r="J825" s="1705"/>
      <c r="K825" s="1705"/>
      <c r="L825" s="1705"/>
      <c r="M825" s="1705"/>
      <c r="N825" s="1705"/>
      <c r="O825" s="1705"/>
      <c r="P825" s="1705"/>
      <c r="Q825" s="1705"/>
      <c r="R825" s="1705"/>
      <c r="S825" s="1705"/>
      <c r="T825" s="1705"/>
      <c r="U825" s="1705"/>
      <c r="V825" s="1705"/>
      <c r="W825" s="1705"/>
      <c r="X825" s="1705"/>
      <c r="Y825" s="1705"/>
      <c r="Z825" s="1705"/>
      <c r="AA825" s="1705"/>
      <c r="AB825" s="1705"/>
      <c r="AC825" s="1705"/>
      <c r="AD825" s="1705"/>
      <c r="AE825" s="1705"/>
      <c r="AF825" s="1705"/>
      <c r="AG825" s="1705"/>
      <c r="AH825" s="1705"/>
    </row>
    <row r="826" spans="1:34" ht="15.75" customHeight="1">
      <c r="A826" s="1705"/>
      <c r="B826" s="1705"/>
      <c r="C826" s="1705"/>
      <c r="D826" s="1705"/>
      <c r="E826" s="1705"/>
      <c r="F826" s="1705"/>
      <c r="G826" s="1705"/>
      <c r="H826" s="1705"/>
      <c r="I826" s="1705"/>
      <c r="J826" s="1705"/>
      <c r="K826" s="1705"/>
      <c r="L826" s="1705"/>
      <c r="M826" s="1705"/>
      <c r="N826" s="1705"/>
      <c r="O826" s="1705"/>
      <c r="P826" s="1705"/>
      <c r="Q826" s="1705"/>
      <c r="R826" s="1705"/>
      <c r="S826" s="1705"/>
      <c r="T826" s="1705"/>
      <c r="U826" s="1705"/>
      <c r="V826" s="1705"/>
      <c r="W826" s="1705"/>
      <c r="X826" s="1705"/>
      <c r="Y826" s="1705"/>
      <c r="Z826" s="1705"/>
      <c r="AA826" s="1705"/>
      <c r="AB826" s="1705"/>
      <c r="AC826" s="1705"/>
      <c r="AD826" s="1705"/>
      <c r="AE826" s="1705"/>
      <c r="AF826" s="1705"/>
      <c r="AG826" s="1705"/>
      <c r="AH826" s="1705"/>
    </row>
    <row r="827" spans="1:34" ht="15.75" customHeight="1">
      <c r="A827" s="1705"/>
      <c r="B827" s="1705"/>
      <c r="C827" s="1705"/>
      <c r="D827" s="1705"/>
      <c r="E827" s="1705"/>
      <c r="F827" s="1705"/>
      <c r="G827" s="1705"/>
      <c r="H827" s="1705"/>
      <c r="I827" s="1705"/>
      <c r="J827" s="1705"/>
      <c r="K827" s="1705"/>
      <c r="L827" s="1705"/>
      <c r="M827" s="1705"/>
      <c r="N827" s="1705"/>
      <c r="O827" s="1705"/>
      <c r="P827" s="1705"/>
      <c r="Q827" s="1705"/>
      <c r="R827" s="1705"/>
      <c r="S827" s="1705"/>
      <c r="T827" s="1705"/>
      <c r="U827" s="1705"/>
      <c r="V827" s="1705"/>
      <c r="W827" s="1705"/>
      <c r="X827" s="1705"/>
      <c r="Y827" s="1705"/>
      <c r="Z827" s="1705"/>
      <c r="AA827" s="1705"/>
      <c r="AB827" s="1705"/>
      <c r="AC827" s="1705"/>
      <c r="AD827" s="1705"/>
      <c r="AE827" s="1705"/>
      <c r="AF827" s="1705"/>
      <c r="AG827" s="1705"/>
      <c r="AH827" s="1705"/>
    </row>
    <row r="828" spans="1:34" ht="15.75" customHeight="1">
      <c r="A828" s="1705"/>
      <c r="B828" s="1705"/>
      <c r="C828" s="1705"/>
      <c r="D828" s="1705"/>
      <c r="E828" s="1705"/>
      <c r="F828" s="1705"/>
      <c r="G828" s="1705"/>
      <c r="H828" s="1705"/>
      <c r="I828" s="1705"/>
      <c r="J828" s="1705"/>
      <c r="K828" s="1705"/>
      <c r="L828" s="1705"/>
      <c r="M828" s="1705"/>
      <c r="N828" s="1705"/>
      <c r="O828" s="1705"/>
      <c r="P828" s="1705"/>
      <c r="Q828" s="1705"/>
      <c r="R828" s="1705"/>
      <c r="S828" s="1705"/>
      <c r="T828" s="1705"/>
      <c r="U828" s="1705"/>
      <c r="V828" s="1705"/>
      <c r="W828" s="1705"/>
      <c r="X828" s="1705"/>
      <c r="Y828" s="1705"/>
      <c r="Z828" s="1705"/>
      <c r="AA828" s="1705"/>
      <c r="AB828" s="1705"/>
      <c r="AC828" s="1705"/>
      <c r="AD828" s="1705"/>
      <c r="AE828" s="1705"/>
      <c r="AF828" s="1705"/>
      <c r="AG828" s="1705"/>
      <c r="AH828" s="1705"/>
    </row>
    <row r="829" spans="1:34" ht="15.75" customHeight="1">
      <c r="A829" s="1705"/>
      <c r="B829" s="1705"/>
      <c r="C829" s="1705"/>
      <c r="D829" s="1705"/>
      <c r="E829" s="1705"/>
      <c r="F829" s="1705"/>
      <c r="G829" s="1705"/>
      <c r="H829" s="1705"/>
      <c r="I829" s="1705"/>
      <c r="J829" s="1705"/>
      <c r="K829" s="1705"/>
      <c r="L829" s="1705"/>
      <c r="M829" s="1705"/>
      <c r="N829" s="1705"/>
      <c r="O829" s="1705"/>
      <c r="P829" s="1705"/>
      <c r="Q829" s="1705"/>
      <c r="R829" s="1705"/>
      <c r="S829" s="1705"/>
      <c r="T829" s="1705"/>
      <c r="U829" s="1705"/>
      <c r="V829" s="1705"/>
      <c r="W829" s="1705"/>
      <c r="X829" s="1705"/>
      <c r="Y829" s="1705"/>
      <c r="Z829" s="1705"/>
      <c r="AA829" s="1705"/>
      <c r="AB829" s="1705"/>
      <c r="AC829" s="1705"/>
      <c r="AD829" s="1705"/>
      <c r="AE829" s="1705"/>
      <c r="AF829" s="1705"/>
      <c r="AG829" s="1705"/>
      <c r="AH829" s="1705"/>
    </row>
    <row r="830" spans="1:34" ht="15.75" customHeight="1">
      <c r="A830" s="1705"/>
      <c r="B830" s="1705"/>
      <c r="C830" s="1705"/>
      <c r="D830" s="1705"/>
      <c r="E830" s="1705"/>
      <c r="F830" s="1705"/>
      <c r="G830" s="1705"/>
      <c r="H830" s="1705"/>
      <c r="I830" s="1705"/>
      <c r="J830" s="1705"/>
      <c r="K830" s="1705"/>
      <c r="L830" s="1705"/>
      <c r="M830" s="1705"/>
      <c r="N830" s="1705"/>
      <c r="O830" s="1705"/>
      <c r="P830" s="1705"/>
      <c r="Q830" s="1705"/>
      <c r="R830" s="1705"/>
      <c r="S830" s="1705"/>
      <c r="T830" s="1705"/>
      <c r="U830" s="1705"/>
      <c r="V830" s="1705"/>
      <c r="W830" s="1705"/>
      <c r="X830" s="1705"/>
      <c r="Y830" s="1705"/>
      <c r="Z830" s="1705"/>
      <c r="AA830" s="1705"/>
      <c r="AB830" s="1705"/>
      <c r="AC830" s="1705"/>
      <c r="AD830" s="1705"/>
      <c r="AE830" s="1705"/>
      <c r="AF830" s="1705"/>
      <c r="AG830" s="1705"/>
      <c r="AH830" s="1705"/>
    </row>
    <row r="831" spans="1:34" ht="15.75" customHeight="1">
      <c r="A831" s="1705"/>
      <c r="B831" s="1705"/>
      <c r="C831" s="1705"/>
      <c r="D831" s="1705"/>
      <c r="E831" s="1705"/>
      <c r="F831" s="1705"/>
      <c r="G831" s="1705"/>
      <c r="H831" s="1705"/>
      <c r="I831" s="1705"/>
      <c r="J831" s="1705"/>
      <c r="K831" s="1705"/>
      <c r="L831" s="1705"/>
      <c r="M831" s="1705"/>
      <c r="N831" s="1705"/>
      <c r="O831" s="1705"/>
      <c r="P831" s="1705"/>
      <c r="Q831" s="1705"/>
      <c r="R831" s="1705"/>
      <c r="S831" s="1705"/>
      <c r="T831" s="1705"/>
      <c r="U831" s="1705"/>
      <c r="V831" s="1705"/>
      <c r="W831" s="1705"/>
      <c r="X831" s="1705"/>
      <c r="Y831" s="1705"/>
      <c r="Z831" s="1705"/>
      <c r="AA831" s="1705"/>
      <c r="AB831" s="1705"/>
      <c r="AC831" s="1705"/>
      <c r="AD831" s="1705"/>
      <c r="AE831" s="1705"/>
      <c r="AF831" s="1705"/>
      <c r="AG831" s="1705"/>
      <c r="AH831" s="1705"/>
    </row>
    <row r="832" spans="1:34" ht="15.75" customHeight="1">
      <c r="A832" s="1705"/>
      <c r="B832" s="1705"/>
      <c r="C832" s="1705"/>
      <c r="D832" s="1705"/>
      <c r="E832" s="1705"/>
      <c r="F832" s="1705"/>
      <c r="G832" s="1705"/>
      <c r="H832" s="1705"/>
      <c r="I832" s="1705"/>
      <c r="J832" s="1705"/>
      <c r="K832" s="1705"/>
      <c r="L832" s="1705"/>
      <c r="M832" s="1705"/>
      <c r="N832" s="1705"/>
      <c r="O832" s="1705"/>
      <c r="P832" s="1705"/>
      <c r="Q832" s="1705"/>
      <c r="R832" s="1705"/>
      <c r="S832" s="1705"/>
      <c r="T832" s="1705"/>
      <c r="U832" s="1705"/>
      <c r="V832" s="1705"/>
      <c r="W832" s="1705"/>
      <c r="X832" s="1705"/>
      <c r="Y832" s="1705"/>
      <c r="Z832" s="1705"/>
      <c r="AA832" s="1705"/>
      <c r="AB832" s="1705"/>
      <c r="AC832" s="1705"/>
      <c r="AD832" s="1705"/>
      <c r="AE832" s="1705"/>
      <c r="AF832" s="1705"/>
      <c r="AG832" s="1705"/>
      <c r="AH832" s="1705"/>
    </row>
    <row r="833" spans="1:34" ht="15.75" customHeight="1">
      <c r="A833" s="1705"/>
      <c r="B833" s="1705"/>
      <c r="C833" s="1705"/>
      <c r="D833" s="1705"/>
      <c r="E833" s="1705"/>
      <c r="F833" s="1705"/>
      <c r="G833" s="1705"/>
      <c r="H833" s="1705"/>
      <c r="I833" s="1705"/>
      <c r="J833" s="1705"/>
      <c r="K833" s="1705"/>
      <c r="L833" s="1705"/>
      <c r="M833" s="1705"/>
      <c r="N833" s="1705"/>
      <c r="O833" s="1705"/>
      <c r="P833" s="1705"/>
      <c r="Q833" s="1705"/>
      <c r="R833" s="1705"/>
      <c r="S833" s="1705"/>
      <c r="T833" s="1705"/>
      <c r="U833" s="1705"/>
      <c r="V833" s="1705"/>
      <c r="W833" s="1705"/>
      <c r="X833" s="1705"/>
      <c r="Y833" s="1705"/>
      <c r="Z833" s="1705"/>
      <c r="AA833" s="1705"/>
      <c r="AB833" s="1705"/>
      <c r="AC833" s="1705"/>
      <c r="AD833" s="1705"/>
      <c r="AE833" s="1705"/>
      <c r="AF833" s="1705"/>
      <c r="AG833" s="1705"/>
      <c r="AH833" s="1705"/>
    </row>
    <row r="834" spans="1:34" ht="15.75" customHeight="1">
      <c r="A834" s="1705"/>
      <c r="B834" s="1705"/>
      <c r="C834" s="1705"/>
      <c r="D834" s="1705"/>
      <c r="E834" s="1705"/>
      <c r="F834" s="1705"/>
      <c r="G834" s="1705"/>
      <c r="H834" s="1705"/>
      <c r="I834" s="1705"/>
      <c r="J834" s="1705"/>
      <c r="K834" s="1705"/>
      <c r="L834" s="1705"/>
      <c r="M834" s="1705"/>
      <c r="N834" s="1705"/>
      <c r="O834" s="1705"/>
      <c r="P834" s="1705"/>
      <c r="Q834" s="1705"/>
      <c r="R834" s="1705"/>
      <c r="S834" s="1705"/>
      <c r="T834" s="1705"/>
      <c r="U834" s="1705"/>
      <c r="V834" s="1705"/>
      <c r="W834" s="1705"/>
      <c r="X834" s="1705"/>
      <c r="Y834" s="1705"/>
      <c r="Z834" s="1705"/>
      <c r="AA834" s="1705"/>
      <c r="AB834" s="1705"/>
      <c r="AC834" s="1705"/>
      <c r="AD834" s="1705"/>
      <c r="AE834" s="1705"/>
      <c r="AF834" s="1705"/>
      <c r="AG834" s="1705"/>
      <c r="AH834" s="1705"/>
    </row>
    <row r="835" spans="1:34" ht="15.75" customHeight="1">
      <c r="A835" s="1705"/>
      <c r="B835" s="1705"/>
      <c r="C835" s="1705"/>
      <c r="D835" s="1705"/>
      <c r="E835" s="1705"/>
      <c r="F835" s="1705"/>
      <c r="G835" s="1705"/>
      <c r="H835" s="1705"/>
      <c r="I835" s="1705"/>
      <c r="J835" s="1705"/>
      <c r="K835" s="1705"/>
      <c r="L835" s="1705"/>
      <c r="M835" s="1705"/>
      <c r="N835" s="1705"/>
      <c r="O835" s="1705"/>
      <c r="P835" s="1705"/>
      <c r="Q835" s="1705"/>
      <c r="R835" s="1705"/>
      <c r="S835" s="1705"/>
      <c r="T835" s="1705"/>
      <c r="U835" s="1705"/>
      <c r="V835" s="1705"/>
      <c r="W835" s="1705"/>
      <c r="X835" s="1705"/>
      <c r="Y835" s="1705"/>
      <c r="Z835" s="1705"/>
      <c r="AA835" s="1705"/>
      <c r="AB835" s="1705"/>
      <c r="AC835" s="1705"/>
      <c r="AD835" s="1705"/>
      <c r="AE835" s="1705"/>
      <c r="AF835" s="1705"/>
      <c r="AG835" s="1705"/>
      <c r="AH835" s="1705"/>
    </row>
    <row r="836" spans="1:34" ht="15.75" customHeight="1">
      <c r="A836" s="1705"/>
      <c r="B836" s="1705"/>
      <c r="C836" s="1705"/>
      <c r="D836" s="1705"/>
      <c r="E836" s="1705"/>
      <c r="F836" s="1705"/>
      <c r="G836" s="1705"/>
      <c r="H836" s="1705"/>
      <c r="I836" s="1705"/>
      <c r="J836" s="1705"/>
      <c r="K836" s="1705"/>
      <c r="L836" s="1705"/>
      <c r="M836" s="1705"/>
      <c r="N836" s="1705"/>
      <c r="O836" s="1705"/>
      <c r="P836" s="1705"/>
      <c r="Q836" s="1705"/>
      <c r="R836" s="1705"/>
      <c r="S836" s="1705"/>
      <c r="T836" s="1705"/>
      <c r="U836" s="1705"/>
      <c r="V836" s="1705"/>
      <c r="W836" s="1705"/>
      <c r="X836" s="1705"/>
      <c r="Y836" s="1705"/>
      <c r="Z836" s="1705"/>
      <c r="AA836" s="1705"/>
      <c r="AB836" s="1705"/>
      <c r="AC836" s="1705"/>
      <c r="AD836" s="1705"/>
      <c r="AE836" s="1705"/>
      <c r="AF836" s="1705"/>
      <c r="AG836" s="1705"/>
      <c r="AH836" s="1705"/>
    </row>
    <row r="837" spans="1:34" ht="15.75" customHeight="1">
      <c r="A837" s="1705"/>
      <c r="B837" s="1705"/>
      <c r="C837" s="1705"/>
      <c r="D837" s="1705"/>
      <c r="E837" s="1705"/>
      <c r="F837" s="1705"/>
      <c r="G837" s="1705"/>
      <c r="H837" s="1705"/>
      <c r="I837" s="1705"/>
      <c r="J837" s="1705"/>
      <c r="K837" s="1705"/>
      <c r="L837" s="1705"/>
      <c r="M837" s="1705"/>
      <c r="N837" s="1705"/>
      <c r="O837" s="1705"/>
      <c r="P837" s="1705"/>
      <c r="Q837" s="1705"/>
      <c r="R837" s="1705"/>
      <c r="S837" s="1705"/>
      <c r="T837" s="1705"/>
      <c r="U837" s="1705"/>
      <c r="V837" s="1705"/>
      <c r="W837" s="1705"/>
      <c r="X837" s="1705"/>
      <c r="Y837" s="1705"/>
      <c r="Z837" s="1705"/>
      <c r="AA837" s="1705"/>
      <c r="AB837" s="1705"/>
      <c r="AC837" s="1705"/>
      <c r="AD837" s="1705"/>
      <c r="AE837" s="1705"/>
      <c r="AF837" s="1705"/>
      <c r="AG837" s="1705"/>
      <c r="AH837" s="1705"/>
    </row>
    <row r="838" spans="1:34" ht="15.75" customHeight="1">
      <c r="A838" s="1705"/>
      <c r="B838" s="1705"/>
      <c r="C838" s="1705"/>
      <c r="D838" s="1705"/>
      <c r="E838" s="1705"/>
      <c r="F838" s="1705"/>
      <c r="G838" s="1705"/>
      <c r="H838" s="1705"/>
      <c r="I838" s="1705"/>
      <c r="J838" s="1705"/>
      <c r="K838" s="1705"/>
      <c r="L838" s="1705"/>
      <c r="M838" s="1705"/>
      <c r="N838" s="1705"/>
      <c r="O838" s="1705"/>
      <c r="P838" s="1705"/>
      <c r="Q838" s="1705"/>
      <c r="R838" s="1705"/>
      <c r="S838" s="1705"/>
      <c r="T838" s="1705"/>
      <c r="U838" s="1705"/>
      <c r="V838" s="1705"/>
      <c r="W838" s="1705"/>
      <c r="X838" s="1705"/>
      <c r="Y838" s="1705"/>
      <c r="Z838" s="1705"/>
      <c r="AA838" s="1705"/>
      <c r="AB838" s="1705"/>
      <c r="AC838" s="1705"/>
      <c r="AD838" s="1705"/>
      <c r="AE838" s="1705"/>
      <c r="AF838" s="1705"/>
      <c r="AG838" s="1705"/>
      <c r="AH838" s="1705"/>
    </row>
    <row r="839" spans="1:34" ht="15.75" customHeight="1">
      <c r="A839" s="1705"/>
      <c r="B839" s="1705"/>
      <c r="C839" s="1705"/>
      <c r="D839" s="1705"/>
      <c r="E839" s="1705"/>
      <c r="F839" s="1705"/>
      <c r="G839" s="1705"/>
      <c r="H839" s="1705"/>
      <c r="I839" s="1705"/>
      <c r="J839" s="1705"/>
      <c r="K839" s="1705"/>
      <c r="L839" s="1705"/>
      <c r="M839" s="1705"/>
      <c r="N839" s="1705"/>
      <c r="O839" s="1705"/>
      <c r="P839" s="1705"/>
      <c r="Q839" s="1705"/>
      <c r="R839" s="1705"/>
      <c r="S839" s="1705"/>
      <c r="T839" s="1705"/>
      <c r="U839" s="1705"/>
      <c r="V839" s="1705"/>
      <c r="W839" s="1705"/>
      <c r="X839" s="1705"/>
      <c r="Y839" s="1705"/>
      <c r="Z839" s="1705"/>
      <c r="AA839" s="1705"/>
      <c r="AB839" s="1705"/>
      <c r="AC839" s="1705"/>
      <c r="AD839" s="1705"/>
      <c r="AE839" s="1705"/>
      <c r="AF839" s="1705"/>
      <c r="AG839" s="1705"/>
      <c r="AH839" s="1705"/>
    </row>
    <row r="840" spans="1:34" ht="15.75" customHeight="1">
      <c r="A840" s="1705"/>
      <c r="B840" s="1705"/>
      <c r="C840" s="1705"/>
      <c r="D840" s="1705"/>
      <c r="E840" s="1705"/>
      <c r="F840" s="1705"/>
      <c r="G840" s="1705"/>
      <c r="H840" s="1705"/>
      <c r="I840" s="1705"/>
      <c r="J840" s="1705"/>
      <c r="K840" s="1705"/>
      <c r="L840" s="1705"/>
      <c r="M840" s="1705"/>
      <c r="N840" s="1705"/>
      <c r="O840" s="1705"/>
      <c r="P840" s="1705"/>
      <c r="Q840" s="1705"/>
      <c r="R840" s="1705"/>
      <c r="S840" s="1705"/>
      <c r="T840" s="1705"/>
      <c r="U840" s="1705"/>
      <c r="V840" s="1705"/>
      <c r="W840" s="1705"/>
      <c r="X840" s="1705"/>
      <c r="Y840" s="1705"/>
      <c r="Z840" s="1705"/>
      <c r="AA840" s="1705"/>
      <c r="AB840" s="1705"/>
      <c r="AC840" s="1705"/>
      <c r="AD840" s="1705"/>
      <c r="AE840" s="1705"/>
      <c r="AF840" s="1705"/>
      <c r="AG840" s="1705"/>
      <c r="AH840" s="1705"/>
    </row>
    <row r="841" spans="1:34" ht="15.75" customHeight="1">
      <c r="A841" s="1705"/>
      <c r="B841" s="1705"/>
      <c r="C841" s="1705"/>
      <c r="D841" s="1705"/>
      <c r="E841" s="1705"/>
      <c r="F841" s="1705"/>
      <c r="G841" s="1705"/>
      <c r="H841" s="1705"/>
      <c r="I841" s="1705"/>
      <c r="J841" s="1705"/>
      <c r="K841" s="1705"/>
      <c r="L841" s="1705"/>
      <c r="M841" s="1705"/>
      <c r="N841" s="1705"/>
      <c r="O841" s="1705"/>
      <c r="P841" s="1705"/>
      <c r="Q841" s="1705"/>
      <c r="R841" s="1705"/>
      <c r="S841" s="1705"/>
      <c r="T841" s="1705"/>
      <c r="U841" s="1705"/>
      <c r="V841" s="1705"/>
      <c r="W841" s="1705"/>
      <c r="X841" s="1705"/>
      <c r="Y841" s="1705"/>
      <c r="Z841" s="1705"/>
      <c r="AA841" s="1705"/>
      <c r="AB841" s="1705"/>
      <c r="AC841" s="1705"/>
      <c r="AD841" s="1705"/>
      <c r="AE841" s="1705"/>
      <c r="AF841" s="1705"/>
      <c r="AG841" s="1705"/>
      <c r="AH841" s="1705"/>
    </row>
    <row r="842" spans="1:34" ht="15.75" customHeight="1">
      <c r="A842" s="1705"/>
      <c r="B842" s="1705"/>
      <c r="C842" s="1705"/>
      <c r="D842" s="1705"/>
      <c r="E842" s="1705"/>
      <c r="F842" s="1705"/>
      <c r="G842" s="1705"/>
      <c r="H842" s="1705"/>
      <c r="I842" s="1705"/>
      <c r="J842" s="1705"/>
      <c r="K842" s="1705"/>
      <c r="L842" s="1705"/>
      <c r="M842" s="1705"/>
      <c r="N842" s="1705"/>
      <c r="O842" s="1705"/>
      <c r="P842" s="1705"/>
      <c r="Q842" s="1705"/>
      <c r="R842" s="1705"/>
      <c r="S842" s="1705"/>
      <c r="T842" s="1705"/>
      <c r="U842" s="1705"/>
      <c r="V842" s="1705"/>
      <c r="W842" s="1705"/>
      <c r="X842" s="1705"/>
      <c r="Y842" s="1705"/>
      <c r="Z842" s="1705"/>
      <c r="AA842" s="1705"/>
      <c r="AB842" s="1705"/>
      <c r="AC842" s="1705"/>
      <c r="AD842" s="1705"/>
      <c r="AE842" s="1705"/>
      <c r="AF842" s="1705"/>
      <c r="AG842" s="1705"/>
      <c r="AH842" s="1705"/>
    </row>
    <row r="843" spans="1:34" ht="15.75" customHeight="1">
      <c r="A843" s="1705"/>
      <c r="B843" s="1705"/>
      <c r="C843" s="1705"/>
      <c r="D843" s="1705"/>
      <c r="E843" s="1705"/>
      <c r="F843" s="1705"/>
      <c r="G843" s="1705"/>
      <c r="H843" s="1705"/>
      <c r="I843" s="1705"/>
      <c r="J843" s="1705"/>
      <c r="K843" s="1705"/>
      <c r="L843" s="1705"/>
      <c r="M843" s="1705"/>
      <c r="N843" s="1705"/>
      <c r="O843" s="1705"/>
      <c r="P843" s="1705"/>
      <c r="Q843" s="1705"/>
      <c r="R843" s="1705"/>
      <c r="S843" s="1705"/>
      <c r="T843" s="1705"/>
      <c r="U843" s="1705"/>
      <c r="V843" s="1705"/>
      <c r="W843" s="1705"/>
      <c r="X843" s="1705"/>
      <c r="Y843" s="1705"/>
      <c r="Z843" s="1705"/>
      <c r="AA843" s="1705"/>
      <c r="AB843" s="1705"/>
      <c r="AC843" s="1705"/>
      <c r="AD843" s="1705"/>
      <c r="AE843" s="1705"/>
      <c r="AF843" s="1705"/>
      <c r="AG843" s="1705"/>
      <c r="AH843" s="1705"/>
    </row>
    <row r="844" spans="1:34" ht="15.75" customHeight="1">
      <c r="A844" s="1705"/>
      <c r="B844" s="1705"/>
      <c r="C844" s="1705"/>
      <c r="D844" s="1705"/>
      <c r="E844" s="1705"/>
      <c r="F844" s="1705"/>
      <c r="G844" s="1705"/>
      <c r="H844" s="1705"/>
      <c r="I844" s="1705"/>
      <c r="J844" s="1705"/>
      <c r="K844" s="1705"/>
      <c r="L844" s="1705"/>
      <c r="M844" s="1705"/>
      <c r="N844" s="1705"/>
      <c r="O844" s="1705"/>
      <c r="P844" s="1705"/>
      <c r="Q844" s="1705"/>
      <c r="R844" s="1705"/>
      <c r="S844" s="1705"/>
      <c r="T844" s="1705"/>
      <c r="U844" s="1705"/>
      <c r="V844" s="1705"/>
      <c r="W844" s="1705"/>
      <c r="X844" s="1705"/>
      <c r="Y844" s="1705"/>
      <c r="Z844" s="1705"/>
      <c r="AA844" s="1705"/>
      <c r="AB844" s="1705"/>
      <c r="AC844" s="1705"/>
      <c r="AD844" s="1705"/>
      <c r="AE844" s="1705"/>
      <c r="AF844" s="1705"/>
      <c r="AG844" s="1705"/>
      <c r="AH844" s="1705"/>
    </row>
    <row r="845" spans="1:34" ht="15.75" customHeight="1">
      <c r="A845" s="1705"/>
      <c r="B845" s="1705"/>
      <c r="C845" s="1705"/>
      <c r="D845" s="1705"/>
      <c r="E845" s="1705"/>
      <c r="F845" s="1705"/>
      <c r="G845" s="1705"/>
      <c r="H845" s="1705"/>
      <c r="I845" s="1705"/>
      <c r="J845" s="1705"/>
      <c r="K845" s="1705"/>
      <c r="L845" s="1705"/>
      <c r="M845" s="1705"/>
      <c r="N845" s="1705"/>
      <c r="O845" s="1705"/>
      <c r="P845" s="1705"/>
      <c r="Q845" s="1705"/>
      <c r="R845" s="1705"/>
      <c r="S845" s="1705"/>
      <c r="T845" s="1705"/>
      <c r="U845" s="1705"/>
      <c r="V845" s="1705"/>
      <c r="W845" s="1705"/>
      <c r="X845" s="1705"/>
      <c r="Y845" s="1705"/>
      <c r="Z845" s="1705"/>
      <c r="AA845" s="1705"/>
      <c r="AB845" s="1705"/>
      <c r="AC845" s="1705"/>
      <c r="AD845" s="1705"/>
      <c r="AE845" s="1705"/>
      <c r="AF845" s="1705"/>
      <c r="AG845" s="1705"/>
      <c r="AH845" s="1705"/>
    </row>
    <row r="846" spans="1:34" ht="15.75" customHeight="1">
      <c r="A846" s="1705"/>
      <c r="B846" s="1705"/>
      <c r="C846" s="1705"/>
      <c r="D846" s="1705"/>
      <c r="E846" s="1705"/>
      <c r="F846" s="1705"/>
      <c r="G846" s="1705"/>
      <c r="H846" s="1705"/>
      <c r="I846" s="1705"/>
      <c r="J846" s="1705"/>
      <c r="K846" s="1705"/>
      <c r="L846" s="1705"/>
      <c r="M846" s="1705"/>
      <c r="N846" s="1705"/>
      <c r="O846" s="1705"/>
      <c r="P846" s="1705"/>
      <c r="Q846" s="1705"/>
      <c r="R846" s="1705"/>
      <c r="S846" s="1705"/>
      <c r="T846" s="1705"/>
      <c r="U846" s="1705"/>
      <c r="V846" s="1705"/>
      <c r="W846" s="1705"/>
      <c r="X846" s="1705"/>
      <c r="Y846" s="1705"/>
      <c r="Z846" s="1705"/>
      <c r="AA846" s="1705"/>
      <c r="AB846" s="1705"/>
      <c r="AC846" s="1705"/>
      <c r="AD846" s="1705"/>
      <c r="AE846" s="1705"/>
      <c r="AF846" s="1705"/>
      <c r="AG846" s="1705"/>
      <c r="AH846" s="1705"/>
    </row>
    <row r="847" spans="1:34" ht="15.75" customHeight="1">
      <c r="A847" s="1705"/>
      <c r="B847" s="1705"/>
      <c r="C847" s="1705"/>
      <c r="D847" s="1705"/>
      <c r="E847" s="1705"/>
      <c r="F847" s="1705"/>
      <c r="G847" s="1705"/>
      <c r="H847" s="1705"/>
      <c r="I847" s="1705"/>
      <c r="J847" s="1705"/>
      <c r="K847" s="1705"/>
      <c r="L847" s="1705"/>
      <c r="M847" s="1705"/>
      <c r="N847" s="1705"/>
      <c r="O847" s="1705"/>
      <c r="P847" s="1705"/>
      <c r="Q847" s="1705"/>
      <c r="R847" s="1705"/>
      <c r="S847" s="1705"/>
      <c r="T847" s="1705"/>
      <c r="U847" s="1705"/>
      <c r="V847" s="1705"/>
      <c r="W847" s="1705"/>
      <c r="X847" s="1705"/>
      <c r="Y847" s="1705"/>
      <c r="Z847" s="1705"/>
      <c r="AA847" s="1705"/>
      <c r="AB847" s="1705"/>
      <c r="AC847" s="1705"/>
      <c r="AD847" s="1705"/>
      <c r="AE847" s="1705"/>
      <c r="AF847" s="1705"/>
      <c r="AG847" s="1705"/>
      <c r="AH847" s="1705"/>
    </row>
    <row r="848" spans="1:34" ht="15.75" customHeight="1">
      <c r="A848" s="1705"/>
      <c r="B848" s="1705"/>
      <c r="C848" s="1705"/>
      <c r="D848" s="1705"/>
      <c r="E848" s="1705"/>
      <c r="F848" s="1705"/>
      <c r="G848" s="1705"/>
      <c r="H848" s="1705"/>
      <c r="I848" s="1705"/>
      <c r="J848" s="1705"/>
      <c r="K848" s="1705"/>
      <c r="L848" s="1705"/>
      <c r="M848" s="1705"/>
      <c r="N848" s="1705"/>
      <c r="O848" s="1705"/>
      <c r="P848" s="1705"/>
      <c r="Q848" s="1705"/>
      <c r="R848" s="1705"/>
      <c r="S848" s="1705"/>
      <c r="T848" s="1705"/>
      <c r="U848" s="1705"/>
      <c r="V848" s="1705"/>
      <c r="W848" s="1705"/>
      <c r="X848" s="1705"/>
      <c r="Y848" s="1705"/>
      <c r="Z848" s="1705"/>
      <c r="AA848" s="1705"/>
      <c r="AB848" s="1705"/>
      <c r="AC848" s="1705"/>
      <c r="AD848" s="1705"/>
      <c r="AE848" s="1705"/>
      <c r="AF848" s="1705"/>
      <c r="AG848" s="1705"/>
      <c r="AH848" s="1705"/>
    </row>
    <row r="849" spans="1:34" ht="15.75" customHeight="1">
      <c r="A849" s="1705"/>
      <c r="B849" s="1705"/>
      <c r="C849" s="1705"/>
      <c r="D849" s="1705"/>
      <c r="E849" s="1705"/>
      <c r="F849" s="1705"/>
      <c r="G849" s="1705"/>
      <c r="H849" s="1705"/>
      <c r="I849" s="1705"/>
      <c r="J849" s="1705"/>
      <c r="K849" s="1705"/>
      <c r="L849" s="1705"/>
      <c r="M849" s="1705"/>
      <c r="N849" s="1705"/>
      <c r="O849" s="1705"/>
      <c r="P849" s="1705"/>
      <c r="Q849" s="1705"/>
      <c r="R849" s="1705"/>
      <c r="S849" s="1705"/>
      <c r="T849" s="1705"/>
      <c r="U849" s="1705"/>
      <c r="V849" s="1705"/>
      <c r="W849" s="1705"/>
      <c r="X849" s="1705"/>
      <c r="Y849" s="1705"/>
      <c r="Z849" s="1705"/>
      <c r="AA849" s="1705"/>
      <c r="AB849" s="1705"/>
      <c r="AC849" s="1705"/>
      <c r="AD849" s="1705"/>
      <c r="AE849" s="1705"/>
      <c r="AF849" s="1705"/>
      <c r="AG849" s="1705"/>
      <c r="AH849" s="1705"/>
    </row>
    <row r="850" spans="1:34" ht="15.75" customHeight="1">
      <c r="A850" s="1705"/>
      <c r="B850" s="1705"/>
      <c r="C850" s="1705"/>
      <c r="D850" s="1705"/>
      <c r="E850" s="1705"/>
      <c r="F850" s="1705"/>
      <c r="G850" s="1705"/>
      <c r="H850" s="1705"/>
      <c r="I850" s="1705"/>
      <c r="J850" s="1705"/>
      <c r="K850" s="1705"/>
      <c r="L850" s="1705"/>
      <c r="M850" s="1705"/>
      <c r="N850" s="1705"/>
      <c r="O850" s="1705"/>
      <c r="P850" s="1705"/>
      <c r="Q850" s="1705"/>
      <c r="R850" s="1705"/>
      <c r="S850" s="1705"/>
      <c r="T850" s="1705"/>
      <c r="U850" s="1705"/>
      <c r="V850" s="1705"/>
      <c r="W850" s="1705"/>
      <c r="X850" s="1705"/>
      <c r="Y850" s="1705"/>
      <c r="Z850" s="1705"/>
      <c r="AA850" s="1705"/>
      <c r="AB850" s="1705"/>
      <c r="AC850" s="1705"/>
      <c r="AD850" s="1705"/>
      <c r="AE850" s="1705"/>
      <c r="AF850" s="1705"/>
      <c r="AG850" s="1705"/>
      <c r="AH850" s="1705"/>
    </row>
    <row r="851" spans="1:34" ht="15.75" customHeight="1">
      <c r="A851" s="1705"/>
      <c r="B851" s="1705"/>
      <c r="C851" s="1705"/>
      <c r="D851" s="1705"/>
      <c r="E851" s="1705"/>
      <c r="F851" s="1705"/>
      <c r="G851" s="1705"/>
      <c r="H851" s="1705"/>
      <c r="I851" s="1705"/>
      <c r="J851" s="1705"/>
      <c r="K851" s="1705"/>
      <c r="L851" s="1705"/>
      <c r="M851" s="1705"/>
      <c r="N851" s="1705"/>
      <c r="O851" s="1705"/>
      <c r="P851" s="1705"/>
      <c r="Q851" s="1705"/>
      <c r="R851" s="1705"/>
      <c r="S851" s="1705"/>
      <c r="T851" s="1705"/>
      <c r="U851" s="1705"/>
      <c r="V851" s="1705"/>
      <c r="W851" s="1705"/>
      <c r="X851" s="1705"/>
      <c r="Y851" s="1705"/>
      <c r="Z851" s="1705"/>
      <c r="AA851" s="1705"/>
      <c r="AB851" s="1705"/>
      <c r="AC851" s="1705"/>
      <c r="AD851" s="1705"/>
      <c r="AE851" s="1705"/>
      <c r="AF851" s="1705"/>
      <c r="AG851" s="1705"/>
      <c r="AH851" s="1705"/>
    </row>
    <row r="852" spans="1:34" ht="15.75" customHeight="1">
      <c r="A852" s="1705"/>
      <c r="B852" s="1705"/>
      <c r="C852" s="1705"/>
      <c r="D852" s="1705"/>
      <c r="E852" s="1705"/>
      <c r="F852" s="1705"/>
      <c r="G852" s="1705"/>
      <c r="H852" s="1705"/>
      <c r="I852" s="1705"/>
      <c r="J852" s="1705"/>
      <c r="K852" s="1705"/>
      <c r="L852" s="1705"/>
      <c r="M852" s="1705"/>
      <c r="N852" s="1705"/>
      <c r="O852" s="1705"/>
      <c r="P852" s="1705"/>
      <c r="Q852" s="1705"/>
      <c r="R852" s="1705"/>
      <c r="S852" s="1705"/>
      <c r="T852" s="1705"/>
      <c r="U852" s="1705"/>
      <c r="V852" s="1705"/>
      <c r="W852" s="1705"/>
      <c r="X852" s="1705"/>
      <c r="Y852" s="1705"/>
      <c r="Z852" s="1705"/>
      <c r="AA852" s="1705"/>
      <c r="AB852" s="1705"/>
      <c r="AC852" s="1705"/>
      <c r="AD852" s="1705"/>
      <c r="AE852" s="1705"/>
      <c r="AF852" s="1705"/>
      <c r="AG852" s="1705"/>
      <c r="AH852" s="1705"/>
    </row>
    <row r="853" spans="1:34" ht="15.75" customHeight="1">
      <c r="A853" s="1705"/>
      <c r="B853" s="1705"/>
      <c r="C853" s="1705"/>
      <c r="D853" s="1705"/>
      <c r="E853" s="1705"/>
      <c r="F853" s="1705"/>
      <c r="G853" s="1705"/>
      <c r="H853" s="1705"/>
      <c r="I853" s="1705"/>
      <c r="J853" s="1705"/>
      <c r="K853" s="1705"/>
      <c r="L853" s="1705"/>
      <c r="M853" s="1705"/>
      <c r="N853" s="1705"/>
      <c r="O853" s="1705"/>
      <c r="P853" s="1705"/>
      <c r="Q853" s="1705"/>
      <c r="R853" s="1705"/>
      <c r="S853" s="1705"/>
      <c r="T853" s="1705"/>
      <c r="U853" s="1705"/>
      <c r="V853" s="1705"/>
      <c r="W853" s="1705"/>
      <c r="X853" s="1705"/>
      <c r="Y853" s="1705"/>
      <c r="Z853" s="1705"/>
      <c r="AA853" s="1705"/>
      <c r="AB853" s="1705"/>
      <c r="AC853" s="1705"/>
      <c r="AD853" s="1705"/>
      <c r="AE853" s="1705"/>
      <c r="AF853" s="1705"/>
      <c r="AG853" s="1705"/>
      <c r="AH853" s="1705"/>
    </row>
    <row r="854" spans="1:34" ht="15.75" customHeight="1">
      <c r="A854" s="1705"/>
      <c r="B854" s="1705"/>
      <c r="C854" s="1705"/>
      <c r="D854" s="1705"/>
      <c r="E854" s="1705"/>
      <c r="F854" s="1705"/>
      <c r="G854" s="1705"/>
      <c r="H854" s="1705"/>
      <c r="I854" s="1705"/>
      <c r="J854" s="1705"/>
      <c r="K854" s="1705"/>
      <c r="L854" s="1705"/>
      <c r="M854" s="1705"/>
      <c r="N854" s="1705"/>
      <c r="O854" s="1705"/>
      <c r="P854" s="1705"/>
      <c r="Q854" s="1705"/>
      <c r="R854" s="1705"/>
      <c r="S854" s="1705"/>
      <c r="T854" s="1705"/>
      <c r="U854" s="1705"/>
      <c r="V854" s="1705"/>
      <c r="W854" s="1705"/>
      <c r="X854" s="1705"/>
      <c r="Y854" s="1705"/>
      <c r="Z854" s="1705"/>
      <c r="AA854" s="1705"/>
      <c r="AB854" s="1705"/>
      <c r="AC854" s="1705"/>
      <c r="AD854" s="1705"/>
      <c r="AE854" s="1705"/>
      <c r="AF854" s="1705"/>
      <c r="AG854" s="1705"/>
      <c r="AH854" s="1705"/>
    </row>
    <row r="855" spans="1:34" ht="15.75" customHeight="1">
      <c r="A855" s="1705"/>
      <c r="B855" s="1705"/>
      <c r="C855" s="1705"/>
      <c r="D855" s="1705"/>
      <c r="E855" s="1705"/>
      <c r="F855" s="1705"/>
      <c r="G855" s="1705"/>
      <c r="H855" s="1705"/>
      <c r="I855" s="1705"/>
      <c r="J855" s="1705"/>
      <c r="K855" s="1705"/>
      <c r="L855" s="1705"/>
      <c r="M855" s="1705"/>
      <c r="N855" s="1705"/>
      <c r="O855" s="1705"/>
      <c r="P855" s="1705"/>
      <c r="Q855" s="1705"/>
      <c r="R855" s="1705"/>
      <c r="S855" s="1705"/>
      <c r="T855" s="1705"/>
      <c r="U855" s="1705"/>
      <c r="V855" s="1705"/>
      <c r="W855" s="1705"/>
      <c r="X855" s="1705"/>
      <c r="Y855" s="1705"/>
      <c r="Z855" s="1705"/>
      <c r="AA855" s="1705"/>
      <c r="AB855" s="1705"/>
      <c r="AC855" s="1705"/>
      <c r="AD855" s="1705"/>
      <c r="AE855" s="1705"/>
      <c r="AF855" s="1705"/>
      <c r="AG855" s="1705"/>
      <c r="AH855" s="1705"/>
    </row>
    <row r="856" spans="1:34" ht="15.75" customHeight="1">
      <c r="A856" s="1705"/>
      <c r="B856" s="1705"/>
      <c r="C856" s="1705"/>
      <c r="D856" s="1705"/>
      <c r="E856" s="1705"/>
      <c r="F856" s="1705"/>
      <c r="G856" s="1705"/>
      <c r="H856" s="1705"/>
      <c r="I856" s="1705"/>
      <c r="J856" s="1705"/>
      <c r="K856" s="1705"/>
      <c r="L856" s="1705"/>
      <c r="M856" s="1705"/>
      <c r="N856" s="1705"/>
      <c r="O856" s="1705"/>
      <c r="P856" s="1705"/>
      <c r="Q856" s="1705"/>
      <c r="R856" s="1705"/>
      <c r="S856" s="1705"/>
      <c r="T856" s="1705"/>
      <c r="U856" s="1705"/>
      <c r="V856" s="1705"/>
      <c r="W856" s="1705"/>
      <c r="X856" s="1705"/>
      <c r="Y856" s="1705"/>
      <c r="Z856" s="1705"/>
      <c r="AA856" s="1705"/>
      <c r="AB856" s="1705"/>
      <c r="AC856" s="1705"/>
      <c r="AD856" s="1705"/>
      <c r="AE856" s="1705"/>
      <c r="AF856" s="1705"/>
      <c r="AG856" s="1705"/>
      <c r="AH856" s="1705"/>
    </row>
    <row r="857" spans="1:34" ht="15.75" customHeight="1">
      <c r="A857" s="1705"/>
      <c r="B857" s="1705"/>
      <c r="C857" s="1705"/>
      <c r="D857" s="1705"/>
      <c r="E857" s="1705"/>
      <c r="F857" s="1705"/>
      <c r="G857" s="1705"/>
      <c r="H857" s="1705"/>
      <c r="I857" s="1705"/>
      <c r="J857" s="1705"/>
      <c r="K857" s="1705"/>
      <c r="L857" s="1705"/>
      <c r="M857" s="1705"/>
      <c r="N857" s="1705"/>
      <c r="O857" s="1705"/>
      <c r="P857" s="1705"/>
      <c r="Q857" s="1705"/>
      <c r="R857" s="1705"/>
      <c r="S857" s="1705"/>
      <c r="T857" s="1705"/>
      <c r="U857" s="1705"/>
      <c r="V857" s="1705"/>
      <c r="W857" s="1705"/>
      <c r="X857" s="1705"/>
      <c r="Y857" s="1705"/>
      <c r="Z857" s="1705"/>
      <c r="AA857" s="1705"/>
      <c r="AB857" s="1705"/>
      <c r="AC857" s="1705"/>
      <c r="AD857" s="1705"/>
      <c r="AE857" s="1705"/>
      <c r="AF857" s="1705"/>
      <c r="AG857" s="1705"/>
      <c r="AH857" s="1705"/>
    </row>
    <row r="858" spans="1:34" ht="15.75" customHeight="1">
      <c r="A858" s="1705"/>
      <c r="B858" s="1705"/>
      <c r="C858" s="1705"/>
      <c r="D858" s="1705"/>
      <c r="E858" s="1705"/>
      <c r="F858" s="1705"/>
      <c r="G858" s="1705"/>
      <c r="H858" s="1705"/>
      <c r="I858" s="1705"/>
      <c r="J858" s="1705"/>
      <c r="K858" s="1705"/>
      <c r="L858" s="1705"/>
      <c r="M858" s="1705"/>
      <c r="N858" s="1705"/>
      <c r="O858" s="1705"/>
      <c r="P858" s="1705"/>
      <c r="Q858" s="1705"/>
      <c r="R858" s="1705"/>
      <c r="S858" s="1705"/>
      <c r="T858" s="1705"/>
      <c r="U858" s="1705"/>
      <c r="V858" s="1705"/>
      <c r="W858" s="1705"/>
      <c r="X858" s="1705"/>
      <c r="Y858" s="1705"/>
      <c r="Z858" s="1705"/>
      <c r="AA858" s="1705"/>
      <c r="AB858" s="1705"/>
      <c r="AC858" s="1705"/>
      <c r="AD858" s="1705"/>
      <c r="AE858" s="1705"/>
      <c r="AF858" s="1705"/>
      <c r="AG858" s="1705"/>
      <c r="AH858" s="1705"/>
    </row>
    <row r="859" spans="1:34" ht="15.75" customHeight="1">
      <c r="A859" s="1705"/>
      <c r="B859" s="1705"/>
      <c r="C859" s="1705"/>
      <c r="D859" s="1705"/>
      <c r="E859" s="1705"/>
      <c r="F859" s="1705"/>
      <c r="G859" s="1705"/>
      <c r="H859" s="1705"/>
      <c r="I859" s="1705"/>
      <c r="J859" s="1705"/>
      <c r="K859" s="1705"/>
      <c r="L859" s="1705"/>
      <c r="M859" s="1705"/>
      <c r="N859" s="1705"/>
      <c r="O859" s="1705"/>
      <c r="P859" s="1705"/>
      <c r="Q859" s="1705"/>
      <c r="R859" s="1705"/>
      <c r="S859" s="1705"/>
      <c r="T859" s="1705"/>
      <c r="U859" s="1705"/>
      <c r="V859" s="1705"/>
      <c r="W859" s="1705"/>
      <c r="X859" s="1705"/>
      <c r="Y859" s="1705"/>
      <c r="Z859" s="1705"/>
      <c r="AA859" s="1705"/>
      <c r="AB859" s="1705"/>
      <c r="AC859" s="1705"/>
      <c r="AD859" s="1705"/>
      <c r="AE859" s="1705"/>
      <c r="AF859" s="1705"/>
      <c r="AG859" s="1705"/>
      <c r="AH859" s="1705"/>
    </row>
    <row r="860" spans="1:34" ht="15.75" customHeight="1">
      <c r="A860" s="1705"/>
      <c r="B860" s="1705"/>
      <c r="C860" s="1705"/>
      <c r="D860" s="1705"/>
      <c r="E860" s="1705"/>
      <c r="F860" s="1705"/>
      <c r="G860" s="1705"/>
      <c r="H860" s="1705"/>
      <c r="I860" s="1705"/>
      <c r="J860" s="1705"/>
      <c r="K860" s="1705"/>
      <c r="L860" s="1705"/>
      <c r="M860" s="1705"/>
      <c r="N860" s="1705"/>
      <c r="O860" s="1705"/>
      <c r="P860" s="1705"/>
      <c r="Q860" s="1705"/>
      <c r="R860" s="1705"/>
      <c r="S860" s="1705"/>
      <c r="T860" s="1705"/>
      <c r="U860" s="1705"/>
      <c r="V860" s="1705"/>
      <c r="W860" s="1705"/>
      <c r="X860" s="1705"/>
      <c r="Y860" s="1705"/>
      <c r="Z860" s="1705"/>
      <c r="AA860" s="1705"/>
      <c r="AB860" s="1705"/>
      <c r="AC860" s="1705"/>
      <c r="AD860" s="1705"/>
      <c r="AE860" s="1705"/>
      <c r="AF860" s="1705"/>
      <c r="AG860" s="1705"/>
      <c r="AH860" s="1705"/>
    </row>
    <row r="861" spans="1:34" ht="15.75" customHeight="1">
      <c r="A861" s="1705"/>
      <c r="B861" s="1705"/>
      <c r="C861" s="1705"/>
      <c r="D861" s="1705"/>
      <c r="E861" s="1705"/>
      <c r="F861" s="1705"/>
      <c r="G861" s="1705"/>
      <c r="H861" s="1705"/>
      <c r="I861" s="1705"/>
      <c r="J861" s="1705"/>
      <c r="K861" s="1705"/>
      <c r="L861" s="1705"/>
      <c r="M861" s="1705"/>
      <c r="N861" s="1705"/>
      <c r="O861" s="1705"/>
      <c r="P861" s="1705"/>
      <c r="Q861" s="1705"/>
      <c r="R861" s="1705"/>
      <c r="S861" s="1705"/>
      <c r="T861" s="1705"/>
      <c r="U861" s="1705"/>
      <c r="V861" s="1705"/>
      <c r="W861" s="1705"/>
      <c r="X861" s="1705"/>
      <c r="Y861" s="1705"/>
      <c r="Z861" s="1705"/>
      <c r="AA861" s="1705"/>
      <c r="AB861" s="1705"/>
      <c r="AC861" s="1705"/>
      <c r="AD861" s="1705"/>
      <c r="AE861" s="1705"/>
      <c r="AF861" s="1705"/>
      <c r="AG861" s="1705"/>
      <c r="AH861" s="1705"/>
    </row>
    <row r="862" spans="1:34" ht="15.75" customHeight="1">
      <c r="A862" s="1705"/>
      <c r="B862" s="1705"/>
      <c r="C862" s="1705"/>
      <c r="D862" s="1705"/>
      <c r="E862" s="1705"/>
      <c r="F862" s="1705"/>
      <c r="G862" s="1705"/>
      <c r="H862" s="1705"/>
      <c r="I862" s="1705"/>
      <c r="J862" s="1705"/>
      <c r="K862" s="1705"/>
      <c r="L862" s="1705"/>
      <c r="M862" s="1705"/>
      <c r="N862" s="1705"/>
      <c r="O862" s="1705"/>
      <c r="P862" s="1705"/>
      <c r="Q862" s="1705"/>
      <c r="R862" s="1705"/>
      <c r="S862" s="1705"/>
      <c r="T862" s="1705"/>
      <c r="U862" s="1705"/>
      <c r="V862" s="1705"/>
      <c r="W862" s="1705"/>
      <c r="X862" s="1705"/>
      <c r="Y862" s="1705"/>
      <c r="Z862" s="1705"/>
      <c r="AA862" s="1705"/>
      <c r="AB862" s="1705"/>
      <c r="AC862" s="1705"/>
      <c r="AD862" s="1705"/>
      <c r="AE862" s="1705"/>
      <c r="AF862" s="1705"/>
      <c r="AG862" s="1705"/>
      <c r="AH862" s="1705"/>
    </row>
    <row r="863" spans="1:34" ht="15.75" customHeight="1">
      <c r="A863" s="1705"/>
      <c r="B863" s="1705"/>
      <c r="C863" s="1705"/>
      <c r="D863" s="1705"/>
      <c r="E863" s="1705"/>
      <c r="F863" s="1705"/>
      <c r="G863" s="1705"/>
      <c r="H863" s="1705"/>
      <c r="I863" s="1705"/>
      <c r="J863" s="1705"/>
      <c r="K863" s="1705"/>
      <c r="L863" s="1705"/>
      <c r="M863" s="1705"/>
      <c r="N863" s="1705"/>
      <c r="O863" s="1705"/>
      <c r="P863" s="1705"/>
      <c r="Q863" s="1705"/>
      <c r="R863" s="1705"/>
      <c r="S863" s="1705"/>
      <c r="T863" s="1705"/>
      <c r="U863" s="1705"/>
      <c r="V863" s="1705"/>
      <c r="W863" s="1705"/>
      <c r="X863" s="1705"/>
      <c r="Y863" s="1705"/>
      <c r="Z863" s="1705"/>
      <c r="AA863" s="1705"/>
      <c r="AB863" s="1705"/>
      <c r="AC863" s="1705"/>
      <c r="AD863" s="1705"/>
      <c r="AE863" s="1705"/>
      <c r="AF863" s="1705"/>
      <c r="AG863" s="1705"/>
      <c r="AH863" s="1705"/>
    </row>
    <row r="864" spans="1:34" ht="15.75" customHeight="1">
      <c r="A864" s="1705"/>
      <c r="B864" s="1705"/>
      <c r="C864" s="1705"/>
      <c r="D864" s="1705"/>
      <c r="E864" s="1705"/>
      <c r="F864" s="1705"/>
      <c r="G864" s="1705"/>
      <c r="H864" s="1705"/>
      <c r="I864" s="1705"/>
      <c r="J864" s="1705"/>
      <c r="K864" s="1705"/>
      <c r="L864" s="1705"/>
      <c r="M864" s="1705"/>
      <c r="N864" s="1705"/>
      <c r="O864" s="1705"/>
      <c r="P864" s="1705"/>
      <c r="Q864" s="1705"/>
      <c r="R864" s="1705"/>
      <c r="S864" s="1705"/>
      <c r="T864" s="1705"/>
      <c r="U864" s="1705"/>
      <c r="V864" s="1705"/>
      <c r="W864" s="1705"/>
      <c r="X864" s="1705"/>
      <c r="Y864" s="1705"/>
      <c r="Z864" s="1705"/>
      <c r="AA864" s="1705"/>
      <c r="AB864" s="1705"/>
      <c r="AC864" s="1705"/>
      <c r="AD864" s="1705"/>
      <c r="AE864" s="1705"/>
      <c r="AF864" s="1705"/>
      <c r="AG864" s="1705"/>
      <c r="AH864" s="1705"/>
    </row>
    <row r="865" spans="1:34" ht="15.75" customHeight="1">
      <c r="A865" s="1705"/>
      <c r="B865" s="1705"/>
      <c r="C865" s="1705"/>
      <c r="D865" s="1705"/>
      <c r="E865" s="1705"/>
      <c r="F865" s="1705"/>
      <c r="G865" s="1705"/>
      <c r="H865" s="1705"/>
      <c r="I865" s="1705"/>
      <c r="J865" s="1705"/>
      <c r="K865" s="1705"/>
      <c r="L865" s="1705"/>
      <c r="M865" s="1705"/>
      <c r="N865" s="1705"/>
      <c r="O865" s="1705"/>
      <c r="P865" s="1705"/>
      <c r="Q865" s="1705"/>
      <c r="R865" s="1705"/>
      <c r="S865" s="1705"/>
      <c r="T865" s="1705"/>
      <c r="U865" s="1705"/>
      <c r="V865" s="1705"/>
      <c r="W865" s="1705"/>
      <c r="X865" s="1705"/>
      <c r="Y865" s="1705"/>
      <c r="Z865" s="1705"/>
      <c r="AA865" s="1705"/>
      <c r="AB865" s="1705"/>
      <c r="AC865" s="1705"/>
      <c r="AD865" s="1705"/>
      <c r="AE865" s="1705"/>
      <c r="AF865" s="1705"/>
      <c r="AG865" s="1705"/>
      <c r="AH865" s="1705"/>
    </row>
    <row r="866" spans="1:34" ht="15.75" customHeight="1">
      <c r="A866" s="1705"/>
      <c r="B866" s="1705"/>
      <c r="C866" s="1705"/>
      <c r="D866" s="1705"/>
      <c r="E866" s="1705"/>
      <c r="F866" s="1705"/>
      <c r="G866" s="1705"/>
      <c r="H866" s="1705"/>
      <c r="I866" s="1705"/>
      <c r="J866" s="1705"/>
      <c r="K866" s="1705"/>
      <c r="L866" s="1705"/>
      <c r="M866" s="1705"/>
      <c r="N866" s="1705"/>
      <c r="O866" s="1705"/>
      <c r="P866" s="1705"/>
      <c r="Q866" s="1705"/>
      <c r="R866" s="1705"/>
      <c r="S866" s="1705"/>
      <c r="T866" s="1705"/>
      <c r="U866" s="1705"/>
      <c r="V866" s="1705"/>
      <c r="W866" s="1705"/>
      <c r="X866" s="1705"/>
      <c r="Y866" s="1705"/>
      <c r="Z866" s="1705"/>
      <c r="AA866" s="1705"/>
      <c r="AB866" s="1705"/>
      <c r="AC866" s="1705"/>
      <c r="AD866" s="1705"/>
      <c r="AE866" s="1705"/>
      <c r="AF866" s="1705"/>
      <c r="AG866" s="1705"/>
      <c r="AH866" s="1705"/>
    </row>
    <row r="867" spans="1:34" ht="15.75" customHeight="1">
      <c r="A867" s="1705"/>
      <c r="B867" s="1705"/>
      <c r="C867" s="1705"/>
      <c r="D867" s="1705"/>
      <c r="E867" s="1705"/>
      <c r="F867" s="1705"/>
      <c r="G867" s="1705"/>
      <c r="H867" s="1705"/>
      <c r="I867" s="1705"/>
      <c r="J867" s="1705"/>
      <c r="K867" s="1705"/>
      <c r="L867" s="1705"/>
      <c r="M867" s="1705"/>
      <c r="N867" s="1705"/>
      <c r="O867" s="1705"/>
      <c r="P867" s="1705"/>
      <c r="Q867" s="1705"/>
      <c r="R867" s="1705"/>
      <c r="S867" s="1705"/>
      <c r="T867" s="1705"/>
      <c r="U867" s="1705"/>
      <c r="V867" s="1705"/>
      <c r="W867" s="1705"/>
      <c r="X867" s="1705"/>
      <c r="Y867" s="1705"/>
      <c r="Z867" s="1705"/>
      <c r="AA867" s="1705"/>
      <c r="AB867" s="1705"/>
      <c r="AC867" s="1705"/>
      <c r="AD867" s="1705"/>
      <c r="AE867" s="1705"/>
      <c r="AF867" s="1705"/>
      <c r="AG867" s="1705"/>
      <c r="AH867" s="1705"/>
    </row>
    <row r="868" spans="1:34" ht="15.75" customHeight="1">
      <c r="A868" s="1705"/>
      <c r="B868" s="1705"/>
      <c r="C868" s="1705"/>
      <c r="D868" s="1705"/>
      <c r="E868" s="1705"/>
      <c r="F868" s="1705"/>
      <c r="G868" s="1705"/>
      <c r="H868" s="1705"/>
      <c r="I868" s="1705"/>
      <c r="J868" s="1705"/>
      <c r="K868" s="1705"/>
      <c r="L868" s="1705"/>
      <c r="M868" s="1705"/>
      <c r="N868" s="1705"/>
      <c r="O868" s="1705"/>
      <c r="P868" s="1705"/>
      <c r="Q868" s="1705"/>
      <c r="R868" s="1705"/>
      <c r="S868" s="1705"/>
      <c r="T868" s="1705"/>
      <c r="U868" s="1705"/>
      <c r="V868" s="1705"/>
      <c r="W868" s="1705"/>
      <c r="X868" s="1705"/>
      <c r="Y868" s="1705"/>
      <c r="Z868" s="1705"/>
      <c r="AA868" s="1705"/>
      <c r="AB868" s="1705"/>
      <c r="AC868" s="1705"/>
      <c r="AD868" s="1705"/>
      <c r="AE868" s="1705"/>
      <c r="AF868" s="1705"/>
      <c r="AG868" s="1705"/>
      <c r="AH868" s="1705"/>
    </row>
    <row r="869" spans="1:34" ht="15.75" customHeight="1">
      <c r="A869" s="1705"/>
      <c r="B869" s="1705"/>
      <c r="C869" s="1705"/>
      <c r="D869" s="1705"/>
      <c r="E869" s="1705"/>
      <c r="F869" s="1705"/>
      <c r="G869" s="1705"/>
      <c r="H869" s="1705"/>
      <c r="I869" s="1705"/>
      <c r="J869" s="1705"/>
      <c r="K869" s="1705"/>
      <c r="L869" s="1705"/>
      <c r="M869" s="1705"/>
      <c r="N869" s="1705"/>
      <c r="O869" s="1705"/>
      <c r="P869" s="1705"/>
      <c r="Q869" s="1705"/>
      <c r="R869" s="1705"/>
      <c r="S869" s="1705"/>
      <c r="T869" s="1705"/>
      <c r="U869" s="1705"/>
      <c r="V869" s="1705"/>
      <c r="W869" s="1705"/>
      <c r="X869" s="1705"/>
      <c r="Y869" s="1705"/>
      <c r="Z869" s="1705"/>
      <c r="AA869" s="1705"/>
      <c r="AB869" s="1705"/>
      <c r="AC869" s="1705"/>
      <c r="AD869" s="1705"/>
      <c r="AE869" s="1705"/>
      <c r="AF869" s="1705"/>
      <c r="AG869" s="1705"/>
      <c r="AH869" s="1705"/>
    </row>
    <row r="870" spans="1:34" ht="15.75" customHeight="1">
      <c r="A870" s="1705"/>
      <c r="B870" s="1705"/>
      <c r="C870" s="1705"/>
      <c r="D870" s="1705"/>
      <c r="E870" s="1705"/>
      <c r="F870" s="1705"/>
      <c r="G870" s="1705"/>
      <c r="H870" s="1705"/>
      <c r="I870" s="1705"/>
      <c r="J870" s="1705"/>
      <c r="K870" s="1705"/>
      <c r="L870" s="1705"/>
      <c r="M870" s="1705"/>
      <c r="N870" s="1705"/>
      <c r="O870" s="1705"/>
      <c r="P870" s="1705"/>
      <c r="Q870" s="1705"/>
      <c r="R870" s="1705"/>
      <c r="S870" s="1705"/>
      <c r="T870" s="1705"/>
      <c r="U870" s="1705"/>
      <c r="V870" s="1705"/>
      <c r="W870" s="1705"/>
      <c r="X870" s="1705"/>
      <c r="Y870" s="1705"/>
      <c r="Z870" s="1705"/>
      <c r="AA870" s="1705"/>
      <c r="AB870" s="1705"/>
      <c r="AC870" s="1705"/>
      <c r="AD870" s="1705"/>
      <c r="AE870" s="1705"/>
      <c r="AF870" s="1705"/>
      <c r="AG870" s="1705"/>
      <c r="AH870" s="1705"/>
    </row>
    <row r="871" spans="1:34" ht="15.75" customHeight="1">
      <c r="A871" s="1705"/>
      <c r="B871" s="1705"/>
      <c r="C871" s="1705"/>
      <c r="D871" s="1705"/>
      <c r="E871" s="1705"/>
      <c r="F871" s="1705"/>
      <c r="G871" s="1705"/>
      <c r="H871" s="1705"/>
      <c r="I871" s="1705"/>
      <c r="J871" s="1705"/>
      <c r="K871" s="1705"/>
      <c r="L871" s="1705"/>
      <c r="M871" s="1705"/>
      <c r="N871" s="1705"/>
      <c r="O871" s="1705"/>
      <c r="P871" s="1705"/>
      <c r="Q871" s="1705"/>
      <c r="R871" s="1705"/>
      <c r="S871" s="1705"/>
      <c r="T871" s="1705"/>
      <c r="U871" s="1705"/>
      <c r="V871" s="1705"/>
      <c r="W871" s="1705"/>
      <c r="X871" s="1705"/>
      <c r="Y871" s="1705"/>
      <c r="Z871" s="1705"/>
      <c r="AA871" s="1705"/>
      <c r="AB871" s="1705"/>
      <c r="AC871" s="1705"/>
      <c r="AD871" s="1705"/>
      <c r="AE871" s="1705"/>
      <c r="AF871" s="1705"/>
      <c r="AG871" s="1705"/>
      <c r="AH871" s="1705"/>
    </row>
    <row r="872" spans="1:34" ht="15.75" customHeight="1">
      <c r="A872" s="1705"/>
      <c r="B872" s="1705"/>
      <c r="C872" s="1705"/>
      <c r="D872" s="1705"/>
      <c r="E872" s="1705"/>
      <c r="F872" s="1705"/>
      <c r="G872" s="1705"/>
      <c r="H872" s="1705"/>
      <c r="I872" s="1705"/>
      <c r="J872" s="1705"/>
      <c r="K872" s="1705"/>
      <c r="L872" s="1705"/>
      <c r="M872" s="1705"/>
      <c r="N872" s="1705"/>
      <c r="O872" s="1705"/>
      <c r="P872" s="1705"/>
      <c r="Q872" s="1705"/>
      <c r="R872" s="1705"/>
      <c r="S872" s="1705"/>
      <c r="T872" s="1705"/>
      <c r="U872" s="1705"/>
      <c r="V872" s="1705"/>
      <c r="W872" s="1705"/>
      <c r="X872" s="1705"/>
      <c r="Y872" s="1705"/>
      <c r="Z872" s="1705"/>
      <c r="AA872" s="1705"/>
      <c r="AB872" s="1705"/>
      <c r="AC872" s="1705"/>
      <c r="AD872" s="1705"/>
      <c r="AE872" s="1705"/>
      <c r="AF872" s="1705"/>
      <c r="AG872" s="1705"/>
      <c r="AH872" s="1705"/>
    </row>
    <row r="873" spans="1:34" ht="15.75" customHeight="1">
      <c r="A873" s="1705"/>
      <c r="B873" s="1705"/>
      <c r="C873" s="1705"/>
      <c r="D873" s="1705"/>
      <c r="E873" s="1705"/>
      <c r="F873" s="1705"/>
      <c r="G873" s="1705"/>
      <c r="H873" s="1705"/>
      <c r="I873" s="1705"/>
      <c r="J873" s="1705"/>
      <c r="K873" s="1705"/>
      <c r="L873" s="1705"/>
      <c r="M873" s="1705"/>
      <c r="N873" s="1705"/>
      <c r="O873" s="1705"/>
      <c r="P873" s="1705"/>
      <c r="Q873" s="1705"/>
      <c r="R873" s="1705"/>
      <c r="S873" s="1705"/>
      <c r="T873" s="1705"/>
      <c r="U873" s="1705"/>
      <c r="V873" s="1705"/>
      <c r="W873" s="1705"/>
      <c r="X873" s="1705"/>
      <c r="Y873" s="1705"/>
      <c r="Z873" s="1705"/>
      <c r="AA873" s="1705"/>
      <c r="AB873" s="1705"/>
      <c r="AC873" s="1705"/>
      <c r="AD873" s="1705"/>
      <c r="AE873" s="1705"/>
      <c r="AF873" s="1705"/>
      <c r="AG873" s="1705"/>
      <c r="AH873" s="1705"/>
    </row>
    <row r="874" spans="1:34" ht="15.75" customHeight="1">
      <c r="A874" s="1705"/>
      <c r="B874" s="1705"/>
      <c r="C874" s="1705"/>
      <c r="D874" s="1705"/>
      <c r="E874" s="1705"/>
      <c r="F874" s="1705"/>
      <c r="G874" s="1705"/>
      <c r="H874" s="1705"/>
      <c r="I874" s="1705"/>
      <c r="J874" s="1705"/>
      <c r="K874" s="1705"/>
      <c r="L874" s="1705"/>
      <c r="M874" s="1705"/>
      <c r="N874" s="1705"/>
      <c r="O874" s="1705"/>
      <c r="P874" s="1705"/>
      <c r="Q874" s="1705"/>
      <c r="R874" s="1705"/>
      <c r="S874" s="1705"/>
      <c r="T874" s="1705"/>
      <c r="U874" s="1705"/>
      <c r="V874" s="1705"/>
      <c r="W874" s="1705"/>
      <c r="X874" s="1705"/>
      <c r="Y874" s="1705"/>
      <c r="Z874" s="1705"/>
      <c r="AA874" s="1705"/>
      <c r="AB874" s="1705"/>
      <c r="AC874" s="1705"/>
      <c r="AD874" s="1705"/>
      <c r="AE874" s="1705"/>
      <c r="AF874" s="1705"/>
      <c r="AG874" s="1705"/>
      <c r="AH874" s="1705"/>
    </row>
    <row r="875" spans="1:34" ht="15.75" customHeight="1">
      <c r="A875" s="1705"/>
      <c r="B875" s="1705"/>
      <c r="C875" s="1705"/>
      <c r="D875" s="1705"/>
      <c r="E875" s="1705"/>
      <c r="F875" s="1705"/>
      <c r="G875" s="1705"/>
      <c r="H875" s="1705"/>
      <c r="I875" s="1705"/>
      <c r="J875" s="1705"/>
      <c r="K875" s="1705"/>
      <c r="L875" s="1705"/>
      <c r="M875" s="1705"/>
      <c r="N875" s="1705"/>
      <c r="O875" s="1705"/>
      <c r="P875" s="1705"/>
      <c r="Q875" s="1705"/>
      <c r="R875" s="1705"/>
      <c r="S875" s="1705"/>
      <c r="T875" s="1705"/>
      <c r="U875" s="1705"/>
      <c r="V875" s="1705"/>
      <c r="W875" s="1705"/>
      <c r="X875" s="1705"/>
      <c r="Y875" s="1705"/>
      <c r="Z875" s="1705"/>
      <c r="AA875" s="1705"/>
      <c r="AB875" s="1705"/>
      <c r="AC875" s="1705"/>
      <c r="AD875" s="1705"/>
      <c r="AE875" s="1705"/>
      <c r="AF875" s="1705"/>
      <c r="AG875" s="1705"/>
      <c r="AH875" s="1705"/>
    </row>
    <row r="876" spans="1:34" ht="15.75" customHeight="1">
      <c r="A876" s="1705"/>
      <c r="B876" s="1705"/>
      <c r="C876" s="1705"/>
      <c r="D876" s="1705"/>
      <c r="E876" s="1705"/>
      <c r="F876" s="1705"/>
      <c r="G876" s="1705"/>
      <c r="H876" s="1705"/>
      <c r="I876" s="1705"/>
      <c r="J876" s="1705"/>
      <c r="K876" s="1705"/>
      <c r="L876" s="1705"/>
      <c r="M876" s="1705"/>
      <c r="N876" s="1705"/>
      <c r="O876" s="1705"/>
      <c r="P876" s="1705"/>
      <c r="Q876" s="1705"/>
      <c r="R876" s="1705"/>
      <c r="S876" s="1705"/>
      <c r="T876" s="1705"/>
      <c r="U876" s="1705"/>
      <c r="V876" s="1705"/>
      <c r="W876" s="1705"/>
      <c r="X876" s="1705"/>
      <c r="Y876" s="1705"/>
      <c r="Z876" s="1705"/>
      <c r="AA876" s="1705"/>
      <c r="AB876" s="1705"/>
      <c r="AC876" s="1705"/>
      <c r="AD876" s="1705"/>
      <c r="AE876" s="1705"/>
      <c r="AF876" s="1705"/>
      <c r="AG876" s="1705"/>
      <c r="AH876" s="1705"/>
    </row>
    <row r="877" spans="1:34" ht="15.75" customHeight="1">
      <c r="A877" s="1705"/>
      <c r="B877" s="1705"/>
      <c r="C877" s="1705"/>
      <c r="D877" s="1705"/>
      <c r="E877" s="1705"/>
      <c r="F877" s="1705"/>
      <c r="G877" s="1705"/>
      <c r="H877" s="1705"/>
      <c r="I877" s="1705"/>
      <c r="J877" s="1705"/>
      <c r="K877" s="1705"/>
      <c r="L877" s="1705"/>
      <c r="M877" s="1705"/>
      <c r="N877" s="1705"/>
      <c r="O877" s="1705"/>
      <c r="P877" s="1705"/>
      <c r="Q877" s="1705"/>
      <c r="R877" s="1705"/>
      <c r="S877" s="1705"/>
      <c r="T877" s="1705"/>
      <c r="U877" s="1705"/>
      <c r="V877" s="1705"/>
      <c r="W877" s="1705"/>
      <c r="X877" s="1705"/>
      <c r="Y877" s="1705"/>
      <c r="Z877" s="1705"/>
      <c r="AA877" s="1705"/>
      <c r="AB877" s="1705"/>
      <c r="AC877" s="1705"/>
      <c r="AD877" s="1705"/>
      <c r="AE877" s="1705"/>
      <c r="AF877" s="1705"/>
      <c r="AG877" s="1705"/>
      <c r="AH877" s="1705"/>
    </row>
    <row r="878" spans="1:34" ht="15.75" customHeight="1">
      <c r="A878" s="1705"/>
      <c r="B878" s="1705"/>
      <c r="C878" s="1705"/>
      <c r="D878" s="1705"/>
      <c r="E878" s="1705"/>
      <c r="F878" s="1705"/>
      <c r="G878" s="1705"/>
      <c r="H878" s="1705"/>
      <c r="I878" s="1705"/>
      <c r="J878" s="1705"/>
      <c r="K878" s="1705"/>
      <c r="L878" s="1705"/>
      <c r="M878" s="1705"/>
      <c r="N878" s="1705"/>
      <c r="O878" s="1705"/>
      <c r="P878" s="1705"/>
      <c r="Q878" s="1705"/>
      <c r="R878" s="1705"/>
      <c r="S878" s="1705"/>
      <c r="T878" s="1705"/>
      <c r="U878" s="1705"/>
      <c r="V878" s="1705"/>
      <c r="W878" s="1705"/>
      <c r="X878" s="1705"/>
      <c r="Y878" s="1705"/>
      <c r="Z878" s="1705"/>
      <c r="AA878" s="1705"/>
      <c r="AB878" s="1705"/>
      <c r="AC878" s="1705"/>
      <c r="AD878" s="1705"/>
      <c r="AE878" s="1705"/>
      <c r="AF878" s="1705"/>
      <c r="AG878" s="1705"/>
      <c r="AH878" s="1705"/>
    </row>
    <row r="879" spans="1:34" ht="15.75" customHeight="1">
      <c r="A879" s="1705"/>
      <c r="B879" s="1705"/>
      <c r="C879" s="1705"/>
      <c r="D879" s="1705"/>
      <c r="E879" s="1705"/>
      <c r="F879" s="1705"/>
      <c r="G879" s="1705"/>
      <c r="H879" s="1705"/>
      <c r="I879" s="1705"/>
      <c r="J879" s="1705"/>
      <c r="K879" s="1705"/>
      <c r="L879" s="1705"/>
      <c r="M879" s="1705"/>
      <c r="N879" s="1705"/>
      <c r="O879" s="1705"/>
      <c r="P879" s="1705"/>
      <c r="Q879" s="1705"/>
      <c r="R879" s="1705"/>
      <c r="S879" s="1705"/>
      <c r="T879" s="1705"/>
      <c r="U879" s="1705"/>
      <c r="V879" s="1705"/>
      <c r="W879" s="1705"/>
      <c r="X879" s="1705"/>
      <c r="Y879" s="1705"/>
      <c r="Z879" s="1705"/>
      <c r="AA879" s="1705"/>
      <c r="AB879" s="1705"/>
      <c r="AC879" s="1705"/>
      <c r="AD879" s="1705"/>
      <c r="AE879" s="1705"/>
      <c r="AF879" s="1705"/>
      <c r="AG879" s="1705"/>
      <c r="AH879" s="1705"/>
    </row>
    <row r="880" spans="1:34" ht="15.75" customHeight="1">
      <c r="A880" s="1705"/>
      <c r="B880" s="1705"/>
      <c r="C880" s="1705"/>
      <c r="D880" s="1705"/>
      <c r="E880" s="1705"/>
      <c r="F880" s="1705"/>
      <c r="G880" s="1705"/>
      <c r="H880" s="1705"/>
      <c r="I880" s="1705"/>
      <c r="J880" s="1705"/>
      <c r="K880" s="1705"/>
      <c r="L880" s="1705"/>
      <c r="M880" s="1705"/>
      <c r="N880" s="1705"/>
      <c r="O880" s="1705"/>
      <c r="P880" s="1705"/>
      <c r="Q880" s="1705"/>
      <c r="R880" s="1705"/>
      <c r="S880" s="1705"/>
      <c r="T880" s="1705"/>
      <c r="U880" s="1705"/>
      <c r="V880" s="1705"/>
      <c r="W880" s="1705"/>
      <c r="X880" s="1705"/>
      <c r="Y880" s="1705"/>
      <c r="Z880" s="1705"/>
      <c r="AA880" s="1705"/>
      <c r="AB880" s="1705"/>
      <c r="AC880" s="1705"/>
      <c r="AD880" s="1705"/>
      <c r="AE880" s="1705"/>
      <c r="AF880" s="1705"/>
      <c r="AG880" s="1705"/>
      <c r="AH880" s="1705"/>
    </row>
    <row r="881" spans="1:34" ht="15.75" customHeight="1">
      <c r="A881" s="1705"/>
      <c r="B881" s="1705"/>
      <c r="C881" s="1705"/>
      <c r="D881" s="1705"/>
      <c r="E881" s="1705"/>
      <c r="F881" s="1705"/>
      <c r="G881" s="1705"/>
      <c r="H881" s="1705"/>
      <c r="I881" s="1705"/>
      <c r="J881" s="1705"/>
      <c r="K881" s="1705"/>
      <c r="L881" s="1705"/>
      <c r="M881" s="1705"/>
      <c r="N881" s="1705"/>
      <c r="O881" s="1705"/>
      <c r="P881" s="1705"/>
      <c r="Q881" s="1705"/>
      <c r="R881" s="1705"/>
      <c r="S881" s="1705"/>
      <c r="T881" s="1705"/>
      <c r="U881" s="1705"/>
      <c r="V881" s="1705"/>
      <c r="W881" s="1705"/>
      <c r="X881" s="1705"/>
      <c r="Y881" s="1705"/>
      <c r="Z881" s="1705"/>
      <c r="AA881" s="1705"/>
      <c r="AB881" s="1705"/>
      <c r="AC881" s="1705"/>
      <c r="AD881" s="1705"/>
      <c r="AE881" s="1705"/>
      <c r="AF881" s="1705"/>
      <c r="AG881" s="1705"/>
      <c r="AH881" s="1705"/>
    </row>
    <row r="882" spans="1:34" ht="15.75" customHeight="1">
      <c r="A882" s="1705"/>
      <c r="B882" s="1705"/>
      <c r="C882" s="1705"/>
      <c r="D882" s="1705"/>
      <c r="E882" s="1705"/>
      <c r="F882" s="1705"/>
      <c r="G882" s="1705"/>
      <c r="H882" s="1705"/>
      <c r="I882" s="1705"/>
      <c r="J882" s="1705"/>
      <c r="K882" s="1705"/>
      <c r="L882" s="1705"/>
      <c r="M882" s="1705"/>
      <c r="N882" s="1705"/>
      <c r="O882" s="1705"/>
      <c r="P882" s="1705"/>
      <c r="Q882" s="1705"/>
      <c r="R882" s="1705"/>
      <c r="S882" s="1705"/>
      <c r="T882" s="1705"/>
      <c r="U882" s="1705"/>
      <c r="V882" s="1705"/>
      <c r="W882" s="1705"/>
      <c r="X882" s="1705"/>
      <c r="Y882" s="1705"/>
      <c r="Z882" s="1705"/>
      <c r="AA882" s="1705"/>
      <c r="AB882" s="1705"/>
      <c r="AC882" s="1705"/>
      <c r="AD882" s="1705"/>
      <c r="AE882" s="1705"/>
      <c r="AF882" s="1705"/>
      <c r="AG882" s="1705"/>
      <c r="AH882" s="1705"/>
    </row>
    <row r="883" spans="1:34" ht="15.75" customHeight="1">
      <c r="A883" s="1705"/>
      <c r="B883" s="1705"/>
      <c r="C883" s="1705"/>
      <c r="D883" s="1705"/>
      <c r="E883" s="1705"/>
      <c r="F883" s="1705"/>
      <c r="G883" s="1705"/>
      <c r="H883" s="1705"/>
      <c r="I883" s="1705"/>
      <c r="J883" s="1705"/>
      <c r="K883" s="1705"/>
      <c r="L883" s="1705"/>
      <c r="M883" s="1705"/>
      <c r="N883" s="1705"/>
      <c r="O883" s="1705"/>
      <c r="P883" s="1705"/>
      <c r="Q883" s="1705"/>
      <c r="R883" s="1705"/>
      <c r="S883" s="1705"/>
      <c r="T883" s="1705"/>
      <c r="U883" s="1705"/>
      <c r="V883" s="1705"/>
      <c r="W883" s="1705"/>
      <c r="X883" s="1705"/>
      <c r="Y883" s="1705"/>
      <c r="Z883" s="1705"/>
      <c r="AA883" s="1705"/>
      <c r="AB883" s="1705"/>
      <c r="AC883" s="1705"/>
      <c r="AD883" s="1705"/>
      <c r="AE883" s="1705"/>
      <c r="AF883" s="1705"/>
      <c r="AG883" s="1705"/>
      <c r="AH883" s="1705"/>
    </row>
    <row r="884" spans="1:34" ht="15.75" customHeight="1">
      <c r="A884" s="1705"/>
      <c r="B884" s="1705"/>
      <c r="C884" s="1705"/>
      <c r="D884" s="1705"/>
      <c r="E884" s="1705"/>
      <c r="F884" s="1705"/>
      <c r="G884" s="1705"/>
      <c r="H884" s="1705"/>
      <c r="I884" s="1705"/>
      <c r="J884" s="1705"/>
      <c r="K884" s="1705"/>
      <c r="L884" s="1705"/>
      <c r="M884" s="1705"/>
      <c r="N884" s="1705"/>
      <c r="O884" s="1705"/>
      <c r="P884" s="1705"/>
      <c r="Q884" s="1705"/>
      <c r="R884" s="1705"/>
      <c r="S884" s="1705"/>
      <c r="T884" s="1705"/>
      <c r="U884" s="1705"/>
      <c r="V884" s="1705"/>
      <c r="W884" s="1705"/>
      <c r="X884" s="1705"/>
      <c r="Y884" s="1705"/>
      <c r="Z884" s="1705"/>
      <c r="AA884" s="1705"/>
      <c r="AB884" s="1705"/>
      <c r="AC884" s="1705"/>
      <c r="AD884" s="1705"/>
      <c r="AE884" s="1705"/>
      <c r="AF884" s="1705"/>
      <c r="AG884" s="1705"/>
      <c r="AH884" s="1705"/>
    </row>
    <row r="885" spans="1:34" ht="15.75" customHeight="1">
      <c r="A885" s="1705"/>
      <c r="B885" s="1705"/>
      <c r="C885" s="1705"/>
      <c r="D885" s="1705"/>
      <c r="E885" s="1705"/>
      <c r="F885" s="1705"/>
      <c r="G885" s="1705"/>
      <c r="H885" s="1705"/>
      <c r="I885" s="1705"/>
      <c r="J885" s="1705"/>
      <c r="K885" s="1705"/>
      <c r="L885" s="1705"/>
      <c r="M885" s="1705"/>
      <c r="N885" s="1705"/>
      <c r="O885" s="1705"/>
      <c r="P885" s="1705"/>
      <c r="Q885" s="1705"/>
      <c r="R885" s="1705"/>
      <c r="S885" s="1705"/>
      <c r="T885" s="1705"/>
      <c r="U885" s="1705"/>
      <c r="V885" s="1705"/>
      <c r="W885" s="1705"/>
      <c r="X885" s="1705"/>
      <c r="Y885" s="1705"/>
      <c r="Z885" s="1705"/>
      <c r="AA885" s="1705"/>
      <c r="AB885" s="1705"/>
      <c r="AC885" s="1705"/>
      <c r="AD885" s="1705"/>
      <c r="AE885" s="1705"/>
      <c r="AF885" s="1705"/>
      <c r="AG885" s="1705"/>
      <c r="AH885" s="1705"/>
    </row>
    <row r="886" spans="1:34" ht="15.75" customHeight="1">
      <c r="A886" s="1705"/>
      <c r="B886" s="1705"/>
      <c r="C886" s="1705"/>
      <c r="D886" s="1705"/>
      <c r="E886" s="1705"/>
      <c r="F886" s="1705"/>
      <c r="G886" s="1705"/>
      <c r="H886" s="1705"/>
      <c r="I886" s="1705"/>
      <c r="J886" s="1705"/>
      <c r="K886" s="1705"/>
      <c r="L886" s="1705"/>
      <c r="M886" s="1705"/>
      <c r="N886" s="1705"/>
      <c r="O886" s="1705"/>
      <c r="P886" s="1705"/>
      <c r="Q886" s="1705"/>
      <c r="R886" s="1705"/>
      <c r="S886" s="1705"/>
      <c r="T886" s="1705"/>
      <c r="U886" s="1705"/>
      <c r="V886" s="1705"/>
      <c r="W886" s="1705"/>
      <c r="X886" s="1705"/>
      <c r="Y886" s="1705"/>
      <c r="Z886" s="1705"/>
      <c r="AA886" s="1705"/>
      <c r="AB886" s="1705"/>
      <c r="AC886" s="1705"/>
      <c r="AD886" s="1705"/>
      <c r="AE886" s="1705"/>
      <c r="AF886" s="1705"/>
      <c r="AG886" s="1705"/>
      <c r="AH886" s="1705"/>
    </row>
    <row r="887" spans="1:34" ht="15.75" customHeight="1">
      <c r="A887" s="1705"/>
      <c r="B887" s="1705"/>
      <c r="C887" s="1705"/>
      <c r="D887" s="1705"/>
      <c r="E887" s="1705"/>
      <c r="F887" s="1705"/>
      <c r="G887" s="1705"/>
      <c r="H887" s="1705"/>
      <c r="I887" s="1705"/>
      <c r="J887" s="1705"/>
      <c r="K887" s="1705"/>
      <c r="L887" s="1705"/>
      <c r="M887" s="1705"/>
      <c r="N887" s="1705"/>
      <c r="O887" s="1705"/>
      <c r="P887" s="1705"/>
      <c r="Q887" s="1705"/>
      <c r="R887" s="1705"/>
      <c r="S887" s="1705"/>
      <c r="T887" s="1705"/>
      <c r="U887" s="1705"/>
      <c r="V887" s="1705"/>
      <c r="W887" s="1705"/>
      <c r="X887" s="1705"/>
      <c r="Y887" s="1705"/>
      <c r="Z887" s="1705"/>
      <c r="AA887" s="1705"/>
      <c r="AB887" s="1705"/>
      <c r="AC887" s="1705"/>
      <c r="AD887" s="1705"/>
      <c r="AE887" s="1705"/>
      <c r="AF887" s="1705"/>
      <c r="AG887" s="1705"/>
      <c r="AH887" s="1705"/>
    </row>
    <row r="888" spans="1:34" ht="15.75" customHeight="1">
      <c r="A888" s="1705"/>
      <c r="B888" s="1705"/>
      <c r="C888" s="1705"/>
      <c r="D888" s="1705"/>
      <c r="E888" s="1705"/>
      <c r="F888" s="1705"/>
      <c r="G888" s="1705"/>
      <c r="H888" s="1705"/>
      <c r="I888" s="1705"/>
      <c r="J888" s="1705"/>
      <c r="K888" s="1705"/>
      <c r="L888" s="1705"/>
      <c r="M888" s="1705"/>
      <c r="N888" s="1705"/>
      <c r="O888" s="1705"/>
      <c r="P888" s="1705"/>
      <c r="Q888" s="1705"/>
      <c r="R888" s="1705"/>
      <c r="S888" s="1705"/>
      <c r="T888" s="1705"/>
      <c r="U888" s="1705"/>
      <c r="V888" s="1705"/>
      <c r="W888" s="1705"/>
      <c r="X888" s="1705"/>
      <c r="Y888" s="1705"/>
      <c r="Z888" s="1705"/>
      <c r="AA888" s="1705"/>
      <c r="AB888" s="1705"/>
      <c r="AC888" s="1705"/>
      <c r="AD888" s="1705"/>
      <c r="AE888" s="1705"/>
      <c r="AF888" s="1705"/>
      <c r="AG888" s="1705"/>
      <c r="AH888" s="1705"/>
    </row>
    <row r="889" spans="1:34" ht="15.75" customHeight="1">
      <c r="A889" s="1705"/>
      <c r="B889" s="1705"/>
      <c r="C889" s="1705"/>
      <c r="D889" s="1705"/>
      <c r="E889" s="1705"/>
      <c r="F889" s="1705"/>
      <c r="G889" s="1705"/>
      <c r="H889" s="1705"/>
      <c r="I889" s="1705"/>
      <c r="J889" s="1705"/>
      <c r="K889" s="1705"/>
      <c r="L889" s="1705"/>
      <c r="M889" s="1705"/>
      <c r="N889" s="1705"/>
      <c r="O889" s="1705"/>
      <c r="P889" s="1705"/>
      <c r="Q889" s="1705"/>
      <c r="R889" s="1705"/>
      <c r="S889" s="1705"/>
      <c r="T889" s="1705"/>
      <c r="U889" s="1705"/>
      <c r="V889" s="1705"/>
      <c r="W889" s="1705"/>
      <c r="X889" s="1705"/>
      <c r="Y889" s="1705"/>
      <c r="Z889" s="1705"/>
      <c r="AA889" s="1705"/>
      <c r="AB889" s="1705"/>
      <c r="AC889" s="1705"/>
      <c r="AD889" s="1705"/>
      <c r="AE889" s="1705"/>
      <c r="AF889" s="1705"/>
      <c r="AG889" s="1705"/>
      <c r="AH889" s="1705"/>
    </row>
    <row r="890" spans="1:34" ht="15.75" customHeight="1">
      <c r="A890" s="1705"/>
      <c r="B890" s="1705"/>
      <c r="C890" s="1705"/>
      <c r="D890" s="1705"/>
      <c r="E890" s="1705"/>
      <c r="F890" s="1705"/>
      <c r="G890" s="1705"/>
      <c r="H890" s="1705"/>
      <c r="I890" s="1705"/>
      <c r="J890" s="1705"/>
      <c r="K890" s="1705"/>
      <c r="L890" s="1705"/>
      <c r="M890" s="1705"/>
      <c r="N890" s="1705"/>
      <c r="O890" s="1705"/>
      <c r="P890" s="1705"/>
      <c r="Q890" s="1705"/>
      <c r="R890" s="1705"/>
      <c r="S890" s="1705"/>
      <c r="T890" s="1705"/>
      <c r="U890" s="1705"/>
      <c r="V890" s="1705"/>
      <c r="W890" s="1705"/>
      <c r="X890" s="1705"/>
      <c r="Y890" s="1705"/>
      <c r="Z890" s="1705"/>
      <c r="AA890" s="1705"/>
      <c r="AB890" s="1705"/>
      <c r="AC890" s="1705"/>
      <c r="AD890" s="1705"/>
      <c r="AE890" s="1705"/>
      <c r="AF890" s="1705"/>
      <c r="AG890" s="1705"/>
      <c r="AH890" s="1705"/>
    </row>
    <row r="891" spans="1:34" ht="15.75" customHeight="1">
      <c r="A891" s="1705"/>
      <c r="B891" s="1705"/>
      <c r="C891" s="1705"/>
      <c r="D891" s="1705"/>
      <c r="E891" s="1705"/>
      <c r="F891" s="1705"/>
      <c r="G891" s="1705"/>
      <c r="H891" s="1705"/>
      <c r="I891" s="1705"/>
      <c r="J891" s="1705"/>
      <c r="K891" s="1705"/>
      <c r="L891" s="1705"/>
      <c r="M891" s="1705"/>
      <c r="N891" s="1705"/>
      <c r="O891" s="1705"/>
      <c r="P891" s="1705"/>
      <c r="Q891" s="1705"/>
      <c r="R891" s="1705"/>
      <c r="S891" s="1705"/>
      <c r="T891" s="1705"/>
      <c r="U891" s="1705"/>
      <c r="V891" s="1705"/>
      <c r="W891" s="1705"/>
      <c r="X891" s="1705"/>
      <c r="Y891" s="1705"/>
      <c r="Z891" s="1705"/>
      <c r="AA891" s="1705"/>
      <c r="AB891" s="1705"/>
      <c r="AC891" s="1705"/>
      <c r="AD891" s="1705"/>
      <c r="AE891" s="1705"/>
      <c r="AF891" s="1705"/>
      <c r="AG891" s="1705"/>
      <c r="AH891" s="1705"/>
    </row>
    <row r="892" spans="1:34" ht="15.75" customHeight="1">
      <c r="A892" s="1705"/>
      <c r="B892" s="1705"/>
      <c r="C892" s="1705"/>
      <c r="D892" s="1705"/>
      <c r="E892" s="1705"/>
      <c r="F892" s="1705"/>
      <c r="G892" s="1705"/>
      <c r="H892" s="1705"/>
      <c r="I892" s="1705"/>
      <c r="J892" s="1705"/>
      <c r="K892" s="1705"/>
      <c r="L892" s="1705"/>
      <c r="M892" s="1705"/>
      <c r="N892" s="1705"/>
      <c r="O892" s="1705"/>
      <c r="P892" s="1705"/>
      <c r="Q892" s="1705"/>
      <c r="R892" s="1705"/>
      <c r="S892" s="1705"/>
      <c r="T892" s="1705"/>
      <c r="U892" s="1705"/>
      <c r="V892" s="1705"/>
      <c r="W892" s="1705"/>
      <c r="X892" s="1705"/>
      <c r="Y892" s="1705"/>
      <c r="Z892" s="1705"/>
      <c r="AA892" s="1705"/>
      <c r="AB892" s="1705"/>
      <c r="AC892" s="1705"/>
      <c r="AD892" s="1705"/>
      <c r="AE892" s="1705"/>
      <c r="AF892" s="1705"/>
      <c r="AG892" s="1705"/>
      <c r="AH892" s="1705"/>
    </row>
    <row r="893" spans="1:34" ht="15.75" customHeight="1">
      <c r="A893" s="1705"/>
      <c r="B893" s="1705"/>
      <c r="C893" s="1705"/>
      <c r="D893" s="1705"/>
      <c r="E893" s="1705"/>
      <c r="F893" s="1705"/>
      <c r="G893" s="1705"/>
      <c r="H893" s="1705"/>
      <c r="I893" s="1705"/>
      <c r="J893" s="1705"/>
      <c r="K893" s="1705"/>
      <c r="L893" s="1705"/>
      <c r="M893" s="1705"/>
      <c r="N893" s="1705"/>
      <c r="O893" s="1705"/>
      <c r="P893" s="1705"/>
      <c r="Q893" s="1705"/>
      <c r="R893" s="1705"/>
      <c r="S893" s="1705"/>
      <c r="T893" s="1705"/>
      <c r="U893" s="1705"/>
      <c r="V893" s="1705"/>
      <c r="W893" s="1705"/>
      <c r="X893" s="1705"/>
      <c r="Y893" s="1705"/>
      <c r="Z893" s="1705"/>
      <c r="AA893" s="1705"/>
      <c r="AB893" s="1705"/>
      <c r="AC893" s="1705"/>
      <c r="AD893" s="1705"/>
      <c r="AE893" s="1705"/>
      <c r="AF893" s="1705"/>
      <c r="AG893" s="1705"/>
      <c r="AH893" s="1705"/>
    </row>
    <row r="894" spans="1:34" ht="15.75" customHeight="1">
      <c r="A894" s="1705"/>
      <c r="B894" s="1705"/>
      <c r="C894" s="1705"/>
      <c r="D894" s="1705"/>
      <c r="E894" s="1705"/>
      <c r="F894" s="1705"/>
      <c r="G894" s="1705"/>
      <c r="H894" s="1705"/>
      <c r="I894" s="1705"/>
      <c r="J894" s="1705"/>
      <c r="K894" s="1705"/>
      <c r="L894" s="1705"/>
      <c r="M894" s="1705"/>
      <c r="N894" s="1705"/>
      <c r="O894" s="1705"/>
      <c r="P894" s="1705"/>
      <c r="Q894" s="1705"/>
      <c r="R894" s="1705"/>
      <c r="S894" s="1705"/>
      <c r="T894" s="1705"/>
      <c r="U894" s="1705"/>
      <c r="V894" s="1705"/>
      <c r="W894" s="1705"/>
      <c r="X894" s="1705"/>
      <c r="Y894" s="1705"/>
      <c r="Z894" s="1705"/>
      <c r="AA894" s="1705"/>
      <c r="AB894" s="1705"/>
      <c r="AC894" s="1705"/>
      <c r="AD894" s="1705"/>
      <c r="AE894" s="1705"/>
      <c r="AF894" s="1705"/>
      <c r="AG894" s="1705"/>
      <c r="AH894" s="1705"/>
    </row>
    <row r="895" spans="1:34" ht="15.75" customHeight="1">
      <c r="A895" s="1705"/>
      <c r="B895" s="1705"/>
      <c r="C895" s="1705"/>
      <c r="D895" s="1705"/>
      <c r="E895" s="1705"/>
      <c r="F895" s="1705"/>
      <c r="G895" s="1705"/>
      <c r="H895" s="1705"/>
      <c r="I895" s="1705"/>
      <c r="J895" s="1705"/>
      <c r="K895" s="1705"/>
      <c r="L895" s="1705"/>
      <c r="M895" s="1705"/>
      <c r="N895" s="1705"/>
      <c r="O895" s="1705"/>
      <c r="P895" s="1705"/>
      <c r="Q895" s="1705"/>
      <c r="R895" s="1705"/>
      <c r="S895" s="1705"/>
      <c r="T895" s="1705"/>
      <c r="U895" s="1705"/>
      <c r="V895" s="1705"/>
      <c r="W895" s="1705"/>
      <c r="X895" s="1705"/>
      <c r="Y895" s="1705"/>
      <c r="Z895" s="1705"/>
      <c r="AA895" s="1705"/>
      <c r="AB895" s="1705"/>
      <c r="AC895" s="1705"/>
      <c r="AD895" s="1705"/>
      <c r="AE895" s="1705"/>
      <c r="AF895" s="1705"/>
      <c r="AG895" s="1705"/>
      <c r="AH895" s="1705"/>
    </row>
    <row r="896" spans="1:34" ht="15.75" customHeight="1">
      <c r="A896" s="1705"/>
      <c r="B896" s="1705"/>
      <c r="C896" s="1705"/>
      <c r="D896" s="1705"/>
      <c r="E896" s="1705"/>
      <c r="F896" s="1705"/>
      <c r="G896" s="1705"/>
      <c r="H896" s="1705"/>
      <c r="I896" s="1705"/>
      <c r="J896" s="1705"/>
      <c r="K896" s="1705"/>
      <c r="L896" s="1705"/>
      <c r="M896" s="1705"/>
      <c r="N896" s="1705"/>
      <c r="O896" s="1705"/>
      <c r="P896" s="1705"/>
      <c r="Q896" s="1705"/>
      <c r="R896" s="1705"/>
      <c r="S896" s="1705"/>
      <c r="T896" s="1705"/>
      <c r="U896" s="1705"/>
      <c r="V896" s="1705"/>
      <c r="W896" s="1705"/>
      <c r="X896" s="1705"/>
      <c r="Y896" s="1705"/>
      <c r="Z896" s="1705"/>
      <c r="AA896" s="1705"/>
      <c r="AB896" s="1705"/>
      <c r="AC896" s="1705"/>
      <c r="AD896" s="1705"/>
      <c r="AE896" s="1705"/>
      <c r="AF896" s="1705"/>
      <c r="AG896" s="1705"/>
      <c r="AH896" s="1705"/>
    </row>
    <row r="897" spans="1:34" ht="15.75" customHeight="1">
      <c r="A897" s="1705"/>
      <c r="B897" s="1705"/>
      <c r="C897" s="1705"/>
      <c r="D897" s="1705"/>
      <c r="E897" s="1705"/>
      <c r="F897" s="1705"/>
      <c r="G897" s="1705"/>
      <c r="H897" s="1705"/>
      <c r="I897" s="1705"/>
      <c r="J897" s="1705"/>
      <c r="K897" s="1705"/>
      <c r="L897" s="1705"/>
      <c r="M897" s="1705"/>
      <c r="N897" s="1705"/>
      <c r="O897" s="1705"/>
      <c r="P897" s="1705"/>
      <c r="Q897" s="1705"/>
      <c r="R897" s="1705"/>
      <c r="S897" s="1705"/>
      <c r="T897" s="1705"/>
      <c r="U897" s="1705"/>
      <c r="V897" s="1705"/>
      <c r="W897" s="1705"/>
      <c r="X897" s="1705"/>
      <c r="Y897" s="1705"/>
      <c r="Z897" s="1705"/>
      <c r="AA897" s="1705"/>
      <c r="AB897" s="1705"/>
      <c r="AC897" s="1705"/>
      <c r="AD897" s="1705"/>
      <c r="AE897" s="1705"/>
      <c r="AF897" s="1705"/>
      <c r="AG897" s="1705"/>
      <c r="AH897" s="1705"/>
    </row>
    <row r="898" spans="1:34" ht="15.75" customHeight="1">
      <c r="A898" s="1705"/>
      <c r="B898" s="1705"/>
      <c r="C898" s="1705"/>
      <c r="D898" s="1705"/>
      <c r="E898" s="1705"/>
      <c r="F898" s="1705"/>
      <c r="G898" s="1705"/>
      <c r="H898" s="1705"/>
      <c r="I898" s="1705"/>
      <c r="J898" s="1705"/>
      <c r="K898" s="1705"/>
      <c r="L898" s="1705"/>
      <c r="M898" s="1705"/>
      <c r="N898" s="1705"/>
      <c r="O898" s="1705"/>
      <c r="P898" s="1705"/>
      <c r="Q898" s="1705"/>
      <c r="R898" s="1705"/>
      <c r="S898" s="1705"/>
      <c r="T898" s="1705"/>
      <c r="U898" s="1705"/>
      <c r="V898" s="1705"/>
      <c r="W898" s="1705"/>
      <c r="X898" s="1705"/>
      <c r="Y898" s="1705"/>
      <c r="Z898" s="1705"/>
      <c r="AA898" s="1705"/>
      <c r="AB898" s="1705"/>
      <c r="AC898" s="1705"/>
      <c r="AD898" s="1705"/>
      <c r="AE898" s="1705"/>
      <c r="AF898" s="1705"/>
      <c r="AG898" s="1705"/>
      <c r="AH898" s="1705"/>
    </row>
    <row r="899" spans="1:34" ht="15.75" customHeight="1">
      <c r="A899" s="1705"/>
      <c r="B899" s="1705"/>
      <c r="C899" s="1705"/>
      <c r="D899" s="1705"/>
      <c r="E899" s="1705"/>
      <c r="F899" s="1705"/>
      <c r="G899" s="1705"/>
      <c r="H899" s="1705"/>
      <c r="I899" s="1705"/>
      <c r="J899" s="1705"/>
      <c r="K899" s="1705"/>
      <c r="L899" s="1705"/>
      <c r="M899" s="1705"/>
      <c r="N899" s="1705"/>
      <c r="O899" s="1705"/>
      <c r="P899" s="1705"/>
      <c r="Q899" s="1705"/>
      <c r="R899" s="1705"/>
      <c r="S899" s="1705"/>
      <c r="T899" s="1705"/>
      <c r="U899" s="1705"/>
      <c r="V899" s="1705"/>
      <c r="W899" s="1705"/>
      <c r="X899" s="1705"/>
      <c r="Y899" s="1705"/>
      <c r="Z899" s="1705"/>
      <c r="AA899" s="1705"/>
      <c r="AB899" s="1705"/>
      <c r="AC899" s="1705"/>
      <c r="AD899" s="1705"/>
      <c r="AE899" s="1705"/>
      <c r="AF899" s="1705"/>
      <c r="AG899" s="1705"/>
      <c r="AH899" s="1705"/>
    </row>
    <row r="900" spans="1:34" ht="15.75" customHeight="1">
      <c r="A900" s="1705"/>
      <c r="B900" s="1705"/>
      <c r="C900" s="1705"/>
      <c r="D900" s="1705"/>
      <c r="E900" s="1705"/>
      <c r="F900" s="1705"/>
      <c r="G900" s="1705"/>
      <c r="H900" s="1705"/>
      <c r="I900" s="1705"/>
      <c r="J900" s="1705"/>
      <c r="K900" s="1705"/>
      <c r="L900" s="1705"/>
      <c r="M900" s="1705"/>
      <c r="N900" s="1705"/>
      <c r="O900" s="1705"/>
      <c r="P900" s="1705"/>
      <c r="Q900" s="1705"/>
      <c r="R900" s="1705"/>
      <c r="S900" s="1705"/>
      <c r="T900" s="1705"/>
      <c r="U900" s="1705"/>
      <c r="V900" s="1705"/>
      <c r="W900" s="1705"/>
      <c r="X900" s="1705"/>
      <c r="Y900" s="1705"/>
      <c r="Z900" s="1705"/>
      <c r="AA900" s="1705"/>
      <c r="AB900" s="1705"/>
      <c r="AC900" s="1705"/>
      <c r="AD900" s="1705"/>
      <c r="AE900" s="1705"/>
      <c r="AF900" s="1705"/>
      <c r="AG900" s="1705"/>
      <c r="AH900" s="1705"/>
    </row>
    <row r="901" spans="1:34" ht="15.75" customHeight="1">
      <c r="A901" s="1705"/>
      <c r="B901" s="1705"/>
      <c r="C901" s="1705"/>
      <c r="D901" s="1705"/>
      <c r="E901" s="1705"/>
      <c r="F901" s="1705"/>
      <c r="G901" s="1705"/>
      <c r="H901" s="1705"/>
      <c r="I901" s="1705"/>
      <c r="J901" s="1705"/>
      <c r="K901" s="1705"/>
      <c r="L901" s="1705"/>
      <c r="M901" s="1705"/>
      <c r="N901" s="1705"/>
      <c r="O901" s="1705"/>
      <c r="P901" s="1705"/>
      <c r="Q901" s="1705"/>
      <c r="R901" s="1705"/>
      <c r="S901" s="1705"/>
      <c r="T901" s="1705"/>
      <c r="U901" s="1705"/>
      <c r="V901" s="1705"/>
      <c r="W901" s="1705"/>
      <c r="X901" s="1705"/>
      <c r="Y901" s="1705"/>
      <c r="Z901" s="1705"/>
      <c r="AA901" s="1705"/>
      <c r="AB901" s="1705"/>
      <c r="AC901" s="1705"/>
      <c r="AD901" s="1705"/>
      <c r="AE901" s="1705"/>
      <c r="AF901" s="1705"/>
      <c r="AG901" s="1705"/>
      <c r="AH901" s="1705"/>
    </row>
    <row r="902" spans="1:34" ht="15.75" customHeight="1">
      <c r="A902" s="1705"/>
      <c r="B902" s="1705"/>
      <c r="C902" s="1705"/>
      <c r="D902" s="1705"/>
      <c r="E902" s="1705"/>
      <c r="F902" s="1705"/>
      <c r="G902" s="1705"/>
      <c r="H902" s="1705"/>
      <c r="I902" s="1705"/>
      <c r="J902" s="1705"/>
      <c r="K902" s="1705"/>
      <c r="L902" s="1705"/>
      <c r="M902" s="1705"/>
      <c r="N902" s="1705"/>
      <c r="O902" s="1705"/>
      <c r="P902" s="1705"/>
      <c r="Q902" s="1705"/>
      <c r="R902" s="1705"/>
      <c r="S902" s="1705"/>
      <c r="T902" s="1705"/>
      <c r="U902" s="1705"/>
      <c r="V902" s="1705"/>
      <c r="W902" s="1705"/>
      <c r="X902" s="1705"/>
      <c r="Y902" s="1705"/>
      <c r="Z902" s="1705"/>
      <c r="AA902" s="1705"/>
      <c r="AB902" s="1705"/>
      <c r="AC902" s="1705"/>
      <c r="AD902" s="1705"/>
      <c r="AE902" s="1705"/>
      <c r="AF902" s="1705"/>
      <c r="AG902" s="1705"/>
      <c r="AH902" s="1705"/>
    </row>
    <row r="903" spans="1:34" ht="15.75" customHeight="1">
      <c r="A903" s="1705"/>
      <c r="B903" s="1705"/>
      <c r="C903" s="1705"/>
      <c r="D903" s="1705"/>
      <c r="E903" s="1705"/>
      <c r="F903" s="1705"/>
      <c r="G903" s="1705"/>
      <c r="H903" s="1705"/>
      <c r="I903" s="1705"/>
      <c r="J903" s="1705"/>
      <c r="K903" s="1705"/>
      <c r="L903" s="1705"/>
      <c r="M903" s="1705"/>
      <c r="N903" s="1705"/>
      <c r="O903" s="1705"/>
      <c r="P903" s="1705"/>
      <c r="Q903" s="1705"/>
      <c r="R903" s="1705"/>
      <c r="S903" s="1705"/>
      <c r="T903" s="1705"/>
      <c r="U903" s="1705"/>
      <c r="V903" s="1705"/>
      <c r="W903" s="1705"/>
      <c r="X903" s="1705"/>
      <c r="Y903" s="1705"/>
      <c r="Z903" s="1705"/>
      <c r="AA903" s="1705"/>
      <c r="AB903" s="1705"/>
      <c r="AC903" s="1705"/>
      <c r="AD903" s="1705"/>
      <c r="AE903" s="1705"/>
      <c r="AF903" s="1705"/>
      <c r="AG903" s="1705"/>
      <c r="AH903" s="1705"/>
    </row>
    <row r="904" spans="1:34" ht="15.75" customHeight="1">
      <c r="A904" s="1705"/>
      <c r="B904" s="1705"/>
      <c r="C904" s="1705"/>
      <c r="D904" s="1705"/>
      <c r="E904" s="1705"/>
      <c r="F904" s="1705"/>
      <c r="G904" s="1705"/>
      <c r="H904" s="1705"/>
      <c r="I904" s="1705"/>
      <c r="J904" s="1705"/>
      <c r="K904" s="1705"/>
      <c r="L904" s="1705"/>
      <c r="M904" s="1705"/>
      <c r="N904" s="1705"/>
      <c r="O904" s="1705"/>
      <c r="P904" s="1705"/>
      <c r="Q904" s="1705"/>
      <c r="R904" s="1705"/>
      <c r="S904" s="1705"/>
      <c r="T904" s="1705"/>
      <c r="U904" s="1705"/>
      <c r="V904" s="1705"/>
      <c r="W904" s="1705"/>
      <c r="X904" s="1705"/>
      <c r="Y904" s="1705"/>
      <c r="Z904" s="1705"/>
      <c r="AA904" s="1705"/>
      <c r="AB904" s="1705"/>
      <c r="AC904" s="1705"/>
      <c r="AD904" s="1705"/>
      <c r="AE904" s="1705"/>
      <c r="AF904" s="1705"/>
      <c r="AG904" s="1705"/>
      <c r="AH904" s="1705"/>
    </row>
    <row r="905" spans="1:34" ht="15.75" customHeight="1">
      <c r="A905" s="1705"/>
      <c r="B905" s="1705"/>
      <c r="C905" s="1705"/>
      <c r="D905" s="1705"/>
      <c r="E905" s="1705"/>
      <c r="F905" s="1705"/>
      <c r="G905" s="1705"/>
      <c r="H905" s="1705"/>
      <c r="I905" s="1705"/>
      <c r="J905" s="1705"/>
      <c r="K905" s="1705"/>
      <c r="L905" s="1705"/>
      <c r="M905" s="1705"/>
      <c r="N905" s="1705"/>
      <c r="O905" s="1705"/>
      <c r="P905" s="1705"/>
      <c r="Q905" s="1705"/>
      <c r="R905" s="1705"/>
      <c r="S905" s="1705"/>
      <c r="T905" s="1705"/>
      <c r="U905" s="1705"/>
      <c r="V905" s="1705"/>
      <c r="W905" s="1705"/>
      <c r="X905" s="1705"/>
      <c r="Y905" s="1705"/>
      <c r="Z905" s="1705"/>
      <c r="AA905" s="1705"/>
      <c r="AB905" s="1705"/>
      <c r="AC905" s="1705"/>
      <c r="AD905" s="1705"/>
      <c r="AE905" s="1705"/>
      <c r="AF905" s="1705"/>
      <c r="AG905" s="1705"/>
      <c r="AH905" s="1705"/>
    </row>
    <row r="906" spans="1:34" ht="15.75" customHeight="1">
      <c r="A906" s="1705"/>
      <c r="B906" s="1705"/>
      <c r="C906" s="1705"/>
      <c r="D906" s="1705"/>
      <c r="E906" s="1705"/>
      <c r="F906" s="1705"/>
      <c r="G906" s="1705"/>
      <c r="H906" s="1705"/>
      <c r="I906" s="1705"/>
      <c r="J906" s="1705"/>
      <c r="K906" s="1705"/>
      <c r="L906" s="1705"/>
      <c r="M906" s="1705"/>
      <c r="N906" s="1705"/>
      <c r="O906" s="1705"/>
      <c r="P906" s="1705"/>
      <c r="Q906" s="1705"/>
      <c r="R906" s="1705"/>
      <c r="S906" s="1705"/>
      <c r="T906" s="1705"/>
      <c r="U906" s="1705"/>
      <c r="V906" s="1705"/>
      <c r="W906" s="1705"/>
      <c r="X906" s="1705"/>
      <c r="Y906" s="1705"/>
      <c r="Z906" s="1705"/>
      <c r="AA906" s="1705"/>
      <c r="AB906" s="1705"/>
      <c r="AC906" s="1705"/>
      <c r="AD906" s="1705"/>
      <c r="AE906" s="1705"/>
      <c r="AF906" s="1705"/>
      <c r="AG906" s="1705"/>
      <c r="AH906" s="1705"/>
    </row>
    <row r="907" spans="1:34" ht="15.75" customHeight="1">
      <c r="A907" s="1705"/>
      <c r="B907" s="1705"/>
      <c r="C907" s="1705"/>
      <c r="D907" s="1705"/>
      <c r="E907" s="1705"/>
      <c r="F907" s="1705"/>
      <c r="G907" s="1705"/>
      <c r="H907" s="1705"/>
      <c r="I907" s="1705"/>
      <c r="J907" s="1705"/>
      <c r="K907" s="1705"/>
      <c r="L907" s="1705"/>
      <c r="M907" s="1705"/>
      <c r="N907" s="1705"/>
      <c r="O907" s="1705"/>
      <c r="P907" s="1705"/>
      <c r="Q907" s="1705"/>
      <c r="R907" s="1705"/>
      <c r="S907" s="1705"/>
      <c r="T907" s="1705"/>
      <c r="U907" s="1705"/>
      <c r="V907" s="1705"/>
      <c r="W907" s="1705"/>
      <c r="X907" s="1705"/>
      <c r="Y907" s="1705"/>
      <c r="Z907" s="1705"/>
      <c r="AA907" s="1705"/>
      <c r="AB907" s="1705"/>
      <c r="AC907" s="1705"/>
      <c r="AD907" s="1705"/>
      <c r="AE907" s="1705"/>
      <c r="AF907" s="1705"/>
      <c r="AG907" s="1705"/>
      <c r="AH907" s="1705"/>
    </row>
    <row r="908" spans="1:34" ht="15.75" customHeight="1">
      <c r="A908" s="1705"/>
      <c r="B908" s="1705"/>
      <c r="C908" s="1705"/>
      <c r="D908" s="1705"/>
      <c r="E908" s="1705"/>
      <c r="F908" s="1705"/>
      <c r="G908" s="1705"/>
      <c r="H908" s="1705"/>
      <c r="I908" s="1705"/>
      <c r="J908" s="1705"/>
      <c r="K908" s="1705"/>
      <c r="L908" s="1705"/>
      <c r="M908" s="1705"/>
      <c r="N908" s="1705"/>
      <c r="O908" s="1705"/>
      <c r="P908" s="1705"/>
      <c r="Q908" s="1705"/>
      <c r="R908" s="1705"/>
      <c r="S908" s="1705"/>
      <c r="T908" s="1705"/>
      <c r="U908" s="1705"/>
      <c r="V908" s="1705"/>
      <c r="W908" s="1705"/>
      <c r="X908" s="1705"/>
      <c r="Y908" s="1705"/>
      <c r="Z908" s="1705"/>
      <c r="AA908" s="1705"/>
      <c r="AB908" s="1705"/>
      <c r="AC908" s="1705"/>
      <c r="AD908" s="1705"/>
      <c r="AE908" s="1705"/>
      <c r="AF908" s="1705"/>
      <c r="AG908" s="1705"/>
      <c r="AH908" s="1705"/>
    </row>
    <row r="909" spans="1:34" ht="15.75" customHeight="1">
      <c r="A909" s="1705"/>
      <c r="B909" s="1705"/>
      <c r="C909" s="1705"/>
      <c r="D909" s="1705"/>
      <c r="E909" s="1705"/>
      <c r="F909" s="1705"/>
      <c r="G909" s="1705"/>
      <c r="H909" s="1705"/>
      <c r="I909" s="1705"/>
      <c r="J909" s="1705"/>
      <c r="K909" s="1705"/>
      <c r="L909" s="1705"/>
      <c r="M909" s="1705"/>
      <c r="N909" s="1705"/>
      <c r="O909" s="1705"/>
      <c r="P909" s="1705"/>
      <c r="Q909" s="1705"/>
      <c r="R909" s="1705"/>
      <c r="S909" s="1705"/>
      <c r="T909" s="1705"/>
      <c r="U909" s="1705"/>
      <c r="V909" s="1705"/>
      <c r="W909" s="1705"/>
      <c r="X909" s="1705"/>
      <c r="Y909" s="1705"/>
      <c r="Z909" s="1705"/>
      <c r="AA909" s="1705"/>
      <c r="AB909" s="1705"/>
      <c r="AC909" s="1705"/>
      <c r="AD909" s="1705"/>
      <c r="AE909" s="1705"/>
      <c r="AF909" s="1705"/>
      <c r="AG909" s="1705"/>
      <c r="AH909" s="1705"/>
    </row>
    <row r="910" spans="1:34" ht="15.75" customHeight="1">
      <c r="A910" s="1705"/>
      <c r="B910" s="1705"/>
      <c r="C910" s="1705"/>
      <c r="D910" s="1705"/>
      <c r="E910" s="1705"/>
      <c r="F910" s="1705"/>
      <c r="G910" s="1705"/>
      <c r="H910" s="1705"/>
      <c r="I910" s="1705"/>
      <c r="J910" s="1705"/>
      <c r="K910" s="1705"/>
      <c r="L910" s="1705"/>
      <c r="M910" s="1705"/>
      <c r="N910" s="1705"/>
      <c r="O910" s="1705"/>
      <c r="P910" s="1705"/>
      <c r="Q910" s="1705"/>
      <c r="R910" s="1705"/>
      <c r="S910" s="1705"/>
      <c r="T910" s="1705"/>
      <c r="U910" s="1705"/>
      <c r="V910" s="1705"/>
      <c r="W910" s="1705"/>
      <c r="X910" s="1705"/>
      <c r="Y910" s="1705"/>
      <c r="Z910" s="1705"/>
      <c r="AA910" s="1705"/>
      <c r="AB910" s="1705"/>
      <c r="AC910" s="1705"/>
      <c r="AD910" s="1705"/>
      <c r="AE910" s="1705"/>
      <c r="AF910" s="1705"/>
      <c r="AG910" s="1705"/>
      <c r="AH910" s="1705"/>
    </row>
    <row r="911" spans="1:34" ht="15.75" customHeight="1">
      <c r="A911" s="1705"/>
      <c r="B911" s="1705"/>
      <c r="C911" s="1705"/>
      <c r="D911" s="1705"/>
      <c r="E911" s="1705"/>
      <c r="F911" s="1705"/>
      <c r="G911" s="1705"/>
      <c r="H911" s="1705"/>
      <c r="I911" s="1705"/>
      <c r="J911" s="1705"/>
      <c r="K911" s="1705"/>
      <c r="L911" s="1705"/>
      <c r="M911" s="1705"/>
      <c r="N911" s="1705"/>
      <c r="O911" s="1705"/>
      <c r="P911" s="1705"/>
      <c r="Q911" s="1705"/>
      <c r="R911" s="1705"/>
      <c r="S911" s="1705"/>
      <c r="T911" s="1705"/>
      <c r="U911" s="1705"/>
      <c r="V911" s="1705"/>
      <c r="W911" s="1705"/>
      <c r="X911" s="1705"/>
      <c r="Y911" s="1705"/>
      <c r="Z911" s="1705"/>
      <c r="AA911" s="1705"/>
      <c r="AB911" s="1705"/>
      <c r="AC911" s="1705"/>
      <c r="AD911" s="1705"/>
      <c r="AE911" s="1705"/>
      <c r="AF911" s="1705"/>
      <c r="AG911" s="1705"/>
      <c r="AH911" s="1705"/>
    </row>
    <row r="912" spans="1:34" ht="15.75" customHeight="1">
      <c r="A912" s="1705"/>
      <c r="B912" s="1705"/>
      <c r="C912" s="1705"/>
      <c r="D912" s="1705"/>
      <c r="E912" s="1705"/>
      <c r="F912" s="1705"/>
      <c r="G912" s="1705"/>
      <c r="H912" s="1705"/>
      <c r="I912" s="1705"/>
      <c r="J912" s="1705"/>
      <c r="K912" s="1705"/>
      <c r="L912" s="1705"/>
      <c r="M912" s="1705"/>
      <c r="N912" s="1705"/>
      <c r="O912" s="1705"/>
      <c r="P912" s="1705"/>
      <c r="Q912" s="1705"/>
      <c r="R912" s="1705"/>
      <c r="S912" s="1705"/>
      <c r="T912" s="1705"/>
      <c r="U912" s="1705"/>
      <c r="V912" s="1705"/>
      <c r="W912" s="1705"/>
      <c r="X912" s="1705"/>
      <c r="Y912" s="1705"/>
      <c r="Z912" s="1705"/>
      <c r="AA912" s="1705"/>
      <c r="AB912" s="1705"/>
      <c r="AC912" s="1705"/>
      <c r="AD912" s="1705"/>
      <c r="AE912" s="1705"/>
      <c r="AF912" s="1705"/>
      <c r="AG912" s="1705"/>
      <c r="AH912" s="1705"/>
    </row>
    <row r="913" spans="1:34" ht="15.75" customHeight="1">
      <c r="A913" s="1705"/>
      <c r="B913" s="1705"/>
      <c r="C913" s="1705"/>
      <c r="D913" s="1705"/>
      <c r="E913" s="1705"/>
      <c r="F913" s="1705"/>
      <c r="G913" s="1705"/>
      <c r="H913" s="1705"/>
      <c r="I913" s="1705"/>
      <c r="J913" s="1705"/>
      <c r="K913" s="1705"/>
      <c r="L913" s="1705"/>
      <c r="M913" s="1705"/>
      <c r="N913" s="1705"/>
      <c r="O913" s="1705"/>
      <c r="P913" s="1705"/>
      <c r="Q913" s="1705"/>
      <c r="R913" s="1705"/>
      <c r="S913" s="1705"/>
      <c r="T913" s="1705"/>
      <c r="U913" s="1705"/>
      <c r="V913" s="1705"/>
      <c r="W913" s="1705"/>
      <c r="X913" s="1705"/>
      <c r="Y913" s="1705"/>
      <c r="Z913" s="1705"/>
      <c r="AA913" s="1705"/>
      <c r="AB913" s="1705"/>
      <c r="AC913" s="1705"/>
      <c r="AD913" s="1705"/>
      <c r="AE913" s="1705"/>
      <c r="AF913" s="1705"/>
      <c r="AG913" s="1705"/>
      <c r="AH913" s="1705"/>
    </row>
    <row r="914" spans="1:34" ht="15.75" customHeight="1">
      <c r="A914" s="1705"/>
      <c r="B914" s="1705"/>
      <c r="C914" s="1705"/>
      <c r="D914" s="1705"/>
      <c r="E914" s="1705"/>
      <c r="F914" s="1705"/>
      <c r="G914" s="1705"/>
      <c r="H914" s="1705"/>
      <c r="I914" s="1705"/>
      <c r="J914" s="1705"/>
      <c r="K914" s="1705"/>
      <c r="L914" s="1705"/>
      <c r="M914" s="1705"/>
      <c r="N914" s="1705"/>
      <c r="O914" s="1705"/>
      <c r="P914" s="1705"/>
      <c r="Q914" s="1705"/>
      <c r="R914" s="1705"/>
      <c r="S914" s="1705"/>
      <c r="T914" s="1705"/>
      <c r="U914" s="1705"/>
      <c r="V914" s="1705"/>
      <c r="W914" s="1705"/>
      <c r="X914" s="1705"/>
      <c r="Y914" s="1705"/>
      <c r="Z914" s="1705"/>
      <c r="AA914" s="1705"/>
      <c r="AB914" s="1705"/>
      <c r="AC914" s="1705"/>
      <c r="AD914" s="1705"/>
      <c r="AE914" s="1705"/>
      <c r="AF914" s="1705"/>
      <c r="AG914" s="1705"/>
      <c r="AH914" s="1705"/>
    </row>
    <row r="915" spans="1:34" ht="15.75" customHeight="1">
      <c r="A915" s="1705"/>
      <c r="B915" s="1705"/>
      <c r="C915" s="1705"/>
      <c r="D915" s="1705"/>
      <c r="E915" s="1705"/>
      <c r="F915" s="1705"/>
      <c r="G915" s="1705"/>
      <c r="H915" s="1705"/>
      <c r="I915" s="1705"/>
      <c r="J915" s="1705"/>
      <c r="K915" s="1705"/>
      <c r="L915" s="1705"/>
      <c r="M915" s="1705"/>
      <c r="N915" s="1705"/>
      <c r="O915" s="1705"/>
      <c r="P915" s="1705"/>
      <c r="Q915" s="1705"/>
      <c r="R915" s="1705"/>
      <c r="S915" s="1705"/>
      <c r="T915" s="1705"/>
      <c r="U915" s="1705"/>
      <c r="V915" s="1705"/>
      <c r="W915" s="1705"/>
      <c r="X915" s="1705"/>
      <c r="Y915" s="1705"/>
      <c r="Z915" s="1705"/>
      <c r="AA915" s="1705"/>
      <c r="AB915" s="1705"/>
      <c r="AC915" s="1705"/>
      <c r="AD915" s="1705"/>
      <c r="AE915" s="1705"/>
      <c r="AF915" s="1705"/>
      <c r="AG915" s="1705"/>
      <c r="AH915" s="1705"/>
    </row>
    <row r="916" spans="1:34" ht="15.75" customHeight="1">
      <c r="A916" s="1705"/>
      <c r="B916" s="1705"/>
      <c r="C916" s="1705"/>
      <c r="D916" s="1705"/>
      <c r="E916" s="1705"/>
      <c r="F916" s="1705"/>
      <c r="G916" s="1705"/>
      <c r="H916" s="1705"/>
      <c r="I916" s="1705"/>
      <c r="J916" s="1705"/>
      <c r="K916" s="1705"/>
      <c r="L916" s="1705"/>
      <c r="M916" s="1705"/>
      <c r="N916" s="1705"/>
      <c r="O916" s="1705"/>
      <c r="P916" s="1705"/>
      <c r="Q916" s="1705"/>
      <c r="R916" s="1705"/>
      <c r="S916" s="1705"/>
      <c r="T916" s="1705"/>
      <c r="U916" s="1705"/>
      <c r="V916" s="1705"/>
      <c r="W916" s="1705"/>
      <c r="X916" s="1705"/>
      <c r="Y916" s="1705"/>
      <c r="Z916" s="1705"/>
      <c r="AA916" s="1705"/>
      <c r="AB916" s="1705"/>
      <c r="AC916" s="1705"/>
      <c r="AD916" s="1705"/>
      <c r="AE916" s="1705"/>
      <c r="AF916" s="1705"/>
      <c r="AG916" s="1705"/>
      <c r="AH916" s="1705"/>
    </row>
    <row r="917" spans="1:34" ht="15.75" customHeight="1">
      <c r="A917" s="1705"/>
      <c r="B917" s="1705"/>
      <c r="C917" s="1705"/>
      <c r="D917" s="1705"/>
      <c r="E917" s="1705"/>
      <c r="F917" s="1705"/>
      <c r="G917" s="1705"/>
      <c r="H917" s="1705"/>
      <c r="I917" s="1705"/>
      <c r="J917" s="1705"/>
      <c r="K917" s="1705"/>
      <c r="L917" s="1705"/>
      <c r="M917" s="1705"/>
      <c r="N917" s="1705"/>
      <c r="O917" s="1705"/>
      <c r="P917" s="1705"/>
      <c r="Q917" s="1705"/>
      <c r="R917" s="1705"/>
      <c r="S917" s="1705"/>
      <c r="T917" s="1705"/>
      <c r="U917" s="1705"/>
      <c r="V917" s="1705"/>
      <c r="W917" s="1705"/>
      <c r="X917" s="1705"/>
      <c r="Y917" s="1705"/>
      <c r="Z917" s="1705"/>
      <c r="AA917" s="1705"/>
      <c r="AB917" s="1705"/>
      <c r="AC917" s="1705"/>
      <c r="AD917" s="1705"/>
      <c r="AE917" s="1705"/>
      <c r="AF917" s="1705"/>
      <c r="AG917" s="1705"/>
      <c r="AH917" s="1705"/>
    </row>
    <row r="918" spans="1:34" ht="15.75" customHeight="1">
      <c r="A918" s="1705"/>
      <c r="B918" s="1705"/>
      <c r="C918" s="1705"/>
      <c r="D918" s="1705"/>
      <c r="E918" s="1705"/>
      <c r="F918" s="1705"/>
      <c r="G918" s="1705"/>
      <c r="H918" s="1705"/>
      <c r="I918" s="1705"/>
      <c r="J918" s="1705"/>
      <c r="K918" s="1705"/>
      <c r="L918" s="1705"/>
      <c r="M918" s="1705"/>
      <c r="N918" s="1705"/>
      <c r="O918" s="1705"/>
      <c r="P918" s="1705"/>
      <c r="Q918" s="1705"/>
      <c r="R918" s="1705"/>
      <c r="S918" s="1705"/>
      <c r="T918" s="1705"/>
      <c r="U918" s="1705"/>
      <c r="V918" s="1705"/>
      <c r="W918" s="1705"/>
      <c r="X918" s="1705"/>
      <c r="Y918" s="1705"/>
      <c r="Z918" s="1705"/>
      <c r="AA918" s="1705"/>
      <c r="AB918" s="1705"/>
      <c r="AC918" s="1705"/>
      <c r="AD918" s="1705"/>
      <c r="AE918" s="1705"/>
      <c r="AF918" s="1705"/>
      <c r="AG918" s="1705"/>
      <c r="AH918" s="1705"/>
    </row>
    <row r="919" spans="1:34" ht="15.75" customHeight="1">
      <c r="A919" s="1705"/>
      <c r="B919" s="1705"/>
      <c r="C919" s="1705"/>
      <c r="D919" s="1705"/>
      <c r="E919" s="1705"/>
      <c r="F919" s="1705"/>
      <c r="G919" s="1705"/>
      <c r="H919" s="1705"/>
      <c r="I919" s="1705"/>
      <c r="J919" s="1705"/>
      <c r="K919" s="1705"/>
      <c r="L919" s="1705"/>
      <c r="M919" s="1705"/>
      <c r="N919" s="1705"/>
      <c r="O919" s="1705"/>
      <c r="P919" s="1705"/>
      <c r="Q919" s="1705"/>
      <c r="R919" s="1705"/>
      <c r="S919" s="1705"/>
      <c r="T919" s="1705"/>
      <c r="U919" s="1705"/>
      <c r="V919" s="1705"/>
      <c r="W919" s="1705"/>
      <c r="X919" s="1705"/>
      <c r="Y919" s="1705"/>
      <c r="Z919" s="1705"/>
      <c r="AA919" s="1705"/>
      <c r="AB919" s="1705"/>
      <c r="AC919" s="1705"/>
      <c r="AD919" s="1705"/>
      <c r="AE919" s="1705"/>
      <c r="AF919" s="1705"/>
      <c r="AG919" s="1705"/>
      <c r="AH919" s="1705"/>
    </row>
    <row r="920" spans="1:34" ht="15.75" customHeight="1">
      <c r="A920" s="1705"/>
      <c r="B920" s="1705"/>
      <c r="C920" s="1705"/>
      <c r="D920" s="1705"/>
      <c r="E920" s="1705"/>
      <c r="F920" s="1705"/>
      <c r="G920" s="1705"/>
      <c r="H920" s="1705"/>
      <c r="I920" s="1705"/>
      <c r="J920" s="1705"/>
      <c r="K920" s="1705"/>
      <c r="L920" s="1705"/>
      <c r="M920" s="1705"/>
      <c r="N920" s="1705"/>
      <c r="O920" s="1705"/>
      <c r="P920" s="1705"/>
      <c r="Q920" s="1705"/>
      <c r="R920" s="1705"/>
      <c r="S920" s="1705"/>
      <c r="T920" s="1705"/>
      <c r="U920" s="1705"/>
      <c r="V920" s="1705"/>
      <c r="W920" s="1705"/>
      <c r="X920" s="1705"/>
      <c r="Y920" s="1705"/>
      <c r="Z920" s="1705"/>
      <c r="AA920" s="1705"/>
      <c r="AB920" s="1705"/>
      <c r="AC920" s="1705"/>
      <c r="AD920" s="1705"/>
      <c r="AE920" s="1705"/>
      <c r="AF920" s="1705"/>
      <c r="AG920" s="1705"/>
      <c r="AH920" s="1705"/>
    </row>
    <row r="921" spans="1:34" ht="15.75" customHeight="1">
      <c r="A921" s="1705"/>
      <c r="B921" s="1705"/>
      <c r="C921" s="1705"/>
      <c r="D921" s="1705"/>
      <c r="E921" s="1705"/>
      <c r="F921" s="1705"/>
      <c r="G921" s="1705"/>
      <c r="H921" s="1705"/>
      <c r="I921" s="1705"/>
      <c r="J921" s="1705"/>
      <c r="K921" s="1705"/>
      <c r="L921" s="1705"/>
      <c r="M921" s="1705"/>
      <c r="N921" s="1705"/>
      <c r="O921" s="1705"/>
      <c r="P921" s="1705"/>
      <c r="Q921" s="1705"/>
      <c r="R921" s="1705"/>
      <c r="S921" s="1705"/>
      <c r="T921" s="1705"/>
      <c r="U921" s="1705"/>
      <c r="V921" s="1705"/>
      <c r="W921" s="1705"/>
      <c r="X921" s="1705"/>
      <c r="Y921" s="1705"/>
      <c r="Z921" s="1705"/>
      <c r="AA921" s="1705"/>
      <c r="AB921" s="1705"/>
      <c r="AC921" s="1705"/>
      <c r="AD921" s="1705"/>
      <c r="AE921" s="1705"/>
      <c r="AF921" s="1705"/>
      <c r="AG921" s="1705"/>
      <c r="AH921" s="1705"/>
    </row>
    <row r="922" spans="1:34" ht="15.75" customHeight="1">
      <c r="A922" s="1705"/>
      <c r="B922" s="1705"/>
      <c r="C922" s="1705"/>
      <c r="D922" s="1705"/>
      <c r="E922" s="1705"/>
      <c r="F922" s="1705"/>
      <c r="G922" s="1705"/>
      <c r="H922" s="1705"/>
      <c r="I922" s="1705"/>
      <c r="J922" s="1705"/>
      <c r="K922" s="1705"/>
      <c r="L922" s="1705"/>
      <c r="M922" s="1705"/>
      <c r="N922" s="1705"/>
      <c r="O922" s="1705"/>
      <c r="P922" s="1705"/>
      <c r="Q922" s="1705"/>
      <c r="R922" s="1705"/>
      <c r="S922" s="1705"/>
      <c r="T922" s="1705"/>
      <c r="U922" s="1705"/>
      <c r="V922" s="1705"/>
      <c r="W922" s="1705"/>
      <c r="X922" s="1705"/>
      <c r="Y922" s="1705"/>
      <c r="Z922" s="1705"/>
      <c r="AA922" s="1705"/>
      <c r="AB922" s="1705"/>
      <c r="AC922" s="1705"/>
      <c r="AD922" s="1705"/>
      <c r="AE922" s="1705"/>
      <c r="AF922" s="1705"/>
      <c r="AG922" s="1705"/>
      <c r="AH922" s="1705"/>
    </row>
    <row r="923" spans="1:34" ht="15.75" customHeight="1">
      <c r="A923" s="1705"/>
      <c r="B923" s="1705"/>
      <c r="C923" s="1705"/>
      <c r="D923" s="1705"/>
      <c r="E923" s="1705"/>
      <c r="F923" s="1705"/>
      <c r="G923" s="1705"/>
      <c r="H923" s="1705"/>
      <c r="I923" s="1705"/>
      <c r="J923" s="1705"/>
      <c r="K923" s="1705"/>
      <c r="L923" s="1705"/>
      <c r="M923" s="1705"/>
      <c r="N923" s="1705"/>
      <c r="O923" s="1705"/>
      <c r="P923" s="1705"/>
      <c r="Q923" s="1705"/>
      <c r="R923" s="1705"/>
      <c r="S923" s="1705"/>
      <c r="T923" s="1705"/>
      <c r="U923" s="1705"/>
      <c r="V923" s="1705"/>
      <c r="W923" s="1705"/>
      <c r="X923" s="1705"/>
      <c r="Y923" s="1705"/>
      <c r="Z923" s="1705"/>
      <c r="AA923" s="1705"/>
      <c r="AB923" s="1705"/>
      <c r="AC923" s="1705"/>
      <c r="AD923" s="1705"/>
      <c r="AE923" s="1705"/>
      <c r="AF923" s="1705"/>
      <c r="AG923" s="1705"/>
      <c r="AH923" s="1705"/>
    </row>
    <row r="924" spans="1:34" ht="15.75" customHeight="1">
      <c r="A924" s="1705"/>
      <c r="B924" s="1705"/>
      <c r="C924" s="1705"/>
      <c r="D924" s="1705"/>
      <c r="E924" s="1705"/>
      <c r="F924" s="1705"/>
      <c r="G924" s="1705"/>
      <c r="H924" s="1705"/>
      <c r="I924" s="1705"/>
      <c r="J924" s="1705"/>
      <c r="K924" s="1705"/>
      <c r="L924" s="1705"/>
      <c r="M924" s="1705"/>
      <c r="N924" s="1705"/>
      <c r="O924" s="1705"/>
      <c r="P924" s="1705"/>
      <c r="Q924" s="1705"/>
      <c r="R924" s="1705"/>
      <c r="S924" s="1705"/>
      <c r="T924" s="1705"/>
      <c r="U924" s="1705"/>
      <c r="V924" s="1705"/>
      <c r="W924" s="1705"/>
      <c r="X924" s="1705"/>
      <c r="Y924" s="1705"/>
      <c r="Z924" s="1705"/>
      <c r="AA924" s="1705"/>
      <c r="AB924" s="1705"/>
      <c r="AC924" s="1705"/>
      <c r="AD924" s="1705"/>
      <c r="AE924" s="1705"/>
      <c r="AF924" s="1705"/>
      <c r="AG924" s="1705"/>
      <c r="AH924" s="1705"/>
    </row>
    <row r="925" spans="1:34" ht="15.75" customHeight="1">
      <c r="A925" s="1705"/>
      <c r="B925" s="1705"/>
      <c r="C925" s="1705"/>
      <c r="D925" s="1705"/>
      <c r="E925" s="1705"/>
      <c r="F925" s="1705"/>
      <c r="G925" s="1705"/>
      <c r="H925" s="1705"/>
      <c r="I925" s="1705"/>
      <c r="J925" s="1705"/>
      <c r="K925" s="1705"/>
      <c r="L925" s="1705"/>
      <c r="M925" s="1705"/>
      <c r="N925" s="1705"/>
      <c r="O925" s="1705"/>
      <c r="P925" s="1705"/>
      <c r="Q925" s="1705"/>
      <c r="R925" s="1705"/>
      <c r="S925" s="1705"/>
      <c r="T925" s="1705"/>
      <c r="U925" s="1705"/>
      <c r="V925" s="1705"/>
      <c r="W925" s="1705"/>
      <c r="X925" s="1705"/>
      <c r="Y925" s="1705"/>
      <c r="Z925" s="1705"/>
      <c r="AA925" s="1705"/>
      <c r="AB925" s="1705"/>
      <c r="AC925" s="1705"/>
      <c r="AD925" s="1705"/>
      <c r="AE925" s="1705"/>
      <c r="AF925" s="1705"/>
      <c r="AG925" s="1705"/>
      <c r="AH925" s="1705"/>
    </row>
    <row r="926" spans="1:34" ht="15.75" customHeight="1">
      <c r="A926" s="1705"/>
      <c r="B926" s="1705"/>
      <c r="C926" s="1705"/>
      <c r="D926" s="1705"/>
      <c r="E926" s="1705"/>
      <c r="F926" s="1705"/>
      <c r="G926" s="1705"/>
      <c r="H926" s="1705"/>
      <c r="I926" s="1705"/>
      <c r="J926" s="1705"/>
      <c r="K926" s="1705"/>
      <c r="L926" s="1705"/>
      <c r="M926" s="1705"/>
      <c r="N926" s="1705"/>
      <c r="O926" s="1705"/>
      <c r="P926" s="1705"/>
      <c r="Q926" s="1705"/>
      <c r="R926" s="1705"/>
      <c r="S926" s="1705"/>
      <c r="T926" s="1705"/>
      <c r="U926" s="1705"/>
      <c r="V926" s="1705"/>
      <c r="W926" s="1705"/>
      <c r="X926" s="1705"/>
      <c r="Y926" s="1705"/>
      <c r="Z926" s="1705"/>
      <c r="AA926" s="1705"/>
      <c r="AB926" s="1705"/>
      <c r="AC926" s="1705"/>
      <c r="AD926" s="1705"/>
      <c r="AE926" s="1705"/>
      <c r="AF926" s="1705"/>
      <c r="AG926" s="1705"/>
      <c r="AH926" s="1705"/>
    </row>
    <row r="927" spans="1:34" ht="15.75" customHeight="1">
      <c r="A927" s="1705"/>
      <c r="B927" s="1705"/>
      <c r="C927" s="1705"/>
      <c r="D927" s="1705"/>
      <c r="E927" s="1705"/>
      <c r="F927" s="1705"/>
      <c r="G927" s="1705"/>
      <c r="H927" s="1705"/>
      <c r="I927" s="1705"/>
      <c r="J927" s="1705"/>
      <c r="K927" s="1705"/>
      <c r="L927" s="1705"/>
      <c r="M927" s="1705"/>
      <c r="N927" s="1705"/>
      <c r="O927" s="1705"/>
      <c r="P927" s="1705"/>
      <c r="Q927" s="1705"/>
      <c r="R927" s="1705"/>
      <c r="S927" s="1705"/>
      <c r="T927" s="1705"/>
      <c r="U927" s="1705"/>
      <c r="V927" s="1705"/>
      <c r="W927" s="1705"/>
      <c r="X927" s="1705"/>
      <c r="Y927" s="1705"/>
      <c r="Z927" s="1705"/>
      <c r="AA927" s="1705"/>
      <c r="AB927" s="1705"/>
      <c r="AC927" s="1705"/>
      <c r="AD927" s="1705"/>
      <c r="AE927" s="1705"/>
      <c r="AF927" s="1705"/>
      <c r="AG927" s="1705"/>
      <c r="AH927" s="1705"/>
    </row>
    <row r="928" spans="1:34" ht="15.75" customHeight="1">
      <c r="A928" s="1705"/>
      <c r="B928" s="1705"/>
      <c r="C928" s="1705"/>
      <c r="D928" s="1705"/>
      <c r="E928" s="1705"/>
      <c r="F928" s="1705"/>
      <c r="G928" s="1705"/>
      <c r="H928" s="1705"/>
      <c r="I928" s="1705"/>
      <c r="J928" s="1705"/>
      <c r="K928" s="1705"/>
      <c r="L928" s="1705"/>
      <c r="M928" s="1705"/>
      <c r="N928" s="1705"/>
      <c r="O928" s="1705"/>
      <c r="P928" s="1705"/>
      <c r="Q928" s="1705"/>
      <c r="R928" s="1705"/>
      <c r="S928" s="1705"/>
      <c r="T928" s="1705"/>
      <c r="U928" s="1705"/>
      <c r="V928" s="1705"/>
      <c r="W928" s="1705"/>
      <c r="X928" s="1705"/>
      <c r="Y928" s="1705"/>
      <c r="Z928" s="1705"/>
      <c r="AA928" s="1705"/>
      <c r="AB928" s="1705"/>
      <c r="AC928" s="1705"/>
      <c r="AD928" s="1705"/>
      <c r="AE928" s="1705"/>
      <c r="AF928" s="1705"/>
      <c r="AG928" s="1705"/>
      <c r="AH928" s="1705"/>
    </row>
    <row r="929" spans="1:34" ht="15.75" customHeight="1">
      <c r="A929" s="1705"/>
      <c r="B929" s="1705"/>
      <c r="C929" s="1705"/>
      <c r="D929" s="1705"/>
      <c r="E929" s="1705"/>
      <c r="F929" s="1705"/>
      <c r="G929" s="1705"/>
      <c r="H929" s="1705"/>
      <c r="I929" s="1705"/>
      <c r="J929" s="1705"/>
      <c r="K929" s="1705"/>
      <c r="L929" s="1705"/>
      <c r="M929" s="1705"/>
      <c r="N929" s="1705"/>
      <c r="O929" s="1705"/>
      <c r="P929" s="1705"/>
      <c r="Q929" s="1705"/>
      <c r="R929" s="1705"/>
      <c r="S929" s="1705"/>
      <c r="T929" s="1705"/>
      <c r="U929" s="1705"/>
      <c r="V929" s="1705"/>
      <c r="W929" s="1705"/>
      <c r="X929" s="1705"/>
      <c r="Y929" s="1705"/>
      <c r="Z929" s="1705"/>
      <c r="AA929" s="1705"/>
      <c r="AB929" s="1705"/>
      <c r="AC929" s="1705"/>
      <c r="AD929" s="1705"/>
      <c r="AE929" s="1705"/>
      <c r="AF929" s="1705"/>
      <c r="AG929" s="1705"/>
      <c r="AH929" s="1705"/>
    </row>
    <row r="930" spans="1:34" ht="15.75" customHeight="1">
      <c r="A930" s="1705"/>
      <c r="B930" s="1705"/>
      <c r="C930" s="1705"/>
      <c r="D930" s="1705"/>
      <c r="E930" s="1705"/>
      <c r="F930" s="1705"/>
      <c r="G930" s="1705"/>
      <c r="H930" s="1705"/>
      <c r="I930" s="1705"/>
      <c r="J930" s="1705"/>
      <c r="K930" s="1705"/>
      <c r="L930" s="1705"/>
      <c r="M930" s="1705"/>
      <c r="N930" s="1705"/>
      <c r="O930" s="1705"/>
      <c r="P930" s="1705"/>
      <c r="Q930" s="1705"/>
      <c r="R930" s="1705"/>
      <c r="S930" s="1705"/>
      <c r="T930" s="1705"/>
      <c r="U930" s="1705"/>
      <c r="V930" s="1705"/>
      <c r="W930" s="1705"/>
      <c r="X930" s="1705"/>
      <c r="Y930" s="1705"/>
      <c r="Z930" s="1705"/>
      <c r="AA930" s="1705"/>
      <c r="AB930" s="1705"/>
      <c r="AC930" s="1705"/>
      <c r="AD930" s="1705"/>
      <c r="AE930" s="1705"/>
      <c r="AF930" s="1705"/>
      <c r="AG930" s="1705"/>
      <c r="AH930" s="1705"/>
    </row>
    <row r="931" spans="1:34" ht="15.75" customHeight="1">
      <c r="A931" s="1705"/>
      <c r="B931" s="1705"/>
      <c r="C931" s="1705"/>
      <c r="D931" s="1705"/>
      <c r="E931" s="1705"/>
      <c r="F931" s="1705"/>
      <c r="G931" s="1705"/>
      <c r="H931" s="1705"/>
      <c r="I931" s="1705"/>
      <c r="J931" s="1705"/>
      <c r="K931" s="1705"/>
      <c r="L931" s="1705"/>
      <c r="M931" s="1705"/>
      <c r="N931" s="1705"/>
      <c r="O931" s="1705"/>
      <c r="P931" s="1705"/>
      <c r="Q931" s="1705"/>
      <c r="R931" s="1705"/>
      <c r="S931" s="1705"/>
      <c r="T931" s="1705"/>
      <c r="U931" s="1705"/>
      <c r="V931" s="1705"/>
      <c r="W931" s="1705"/>
      <c r="X931" s="1705"/>
      <c r="Y931" s="1705"/>
      <c r="Z931" s="1705"/>
      <c r="AA931" s="1705"/>
      <c r="AB931" s="1705"/>
      <c r="AC931" s="1705"/>
      <c r="AD931" s="1705"/>
      <c r="AE931" s="1705"/>
      <c r="AF931" s="1705"/>
      <c r="AG931" s="1705"/>
      <c r="AH931" s="1705"/>
    </row>
    <row r="932" spans="1:34" ht="15.75" customHeight="1">
      <c r="A932" s="1705"/>
      <c r="B932" s="1705"/>
      <c r="C932" s="1705"/>
      <c r="D932" s="1705"/>
      <c r="E932" s="1705"/>
      <c r="F932" s="1705"/>
      <c r="G932" s="1705"/>
      <c r="H932" s="1705"/>
      <c r="I932" s="1705"/>
      <c r="J932" s="1705"/>
      <c r="K932" s="1705"/>
      <c r="L932" s="1705"/>
      <c r="M932" s="1705"/>
      <c r="N932" s="1705"/>
      <c r="O932" s="1705"/>
      <c r="P932" s="1705"/>
      <c r="Q932" s="1705"/>
      <c r="R932" s="1705"/>
      <c r="S932" s="1705"/>
      <c r="T932" s="1705"/>
      <c r="U932" s="1705"/>
      <c r="V932" s="1705"/>
      <c r="W932" s="1705"/>
      <c r="X932" s="1705"/>
      <c r="Y932" s="1705"/>
      <c r="Z932" s="1705"/>
      <c r="AA932" s="1705"/>
      <c r="AB932" s="1705"/>
      <c r="AC932" s="1705"/>
      <c r="AD932" s="1705"/>
      <c r="AE932" s="1705"/>
      <c r="AF932" s="1705"/>
      <c r="AG932" s="1705"/>
      <c r="AH932" s="1705"/>
    </row>
    <row r="933" spans="1:34" ht="15.75" customHeight="1">
      <c r="A933" s="1705"/>
      <c r="B933" s="1705"/>
      <c r="C933" s="1705"/>
      <c r="D933" s="1705"/>
      <c r="E933" s="1705"/>
      <c r="F933" s="1705"/>
      <c r="G933" s="1705"/>
      <c r="H933" s="1705"/>
      <c r="I933" s="1705"/>
      <c r="J933" s="1705"/>
      <c r="K933" s="1705"/>
      <c r="L933" s="1705"/>
      <c r="M933" s="1705"/>
      <c r="N933" s="1705"/>
      <c r="O933" s="1705"/>
      <c r="P933" s="1705"/>
      <c r="Q933" s="1705"/>
      <c r="R933" s="1705"/>
      <c r="S933" s="1705"/>
      <c r="T933" s="1705"/>
      <c r="U933" s="1705"/>
      <c r="V933" s="1705"/>
      <c r="W933" s="1705"/>
      <c r="X933" s="1705"/>
      <c r="Y933" s="1705"/>
      <c r="Z933" s="1705"/>
      <c r="AA933" s="1705"/>
      <c r="AB933" s="1705"/>
      <c r="AC933" s="1705"/>
      <c r="AD933" s="1705"/>
      <c r="AE933" s="1705"/>
      <c r="AF933" s="1705"/>
      <c r="AG933" s="1705"/>
      <c r="AH933" s="1705"/>
    </row>
    <row r="934" spans="1:34" ht="15.75" customHeight="1">
      <c r="A934" s="1705"/>
      <c r="B934" s="1705"/>
      <c r="C934" s="1705"/>
      <c r="D934" s="1705"/>
      <c r="E934" s="1705"/>
      <c r="F934" s="1705"/>
      <c r="G934" s="1705"/>
      <c r="H934" s="1705"/>
      <c r="I934" s="1705"/>
      <c r="J934" s="1705"/>
      <c r="K934" s="1705"/>
      <c r="L934" s="1705"/>
      <c r="M934" s="1705"/>
      <c r="N934" s="1705"/>
      <c r="O934" s="1705"/>
      <c r="P934" s="1705"/>
      <c r="Q934" s="1705"/>
      <c r="R934" s="1705"/>
      <c r="S934" s="1705"/>
      <c r="T934" s="1705"/>
      <c r="U934" s="1705"/>
      <c r="V934" s="1705"/>
      <c r="W934" s="1705"/>
      <c r="X934" s="1705"/>
      <c r="Y934" s="1705"/>
      <c r="Z934" s="1705"/>
      <c r="AA934" s="1705"/>
      <c r="AB934" s="1705"/>
      <c r="AC934" s="1705"/>
      <c r="AD934" s="1705"/>
      <c r="AE934" s="1705"/>
      <c r="AF934" s="1705"/>
      <c r="AG934" s="1705"/>
      <c r="AH934" s="1705"/>
    </row>
    <row r="935" spans="1:34" ht="15.75" customHeight="1">
      <c r="A935" s="1705"/>
      <c r="B935" s="1705"/>
      <c r="C935" s="1705"/>
      <c r="D935" s="1705"/>
      <c r="E935" s="1705"/>
      <c r="F935" s="1705"/>
      <c r="G935" s="1705"/>
      <c r="H935" s="1705"/>
      <c r="I935" s="1705"/>
      <c r="J935" s="1705"/>
      <c r="K935" s="1705"/>
      <c r="L935" s="1705"/>
      <c r="M935" s="1705"/>
      <c r="N935" s="1705"/>
      <c r="O935" s="1705"/>
      <c r="P935" s="1705"/>
      <c r="Q935" s="1705"/>
      <c r="R935" s="1705"/>
      <c r="S935" s="1705"/>
      <c r="T935" s="1705"/>
      <c r="U935" s="1705"/>
      <c r="V935" s="1705"/>
      <c r="W935" s="1705"/>
      <c r="X935" s="1705"/>
      <c r="Y935" s="1705"/>
      <c r="Z935" s="1705"/>
      <c r="AA935" s="1705"/>
      <c r="AB935" s="1705"/>
      <c r="AC935" s="1705"/>
      <c r="AD935" s="1705"/>
      <c r="AE935" s="1705"/>
      <c r="AF935" s="1705"/>
      <c r="AG935" s="1705"/>
      <c r="AH935" s="1705"/>
    </row>
    <row r="936" spans="1:34" ht="15.75" customHeight="1">
      <c r="A936" s="1705"/>
      <c r="B936" s="1705"/>
      <c r="C936" s="1705"/>
      <c r="D936" s="1705"/>
      <c r="E936" s="1705"/>
      <c r="F936" s="1705"/>
      <c r="G936" s="1705"/>
      <c r="H936" s="1705"/>
      <c r="I936" s="1705"/>
      <c r="J936" s="1705"/>
      <c r="K936" s="1705"/>
      <c r="L936" s="1705"/>
      <c r="M936" s="1705"/>
      <c r="N936" s="1705"/>
      <c r="O936" s="1705"/>
      <c r="P936" s="1705"/>
      <c r="Q936" s="1705"/>
      <c r="R936" s="1705"/>
      <c r="S936" s="1705"/>
      <c r="T936" s="1705"/>
      <c r="U936" s="1705"/>
      <c r="V936" s="1705"/>
      <c r="W936" s="1705"/>
      <c r="X936" s="1705"/>
      <c r="Y936" s="1705"/>
      <c r="Z936" s="1705"/>
      <c r="AA936" s="1705"/>
      <c r="AB936" s="1705"/>
      <c r="AC936" s="1705"/>
      <c r="AD936" s="1705"/>
      <c r="AE936" s="1705"/>
      <c r="AF936" s="1705"/>
      <c r="AG936" s="1705"/>
      <c r="AH936" s="1705"/>
    </row>
    <row r="937" spans="1:34" ht="15.75" customHeight="1">
      <c r="A937" s="1705"/>
      <c r="B937" s="1705"/>
      <c r="C937" s="1705"/>
      <c r="D937" s="1705"/>
      <c r="E937" s="1705"/>
      <c r="F937" s="1705"/>
      <c r="G937" s="1705"/>
      <c r="H937" s="1705"/>
      <c r="I937" s="1705"/>
      <c r="J937" s="1705"/>
      <c r="K937" s="1705"/>
      <c r="L937" s="1705"/>
      <c r="M937" s="1705"/>
      <c r="N937" s="1705"/>
      <c r="O937" s="1705"/>
      <c r="P937" s="1705"/>
      <c r="Q937" s="1705"/>
      <c r="R937" s="1705"/>
      <c r="S937" s="1705"/>
      <c r="T937" s="1705"/>
      <c r="U937" s="1705"/>
      <c r="V937" s="1705"/>
      <c r="W937" s="1705"/>
      <c r="X937" s="1705"/>
      <c r="Y937" s="1705"/>
      <c r="Z937" s="1705"/>
      <c r="AA937" s="1705"/>
      <c r="AB937" s="1705"/>
      <c r="AC937" s="1705"/>
      <c r="AD937" s="1705"/>
      <c r="AE937" s="1705"/>
      <c r="AF937" s="1705"/>
      <c r="AG937" s="1705"/>
      <c r="AH937" s="1705"/>
    </row>
    <row r="938" spans="1:34" ht="15.75" customHeight="1">
      <c r="A938" s="1705"/>
      <c r="B938" s="1705"/>
      <c r="C938" s="1705"/>
      <c r="D938" s="1705"/>
      <c r="E938" s="1705"/>
      <c r="F938" s="1705"/>
      <c r="G938" s="1705"/>
      <c r="H938" s="1705"/>
      <c r="I938" s="1705"/>
      <c r="J938" s="1705"/>
      <c r="K938" s="1705"/>
      <c r="L938" s="1705"/>
      <c r="M938" s="1705"/>
      <c r="N938" s="1705"/>
      <c r="O938" s="1705"/>
      <c r="P938" s="1705"/>
      <c r="Q938" s="1705"/>
      <c r="R938" s="1705"/>
      <c r="S938" s="1705"/>
      <c r="T938" s="1705"/>
      <c r="U938" s="1705"/>
      <c r="V938" s="1705"/>
      <c r="W938" s="1705"/>
      <c r="X938" s="1705"/>
      <c r="Y938" s="1705"/>
      <c r="Z938" s="1705"/>
      <c r="AA938" s="1705"/>
      <c r="AB938" s="1705"/>
      <c r="AC938" s="1705"/>
      <c r="AD938" s="1705"/>
      <c r="AE938" s="1705"/>
      <c r="AF938" s="1705"/>
      <c r="AG938" s="1705"/>
      <c r="AH938" s="1705"/>
    </row>
    <row r="939" spans="1:34" ht="15.75" customHeight="1">
      <c r="A939" s="1705"/>
      <c r="B939" s="1705"/>
      <c r="C939" s="1705"/>
      <c r="D939" s="1705"/>
      <c r="E939" s="1705"/>
      <c r="F939" s="1705"/>
      <c r="G939" s="1705"/>
      <c r="H939" s="1705"/>
      <c r="I939" s="1705"/>
      <c r="J939" s="1705"/>
      <c r="K939" s="1705"/>
      <c r="L939" s="1705"/>
      <c r="M939" s="1705"/>
      <c r="N939" s="1705"/>
      <c r="O939" s="1705"/>
      <c r="P939" s="1705"/>
      <c r="Q939" s="1705"/>
      <c r="R939" s="1705"/>
      <c r="S939" s="1705"/>
      <c r="T939" s="1705"/>
      <c r="U939" s="1705"/>
      <c r="V939" s="1705"/>
      <c r="W939" s="1705"/>
      <c r="X939" s="1705"/>
      <c r="Y939" s="1705"/>
      <c r="Z939" s="1705"/>
      <c r="AA939" s="1705"/>
      <c r="AB939" s="1705"/>
      <c r="AC939" s="1705"/>
      <c r="AD939" s="1705"/>
      <c r="AE939" s="1705"/>
      <c r="AF939" s="1705"/>
      <c r="AG939" s="1705"/>
      <c r="AH939" s="1705"/>
    </row>
    <row r="940" spans="1:34" ht="15.75" customHeight="1">
      <c r="A940" s="1705"/>
      <c r="B940" s="1705"/>
      <c r="C940" s="1705"/>
      <c r="D940" s="1705"/>
      <c r="E940" s="1705"/>
      <c r="F940" s="1705"/>
      <c r="G940" s="1705"/>
      <c r="H940" s="1705"/>
      <c r="I940" s="1705"/>
      <c r="J940" s="1705"/>
      <c r="K940" s="1705"/>
      <c r="L940" s="1705"/>
      <c r="M940" s="1705"/>
      <c r="N940" s="1705"/>
      <c r="O940" s="1705"/>
      <c r="P940" s="1705"/>
      <c r="Q940" s="1705"/>
      <c r="R940" s="1705"/>
      <c r="S940" s="1705"/>
      <c r="T940" s="1705"/>
      <c r="U940" s="1705"/>
      <c r="V940" s="1705"/>
      <c r="W940" s="1705"/>
      <c r="X940" s="1705"/>
      <c r="Y940" s="1705"/>
      <c r="Z940" s="1705"/>
      <c r="AA940" s="1705"/>
      <c r="AB940" s="1705"/>
      <c r="AC940" s="1705"/>
      <c r="AD940" s="1705"/>
      <c r="AE940" s="1705"/>
      <c r="AF940" s="1705"/>
      <c r="AG940" s="1705"/>
      <c r="AH940" s="1705"/>
    </row>
    <row r="941" spans="1:34" ht="15.75" customHeight="1">
      <c r="A941" s="1705"/>
      <c r="B941" s="1705"/>
      <c r="C941" s="1705"/>
      <c r="D941" s="1705"/>
      <c r="E941" s="1705"/>
      <c r="F941" s="1705"/>
      <c r="G941" s="1705"/>
      <c r="H941" s="1705"/>
      <c r="I941" s="1705"/>
      <c r="J941" s="1705"/>
      <c r="K941" s="1705"/>
      <c r="L941" s="1705"/>
      <c r="M941" s="1705"/>
      <c r="N941" s="1705"/>
      <c r="O941" s="1705"/>
      <c r="P941" s="1705"/>
      <c r="Q941" s="1705"/>
      <c r="R941" s="1705"/>
      <c r="S941" s="1705"/>
      <c r="T941" s="1705"/>
      <c r="U941" s="1705"/>
      <c r="V941" s="1705"/>
      <c r="W941" s="1705"/>
      <c r="X941" s="1705"/>
      <c r="Y941" s="1705"/>
      <c r="Z941" s="1705"/>
      <c r="AA941" s="1705"/>
      <c r="AB941" s="1705"/>
      <c r="AC941" s="1705"/>
      <c r="AD941" s="1705"/>
      <c r="AE941" s="1705"/>
      <c r="AF941" s="1705"/>
      <c r="AG941" s="1705"/>
      <c r="AH941" s="1705"/>
    </row>
    <row r="942" spans="1:34" ht="15.75" customHeight="1">
      <c r="A942" s="1705"/>
      <c r="B942" s="1705"/>
      <c r="C942" s="1705"/>
      <c r="D942" s="1705"/>
      <c r="E942" s="1705"/>
      <c r="F942" s="1705"/>
      <c r="G942" s="1705"/>
      <c r="H942" s="1705"/>
      <c r="I942" s="1705"/>
      <c r="J942" s="1705"/>
      <c r="K942" s="1705"/>
      <c r="L942" s="1705"/>
      <c r="M942" s="1705"/>
      <c r="N942" s="1705"/>
      <c r="O942" s="1705"/>
      <c r="P942" s="1705"/>
      <c r="Q942" s="1705"/>
      <c r="R942" s="1705"/>
      <c r="S942" s="1705"/>
      <c r="T942" s="1705"/>
      <c r="U942" s="1705"/>
      <c r="V942" s="1705"/>
      <c r="W942" s="1705"/>
      <c r="X942" s="1705"/>
      <c r="Y942" s="1705"/>
      <c r="Z942" s="1705"/>
      <c r="AA942" s="1705"/>
      <c r="AB942" s="1705"/>
      <c r="AC942" s="1705"/>
      <c r="AD942" s="1705"/>
      <c r="AE942" s="1705"/>
      <c r="AF942" s="1705"/>
      <c r="AG942" s="1705"/>
      <c r="AH942" s="1705"/>
    </row>
    <row r="943" spans="1:34" ht="15.75" customHeight="1">
      <c r="A943" s="1705"/>
      <c r="B943" s="1705"/>
      <c r="C943" s="1705"/>
      <c r="D943" s="1705"/>
      <c r="E943" s="1705"/>
      <c r="F943" s="1705"/>
      <c r="G943" s="1705"/>
      <c r="H943" s="1705"/>
      <c r="I943" s="1705"/>
      <c r="J943" s="1705"/>
      <c r="K943" s="1705"/>
      <c r="L943" s="1705"/>
      <c r="M943" s="1705"/>
      <c r="N943" s="1705"/>
      <c r="O943" s="1705"/>
      <c r="P943" s="1705"/>
      <c r="Q943" s="1705"/>
      <c r="R943" s="1705"/>
      <c r="S943" s="1705"/>
      <c r="T943" s="1705"/>
      <c r="U943" s="1705"/>
      <c r="V943" s="1705"/>
      <c r="W943" s="1705"/>
      <c r="X943" s="1705"/>
      <c r="Y943" s="1705"/>
      <c r="Z943" s="1705"/>
      <c r="AA943" s="1705"/>
      <c r="AB943" s="1705"/>
      <c r="AC943" s="1705"/>
      <c r="AD943" s="1705"/>
      <c r="AE943" s="1705"/>
      <c r="AF943" s="1705"/>
      <c r="AG943" s="1705"/>
      <c r="AH943" s="1705"/>
    </row>
    <row r="944" spans="1:34" ht="15.75" customHeight="1">
      <c r="A944" s="1705"/>
      <c r="B944" s="1705"/>
      <c r="C944" s="1705"/>
      <c r="D944" s="1705"/>
      <c r="E944" s="1705"/>
      <c r="F944" s="1705"/>
      <c r="G944" s="1705"/>
      <c r="H944" s="1705"/>
      <c r="I944" s="1705"/>
      <c r="J944" s="1705"/>
      <c r="K944" s="1705"/>
      <c r="L944" s="1705"/>
      <c r="M944" s="1705"/>
      <c r="N944" s="1705"/>
      <c r="O944" s="1705"/>
      <c r="P944" s="1705"/>
      <c r="Q944" s="1705"/>
      <c r="R944" s="1705"/>
      <c r="S944" s="1705"/>
      <c r="T944" s="1705"/>
      <c r="U944" s="1705"/>
      <c r="V944" s="1705"/>
      <c r="W944" s="1705"/>
      <c r="X944" s="1705"/>
      <c r="Y944" s="1705"/>
      <c r="Z944" s="1705"/>
      <c r="AA944" s="1705"/>
      <c r="AB944" s="1705"/>
      <c r="AC944" s="1705"/>
      <c r="AD944" s="1705"/>
      <c r="AE944" s="1705"/>
      <c r="AF944" s="1705"/>
      <c r="AG944" s="1705"/>
      <c r="AH944" s="1705"/>
    </row>
    <row r="945" spans="1:34" ht="15.75" customHeight="1">
      <c r="A945" s="1705"/>
      <c r="B945" s="1705"/>
      <c r="C945" s="1705"/>
      <c r="D945" s="1705"/>
      <c r="E945" s="1705"/>
      <c r="F945" s="1705"/>
      <c r="G945" s="1705"/>
      <c r="H945" s="1705"/>
      <c r="I945" s="1705"/>
      <c r="J945" s="1705"/>
      <c r="K945" s="1705"/>
      <c r="L945" s="1705"/>
      <c r="M945" s="1705"/>
      <c r="N945" s="1705"/>
      <c r="O945" s="1705"/>
      <c r="P945" s="1705"/>
      <c r="Q945" s="1705"/>
      <c r="R945" s="1705"/>
      <c r="S945" s="1705"/>
      <c r="T945" s="1705"/>
      <c r="U945" s="1705"/>
      <c r="V945" s="1705"/>
      <c r="W945" s="1705"/>
      <c r="X945" s="1705"/>
      <c r="Y945" s="1705"/>
      <c r="Z945" s="1705"/>
      <c r="AA945" s="1705"/>
      <c r="AB945" s="1705"/>
      <c r="AC945" s="1705"/>
      <c r="AD945" s="1705"/>
      <c r="AE945" s="1705"/>
      <c r="AF945" s="1705"/>
      <c r="AG945" s="1705"/>
      <c r="AH945" s="1705"/>
    </row>
    <row r="946" spans="1:34" ht="15.75" customHeight="1">
      <c r="A946" s="1705"/>
      <c r="B946" s="1705"/>
      <c r="C946" s="1705"/>
      <c r="D946" s="1705"/>
      <c r="E946" s="1705"/>
      <c r="F946" s="1705"/>
      <c r="G946" s="1705"/>
      <c r="H946" s="1705"/>
      <c r="I946" s="1705"/>
      <c r="J946" s="1705"/>
      <c r="K946" s="1705"/>
      <c r="L946" s="1705"/>
      <c r="M946" s="1705"/>
      <c r="N946" s="1705"/>
      <c r="O946" s="1705"/>
      <c r="P946" s="1705"/>
      <c r="Q946" s="1705"/>
      <c r="R946" s="1705"/>
      <c r="S946" s="1705"/>
      <c r="T946" s="1705"/>
      <c r="U946" s="1705"/>
      <c r="V946" s="1705"/>
      <c r="W946" s="1705"/>
      <c r="X946" s="1705"/>
      <c r="Y946" s="1705"/>
      <c r="Z946" s="1705"/>
      <c r="AA946" s="1705"/>
      <c r="AB946" s="1705"/>
      <c r="AC946" s="1705"/>
      <c r="AD946" s="1705"/>
      <c r="AE946" s="1705"/>
      <c r="AF946" s="1705"/>
      <c r="AG946" s="1705"/>
      <c r="AH946" s="1705"/>
    </row>
    <row r="947" spans="1:34" ht="15.75" customHeight="1">
      <c r="A947" s="1705"/>
      <c r="B947" s="1705"/>
      <c r="C947" s="1705"/>
      <c r="D947" s="1705"/>
      <c r="E947" s="1705"/>
      <c r="F947" s="1705"/>
      <c r="G947" s="1705"/>
      <c r="H947" s="1705"/>
      <c r="I947" s="1705"/>
      <c r="J947" s="1705"/>
      <c r="K947" s="1705"/>
      <c r="L947" s="1705"/>
      <c r="M947" s="1705"/>
      <c r="N947" s="1705"/>
      <c r="O947" s="1705"/>
      <c r="P947" s="1705"/>
      <c r="Q947" s="1705"/>
      <c r="R947" s="1705"/>
      <c r="S947" s="1705"/>
      <c r="T947" s="1705"/>
      <c r="U947" s="1705"/>
      <c r="V947" s="1705"/>
      <c r="W947" s="1705"/>
      <c r="X947" s="1705"/>
      <c r="Y947" s="1705"/>
      <c r="Z947" s="1705"/>
      <c r="AA947" s="1705"/>
      <c r="AB947" s="1705"/>
      <c r="AC947" s="1705"/>
      <c r="AD947" s="1705"/>
      <c r="AE947" s="1705"/>
      <c r="AF947" s="1705"/>
      <c r="AG947" s="1705"/>
      <c r="AH947" s="1705"/>
    </row>
    <row r="948" spans="1:34" ht="15.75" customHeight="1">
      <c r="A948" s="1705"/>
      <c r="B948" s="1705"/>
      <c r="C948" s="1705"/>
      <c r="D948" s="1705"/>
      <c r="E948" s="1705"/>
      <c r="F948" s="1705"/>
      <c r="G948" s="1705"/>
      <c r="H948" s="1705"/>
      <c r="I948" s="1705"/>
      <c r="J948" s="1705"/>
      <c r="K948" s="1705"/>
      <c r="L948" s="1705"/>
      <c r="M948" s="1705"/>
      <c r="N948" s="1705"/>
      <c r="O948" s="1705"/>
      <c r="P948" s="1705"/>
      <c r="Q948" s="1705"/>
      <c r="R948" s="1705"/>
      <c r="S948" s="1705"/>
      <c r="T948" s="1705"/>
      <c r="U948" s="1705"/>
      <c r="V948" s="1705"/>
      <c r="W948" s="1705"/>
      <c r="X948" s="1705"/>
      <c r="Y948" s="1705"/>
      <c r="Z948" s="1705"/>
      <c r="AA948" s="1705"/>
      <c r="AB948" s="1705"/>
      <c r="AC948" s="1705"/>
      <c r="AD948" s="1705"/>
      <c r="AE948" s="1705"/>
      <c r="AF948" s="1705"/>
      <c r="AG948" s="1705"/>
      <c r="AH948" s="1705"/>
    </row>
    <row r="949" spans="1:34" ht="15.75" customHeight="1">
      <c r="A949" s="1705"/>
      <c r="B949" s="1705"/>
      <c r="C949" s="1705"/>
      <c r="D949" s="1705"/>
      <c r="E949" s="1705"/>
      <c r="F949" s="1705"/>
      <c r="G949" s="1705"/>
      <c r="H949" s="1705"/>
      <c r="I949" s="1705"/>
      <c r="J949" s="1705"/>
      <c r="K949" s="1705"/>
      <c r="L949" s="1705"/>
      <c r="M949" s="1705"/>
      <c r="N949" s="1705"/>
      <c r="O949" s="1705"/>
      <c r="P949" s="1705"/>
      <c r="Q949" s="1705"/>
      <c r="R949" s="1705"/>
      <c r="S949" s="1705"/>
      <c r="T949" s="1705"/>
      <c r="U949" s="1705"/>
      <c r="V949" s="1705"/>
      <c r="W949" s="1705"/>
      <c r="X949" s="1705"/>
      <c r="Y949" s="1705"/>
      <c r="Z949" s="1705"/>
      <c r="AA949" s="1705"/>
      <c r="AB949" s="1705"/>
      <c r="AC949" s="1705"/>
      <c r="AD949" s="1705"/>
      <c r="AE949" s="1705"/>
      <c r="AF949" s="1705"/>
      <c r="AG949" s="1705"/>
      <c r="AH949" s="1705"/>
    </row>
    <row r="950" spans="1:34" ht="15.75" customHeight="1">
      <c r="A950" s="1705"/>
      <c r="B950" s="1705"/>
      <c r="C950" s="1705"/>
      <c r="D950" s="1705"/>
      <c r="E950" s="1705"/>
      <c r="F950" s="1705"/>
      <c r="G950" s="1705"/>
      <c r="H950" s="1705"/>
      <c r="I950" s="1705"/>
      <c r="J950" s="1705"/>
      <c r="K950" s="1705"/>
      <c r="L950" s="1705"/>
      <c r="M950" s="1705"/>
      <c r="N950" s="1705"/>
      <c r="O950" s="1705"/>
      <c r="P950" s="1705"/>
      <c r="Q950" s="1705"/>
      <c r="R950" s="1705"/>
      <c r="S950" s="1705"/>
      <c r="T950" s="1705"/>
      <c r="U950" s="1705"/>
      <c r="V950" s="1705"/>
      <c r="W950" s="1705"/>
      <c r="X950" s="1705"/>
      <c r="Y950" s="1705"/>
      <c r="Z950" s="1705"/>
      <c r="AA950" s="1705"/>
      <c r="AB950" s="1705"/>
      <c r="AC950" s="1705"/>
      <c r="AD950" s="1705"/>
      <c r="AE950" s="1705"/>
      <c r="AF950" s="1705"/>
      <c r="AG950" s="1705"/>
      <c r="AH950" s="1705"/>
    </row>
    <row r="951" spans="1:34" ht="15.75" customHeight="1">
      <c r="A951" s="1705"/>
      <c r="B951" s="1705"/>
      <c r="C951" s="1705"/>
      <c r="D951" s="1705"/>
      <c r="E951" s="1705"/>
      <c r="F951" s="1705"/>
      <c r="G951" s="1705"/>
      <c r="H951" s="1705"/>
      <c r="I951" s="1705"/>
      <c r="J951" s="1705"/>
      <c r="K951" s="1705"/>
      <c r="L951" s="1705"/>
      <c r="M951" s="1705"/>
      <c r="N951" s="1705"/>
      <c r="O951" s="1705"/>
      <c r="P951" s="1705"/>
      <c r="Q951" s="1705"/>
      <c r="R951" s="1705"/>
      <c r="S951" s="1705"/>
      <c r="T951" s="1705"/>
      <c r="U951" s="1705"/>
      <c r="V951" s="1705"/>
      <c r="W951" s="1705"/>
      <c r="X951" s="1705"/>
      <c r="Y951" s="1705"/>
      <c r="Z951" s="1705"/>
      <c r="AA951" s="1705"/>
      <c r="AB951" s="1705"/>
      <c r="AC951" s="1705"/>
      <c r="AD951" s="1705"/>
      <c r="AE951" s="1705"/>
      <c r="AF951" s="1705"/>
      <c r="AG951" s="1705"/>
      <c r="AH951" s="1705"/>
    </row>
    <row r="952" spans="1:34" ht="15.75" customHeight="1">
      <c r="A952" s="1705"/>
      <c r="B952" s="1705"/>
      <c r="C952" s="1705"/>
      <c r="D952" s="1705"/>
      <c r="E952" s="1705"/>
      <c r="F952" s="1705"/>
      <c r="G952" s="1705"/>
      <c r="H952" s="1705"/>
      <c r="I952" s="1705"/>
      <c r="J952" s="1705"/>
      <c r="K952" s="1705"/>
      <c r="L952" s="1705"/>
      <c r="M952" s="1705"/>
      <c r="N952" s="1705"/>
      <c r="O952" s="1705"/>
      <c r="P952" s="1705"/>
      <c r="Q952" s="1705"/>
      <c r="R952" s="1705"/>
      <c r="S952" s="1705"/>
      <c r="T952" s="1705"/>
      <c r="U952" s="1705"/>
      <c r="V952" s="1705"/>
      <c r="W952" s="1705"/>
      <c r="X952" s="1705"/>
      <c r="Y952" s="1705"/>
      <c r="Z952" s="1705"/>
      <c r="AA952" s="1705"/>
      <c r="AB952" s="1705"/>
      <c r="AC952" s="1705"/>
      <c r="AD952" s="1705"/>
      <c r="AE952" s="1705"/>
      <c r="AF952" s="1705"/>
      <c r="AG952" s="1705"/>
      <c r="AH952" s="1705"/>
    </row>
    <row r="953" spans="1:34" ht="15.75" customHeight="1">
      <c r="A953" s="1705"/>
      <c r="B953" s="1705"/>
      <c r="C953" s="1705"/>
      <c r="D953" s="1705"/>
      <c r="E953" s="1705"/>
      <c r="F953" s="1705"/>
      <c r="G953" s="1705"/>
      <c r="H953" s="1705"/>
      <c r="I953" s="1705"/>
      <c r="J953" s="1705"/>
      <c r="K953" s="1705"/>
      <c r="L953" s="1705"/>
      <c r="M953" s="1705"/>
      <c r="N953" s="1705"/>
      <c r="O953" s="1705"/>
      <c r="P953" s="1705"/>
      <c r="Q953" s="1705"/>
      <c r="R953" s="1705"/>
      <c r="S953" s="1705"/>
      <c r="T953" s="1705"/>
      <c r="U953" s="1705"/>
      <c r="V953" s="1705"/>
      <c r="W953" s="1705"/>
      <c r="X953" s="1705"/>
      <c r="Y953" s="1705"/>
      <c r="Z953" s="1705"/>
      <c r="AA953" s="1705"/>
      <c r="AB953" s="1705"/>
      <c r="AC953" s="1705"/>
      <c r="AD953" s="1705"/>
      <c r="AE953" s="1705"/>
      <c r="AF953" s="1705"/>
      <c r="AG953" s="1705"/>
      <c r="AH953" s="1705"/>
    </row>
    <row r="954" spans="1:34" ht="15.75" customHeight="1">
      <c r="A954" s="1705"/>
      <c r="B954" s="1705"/>
      <c r="C954" s="1705"/>
      <c r="D954" s="1705"/>
      <c r="E954" s="1705"/>
      <c r="F954" s="1705"/>
      <c r="G954" s="1705"/>
      <c r="H954" s="1705"/>
      <c r="I954" s="1705"/>
      <c r="J954" s="1705"/>
      <c r="K954" s="1705"/>
      <c r="L954" s="1705"/>
      <c r="M954" s="1705"/>
      <c r="N954" s="1705"/>
      <c r="O954" s="1705"/>
      <c r="P954" s="1705"/>
      <c r="Q954" s="1705"/>
      <c r="R954" s="1705"/>
      <c r="S954" s="1705"/>
      <c r="T954" s="1705"/>
      <c r="U954" s="1705"/>
      <c r="V954" s="1705"/>
      <c r="W954" s="1705"/>
      <c r="X954" s="1705"/>
      <c r="Y954" s="1705"/>
      <c r="Z954" s="1705"/>
      <c r="AA954" s="1705"/>
      <c r="AB954" s="1705"/>
      <c r="AC954" s="1705"/>
      <c r="AD954" s="1705"/>
      <c r="AE954" s="1705"/>
      <c r="AF954" s="1705"/>
      <c r="AG954" s="1705"/>
      <c r="AH954" s="1705"/>
    </row>
    <row r="955" spans="1:34" ht="15.75" customHeight="1">
      <c r="A955" s="1705"/>
      <c r="B955" s="1705"/>
      <c r="C955" s="1705"/>
      <c r="D955" s="1705"/>
      <c r="E955" s="1705"/>
      <c r="F955" s="1705"/>
      <c r="G955" s="1705"/>
      <c r="H955" s="1705"/>
      <c r="I955" s="1705"/>
      <c r="J955" s="1705"/>
      <c r="K955" s="1705"/>
      <c r="L955" s="1705"/>
      <c r="M955" s="1705"/>
      <c r="N955" s="1705"/>
      <c r="O955" s="1705"/>
      <c r="P955" s="1705"/>
      <c r="Q955" s="1705"/>
      <c r="R955" s="1705"/>
      <c r="S955" s="1705"/>
      <c r="T955" s="1705"/>
      <c r="U955" s="1705"/>
      <c r="V955" s="1705"/>
      <c r="W955" s="1705"/>
      <c r="X955" s="1705"/>
      <c r="Y955" s="1705"/>
      <c r="Z955" s="1705"/>
      <c r="AA955" s="1705"/>
      <c r="AB955" s="1705"/>
      <c r="AC955" s="1705"/>
      <c r="AD955" s="1705"/>
      <c r="AE955" s="1705"/>
      <c r="AF955" s="1705"/>
      <c r="AG955" s="1705"/>
      <c r="AH955" s="1705"/>
    </row>
    <row r="956" spans="1:34" ht="15.75" customHeight="1">
      <c r="A956" s="1705"/>
      <c r="B956" s="1705"/>
      <c r="C956" s="1705"/>
      <c r="D956" s="1705"/>
      <c r="E956" s="1705"/>
      <c r="F956" s="1705"/>
      <c r="G956" s="1705"/>
      <c r="H956" s="1705"/>
      <c r="I956" s="1705"/>
      <c r="J956" s="1705"/>
      <c r="K956" s="1705"/>
      <c r="L956" s="1705"/>
      <c r="M956" s="1705"/>
      <c r="N956" s="1705"/>
      <c r="O956" s="1705"/>
      <c r="P956" s="1705"/>
      <c r="Q956" s="1705"/>
      <c r="R956" s="1705"/>
      <c r="S956" s="1705"/>
      <c r="T956" s="1705"/>
      <c r="U956" s="1705"/>
      <c r="V956" s="1705"/>
      <c r="W956" s="1705"/>
      <c r="X956" s="1705"/>
      <c r="Y956" s="1705"/>
      <c r="Z956" s="1705"/>
      <c r="AA956" s="1705"/>
      <c r="AB956" s="1705"/>
      <c r="AC956" s="1705"/>
      <c r="AD956" s="1705"/>
      <c r="AE956" s="1705"/>
      <c r="AF956" s="1705"/>
      <c r="AG956" s="1705"/>
      <c r="AH956" s="1705"/>
    </row>
    <row r="957" spans="1:34" ht="15.75" customHeight="1">
      <c r="A957" s="1705"/>
      <c r="B957" s="1705"/>
      <c r="C957" s="1705"/>
      <c r="D957" s="1705"/>
      <c r="E957" s="1705"/>
      <c r="F957" s="1705"/>
      <c r="G957" s="1705"/>
      <c r="H957" s="1705"/>
      <c r="I957" s="1705"/>
      <c r="J957" s="1705"/>
      <c r="K957" s="1705"/>
      <c r="L957" s="1705"/>
      <c r="M957" s="1705"/>
      <c r="N957" s="1705"/>
      <c r="O957" s="1705"/>
      <c r="P957" s="1705"/>
      <c r="Q957" s="1705"/>
      <c r="R957" s="1705"/>
      <c r="S957" s="1705"/>
      <c r="T957" s="1705"/>
      <c r="U957" s="1705"/>
      <c r="V957" s="1705"/>
      <c r="W957" s="1705"/>
      <c r="X957" s="1705"/>
      <c r="Y957" s="1705"/>
      <c r="Z957" s="1705"/>
      <c r="AA957" s="1705"/>
      <c r="AB957" s="1705"/>
      <c r="AC957" s="1705"/>
      <c r="AD957" s="1705"/>
      <c r="AE957" s="1705"/>
      <c r="AF957" s="1705"/>
      <c r="AG957" s="1705"/>
      <c r="AH957" s="1705"/>
    </row>
    <row r="958" spans="1:34" ht="15.75" customHeight="1">
      <c r="A958" s="1705"/>
      <c r="B958" s="1705"/>
      <c r="C958" s="1705"/>
      <c r="D958" s="1705"/>
      <c r="E958" s="1705"/>
      <c r="F958" s="1705"/>
      <c r="G958" s="1705"/>
      <c r="H958" s="1705"/>
      <c r="I958" s="1705"/>
      <c r="J958" s="1705"/>
      <c r="K958" s="1705"/>
      <c r="L958" s="1705"/>
      <c r="M958" s="1705"/>
      <c r="N958" s="1705"/>
      <c r="O958" s="1705"/>
      <c r="P958" s="1705"/>
      <c r="Q958" s="1705"/>
      <c r="R958" s="1705"/>
      <c r="S958" s="1705"/>
      <c r="T958" s="1705"/>
      <c r="U958" s="1705"/>
      <c r="V958" s="1705"/>
      <c r="W958" s="1705"/>
      <c r="X958" s="1705"/>
      <c r="Y958" s="1705"/>
      <c r="Z958" s="1705"/>
      <c r="AA958" s="1705"/>
      <c r="AB958" s="1705"/>
      <c r="AC958" s="1705"/>
      <c r="AD958" s="1705"/>
      <c r="AE958" s="1705"/>
      <c r="AF958" s="1705"/>
      <c r="AG958" s="1705"/>
      <c r="AH958" s="1705"/>
    </row>
    <row r="959" spans="1:34" ht="15.75" customHeight="1">
      <c r="A959" s="1705"/>
      <c r="B959" s="1705"/>
      <c r="C959" s="1705"/>
      <c r="D959" s="1705"/>
      <c r="E959" s="1705"/>
      <c r="F959" s="1705"/>
      <c r="G959" s="1705"/>
      <c r="H959" s="1705"/>
      <c r="I959" s="1705"/>
      <c r="J959" s="1705"/>
      <c r="K959" s="1705"/>
      <c r="L959" s="1705"/>
      <c r="M959" s="1705"/>
      <c r="N959" s="1705"/>
      <c r="O959" s="1705"/>
      <c r="P959" s="1705"/>
      <c r="Q959" s="1705"/>
      <c r="R959" s="1705"/>
      <c r="S959" s="1705"/>
      <c r="T959" s="1705"/>
      <c r="U959" s="1705"/>
      <c r="V959" s="1705"/>
      <c r="W959" s="1705"/>
      <c r="X959" s="1705"/>
      <c r="Y959" s="1705"/>
      <c r="Z959" s="1705"/>
      <c r="AA959" s="1705"/>
      <c r="AB959" s="1705"/>
      <c r="AC959" s="1705"/>
      <c r="AD959" s="1705"/>
      <c r="AE959" s="1705"/>
      <c r="AF959" s="1705"/>
      <c r="AG959" s="1705"/>
      <c r="AH959" s="1705"/>
    </row>
    <row r="960" spans="1:34" ht="15.75" customHeight="1">
      <c r="A960" s="1705"/>
      <c r="B960" s="1705"/>
      <c r="C960" s="1705"/>
      <c r="D960" s="1705"/>
      <c r="E960" s="1705"/>
      <c r="F960" s="1705"/>
      <c r="G960" s="1705"/>
      <c r="H960" s="1705"/>
      <c r="I960" s="1705"/>
      <c r="J960" s="1705"/>
      <c r="K960" s="1705"/>
      <c r="L960" s="1705"/>
      <c r="M960" s="1705"/>
      <c r="N960" s="1705"/>
      <c r="O960" s="1705"/>
      <c r="P960" s="1705"/>
      <c r="Q960" s="1705"/>
      <c r="R960" s="1705"/>
      <c r="S960" s="1705"/>
      <c r="T960" s="1705"/>
      <c r="U960" s="1705"/>
      <c r="V960" s="1705"/>
      <c r="W960" s="1705"/>
      <c r="X960" s="1705"/>
      <c r="Y960" s="1705"/>
      <c r="Z960" s="1705"/>
      <c r="AA960" s="1705"/>
      <c r="AB960" s="1705"/>
      <c r="AC960" s="1705"/>
      <c r="AD960" s="1705"/>
      <c r="AE960" s="1705"/>
      <c r="AF960" s="1705"/>
      <c r="AG960" s="1705"/>
      <c r="AH960" s="1705"/>
    </row>
    <row r="961" spans="1:34" ht="15.75" customHeight="1">
      <c r="A961" s="1705"/>
      <c r="B961" s="1705"/>
      <c r="C961" s="1705"/>
      <c r="D961" s="1705"/>
      <c r="E961" s="1705"/>
      <c r="F961" s="1705"/>
      <c r="G961" s="1705"/>
      <c r="H961" s="1705"/>
      <c r="I961" s="1705"/>
      <c r="J961" s="1705"/>
      <c r="K961" s="1705"/>
      <c r="L961" s="1705"/>
      <c r="M961" s="1705"/>
      <c r="N961" s="1705"/>
      <c r="O961" s="1705"/>
      <c r="P961" s="1705"/>
      <c r="Q961" s="1705"/>
      <c r="R961" s="1705"/>
      <c r="S961" s="1705"/>
      <c r="T961" s="1705"/>
      <c r="U961" s="1705"/>
      <c r="V961" s="1705"/>
      <c r="W961" s="1705"/>
      <c r="X961" s="1705"/>
      <c r="Y961" s="1705"/>
      <c r="Z961" s="1705"/>
      <c r="AA961" s="1705"/>
      <c r="AB961" s="1705"/>
      <c r="AC961" s="1705"/>
      <c r="AD961" s="1705"/>
      <c r="AE961" s="1705"/>
      <c r="AF961" s="1705"/>
      <c r="AG961" s="1705"/>
      <c r="AH961" s="1705"/>
    </row>
    <row r="962" spans="1:34" ht="15.75" customHeight="1">
      <c r="A962" s="1705"/>
      <c r="B962" s="1705"/>
      <c r="C962" s="1705"/>
      <c r="D962" s="1705"/>
      <c r="E962" s="1705"/>
      <c r="F962" s="1705"/>
      <c r="G962" s="1705"/>
      <c r="H962" s="1705"/>
      <c r="I962" s="1705"/>
      <c r="J962" s="1705"/>
      <c r="K962" s="1705"/>
      <c r="L962" s="1705"/>
      <c r="M962" s="1705"/>
      <c r="N962" s="1705"/>
      <c r="O962" s="1705"/>
      <c r="P962" s="1705"/>
      <c r="Q962" s="1705"/>
      <c r="R962" s="1705"/>
      <c r="S962" s="1705"/>
      <c r="T962" s="1705"/>
      <c r="U962" s="1705"/>
      <c r="V962" s="1705"/>
      <c r="W962" s="1705"/>
      <c r="X962" s="1705"/>
      <c r="Y962" s="1705"/>
      <c r="Z962" s="1705"/>
      <c r="AA962" s="1705"/>
      <c r="AB962" s="1705"/>
      <c r="AC962" s="1705"/>
      <c r="AD962" s="1705"/>
      <c r="AE962" s="1705"/>
      <c r="AF962" s="1705"/>
      <c r="AG962" s="1705"/>
      <c r="AH962" s="1705"/>
    </row>
    <row r="963" spans="1:34" ht="15.75" customHeight="1">
      <c r="A963" s="1705"/>
      <c r="B963" s="1705"/>
      <c r="C963" s="1705"/>
      <c r="D963" s="1705"/>
      <c r="E963" s="1705"/>
      <c r="F963" s="1705"/>
      <c r="G963" s="1705"/>
      <c r="H963" s="1705"/>
      <c r="I963" s="1705"/>
      <c r="J963" s="1705"/>
      <c r="K963" s="1705"/>
      <c r="L963" s="1705"/>
      <c r="M963" s="1705"/>
      <c r="N963" s="1705"/>
      <c r="O963" s="1705"/>
      <c r="P963" s="1705"/>
      <c r="Q963" s="1705"/>
      <c r="R963" s="1705"/>
      <c r="S963" s="1705"/>
      <c r="T963" s="1705"/>
      <c r="U963" s="1705"/>
      <c r="V963" s="1705"/>
      <c r="W963" s="1705"/>
      <c r="X963" s="1705"/>
      <c r="Y963" s="1705"/>
      <c r="Z963" s="1705"/>
      <c r="AA963" s="1705"/>
      <c r="AB963" s="1705"/>
      <c r="AC963" s="1705"/>
      <c r="AD963" s="1705"/>
      <c r="AE963" s="1705"/>
      <c r="AF963" s="1705"/>
      <c r="AG963" s="1705"/>
      <c r="AH963" s="1705"/>
    </row>
    <row r="964" spans="1:34" ht="15.75" customHeight="1">
      <c r="A964" s="1705"/>
      <c r="B964" s="1705"/>
      <c r="C964" s="1705"/>
      <c r="D964" s="1705"/>
      <c r="E964" s="1705"/>
      <c r="F964" s="1705"/>
      <c r="G964" s="1705"/>
      <c r="H964" s="1705"/>
      <c r="I964" s="1705"/>
      <c r="J964" s="1705"/>
      <c r="K964" s="1705"/>
      <c r="L964" s="1705"/>
      <c r="M964" s="1705"/>
      <c r="N964" s="1705"/>
      <c r="O964" s="1705"/>
      <c r="P964" s="1705"/>
      <c r="Q964" s="1705"/>
      <c r="R964" s="1705"/>
      <c r="S964" s="1705"/>
      <c r="T964" s="1705"/>
      <c r="U964" s="1705"/>
      <c r="V964" s="1705"/>
      <c r="W964" s="1705"/>
      <c r="X964" s="1705"/>
      <c r="Y964" s="1705"/>
      <c r="Z964" s="1705"/>
      <c r="AA964" s="1705"/>
      <c r="AB964" s="1705"/>
      <c r="AC964" s="1705"/>
      <c r="AD964" s="1705"/>
      <c r="AE964" s="1705"/>
      <c r="AF964" s="1705"/>
      <c r="AG964" s="1705"/>
      <c r="AH964" s="1705"/>
    </row>
    <row r="965" spans="1:34" ht="15.75" customHeight="1">
      <c r="A965" s="1705"/>
      <c r="B965" s="1705"/>
      <c r="C965" s="1705"/>
      <c r="D965" s="1705"/>
      <c r="E965" s="1705"/>
      <c r="F965" s="1705"/>
      <c r="G965" s="1705"/>
      <c r="H965" s="1705"/>
      <c r="I965" s="1705"/>
      <c r="J965" s="1705"/>
      <c r="K965" s="1705"/>
      <c r="L965" s="1705"/>
      <c r="M965" s="1705"/>
      <c r="N965" s="1705"/>
      <c r="O965" s="1705"/>
      <c r="P965" s="1705"/>
      <c r="Q965" s="1705"/>
      <c r="R965" s="1705"/>
      <c r="S965" s="1705"/>
      <c r="T965" s="1705"/>
      <c r="U965" s="1705"/>
      <c r="V965" s="1705"/>
      <c r="W965" s="1705"/>
      <c r="X965" s="1705"/>
      <c r="Y965" s="1705"/>
      <c r="Z965" s="1705"/>
      <c r="AA965" s="1705"/>
      <c r="AB965" s="1705"/>
      <c r="AC965" s="1705"/>
      <c r="AD965" s="1705"/>
      <c r="AE965" s="1705"/>
      <c r="AF965" s="1705"/>
      <c r="AG965" s="1705"/>
      <c r="AH965" s="1705"/>
    </row>
    <row r="966" spans="1:34" ht="15.75" customHeight="1">
      <c r="A966" s="1705"/>
      <c r="B966" s="1705"/>
      <c r="C966" s="1705"/>
      <c r="D966" s="1705"/>
      <c r="E966" s="1705"/>
      <c r="F966" s="1705"/>
      <c r="G966" s="1705"/>
      <c r="H966" s="1705"/>
      <c r="I966" s="1705"/>
      <c r="J966" s="1705"/>
      <c r="K966" s="1705"/>
      <c r="L966" s="1705"/>
      <c r="M966" s="1705"/>
      <c r="N966" s="1705"/>
      <c r="O966" s="1705"/>
      <c r="P966" s="1705"/>
      <c r="Q966" s="1705"/>
      <c r="R966" s="1705"/>
      <c r="S966" s="1705"/>
      <c r="T966" s="1705"/>
      <c r="U966" s="1705"/>
      <c r="V966" s="1705"/>
      <c r="W966" s="1705"/>
      <c r="X966" s="1705"/>
      <c r="Y966" s="1705"/>
      <c r="Z966" s="1705"/>
      <c r="AA966" s="1705"/>
      <c r="AB966" s="1705"/>
      <c r="AC966" s="1705"/>
      <c r="AD966" s="1705"/>
      <c r="AE966" s="1705"/>
      <c r="AF966" s="1705"/>
      <c r="AG966" s="1705"/>
      <c r="AH966" s="1705"/>
    </row>
    <row r="967" spans="1:34" ht="15.75" customHeight="1">
      <c r="A967" s="1705"/>
      <c r="B967" s="1705"/>
      <c r="C967" s="1705"/>
      <c r="D967" s="1705"/>
      <c r="E967" s="1705"/>
      <c r="F967" s="1705"/>
      <c r="G967" s="1705"/>
      <c r="H967" s="1705"/>
      <c r="I967" s="1705"/>
      <c r="J967" s="1705"/>
      <c r="K967" s="1705"/>
      <c r="L967" s="1705"/>
      <c r="M967" s="1705"/>
      <c r="N967" s="1705"/>
      <c r="O967" s="1705"/>
      <c r="P967" s="1705"/>
      <c r="Q967" s="1705"/>
      <c r="R967" s="1705"/>
      <c r="S967" s="1705"/>
      <c r="T967" s="1705"/>
      <c r="U967" s="1705"/>
      <c r="V967" s="1705"/>
      <c r="W967" s="1705"/>
      <c r="X967" s="1705"/>
      <c r="Y967" s="1705"/>
      <c r="Z967" s="1705"/>
      <c r="AA967" s="1705"/>
      <c r="AB967" s="1705"/>
      <c r="AC967" s="1705"/>
      <c r="AD967" s="1705"/>
      <c r="AE967" s="1705"/>
      <c r="AF967" s="1705"/>
      <c r="AG967" s="1705"/>
      <c r="AH967" s="1705"/>
    </row>
    <row r="968" spans="1:34" ht="15.75" customHeight="1">
      <c r="A968" s="1705"/>
      <c r="B968" s="1705"/>
      <c r="C968" s="1705"/>
      <c r="D968" s="1705"/>
      <c r="E968" s="1705"/>
      <c r="F968" s="1705"/>
      <c r="G968" s="1705"/>
      <c r="H968" s="1705"/>
      <c r="I968" s="1705"/>
      <c r="J968" s="1705"/>
      <c r="K968" s="1705"/>
      <c r="L968" s="1705"/>
      <c r="M968" s="1705"/>
      <c r="N968" s="1705"/>
      <c r="O968" s="1705"/>
      <c r="P968" s="1705"/>
      <c r="Q968" s="1705"/>
      <c r="R968" s="1705"/>
      <c r="S968" s="1705"/>
      <c r="T968" s="1705"/>
      <c r="U968" s="1705"/>
      <c r="V968" s="1705"/>
      <c r="W968" s="1705"/>
      <c r="X968" s="1705"/>
      <c r="Y968" s="1705"/>
      <c r="Z968" s="1705"/>
      <c r="AA968" s="1705"/>
      <c r="AB968" s="1705"/>
      <c r="AC968" s="1705"/>
      <c r="AD968" s="1705"/>
      <c r="AE968" s="1705"/>
      <c r="AF968" s="1705"/>
      <c r="AG968" s="1705"/>
      <c r="AH968" s="1705"/>
    </row>
    <row r="969" spans="1:34" ht="15.75" customHeight="1">
      <c r="A969" s="1705"/>
      <c r="B969" s="1705"/>
      <c r="C969" s="1705"/>
      <c r="D969" s="1705"/>
      <c r="E969" s="1705"/>
      <c r="F969" s="1705"/>
      <c r="G969" s="1705"/>
      <c r="H969" s="1705"/>
      <c r="I969" s="1705"/>
      <c r="J969" s="1705"/>
      <c r="K969" s="1705"/>
      <c r="L969" s="1705"/>
      <c r="M969" s="1705"/>
      <c r="N969" s="1705"/>
      <c r="O969" s="1705"/>
      <c r="P969" s="1705"/>
      <c r="Q969" s="1705"/>
      <c r="R969" s="1705"/>
      <c r="S969" s="1705"/>
      <c r="T969" s="1705"/>
      <c r="U969" s="1705"/>
      <c r="V969" s="1705"/>
      <c r="W969" s="1705"/>
      <c r="X969" s="1705"/>
      <c r="Y969" s="1705"/>
      <c r="Z969" s="1705"/>
      <c r="AA969" s="1705"/>
      <c r="AB969" s="1705"/>
      <c r="AC969" s="1705"/>
      <c r="AD969" s="1705"/>
      <c r="AE969" s="1705"/>
      <c r="AF969" s="1705"/>
      <c r="AG969" s="1705"/>
      <c r="AH969" s="1705"/>
    </row>
    <row r="970" spans="1:34" ht="15.75" customHeight="1">
      <c r="A970" s="1705"/>
      <c r="B970" s="1705"/>
      <c r="C970" s="1705"/>
      <c r="D970" s="1705"/>
      <c r="E970" s="1705"/>
      <c r="F970" s="1705"/>
      <c r="G970" s="1705"/>
      <c r="H970" s="1705"/>
      <c r="I970" s="1705"/>
      <c r="J970" s="1705"/>
      <c r="K970" s="1705"/>
      <c r="L970" s="1705"/>
      <c r="M970" s="1705"/>
      <c r="N970" s="1705"/>
      <c r="O970" s="1705"/>
      <c r="P970" s="1705"/>
      <c r="Q970" s="1705"/>
      <c r="R970" s="1705"/>
      <c r="S970" s="1705"/>
      <c r="T970" s="1705"/>
      <c r="U970" s="1705"/>
      <c r="V970" s="1705"/>
      <c r="W970" s="1705"/>
      <c r="X970" s="1705"/>
      <c r="Y970" s="1705"/>
      <c r="Z970" s="1705"/>
      <c r="AA970" s="1705"/>
      <c r="AB970" s="1705"/>
      <c r="AC970" s="1705"/>
      <c r="AD970" s="1705"/>
      <c r="AE970" s="1705"/>
      <c r="AF970" s="1705"/>
      <c r="AG970" s="1705"/>
      <c r="AH970" s="1705"/>
    </row>
    <row r="971" spans="1:34" ht="15.75" customHeight="1">
      <c r="A971" s="1705"/>
      <c r="B971" s="1705"/>
      <c r="C971" s="1705"/>
      <c r="D971" s="1705"/>
      <c r="E971" s="1705"/>
      <c r="F971" s="1705"/>
      <c r="G971" s="1705"/>
      <c r="H971" s="1705"/>
      <c r="I971" s="1705"/>
      <c r="J971" s="1705"/>
      <c r="K971" s="1705"/>
      <c r="L971" s="1705"/>
      <c r="M971" s="1705"/>
      <c r="N971" s="1705"/>
      <c r="O971" s="1705"/>
      <c r="P971" s="1705"/>
      <c r="Q971" s="1705"/>
      <c r="R971" s="1705"/>
      <c r="S971" s="1705"/>
      <c r="T971" s="1705"/>
      <c r="U971" s="1705"/>
      <c r="V971" s="1705"/>
      <c r="W971" s="1705"/>
      <c r="X971" s="1705"/>
      <c r="Y971" s="1705"/>
      <c r="Z971" s="1705"/>
      <c r="AA971" s="1705"/>
      <c r="AB971" s="1705"/>
      <c r="AC971" s="1705"/>
      <c r="AD971" s="1705"/>
      <c r="AE971" s="1705"/>
      <c r="AF971" s="1705"/>
      <c r="AG971" s="1705"/>
      <c r="AH971" s="1705"/>
    </row>
    <row r="972" spans="1:34" ht="15.75" customHeight="1">
      <c r="A972" s="1705"/>
      <c r="B972" s="1705"/>
      <c r="C972" s="1705"/>
      <c r="D972" s="1705"/>
      <c r="E972" s="1705"/>
      <c r="F972" s="1705"/>
      <c r="G972" s="1705"/>
      <c r="H972" s="1705"/>
      <c r="I972" s="1705"/>
      <c r="J972" s="1705"/>
      <c r="K972" s="1705"/>
      <c r="L972" s="1705"/>
      <c r="M972" s="1705"/>
      <c r="N972" s="1705"/>
      <c r="O972" s="1705"/>
      <c r="P972" s="1705"/>
      <c r="Q972" s="1705"/>
      <c r="R972" s="1705"/>
      <c r="S972" s="1705"/>
      <c r="T972" s="1705"/>
      <c r="U972" s="1705"/>
      <c r="V972" s="1705"/>
      <c r="W972" s="1705"/>
      <c r="X972" s="1705"/>
      <c r="Y972" s="1705"/>
      <c r="Z972" s="1705"/>
      <c r="AA972" s="1705"/>
      <c r="AB972" s="1705"/>
      <c r="AC972" s="1705"/>
      <c r="AD972" s="1705"/>
      <c r="AE972" s="1705"/>
      <c r="AF972" s="1705"/>
      <c r="AG972" s="1705"/>
      <c r="AH972" s="1705"/>
    </row>
    <row r="973" spans="1:34" ht="15.75" customHeight="1">
      <c r="A973" s="1705"/>
      <c r="B973" s="1705"/>
      <c r="C973" s="1705"/>
      <c r="D973" s="1705"/>
      <c r="E973" s="1705"/>
      <c r="F973" s="1705"/>
      <c r="G973" s="1705"/>
      <c r="H973" s="1705"/>
      <c r="I973" s="1705"/>
      <c r="J973" s="1705"/>
      <c r="K973" s="1705"/>
      <c r="L973" s="1705"/>
      <c r="M973" s="1705"/>
      <c r="N973" s="1705"/>
      <c r="O973" s="1705"/>
      <c r="P973" s="1705"/>
      <c r="Q973" s="1705"/>
      <c r="R973" s="1705"/>
      <c r="S973" s="1705"/>
      <c r="T973" s="1705"/>
      <c r="U973" s="1705"/>
      <c r="V973" s="1705"/>
      <c r="W973" s="1705"/>
      <c r="X973" s="1705"/>
      <c r="Y973" s="1705"/>
      <c r="Z973" s="1705"/>
      <c r="AA973" s="1705"/>
      <c r="AB973" s="1705"/>
      <c r="AC973" s="1705"/>
      <c r="AD973" s="1705"/>
      <c r="AE973" s="1705"/>
      <c r="AF973" s="1705"/>
      <c r="AG973" s="1705"/>
      <c r="AH973" s="1705"/>
    </row>
    <row r="974" spans="1:34" ht="15.75" customHeight="1">
      <c r="A974" s="1705"/>
      <c r="B974" s="1705"/>
      <c r="C974" s="1705"/>
      <c r="D974" s="1705"/>
      <c r="E974" s="1705"/>
      <c r="F974" s="1705"/>
      <c r="G974" s="1705"/>
      <c r="H974" s="1705"/>
      <c r="I974" s="1705"/>
      <c r="J974" s="1705"/>
      <c r="K974" s="1705"/>
      <c r="L974" s="1705"/>
      <c r="M974" s="1705"/>
      <c r="N974" s="1705"/>
      <c r="O974" s="1705"/>
      <c r="P974" s="1705"/>
      <c r="Q974" s="1705"/>
      <c r="R974" s="1705"/>
      <c r="S974" s="1705"/>
      <c r="T974" s="1705"/>
      <c r="U974" s="1705"/>
      <c r="V974" s="1705"/>
      <c r="W974" s="1705"/>
      <c r="X974" s="1705"/>
      <c r="Y974" s="1705"/>
      <c r="Z974" s="1705"/>
      <c r="AA974" s="1705"/>
      <c r="AB974" s="1705"/>
      <c r="AC974" s="1705"/>
      <c r="AD974" s="1705"/>
      <c r="AE974" s="1705"/>
      <c r="AF974" s="1705"/>
      <c r="AG974" s="1705"/>
      <c r="AH974" s="1705"/>
    </row>
    <row r="975" spans="1:34" ht="15.75" customHeight="1">
      <c r="A975" s="1705"/>
      <c r="B975" s="1705"/>
      <c r="C975" s="1705"/>
      <c r="D975" s="1705"/>
      <c r="E975" s="1705"/>
      <c r="F975" s="1705"/>
      <c r="G975" s="1705"/>
      <c r="H975" s="1705"/>
      <c r="I975" s="1705"/>
      <c r="J975" s="1705"/>
      <c r="K975" s="1705"/>
      <c r="L975" s="1705"/>
      <c r="M975" s="1705"/>
      <c r="N975" s="1705"/>
      <c r="O975" s="1705"/>
      <c r="P975" s="1705"/>
      <c r="Q975" s="1705"/>
      <c r="R975" s="1705"/>
      <c r="S975" s="1705"/>
      <c r="T975" s="1705"/>
      <c r="U975" s="1705"/>
      <c r="V975" s="1705"/>
      <c r="W975" s="1705"/>
      <c r="X975" s="1705"/>
      <c r="Y975" s="1705"/>
      <c r="Z975" s="1705"/>
      <c r="AA975" s="1705"/>
      <c r="AB975" s="1705"/>
      <c r="AC975" s="1705"/>
      <c r="AD975" s="1705"/>
      <c r="AE975" s="1705"/>
      <c r="AF975" s="1705"/>
      <c r="AG975" s="1705"/>
      <c r="AH975" s="1705"/>
    </row>
    <row r="976" spans="1:34" ht="15.75" customHeight="1">
      <c r="A976" s="1705"/>
      <c r="B976" s="1705"/>
      <c r="C976" s="1705"/>
      <c r="D976" s="1705"/>
      <c r="E976" s="1705"/>
      <c r="F976" s="1705"/>
      <c r="G976" s="1705"/>
      <c r="H976" s="1705"/>
      <c r="I976" s="1705"/>
      <c r="J976" s="1705"/>
      <c r="K976" s="1705"/>
      <c r="L976" s="1705"/>
      <c r="M976" s="1705"/>
      <c r="N976" s="1705"/>
      <c r="O976" s="1705"/>
      <c r="P976" s="1705"/>
      <c r="Q976" s="1705"/>
      <c r="R976" s="1705"/>
      <c r="S976" s="1705"/>
      <c r="T976" s="1705"/>
      <c r="U976" s="1705"/>
      <c r="V976" s="1705"/>
      <c r="W976" s="1705"/>
      <c r="X976" s="1705"/>
      <c r="Y976" s="1705"/>
      <c r="Z976" s="1705"/>
      <c r="AA976" s="1705"/>
      <c r="AB976" s="1705"/>
      <c r="AC976" s="1705"/>
      <c r="AD976" s="1705"/>
      <c r="AE976" s="1705"/>
      <c r="AF976" s="1705"/>
      <c r="AG976" s="1705"/>
      <c r="AH976" s="1705"/>
    </row>
    <row r="977" spans="1:34" ht="15.75" customHeight="1">
      <c r="A977" s="1705"/>
      <c r="B977" s="1705"/>
      <c r="C977" s="1705"/>
      <c r="D977" s="1705"/>
      <c r="E977" s="1705"/>
      <c r="F977" s="1705"/>
      <c r="G977" s="1705"/>
      <c r="H977" s="1705"/>
      <c r="I977" s="1705"/>
      <c r="J977" s="1705"/>
      <c r="K977" s="1705"/>
      <c r="L977" s="1705"/>
      <c r="M977" s="1705"/>
      <c r="N977" s="1705"/>
      <c r="O977" s="1705"/>
      <c r="P977" s="1705"/>
      <c r="Q977" s="1705"/>
      <c r="R977" s="1705"/>
      <c r="S977" s="1705"/>
      <c r="T977" s="1705"/>
      <c r="U977" s="1705"/>
      <c r="V977" s="1705"/>
      <c r="W977" s="1705"/>
      <c r="X977" s="1705"/>
      <c r="Y977" s="1705"/>
      <c r="Z977" s="1705"/>
      <c r="AA977" s="1705"/>
      <c r="AB977" s="1705"/>
      <c r="AC977" s="1705"/>
      <c r="AD977" s="1705"/>
      <c r="AE977" s="1705"/>
      <c r="AF977" s="1705"/>
      <c r="AG977" s="1705"/>
      <c r="AH977" s="1705"/>
    </row>
    <row r="978" spans="1:34" ht="15.75" customHeight="1">
      <c r="A978" s="1705"/>
      <c r="B978" s="1705"/>
      <c r="C978" s="1705"/>
      <c r="D978" s="1705"/>
      <c r="E978" s="1705"/>
      <c r="F978" s="1705"/>
      <c r="G978" s="1705"/>
      <c r="H978" s="1705"/>
      <c r="I978" s="1705"/>
      <c r="J978" s="1705"/>
      <c r="K978" s="1705"/>
      <c r="L978" s="1705"/>
      <c r="M978" s="1705"/>
      <c r="N978" s="1705"/>
      <c r="O978" s="1705"/>
      <c r="P978" s="1705"/>
      <c r="Q978" s="1705"/>
      <c r="R978" s="1705"/>
      <c r="S978" s="1705"/>
      <c r="T978" s="1705"/>
      <c r="U978" s="1705"/>
      <c r="V978" s="1705"/>
      <c r="W978" s="1705"/>
      <c r="X978" s="1705"/>
      <c r="Y978" s="1705"/>
      <c r="Z978" s="1705"/>
      <c r="AA978" s="1705"/>
      <c r="AB978" s="1705"/>
      <c r="AC978" s="1705"/>
      <c r="AD978" s="1705"/>
      <c r="AE978" s="1705"/>
      <c r="AF978" s="1705"/>
      <c r="AG978" s="1705"/>
      <c r="AH978" s="1705"/>
    </row>
    <row r="979" spans="1:34" ht="15.75" customHeight="1">
      <c r="A979" s="1705"/>
      <c r="B979" s="1705"/>
      <c r="C979" s="1705"/>
      <c r="D979" s="1705"/>
      <c r="E979" s="1705"/>
      <c r="F979" s="1705"/>
      <c r="G979" s="1705"/>
      <c r="H979" s="1705"/>
      <c r="I979" s="1705"/>
      <c r="J979" s="1705"/>
      <c r="K979" s="1705"/>
      <c r="L979" s="1705"/>
      <c r="M979" s="1705"/>
      <c r="N979" s="1705"/>
      <c r="O979" s="1705"/>
      <c r="P979" s="1705"/>
      <c r="Q979" s="1705"/>
      <c r="R979" s="1705"/>
      <c r="S979" s="1705"/>
      <c r="T979" s="1705"/>
      <c r="U979" s="1705"/>
      <c r="V979" s="1705"/>
      <c r="W979" s="1705"/>
      <c r="X979" s="1705"/>
      <c r="Y979" s="1705"/>
      <c r="Z979" s="1705"/>
      <c r="AA979" s="1705"/>
      <c r="AB979" s="1705"/>
      <c r="AC979" s="1705"/>
      <c r="AD979" s="1705"/>
      <c r="AE979" s="1705"/>
      <c r="AF979" s="1705"/>
      <c r="AG979" s="1705"/>
      <c r="AH979" s="1705"/>
    </row>
    <row r="980" spans="1:34" ht="15.75" customHeight="1">
      <c r="A980" s="1705"/>
      <c r="B980" s="1705"/>
      <c r="C980" s="1705"/>
      <c r="D980" s="1705"/>
      <c r="E980" s="1705"/>
      <c r="F980" s="1705"/>
      <c r="G980" s="1705"/>
      <c r="H980" s="1705"/>
      <c r="I980" s="1705"/>
      <c r="J980" s="1705"/>
      <c r="K980" s="1705"/>
      <c r="L980" s="1705"/>
      <c r="M980" s="1705"/>
      <c r="N980" s="1705"/>
      <c r="O980" s="1705"/>
      <c r="P980" s="1705"/>
      <c r="Q980" s="1705"/>
      <c r="R980" s="1705"/>
      <c r="S980" s="1705"/>
      <c r="T980" s="1705"/>
      <c r="U980" s="1705"/>
      <c r="V980" s="1705"/>
      <c r="W980" s="1705"/>
      <c r="X980" s="1705"/>
      <c r="Y980" s="1705"/>
      <c r="Z980" s="1705"/>
      <c r="AA980" s="1705"/>
      <c r="AB980" s="1705"/>
      <c r="AC980" s="1705"/>
      <c r="AD980" s="1705"/>
      <c r="AE980" s="1705"/>
      <c r="AF980" s="1705"/>
      <c r="AG980" s="1705"/>
      <c r="AH980" s="1705"/>
    </row>
    <row r="981" spans="1:34" ht="15.75" customHeight="1">
      <c r="A981" s="1705"/>
      <c r="B981" s="1705"/>
      <c r="C981" s="1705"/>
      <c r="D981" s="1705"/>
      <c r="E981" s="1705"/>
      <c r="F981" s="1705"/>
      <c r="G981" s="1705"/>
      <c r="H981" s="1705"/>
      <c r="I981" s="1705"/>
      <c r="J981" s="1705"/>
      <c r="K981" s="1705"/>
      <c r="L981" s="1705"/>
      <c r="M981" s="1705"/>
      <c r="N981" s="1705"/>
      <c r="O981" s="1705"/>
      <c r="P981" s="1705"/>
      <c r="Q981" s="1705"/>
      <c r="R981" s="1705"/>
      <c r="S981" s="1705"/>
      <c r="T981" s="1705"/>
      <c r="U981" s="1705"/>
      <c r="V981" s="1705"/>
      <c r="W981" s="1705"/>
      <c r="X981" s="1705"/>
      <c r="Y981" s="1705"/>
      <c r="Z981" s="1705"/>
      <c r="AA981" s="1705"/>
      <c r="AB981" s="1705"/>
      <c r="AC981" s="1705"/>
      <c r="AD981" s="1705"/>
      <c r="AE981" s="1705"/>
      <c r="AF981" s="1705"/>
      <c r="AG981" s="1705"/>
      <c r="AH981" s="1705"/>
    </row>
    <row r="982" spans="1:34" ht="15.75" customHeight="1">
      <c r="A982" s="1705"/>
      <c r="B982" s="1705"/>
      <c r="C982" s="1705"/>
      <c r="D982" s="1705"/>
      <c r="E982" s="1705"/>
      <c r="F982" s="1705"/>
      <c r="G982" s="1705"/>
      <c r="H982" s="1705"/>
      <c r="I982" s="1705"/>
      <c r="J982" s="1705"/>
      <c r="K982" s="1705"/>
      <c r="L982" s="1705"/>
      <c r="M982" s="1705"/>
      <c r="N982" s="1705"/>
      <c r="O982" s="1705"/>
      <c r="P982" s="1705"/>
      <c r="Q982" s="1705"/>
      <c r="R982" s="1705"/>
      <c r="S982" s="1705"/>
      <c r="T982" s="1705"/>
      <c r="U982" s="1705"/>
      <c r="V982" s="1705"/>
      <c r="W982" s="1705"/>
      <c r="X982" s="1705"/>
      <c r="Y982" s="1705"/>
      <c r="Z982" s="1705"/>
      <c r="AA982" s="1705"/>
      <c r="AB982" s="1705"/>
      <c r="AC982" s="1705"/>
      <c r="AD982" s="1705"/>
      <c r="AE982" s="1705"/>
      <c r="AF982" s="1705"/>
      <c r="AG982" s="1705"/>
      <c r="AH982" s="1705"/>
    </row>
    <row r="983" spans="1:34" ht="15.75" customHeight="1">
      <c r="A983" s="1705"/>
      <c r="B983" s="1705"/>
      <c r="C983" s="1705"/>
      <c r="D983" s="1705"/>
      <c r="E983" s="1705"/>
      <c r="F983" s="1705"/>
      <c r="G983" s="1705"/>
      <c r="H983" s="1705"/>
      <c r="I983" s="1705"/>
      <c r="J983" s="1705"/>
      <c r="K983" s="1705"/>
      <c r="L983" s="1705"/>
      <c r="M983" s="1705"/>
      <c r="N983" s="1705"/>
      <c r="O983" s="1705"/>
      <c r="P983" s="1705"/>
      <c r="Q983" s="1705"/>
      <c r="R983" s="1705"/>
      <c r="S983" s="1705"/>
      <c r="T983" s="1705"/>
      <c r="U983" s="1705"/>
      <c r="V983" s="1705"/>
      <c r="W983" s="1705"/>
      <c r="X983" s="1705"/>
      <c r="Y983" s="1705"/>
      <c r="Z983" s="1705"/>
      <c r="AA983" s="1705"/>
      <c r="AB983" s="1705"/>
      <c r="AC983" s="1705"/>
      <c r="AD983" s="1705"/>
      <c r="AE983" s="1705"/>
      <c r="AF983" s="1705"/>
      <c r="AG983" s="1705"/>
      <c r="AH983" s="1705"/>
    </row>
    <row r="984" spans="1:34" ht="15.75" customHeight="1">
      <c r="A984" s="1705"/>
      <c r="B984" s="1705"/>
      <c r="C984" s="1705"/>
      <c r="D984" s="1705"/>
      <c r="E984" s="1705"/>
      <c r="F984" s="1705"/>
      <c r="G984" s="1705"/>
      <c r="H984" s="1705"/>
      <c r="I984" s="1705"/>
      <c r="J984" s="1705"/>
      <c r="K984" s="1705"/>
      <c r="L984" s="1705"/>
      <c r="M984" s="1705"/>
      <c r="N984" s="1705"/>
      <c r="O984" s="1705"/>
      <c r="P984" s="1705"/>
      <c r="Q984" s="1705"/>
      <c r="R984" s="1705"/>
      <c r="S984" s="1705"/>
      <c r="T984" s="1705"/>
      <c r="U984" s="1705"/>
      <c r="V984" s="1705"/>
      <c r="W984" s="1705"/>
      <c r="X984" s="1705"/>
      <c r="Y984" s="1705"/>
      <c r="Z984" s="1705"/>
      <c r="AA984" s="1705"/>
      <c r="AB984" s="1705"/>
      <c r="AC984" s="1705"/>
      <c r="AD984" s="1705"/>
      <c r="AE984" s="1705"/>
      <c r="AF984" s="1705"/>
      <c r="AG984" s="1705"/>
      <c r="AH984" s="1705"/>
    </row>
    <row r="985" spans="1:34" ht="15.75" customHeight="1">
      <c r="A985" s="1705"/>
      <c r="B985" s="1705"/>
      <c r="C985" s="1705"/>
      <c r="D985" s="1705"/>
      <c r="E985" s="1705"/>
      <c r="F985" s="1705"/>
      <c r="G985" s="1705"/>
      <c r="H985" s="1705"/>
      <c r="I985" s="1705"/>
      <c r="J985" s="1705"/>
      <c r="K985" s="1705"/>
      <c r="L985" s="1705"/>
      <c r="M985" s="1705"/>
      <c r="N985" s="1705"/>
      <c r="O985" s="1705"/>
      <c r="P985" s="1705"/>
      <c r="Q985" s="1705"/>
      <c r="R985" s="1705"/>
      <c r="S985" s="1705"/>
      <c r="T985" s="1705"/>
      <c r="U985" s="1705"/>
      <c r="V985" s="1705"/>
      <c r="W985" s="1705"/>
      <c r="X985" s="1705"/>
      <c r="Y985" s="1705"/>
      <c r="Z985" s="1705"/>
      <c r="AA985" s="1705"/>
      <c r="AB985" s="1705"/>
      <c r="AC985" s="1705"/>
      <c r="AD985" s="1705"/>
      <c r="AE985" s="1705"/>
      <c r="AF985" s="1705"/>
      <c r="AG985" s="1705"/>
      <c r="AH985" s="1705"/>
    </row>
    <row r="986" spans="1:34" ht="15.75" customHeight="1">
      <c r="A986" s="1705"/>
      <c r="B986" s="1705"/>
      <c r="C986" s="1705"/>
      <c r="D986" s="1705"/>
      <c r="E986" s="1705"/>
      <c r="F986" s="1705"/>
      <c r="G986" s="1705"/>
      <c r="H986" s="1705"/>
      <c r="I986" s="1705"/>
      <c r="J986" s="1705"/>
      <c r="K986" s="1705"/>
      <c r="L986" s="1705"/>
      <c r="M986" s="1705"/>
      <c r="N986" s="1705"/>
      <c r="O986" s="1705"/>
      <c r="P986" s="1705"/>
      <c r="Q986" s="1705"/>
      <c r="R986" s="1705"/>
      <c r="S986" s="1705"/>
      <c r="T986" s="1705"/>
      <c r="U986" s="1705"/>
      <c r="V986" s="1705"/>
      <c r="W986" s="1705"/>
      <c r="X986" s="1705"/>
      <c r="Y986" s="1705"/>
      <c r="Z986" s="1705"/>
      <c r="AA986" s="1705"/>
      <c r="AB986" s="1705"/>
      <c r="AC986" s="1705"/>
      <c r="AD986" s="1705"/>
      <c r="AE986" s="1705"/>
      <c r="AF986" s="1705"/>
      <c r="AG986" s="1705"/>
      <c r="AH986" s="1705"/>
    </row>
    <row r="987" spans="1:34" ht="15.75" customHeight="1">
      <c r="A987" s="1705"/>
      <c r="B987" s="1705"/>
      <c r="C987" s="1705"/>
      <c r="D987" s="1705"/>
      <c r="E987" s="1705"/>
      <c r="F987" s="1705"/>
      <c r="G987" s="1705"/>
      <c r="H987" s="1705"/>
      <c r="I987" s="1705"/>
      <c r="J987" s="1705"/>
      <c r="K987" s="1705"/>
      <c r="L987" s="1705"/>
      <c r="M987" s="1705"/>
      <c r="N987" s="1705"/>
      <c r="O987" s="1705"/>
      <c r="P987" s="1705"/>
      <c r="Q987" s="1705"/>
      <c r="R987" s="1705"/>
      <c r="S987" s="1705"/>
      <c r="T987" s="1705"/>
      <c r="U987" s="1705"/>
      <c r="V987" s="1705"/>
      <c r="W987" s="1705"/>
      <c r="X987" s="1705"/>
      <c r="Y987" s="1705"/>
      <c r="Z987" s="1705"/>
      <c r="AA987" s="1705"/>
      <c r="AB987" s="1705"/>
      <c r="AC987" s="1705"/>
      <c r="AD987" s="1705"/>
      <c r="AE987" s="1705"/>
      <c r="AF987" s="1705"/>
      <c r="AG987" s="1705"/>
      <c r="AH987" s="1705"/>
    </row>
    <row r="988" spans="1:34" ht="15.75" customHeight="1">
      <c r="A988" s="1705"/>
      <c r="B988" s="1705"/>
      <c r="C988" s="1705"/>
      <c r="D988" s="1705"/>
      <c r="E988" s="1705"/>
      <c r="F988" s="1705"/>
      <c r="G988" s="1705"/>
      <c r="H988" s="1705"/>
      <c r="I988" s="1705"/>
      <c r="J988" s="1705"/>
      <c r="K988" s="1705"/>
      <c r="L988" s="1705"/>
      <c r="M988" s="1705"/>
      <c r="N988" s="1705"/>
      <c r="O988" s="1705"/>
      <c r="P988" s="1705"/>
      <c r="Q988" s="1705"/>
      <c r="R988" s="1705"/>
      <c r="S988" s="1705"/>
      <c r="T988" s="1705"/>
      <c r="U988" s="1705"/>
      <c r="V988" s="1705"/>
      <c r="W988" s="1705"/>
      <c r="X988" s="1705"/>
      <c r="Y988" s="1705"/>
      <c r="Z988" s="1705"/>
      <c r="AA988" s="1705"/>
      <c r="AB988" s="1705"/>
      <c r="AC988" s="1705"/>
      <c r="AD988" s="1705"/>
      <c r="AE988" s="1705"/>
      <c r="AF988" s="1705"/>
      <c r="AG988" s="1705"/>
      <c r="AH988" s="1705"/>
    </row>
    <row r="989" spans="1:34" ht="15.75" customHeight="1">
      <c r="A989" s="1705"/>
      <c r="B989" s="1705"/>
      <c r="C989" s="1705"/>
      <c r="D989" s="1705"/>
      <c r="E989" s="1705"/>
      <c r="F989" s="1705"/>
      <c r="G989" s="1705"/>
      <c r="H989" s="1705"/>
      <c r="I989" s="1705"/>
      <c r="J989" s="1705"/>
      <c r="K989" s="1705"/>
      <c r="L989" s="1705"/>
      <c r="M989" s="1705"/>
      <c r="N989" s="1705"/>
      <c r="O989" s="1705"/>
      <c r="P989" s="1705"/>
      <c r="Q989" s="1705"/>
      <c r="R989" s="1705"/>
      <c r="S989" s="1705"/>
      <c r="T989" s="1705"/>
      <c r="U989" s="1705"/>
      <c r="V989" s="1705"/>
      <c r="W989" s="1705"/>
      <c r="X989" s="1705"/>
      <c r="Y989" s="1705"/>
      <c r="Z989" s="1705"/>
      <c r="AA989" s="1705"/>
      <c r="AB989" s="1705"/>
      <c r="AC989" s="1705"/>
      <c r="AD989" s="1705"/>
      <c r="AE989" s="1705"/>
      <c r="AF989" s="1705"/>
      <c r="AG989" s="1705"/>
      <c r="AH989" s="1705"/>
    </row>
    <row r="990" spans="1:34" ht="15.75" customHeight="1">
      <c r="A990" s="1705"/>
      <c r="B990" s="1705"/>
      <c r="C990" s="1705"/>
      <c r="D990" s="1705"/>
      <c r="E990" s="1705"/>
      <c r="F990" s="1705"/>
      <c r="G990" s="1705"/>
      <c r="H990" s="1705"/>
      <c r="I990" s="1705"/>
      <c r="J990" s="1705"/>
      <c r="K990" s="1705"/>
      <c r="L990" s="1705"/>
      <c r="M990" s="1705"/>
      <c r="N990" s="1705"/>
      <c r="O990" s="1705"/>
      <c r="P990" s="1705"/>
      <c r="Q990" s="1705"/>
      <c r="R990" s="1705"/>
      <c r="S990" s="1705"/>
      <c r="T990" s="1705"/>
      <c r="U990" s="1705"/>
      <c r="V990" s="1705"/>
      <c r="W990" s="1705"/>
      <c r="X990" s="1705"/>
      <c r="Y990" s="1705"/>
      <c r="Z990" s="1705"/>
      <c r="AA990" s="1705"/>
      <c r="AB990" s="1705"/>
      <c r="AC990" s="1705"/>
      <c r="AD990" s="1705"/>
      <c r="AE990" s="1705"/>
      <c r="AF990" s="1705"/>
      <c r="AG990" s="1705"/>
      <c r="AH990" s="1705"/>
    </row>
    <row r="991" spans="1:34" ht="15.75" customHeight="1">
      <c r="A991" s="1705"/>
      <c r="B991" s="1705"/>
      <c r="C991" s="1705"/>
      <c r="D991" s="1705"/>
      <c r="E991" s="1705"/>
      <c r="F991" s="1705"/>
      <c r="G991" s="1705"/>
      <c r="H991" s="1705"/>
      <c r="I991" s="1705"/>
      <c r="J991" s="1705"/>
      <c r="K991" s="1705"/>
      <c r="L991" s="1705"/>
      <c r="M991" s="1705"/>
      <c r="N991" s="1705"/>
      <c r="O991" s="1705"/>
      <c r="P991" s="1705"/>
      <c r="Q991" s="1705"/>
      <c r="R991" s="1705"/>
      <c r="S991" s="1705"/>
      <c r="T991" s="1705"/>
      <c r="U991" s="1705"/>
      <c r="V991" s="1705"/>
      <c r="W991" s="1705"/>
      <c r="X991" s="1705"/>
      <c r="Y991" s="1705"/>
      <c r="Z991" s="1705"/>
      <c r="AA991" s="1705"/>
      <c r="AB991" s="1705"/>
      <c r="AC991" s="1705"/>
      <c r="AD991" s="1705"/>
      <c r="AE991" s="1705"/>
      <c r="AF991" s="1705"/>
      <c r="AG991" s="1705"/>
      <c r="AH991" s="1705"/>
    </row>
    <row r="992" spans="1:34" ht="15.75" customHeight="1">
      <c r="A992" s="1705"/>
      <c r="B992" s="1705"/>
      <c r="C992" s="1705"/>
      <c r="D992" s="1705"/>
      <c r="E992" s="1705"/>
      <c r="F992" s="1705"/>
      <c r="G992" s="1705"/>
      <c r="H992" s="1705"/>
      <c r="I992" s="1705"/>
      <c r="J992" s="1705"/>
      <c r="K992" s="1705"/>
      <c r="L992" s="1705"/>
      <c r="M992" s="1705"/>
      <c r="N992" s="1705"/>
      <c r="O992" s="1705"/>
      <c r="P992" s="1705"/>
      <c r="Q992" s="1705"/>
      <c r="R992" s="1705"/>
      <c r="S992" s="1705"/>
      <c r="T992" s="1705"/>
      <c r="U992" s="1705"/>
      <c r="V992" s="1705"/>
      <c r="W992" s="1705"/>
      <c r="X992" s="1705"/>
      <c r="Y992" s="1705"/>
      <c r="Z992" s="1705"/>
      <c r="AA992" s="1705"/>
      <c r="AB992" s="1705"/>
      <c r="AC992" s="1705"/>
      <c r="AD992" s="1705"/>
      <c r="AE992" s="1705"/>
      <c r="AF992" s="1705"/>
      <c r="AG992" s="1705"/>
      <c r="AH992" s="1705"/>
    </row>
    <row r="993" spans="1:34" ht="15.75" customHeight="1">
      <c r="A993" s="1705"/>
      <c r="B993" s="1705"/>
      <c r="C993" s="1705"/>
      <c r="D993" s="1705"/>
      <c r="E993" s="1705"/>
      <c r="F993" s="1705"/>
      <c r="G993" s="1705"/>
      <c r="H993" s="1705"/>
      <c r="I993" s="1705"/>
      <c r="J993" s="1705"/>
      <c r="K993" s="1705"/>
      <c r="L993" s="1705"/>
      <c r="M993" s="1705"/>
      <c r="N993" s="1705"/>
      <c r="O993" s="1705"/>
      <c r="P993" s="1705"/>
      <c r="Q993" s="1705"/>
      <c r="R993" s="1705"/>
      <c r="S993" s="1705"/>
      <c r="T993" s="1705"/>
      <c r="U993" s="1705"/>
      <c r="V993" s="1705"/>
      <c r="W993" s="1705"/>
      <c r="X993" s="1705"/>
      <c r="Y993" s="1705"/>
      <c r="Z993" s="1705"/>
      <c r="AA993" s="1705"/>
      <c r="AB993" s="1705"/>
      <c r="AC993" s="1705"/>
      <c r="AD993" s="1705"/>
      <c r="AE993" s="1705"/>
      <c r="AF993" s="1705"/>
      <c r="AG993" s="1705"/>
      <c r="AH993" s="1705"/>
    </row>
    <row r="994" spans="1:34" ht="15.75" customHeight="1">
      <c r="A994" s="1705"/>
      <c r="B994" s="1705"/>
      <c r="C994" s="1705"/>
      <c r="D994" s="1705"/>
      <c r="E994" s="1705"/>
      <c r="F994" s="1705"/>
      <c r="G994" s="1705"/>
      <c r="H994" s="1705"/>
      <c r="I994" s="1705"/>
      <c r="J994" s="1705"/>
      <c r="K994" s="1705"/>
      <c r="L994" s="1705"/>
      <c r="M994" s="1705"/>
      <c r="N994" s="1705"/>
      <c r="O994" s="1705"/>
      <c r="P994" s="1705"/>
      <c r="Q994" s="1705"/>
      <c r="R994" s="1705"/>
      <c r="S994" s="1705"/>
      <c r="T994" s="1705"/>
      <c r="U994" s="1705"/>
      <c r="V994" s="1705"/>
      <c r="W994" s="1705"/>
      <c r="X994" s="1705"/>
      <c r="Y994" s="1705"/>
      <c r="Z994" s="1705"/>
      <c r="AA994" s="1705"/>
      <c r="AB994" s="1705"/>
      <c r="AC994" s="1705"/>
      <c r="AD994" s="1705"/>
      <c r="AE994" s="1705"/>
      <c r="AF994" s="1705"/>
      <c r="AG994" s="1705"/>
      <c r="AH994" s="1705"/>
    </row>
    <row r="995" spans="1:34" ht="15.75" customHeight="1">
      <c r="A995" s="1705"/>
      <c r="B995" s="1705"/>
      <c r="C995" s="1705"/>
      <c r="D995" s="1705"/>
      <c r="E995" s="1705"/>
      <c r="F995" s="1705"/>
      <c r="G995" s="1705"/>
      <c r="H995" s="1705"/>
      <c r="I995" s="1705"/>
      <c r="J995" s="1705"/>
      <c r="K995" s="1705"/>
      <c r="L995" s="1705"/>
      <c r="M995" s="1705"/>
      <c r="N995" s="1705"/>
      <c r="O995" s="1705"/>
      <c r="P995" s="1705"/>
      <c r="Q995" s="1705"/>
      <c r="R995" s="1705"/>
      <c r="S995" s="1705"/>
      <c r="T995" s="1705"/>
      <c r="U995" s="1705"/>
      <c r="V995" s="1705"/>
      <c r="W995" s="1705"/>
      <c r="X995" s="1705"/>
      <c r="Y995" s="1705"/>
      <c r="Z995" s="1705"/>
      <c r="AA995" s="1705"/>
      <c r="AB995" s="1705"/>
      <c r="AC995" s="1705"/>
      <c r="AD995" s="1705"/>
      <c r="AE995" s="1705"/>
      <c r="AF995" s="1705"/>
      <c r="AG995" s="1705"/>
      <c r="AH995" s="1705"/>
    </row>
    <row r="996" spans="1:34" ht="15.75" customHeight="1">
      <c r="A996" s="1705"/>
      <c r="B996" s="1705"/>
      <c r="C996" s="1705"/>
      <c r="D996" s="1705"/>
      <c r="E996" s="1705"/>
      <c r="F996" s="1705"/>
      <c r="G996" s="1705"/>
      <c r="H996" s="1705"/>
      <c r="I996" s="1705"/>
      <c r="J996" s="1705"/>
      <c r="K996" s="1705"/>
      <c r="L996" s="1705"/>
      <c r="M996" s="1705"/>
      <c r="N996" s="1705"/>
      <c r="O996" s="1705"/>
      <c r="P996" s="1705"/>
      <c r="Q996" s="1705"/>
      <c r="R996" s="1705"/>
      <c r="S996" s="1705"/>
      <c r="T996" s="1705"/>
      <c r="U996" s="1705"/>
      <c r="V996" s="1705"/>
      <c r="W996" s="1705"/>
      <c r="X996" s="1705"/>
      <c r="Y996" s="1705"/>
      <c r="Z996" s="1705"/>
      <c r="AA996" s="1705"/>
      <c r="AB996" s="1705"/>
      <c r="AC996" s="1705"/>
      <c r="AD996" s="1705"/>
      <c r="AE996" s="1705"/>
      <c r="AF996" s="1705"/>
      <c r="AG996" s="1705"/>
      <c r="AH996" s="1705"/>
    </row>
    <row r="997" spans="1:34" ht="15.75" customHeight="1">
      <c r="A997" s="1705"/>
      <c r="B997" s="1705"/>
      <c r="C997" s="1705"/>
      <c r="D997" s="1705"/>
      <c r="E997" s="1705"/>
      <c r="F997" s="1705"/>
      <c r="G997" s="1705"/>
      <c r="H997" s="1705"/>
      <c r="I997" s="1705"/>
      <c r="J997" s="1705"/>
      <c r="K997" s="1705"/>
      <c r="L997" s="1705"/>
      <c r="M997" s="1705"/>
      <c r="N997" s="1705"/>
      <c r="O997" s="1705"/>
      <c r="P997" s="1705"/>
      <c r="Q997" s="1705"/>
      <c r="R997" s="1705"/>
      <c r="S997" s="1705"/>
      <c r="T997" s="1705"/>
      <c r="U997" s="1705"/>
      <c r="V997" s="1705"/>
      <c r="W997" s="1705"/>
      <c r="X997" s="1705"/>
      <c r="Y997" s="1705"/>
      <c r="Z997" s="1705"/>
      <c r="AA997" s="1705"/>
      <c r="AB997" s="1705"/>
      <c r="AC997" s="1705"/>
      <c r="AD997" s="1705"/>
      <c r="AE997" s="1705"/>
      <c r="AF997" s="1705"/>
      <c r="AG997" s="1705"/>
      <c r="AH997" s="1705"/>
    </row>
    <row r="998" spans="1:34" ht="15.75" customHeight="1">
      <c r="A998" s="1705"/>
      <c r="B998" s="1705"/>
      <c r="C998" s="1705"/>
      <c r="D998" s="1705"/>
      <c r="E998" s="1705"/>
      <c r="F998" s="1705"/>
      <c r="G998" s="1705"/>
      <c r="H998" s="1705"/>
      <c r="I998" s="1705"/>
      <c r="J998" s="1705"/>
      <c r="K998" s="1705"/>
      <c r="L998" s="1705"/>
      <c r="M998" s="1705"/>
      <c r="N998" s="1705"/>
      <c r="O998" s="1705"/>
      <c r="P998" s="1705"/>
      <c r="Q998" s="1705"/>
      <c r="R998" s="1705"/>
      <c r="S998" s="1705"/>
      <c r="T998" s="1705"/>
      <c r="U998" s="1705"/>
      <c r="V998" s="1705"/>
      <c r="W998" s="1705"/>
      <c r="X998" s="1705"/>
      <c r="Y998" s="1705"/>
      <c r="Z998" s="1705"/>
      <c r="AA998" s="1705"/>
      <c r="AB998" s="1705"/>
      <c r="AC998" s="1705"/>
      <c r="AD998" s="1705"/>
      <c r="AE998" s="1705"/>
      <c r="AF998" s="1705"/>
      <c r="AG998" s="1705"/>
      <c r="AH998" s="1705"/>
    </row>
    <row r="999" spans="1:34" ht="15.75" customHeight="1">
      <c r="A999" s="1705"/>
      <c r="B999" s="1705"/>
      <c r="C999" s="1705"/>
      <c r="D999" s="1705"/>
      <c r="E999" s="1705"/>
      <c r="F999" s="1705"/>
      <c r="G999" s="1705"/>
      <c r="H999" s="1705"/>
      <c r="I999" s="1705"/>
      <c r="J999" s="1705"/>
      <c r="K999" s="1705"/>
      <c r="L999" s="1705"/>
      <c r="M999" s="1705"/>
      <c r="N999" s="1705"/>
      <c r="O999" s="1705"/>
      <c r="P999" s="1705"/>
      <c r="Q999" s="1705"/>
      <c r="R999" s="1705"/>
      <c r="S999" s="1705"/>
      <c r="T999" s="1705"/>
      <c r="U999" s="1705"/>
      <c r="V999" s="1705"/>
      <c r="W999" s="1705"/>
      <c r="X999" s="1705"/>
      <c r="Y999" s="1705"/>
      <c r="Z999" s="1705"/>
      <c r="AA999" s="1705"/>
      <c r="AB999" s="1705"/>
      <c r="AC999" s="1705"/>
      <c r="AD999" s="1705"/>
      <c r="AE999" s="1705"/>
      <c r="AF999" s="1705"/>
      <c r="AG999" s="1705"/>
      <c r="AH999" s="1705"/>
    </row>
    <row r="1000" spans="1:34" ht="15.75" customHeight="1">
      <c r="A1000" s="1705"/>
      <c r="B1000" s="1705"/>
      <c r="C1000" s="1705"/>
      <c r="D1000" s="1705"/>
      <c r="E1000" s="1705"/>
      <c r="F1000" s="1705"/>
      <c r="G1000" s="1705"/>
      <c r="H1000" s="1705"/>
      <c r="I1000" s="1705"/>
      <c r="J1000" s="1705"/>
      <c r="K1000" s="1705"/>
      <c r="L1000" s="1705"/>
      <c r="M1000" s="1705"/>
      <c r="N1000" s="1705"/>
      <c r="O1000" s="1705"/>
      <c r="P1000" s="1705"/>
      <c r="Q1000" s="1705"/>
      <c r="R1000" s="1705"/>
      <c r="S1000" s="1705"/>
      <c r="T1000" s="1705"/>
      <c r="U1000" s="1705"/>
      <c r="V1000" s="1705"/>
      <c r="W1000" s="1705"/>
      <c r="X1000" s="1705"/>
      <c r="Y1000" s="1705"/>
      <c r="Z1000" s="1705"/>
      <c r="AA1000" s="1705"/>
      <c r="AB1000" s="1705"/>
      <c r="AC1000" s="1705"/>
      <c r="AD1000" s="1705"/>
      <c r="AE1000" s="1705"/>
      <c r="AF1000" s="1705"/>
      <c r="AG1000" s="1705"/>
      <c r="AH1000" s="1705"/>
    </row>
  </sheetData>
  <mergeCells count="13">
    <mergeCell ref="G6:H6"/>
    <mergeCell ref="I6:J6"/>
    <mergeCell ref="K6:L6"/>
    <mergeCell ref="B1:N1"/>
    <mergeCell ref="B2:N2"/>
    <mergeCell ref="B3:N3"/>
    <mergeCell ref="B5:B7"/>
    <mergeCell ref="C5:F5"/>
    <mergeCell ref="G5:J5"/>
    <mergeCell ref="K5:N5"/>
    <mergeCell ref="M6:N6"/>
    <mergeCell ref="C6:D6"/>
    <mergeCell ref="E6:F6"/>
  </mergeCells>
  <printOptions horizontalCentered="1"/>
  <pageMargins left="0.39370078740157499" right="0.39370078740157499" top="0.74803149606299202" bottom="0.74803149606299202" header="0" footer="0"/>
  <pageSetup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018"/>
  <sheetViews>
    <sheetView showGridLines="0" zoomScale="80" zoomScaleNormal="80" workbookViewId="0">
      <selection activeCell="N12" sqref="N12"/>
    </sheetView>
  </sheetViews>
  <sheetFormatPr defaultRowHeight="15" customHeight="1"/>
  <cols>
    <col min="1" max="1" width="3.42578125" style="3020" customWidth="1"/>
    <col min="2" max="2" width="5.28515625" style="3020" customWidth="1"/>
    <col min="3" max="3" width="5.85546875" style="3020" customWidth="1"/>
    <col min="4" max="4" width="24.7109375" style="3020" customWidth="1"/>
    <col min="5" max="6" width="14.85546875" style="3020" customWidth="1"/>
    <col min="7" max="7" width="16.42578125" style="3020" customWidth="1"/>
    <col min="8" max="8" width="13.140625" style="3020" customWidth="1"/>
    <col min="9" max="10" width="13.28515625" style="3020" customWidth="1"/>
    <col min="11" max="11" width="16.140625" style="3020" customWidth="1"/>
    <col min="12" max="12" width="11.42578125" style="3020" customWidth="1"/>
    <col min="13" max="16384" width="9.140625" style="3020"/>
  </cols>
  <sheetData>
    <row r="1" spans="1:21" ht="15.75" customHeight="1">
      <c r="A1" s="2032"/>
      <c r="B1" s="2032"/>
      <c r="C1" s="3324" t="s">
        <v>1712</v>
      </c>
      <c r="D1" s="3325"/>
      <c r="E1" s="3325"/>
      <c r="F1" s="3325"/>
      <c r="G1" s="3325"/>
      <c r="H1" s="3325"/>
      <c r="I1" s="3325"/>
      <c r="J1" s="3325"/>
      <c r="K1" s="3325"/>
      <c r="L1" s="2032"/>
    </row>
    <row r="2" spans="1:21" ht="24.95" customHeight="1">
      <c r="A2" s="2032"/>
      <c r="B2" s="2032"/>
      <c r="C2" s="3324" t="s">
        <v>1711</v>
      </c>
      <c r="D2" s="3325"/>
      <c r="E2" s="3325"/>
      <c r="F2" s="3325"/>
      <c r="G2" s="3325"/>
      <c r="H2" s="3325"/>
      <c r="I2" s="3325"/>
      <c r="J2" s="3325"/>
      <c r="K2" s="3325"/>
      <c r="L2" s="2032"/>
    </row>
    <row r="3" spans="1:21" ht="15.75" customHeight="1">
      <c r="A3" s="2032"/>
      <c r="B3" s="2032"/>
      <c r="C3" s="3326"/>
      <c r="D3" s="3325"/>
      <c r="E3" s="3325"/>
      <c r="F3" s="3325"/>
      <c r="G3" s="3325"/>
      <c r="H3" s="3325"/>
      <c r="I3" s="3325"/>
      <c r="J3" s="3325"/>
      <c r="K3" s="3325"/>
      <c r="L3" s="2032"/>
    </row>
    <row r="4" spans="1:21" ht="15.75" customHeight="1" thickBot="1">
      <c r="A4" s="2032"/>
      <c r="B4" s="2032"/>
      <c r="C4" s="2032"/>
      <c r="D4" s="3327"/>
      <c r="E4" s="3325"/>
      <c r="F4" s="3325"/>
      <c r="G4" s="3325"/>
      <c r="H4" s="3325"/>
      <c r="I4" s="3325"/>
      <c r="J4" s="3325"/>
      <c r="K4" s="3325"/>
      <c r="L4" s="2032"/>
    </row>
    <row r="5" spans="1:21" ht="22.5" customHeight="1" thickTop="1">
      <c r="A5" s="2032"/>
      <c r="B5" s="2032"/>
      <c r="C5" s="3315" t="s">
        <v>2</v>
      </c>
      <c r="D5" s="3317" t="s">
        <v>1710</v>
      </c>
      <c r="E5" s="3319" t="s">
        <v>4</v>
      </c>
      <c r="F5" s="3320"/>
      <c r="G5" s="3321"/>
      <c r="H5" s="3319" t="s">
        <v>1709</v>
      </c>
      <c r="I5" s="3328"/>
      <c r="J5" s="3322" t="s">
        <v>545</v>
      </c>
      <c r="K5" s="3323"/>
      <c r="L5" s="2032"/>
    </row>
    <row r="6" spans="1:21" ht="30.75" customHeight="1">
      <c r="A6" s="2032"/>
      <c r="B6" s="2032"/>
      <c r="C6" s="3316"/>
      <c r="D6" s="3318"/>
      <c r="E6" s="2064" t="s">
        <v>29</v>
      </c>
      <c r="F6" s="2064" t="s">
        <v>400</v>
      </c>
      <c r="G6" s="2064" t="s">
        <v>401</v>
      </c>
      <c r="H6" s="2063" t="s">
        <v>85</v>
      </c>
      <c r="I6" s="2063" t="s">
        <v>398</v>
      </c>
      <c r="J6" s="2063" t="s">
        <v>85</v>
      </c>
      <c r="K6" s="2063" t="s">
        <v>398</v>
      </c>
      <c r="L6" s="2032"/>
    </row>
    <row r="7" spans="1:21" ht="28.5" customHeight="1">
      <c r="A7" s="2032"/>
      <c r="B7" s="2032"/>
      <c r="C7" s="2050"/>
      <c r="D7" s="2049" t="s">
        <v>1708</v>
      </c>
      <c r="E7" s="2062"/>
      <c r="F7" s="2062"/>
      <c r="G7" s="2062"/>
      <c r="H7" s="2062"/>
      <c r="I7" s="2062"/>
      <c r="J7" s="2062"/>
      <c r="K7" s="2061"/>
      <c r="L7" s="2032"/>
    </row>
    <row r="8" spans="1:21" ht="26.25" customHeight="1">
      <c r="A8" s="2032"/>
      <c r="B8" s="2032"/>
      <c r="C8" s="2046">
        <v>1</v>
      </c>
      <c r="D8" s="2045" t="s">
        <v>1703</v>
      </c>
      <c r="E8" s="2990">
        <v>46080</v>
      </c>
      <c r="F8" s="2043">
        <v>39279</v>
      </c>
      <c r="G8" s="2043">
        <v>23324</v>
      </c>
      <c r="H8" s="2042">
        <v>20.25264894686638</v>
      </c>
      <c r="I8" s="2042">
        <v>32.358041647590902</v>
      </c>
      <c r="J8" s="2042">
        <v>-14.759114583333332</v>
      </c>
      <c r="K8" s="2041">
        <v>-40.619669543521987</v>
      </c>
      <c r="L8" s="2033"/>
      <c r="M8" s="2033"/>
      <c r="N8" s="2033"/>
      <c r="P8" s="3022"/>
      <c r="Q8" s="3022"/>
      <c r="T8" s="3021"/>
      <c r="U8" s="3021"/>
    </row>
    <row r="9" spans="1:21" ht="26.25" customHeight="1">
      <c r="A9" s="2032"/>
      <c r="B9" s="2032"/>
      <c r="C9" s="2046">
        <v>2</v>
      </c>
      <c r="D9" s="2045" t="s">
        <v>1705</v>
      </c>
      <c r="E9" s="2990">
        <v>75024</v>
      </c>
      <c r="F9" s="2043">
        <v>29835</v>
      </c>
      <c r="G9" s="2043">
        <v>22131</v>
      </c>
      <c r="H9" s="2042">
        <v>15.383227203588646</v>
      </c>
      <c r="I9" s="2042">
        <v>30.702959170932704</v>
      </c>
      <c r="J9" s="2042">
        <v>-60.2327255278311</v>
      </c>
      <c r="K9" s="2041">
        <v>-25.82202111613876</v>
      </c>
      <c r="L9" s="2033"/>
      <c r="M9" s="2033"/>
      <c r="N9" s="2033"/>
      <c r="P9" s="3022"/>
      <c r="Q9" s="3022"/>
      <c r="T9" s="3021"/>
      <c r="U9" s="3021"/>
    </row>
    <row r="10" spans="1:21" ht="26.25" customHeight="1">
      <c r="A10" s="2032"/>
      <c r="B10" s="2032"/>
      <c r="C10" s="2046">
        <v>3</v>
      </c>
      <c r="D10" s="2045" t="s">
        <v>1704</v>
      </c>
      <c r="E10" s="2990">
        <v>62776</v>
      </c>
      <c r="F10" s="2043">
        <v>52085</v>
      </c>
      <c r="G10" s="2043">
        <v>11611</v>
      </c>
      <c r="H10" s="2042">
        <v>26.855551831704865</v>
      </c>
      <c r="I10" s="2042">
        <v>16.108267088414422</v>
      </c>
      <c r="J10" s="2042">
        <v>-17.030393781062823</v>
      </c>
      <c r="K10" s="2041">
        <v>-77.70759335701257</v>
      </c>
      <c r="L10" s="2033"/>
      <c r="M10" s="2033"/>
      <c r="N10" s="2033"/>
      <c r="P10" s="3022"/>
      <c r="Q10" s="3022"/>
      <c r="T10" s="3021"/>
      <c r="U10" s="3021"/>
    </row>
    <row r="11" spans="1:21" ht="26.25" customHeight="1">
      <c r="A11" s="2032"/>
      <c r="B11" s="2032"/>
      <c r="C11" s="2046">
        <v>4</v>
      </c>
      <c r="D11" s="2045" t="s">
        <v>1701</v>
      </c>
      <c r="E11" s="2990">
        <v>4633</v>
      </c>
      <c r="F11" s="2043">
        <v>3305</v>
      </c>
      <c r="G11" s="2043">
        <v>3146</v>
      </c>
      <c r="H11" s="2042">
        <v>1.7040913661089483</v>
      </c>
      <c r="I11" s="2042">
        <v>4.3645343433082227</v>
      </c>
      <c r="J11" s="2042">
        <v>-28.663932657025683</v>
      </c>
      <c r="K11" s="2041">
        <v>-4.8108925869894126</v>
      </c>
      <c r="L11" s="2033"/>
      <c r="M11" s="2033"/>
      <c r="N11" s="2033"/>
      <c r="P11" s="3022"/>
      <c r="Q11" s="3022"/>
      <c r="T11" s="3021"/>
      <c r="U11" s="3021"/>
    </row>
    <row r="12" spans="1:21" ht="26.25" customHeight="1">
      <c r="A12" s="2032"/>
      <c r="B12" s="2032"/>
      <c r="C12" s="2046">
        <v>5</v>
      </c>
      <c r="D12" s="2045" t="s">
        <v>1693</v>
      </c>
      <c r="E12" s="2990">
        <v>1178</v>
      </c>
      <c r="F12" s="2043">
        <v>1930</v>
      </c>
      <c r="G12" s="2043">
        <v>1954</v>
      </c>
      <c r="H12" s="2042">
        <v>0.99512748459614842</v>
      </c>
      <c r="I12" s="2042">
        <v>2.7108391947947448</v>
      </c>
      <c r="J12" s="2042">
        <v>63.837011884550087</v>
      </c>
      <c r="K12" s="2041">
        <v>1.2435233160621673</v>
      </c>
      <c r="L12" s="2033"/>
      <c r="M12" s="2033"/>
      <c r="N12" s="2033"/>
      <c r="P12" s="3022"/>
      <c r="Q12" s="3022"/>
      <c r="T12" s="3021"/>
      <c r="U12" s="3021"/>
    </row>
    <row r="13" spans="1:21" ht="26.25" customHeight="1">
      <c r="A13" s="2032"/>
      <c r="B13" s="2032"/>
      <c r="C13" s="2046">
        <v>6</v>
      </c>
      <c r="D13" s="2045" t="s">
        <v>1700</v>
      </c>
      <c r="E13" s="2990">
        <v>2722</v>
      </c>
      <c r="F13" s="2043">
        <v>1996</v>
      </c>
      <c r="G13" s="2043">
        <v>1556</v>
      </c>
      <c r="H13" s="2042">
        <v>1.0291577509087628</v>
      </c>
      <c r="I13" s="2042">
        <v>2.1586825931937681</v>
      </c>
      <c r="J13" s="2042">
        <v>-26.671565025716383</v>
      </c>
      <c r="K13" s="2041">
        <v>-22.044088176352705</v>
      </c>
      <c r="L13" s="2033"/>
      <c r="M13" s="2033"/>
      <c r="N13" s="2033"/>
      <c r="P13" s="3022"/>
      <c r="Q13" s="3022"/>
      <c r="T13" s="3021"/>
      <c r="U13" s="3021"/>
    </row>
    <row r="14" spans="1:21" ht="26.25" customHeight="1">
      <c r="A14" s="2032"/>
      <c r="B14" s="2032"/>
      <c r="C14" s="2046">
        <v>7</v>
      </c>
      <c r="D14" s="2045" t="s">
        <v>1707</v>
      </c>
      <c r="E14" s="2990">
        <v>1830</v>
      </c>
      <c r="F14" s="2043">
        <v>924</v>
      </c>
      <c r="G14" s="2043">
        <v>1073</v>
      </c>
      <c r="H14" s="2042">
        <v>0.47642372837660163</v>
      </c>
      <c r="I14" s="2042">
        <v>1.4886030992910753</v>
      </c>
      <c r="J14" s="2042">
        <v>-49.508196721311471</v>
      </c>
      <c r="K14" s="2041">
        <v>16.125541125541119</v>
      </c>
      <c r="L14" s="2033"/>
      <c r="M14" s="2033"/>
      <c r="N14" s="2033"/>
      <c r="P14" s="3022"/>
      <c r="Q14" s="3022"/>
      <c r="T14" s="3021"/>
      <c r="U14" s="3021"/>
    </row>
    <row r="15" spans="1:21" ht="26.25" customHeight="1">
      <c r="A15" s="2032"/>
      <c r="B15" s="2032"/>
      <c r="C15" s="2046">
        <v>8</v>
      </c>
      <c r="D15" s="2045" t="s">
        <v>1697</v>
      </c>
      <c r="E15" s="2990">
        <v>1974</v>
      </c>
      <c r="F15" s="2043">
        <v>887</v>
      </c>
      <c r="G15" s="2043">
        <v>1009</v>
      </c>
      <c r="H15" s="2042">
        <v>0.45734615483771174</v>
      </c>
      <c r="I15" s="2042">
        <v>1.3998140980286067</v>
      </c>
      <c r="J15" s="2042">
        <v>-55.065856129685919</v>
      </c>
      <c r="K15" s="2041">
        <v>13.75422773393462</v>
      </c>
      <c r="L15" s="2033"/>
      <c r="M15" s="2033"/>
      <c r="N15" s="2033"/>
      <c r="P15" s="3022"/>
      <c r="Q15" s="3022"/>
      <c r="T15" s="3021"/>
      <c r="U15" s="3021"/>
    </row>
    <row r="16" spans="1:21" ht="26.25" customHeight="1">
      <c r="A16" s="2032"/>
      <c r="B16" s="2032"/>
      <c r="C16" s="2046">
        <v>9</v>
      </c>
      <c r="D16" s="2045" t="s">
        <v>1696</v>
      </c>
      <c r="E16" s="2990">
        <v>1730</v>
      </c>
      <c r="F16" s="2043">
        <v>1447</v>
      </c>
      <c r="G16" s="2043">
        <v>1003</v>
      </c>
      <c r="H16" s="2042">
        <v>0.74608780839928845</v>
      </c>
      <c r="I16" s="2042">
        <v>1.3914901291602504</v>
      </c>
      <c r="J16" s="2042">
        <v>-16.358381502890175</v>
      </c>
      <c r="K16" s="2041">
        <v>-30.684174153420873</v>
      </c>
      <c r="L16" s="2033"/>
      <c r="M16" s="2033"/>
      <c r="N16" s="2033"/>
      <c r="P16" s="3022"/>
      <c r="Q16" s="3022"/>
      <c r="T16" s="3021"/>
      <c r="U16" s="3021"/>
    </row>
    <row r="17" spans="1:21" ht="26.25" customHeight="1">
      <c r="A17" s="2032"/>
      <c r="B17" s="2032"/>
      <c r="C17" s="2046">
        <v>10</v>
      </c>
      <c r="D17" s="2045" t="s">
        <v>1691</v>
      </c>
      <c r="E17" s="2990">
        <v>1458</v>
      </c>
      <c r="F17" s="2043">
        <v>2374</v>
      </c>
      <c r="G17" s="2043">
        <v>930</v>
      </c>
      <c r="H17" s="2042">
        <v>1.2240583670628271</v>
      </c>
      <c r="I17" s="2042">
        <v>1.290215174595247</v>
      </c>
      <c r="J17" s="2042">
        <v>62.825788751714676</v>
      </c>
      <c r="K17" s="2041">
        <v>-60.825610783487782</v>
      </c>
      <c r="L17" s="2033"/>
      <c r="M17" s="2033"/>
      <c r="N17" s="2033"/>
      <c r="P17" s="3022"/>
      <c r="Q17" s="3022"/>
      <c r="T17" s="3021"/>
      <c r="U17" s="3021"/>
    </row>
    <row r="18" spans="1:21" ht="26.25" customHeight="1">
      <c r="A18" s="2032"/>
      <c r="B18" s="2032"/>
      <c r="C18" s="2046">
        <v>11</v>
      </c>
      <c r="D18" s="2045" t="s">
        <v>1692</v>
      </c>
      <c r="E18" s="2990">
        <v>1581</v>
      </c>
      <c r="F18" s="2043">
        <v>1000</v>
      </c>
      <c r="G18" s="2043">
        <v>710</v>
      </c>
      <c r="H18" s="2042">
        <v>0.51561009564567273</v>
      </c>
      <c r="I18" s="2042">
        <v>0.98500298275551113</v>
      </c>
      <c r="J18" s="2042">
        <v>-36.748893105629342</v>
      </c>
      <c r="K18" s="2041">
        <v>-29.000000000000004</v>
      </c>
      <c r="L18" s="2033"/>
      <c r="M18" s="2033"/>
      <c r="N18" s="2033"/>
      <c r="P18" s="3022"/>
      <c r="Q18" s="3022"/>
      <c r="T18" s="3021"/>
      <c r="U18" s="3021"/>
    </row>
    <row r="19" spans="1:21" ht="26.25" customHeight="1">
      <c r="A19" s="2032"/>
      <c r="B19" s="2032"/>
      <c r="C19" s="2046">
        <v>12</v>
      </c>
      <c r="D19" s="2045" t="s">
        <v>1699</v>
      </c>
      <c r="E19" s="2990">
        <v>959</v>
      </c>
      <c r="F19" s="2043">
        <v>939</v>
      </c>
      <c r="G19" s="2043">
        <v>553</v>
      </c>
      <c r="H19" s="2042">
        <v>0.48415787981128666</v>
      </c>
      <c r="I19" s="2042">
        <v>0.76719246403351782</v>
      </c>
      <c r="J19" s="2042">
        <v>-2.0855057351407691</v>
      </c>
      <c r="K19" s="2041">
        <v>-41.107561235356762</v>
      </c>
      <c r="L19" s="2033"/>
      <c r="M19" s="2033"/>
      <c r="N19" s="2033"/>
      <c r="P19" s="3022"/>
      <c r="Q19" s="3022"/>
      <c r="T19" s="3021"/>
      <c r="U19" s="3021"/>
    </row>
    <row r="20" spans="1:21" ht="26.25" customHeight="1">
      <c r="A20" s="2032"/>
      <c r="B20" s="2032"/>
      <c r="C20" s="2046">
        <v>13</v>
      </c>
      <c r="D20" s="2045" t="s">
        <v>1695</v>
      </c>
      <c r="E20" s="2990">
        <v>1108</v>
      </c>
      <c r="F20" s="2043">
        <v>184</v>
      </c>
      <c r="G20" s="2043">
        <v>453</v>
      </c>
      <c r="H20" s="2042">
        <v>9.4872257598803786E-2</v>
      </c>
      <c r="I20" s="2042">
        <v>0.62845964956091072</v>
      </c>
      <c r="J20" s="2042">
        <v>-83.393501805054143</v>
      </c>
      <c r="K20" s="2041">
        <v>146.19565217391303</v>
      </c>
      <c r="L20" s="2033"/>
      <c r="M20" s="2033"/>
      <c r="N20" s="2033"/>
      <c r="P20" s="3022"/>
      <c r="Q20" s="3022"/>
      <c r="T20" s="3021"/>
      <c r="U20" s="3021"/>
    </row>
    <row r="21" spans="1:21" ht="26.25" customHeight="1">
      <c r="A21" s="2032"/>
      <c r="B21" s="2032"/>
      <c r="C21" s="2046">
        <v>14</v>
      </c>
      <c r="D21" s="2045" t="s">
        <v>1702</v>
      </c>
      <c r="E21" s="2990">
        <v>9999</v>
      </c>
      <c r="F21" s="2043">
        <v>39167</v>
      </c>
      <c r="G21" s="2043">
        <v>106</v>
      </c>
      <c r="H21" s="2042">
        <v>20.194900616154065</v>
      </c>
      <c r="I21" s="2042">
        <v>0.14705678334096364</v>
      </c>
      <c r="J21" s="2042">
        <v>291.70917091709174</v>
      </c>
      <c r="K21" s="2041">
        <v>-99.72936400541272</v>
      </c>
      <c r="L21" s="2033"/>
      <c r="M21" s="2033"/>
      <c r="N21" s="2033"/>
      <c r="P21" s="3022"/>
      <c r="Q21" s="3022"/>
      <c r="T21" s="3021"/>
      <c r="U21" s="3021"/>
    </row>
    <row r="22" spans="1:21" ht="26.25" customHeight="1">
      <c r="A22" s="2032"/>
      <c r="B22" s="2032"/>
      <c r="C22" s="2046">
        <v>15</v>
      </c>
      <c r="D22" s="2045" t="s">
        <v>1694</v>
      </c>
      <c r="E22" s="2990">
        <v>1717</v>
      </c>
      <c r="F22" s="2043">
        <v>1668</v>
      </c>
      <c r="G22" s="2043">
        <v>64</v>
      </c>
      <c r="H22" s="2042">
        <v>0.8600376395369822</v>
      </c>
      <c r="I22" s="2042">
        <v>8.8789001262468609E-2</v>
      </c>
      <c r="J22" s="2042">
        <v>-2.853814793244025</v>
      </c>
      <c r="K22" s="2041">
        <v>-96.163069544364504</v>
      </c>
      <c r="L22" s="2033"/>
      <c r="M22" s="2033"/>
      <c r="N22" s="2033"/>
      <c r="P22" s="3022"/>
      <c r="Q22" s="3022"/>
      <c r="T22" s="3021"/>
      <c r="U22" s="3021"/>
    </row>
    <row r="23" spans="1:21" ht="26.25" customHeight="1">
      <c r="A23" s="2032"/>
      <c r="B23" s="2032"/>
      <c r="C23" s="2046">
        <v>16</v>
      </c>
      <c r="D23" s="2045" t="s">
        <v>1689</v>
      </c>
      <c r="E23" s="2990">
        <v>7741</v>
      </c>
      <c r="F23" s="2043">
        <v>3542</v>
      </c>
      <c r="G23" s="2043">
        <v>16</v>
      </c>
      <c r="H23" s="2042">
        <v>1.8262909587769729</v>
      </c>
      <c r="I23" s="2042">
        <v>2.2197250315617152E-2</v>
      </c>
      <c r="J23" s="2042">
        <v>-54.243637772897557</v>
      </c>
      <c r="K23" s="2041">
        <v>-99.548277809147379</v>
      </c>
      <c r="L23" s="2033"/>
      <c r="M23" s="2033"/>
      <c r="N23" s="2033"/>
      <c r="P23" s="3022"/>
      <c r="Q23" s="3022"/>
      <c r="T23" s="3021"/>
      <c r="U23" s="3021"/>
    </row>
    <row r="24" spans="1:21" ht="26.25" customHeight="1">
      <c r="A24" s="2032"/>
      <c r="B24" s="2032"/>
      <c r="C24" s="2046">
        <v>17</v>
      </c>
      <c r="D24" s="2045" t="s">
        <v>1698</v>
      </c>
      <c r="E24" s="2990">
        <v>15995</v>
      </c>
      <c r="F24" s="2043">
        <v>8974</v>
      </c>
      <c r="G24" s="2043">
        <v>2</v>
      </c>
      <c r="H24" s="2042">
        <v>4.6270849983242668</v>
      </c>
      <c r="I24" s="2042">
        <v>2.774656289452144E-3</v>
      </c>
      <c r="J24" s="2042">
        <v>-43.894967177242883</v>
      </c>
      <c r="K24" s="2041">
        <v>-99.97771339425006</v>
      </c>
      <c r="L24" s="2033"/>
      <c r="M24" s="2033"/>
      <c r="N24" s="2033"/>
      <c r="P24" s="3022"/>
      <c r="Q24" s="3022"/>
      <c r="T24" s="3021"/>
      <c r="U24" s="3021"/>
    </row>
    <row r="25" spans="1:21" ht="26.25" customHeight="1">
      <c r="A25" s="2032"/>
      <c r="B25" s="2032"/>
      <c r="C25" s="2046">
        <v>18</v>
      </c>
      <c r="D25" s="2045" t="s">
        <v>1688</v>
      </c>
      <c r="E25" s="2990">
        <v>11</v>
      </c>
      <c r="F25" s="2043">
        <v>5</v>
      </c>
      <c r="G25" s="2043">
        <v>2</v>
      </c>
      <c r="H25" s="2042">
        <v>2.5780504782283637E-3</v>
      </c>
      <c r="I25" s="2042">
        <v>2.774656289452144E-3</v>
      </c>
      <c r="J25" s="2042">
        <v>-54.54545454545454</v>
      </c>
      <c r="K25" s="2041">
        <v>-60</v>
      </c>
      <c r="L25" s="2033"/>
      <c r="M25" s="2033"/>
      <c r="N25" s="2033"/>
      <c r="P25" s="3022"/>
      <c r="Q25" s="3022"/>
      <c r="T25" s="3021"/>
      <c r="U25" s="3021"/>
    </row>
    <row r="26" spans="1:21" ht="26.25" customHeight="1">
      <c r="A26" s="2032"/>
      <c r="B26" s="2032"/>
      <c r="C26" s="2046">
        <v>19</v>
      </c>
      <c r="D26" s="2045" t="s">
        <v>1690</v>
      </c>
      <c r="E26" s="2990">
        <v>58</v>
      </c>
      <c r="F26" s="2043">
        <v>14</v>
      </c>
      <c r="G26" s="2043">
        <v>0</v>
      </c>
      <c r="H26" s="2042">
        <v>7.2185413390394183E-3</v>
      </c>
      <c r="I26" s="2042">
        <v>0</v>
      </c>
      <c r="J26" s="2042">
        <v>-75.862068965517238</v>
      </c>
      <c r="K26" s="2041">
        <v>-100</v>
      </c>
      <c r="L26" s="2033"/>
      <c r="M26" s="2033"/>
      <c r="N26" s="2033"/>
      <c r="P26" s="3022"/>
      <c r="Q26" s="3022"/>
      <c r="T26" s="3021"/>
      <c r="U26" s="3021"/>
    </row>
    <row r="27" spans="1:21" ht="26.25" customHeight="1">
      <c r="A27" s="2032"/>
      <c r="B27" s="2032"/>
      <c r="C27" s="2046">
        <v>20</v>
      </c>
      <c r="D27" s="2045" t="s">
        <v>524</v>
      </c>
      <c r="E27" s="2990">
        <v>5294</v>
      </c>
      <c r="F27" s="2043">
        <v>4390</v>
      </c>
      <c r="G27" s="2043">
        <v>2438</v>
      </c>
      <c r="H27" s="2042">
        <v>2.2635283198845033</v>
      </c>
      <c r="I27" s="2042">
        <v>3.3823060168421639</v>
      </c>
      <c r="J27" s="2042">
        <v>-17.075935020778243</v>
      </c>
      <c r="K27" s="2041">
        <v>-44.464692482915716</v>
      </c>
      <c r="L27" s="2033"/>
      <c r="M27" s="2033"/>
      <c r="N27" s="2033"/>
      <c r="P27" s="3022"/>
      <c r="Q27" s="3022"/>
      <c r="T27" s="3021"/>
      <c r="U27" s="3021"/>
    </row>
    <row r="28" spans="1:21" ht="26.25" customHeight="1">
      <c r="A28" s="2032"/>
      <c r="B28" s="2032"/>
      <c r="C28" s="2046"/>
      <c r="D28" s="2060" t="s">
        <v>234</v>
      </c>
      <c r="E28" s="2059">
        <v>243868</v>
      </c>
      <c r="F28" s="2058">
        <v>193945</v>
      </c>
      <c r="G28" s="2058">
        <v>72081</v>
      </c>
      <c r="H28" s="2057">
        <v>100.00000000000004</v>
      </c>
      <c r="I28" s="2057">
        <v>99.999999999999986</v>
      </c>
      <c r="J28" s="2057">
        <v>-20.471320550461726</v>
      </c>
      <c r="K28" s="2056">
        <v>-62.834308695764264</v>
      </c>
      <c r="L28" s="2033"/>
      <c r="M28" s="2033"/>
      <c r="N28" s="2033"/>
    </row>
    <row r="29" spans="1:21" ht="26.25" customHeight="1">
      <c r="A29" s="2032"/>
      <c r="B29" s="2032"/>
      <c r="C29" s="2055"/>
      <c r="D29" s="2054"/>
      <c r="E29" s="2053"/>
      <c r="F29" s="2053"/>
      <c r="G29" s="2052"/>
      <c r="H29" s="2052"/>
      <c r="I29" s="2052"/>
      <c r="J29" s="2052"/>
      <c r="K29" s="2051"/>
      <c r="L29" s="2033"/>
      <c r="M29" s="2033"/>
      <c r="N29" s="2033"/>
    </row>
    <row r="30" spans="1:21" ht="21" customHeight="1">
      <c r="A30" s="2032"/>
      <c r="B30" s="2032"/>
      <c r="C30" s="2050"/>
      <c r="D30" s="2049" t="s">
        <v>1706</v>
      </c>
      <c r="E30" s="2048"/>
      <c r="F30" s="2048"/>
      <c r="G30" s="2048"/>
      <c r="H30" s="2048"/>
      <c r="I30" s="2048"/>
      <c r="J30" s="2048"/>
      <c r="K30" s="2047"/>
      <c r="L30" s="2033"/>
      <c r="M30" s="2033"/>
      <c r="N30" s="2033"/>
    </row>
    <row r="31" spans="1:21" ht="21" customHeight="1">
      <c r="A31" s="2032"/>
      <c r="B31" s="2032"/>
      <c r="C31" s="2046">
        <v>1</v>
      </c>
      <c r="D31" s="2045" t="s">
        <v>1705</v>
      </c>
      <c r="E31" s="2990">
        <v>86191</v>
      </c>
      <c r="F31" s="2043">
        <v>51732</v>
      </c>
      <c r="G31" s="2043">
        <v>32785</v>
      </c>
      <c r="H31" s="2042">
        <v>29.066187212046295</v>
      </c>
      <c r="I31" s="2042">
        <v>34.650221418983897</v>
      </c>
      <c r="J31" s="2042">
        <v>-39.979812277383949</v>
      </c>
      <c r="K31" s="2041">
        <v>-36.625299621124249</v>
      </c>
      <c r="L31" s="2033"/>
      <c r="M31" s="2033"/>
      <c r="N31" s="2033"/>
      <c r="P31" s="3022"/>
      <c r="Q31" s="3022"/>
      <c r="T31" s="3021"/>
      <c r="U31" s="3021"/>
    </row>
    <row r="32" spans="1:21" ht="21" customHeight="1">
      <c r="A32" s="2032"/>
      <c r="B32" s="2032"/>
      <c r="C32" s="2046">
        <v>2</v>
      </c>
      <c r="D32" s="2045" t="s">
        <v>1704</v>
      </c>
      <c r="E32" s="2990">
        <v>57080</v>
      </c>
      <c r="F32" s="2043">
        <v>41339</v>
      </c>
      <c r="G32" s="2043">
        <v>28866</v>
      </c>
      <c r="H32" s="2042">
        <v>23.226767052477808</v>
      </c>
      <c r="I32" s="2042">
        <v>30.508259615079741</v>
      </c>
      <c r="J32" s="2042">
        <v>-27.577084793272601</v>
      </c>
      <c r="K32" s="2041">
        <v>-30.172476354048239</v>
      </c>
      <c r="L32" s="2033"/>
      <c r="M32" s="2033"/>
      <c r="N32" s="2033"/>
      <c r="P32" s="3022"/>
      <c r="Q32" s="3022"/>
      <c r="T32" s="3021"/>
      <c r="U32" s="3021"/>
    </row>
    <row r="33" spans="1:21" ht="21" customHeight="1">
      <c r="A33" s="2032"/>
      <c r="B33" s="2032"/>
      <c r="C33" s="2046">
        <v>3</v>
      </c>
      <c r="D33" s="2045" t="s">
        <v>1703</v>
      </c>
      <c r="E33" s="2990">
        <v>71824</v>
      </c>
      <c r="F33" s="2043">
        <v>43884</v>
      </c>
      <c r="G33" s="2043">
        <v>23636</v>
      </c>
      <c r="H33" s="2042">
        <v>24.656703000337117</v>
      </c>
      <c r="I33" s="2042">
        <v>24.980711711426064</v>
      </c>
      <c r="J33" s="2042">
        <v>-38.90064602361327</v>
      </c>
      <c r="K33" s="2041">
        <v>-46.139823170175923</v>
      </c>
      <c r="L33" s="2033"/>
      <c r="M33" s="2033"/>
      <c r="N33" s="2033"/>
      <c r="P33" s="3022"/>
      <c r="Q33" s="3022"/>
      <c r="T33" s="3021"/>
      <c r="U33" s="3021"/>
    </row>
    <row r="34" spans="1:21" ht="21" customHeight="1">
      <c r="A34" s="2032"/>
      <c r="B34" s="2032"/>
      <c r="C34" s="2046">
        <v>4</v>
      </c>
      <c r="D34" s="2045" t="s">
        <v>1701</v>
      </c>
      <c r="E34" s="2990">
        <v>4041</v>
      </c>
      <c r="F34" s="2043">
        <v>2884</v>
      </c>
      <c r="G34" s="2043">
        <v>1794</v>
      </c>
      <c r="H34" s="2042">
        <v>1.6204067872794696</v>
      </c>
      <c r="I34" s="2042">
        <v>1.8960651891309175</v>
      </c>
      <c r="J34" s="2042">
        <v>-28.631526849789658</v>
      </c>
      <c r="K34" s="2041">
        <v>-37.794729542302363</v>
      </c>
      <c r="L34" s="2033"/>
      <c r="M34" s="2033"/>
      <c r="N34" s="2033"/>
      <c r="P34" s="3022"/>
      <c r="Q34" s="3022"/>
      <c r="T34" s="3021"/>
      <c r="U34" s="3021"/>
    </row>
    <row r="35" spans="1:21" ht="21" customHeight="1">
      <c r="A35" s="2032"/>
      <c r="B35" s="2032"/>
      <c r="C35" s="2046">
        <v>5</v>
      </c>
      <c r="D35" s="2045" t="s">
        <v>1700</v>
      </c>
      <c r="E35" s="2990">
        <v>2715</v>
      </c>
      <c r="F35" s="2043">
        <v>2143</v>
      </c>
      <c r="G35" s="2043">
        <v>1577</v>
      </c>
      <c r="H35" s="2042">
        <v>1.2040678727946961</v>
      </c>
      <c r="I35" s="2042">
        <v>1.6667195112928967</v>
      </c>
      <c r="J35" s="2042">
        <v>-21.068139963167589</v>
      </c>
      <c r="K35" s="2041">
        <v>-26.41157256182921</v>
      </c>
      <c r="L35" s="2033"/>
      <c r="M35" s="2033"/>
      <c r="N35" s="2033"/>
      <c r="P35" s="3022"/>
      <c r="Q35" s="3022"/>
      <c r="T35" s="3021"/>
      <c r="U35" s="3021"/>
    </row>
    <row r="36" spans="1:21" ht="21" customHeight="1">
      <c r="A36" s="2032"/>
      <c r="B36" s="2032"/>
      <c r="C36" s="2046">
        <v>6</v>
      </c>
      <c r="D36" s="2045" t="s">
        <v>1699</v>
      </c>
      <c r="E36" s="2990">
        <v>3305</v>
      </c>
      <c r="F36" s="2043">
        <v>2789</v>
      </c>
      <c r="G36" s="2043">
        <v>1526</v>
      </c>
      <c r="H36" s="2042">
        <v>1.5670300033711653</v>
      </c>
      <c r="I36" s="2042">
        <v>1.6128179925383388</v>
      </c>
      <c r="J36" s="2042">
        <v>-15.612708018154308</v>
      </c>
      <c r="K36" s="2041">
        <v>-45.285048404446037</v>
      </c>
      <c r="L36" s="2033"/>
      <c r="M36" s="2033"/>
      <c r="N36" s="2033"/>
      <c r="P36" s="3022"/>
      <c r="Q36" s="3022"/>
      <c r="T36" s="3021"/>
      <c r="U36" s="3021"/>
    </row>
    <row r="37" spans="1:21" ht="21" customHeight="1">
      <c r="A37" s="2032"/>
      <c r="B37" s="2032"/>
      <c r="C37" s="2046">
        <v>7</v>
      </c>
      <c r="D37" s="2045" t="s">
        <v>1702</v>
      </c>
      <c r="E37" s="2990">
        <v>32147</v>
      </c>
      <c r="F37" s="2043">
        <v>20547</v>
      </c>
      <c r="G37" s="2043">
        <v>1028</v>
      </c>
      <c r="H37" s="2042">
        <v>11.544555568041353</v>
      </c>
      <c r="I37" s="2042">
        <v>1.0864855152879505</v>
      </c>
      <c r="J37" s="2042">
        <v>-36.084238031542604</v>
      </c>
      <c r="K37" s="2041">
        <v>-94.996836521146648</v>
      </c>
      <c r="L37" s="2033"/>
      <c r="M37" s="2033"/>
      <c r="N37" s="2033"/>
      <c r="P37" s="3022"/>
      <c r="Q37" s="3022"/>
      <c r="T37" s="3021"/>
      <c r="U37" s="3021"/>
    </row>
    <row r="38" spans="1:21" ht="21" customHeight="1">
      <c r="A38" s="2032"/>
      <c r="B38" s="2032"/>
      <c r="C38" s="2046">
        <v>8</v>
      </c>
      <c r="D38" s="2045" t="s">
        <v>1698</v>
      </c>
      <c r="E38" s="2990">
        <v>10001</v>
      </c>
      <c r="F38" s="2043">
        <v>7888</v>
      </c>
      <c r="G38" s="2043">
        <v>1012</v>
      </c>
      <c r="H38" s="2042">
        <v>4.4319586470389929</v>
      </c>
      <c r="I38" s="2042">
        <v>1.0695752348943635</v>
      </c>
      <c r="J38" s="2042">
        <v>-21.127887211278875</v>
      </c>
      <c r="K38" s="2041">
        <v>-87.170385395537522</v>
      </c>
      <c r="L38" s="2033"/>
      <c r="M38" s="2033"/>
      <c r="N38" s="2033"/>
      <c r="P38" s="3022"/>
      <c r="Q38" s="3022"/>
      <c r="T38" s="3021"/>
      <c r="U38" s="3021"/>
    </row>
    <row r="39" spans="1:21" ht="21" customHeight="1">
      <c r="A39" s="2032"/>
      <c r="B39" s="2032"/>
      <c r="C39" s="2046">
        <v>9</v>
      </c>
      <c r="D39" s="2045" t="s">
        <v>1697</v>
      </c>
      <c r="E39" s="2990">
        <v>830</v>
      </c>
      <c r="F39" s="2043">
        <v>649</v>
      </c>
      <c r="G39" s="2043">
        <v>621</v>
      </c>
      <c r="H39" s="2042">
        <v>0.36464771322620521</v>
      </c>
      <c r="I39" s="2042">
        <v>0.65633025777608678</v>
      </c>
      <c r="J39" s="2042">
        <v>-21.807228915662648</v>
      </c>
      <c r="K39" s="2041">
        <v>-4.3143297380585537</v>
      </c>
      <c r="L39" s="2033"/>
      <c r="M39" s="2033"/>
      <c r="N39" s="2033"/>
      <c r="P39" s="3022"/>
      <c r="Q39" s="3022"/>
      <c r="T39" s="3021"/>
      <c r="U39" s="3021"/>
    </row>
    <row r="40" spans="1:21" ht="21" customHeight="1">
      <c r="A40" s="2032"/>
      <c r="B40" s="2032"/>
      <c r="C40" s="2046">
        <v>10</v>
      </c>
      <c r="D40" s="2045" t="s">
        <v>1695</v>
      </c>
      <c r="E40" s="2990">
        <v>87</v>
      </c>
      <c r="F40" s="2043">
        <v>264</v>
      </c>
      <c r="G40" s="2043">
        <v>252</v>
      </c>
      <c r="H40" s="2042">
        <v>0.14833127317676142</v>
      </c>
      <c r="I40" s="2042">
        <v>0.26633691619899175</v>
      </c>
      <c r="J40" s="2042">
        <v>203.44827586206895</v>
      </c>
      <c r="K40" s="2041">
        <v>-4.5454545454545414</v>
      </c>
      <c r="L40" s="2033"/>
      <c r="M40" s="2033"/>
      <c r="N40" s="2033"/>
      <c r="P40" s="3022"/>
      <c r="Q40" s="3022"/>
      <c r="T40" s="3021"/>
      <c r="U40" s="3021"/>
    </row>
    <row r="41" spans="1:21" ht="21" customHeight="1">
      <c r="A41" s="2032"/>
      <c r="B41" s="2032"/>
      <c r="C41" s="2046">
        <v>11</v>
      </c>
      <c r="D41" s="2045" t="s">
        <v>1694</v>
      </c>
      <c r="E41" s="2990">
        <v>32</v>
      </c>
      <c r="F41" s="2043">
        <v>182</v>
      </c>
      <c r="G41" s="2043">
        <v>251</v>
      </c>
      <c r="H41" s="2042">
        <v>0.10225868075064615</v>
      </c>
      <c r="I41" s="2042">
        <v>0.26528002367439257</v>
      </c>
      <c r="J41" s="2042">
        <v>468.75</v>
      </c>
      <c r="K41" s="2041">
        <v>37.912087912087912</v>
      </c>
      <c r="L41" s="2033"/>
      <c r="M41" s="2033"/>
      <c r="N41" s="2033"/>
      <c r="P41" s="3022"/>
      <c r="Q41" s="3022"/>
      <c r="T41" s="3021"/>
      <c r="U41" s="3021"/>
    </row>
    <row r="42" spans="1:21" ht="21" customHeight="1">
      <c r="A42" s="2032"/>
      <c r="B42" s="2032"/>
      <c r="C42" s="2046">
        <v>12</v>
      </c>
      <c r="D42" s="2045" t="s">
        <v>1696</v>
      </c>
      <c r="E42" s="2990">
        <v>610</v>
      </c>
      <c r="F42" s="2043">
        <v>548</v>
      </c>
      <c r="G42" s="2043">
        <v>243</v>
      </c>
      <c r="H42" s="2042">
        <v>0.30789976401842906</v>
      </c>
      <c r="I42" s="2042">
        <v>0.25682488347759919</v>
      </c>
      <c r="J42" s="2042">
        <v>-10.163934426229504</v>
      </c>
      <c r="K42" s="2041">
        <v>-55.656934306569347</v>
      </c>
      <c r="L42" s="2033"/>
      <c r="M42" s="2033"/>
      <c r="N42" s="2033"/>
      <c r="P42" s="3022"/>
      <c r="Q42" s="3022"/>
      <c r="T42" s="3021"/>
      <c r="U42" s="3021"/>
    </row>
    <row r="43" spans="1:21" ht="21" customHeight="1">
      <c r="A43" s="2032"/>
      <c r="B43" s="2032"/>
      <c r="C43" s="2046">
        <v>13</v>
      </c>
      <c r="D43" s="2045" t="s">
        <v>1693</v>
      </c>
      <c r="E43" s="2990">
        <v>61</v>
      </c>
      <c r="F43" s="2043">
        <v>98</v>
      </c>
      <c r="G43" s="2043">
        <v>193</v>
      </c>
      <c r="H43" s="2042">
        <v>5.5062366558040227E-2</v>
      </c>
      <c r="I43" s="2042">
        <v>0.20398025724764046</v>
      </c>
      <c r="J43" s="2042">
        <v>60.655737704918032</v>
      </c>
      <c r="K43" s="2041">
        <v>96.938775510204096</v>
      </c>
      <c r="L43" s="2033"/>
      <c r="M43" s="2033"/>
      <c r="N43" s="2033"/>
      <c r="P43" s="3022"/>
      <c r="Q43" s="3022"/>
      <c r="T43" s="3021"/>
      <c r="U43" s="3021"/>
    </row>
    <row r="44" spans="1:21" ht="21" customHeight="1">
      <c r="A44" s="2032"/>
      <c r="B44" s="2032"/>
      <c r="C44" s="2046">
        <v>14</v>
      </c>
      <c r="D44" s="2045" t="s">
        <v>1692</v>
      </c>
      <c r="E44" s="2990">
        <v>51</v>
      </c>
      <c r="F44" s="2043">
        <v>55</v>
      </c>
      <c r="G44" s="2043">
        <v>65</v>
      </c>
      <c r="H44" s="2042">
        <v>3.0902348578491962E-2</v>
      </c>
      <c r="I44" s="2042">
        <v>6.869801409894627E-2</v>
      </c>
      <c r="J44" s="2042">
        <v>7.8431372549019551</v>
      </c>
      <c r="K44" s="2041">
        <v>18.181818181818187</v>
      </c>
      <c r="L44" s="2033"/>
      <c r="M44" s="2033"/>
      <c r="N44" s="2033"/>
      <c r="P44" s="3022"/>
      <c r="Q44" s="3022"/>
      <c r="T44" s="3021"/>
      <c r="U44" s="3021"/>
    </row>
    <row r="45" spans="1:21" ht="21" customHeight="1">
      <c r="A45" s="2032"/>
      <c r="B45" s="2032"/>
      <c r="C45" s="2046">
        <v>15</v>
      </c>
      <c r="D45" s="2045" t="s">
        <v>1691</v>
      </c>
      <c r="E45" s="2990">
        <v>192</v>
      </c>
      <c r="F45" s="2043">
        <v>253</v>
      </c>
      <c r="G45" s="2043">
        <v>49</v>
      </c>
      <c r="H45" s="2042">
        <v>0.14215080346106304</v>
      </c>
      <c r="I45" s="2042">
        <v>5.1787733705359502E-2</v>
      </c>
      <c r="J45" s="2042">
        <v>31.770833333333325</v>
      </c>
      <c r="K45" s="2041">
        <v>-80.632411067193672</v>
      </c>
      <c r="L45" s="2033"/>
      <c r="M45" s="2033"/>
      <c r="N45" s="2033"/>
      <c r="P45" s="3022"/>
      <c r="Q45" s="3022"/>
      <c r="T45" s="3021"/>
      <c r="U45" s="3021"/>
    </row>
    <row r="46" spans="1:21" ht="21" customHeight="1">
      <c r="A46" s="2032"/>
      <c r="B46" s="2032"/>
      <c r="C46" s="2046">
        <v>16</v>
      </c>
      <c r="D46" s="2045" t="s">
        <v>1690</v>
      </c>
      <c r="E46" s="2990">
        <v>524</v>
      </c>
      <c r="F46" s="2043">
        <v>328</v>
      </c>
      <c r="G46" s="2043">
        <v>26</v>
      </c>
      <c r="H46" s="2042">
        <v>0.18429036970446119</v>
      </c>
      <c r="I46" s="2042">
        <v>2.7479205639578511E-2</v>
      </c>
      <c r="J46" s="2042">
        <v>-37.404580152671748</v>
      </c>
      <c r="K46" s="2041">
        <v>-92.073170731707322</v>
      </c>
      <c r="L46" s="2033"/>
      <c r="M46" s="2033"/>
      <c r="N46" s="2033"/>
      <c r="P46" s="3022"/>
      <c r="Q46" s="3022"/>
      <c r="T46" s="3021"/>
      <c r="U46" s="3021"/>
    </row>
    <row r="47" spans="1:21" ht="21" customHeight="1">
      <c r="A47" s="2032"/>
      <c r="B47" s="2032"/>
      <c r="C47" s="2046">
        <v>17</v>
      </c>
      <c r="D47" s="2045" t="s">
        <v>1689</v>
      </c>
      <c r="E47" s="2990">
        <v>82</v>
      </c>
      <c r="F47" s="2043">
        <v>79</v>
      </c>
      <c r="G47" s="2043">
        <v>18</v>
      </c>
      <c r="H47" s="2042">
        <v>4.4387009776379369E-2</v>
      </c>
      <c r="I47" s="2042">
        <v>1.9024065442785124E-2</v>
      </c>
      <c r="J47" s="2042">
        <v>-3.6585365853658569</v>
      </c>
      <c r="K47" s="2041">
        <v>-77.215189873417728</v>
      </c>
      <c r="L47" s="2033"/>
      <c r="M47" s="2033"/>
      <c r="N47" s="2033"/>
      <c r="P47" s="3022"/>
      <c r="Q47" s="3022"/>
      <c r="T47" s="3021"/>
      <c r="U47" s="3021"/>
    </row>
    <row r="48" spans="1:21" ht="21" customHeight="1">
      <c r="A48" s="2032"/>
      <c r="B48" s="2032"/>
      <c r="C48" s="2046">
        <v>18</v>
      </c>
      <c r="D48" s="2045" t="s">
        <v>1688</v>
      </c>
      <c r="E48" s="2990">
        <v>20</v>
      </c>
      <c r="F48" s="2043">
        <v>63</v>
      </c>
      <c r="G48" s="2043">
        <v>9</v>
      </c>
      <c r="H48" s="2042">
        <v>3.5397235644454433E-2</v>
      </c>
      <c r="I48" s="2042">
        <v>9.5120327213925621E-3</v>
      </c>
      <c r="J48" s="2042">
        <v>215</v>
      </c>
      <c r="K48" s="2041">
        <v>-85.714285714285722</v>
      </c>
      <c r="L48" s="2033"/>
      <c r="M48" s="2033"/>
      <c r="N48" s="2033"/>
      <c r="P48" s="3022"/>
      <c r="Q48" s="3022"/>
      <c r="T48" s="3021"/>
      <c r="U48" s="3021"/>
    </row>
    <row r="49" spans="1:21" ht="21" customHeight="1">
      <c r="A49" s="2032"/>
      <c r="B49" s="2032"/>
      <c r="C49" s="2046">
        <v>19</v>
      </c>
      <c r="D49" s="2045" t="s">
        <v>524</v>
      </c>
      <c r="E49" s="2044">
        <v>2825</v>
      </c>
      <c r="F49" s="2043">
        <v>2255</v>
      </c>
      <c r="G49" s="2043">
        <v>666</v>
      </c>
      <c r="H49" s="2042">
        <v>1.2669962917181705</v>
      </c>
      <c r="I49" s="2042">
        <v>0.70389042138304958</v>
      </c>
      <c r="J49" s="2042">
        <v>-20.176991150442479</v>
      </c>
      <c r="K49" s="2041">
        <v>-70.465631929046552</v>
      </c>
      <c r="L49" s="2033"/>
      <c r="M49" s="2033"/>
      <c r="N49" s="2033"/>
      <c r="P49" s="3022"/>
      <c r="Q49" s="3022"/>
      <c r="T49" s="3021"/>
      <c r="U49" s="3021"/>
    </row>
    <row r="50" spans="1:21" ht="21" customHeight="1" thickBot="1">
      <c r="A50" s="2032"/>
      <c r="B50" s="2032"/>
      <c r="C50" s="1184"/>
      <c r="D50" s="2040" t="s">
        <v>1687</v>
      </c>
      <c r="E50" s="2039">
        <v>272618</v>
      </c>
      <c r="F50" s="2038">
        <v>177980</v>
      </c>
      <c r="G50" s="2038">
        <v>94617</v>
      </c>
      <c r="H50" s="2037">
        <v>100</v>
      </c>
      <c r="I50" s="2037">
        <v>100</v>
      </c>
      <c r="J50" s="2036">
        <v>-34.714508946584601</v>
      </c>
      <c r="K50" s="2035">
        <v>-46.838408809978645</v>
      </c>
      <c r="L50" s="2033"/>
      <c r="M50" s="2033"/>
      <c r="N50" s="2033"/>
      <c r="P50" s="3022"/>
      <c r="Q50" s="3022"/>
      <c r="T50" s="3021"/>
      <c r="U50" s="3021"/>
    </row>
    <row r="51" spans="1:21" ht="15.75" customHeight="1" thickTop="1">
      <c r="A51" s="2032"/>
      <c r="B51" s="2032"/>
      <c r="C51" s="2034" t="s">
        <v>1686</v>
      </c>
      <c r="D51" s="2032"/>
      <c r="E51" s="2032"/>
      <c r="F51" s="2032"/>
      <c r="G51" s="2032"/>
      <c r="H51" s="2032"/>
      <c r="I51" s="2032"/>
      <c r="J51" s="2032"/>
      <c r="K51" s="2032"/>
      <c r="L51" s="2033"/>
    </row>
    <row r="52" spans="1:21" ht="15.75" customHeight="1">
      <c r="A52" s="2032"/>
      <c r="B52" s="2032"/>
      <c r="C52" s="2034" t="s">
        <v>1685</v>
      </c>
      <c r="D52" s="2032"/>
      <c r="E52" s="2032"/>
      <c r="F52" s="2032"/>
      <c r="G52" s="2032"/>
      <c r="H52" s="2032"/>
      <c r="I52" s="2032"/>
      <c r="J52" s="2032"/>
      <c r="K52" s="2032"/>
      <c r="L52" s="2033"/>
    </row>
    <row r="53" spans="1:21" ht="15.75" customHeight="1">
      <c r="A53" s="2032"/>
      <c r="B53" s="2032"/>
      <c r="C53" s="2032"/>
      <c r="D53" s="2032"/>
      <c r="E53" s="2032"/>
      <c r="F53" s="2032"/>
      <c r="G53" s="2032"/>
      <c r="H53" s="2032"/>
      <c r="I53" s="2032"/>
      <c r="J53" s="2032"/>
      <c r="K53" s="2032"/>
      <c r="L53" s="2033"/>
    </row>
    <row r="54" spans="1:21" ht="15.75" customHeight="1">
      <c r="A54" s="2032"/>
      <c r="B54" s="2032"/>
      <c r="C54" s="2032"/>
      <c r="D54" s="2032"/>
      <c r="E54" s="2032"/>
      <c r="F54" s="2032"/>
      <c r="G54" s="2032"/>
      <c r="H54" s="2032"/>
      <c r="I54" s="2032"/>
      <c r="J54" s="2032"/>
      <c r="K54" s="2032"/>
      <c r="L54" s="2033"/>
    </row>
    <row r="55" spans="1:21" ht="15.75" customHeight="1">
      <c r="A55" s="2032"/>
      <c r="B55" s="2032"/>
      <c r="C55" s="2032"/>
      <c r="D55" s="2032"/>
      <c r="E55" s="2032"/>
      <c r="F55" s="2032"/>
      <c r="G55" s="2032"/>
      <c r="H55" s="2032"/>
      <c r="I55" s="2032"/>
      <c r="J55" s="2032"/>
      <c r="K55" s="2032"/>
      <c r="L55" s="2033"/>
    </row>
    <row r="56" spans="1:21" ht="15.75" customHeight="1">
      <c r="A56" s="2032"/>
      <c r="B56" s="2032"/>
      <c r="C56" s="2032"/>
      <c r="D56" s="2032"/>
      <c r="E56" s="2032"/>
      <c r="F56" s="2032"/>
      <c r="G56" s="2032"/>
      <c r="H56" s="2032"/>
      <c r="I56" s="2032"/>
      <c r="J56" s="2032"/>
      <c r="K56" s="2032"/>
      <c r="L56" s="2033"/>
    </row>
    <row r="57" spans="1:21" ht="15.75" customHeight="1">
      <c r="A57" s="2032"/>
      <c r="B57" s="2032"/>
      <c r="C57" s="2032"/>
      <c r="D57" s="2032"/>
      <c r="E57" s="2032"/>
      <c r="F57" s="2032"/>
      <c r="G57" s="2032"/>
      <c r="H57" s="2032"/>
      <c r="I57" s="2032"/>
      <c r="J57" s="2032"/>
      <c r="K57" s="2032"/>
      <c r="L57" s="2033"/>
    </row>
    <row r="58" spans="1:21" ht="15.75" customHeight="1">
      <c r="A58" s="2032"/>
      <c r="B58" s="2032"/>
      <c r="C58" s="2032"/>
      <c r="D58" s="2032"/>
      <c r="E58" s="2032"/>
      <c r="F58" s="2032"/>
      <c r="G58" s="2032"/>
      <c r="H58" s="2032"/>
      <c r="I58" s="2032"/>
      <c r="J58" s="2032"/>
      <c r="K58" s="2032"/>
      <c r="L58" s="2033"/>
    </row>
    <row r="59" spans="1:21" ht="15.75" customHeight="1">
      <c r="A59" s="2032"/>
      <c r="B59" s="2032"/>
      <c r="C59" s="2032"/>
      <c r="D59" s="2032"/>
      <c r="E59" s="2032"/>
      <c r="F59" s="2032"/>
      <c r="G59" s="2032"/>
      <c r="H59" s="2032"/>
      <c r="I59" s="2032"/>
      <c r="J59" s="2032"/>
      <c r="K59" s="2032"/>
      <c r="L59" s="2033"/>
    </row>
    <row r="60" spans="1:21" ht="15.75" customHeight="1">
      <c r="A60" s="2032"/>
      <c r="B60" s="2032"/>
      <c r="C60" s="2032"/>
      <c r="D60" s="2032"/>
      <c r="E60" s="2032"/>
      <c r="F60" s="2032"/>
      <c r="G60" s="2032"/>
      <c r="H60" s="2032"/>
      <c r="I60" s="2032"/>
      <c r="J60" s="2032"/>
      <c r="K60" s="2032"/>
      <c r="L60" s="2033"/>
    </row>
    <row r="61" spans="1:21" ht="15.75" customHeight="1">
      <c r="A61" s="2032"/>
      <c r="B61" s="2032"/>
      <c r="C61" s="2032"/>
      <c r="D61" s="2032"/>
      <c r="E61" s="2032"/>
      <c r="F61" s="2032"/>
      <c r="G61" s="2032"/>
      <c r="H61" s="2032"/>
      <c r="I61" s="2032"/>
      <c r="J61" s="2032"/>
      <c r="K61" s="2032"/>
      <c r="L61" s="2033"/>
    </row>
    <row r="62" spans="1:21" ht="15.75" customHeight="1">
      <c r="A62" s="2032"/>
      <c r="B62" s="2032"/>
      <c r="C62" s="2032"/>
      <c r="D62" s="2032"/>
      <c r="E62" s="2032"/>
      <c r="F62" s="2032"/>
      <c r="G62" s="2032"/>
      <c r="H62" s="2032"/>
      <c r="I62" s="2032"/>
      <c r="J62" s="2032"/>
      <c r="K62" s="2032"/>
      <c r="L62" s="2033"/>
    </row>
    <row r="63" spans="1:21" ht="15.75" customHeight="1">
      <c r="A63" s="2032"/>
      <c r="B63" s="2032"/>
      <c r="C63" s="2032"/>
      <c r="D63" s="2032"/>
      <c r="E63" s="2032"/>
      <c r="F63" s="2032"/>
      <c r="G63" s="2032"/>
      <c r="H63" s="2032"/>
      <c r="I63" s="2032"/>
      <c r="J63" s="2032"/>
      <c r="K63" s="2032"/>
      <c r="L63" s="2033"/>
    </row>
    <row r="64" spans="1:21" ht="15.75" customHeight="1">
      <c r="A64" s="2032"/>
      <c r="B64" s="2032"/>
      <c r="C64" s="2032"/>
      <c r="D64" s="2032"/>
      <c r="E64" s="2032"/>
      <c r="F64" s="2032"/>
      <c r="G64" s="2032"/>
      <c r="H64" s="2032"/>
      <c r="I64" s="2032"/>
      <c r="J64" s="2032"/>
      <c r="K64" s="2032"/>
      <c r="L64" s="2033"/>
    </row>
    <row r="65" spans="1:12" ht="15.75" customHeight="1">
      <c r="A65" s="2032"/>
      <c r="B65" s="2032"/>
      <c r="C65" s="2032"/>
      <c r="D65" s="2032"/>
      <c r="E65" s="2032"/>
      <c r="F65" s="2032"/>
      <c r="G65" s="2032"/>
      <c r="H65" s="2032"/>
      <c r="I65" s="2032"/>
      <c r="J65" s="2032"/>
      <c r="K65" s="2032"/>
      <c r="L65" s="2033"/>
    </row>
    <row r="66" spans="1:12" ht="15.75" customHeight="1">
      <c r="A66" s="2032"/>
      <c r="B66" s="2032"/>
      <c r="C66" s="2032"/>
      <c r="D66" s="2032"/>
      <c r="E66" s="2032"/>
      <c r="F66" s="2032"/>
      <c r="G66" s="2032"/>
      <c r="H66" s="2032"/>
      <c r="I66" s="2032"/>
      <c r="J66" s="2032"/>
      <c r="K66" s="2032"/>
      <c r="L66" s="2033"/>
    </row>
    <row r="67" spans="1:12" ht="15.75" customHeight="1">
      <c r="A67" s="2032"/>
      <c r="B67" s="2032"/>
      <c r="C67" s="2032"/>
      <c r="D67" s="2032"/>
      <c r="E67" s="2032"/>
      <c r="F67" s="2032"/>
      <c r="G67" s="2032"/>
      <c r="H67" s="2032"/>
      <c r="I67" s="2032"/>
      <c r="J67" s="2032"/>
      <c r="K67" s="2032"/>
      <c r="L67" s="2033"/>
    </row>
    <row r="68" spans="1:12" ht="15.75" customHeight="1">
      <c r="A68" s="2032"/>
      <c r="B68" s="2032"/>
      <c r="C68" s="2032"/>
      <c r="D68" s="2032"/>
      <c r="E68" s="2032"/>
      <c r="F68" s="2032"/>
      <c r="G68" s="2032"/>
      <c r="H68" s="2032"/>
      <c r="I68" s="2032"/>
      <c r="J68" s="2032"/>
      <c r="K68" s="2032"/>
      <c r="L68" s="2033"/>
    </row>
    <row r="69" spans="1:12" ht="15.75" customHeight="1">
      <c r="A69" s="2032"/>
      <c r="B69" s="2032"/>
      <c r="C69" s="2032"/>
      <c r="D69" s="2032"/>
      <c r="E69" s="2032"/>
      <c r="F69" s="2032"/>
      <c r="G69" s="2032"/>
      <c r="H69" s="2032"/>
      <c r="I69" s="2032"/>
      <c r="J69" s="2032"/>
      <c r="K69" s="2032"/>
      <c r="L69" s="2033"/>
    </row>
    <row r="70" spans="1:12" ht="15.75" customHeight="1">
      <c r="A70" s="2032"/>
      <c r="B70" s="2032"/>
      <c r="C70" s="2032"/>
      <c r="D70" s="2032"/>
      <c r="E70" s="2032"/>
      <c r="F70" s="2032"/>
      <c r="G70" s="2032"/>
      <c r="H70" s="2032"/>
      <c r="I70" s="2032"/>
      <c r="J70" s="2032"/>
      <c r="K70" s="2032"/>
      <c r="L70" s="2033"/>
    </row>
    <row r="71" spans="1:12" ht="15.75" customHeight="1">
      <c r="A71" s="2032"/>
      <c r="B71" s="2032"/>
      <c r="C71" s="2032"/>
      <c r="D71" s="2032"/>
      <c r="E71" s="2032"/>
      <c r="F71" s="2032"/>
      <c r="G71" s="2032"/>
      <c r="H71" s="2032"/>
      <c r="I71" s="2032"/>
      <c r="J71" s="2032"/>
      <c r="K71" s="2032"/>
      <c r="L71" s="2033"/>
    </row>
    <row r="72" spans="1:12" ht="15.75" customHeight="1">
      <c r="A72" s="2032"/>
      <c r="B72" s="2032"/>
      <c r="C72" s="2032"/>
      <c r="D72" s="2032"/>
      <c r="E72" s="2032"/>
      <c r="F72" s="2032"/>
      <c r="G72" s="2032"/>
      <c r="H72" s="2032"/>
      <c r="I72" s="2032"/>
      <c r="J72" s="2032"/>
      <c r="K72" s="2032"/>
      <c r="L72" s="2033"/>
    </row>
    <row r="73" spans="1:12" ht="15.75" customHeight="1">
      <c r="A73" s="2032"/>
      <c r="B73" s="2032"/>
      <c r="C73" s="2032"/>
      <c r="D73" s="2032"/>
      <c r="E73" s="2032"/>
      <c r="F73" s="2032"/>
      <c r="G73" s="2032"/>
      <c r="H73" s="2032"/>
      <c r="I73" s="2032"/>
      <c r="J73" s="2032"/>
      <c r="K73" s="2032"/>
      <c r="L73" s="2033"/>
    </row>
    <row r="74" spans="1:12" ht="15.75" customHeight="1">
      <c r="A74" s="2032"/>
      <c r="B74" s="2032"/>
      <c r="C74" s="2032"/>
      <c r="D74" s="2032"/>
      <c r="E74" s="2032"/>
      <c r="F74" s="2032"/>
      <c r="G74" s="2032"/>
      <c r="H74" s="2032"/>
      <c r="I74" s="2032"/>
      <c r="J74" s="2032"/>
      <c r="K74" s="2032"/>
      <c r="L74" s="2033"/>
    </row>
    <row r="75" spans="1:12" ht="15.75" customHeight="1">
      <c r="A75" s="2032"/>
      <c r="B75" s="2032"/>
      <c r="C75" s="2032"/>
      <c r="D75" s="2032"/>
      <c r="E75" s="2032"/>
      <c r="F75" s="2032"/>
      <c r="G75" s="2032"/>
      <c r="H75" s="2032"/>
      <c r="I75" s="2032"/>
      <c r="J75" s="2032"/>
      <c r="K75" s="2032"/>
      <c r="L75" s="2033"/>
    </row>
    <row r="76" spans="1:12" ht="15.75" customHeight="1">
      <c r="A76" s="2032"/>
      <c r="B76" s="2032"/>
      <c r="C76" s="2032"/>
      <c r="D76" s="2032"/>
      <c r="E76" s="2032"/>
      <c r="F76" s="2032"/>
      <c r="G76" s="2032"/>
      <c r="H76" s="2032"/>
      <c r="I76" s="2032"/>
      <c r="J76" s="2032"/>
      <c r="K76" s="2032"/>
      <c r="L76" s="2033"/>
    </row>
    <row r="77" spans="1:12" ht="15.75" customHeight="1">
      <c r="A77" s="2032"/>
      <c r="B77" s="2032"/>
      <c r="C77" s="2032"/>
      <c r="D77" s="2032"/>
      <c r="E77" s="2032"/>
      <c r="F77" s="2032"/>
      <c r="G77" s="2032"/>
      <c r="H77" s="2032"/>
      <c r="I77" s="2032"/>
      <c r="J77" s="2032"/>
      <c r="K77" s="2032"/>
      <c r="L77" s="2033"/>
    </row>
    <row r="78" spans="1:12" ht="15.75" customHeight="1">
      <c r="A78" s="2032"/>
      <c r="B78" s="2032"/>
      <c r="C78" s="2032"/>
      <c r="D78" s="2032"/>
      <c r="E78" s="2032"/>
      <c r="F78" s="2032"/>
      <c r="G78" s="2032"/>
      <c r="H78" s="2032"/>
      <c r="I78" s="2032"/>
      <c r="J78" s="2032"/>
      <c r="K78" s="2032"/>
      <c r="L78" s="2033"/>
    </row>
    <row r="79" spans="1:12" ht="15.75" customHeight="1">
      <c r="A79" s="2032"/>
      <c r="B79" s="2032"/>
      <c r="C79" s="2032"/>
      <c r="D79" s="2032"/>
      <c r="E79" s="2032"/>
      <c r="F79" s="2032"/>
      <c r="G79" s="2032"/>
      <c r="H79" s="2032"/>
      <c r="I79" s="2032"/>
      <c r="J79" s="2032"/>
      <c r="K79" s="2032"/>
      <c r="L79" s="2033"/>
    </row>
    <row r="80" spans="1:12" ht="15.75" customHeight="1">
      <c r="A80" s="2032"/>
      <c r="B80" s="2032"/>
      <c r="C80" s="2032"/>
      <c r="D80" s="2032"/>
      <c r="E80" s="2032"/>
      <c r="F80" s="2032"/>
      <c r="G80" s="2032"/>
      <c r="H80" s="2032"/>
      <c r="I80" s="2032"/>
      <c r="J80" s="2032"/>
      <c r="K80" s="2032"/>
      <c r="L80" s="2033"/>
    </row>
    <row r="81" spans="1:12" ht="15.75" customHeight="1">
      <c r="A81" s="2032"/>
      <c r="B81" s="2032"/>
      <c r="C81" s="2032"/>
      <c r="D81" s="2032"/>
      <c r="E81" s="2032"/>
      <c r="F81" s="2032"/>
      <c r="G81" s="2032"/>
      <c r="H81" s="2032"/>
      <c r="I81" s="2032"/>
      <c r="J81" s="2032"/>
      <c r="K81" s="2032"/>
      <c r="L81" s="2033"/>
    </row>
    <row r="82" spans="1:12" ht="15.75" customHeight="1">
      <c r="A82" s="2032"/>
      <c r="B82" s="2032"/>
      <c r="C82" s="2032"/>
      <c r="D82" s="2032"/>
      <c r="E82" s="2032"/>
      <c r="F82" s="2032"/>
      <c r="G82" s="2032"/>
      <c r="H82" s="2032"/>
      <c r="I82" s="2032"/>
      <c r="J82" s="2032"/>
      <c r="K82" s="2032"/>
      <c r="L82" s="2033"/>
    </row>
    <row r="83" spans="1:12" ht="15.75" customHeight="1">
      <c r="A83" s="2032"/>
      <c r="B83" s="2032"/>
      <c r="C83" s="2032"/>
      <c r="D83" s="2032"/>
      <c r="E83" s="2032"/>
      <c r="F83" s="2032"/>
      <c r="G83" s="2032"/>
      <c r="H83" s="2032"/>
      <c r="I83" s="2032"/>
      <c r="J83" s="2032"/>
      <c r="K83" s="2032"/>
      <c r="L83" s="2033"/>
    </row>
    <row r="84" spans="1:12" ht="15.75" customHeight="1">
      <c r="A84" s="2032"/>
      <c r="B84" s="2032"/>
      <c r="C84" s="2032"/>
      <c r="D84" s="2032"/>
      <c r="E84" s="2032"/>
      <c r="F84" s="2032"/>
      <c r="G84" s="2032"/>
      <c r="H84" s="2032"/>
      <c r="I84" s="2032"/>
      <c r="J84" s="2032"/>
      <c r="K84" s="2032"/>
      <c r="L84" s="2033"/>
    </row>
    <row r="85" spans="1:12" ht="15.75" customHeight="1">
      <c r="A85" s="2032"/>
      <c r="B85" s="2032"/>
      <c r="C85" s="2032"/>
      <c r="D85" s="2032"/>
      <c r="E85" s="2032"/>
      <c r="F85" s="2032"/>
      <c r="G85" s="2032"/>
      <c r="H85" s="2032"/>
      <c r="I85" s="2032"/>
      <c r="J85" s="2032"/>
      <c r="K85" s="2032"/>
      <c r="L85" s="2033"/>
    </row>
    <row r="86" spans="1:12" ht="15.75" customHeight="1">
      <c r="A86" s="2032"/>
      <c r="B86" s="2032"/>
      <c r="C86" s="2032"/>
      <c r="D86" s="2032"/>
      <c r="E86" s="2032"/>
      <c r="F86" s="2032"/>
      <c r="G86" s="2032"/>
      <c r="H86" s="2032"/>
      <c r="I86" s="2032"/>
      <c r="J86" s="2032"/>
      <c r="K86" s="2032"/>
      <c r="L86" s="2033"/>
    </row>
    <row r="87" spans="1:12" ht="15.75" customHeight="1">
      <c r="A87" s="2032"/>
      <c r="B87" s="2032"/>
      <c r="C87" s="2032"/>
      <c r="D87" s="2032"/>
      <c r="E87" s="2032"/>
      <c r="F87" s="2032"/>
      <c r="G87" s="2032"/>
      <c r="H87" s="2032"/>
      <c r="I87" s="2032"/>
      <c r="J87" s="2032"/>
      <c r="K87" s="2032"/>
      <c r="L87" s="2033"/>
    </row>
    <row r="88" spans="1:12" ht="15.75" customHeight="1">
      <c r="A88" s="2032"/>
      <c r="B88" s="2032"/>
      <c r="C88" s="2032"/>
      <c r="D88" s="2032"/>
      <c r="E88" s="2032"/>
      <c r="F88" s="2032"/>
      <c r="G88" s="2032"/>
      <c r="H88" s="2032"/>
      <c r="I88" s="2032"/>
      <c r="J88" s="2032"/>
      <c r="K88" s="2032"/>
      <c r="L88" s="2033"/>
    </row>
    <row r="89" spans="1:12" ht="15.75" customHeight="1">
      <c r="A89" s="2032"/>
      <c r="B89" s="2032"/>
      <c r="C89" s="2032"/>
      <c r="D89" s="2032"/>
      <c r="E89" s="2032"/>
      <c r="F89" s="2032"/>
      <c r="G89" s="2032"/>
      <c r="H89" s="2032"/>
      <c r="I89" s="2032"/>
      <c r="J89" s="2032"/>
      <c r="K89" s="2032"/>
      <c r="L89" s="2033"/>
    </row>
    <row r="90" spans="1:12" ht="15.75" customHeight="1">
      <c r="A90" s="2032"/>
      <c r="B90" s="2032"/>
      <c r="C90" s="2032"/>
      <c r="D90" s="2032"/>
      <c r="E90" s="2032"/>
      <c r="F90" s="2032"/>
      <c r="G90" s="2032"/>
      <c r="H90" s="2032"/>
      <c r="I90" s="2032"/>
      <c r="J90" s="2032"/>
      <c r="K90" s="2032"/>
      <c r="L90" s="2033"/>
    </row>
    <row r="91" spans="1:12" ht="15.75" customHeight="1">
      <c r="A91" s="2032"/>
      <c r="B91" s="2032"/>
      <c r="C91" s="2032"/>
      <c r="D91" s="2032"/>
      <c r="E91" s="2032"/>
      <c r="F91" s="2032"/>
      <c r="G91" s="2032"/>
      <c r="H91" s="2032"/>
      <c r="I91" s="2032"/>
      <c r="J91" s="2032"/>
      <c r="K91" s="2032"/>
      <c r="L91" s="2033"/>
    </row>
    <row r="92" spans="1:12" ht="15.75" customHeight="1">
      <c r="A92" s="2032"/>
      <c r="B92" s="2032"/>
      <c r="C92" s="2032"/>
      <c r="D92" s="2032"/>
      <c r="E92" s="2032"/>
      <c r="F92" s="2032"/>
      <c r="G92" s="2032"/>
      <c r="H92" s="2032"/>
      <c r="I92" s="2032"/>
      <c r="J92" s="2032"/>
      <c r="K92" s="2032"/>
      <c r="L92" s="2033"/>
    </row>
    <row r="93" spans="1:12" ht="15.75" customHeight="1">
      <c r="A93" s="2032"/>
      <c r="B93" s="2032"/>
      <c r="C93" s="2032"/>
      <c r="D93" s="2032"/>
      <c r="E93" s="2032"/>
      <c r="F93" s="2032"/>
      <c r="G93" s="2032"/>
      <c r="H93" s="2032"/>
      <c r="I93" s="2032"/>
      <c r="J93" s="2032"/>
      <c r="K93" s="2032"/>
      <c r="L93" s="2033"/>
    </row>
    <row r="94" spans="1:12" ht="15.75" customHeight="1">
      <c r="A94" s="2032"/>
      <c r="B94" s="2032"/>
      <c r="C94" s="2032"/>
      <c r="D94" s="2032"/>
      <c r="E94" s="2032"/>
      <c r="F94" s="2032"/>
      <c r="G94" s="2032"/>
      <c r="H94" s="2032"/>
      <c r="I94" s="2032"/>
      <c r="J94" s="2032"/>
      <c r="K94" s="2032"/>
      <c r="L94" s="2033"/>
    </row>
    <row r="95" spans="1:12" ht="15.75" customHeight="1">
      <c r="A95" s="2032"/>
      <c r="B95" s="2032"/>
      <c r="C95" s="2032"/>
      <c r="D95" s="2032"/>
      <c r="E95" s="2032"/>
      <c r="F95" s="2032"/>
      <c r="G95" s="2032"/>
      <c r="H95" s="2032"/>
      <c r="I95" s="2032"/>
      <c r="J95" s="2032"/>
      <c r="K95" s="2032"/>
      <c r="L95" s="2033"/>
    </row>
    <row r="96" spans="1:12" ht="15.75" customHeight="1">
      <c r="A96" s="2032"/>
      <c r="B96" s="2032"/>
      <c r="C96" s="2032"/>
      <c r="D96" s="2032"/>
      <c r="E96" s="2032"/>
      <c r="F96" s="2032"/>
      <c r="G96" s="2032"/>
      <c r="H96" s="2032"/>
      <c r="I96" s="2032"/>
      <c r="J96" s="2032"/>
      <c r="K96" s="2032"/>
      <c r="L96" s="2033"/>
    </row>
    <row r="97" spans="1:12" ht="15.75" customHeight="1">
      <c r="A97" s="2032"/>
      <c r="B97" s="2032"/>
      <c r="C97" s="2032"/>
      <c r="D97" s="2032"/>
      <c r="E97" s="2032"/>
      <c r="F97" s="2032"/>
      <c r="G97" s="2032"/>
      <c r="H97" s="2032"/>
      <c r="I97" s="2032"/>
      <c r="J97" s="2032"/>
      <c r="K97" s="2032"/>
      <c r="L97" s="2033"/>
    </row>
    <row r="98" spans="1:12" ht="15.75" customHeight="1">
      <c r="A98" s="2032"/>
      <c r="B98" s="2032"/>
      <c r="C98" s="2032"/>
      <c r="D98" s="2032"/>
      <c r="E98" s="2032"/>
      <c r="F98" s="2032"/>
      <c r="G98" s="2032"/>
      <c r="H98" s="2032"/>
      <c r="I98" s="2032"/>
      <c r="J98" s="2032"/>
      <c r="K98" s="2032"/>
      <c r="L98" s="2033"/>
    </row>
    <row r="99" spans="1:12" ht="15.75" customHeight="1">
      <c r="A99" s="2032"/>
      <c r="B99" s="2032"/>
      <c r="C99" s="2032"/>
      <c r="D99" s="2032"/>
      <c r="E99" s="2032"/>
      <c r="F99" s="2032"/>
      <c r="G99" s="2032"/>
      <c r="H99" s="2032"/>
      <c r="I99" s="2032"/>
      <c r="J99" s="2032"/>
      <c r="K99" s="2032"/>
      <c r="L99" s="2033"/>
    </row>
    <row r="100" spans="1:12" ht="15.75" customHeight="1">
      <c r="A100" s="2032"/>
      <c r="B100" s="2032"/>
      <c r="C100" s="2032"/>
      <c r="D100" s="2032"/>
      <c r="E100" s="2032"/>
      <c r="F100" s="2032"/>
      <c r="G100" s="2032"/>
      <c r="H100" s="2032"/>
      <c r="I100" s="2032"/>
      <c r="J100" s="2032"/>
      <c r="K100" s="2032"/>
      <c r="L100" s="2033"/>
    </row>
    <row r="101" spans="1:12" ht="15.75" customHeight="1">
      <c r="A101" s="2032"/>
      <c r="B101" s="2032"/>
      <c r="C101" s="2032"/>
      <c r="D101" s="2032"/>
      <c r="E101" s="2032"/>
      <c r="F101" s="2032"/>
      <c r="G101" s="2032"/>
      <c r="H101" s="2032"/>
      <c r="I101" s="2032"/>
      <c r="J101" s="2032"/>
      <c r="K101" s="2032"/>
      <c r="L101" s="2033"/>
    </row>
    <row r="102" spans="1:12" ht="15.75" customHeight="1">
      <c r="A102" s="2032"/>
      <c r="B102" s="2032"/>
      <c r="C102" s="2032"/>
      <c r="D102" s="2032"/>
      <c r="E102" s="2032"/>
      <c r="F102" s="2032"/>
      <c r="G102" s="2032"/>
      <c r="H102" s="2032"/>
      <c r="I102" s="2032"/>
      <c r="J102" s="2032"/>
      <c r="K102" s="2032"/>
      <c r="L102" s="2033"/>
    </row>
    <row r="103" spans="1:12" ht="15.75" customHeight="1">
      <c r="A103" s="2032"/>
      <c r="B103" s="2032"/>
      <c r="C103" s="2032"/>
      <c r="D103" s="2032"/>
      <c r="E103" s="2032"/>
      <c r="F103" s="2032"/>
      <c r="G103" s="2032"/>
      <c r="H103" s="2032"/>
      <c r="I103" s="2032"/>
      <c r="J103" s="2032"/>
      <c r="K103" s="2032"/>
      <c r="L103" s="2033"/>
    </row>
    <row r="104" spans="1:12" ht="15.75" customHeight="1">
      <c r="A104" s="2032"/>
      <c r="B104" s="2032"/>
      <c r="C104" s="2032"/>
      <c r="D104" s="2032"/>
      <c r="E104" s="2032"/>
      <c r="F104" s="2032"/>
      <c r="G104" s="2032"/>
      <c r="H104" s="2032"/>
      <c r="I104" s="2032"/>
      <c r="J104" s="2032"/>
      <c r="K104" s="2032"/>
      <c r="L104" s="2033"/>
    </row>
    <row r="105" spans="1:12" ht="15.75" customHeight="1">
      <c r="A105" s="2032"/>
      <c r="B105" s="2032"/>
      <c r="C105" s="2032"/>
      <c r="D105" s="2032"/>
      <c r="E105" s="2032"/>
      <c r="F105" s="2032"/>
      <c r="G105" s="2032"/>
      <c r="H105" s="2032"/>
      <c r="I105" s="2032"/>
      <c r="J105" s="2032"/>
      <c r="K105" s="2032"/>
      <c r="L105" s="2033"/>
    </row>
    <row r="106" spans="1:12" ht="15.75" customHeight="1">
      <c r="A106" s="2032"/>
      <c r="B106" s="2032"/>
      <c r="C106" s="2032"/>
      <c r="D106" s="2032"/>
      <c r="E106" s="2032"/>
      <c r="F106" s="2032"/>
      <c r="G106" s="2032"/>
      <c r="H106" s="2032"/>
      <c r="I106" s="2032"/>
      <c r="J106" s="2032"/>
      <c r="K106" s="2032"/>
      <c r="L106" s="2033"/>
    </row>
    <row r="107" spans="1:12" ht="15.75" customHeight="1">
      <c r="A107" s="2032"/>
      <c r="B107" s="2032"/>
      <c r="C107" s="2032"/>
      <c r="D107" s="2032"/>
      <c r="E107" s="2032"/>
      <c r="F107" s="2032"/>
      <c r="G107" s="2032"/>
      <c r="H107" s="2032"/>
      <c r="I107" s="2032"/>
      <c r="J107" s="2032"/>
      <c r="K107" s="2032"/>
      <c r="L107" s="2033"/>
    </row>
    <row r="108" spans="1:12" ht="15.75" customHeight="1">
      <c r="A108" s="2032"/>
      <c r="B108" s="2032"/>
      <c r="C108" s="2032"/>
      <c r="D108" s="2032"/>
      <c r="E108" s="2032"/>
      <c r="F108" s="2032"/>
      <c r="G108" s="2032"/>
      <c r="H108" s="2032"/>
      <c r="I108" s="2032"/>
      <c r="J108" s="2032"/>
      <c r="K108" s="2032"/>
      <c r="L108" s="2033"/>
    </row>
    <row r="109" spans="1:12" ht="15.75" customHeight="1">
      <c r="A109" s="2032"/>
      <c r="B109" s="2032"/>
      <c r="C109" s="2032"/>
      <c r="D109" s="2032"/>
      <c r="E109" s="2032"/>
      <c r="F109" s="2032"/>
      <c r="G109" s="2032"/>
      <c r="H109" s="2032"/>
      <c r="I109" s="2032"/>
      <c r="J109" s="2032"/>
      <c r="K109" s="2032"/>
      <c r="L109" s="2033"/>
    </row>
    <row r="110" spans="1:12" ht="15.75" customHeight="1">
      <c r="A110" s="2032"/>
      <c r="B110" s="2032"/>
      <c r="C110" s="2032"/>
      <c r="D110" s="2032"/>
      <c r="E110" s="2032"/>
      <c r="F110" s="2032"/>
      <c r="G110" s="2032"/>
      <c r="H110" s="2032"/>
      <c r="I110" s="2032"/>
      <c r="J110" s="2032"/>
      <c r="K110" s="2032"/>
      <c r="L110" s="2033"/>
    </row>
    <row r="111" spans="1:12" ht="15.75" customHeight="1">
      <c r="A111" s="2032"/>
      <c r="B111" s="2032"/>
      <c r="C111" s="2032"/>
      <c r="D111" s="2032"/>
      <c r="E111" s="2032"/>
      <c r="F111" s="2032"/>
      <c r="G111" s="2032"/>
      <c r="H111" s="2032"/>
      <c r="I111" s="2032"/>
      <c r="J111" s="2032"/>
      <c r="K111" s="2032"/>
      <c r="L111" s="2033"/>
    </row>
    <row r="112" spans="1:12" ht="15.75" customHeight="1">
      <c r="A112" s="2032"/>
      <c r="B112" s="2032"/>
      <c r="C112" s="2032"/>
      <c r="D112" s="2032"/>
      <c r="E112" s="2032"/>
      <c r="F112" s="2032"/>
      <c r="G112" s="2032"/>
      <c r="H112" s="2032"/>
      <c r="I112" s="2032"/>
      <c r="J112" s="2032"/>
      <c r="K112" s="2032"/>
      <c r="L112" s="2033"/>
    </row>
    <row r="113" spans="1:12" ht="15.75" customHeight="1">
      <c r="A113" s="2032"/>
      <c r="B113" s="2032"/>
      <c r="C113" s="2032"/>
      <c r="D113" s="2032"/>
      <c r="E113" s="2032"/>
      <c r="F113" s="2032"/>
      <c r="G113" s="2032"/>
      <c r="H113" s="2032"/>
      <c r="I113" s="2032"/>
      <c r="J113" s="2032"/>
      <c r="K113" s="2032"/>
      <c r="L113" s="2033"/>
    </row>
    <row r="114" spans="1:12" ht="15.75" customHeight="1">
      <c r="A114" s="2032"/>
      <c r="B114" s="2032"/>
      <c r="C114" s="2032"/>
      <c r="D114" s="2032"/>
      <c r="E114" s="2032"/>
      <c r="F114" s="2032"/>
      <c r="G114" s="2032"/>
      <c r="H114" s="2032"/>
      <c r="I114" s="2032"/>
      <c r="J114" s="2032"/>
      <c r="K114" s="2032"/>
      <c r="L114" s="2033"/>
    </row>
    <row r="115" spans="1:12" ht="15.75" customHeight="1">
      <c r="A115" s="2032"/>
      <c r="B115" s="2032"/>
      <c r="C115" s="2032"/>
      <c r="D115" s="2032"/>
      <c r="E115" s="2032"/>
      <c r="F115" s="2032"/>
      <c r="G115" s="2032"/>
      <c r="H115" s="2032"/>
      <c r="I115" s="2032"/>
      <c r="J115" s="2032"/>
      <c r="K115" s="2032"/>
      <c r="L115" s="2033"/>
    </row>
    <row r="116" spans="1:12" ht="15.75" customHeight="1">
      <c r="A116" s="2032"/>
      <c r="B116" s="2032"/>
      <c r="C116" s="2032"/>
      <c r="D116" s="2032"/>
      <c r="E116" s="2032"/>
      <c r="F116" s="2032"/>
      <c r="G116" s="2032"/>
      <c r="H116" s="2032"/>
      <c r="I116" s="2032"/>
      <c r="J116" s="2032"/>
      <c r="K116" s="2032"/>
      <c r="L116" s="2033"/>
    </row>
    <row r="117" spans="1:12" ht="15.75" customHeight="1">
      <c r="A117" s="2032"/>
      <c r="B117" s="2032"/>
      <c r="C117" s="2032"/>
      <c r="D117" s="2032"/>
      <c r="E117" s="2032"/>
      <c r="F117" s="2032"/>
      <c r="G117" s="2032"/>
      <c r="H117" s="2032"/>
      <c r="I117" s="2032"/>
      <c r="J117" s="2032"/>
      <c r="K117" s="2032"/>
      <c r="L117" s="2033"/>
    </row>
    <row r="118" spans="1:12" ht="15.75" customHeight="1">
      <c r="A118" s="2032"/>
      <c r="B118" s="2032"/>
      <c r="C118" s="2032"/>
      <c r="D118" s="2032"/>
      <c r="E118" s="2032"/>
      <c r="F118" s="2032"/>
      <c r="G118" s="2032"/>
      <c r="H118" s="2032"/>
      <c r="I118" s="2032"/>
      <c r="J118" s="2032"/>
      <c r="K118" s="2032"/>
      <c r="L118" s="2033"/>
    </row>
    <row r="119" spans="1:12" ht="15.75" customHeight="1">
      <c r="A119" s="2032"/>
      <c r="B119" s="2032"/>
      <c r="C119" s="2032"/>
      <c r="D119" s="2032"/>
      <c r="E119" s="2032"/>
      <c r="F119" s="2032"/>
      <c r="G119" s="2032"/>
      <c r="H119" s="2032"/>
      <c r="I119" s="2032"/>
      <c r="J119" s="2032"/>
      <c r="K119" s="2032"/>
      <c r="L119" s="2033"/>
    </row>
    <row r="120" spans="1:12" ht="15.75" customHeight="1">
      <c r="A120" s="2032"/>
      <c r="B120" s="2032"/>
      <c r="C120" s="2032"/>
      <c r="D120" s="2032"/>
      <c r="E120" s="2032"/>
      <c r="F120" s="2032"/>
      <c r="G120" s="2032"/>
      <c r="H120" s="2032"/>
      <c r="I120" s="2032"/>
      <c r="J120" s="2032"/>
      <c r="K120" s="2032"/>
      <c r="L120" s="2033"/>
    </row>
    <row r="121" spans="1:12" ht="15.75" customHeight="1">
      <c r="A121" s="2032"/>
      <c r="B121" s="2032"/>
      <c r="C121" s="2032"/>
      <c r="D121" s="2032"/>
      <c r="E121" s="2032"/>
      <c r="F121" s="2032"/>
      <c r="G121" s="2032"/>
      <c r="H121" s="2032"/>
      <c r="I121" s="2032"/>
      <c r="J121" s="2032"/>
      <c r="K121" s="2032"/>
      <c r="L121" s="2033"/>
    </row>
    <row r="122" spans="1:12" ht="15.75" customHeight="1">
      <c r="A122" s="2032"/>
      <c r="B122" s="2032"/>
      <c r="C122" s="2032"/>
      <c r="D122" s="2032"/>
      <c r="E122" s="2032"/>
      <c r="F122" s="2032"/>
      <c r="G122" s="2032"/>
      <c r="H122" s="2032"/>
      <c r="I122" s="2032"/>
      <c r="J122" s="2032"/>
      <c r="K122" s="2032"/>
      <c r="L122" s="2033"/>
    </row>
    <row r="123" spans="1:12" ht="15.75" customHeight="1">
      <c r="A123" s="2032"/>
      <c r="B123" s="2032"/>
      <c r="C123" s="2032"/>
      <c r="D123" s="2032"/>
      <c r="E123" s="2032"/>
      <c r="F123" s="2032"/>
      <c r="G123" s="2032"/>
      <c r="H123" s="2032"/>
      <c r="I123" s="2032"/>
      <c r="J123" s="2032"/>
      <c r="K123" s="2032"/>
      <c r="L123" s="2032"/>
    </row>
    <row r="124" spans="1:12" ht="15.75" customHeight="1">
      <c r="A124" s="2032"/>
      <c r="B124" s="2032"/>
      <c r="C124" s="2032"/>
      <c r="D124" s="2032"/>
      <c r="E124" s="2032"/>
      <c r="F124" s="2032"/>
      <c r="G124" s="2032"/>
      <c r="H124" s="2032"/>
      <c r="I124" s="2032"/>
      <c r="J124" s="2032"/>
      <c r="K124" s="2032"/>
      <c r="L124" s="2032"/>
    </row>
    <row r="125" spans="1:12" ht="15.75" customHeight="1">
      <c r="A125" s="2032"/>
      <c r="B125" s="2032"/>
      <c r="C125" s="2032"/>
      <c r="D125" s="2032"/>
      <c r="E125" s="2032"/>
      <c r="F125" s="2032"/>
      <c r="G125" s="2032"/>
      <c r="H125" s="2032"/>
      <c r="I125" s="2032"/>
      <c r="J125" s="2032"/>
      <c r="K125" s="2032"/>
      <c r="L125" s="2032"/>
    </row>
    <row r="126" spans="1:12" ht="15.75" customHeight="1">
      <c r="A126" s="2032"/>
      <c r="B126" s="2032"/>
      <c r="C126" s="2032"/>
      <c r="D126" s="2032"/>
      <c r="E126" s="2032"/>
      <c r="F126" s="2032"/>
      <c r="G126" s="2032"/>
      <c r="H126" s="2032"/>
      <c r="I126" s="2032"/>
      <c r="J126" s="2032"/>
      <c r="K126" s="2032"/>
      <c r="L126" s="2032"/>
    </row>
    <row r="127" spans="1:12" ht="15.75" customHeight="1">
      <c r="A127" s="2032"/>
      <c r="B127" s="2032"/>
      <c r="C127" s="2032"/>
      <c r="D127" s="2032"/>
      <c r="E127" s="2032"/>
      <c r="F127" s="2032"/>
      <c r="G127" s="2032"/>
      <c r="H127" s="2032"/>
      <c r="I127" s="2032"/>
      <c r="J127" s="2032"/>
      <c r="K127" s="2032"/>
      <c r="L127" s="2032"/>
    </row>
    <row r="128" spans="1:12" ht="15.75" customHeight="1">
      <c r="A128" s="2032"/>
      <c r="B128" s="2032"/>
      <c r="C128" s="2032"/>
      <c r="D128" s="2032"/>
      <c r="E128" s="2032"/>
      <c r="F128" s="2032"/>
      <c r="G128" s="2032"/>
      <c r="H128" s="2032"/>
      <c r="I128" s="2032"/>
      <c r="J128" s="2032"/>
      <c r="K128" s="2032"/>
      <c r="L128" s="2032"/>
    </row>
    <row r="129" spans="1:12" ht="15.75" customHeight="1">
      <c r="A129" s="2032"/>
      <c r="B129" s="2032"/>
      <c r="C129" s="2032"/>
      <c r="D129" s="2032"/>
      <c r="E129" s="2032"/>
      <c r="F129" s="2032"/>
      <c r="G129" s="2032"/>
      <c r="H129" s="2032"/>
      <c r="I129" s="2032"/>
      <c r="J129" s="2032"/>
      <c r="K129" s="2032"/>
      <c r="L129" s="2032"/>
    </row>
    <row r="130" spans="1:12" ht="15.75" customHeight="1">
      <c r="A130" s="2032"/>
      <c r="B130" s="2032"/>
      <c r="C130" s="2032"/>
      <c r="D130" s="2032"/>
      <c r="E130" s="2032"/>
      <c r="F130" s="2032"/>
      <c r="G130" s="2032"/>
      <c r="H130" s="2032"/>
      <c r="I130" s="2032"/>
      <c r="J130" s="2032"/>
      <c r="K130" s="2032"/>
      <c r="L130" s="2032"/>
    </row>
    <row r="131" spans="1:12" ht="15.75" customHeight="1">
      <c r="A131" s="2032"/>
      <c r="B131" s="2032"/>
      <c r="C131" s="2032"/>
      <c r="D131" s="2032"/>
      <c r="E131" s="2032"/>
      <c r="F131" s="2032"/>
      <c r="G131" s="2032"/>
      <c r="H131" s="2032"/>
      <c r="I131" s="2032"/>
      <c r="J131" s="2032"/>
      <c r="K131" s="2032"/>
      <c r="L131" s="2032"/>
    </row>
    <row r="132" spans="1:12" ht="15.75" customHeight="1">
      <c r="A132" s="2032"/>
      <c r="B132" s="2032"/>
      <c r="C132" s="2032"/>
      <c r="D132" s="2032"/>
      <c r="E132" s="2032"/>
      <c r="F132" s="2032"/>
      <c r="G132" s="2032"/>
      <c r="H132" s="2032"/>
      <c r="I132" s="2032"/>
      <c r="J132" s="2032"/>
      <c r="K132" s="2032"/>
      <c r="L132" s="2032"/>
    </row>
    <row r="133" spans="1:12" ht="15.75" customHeight="1">
      <c r="A133" s="2032"/>
      <c r="B133" s="2032"/>
      <c r="C133" s="2032"/>
      <c r="D133" s="2032"/>
      <c r="E133" s="2032"/>
      <c r="F133" s="2032"/>
      <c r="G133" s="2032"/>
      <c r="H133" s="2032"/>
      <c r="I133" s="2032"/>
      <c r="J133" s="2032"/>
      <c r="K133" s="2032"/>
      <c r="L133" s="2032"/>
    </row>
    <row r="134" spans="1:12" ht="15.75" customHeight="1">
      <c r="A134" s="2032"/>
      <c r="B134" s="2032"/>
      <c r="C134" s="2032"/>
      <c r="D134" s="2032"/>
      <c r="E134" s="2032"/>
      <c r="F134" s="2032"/>
      <c r="G134" s="2032"/>
      <c r="H134" s="2032"/>
      <c r="I134" s="2032"/>
      <c r="J134" s="2032"/>
      <c r="K134" s="2032"/>
      <c r="L134" s="2032"/>
    </row>
    <row r="135" spans="1:12" ht="15.75" customHeight="1">
      <c r="A135" s="2032"/>
      <c r="B135" s="2032"/>
      <c r="C135" s="2032"/>
      <c r="D135" s="2032"/>
      <c r="E135" s="2032"/>
      <c r="F135" s="2032"/>
      <c r="G135" s="2032"/>
      <c r="H135" s="2032"/>
      <c r="I135" s="2032"/>
      <c r="J135" s="2032"/>
      <c r="K135" s="2032"/>
      <c r="L135" s="2032"/>
    </row>
    <row r="136" spans="1:12" ht="15.75" customHeight="1">
      <c r="A136" s="2032"/>
      <c r="B136" s="2032"/>
      <c r="C136" s="2032"/>
      <c r="D136" s="2032"/>
      <c r="E136" s="2032"/>
      <c r="F136" s="2032"/>
      <c r="G136" s="2032"/>
      <c r="H136" s="2032"/>
      <c r="I136" s="2032"/>
      <c r="J136" s="2032"/>
      <c r="K136" s="2032"/>
      <c r="L136" s="2032"/>
    </row>
    <row r="137" spans="1:12" ht="15.75" customHeight="1">
      <c r="A137" s="2032"/>
      <c r="B137" s="2032"/>
      <c r="C137" s="2032"/>
      <c r="D137" s="2032"/>
      <c r="E137" s="2032"/>
      <c r="F137" s="2032"/>
      <c r="G137" s="2032"/>
      <c r="H137" s="2032"/>
      <c r="I137" s="2032"/>
      <c r="J137" s="2032"/>
      <c r="K137" s="2032"/>
      <c r="L137" s="2032"/>
    </row>
    <row r="138" spans="1:12" ht="15.75" customHeight="1">
      <c r="A138" s="2032"/>
      <c r="B138" s="2032"/>
      <c r="C138" s="2032"/>
      <c r="D138" s="2032"/>
      <c r="E138" s="2032"/>
      <c r="F138" s="2032"/>
      <c r="G138" s="2032"/>
      <c r="H138" s="2032"/>
      <c r="I138" s="2032"/>
      <c r="J138" s="2032"/>
      <c r="K138" s="2032"/>
      <c r="L138" s="2032"/>
    </row>
    <row r="139" spans="1:12" ht="15.75" customHeight="1">
      <c r="A139" s="2032"/>
      <c r="B139" s="2032"/>
      <c r="C139" s="2032"/>
      <c r="D139" s="2032"/>
      <c r="E139" s="2032"/>
      <c r="F139" s="2032"/>
      <c r="G139" s="2032"/>
      <c r="H139" s="2032"/>
      <c r="I139" s="2032"/>
      <c r="J139" s="2032"/>
      <c r="K139" s="2032"/>
      <c r="L139" s="2032"/>
    </row>
    <row r="140" spans="1:12" ht="15.75" customHeight="1">
      <c r="A140" s="2032"/>
      <c r="B140" s="2032"/>
      <c r="C140" s="2032"/>
      <c r="D140" s="2032"/>
      <c r="E140" s="2032"/>
      <c r="F140" s="2032"/>
      <c r="G140" s="2032"/>
      <c r="H140" s="2032"/>
      <c r="I140" s="2032"/>
      <c r="J140" s="2032"/>
      <c r="K140" s="2032"/>
      <c r="L140" s="2032"/>
    </row>
    <row r="141" spans="1:12" ht="15.75" customHeight="1">
      <c r="A141" s="2032"/>
      <c r="B141" s="2032"/>
      <c r="C141" s="2032"/>
      <c r="D141" s="2032"/>
      <c r="E141" s="2032"/>
      <c r="F141" s="2032"/>
      <c r="G141" s="2032"/>
      <c r="H141" s="2032"/>
      <c r="I141" s="2032"/>
      <c r="J141" s="2032"/>
      <c r="K141" s="2032"/>
      <c r="L141" s="2032"/>
    </row>
    <row r="142" spans="1:12" ht="15.75" customHeight="1">
      <c r="A142" s="2032"/>
      <c r="B142" s="2032"/>
      <c r="C142" s="2032"/>
      <c r="D142" s="2032"/>
      <c r="E142" s="2032"/>
      <c r="F142" s="2032"/>
      <c r="G142" s="2032"/>
      <c r="H142" s="2032"/>
      <c r="I142" s="2032"/>
      <c r="J142" s="2032"/>
      <c r="K142" s="2032"/>
      <c r="L142" s="2032"/>
    </row>
    <row r="143" spans="1:12" ht="15.75" customHeight="1">
      <c r="A143" s="2032"/>
      <c r="B143" s="2032"/>
      <c r="C143" s="2032"/>
      <c r="D143" s="2032"/>
      <c r="E143" s="2032"/>
      <c r="F143" s="2032"/>
      <c r="G143" s="2032"/>
      <c r="H143" s="2032"/>
      <c r="I143" s="2032"/>
      <c r="J143" s="2032"/>
      <c r="K143" s="2032"/>
      <c r="L143" s="2032"/>
    </row>
    <row r="144" spans="1:12" ht="15.75" customHeight="1">
      <c r="A144" s="2032"/>
      <c r="B144" s="2032"/>
      <c r="C144" s="2032"/>
      <c r="D144" s="2032"/>
      <c r="E144" s="2032"/>
      <c r="F144" s="2032"/>
      <c r="G144" s="2032"/>
      <c r="H144" s="2032"/>
      <c r="I144" s="2032"/>
      <c r="J144" s="2032"/>
      <c r="K144" s="2032"/>
      <c r="L144" s="2032"/>
    </row>
    <row r="145" spans="1:12" ht="15.75" customHeight="1">
      <c r="A145" s="2032"/>
      <c r="B145" s="2032"/>
      <c r="C145" s="2032"/>
      <c r="D145" s="2032"/>
      <c r="E145" s="2032"/>
      <c r="F145" s="2032"/>
      <c r="G145" s="2032"/>
      <c r="H145" s="2032"/>
      <c r="I145" s="2032"/>
      <c r="J145" s="2032"/>
      <c r="K145" s="2032"/>
      <c r="L145" s="2032"/>
    </row>
    <row r="146" spans="1:12" ht="15.75" customHeight="1">
      <c r="A146" s="2032"/>
      <c r="B146" s="2032"/>
      <c r="C146" s="2032"/>
      <c r="D146" s="2032"/>
      <c r="E146" s="2032"/>
      <c r="F146" s="2032"/>
      <c r="G146" s="2032"/>
      <c r="H146" s="2032"/>
      <c r="I146" s="2032"/>
      <c r="J146" s="2032"/>
      <c r="K146" s="2032"/>
      <c r="L146" s="2032"/>
    </row>
    <row r="147" spans="1:12" ht="15.75" customHeight="1">
      <c r="A147" s="2032"/>
      <c r="B147" s="2032"/>
      <c r="C147" s="2032"/>
      <c r="D147" s="2032"/>
      <c r="E147" s="2032"/>
      <c r="F147" s="2032"/>
      <c r="G147" s="2032"/>
      <c r="H147" s="2032"/>
      <c r="I147" s="2032"/>
      <c r="J147" s="2032"/>
      <c r="K147" s="2032"/>
      <c r="L147" s="2032"/>
    </row>
    <row r="148" spans="1:12" ht="15.75" customHeight="1">
      <c r="A148" s="2032"/>
      <c r="B148" s="2032"/>
      <c r="C148" s="2032"/>
      <c r="D148" s="2032"/>
      <c r="E148" s="2032"/>
      <c r="F148" s="2032"/>
      <c r="G148" s="2032"/>
      <c r="H148" s="2032"/>
      <c r="I148" s="2032"/>
      <c r="J148" s="2032"/>
      <c r="K148" s="2032"/>
      <c r="L148" s="2032"/>
    </row>
    <row r="149" spans="1:12" ht="15.75" customHeight="1">
      <c r="A149" s="2032"/>
      <c r="B149" s="2032"/>
      <c r="C149" s="2032"/>
      <c r="D149" s="2032"/>
      <c r="E149" s="2032"/>
      <c r="F149" s="2032"/>
      <c r="G149" s="2032"/>
      <c r="H149" s="2032"/>
      <c r="I149" s="2032"/>
      <c r="J149" s="2032"/>
      <c r="K149" s="2032"/>
      <c r="L149" s="2032"/>
    </row>
    <row r="150" spans="1:12" ht="15.75" customHeight="1">
      <c r="A150" s="2032"/>
      <c r="B150" s="2032"/>
      <c r="C150" s="2032"/>
      <c r="D150" s="2032"/>
      <c r="E150" s="2032"/>
      <c r="F150" s="2032"/>
      <c r="G150" s="2032"/>
      <c r="H150" s="2032"/>
      <c r="I150" s="2032"/>
      <c r="J150" s="2032"/>
      <c r="K150" s="2032"/>
      <c r="L150" s="2032"/>
    </row>
    <row r="151" spans="1:12" ht="15.75" customHeight="1">
      <c r="A151" s="2032"/>
      <c r="B151" s="2032"/>
      <c r="C151" s="2032"/>
      <c r="D151" s="2032"/>
      <c r="E151" s="2032"/>
      <c r="F151" s="2032"/>
      <c r="G151" s="2032"/>
      <c r="H151" s="2032"/>
      <c r="I151" s="2032"/>
      <c r="J151" s="2032"/>
      <c r="K151" s="2032"/>
      <c r="L151" s="2032"/>
    </row>
    <row r="152" spans="1:12" ht="15.75" customHeight="1">
      <c r="A152" s="2032"/>
      <c r="B152" s="2032"/>
      <c r="C152" s="2032"/>
      <c r="D152" s="2032"/>
      <c r="E152" s="2032"/>
      <c r="F152" s="2032"/>
      <c r="G152" s="2032"/>
      <c r="H152" s="2032"/>
      <c r="I152" s="2032"/>
      <c r="J152" s="2032"/>
      <c r="K152" s="2032"/>
      <c r="L152" s="2032"/>
    </row>
    <row r="153" spans="1:12" ht="15.75" customHeight="1">
      <c r="A153" s="2032"/>
      <c r="B153" s="2032"/>
      <c r="C153" s="2032"/>
      <c r="D153" s="2032"/>
      <c r="E153" s="2032"/>
      <c r="F153" s="2032"/>
      <c r="G153" s="2032"/>
      <c r="H153" s="2032"/>
      <c r="I153" s="2032"/>
      <c r="J153" s="2032"/>
      <c r="K153" s="2032"/>
      <c r="L153" s="2032"/>
    </row>
    <row r="154" spans="1:12" ht="15.75" customHeight="1">
      <c r="A154" s="2032"/>
      <c r="B154" s="2032"/>
      <c r="C154" s="2032"/>
      <c r="D154" s="2032"/>
      <c r="E154" s="2032"/>
      <c r="F154" s="2032"/>
      <c r="G154" s="2032"/>
      <c r="H154" s="2032"/>
      <c r="I154" s="2032"/>
      <c r="J154" s="2032"/>
      <c r="K154" s="2032"/>
      <c r="L154" s="2032"/>
    </row>
    <row r="155" spans="1:12" ht="15.75" customHeight="1">
      <c r="A155" s="2032"/>
      <c r="B155" s="2032"/>
      <c r="C155" s="2032"/>
      <c r="D155" s="2032"/>
      <c r="E155" s="2032"/>
      <c r="F155" s="2032"/>
      <c r="G155" s="2032"/>
      <c r="H155" s="2032"/>
      <c r="I155" s="2032"/>
      <c r="J155" s="2032"/>
      <c r="K155" s="2032"/>
      <c r="L155" s="2032"/>
    </row>
    <row r="156" spans="1:12" ht="15.75" customHeight="1">
      <c r="A156" s="2032"/>
      <c r="B156" s="2032"/>
      <c r="C156" s="2032"/>
      <c r="D156" s="2032"/>
      <c r="E156" s="2032"/>
      <c r="F156" s="2032"/>
      <c r="G156" s="2032"/>
      <c r="H156" s="2032"/>
      <c r="I156" s="2032"/>
      <c r="J156" s="2032"/>
      <c r="K156" s="2032"/>
      <c r="L156" s="2032"/>
    </row>
    <row r="157" spans="1:12" ht="15.75" customHeight="1">
      <c r="A157" s="2032"/>
      <c r="B157" s="2032"/>
      <c r="C157" s="2032"/>
      <c r="D157" s="2032"/>
      <c r="E157" s="2032"/>
      <c r="F157" s="2032"/>
      <c r="G157" s="2032"/>
      <c r="H157" s="2032"/>
      <c r="I157" s="2032"/>
      <c r="J157" s="2032"/>
      <c r="K157" s="2032"/>
      <c r="L157" s="2032"/>
    </row>
    <row r="158" spans="1:12" ht="15.75" customHeight="1">
      <c r="A158" s="2032"/>
      <c r="B158" s="2032"/>
      <c r="C158" s="2032"/>
      <c r="D158" s="2032"/>
      <c r="E158" s="2032"/>
      <c r="F158" s="2032"/>
      <c r="G158" s="2032"/>
      <c r="H158" s="2032"/>
      <c r="I158" s="2032"/>
      <c r="J158" s="2032"/>
      <c r="K158" s="2032"/>
      <c r="L158" s="2032"/>
    </row>
    <row r="159" spans="1:12" ht="15.75" customHeight="1">
      <c r="A159" s="2032"/>
      <c r="B159" s="2032"/>
      <c r="C159" s="2032"/>
      <c r="D159" s="2032"/>
      <c r="E159" s="2032"/>
      <c r="F159" s="2032"/>
      <c r="G159" s="2032"/>
      <c r="H159" s="2032"/>
      <c r="I159" s="2032"/>
      <c r="J159" s="2032"/>
      <c r="K159" s="2032"/>
      <c r="L159" s="2032"/>
    </row>
    <row r="160" spans="1:12" ht="15.75" customHeight="1">
      <c r="A160" s="2032"/>
      <c r="B160" s="2032"/>
      <c r="C160" s="2032"/>
      <c r="D160" s="2032"/>
      <c r="E160" s="2032"/>
      <c r="F160" s="2032"/>
      <c r="G160" s="2032"/>
      <c r="H160" s="2032"/>
      <c r="I160" s="2032"/>
      <c r="J160" s="2032"/>
      <c r="K160" s="2032"/>
      <c r="L160" s="2032"/>
    </row>
    <row r="161" spans="1:12" ht="15.75" customHeight="1">
      <c r="A161" s="2032"/>
      <c r="B161" s="2032"/>
      <c r="C161" s="2032"/>
      <c r="D161" s="2032"/>
      <c r="E161" s="2032"/>
      <c r="F161" s="2032"/>
      <c r="G161" s="2032"/>
      <c r="H161" s="2032"/>
      <c r="I161" s="2032"/>
      <c r="J161" s="2032"/>
      <c r="K161" s="2032"/>
      <c r="L161" s="2032"/>
    </row>
    <row r="162" spans="1:12" ht="15.75" customHeight="1">
      <c r="A162" s="2032"/>
      <c r="B162" s="2032"/>
      <c r="C162" s="2032"/>
      <c r="D162" s="2032"/>
      <c r="E162" s="2032"/>
      <c r="F162" s="2032"/>
      <c r="G162" s="2032"/>
      <c r="H162" s="2032"/>
      <c r="I162" s="2032"/>
      <c r="J162" s="2032"/>
      <c r="K162" s="2032"/>
      <c r="L162" s="2032"/>
    </row>
    <row r="163" spans="1:12" ht="15.75" customHeight="1">
      <c r="A163" s="2032"/>
      <c r="B163" s="2032"/>
      <c r="C163" s="2032"/>
      <c r="D163" s="2032"/>
      <c r="E163" s="2032"/>
      <c r="F163" s="2032"/>
      <c r="G163" s="2032"/>
      <c r="H163" s="2032"/>
      <c r="I163" s="2032"/>
      <c r="J163" s="2032"/>
      <c r="K163" s="2032"/>
      <c r="L163" s="2032"/>
    </row>
    <row r="164" spans="1:12" ht="15.75" customHeight="1">
      <c r="A164" s="2032"/>
      <c r="B164" s="2032"/>
      <c r="C164" s="2032"/>
      <c r="D164" s="2032"/>
      <c r="E164" s="2032"/>
      <c r="F164" s="2032"/>
      <c r="G164" s="2032"/>
      <c r="H164" s="2032"/>
      <c r="I164" s="2032"/>
      <c r="J164" s="2032"/>
      <c r="K164" s="2032"/>
      <c r="L164" s="2032"/>
    </row>
    <row r="165" spans="1:12" ht="15.75" customHeight="1">
      <c r="A165" s="2032"/>
      <c r="B165" s="2032"/>
      <c r="C165" s="2032"/>
      <c r="D165" s="2032"/>
      <c r="E165" s="2032"/>
      <c r="F165" s="2032"/>
      <c r="G165" s="2032"/>
      <c r="H165" s="2032"/>
      <c r="I165" s="2032"/>
      <c r="J165" s="2032"/>
      <c r="K165" s="2032"/>
      <c r="L165" s="2032"/>
    </row>
    <row r="166" spans="1:12" ht="15.75" customHeight="1">
      <c r="A166" s="2032"/>
      <c r="B166" s="2032"/>
      <c r="C166" s="2032"/>
      <c r="D166" s="2032"/>
      <c r="E166" s="2032"/>
      <c r="F166" s="2032"/>
      <c r="G166" s="2032"/>
      <c r="H166" s="2032"/>
      <c r="I166" s="2032"/>
      <c r="J166" s="2032"/>
      <c r="K166" s="2032"/>
      <c r="L166" s="2032"/>
    </row>
    <row r="167" spans="1:12" ht="15.75" customHeight="1">
      <c r="A167" s="2032"/>
      <c r="B167" s="2032"/>
      <c r="C167" s="2032"/>
      <c r="D167" s="2032"/>
      <c r="E167" s="2032"/>
      <c r="F167" s="2032"/>
      <c r="G167" s="2032"/>
      <c r="H167" s="2032"/>
      <c r="I167" s="2032"/>
      <c r="J167" s="2032"/>
      <c r="K167" s="2032"/>
      <c r="L167" s="2032"/>
    </row>
    <row r="168" spans="1:12" ht="15.75" customHeight="1">
      <c r="A168" s="2032"/>
      <c r="B168" s="2032"/>
      <c r="C168" s="2032"/>
      <c r="D168" s="2032"/>
      <c r="E168" s="2032"/>
      <c r="F168" s="2032"/>
      <c r="G168" s="2032"/>
      <c r="H168" s="2032"/>
      <c r="I168" s="2032"/>
      <c r="J168" s="2032"/>
      <c r="K168" s="2032"/>
      <c r="L168" s="2032"/>
    </row>
    <row r="169" spans="1:12" ht="15.75" customHeight="1">
      <c r="A169" s="2032"/>
      <c r="B169" s="2032"/>
      <c r="C169" s="2032"/>
      <c r="D169" s="2032"/>
      <c r="E169" s="2032"/>
      <c r="F169" s="2032"/>
      <c r="G169" s="2032"/>
      <c r="H169" s="2032"/>
      <c r="I169" s="2032"/>
      <c r="J169" s="2032"/>
      <c r="K169" s="2032"/>
      <c r="L169" s="2032"/>
    </row>
    <row r="170" spans="1:12" ht="15.75" customHeight="1">
      <c r="A170" s="2032"/>
      <c r="B170" s="2032"/>
      <c r="C170" s="2032"/>
      <c r="D170" s="2032"/>
      <c r="E170" s="2032"/>
      <c r="F170" s="2032"/>
      <c r="G170" s="2032"/>
      <c r="H170" s="2032"/>
      <c r="I170" s="2032"/>
      <c r="J170" s="2032"/>
      <c r="K170" s="2032"/>
      <c r="L170" s="2032"/>
    </row>
    <row r="171" spans="1:12" ht="15.75" customHeight="1">
      <c r="A171" s="2032"/>
      <c r="B171" s="2032"/>
      <c r="C171" s="2032"/>
      <c r="D171" s="2032"/>
      <c r="E171" s="2032"/>
      <c r="F171" s="2032"/>
      <c r="G171" s="2032"/>
      <c r="H171" s="2032"/>
      <c r="I171" s="2032"/>
      <c r="J171" s="2032"/>
      <c r="K171" s="2032"/>
      <c r="L171" s="2032"/>
    </row>
    <row r="172" spans="1:12" ht="15.75" customHeight="1">
      <c r="A172" s="2032"/>
      <c r="B172" s="2032"/>
      <c r="C172" s="2032"/>
      <c r="D172" s="2032"/>
      <c r="E172" s="2032"/>
      <c r="F172" s="2032"/>
      <c r="G172" s="2032"/>
      <c r="H172" s="2032"/>
      <c r="I172" s="2032"/>
      <c r="J172" s="2032"/>
      <c r="K172" s="2032"/>
      <c r="L172" s="2032"/>
    </row>
    <row r="173" spans="1:12" ht="15.75" customHeight="1">
      <c r="A173" s="2032"/>
      <c r="B173" s="2032"/>
      <c r="C173" s="2032"/>
      <c r="D173" s="2032"/>
      <c r="E173" s="2032"/>
      <c r="F173" s="2032"/>
      <c r="G173" s="2032"/>
      <c r="H173" s="2032"/>
      <c r="I173" s="2032"/>
      <c r="J173" s="2032"/>
      <c r="K173" s="2032"/>
      <c r="L173" s="2032"/>
    </row>
    <row r="174" spans="1:12" ht="15.75" customHeight="1">
      <c r="A174" s="2032"/>
      <c r="B174" s="2032"/>
      <c r="C174" s="2032"/>
      <c r="D174" s="2032"/>
      <c r="E174" s="2032"/>
      <c r="F174" s="2032"/>
      <c r="G174" s="2032"/>
      <c r="H174" s="2032"/>
      <c r="I174" s="2032"/>
      <c r="J174" s="2032"/>
      <c r="K174" s="2032"/>
      <c r="L174" s="2032"/>
    </row>
    <row r="175" spans="1:12" ht="15.75" customHeight="1">
      <c r="A175" s="2032"/>
      <c r="B175" s="2032"/>
      <c r="C175" s="2032"/>
      <c r="D175" s="2032"/>
      <c r="E175" s="2032"/>
      <c r="F175" s="2032"/>
      <c r="G175" s="2032"/>
      <c r="H175" s="2032"/>
      <c r="I175" s="2032"/>
      <c r="J175" s="2032"/>
      <c r="K175" s="2032"/>
      <c r="L175" s="2032"/>
    </row>
    <row r="176" spans="1:12" ht="15.75" customHeight="1">
      <c r="A176" s="2032"/>
      <c r="B176" s="2032"/>
      <c r="C176" s="2032"/>
      <c r="D176" s="2032"/>
      <c r="E176" s="2032"/>
      <c r="F176" s="2032"/>
      <c r="G176" s="2032"/>
      <c r="H176" s="2032"/>
      <c r="I176" s="2032"/>
      <c r="J176" s="2032"/>
      <c r="K176" s="2032"/>
      <c r="L176" s="2032"/>
    </row>
    <row r="177" spans="1:12" ht="15.75" customHeight="1">
      <c r="A177" s="2032"/>
      <c r="B177" s="2032"/>
      <c r="C177" s="2032"/>
      <c r="D177" s="2032"/>
      <c r="E177" s="2032"/>
      <c r="F177" s="2032"/>
      <c r="G177" s="2032"/>
      <c r="H177" s="2032"/>
      <c r="I177" s="2032"/>
      <c r="J177" s="2032"/>
      <c r="K177" s="2032"/>
      <c r="L177" s="2032"/>
    </row>
    <row r="178" spans="1:12" ht="15.75" customHeight="1">
      <c r="A178" s="2032"/>
      <c r="B178" s="2032"/>
      <c r="C178" s="2032"/>
      <c r="D178" s="2032"/>
      <c r="E178" s="2032"/>
      <c r="F178" s="2032"/>
      <c r="G178" s="2032"/>
      <c r="H178" s="2032"/>
      <c r="I178" s="2032"/>
      <c r="J178" s="2032"/>
      <c r="K178" s="2032"/>
      <c r="L178" s="2032"/>
    </row>
    <row r="179" spans="1:12" ht="15.75" customHeight="1">
      <c r="A179" s="2032"/>
      <c r="B179" s="2032"/>
      <c r="C179" s="2032"/>
      <c r="D179" s="2032"/>
      <c r="E179" s="2032"/>
      <c r="F179" s="2032"/>
      <c r="G179" s="2032"/>
      <c r="H179" s="2032"/>
      <c r="I179" s="2032"/>
      <c r="J179" s="2032"/>
      <c r="K179" s="2032"/>
      <c r="L179" s="2032"/>
    </row>
    <row r="180" spans="1:12" ht="15.75" customHeight="1">
      <c r="A180" s="2032"/>
      <c r="B180" s="2032"/>
      <c r="C180" s="2032"/>
      <c r="D180" s="2032"/>
      <c r="E180" s="2032"/>
      <c r="F180" s="2032"/>
      <c r="G180" s="2032"/>
      <c r="H180" s="2032"/>
      <c r="I180" s="2032"/>
      <c r="J180" s="2032"/>
      <c r="K180" s="2032"/>
      <c r="L180" s="2032"/>
    </row>
    <row r="181" spans="1:12" ht="15.75" customHeight="1">
      <c r="A181" s="2032"/>
      <c r="B181" s="2032"/>
      <c r="C181" s="2032"/>
      <c r="D181" s="2032"/>
      <c r="E181" s="2032"/>
      <c r="F181" s="2032"/>
      <c r="G181" s="2032"/>
      <c r="H181" s="2032"/>
      <c r="I181" s="2032"/>
      <c r="J181" s="2032"/>
      <c r="K181" s="2032"/>
      <c r="L181" s="2032"/>
    </row>
    <row r="182" spans="1:12" ht="15.75" customHeight="1">
      <c r="A182" s="2032"/>
      <c r="B182" s="2032"/>
      <c r="C182" s="2032"/>
      <c r="D182" s="2032"/>
      <c r="E182" s="2032"/>
      <c r="F182" s="2032"/>
      <c r="G182" s="2032"/>
      <c r="H182" s="2032"/>
      <c r="I182" s="2032"/>
      <c r="J182" s="2032"/>
      <c r="K182" s="2032"/>
      <c r="L182" s="2032"/>
    </row>
    <row r="183" spans="1:12" ht="15.75" customHeight="1">
      <c r="A183" s="2032"/>
      <c r="B183" s="2032"/>
      <c r="C183" s="2032"/>
      <c r="D183" s="2032"/>
      <c r="E183" s="2032"/>
      <c r="F183" s="2032"/>
      <c r="G183" s="2032"/>
      <c r="H183" s="2032"/>
      <c r="I183" s="2032"/>
      <c r="J183" s="2032"/>
      <c r="K183" s="2032"/>
      <c r="L183" s="2032"/>
    </row>
    <row r="184" spans="1:12" ht="15.75" customHeight="1">
      <c r="A184" s="2032"/>
      <c r="B184" s="2032"/>
      <c r="C184" s="2032"/>
      <c r="D184" s="2032"/>
      <c r="E184" s="2032"/>
      <c r="F184" s="2032"/>
      <c r="G184" s="2032"/>
      <c r="H184" s="2032"/>
      <c r="I184" s="2032"/>
      <c r="J184" s="2032"/>
      <c r="K184" s="2032"/>
      <c r="L184" s="2032"/>
    </row>
    <row r="185" spans="1:12" ht="15.75" customHeight="1">
      <c r="A185" s="2032"/>
      <c r="B185" s="2032"/>
      <c r="C185" s="2032"/>
      <c r="D185" s="2032"/>
      <c r="E185" s="2032"/>
      <c r="F185" s="2032"/>
      <c r="G185" s="2032"/>
      <c r="H185" s="2032"/>
      <c r="I185" s="2032"/>
      <c r="J185" s="2032"/>
      <c r="K185" s="2032"/>
      <c r="L185" s="2032"/>
    </row>
    <row r="186" spans="1:12" ht="15.75" customHeight="1">
      <c r="A186" s="2032"/>
      <c r="B186" s="2032"/>
      <c r="C186" s="2032"/>
      <c r="D186" s="2032"/>
      <c r="E186" s="2032"/>
      <c r="F186" s="2032"/>
      <c r="G186" s="2032"/>
      <c r="H186" s="2032"/>
      <c r="I186" s="2032"/>
      <c r="J186" s="2032"/>
      <c r="K186" s="2032"/>
      <c r="L186" s="2032"/>
    </row>
    <row r="187" spans="1:12" ht="15.75" customHeight="1">
      <c r="A187" s="2032"/>
      <c r="B187" s="2032"/>
      <c r="C187" s="2032"/>
      <c r="D187" s="2032"/>
      <c r="E187" s="2032"/>
      <c r="F187" s="2032"/>
      <c r="G187" s="2032"/>
      <c r="H187" s="2032"/>
      <c r="I187" s="2032"/>
      <c r="J187" s="2032"/>
      <c r="K187" s="2032"/>
      <c r="L187" s="2032"/>
    </row>
    <row r="188" spans="1:12" ht="15.75" customHeight="1">
      <c r="A188" s="2032"/>
      <c r="B188" s="2032"/>
      <c r="C188" s="2032"/>
      <c r="D188" s="2032"/>
      <c r="E188" s="2032"/>
      <c r="F188" s="2032"/>
      <c r="G188" s="2032"/>
      <c r="H188" s="2032"/>
      <c r="I188" s="2032"/>
      <c r="J188" s="2032"/>
      <c r="K188" s="2032"/>
      <c r="L188" s="2032"/>
    </row>
    <row r="189" spans="1:12" ht="15.75" customHeight="1">
      <c r="A189" s="2032"/>
      <c r="B189" s="2032"/>
      <c r="C189" s="2032"/>
      <c r="D189" s="2032"/>
      <c r="E189" s="2032"/>
      <c r="F189" s="2032"/>
      <c r="G189" s="2032"/>
      <c r="H189" s="2032"/>
      <c r="I189" s="2032"/>
      <c r="J189" s="2032"/>
      <c r="K189" s="2032"/>
      <c r="L189" s="2032"/>
    </row>
    <row r="190" spans="1:12" ht="15.75" customHeight="1">
      <c r="A190" s="2032"/>
      <c r="B190" s="2032"/>
      <c r="C190" s="2032"/>
      <c r="D190" s="2032"/>
      <c r="E190" s="2032"/>
      <c r="F190" s="2032"/>
      <c r="G190" s="2032"/>
      <c r="H190" s="2032"/>
      <c r="I190" s="2032"/>
      <c r="J190" s="2032"/>
      <c r="K190" s="2032"/>
      <c r="L190" s="2032"/>
    </row>
    <row r="191" spans="1:12" ht="15.75" customHeight="1">
      <c r="A191" s="2032"/>
      <c r="B191" s="2032"/>
      <c r="C191" s="2032"/>
      <c r="D191" s="2032"/>
      <c r="E191" s="2032"/>
      <c r="F191" s="2032"/>
      <c r="G191" s="2032"/>
      <c r="H191" s="2032"/>
      <c r="I191" s="2032"/>
      <c r="J191" s="2032"/>
      <c r="K191" s="2032"/>
      <c r="L191" s="2032"/>
    </row>
    <row r="192" spans="1:12" ht="15.75" customHeight="1">
      <c r="A192" s="2032"/>
      <c r="B192" s="2032"/>
      <c r="C192" s="2032"/>
      <c r="D192" s="2032"/>
      <c r="E192" s="2032"/>
      <c r="F192" s="2032"/>
      <c r="G192" s="2032"/>
      <c r="H192" s="2032"/>
      <c r="I192" s="2032"/>
      <c r="J192" s="2032"/>
      <c r="K192" s="2032"/>
      <c r="L192" s="2032"/>
    </row>
    <row r="193" spans="1:12" ht="15.75" customHeight="1">
      <c r="A193" s="2032"/>
      <c r="B193" s="2032"/>
      <c r="C193" s="2032"/>
      <c r="D193" s="2032"/>
      <c r="E193" s="2032"/>
      <c r="F193" s="2032"/>
      <c r="G193" s="2032"/>
      <c r="H193" s="2032"/>
      <c r="I193" s="2032"/>
      <c r="J193" s="2032"/>
      <c r="K193" s="2032"/>
      <c r="L193" s="2032"/>
    </row>
    <row r="194" spans="1:12" ht="15.75" customHeight="1">
      <c r="A194" s="2032"/>
      <c r="B194" s="2032"/>
      <c r="C194" s="2032"/>
      <c r="D194" s="2032"/>
      <c r="E194" s="2032"/>
      <c r="F194" s="2032"/>
      <c r="G194" s="2032"/>
      <c r="H194" s="2032"/>
      <c r="I194" s="2032"/>
      <c r="J194" s="2032"/>
      <c r="K194" s="2032"/>
      <c r="L194" s="2032"/>
    </row>
    <row r="195" spans="1:12" ht="15.75" customHeight="1">
      <c r="A195" s="2032"/>
      <c r="B195" s="2032"/>
      <c r="C195" s="2032"/>
      <c r="D195" s="2032"/>
      <c r="E195" s="2032"/>
      <c r="F195" s="2032"/>
      <c r="G195" s="2032"/>
      <c r="H195" s="2032"/>
      <c r="I195" s="2032"/>
      <c r="J195" s="2032"/>
      <c r="K195" s="2032"/>
      <c r="L195" s="2032"/>
    </row>
    <row r="196" spans="1:12" ht="15.75" customHeight="1">
      <c r="A196" s="2032"/>
      <c r="B196" s="2032"/>
      <c r="C196" s="2032"/>
      <c r="D196" s="2032"/>
      <c r="E196" s="2032"/>
      <c r="F196" s="2032"/>
      <c r="G196" s="2032"/>
      <c r="H196" s="2032"/>
      <c r="I196" s="2032"/>
      <c r="J196" s="2032"/>
      <c r="K196" s="2032"/>
      <c r="L196" s="2032"/>
    </row>
    <row r="197" spans="1:12" ht="15.75" customHeight="1">
      <c r="A197" s="2032"/>
      <c r="B197" s="2032"/>
      <c r="C197" s="2032"/>
      <c r="D197" s="2032"/>
      <c r="E197" s="2032"/>
      <c r="F197" s="2032"/>
      <c r="G197" s="2032"/>
      <c r="H197" s="2032"/>
      <c r="I197" s="2032"/>
      <c r="J197" s="2032"/>
      <c r="K197" s="2032"/>
      <c r="L197" s="2032"/>
    </row>
    <row r="198" spans="1:12" ht="15.75" customHeight="1">
      <c r="A198" s="2032"/>
      <c r="B198" s="2032"/>
      <c r="C198" s="2032"/>
      <c r="D198" s="2032"/>
      <c r="E198" s="2032"/>
      <c r="F198" s="2032"/>
      <c r="G198" s="2032"/>
      <c r="H198" s="2032"/>
      <c r="I198" s="2032"/>
      <c r="J198" s="2032"/>
      <c r="K198" s="2032"/>
      <c r="L198" s="2032"/>
    </row>
    <row r="199" spans="1:12" ht="15.75" customHeight="1">
      <c r="A199" s="2032"/>
      <c r="B199" s="2032"/>
      <c r="C199" s="2032"/>
      <c r="D199" s="2032"/>
      <c r="E199" s="2032"/>
      <c r="F199" s="2032"/>
      <c r="G199" s="2032"/>
      <c r="H199" s="2032"/>
      <c r="I199" s="2032"/>
      <c r="J199" s="2032"/>
      <c r="K199" s="2032"/>
      <c r="L199" s="2032"/>
    </row>
    <row r="200" spans="1:12" ht="15.75" customHeight="1">
      <c r="A200" s="2032"/>
      <c r="B200" s="2032"/>
      <c r="C200" s="2032"/>
      <c r="D200" s="2032"/>
      <c r="E200" s="2032"/>
      <c r="F200" s="2032"/>
      <c r="G200" s="2032"/>
      <c r="H200" s="2032"/>
      <c r="I200" s="2032"/>
      <c r="J200" s="2032"/>
      <c r="K200" s="2032"/>
      <c r="L200" s="2032"/>
    </row>
    <row r="201" spans="1:12" ht="15.75" customHeight="1">
      <c r="A201" s="2032"/>
      <c r="B201" s="2032"/>
      <c r="C201" s="2032"/>
      <c r="D201" s="2032"/>
      <c r="E201" s="2032"/>
      <c r="F201" s="2032"/>
      <c r="G201" s="2032"/>
      <c r="H201" s="2032"/>
      <c r="I201" s="2032"/>
      <c r="J201" s="2032"/>
      <c r="K201" s="2032"/>
      <c r="L201" s="2032"/>
    </row>
    <row r="202" spans="1:12" ht="15.75" customHeight="1">
      <c r="A202" s="2032"/>
      <c r="B202" s="2032"/>
      <c r="C202" s="2032"/>
      <c r="D202" s="2032"/>
      <c r="E202" s="2032"/>
      <c r="F202" s="2032"/>
      <c r="G202" s="2032"/>
      <c r="H202" s="2032"/>
      <c r="I202" s="2032"/>
      <c r="J202" s="2032"/>
      <c r="K202" s="2032"/>
      <c r="L202" s="2032"/>
    </row>
    <row r="203" spans="1:12" ht="15.75" customHeight="1">
      <c r="A203" s="2032"/>
      <c r="B203" s="2032"/>
      <c r="C203" s="2032"/>
      <c r="D203" s="2032"/>
      <c r="E203" s="2032"/>
      <c r="F203" s="2032"/>
      <c r="G203" s="2032"/>
      <c r="H203" s="2032"/>
      <c r="I203" s="2032"/>
      <c r="J203" s="2032"/>
      <c r="K203" s="2032"/>
      <c r="L203" s="2032"/>
    </row>
    <row r="204" spans="1:12" ht="15.75" customHeight="1">
      <c r="A204" s="2032"/>
      <c r="B204" s="2032"/>
      <c r="C204" s="2032"/>
      <c r="D204" s="2032"/>
      <c r="E204" s="2032"/>
      <c r="F204" s="2032"/>
      <c r="G204" s="2032"/>
      <c r="H204" s="2032"/>
      <c r="I204" s="2032"/>
      <c r="J204" s="2032"/>
      <c r="K204" s="2032"/>
      <c r="L204" s="2032"/>
    </row>
    <row r="205" spans="1:12" ht="15.75" customHeight="1">
      <c r="A205" s="2032"/>
      <c r="B205" s="2032"/>
      <c r="C205" s="2032"/>
      <c r="D205" s="2032"/>
      <c r="E205" s="2032"/>
      <c r="F205" s="2032"/>
      <c r="G205" s="2032"/>
      <c r="H205" s="2032"/>
      <c r="I205" s="2032"/>
      <c r="J205" s="2032"/>
      <c r="K205" s="2032"/>
      <c r="L205" s="2032"/>
    </row>
    <row r="206" spans="1:12" ht="15.75" customHeight="1">
      <c r="A206" s="2032"/>
      <c r="B206" s="2032"/>
      <c r="C206" s="2032"/>
      <c r="D206" s="2032"/>
      <c r="E206" s="2032"/>
      <c r="F206" s="2032"/>
      <c r="G206" s="2032"/>
      <c r="H206" s="2032"/>
      <c r="I206" s="2032"/>
      <c r="J206" s="2032"/>
      <c r="K206" s="2032"/>
      <c r="L206" s="2032"/>
    </row>
    <row r="207" spans="1:12" ht="15.75" customHeight="1">
      <c r="A207" s="2032"/>
      <c r="B207" s="2032"/>
      <c r="C207" s="2032"/>
      <c r="D207" s="2032"/>
      <c r="E207" s="2032"/>
      <c r="F207" s="2032"/>
      <c r="G207" s="2032"/>
      <c r="H207" s="2032"/>
      <c r="I207" s="2032"/>
      <c r="J207" s="2032"/>
      <c r="K207" s="2032"/>
      <c r="L207" s="2032"/>
    </row>
    <row r="208" spans="1:12" ht="15.75" customHeight="1">
      <c r="A208" s="2032"/>
      <c r="B208" s="2032"/>
      <c r="C208" s="2032"/>
      <c r="D208" s="2032"/>
      <c r="E208" s="2032"/>
      <c r="F208" s="2032"/>
      <c r="G208" s="2032"/>
      <c r="H208" s="2032"/>
      <c r="I208" s="2032"/>
      <c r="J208" s="2032"/>
      <c r="K208" s="2032"/>
      <c r="L208" s="2032"/>
    </row>
    <row r="209" spans="1:12" ht="15.75" customHeight="1">
      <c r="A209" s="2032"/>
      <c r="B209" s="2032"/>
      <c r="C209" s="2032"/>
      <c r="D209" s="2032"/>
      <c r="E209" s="2032"/>
      <c r="F209" s="2032"/>
      <c r="G209" s="2032"/>
      <c r="H209" s="2032"/>
      <c r="I209" s="2032"/>
      <c r="J209" s="2032"/>
      <c r="K209" s="2032"/>
      <c r="L209" s="2032"/>
    </row>
    <row r="210" spans="1:12" ht="15.75" customHeight="1">
      <c r="A210" s="2032"/>
      <c r="B210" s="2032"/>
      <c r="C210" s="2032"/>
      <c r="D210" s="2032"/>
      <c r="E210" s="2032"/>
      <c r="F210" s="2032"/>
      <c r="G210" s="2032"/>
      <c r="H210" s="2032"/>
      <c r="I210" s="2032"/>
      <c r="J210" s="2032"/>
      <c r="K210" s="2032"/>
      <c r="L210" s="2032"/>
    </row>
    <row r="211" spans="1:12" ht="15.75" customHeight="1">
      <c r="A211" s="2032"/>
      <c r="B211" s="2032"/>
      <c r="C211" s="2032"/>
      <c r="D211" s="2032"/>
      <c r="E211" s="2032"/>
      <c r="F211" s="2032"/>
      <c r="G211" s="2032"/>
      <c r="H211" s="2032"/>
      <c r="I211" s="2032"/>
      <c r="J211" s="2032"/>
      <c r="K211" s="2032"/>
      <c r="L211" s="2032"/>
    </row>
    <row r="212" spans="1:12" ht="15.75" customHeight="1">
      <c r="A212" s="2032"/>
      <c r="B212" s="2032"/>
      <c r="C212" s="2032"/>
      <c r="D212" s="2032"/>
      <c r="E212" s="2032"/>
      <c r="F212" s="2032"/>
      <c r="G212" s="2032"/>
      <c r="H212" s="2032"/>
      <c r="I212" s="2032"/>
      <c r="J212" s="2032"/>
      <c r="K212" s="2032"/>
      <c r="L212" s="2032"/>
    </row>
    <row r="213" spans="1:12" ht="15.75" customHeight="1">
      <c r="A213" s="2032"/>
      <c r="B213" s="2032"/>
      <c r="C213" s="2032"/>
      <c r="D213" s="2032"/>
      <c r="E213" s="2032"/>
      <c r="F213" s="2032"/>
      <c r="G213" s="2032"/>
      <c r="H213" s="2032"/>
      <c r="I213" s="2032"/>
      <c r="J213" s="2032"/>
      <c r="K213" s="2032"/>
      <c r="L213" s="2032"/>
    </row>
    <row r="214" spans="1:12" ht="15.75" customHeight="1">
      <c r="A214" s="2032"/>
      <c r="B214" s="2032"/>
      <c r="C214" s="2032"/>
      <c r="D214" s="2032"/>
      <c r="E214" s="2032"/>
      <c r="F214" s="2032"/>
      <c r="G214" s="2032"/>
      <c r="H214" s="2032"/>
      <c r="I214" s="2032"/>
      <c r="J214" s="2032"/>
      <c r="K214" s="2032"/>
      <c r="L214" s="2032"/>
    </row>
    <row r="215" spans="1:12" ht="15.75" customHeight="1">
      <c r="A215" s="2032"/>
      <c r="B215" s="2032"/>
      <c r="C215" s="2032"/>
      <c r="D215" s="2032"/>
      <c r="E215" s="2032"/>
      <c r="F215" s="2032"/>
      <c r="G215" s="2032"/>
      <c r="H215" s="2032"/>
      <c r="I215" s="2032"/>
      <c r="J215" s="2032"/>
      <c r="K215" s="2032"/>
      <c r="L215" s="2032"/>
    </row>
    <row r="216" spans="1:12" ht="15.75" customHeight="1">
      <c r="A216" s="2032"/>
      <c r="B216" s="2032"/>
      <c r="C216" s="2032"/>
      <c r="D216" s="2032"/>
      <c r="E216" s="2032"/>
      <c r="F216" s="2032"/>
      <c r="G216" s="2032"/>
      <c r="H216" s="2032"/>
      <c r="I216" s="2032"/>
      <c r="J216" s="2032"/>
      <c r="K216" s="2032"/>
      <c r="L216" s="2032"/>
    </row>
    <row r="217" spans="1:12" ht="15.75" customHeight="1">
      <c r="A217" s="2032"/>
      <c r="B217" s="2032"/>
      <c r="C217" s="2032"/>
      <c r="D217" s="2032"/>
      <c r="E217" s="2032"/>
      <c r="F217" s="2032"/>
      <c r="G217" s="2032"/>
      <c r="H217" s="2032"/>
      <c r="I217" s="2032"/>
      <c r="J217" s="2032"/>
      <c r="K217" s="2032"/>
      <c r="L217" s="2032"/>
    </row>
    <row r="218" spans="1:12" ht="15.75" customHeight="1">
      <c r="A218" s="2032"/>
      <c r="B218" s="2032"/>
      <c r="C218" s="2032"/>
      <c r="D218" s="2032"/>
      <c r="E218" s="2032"/>
      <c r="F218" s="2032"/>
      <c r="G218" s="2032"/>
      <c r="H218" s="2032"/>
      <c r="I218" s="2032"/>
      <c r="J218" s="2032"/>
      <c r="K218" s="2032"/>
      <c r="L218" s="2032"/>
    </row>
    <row r="219" spans="1:12" ht="15.75" customHeight="1">
      <c r="A219" s="2032"/>
      <c r="B219" s="2032"/>
      <c r="C219" s="2032"/>
      <c r="D219" s="2032"/>
      <c r="E219" s="2032"/>
      <c r="F219" s="2032"/>
      <c r="G219" s="2032"/>
      <c r="H219" s="2032"/>
      <c r="I219" s="2032"/>
      <c r="J219" s="2032"/>
      <c r="K219" s="2032"/>
      <c r="L219" s="2032"/>
    </row>
    <row r="220" spans="1:12" ht="15.75" customHeight="1">
      <c r="A220" s="2032"/>
      <c r="B220" s="2032"/>
      <c r="C220" s="2032"/>
      <c r="D220" s="2032"/>
      <c r="E220" s="2032"/>
      <c r="F220" s="2032"/>
      <c r="G220" s="2032"/>
      <c r="H220" s="2032"/>
      <c r="I220" s="2032"/>
      <c r="J220" s="2032"/>
      <c r="K220" s="2032"/>
      <c r="L220" s="2032"/>
    </row>
    <row r="221" spans="1:12" ht="15.75" customHeight="1">
      <c r="A221" s="2032"/>
      <c r="B221" s="2032"/>
      <c r="C221" s="2032"/>
      <c r="D221" s="2032"/>
      <c r="E221" s="2032"/>
      <c r="F221" s="2032"/>
      <c r="G221" s="2032"/>
      <c r="H221" s="2032"/>
      <c r="I221" s="2032"/>
      <c r="J221" s="2032"/>
      <c r="K221" s="2032"/>
      <c r="L221" s="2032"/>
    </row>
    <row r="222" spans="1:12" ht="15.75" customHeight="1">
      <c r="A222" s="2032"/>
      <c r="B222" s="2032"/>
      <c r="C222" s="2032"/>
      <c r="D222" s="2032"/>
      <c r="E222" s="2032"/>
      <c r="F222" s="2032"/>
      <c r="G222" s="2032"/>
      <c r="H222" s="2032"/>
      <c r="I222" s="2032"/>
      <c r="J222" s="2032"/>
      <c r="K222" s="2032"/>
      <c r="L222" s="2032"/>
    </row>
    <row r="223" spans="1:12" ht="15.75" customHeight="1">
      <c r="A223" s="2032"/>
      <c r="B223" s="2032"/>
      <c r="C223" s="2032"/>
      <c r="D223" s="2032"/>
      <c r="E223" s="2032"/>
      <c r="F223" s="2032"/>
      <c r="G223" s="2032"/>
      <c r="H223" s="2032"/>
      <c r="I223" s="2032"/>
      <c r="J223" s="2032"/>
      <c r="K223" s="2032"/>
      <c r="L223" s="2032"/>
    </row>
    <row r="224" spans="1:12" ht="15.75" customHeight="1">
      <c r="A224" s="2032"/>
      <c r="B224" s="2032"/>
      <c r="C224" s="2032"/>
      <c r="D224" s="2032"/>
      <c r="E224" s="2032"/>
      <c r="F224" s="2032"/>
      <c r="G224" s="2032"/>
      <c r="H224" s="2032"/>
      <c r="I224" s="2032"/>
      <c r="J224" s="2032"/>
      <c r="K224" s="2032"/>
      <c r="L224" s="2032"/>
    </row>
    <row r="225" spans="1:12" ht="15.75" customHeight="1">
      <c r="A225" s="2032"/>
      <c r="B225" s="2032"/>
      <c r="C225" s="2032"/>
      <c r="D225" s="2032"/>
      <c r="E225" s="2032"/>
      <c r="F225" s="2032"/>
      <c r="G225" s="2032"/>
      <c r="H225" s="2032"/>
      <c r="I225" s="2032"/>
      <c r="J225" s="2032"/>
      <c r="K225" s="2032"/>
      <c r="L225" s="2032"/>
    </row>
    <row r="226" spans="1:12" ht="15.75" customHeight="1">
      <c r="A226" s="2032"/>
      <c r="B226" s="2032"/>
      <c r="C226" s="2032"/>
      <c r="D226" s="2032"/>
      <c r="E226" s="2032"/>
      <c r="F226" s="2032"/>
      <c r="G226" s="2032"/>
      <c r="H226" s="2032"/>
      <c r="I226" s="2032"/>
      <c r="J226" s="2032"/>
      <c r="K226" s="2032"/>
      <c r="L226" s="2032"/>
    </row>
    <row r="227" spans="1:12" ht="15.75" customHeight="1">
      <c r="A227" s="2032"/>
      <c r="B227" s="2032"/>
      <c r="C227" s="2032"/>
      <c r="D227" s="2032"/>
      <c r="E227" s="2032"/>
      <c r="F227" s="2032"/>
      <c r="G227" s="2032"/>
      <c r="H227" s="2032"/>
      <c r="I227" s="2032"/>
      <c r="J227" s="2032"/>
      <c r="K227" s="2032"/>
      <c r="L227" s="2032"/>
    </row>
    <row r="228" spans="1:12" ht="15.75" customHeight="1">
      <c r="A228" s="2032"/>
      <c r="B228" s="2032"/>
      <c r="C228" s="2032"/>
      <c r="D228" s="2032"/>
      <c r="E228" s="2032"/>
      <c r="F228" s="2032"/>
      <c r="G228" s="2032"/>
      <c r="H228" s="2032"/>
      <c r="I228" s="2032"/>
      <c r="J228" s="2032"/>
      <c r="K228" s="2032"/>
      <c r="L228" s="2032"/>
    </row>
    <row r="229" spans="1:12" ht="15.75" customHeight="1">
      <c r="A229" s="2032"/>
      <c r="B229" s="2032"/>
      <c r="C229" s="2032"/>
      <c r="D229" s="2032"/>
      <c r="E229" s="2032"/>
      <c r="F229" s="2032"/>
      <c r="G229" s="2032"/>
      <c r="H229" s="2032"/>
      <c r="I229" s="2032"/>
      <c r="J229" s="2032"/>
      <c r="K229" s="2032"/>
      <c r="L229" s="2032"/>
    </row>
    <row r="230" spans="1:12" ht="15.75" customHeight="1">
      <c r="A230" s="2032"/>
      <c r="B230" s="2032"/>
      <c r="C230" s="2032"/>
      <c r="D230" s="2032"/>
      <c r="E230" s="2032"/>
      <c r="F230" s="2032"/>
      <c r="G230" s="2032"/>
      <c r="H230" s="2032"/>
      <c r="I230" s="2032"/>
      <c r="J230" s="2032"/>
      <c r="K230" s="2032"/>
      <c r="L230" s="2032"/>
    </row>
    <row r="231" spans="1:12" ht="15.75" customHeight="1">
      <c r="A231" s="2032"/>
      <c r="B231" s="2032"/>
      <c r="C231" s="2032"/>
      <c r="D231" s="2032"/>
      <c r="E231" s="2032"/>
      <c r="F231" s="2032"/>
      <c r="G231" s="2032"/>
      <c r="H231" s="2032"/>
      <c r="I231" s="2032"/>
      <c r="J231" s="2032"/>
      <c r="K231" s="2032"/>
      <c r="L231" s="2032"/>
    </row>
    <row r="232" spans="1:12" ht="15.75" customHeight="1">
      <c r="A232" s="2032"/>
      <c r="B232" s="2032"/>
      <c r="C232" s="2032"/>
      <c r="D232" s="2032"/>
      <c r="E232" s="2032"/>
      <c r="F232" s="2032"/>
      <c r="G232" s="2032"/>
      <c r="H232" s="2032"/>
      <c r="I232" s="2032"/>
      <c r="J232" s="2032"/>
      <c r="K232" s="2032"/>
      <c r="L232" s="2032"/>
    </row>
    <row r="233" spans="1:12" ht="15.75" customHeight="1">
      <c r="A233" s="2032"/>
      <c r="B233" s="2032"/>
      <c r="C233" s="2032"/>
      <c r="D233" s="2032"/>
      <c r="E233" s="2032"/>
      <c r="F233" s="2032"/>
      <c r="G233" s="2032"/>
      <c r="H233" s="2032"/>
      <c r="I233" s="2032"/>
      <c r="J233" s="2032"/>
      <c r="K233" s="2032"/>
      <c r="L233" s="2032"/>
    </row>
    <row r="234" spans="1:12" ht="15.75" customHeight="1">
      <c r="A234" s="2032"/>
      <c r="B234" s="2032"/>
      <c r="C234" s="2032"/>
      <c r="D234" s="2032"/>
      <c r="E234" s="2032"/>
      <c r="F234" s="2032"/>
      <c r="G234" s="2032"/>
      <c r="H234" s="2032"/>
      <c r="I234" s="2032"/>
      <c r="J234" s="2032"/>
      <c r="K234" s="2032"/>
      <c r="L234" s="2032"/>
    </row>
    <row r="235" spans="1:12" ht="15.75" customHeight="1">
      <c r="A235" s="2032"/>
      <c r="B235" s="2032"/>
      <c r="C235" s="2032"/>
      <c r="D235" s="2032"/>
      <c r="E235" s="2032"/>
      <c r="F235" s="2032"/>
      <c r="G235" s="2032"/>
      <c r="H235" s="2032"/>
      <c r="I235" s="2032"/>
      <c r="J235" s="2032"/>
      <c r="K235" s="2032"/>
      <c r="L235" s="2032"/>
    </row>
    <row r="236" spans="1:12" ht="15.75" customHeight="1">
      <c r="A236" s="2032"/>
      <c r="B236" s="2032"/>
      <c r="C236" s="2032"/>
      <c r="D236" s="2032"/>
      <c r="E236" s="2032"/>
      <c r="F236" s="2032"/>
      <c r="G236" s="2032"/>
      <c r="H236" s="2032"/>
      <c r="I236" s="2032"/>
      <c r="J236" s="2032"/>
      <c r="K236" s="2032"/>
      <c r="L236" s="2032"/>
    </row>
    <row r="237" spans="1:12" ht="15.75" customHeight="1">
      <c r="A237" s="2032"/>
      <c r="B237" s="2032"/>
      <c r="C237" s="2032"/>
      <c r="D237" s="2032"/>
      <c r="E237" s="2032"/>
      <c r="F237" s="2032"/>
      <c r="G237" s="2032"/>
      <c r="H237" s="2032"/>
      <c r="I237" s="2032"/>
      <c r="J237" s="2032"/>
      <c r="K237" s="2032"/>
      <c r="L237" s="2032"/>
    </row>
    <row r="238" spans="1:12" ht="15.75" customHeight="1">
      <c r="A238" s="2032"/>
      <c r="B238" s="2032"/>
      <c r="C238" s="2032"/>
      <c r="D238" s="2032"/>
      <c r="E238" s="2032"/>
      <c r="F238" s="2032"/>
      <c r="G238" s="2032"/>
      <c r="H238" s="2032"/>
      <c r="I238" s="2032"/>
      <c r="J238" s="2032"/>
      <c r="K238" s="2032"/>
      <c r="L238" s="2032"/>
    </row>
    <row r="239" spans="1:12" ht="15.75" customHeight="1">
      <c r="A239" s="2032"/>
      <c r="B239" s="2032"/>
      <c r="C239" s="2032"/>
      <c r="D239" s="2032"/>
      <c r="E239" s="2032"/>
      <c r="F239" s="2032"/>
      <c r="G239" s="2032"/>
      <c r="H239" s="2032"/>
      <c r="I239" s="2032"/>
      <c r="J239" s="2032"/>
      <c r="K239" s="2032"/>
      <c r="L239" s="2032"/>
    </row>
    <row r="240" spans="1:12" ht="15.75" customHeight="1">
      <c r="A240" s="2032"/>
      <c r="B240" s="2032"/>
      <c r="C240" s="2032"/>
      <c r="D240" s="2032"/>
      <c r="E240" s="2032"/>
      <c r="F240" s="2032"/>
      <c r="G240" s="2032"/>
      <c r="H240" s="2032"/>
      <c r="I240" s="2032"/>
      <c r="J240" s="2032"/>
      <c r="K240" s="2032"/>
      <c r="L240" s="2032"/>
    </row>
    <row r="241" spans="1:12" ht="15.75" customHeight="1">
      <c r="A241" s="2032"/>
      <c r="B241" s="2032"/>
      <c r="C241" s="2032"/>
      <c r="D241" s="2032"/>
      <c r="E241" s="2032"/>
      <c r="F241" s="2032"/>
      <c r="G241" s="2032"/>
      <c r="H241" s="2032"/>
      <c r="I241" s="2032"/>
      <c r="J241" s="2032"/>
      <c r="K241" s="2032"/>
      <c r="L241" s="2032"/>
    </row>
    <row r="242" spans="1:12" ht="15.75" customHeight="1">
      <c r="A242" s="2032"/>
      <c r="B242" s="2032"/>
      <c r="C242" s="2032"/>
      <c r="D242" s="2032"/>
      <c r="E242" s="2032"/>
      <c r="F242" s="2032"/>
      <c r="G242" s="2032"/>
      <c r="H242" s="2032"/>
      <c r="I242" s="2032"/>
      <c r="J242" s="2032"/>
      <c r="K242" s="2032"/>
      <c r="L242" s="2032"/>
    </row>
    <row r="243" spans="1:12" ht="15.75" customHeight="1">
      <c r="A243" s="2032"/>
      <c r="B243" s="2032"/>
      <c r="C243" s="2032"/>
      <c r="D243" s="2032"/>
      <c r="E243" s="2032"/>
      <c r="F243" s="2032"/>
      <c r="G243" s="2032"/>
      <c r="H243" s="2032"/>
      <c r="I243" s="2032"/>
      <c r="J243" s="2032"/>
      <c r="K243" s="2032"/>
      <c r="L243" s="2032"/>
    </row>
    <row r="244" spans="1:12" ht="15.75" customHeight="1">
      <c r="A244" s="2032"/>
      <c r="B244" s="2032"/>
      <c r="C244" s="2032"/>
      <c r="D244" s="2032"/>
      <c r="E244" s="2032"/>
      <c r="F244" s="2032"/>
      <c r="G244" s="2032"/>
      <c r="H244" s="2032"/>
      <c r="I244" s="2032"/>
      <c r="J244" s="2032"/>
      <c r="K244" s="2032"/>
      <c r="L244" s="2032"/>
    </row>
    <row r="245" spans="1:12" ht="15.75" customHeight="1">
      <c r="A245" s="2032"/>
      <c r="B245" s="2032"/>
      <c r="C245" s="2032"/>
      <c r="D245" s="2032"/>
      <c r="E245" s="2032"/>
      <c r="F245" s="2032"/>
      <c r="G245" s="2032"/>
      <c r="H245" s="2032"/>
      <c r="I245" s="2032"/>
      <c r="J245" s="2032"/>
      <c r="K245" s="2032"/>
      <c r="L245" s="2032"/>
    </row>
    <row r="246" spans="1:12" ht="15.75" customHeight="1">
      <c r="A246" s="2032"/>
      <c r="B246" s="2032"/>
      <c r="C246" s="2032"/>
      <c r="D246" s="2032"/>
      <c r="E246" s="2032"/>
      <c r="F246" s="2032"/>
      <c r="G246" s="2032"/>
      <c r="H246" s="2032"/>
      <c r="I246" s="2032"/>
      <c r="J246" s="2032"/>
      <c r="K246" s="2032"/>
      <c r="L246" s="2032"/>
    </row>
    <row r="247" spans="1:12" ht="15.75" customHeight="1">
      <c r="A247" s="2032"/>
      <c r="B247" s="2032"/>
      <c r="C247" s="2032"/>
      <c r="D247" s="2032"/>
      <c r="E247" s="2032"/>
      <c r="F247" s="2032"/>
      <c r="G247" s="2032"/>
      <c r="H247" s="2032"/>
      <c r="I247" s="2032"/>
      <c r="J247" s="2032"/>
      <c r="K247" s="2032"/>
      <c r="L247" s="2032"/>
    </row>
    <row r="248" spans="1:12" ht="15.75" customHeight="1">
      <c r="A248" s="2032"/>
      <c r="B248" s="2032"/>
      <c r="C248" s="2032"/>
      <c r="D248" s="2032"/>
      <c r="E248" s="2032"/>
      <c r="F248" s="2032"/>
      <c r="G248" s="2032"/>
      <c r="H248" s="2032"/>
      <c r="I248" s="2032"/>
      <c r="J248" s="2032"/>
      <c r="K248" s="2032"/>
      <c r="L248" s="2032"/>
    </row>
    <row r="249" spans="1:12" ht="15.75" customHeight="1">
      <c r="A249" s="2032"/>
      <c r="B249" s="2032"/>
      <c r="C249" s="2032"/>
      <c r="D249" s="2032"/>
      <c r="E249" s="2032"/>
      <c r="F249" s="2032"/>
      <c r="G249" s="2032"/>
      <c r="H249" s="2032"/>
      <c r="I249" s="2032"/>
      <c r="J249" s="2032"/>
      <c r="K249" s="2032"/>
      <c r="L249" s="2032"/>
    </row>
    <row r="250" spans="1:12" ht="15.75" customHeight="1">
      <c r="A250" s="2032"/>
      <c r="B250" s="2032"/>
      <c r="C250" s="2032"/>
      <c r="D250" s="2032"/>
      <c r="E250" s="2032"/>
      <c r="F250" s="2032"/>
      <c r="G250" s="2032"/>
      <c r="H250" s="2032"/>
      <c r="I250" s="2032"/>
      <c r="J250" s="2032"/>
      <c r="K250" s="2032"/>
      <c r="L250" s="2032"/>
    </row>
    <row r="251" spans="1:12" ht="15.75" customHeight="1">
      <c r="A251" s="2032"/>
      <c r="B251" s="2032"/>
      <c r="C251" s="2032"/>
      <c r="D251" s="2032"/>
      <c r="E251" s="2032"/>
      <c r="F251" s="2032"/>
      <c r="G251" s="2032"/>
      <c r="H251" s="2032"/>
      <c r="I251" s="2032"/>
      <c r="J251" s="2032"/>
      <c r="K251" s="2032"/>
      <c r="L251" s="2032"/>
    </row>
    <row r="252" spans="1:12" ht="15.75" customHeight="1">
      <c r="A252" s="2032"/>
      <c r="B252" s="2032"/>
      <c r="C252" s="2032"/>
      <c r="D252" s="2032"/>
      <c r="E252" s="2032"/>
      <c r="F252" s="2032"/>
      <c r="G252" s="2032"/>
      <c r="H252" s="2032"/>
      <c r="I252" s="2032"/>
      <c r="J252" s="2032"/>
      <c r="K252" s="2032"/>
      <c r="L252" s="2032"/>
    </row>
    <row r="253" spans="1:12" ht="15.75" customHeight="1">
      <c r="A253" s="2032"/>
      <c r="B253" s="2032"/>
      <c r="C253" s="2032"/>
      <c r="D253" s="2032"/>
      <c r="E253" s="2032"/>
      <c r="F253" s="2032"/>
      <c r="G253" s="2032"/>
      <c r="H253" s="2032"/>
      <c r="I253" s="2032"/>
      <c r="J253" s="2032"/>
      <c r="K253" s="2032"/>
      <c r="L253" s="2032"/>
    </row>
    <row r="254" spans="1:12" ht="15.75" customHeight="1">
      <c r="A254" s="2032"/>
      <c r="B254" s="2032"/>
      <c r="C254" s="2032"/>
      <c r="D254" s="2032"/>
      <c r="E254" s="2032"/>
      <c r="F254" s="2032"/>
      <c r="G254" s="2032"/>
      <c r="H254" s="2032"/>
      <c r="I254" s="2032"/>
      <c r="J254" s="2032"/>
      <c r="K254" s="2032"/>
      <c r="L254" s="2032"/>
    </row>
    <row r="255" spans="1:12" ht="15.75" customHeight="1">
      <c r="A255" s="2032"/>
      <c r="B255" s="2032"/>
      <c r="C255" s="2032"/>
      <c r="D255" s="2032"/>
      <c r="E255" s="2032"/>
      <c r="F255" s="2032"/>
      <c r="G255" s="2032"/>
      <c r="H255" s="2032"/>
      <c r="I255" s="2032"/>
      <c r="J255" s="2032"/>
      <c r="K255" s="2032"/>
      <c r="L255" s="2032"/>
    </row>
    <row r="256" spans="1:12" ht="15.75" customHeight="1">
      <c r="A256" s="2032"/>
      <c r="B256" s="2032"/>
      <c r="C256" s="2032"/>
      <c r="D256" s="2032"/>
      <c r="E256" s="2032"/>
      <c r="F256" s="2032"/>
      <c r="G256" s="2032"/>
      <c r="H256" s="2032"/>
      <c r="I256" s="2032"/>
      <c r="J256" s="2032"/>
      <c r="K256" s="2032"/>
      <c r="L256" s="2032"/>
    </row>
    <row r="257" spans="1:12" ht="15.75" customHeight="1">
      <c r="A257" s="2032"/>
      <c r="B257" s="2032"/>
      <c r="C257" s="2032"/>
      <c r="D257" s="2032"/>
      <c r="E257" s="2032"/>
      <c r="F257" s="2032"/>
      <c r="G257" s="2032"/>
      <c r="H257" s="2032"/>
      <c r="I257" s="2032"/>
      <c r="J257" s="2032"/>
      <c r="K257" s="2032"/>
      <c r="L257" s="2032"/>
    </row>
    <row r="258" spans="1:12" ht="15.75" customHeight="1">
      <c r="A258" s="2032"/>
      <c r="B258" s="2032"/>
      <c r="C258" s="2032"/>
      <c r="D258" s="2032"/>
      <c r="E258" s="2032"/>
      <c r="F258" s="2032"/>
      <c r="G258" s="2032"/>
      <c r="H258" s="2032"/>
      <c r="I258" s="2032"/>
      <c r="J258" s="2032"/>
      <c r="K258" s="2032"/>
      <c r="L258" s="2032"/>
    </row>
    <row r="259" spans="1:12" ht="15.75" customHeight="1">
      <c r="A259" s="2032"/>
      <c r="B259" s="2032"/>
      <c r="C259" s="2032"/>
      <c r="D259" s="2032"/>
      <c r="E259" s="2032"/>
      <c r="F259" s="2032"/>
      <c r="G259" s="2032"/>
      <c r="H259" s="2032"/>
      <c r="I259" s="2032"/>
      <c r="J259" s="2032"/>
      <c r="K259" s="2032"/>
      <c r="L259" s="2032"/>
    </row>
    <row r="260" spans="1:12" ht="15.75" customHeight="1">
      <c r="A260" s="2032"/>
      <c r="B260" s="2032"/>
      <c r="C260" s="2032"/>
      <c r="D260" s="2032"/>
      <c r="E260" s="2032"/>
      <c r="F260" s="2032"/>
      <c r="G260" s="2032"/>
      <c r="H260" s="2032"/>
      <c r="I260" s="2032"/>
      <c r="J260" s="2032"/>
      <c r="K260" s="2032"/>
      <c r="L260" s="2032"/>
    </row>
    <row r="261" spans="1:12" ht="15.75" customHeight="1">
      <c r="A261" s="2032"/>
      <c r="B261" s="2032"/>
      <c r="C261" s="2032"/>
      <c r="D261" s="2032"/>
      <c r="E261" s="2032"/>
      <c r="F261" s="2032"/>
      <c r="G261" s="2032"/>
      <c r="H261" s="2032"/>
      <c r="I261" s="2032"/>
      <c r="J261" s="2032"/>
      <c r="K261" s="2032"/>
      <c r="L261" s="2032"/>
    </row>
    <row r="262" spans="1:12" ht="15.75" customHeight="1">
      <c r="A262" s="2032"/>
      <c r="B262" s="2032"/>
      <c r="C262" s="2032"/>
      <c r="D262" s="2032"/>
      <c r="E262" s="2032"/>
      <c r="F262" s="2032"/>
      <c r="G262" s="2032"/>
      <c r="H262" s="2032"/>
      <c r="I262" s="2032"/>
      <c r="J262" s="2032"/>
      <c r="K262" s="2032"/>
      <c r="L262" s="2032"/>
    </row>
    <row r="263" spans="1:12" ht="15.75" customHeight="1">
      <c r="A263" s="2032"/>
      <c r="B263" s="2032"/>
      <c r="C263" s="2032"/>
      <c r="D263" s="2032"/>
      <c r="E263" s="2032"/>
      <c r="F263" s="2032"/>
      <c r="G263" s="2032"/>
      <c r="H263" s="2032"/>
      <c r="I263" s="2032"/>
      <c r="J263" s="2032"/>
      <c r="K263" s="2032"/>
      <c r="L263" s="2032"/>
    </row>
    <row r="264" spans="1:12" ht="15.75" customHeight="1">
      <c r="A264" s="2032"/>
      <c r="B264" s="2032"/>
      <c r="C264" s="2032"/>
      <c r="D264" s="2032"/>
      <c r="E264" s="2032"/>
      <c r="F264" s="2032"/>
      <c r="G264" s="2032"/>
      <c r="H264" s="2032"/>
      <c r="I264" s="2032"/>
      <c r="J264" s="2032"/>
      <c r="K264" s="2032"/>
      <c r="L264" s="2032"/>
    </row>
    <row r="265" spans="1:12" ht="15.75" customHeight="1">
      <c r="A265" s="2032"/>
      <c r="B265" s="2032"/>
      <c r="C265" s="2032"/>
      <c r="D265" s="2032"/>
      <c r="E265" s="2032"/>
      <c r="F265" s="2032"/>
      <c r="G265" s="2032"/>
      <c r="H265" s="2032"/>
      <c r="I265" s="2032"/>
      <c r="J265" s="2032"/>
      <c r="K265" s="2032"/>
      <c r="L265" s="2032"/>
    </row>
    <row r="266" spans="1:12" ht="15.75" customHeight="1">
      <c r="A266" s="2032"/>
      <c r="B266" s="2032"/>
      <c r="C266" s="2032"/>
      <c r="D266" s="2032"/>
      <c r="E266" s="2032"/>
      <c r="F266" s="2032"/>
      <c r="G266" s="2032"/>
      <c r="H266" s="2032"/>
      <c r="I266" s="2032"/>
      <c r="J266" s="2032"/>
      <c r="K266" s="2032"/>
      <c r="L266" s="2032"/>
    </row>
    <row r="267" spans="1:12" ht="15.75" customHeight="1">
      <c r="A267" s="2032"/>
      <c r="B267" s="2032"/>
      <c r="C267" s="2032"/>
      <c r="D267" s="2032"/>
      <c r="E267" s="2032"/>
      <c r="F267" s="2032"/>
      <c r="G267" s="2032"/>
      <c r="H267" s="2032"/>
      <c r="I267" s="2032"/>
      <c r="J267" s="2032"/>
      <c r="K267" s="2032"/>
      <c r="L267" s="2032"/>
    </row>
    <row r="268" spans="1:12" ht="15.75" customHeight="1">
      <c r="A268" s="2032"/>
      <c r="B268" s="2032"/>
      <c r="C268" s="2032"/>
      <c r="D268" s="2032"/>
      <c r="E268" s="2032"/>
      <c r="F268" s="2032"/>
      <c r="G268" s="2032"/>
      <c r="H268" s="2032"/>
      <c r="I268" s="2032"/>
      <c r="J268" s="2032"/>
      <c r="K268" s="2032"/>
      <c r="L268" s="2032"/>
    </row>
    <row r="269" spans="1:12" ht="15.75" customHeight="1">
      <c r="A269" s="2032"/>
      <c r="B269" s="2032"/>
      <c r="C269" s="2032"/>
      <c r="D269" s="2032"/>
      <c r="E269" s="2032"/>
      <c r="F269" s="2032"/>
      <c r="G269" s="2032"/>
      <c r="H269" s="2032"/>
      <c r="I269" s="2032"/>
      <c r="J269" s="2032"/>
      <c r="K269" s="2032"/>
      <c r="L269" s="2032"/>
    </row>
    <row r="270" spans="1:12" ht="15.75" customHeight="1">
      <c r="A270" s="2032"/>
      <c r="B270" s="2032"/>
      <c r="C270" s="2032"/>
      <c r="D270" s="2032"/>
      <c r="E270" s="2032"/>
      <c r="F270" s="2032"/>
      <c r="G270" s="2032"/>
      <c r="H270" s="2032"/>
      <c r="I270" s="2032"/>
      <c r="J270" s="2032"/>
      <c r="K270" s="2032"/>
      <c r="L270" s="2032"/>
    </row>
    <row r="271" spans="1:12" ht="15.75" customHeight="1">
      <c r="A271" s="2032"/>
      <c r="B271" s="2032"/>
      <c r="C271" s="2032"/>
      <c r="D271" s="2032"/>
      <c r="E271" s="2032"/>
      <c r="F271" s="2032"/>
      <c r="G271" s="2032"/>
      <c r="H271" s="2032"/>
      <c r="I271" s="2032"/>
      <c r="J271" s="2032"/>
      <c r="K271" s="2032"/>
      <c r="L271" s="2032"/>
    </row>
    <row r="272" spans="1:12" ht="15.75" customHeight="1">
      <c r="A272" s="2032"/>
      <c r="B272" s="2032"/>
      <c r="C272" s="2032"/>
      <c r="D272" s="2032"/>
      <c r="E272" s="2032"/>
      <c r="F272" s="2032"/>
      <c r="G272" s="2032"/>
      <c r="H272" s="2032"/>
      <c r="I272" s="2032"/>
      <c r="J272" s="2032"/>
      <c r="K272" s="2032"/>
      <c r="L272" s="2032"/>
    </row>
    <row r="273" spans="1:12" ht="15.75" customHeight="1">
      <c r="A273" s="2032"/>
      <c r="B273" s="2032"/>
      <c r="C273" s="2032"/>
      <c r="D273" s="2032"/>
      <c r="E273" s="2032"/>
      <c r="F273" s="2032"/>
      <c r="G273" s="2032"/>
      <c r="H273" s="2032"/>
      <c r="I273" s="2032"/>
      <c r="J273" s="2032"/>
      <c r="K273" s="2032"/>
      <c r="L273" s="2032"/>
    </row>
    <row r="274" spans="1:12" ht="15.75" customHeight="1">
      <c r="A274" s="2032"/>
      <c r="B274" s="2032"/>
      <c r="C274" s="2032"/>
      <c r="D274" s="2032"/>
      <c r="E274" s="2032"/>
      <c r="F274" s="2032"/>
      <c r="G274" s="2032"/>
      <c r="H274" s="2032"/>
      <c r="I274" s="2032"/>
      <c r="J274" s="2032"/>
      <c r="K274" s="2032"/>
      <c r="L274" s="2032"/>
    </row>
    <row r="275" spans="1:12" ht="15.75" customHeight="1">
      <c r="A275" s="2032"/>
      <c r="B275" s="2032"/>
      <c r="C275" s="2032"/>
      <c r="D275" s="2032"/>
      <c r="E275" s="2032"/>
      <c r="F275" s="2032"/>
      <c r="G275" s="2032"/>
      <c r="H275" s="2032"/>
      <c r="I275" s="2032"/>
      <c r="J275" s="2032"/>
      <c r="K275" s="2032"/>
      <c r="L275" s="2032"/>
    </row>
    <row r="276" spans="1:12" ht="15.75" customHeight="1">
      <c r="A276" s="2032"/>
      <c r="B276" s="2032"/>
      <c r="C276" s="2032"/>
      <c r="D276" s="2032"/>
      <c r="E276" s="2032"/>
      <c r="F276" s="2032"/>
      <c r="G276" s="2032"/>
      <c r="H276" s="2032"/>
      <c r="I276" s="2032"/>
      <c r="J276" s="2032"/>
      <c r="K276" s="2032"/>
      <c r="L276" s="2032"/>
    </row>
    <row r="277" spans="1:12" ht="15.75" customHeight="1">
      <c r="A277" s="2032"/>
      <c r="B277" s="2032"/>
      <c r="C277" s="2032"/>
      <c r="D277" s="2032"/>
      <c r="E277" s="2032"/>
      <c r="F277" s="2032"/>
      <c r="G277" s="2032"/>
      <c r="H277" s="2032"/>
      <c r="I277" s="2032"/>
      <c r="J277" s="2032"/>
      <c r="K277" s="2032"/>
      <c r="L277" s="2032"/>
    </row>
    <row r="278" spans="1:12" ht="15.75" customHeight="1">
      <c r="A278" s="2032"/>
      <c r="B278" s="2032"/>
      <c r="C278" s="2032"/>
      <c r="D278" s="2032"/>
      <c r="E278" s="2032"/>
      <c r="F278" s="2032"/>
      <c r="G278" s="2032"/>
      <c r="H278" s="2032"/>
      <c r="I278" s="2032"/>
      <c r="J278" s="2032"/>
      <c r="K278" s="2032"/>
      <c r="L278" s="2032"/>
    </row>
    <row r="279" spans="1:12" ht="15.75" customHeight="1">
      <c r="A279" s="2032"/>
      <c r="B279" s="2032"/>
      <c r="C279" s="2032"/>
      <c r="D279" s="2032"/>
      <c r="E279" s="2032"/>
      <c r="F279" s="2032"/>
      <c r="G279" s="2032"/>
      <c r="H279" s="2032"/>
      <c r="I279" s="2032"/>
      <c r="J279" s="2032"/>
      <c r="K279" s="2032"/>
      <c r="L279" s="2032"/>
    </row>
    <row r="280" spans="1:12" ht="15.75" customHeight="1">
      <c r="A280" s="2032"/>
      <c r="B280" s="2032"/>
      <c r="C280" s="2032"/>
      <c r="D280" s="2032"/>
      <c r="E280" s="2032"/>
      <c r="F280" s="2032"/>
      <c r="G280" s="2032"/>
      <c r="H280" s="2032"/>
      <c r="I280" s="2032"/>
      <c r="J280" s="2032"/>
      <c r="K280" s="2032"/>
      <c r="L280" s="2032"/>
    </row>
    <row r="281" spans="1:12" ht="15.75" customHeight="1">
      <c r="A281" s="2032"/>
      <c r="B281" s="2032"/>
      <c r="C281" s="2032"/>
      <c r="D281" s="2032"/>
      <c r="E281" s="2032"/>
      <c r="F281" s="2032"/>
      <c r="G281" s="2032"/>
      <c r="H281" s="2032"/>
      <c r="I281" s="2032"/>
      <c r="J281" s="2032"/>
      <c r="K281" s="2032"/>
      <c r="L281" s="2032"/>
    </row>
    <row r="282" spans="1:12" ht="15.75" customHeight="1">
      <c r="A282" s="2032"/>
      <c r="B282" s="2032"/>
      <c r="C282" s="2032"/>
      <c r="D282" s="2032"/>
      <c r="E282" s="2032"/>
      <c r="F282" s="2032"/>
      <c r="G282" s="2032"/>
      <c r="H282" s="2032"/>
      <c r="I282" s="2032"/>
      <c r="J282" s="2032"/>
      <c r="K282" s="2032"/>
      <c r="L282" s="2032"/>
    </row>
    <row r="283" spans="1:12" ht="15.75" customHeight="1">
      <c r="A283" s="2032"/>
      <c r="B283" s="2032"/>
      <c r="C283" s="2032"/>
      <c r="D283" s="2032"/>
      <c r="E283" s="2032"/>
      <c r="F283" s="2032"/>
      <c r="G283" s="2032"/>
      <c r="H283" s="2032"/>
      <c r="I283" s="2032"/>
      <c r="J283" s="2032"/>
      <c r="K283" s="2032"/>
      <c r="L283" s="2032"/>
    </row>
    <row r="284" spans="1:12" ht="15.75" customHeight="1">
      <c r="A284" s="2032"/>
      <c r="B284" s="2032"/>
      <c r="C284" s="2032"/>
      <c r="D284" s="2032"/>
      <c r="E284" s="2032"/>
      <c r="F284" s="2032"/>
      <c r="G284" s="2032"/>
      <c r="H284" s="2032"/>
      <c r="I284" s="2032"/>
      <c r="J284" s="2032"/>
      <c r="K284" s="2032"/>
      <c r="L284" s="2032"/>
    </row>
    <row r="285" spans="1:12" ht="15.75" customHeight="1">
      <c r="A285" s="2032"/>
      <c r="B285" s="2032"/>
      <c r="C285" s="2032"/>
      <c r="D285" s="2032"/>
      <c r="E285" s="2032"/>
      <c r="F285" s="2032"/>
      <c r="G285" s="2032"/>
      <c r="H285" s="2032"/>
      <c r="I285" s="2032"/>
      <c r="J285" s="2032"/>
      <c r="K285" s="2032"/>
      <c r="L285" s="2032"/>
    </row>
    <row r="286" spans="1:12" ht="15.75" customHeight="1">
      <c r="A286" s="2032"/>
      <c r="B286" s="2032"/>
      <c r="C286" s="2032"/>
      <c r="D286" s="2032"/>
      <c r="E286" s="2032"/>
      <c r="F286" s="2032"/>
      <c r="G286" s="2032"/>
      <c r="H286" s="2032"/>
      <c r="I286" s="2032"/>
      <c r="J286" s="2032"/>
      <c r="K286" s="2032"/>
      <c r="L286" s="2032"/>
    </row>
    <row r="287" spans="1:12" ht="15.75" customHeight="1">
      <c r="A287" s="2032"/>
      <c r="B287" s="2032"/>
      <c r="C287" s="2032"/>
      <c r="D287" s="2032"/>
      <c r="E287" s="2032"/>
      <c r="F287" s="2032"/>
      <c r="G287" s="2032"/>
      <c r="H287" s="2032"/>
      <c r="I287" s="2032"/>
      <c r="J287" s="2032"/>
      <c r="K287" s="2032"/>
      <c r="L287" s="2032"/>
    </row>
    <row r="288" spans="1:12" ht="15.75" customHeight="1">
      <c r="A288" s="2032"/>
      <c r="B288" s="2032"/>
      <c r="C288" s="2032"/>
      <c r="D288" s="2032"/>
      <c r="E288" s="2032"/>
      <c r="F288" s="2032"/>
      <c r="G288" s="2032"/>
      <c r="H288" s="2032"/>
      <c r="I288" s="2032"/>
      <c r="J288" s="2032"/>
      <c r="K288" s="2032"/>
      <c r="L288" s="2032"/>
    </row>
    <row r="289" spans="1:12" ht="15.75" customHeight="1">
      <c r="A289" s="2032"/>
      <c r="B289" s="2032"/>
      <c r="C289" s="2032"/>
      <c r="D289" s="2032"/>
      <c r="E289" s="2032"/>
      <c r="F289" s="2032"/>
      <c r="G289" s="2032"/>
      <c r="H289" s="2032"/>
      <c r="I289" s="2032"/>
      <c r="J289" s="2032"/>
      <c r="K289" s="2032"/>
      <c r="L289" s="2032"/>
    </row>
    <row r="290" spans="1:12" ht="15.75" customHeight="1">
      <c r="A290" s="2032"/>
      <c r="B290" s="2032"/>
      <c r="C290" s="2032"/>
      <c r="D290" s="2032"/>
      <c r="E290" s="2032"/>
      <c r="F290" s="2032"/>
      <c r="G290" s="2032"/>
      <c r="H290" s="2032"/>
      <c r="I290" s="2032"/>
      <c r="J290" s="2032"/>
      <c r="K290" s="2032"/>
      <c r="L290" s="2032"/>
    </row>
    <row r="291" spans="1:12" ht="15.75" customHeight="1">
      <c r="A291" s="2032"/>
      <c r="B291" s="2032"/>
      <c r="C291" s="2032"/>
      <c r="D291" s="2032"/>
      <c r="E291" s="2032"/>
      <c r="F291" s="2032"/>
      <c r="G291" s="2032"/>
      <c r="H291" s="2032"/>
      <c r="I291" s="2032"/>
      <c r="J291" s="2032"/>
      <c r="K291" s="2032"/>
      <c r="L291" s="2032"/>
    </row>
    <row r="292" spans="1:12" ht="15.75" customHeight="1">
      <c r="A292" s="2032"/>
      <c r="B292" s="2032"/>
      <c r="C292" s="2032"/>
      <c r="D292" s="2032"/>
      <c r="E292" s="2032"/>
      <c r="F292" s="2032"/>
      <c r="G292" s="2032"/>
      <c r="H292" s="2032"/>
      <c r="I292" s="2032"/>
      <c r="J292" s="2032"/>
      <c r="K292" s="2032"/>
      <c r="L292" s="2032"/>
    </row>
    <row r="293" spans="1:12" ht="15.75" customHeight="1">
      <c r="A293" s="2032"/>
      <c r="B293" s="2032"/>
      <c r="C293" s="2032"/>
      <c r="D293" s="2032"/>
      <c r="E293" s="2032"/>
      <c r="F293" s="2032"/>
      <c r="G293" s="2032"/>
      <c r="H293" s="2032"/>
      <c r="I293" s="2032"/>
      <c r="J293" s="2032"/>
      <c r="K293" s="2032"/>
      <c r="L293" s="2032"/>
    </row>
    <row r="294" spans="1:12" ht="15.75" customHeight="1">
      <c r="A294" s="2032"/>
      <c r="B294" s="2032"/>
      <c r="C294" s="2032"/>
      <c r="D294" s="2032"/>
      <c r="E294" s="2032"/>
      <c r="F294" s="2032"/>
      <c r="G294" s="2032"/>
      <c r="H294" s="2032"/>
      <c r="I294" s="2032"/>
      <c r="J294" s="2032"/>
      <c r="K294" s="2032"/>
      <c r="L294" s="2032"/>
    </row>
    <row r="295" spans="1:12" ht="15.75" customHeight="1">
      <c r="A295" s="2032"/>
      <c r="B295" s="2032"/>
      <c r="C295" s="2032"/>
      <c r="D295" s="2032"/>
      <c r="E295" s="2032"/>
      <c r="F295" s="2032"/>
      <c r="G295" s="2032"/>
      <c r="H295" s="2032"/>
      <c r="I295" s="2032"/>
      <c r="J295" s="2032"/>
      <c r="K295" s="2032"/>
      <c r="L295" s="2032"/>
    </row>
    <row r="296" spans="1:12" ht="15.75" customHeight="1">
      <c r="A296" s="2032"/>
      <c r="B296" s="2032"/>
      <c r="C296" s="2032"/>
      <c r="D296" s="2032"/>
      <c r="E296" s="2032"/>
      <c r="F296" s="2032"/>
      <c r="G296" s="2032"/>
      <c r="H296" s="2032"/>
      <c r="I296" s="2032"/>
      <c r="J296" s="2032"/>
      <c r="K296" s="2032"/>
      <c r="L296" s="2032"/>
    </row>
    <row r="297" spans="1:12" ht="15.75" customHeight="1">
      <c r="A297" s="2032"/>
      <c r="B297" s="2032"/>
      <c r="C297" s="2032"/>
      <c r="D297" s="2032"/>
      <c r="E297" s="2032"/>
      <c r="F297" s="2032"/>
      <c r="G297" s="2032"/>
      <c r="H297" s="2032"/>
      <c r="I297" s="2032"/>
      <c r="J297" s="2032"/>
      <c r="K297" s="2032"/>
      <c r="L297" s="2032"/>
    </row>
    <row r="298" spans="1:12" ht="15.75" customHeight="1">
      <c r="A298" s="2032"/>
      <c r="B298" s="2032"/>
      <c r="C298" s="2032"/>
      <c r="D298" s="2032"/>
      <c r="E298" s="2032"/>
      <c r="F298" s="2032"/>
      <c r="G298" s="2032"/>
      <c r="H298" s="2032"/>
      <c r="I298" s="2032"/>
      <c r="J298" s="2032"/>
      <c r="K298" s="2032"/>
      <c r="L298" s="2032"/>
    </row>
    <row r="299" spans="1:12" ht="15.75" customHeight="1">
      <c r="A299" s="2032"/>
      <c r="B299" s="2032"/>
      <c r="C299" s="2032"/>
      <c r="D299" s="2032"/>
      <c r="E299" s="2032"/>
      <c r="F299" s="2032"/>
      <c r="G299" s="2032"/>
      <c r="H299" s="2032"/>
      <c r="I299" s="2032"/>
      <c r="J299" s="2032"/>
      <c r="K299" s="2032"/>
      <c r="L299" s="2032"/>
    </row>
    <row r="300" spans="1:12" ht="15.75" customHeight="1">
      <c r="A300" s="2032"/>
      <c r="B300" s="2032"/>
      <c r="C300" s="2032"/>
      <c r="D300" s="2032"/>
      <c r="E300" s="2032"/>
      <c r="F300" s="2032"/>
      <c r="G300" s="2032"/>
      <c r="H300" s="2032"/>
      <c r="I300" s="2032"/>
      <c r="J300" s="2032"/>
      <c r="K300" s="2032"/>
      <c r="L300" s="2032"/>
    </row>
    <row r="301" spans="1:12" ht="15.75" customHeight="1">
      <c r="A301" s="2032"/>
      <c r="B301" s="2032"/>
      <c r="C301" s="2032"/>
      <c r="D301" s="2032"/>
      <c r="E301" s="2032"/>
      <c r="F301" s="2032"/>
      <c r="G301" s="2032"/>
      <c r="H301" s="2032"/>
      <c r="I301" s="2032"/>
      <c r="J301" s="2032"/>
      <c r="K301" s="2032"/>
      <c r="L301" s="2032"/>
    </row>
    <row r="302" spans="1:12" ht="15.75" customHeight="1">
      <c r="A302" s="2032"/>
      <c r="B302" s="2032"/>
      <c r="C302" s="2032"/>
      <c r="D302" s="2032"/>
      <c r="E302" s="2032"/>
      <c r="F302" s="2032"/>
      <c r="G302" s="2032"/>
      <c r="H302" s="2032"/>
      <c r="I302" s="2032"/>
      <c r="J302" s="2032"/>
      <c r="K302" s="2032"/>
      <c r="L302" s="2032"/>
    </row>
    <row r="303" spans="1:12" ht="15.75" customHeight="1">
      <c r="A303" s="2032"/>
      <c r="B303" s="2032"/>
      <c r="C303" s="2032"/>
      <c r="D303" s="2032"/>
      <c r="E303" s="2032"/>
      <c r="F303" s="2032"/>
      <c r="G303" s="2032"/>
      <c r="H303" s="2032"/>
      <c r="I303" s="2032"/>
      <c r="J303" s="2032"/>
      <c r="K303" s="2032"/>
      <c r="L303" s="2032"/>
    </row>
    <row r="304" spans="1:12" ht="15.75" customHeight="1">
      <c r="A304" s="2032"/>
      <c r="B304" s="2032"/>
      <c r="C304" s="2032"/>
      <c r="D304" s="2032"/>
      <c r="E304" s="2032"/>
      <c r="F304" s="2032"/>
      <c r="G304" s="2032"/>
      <c r="H304" s="2032"/>
      <c r="I304" s="2032"/>
      <c r="J304" s="2032"/>
      <c r="K304" s="2032"/>
      <c r="L304" s="2032"/>
    </row>
    <row r="305" spans="1:12" ht="15.75" customHeight="1">
      <c r="A305" s="2032"/>
      <c r="B305" s="2032"/>
      <c r="C305" s="2032"/>
      <c r="D305" s="2032"/>
      <c r="E305" s="2032"/>
      <c r="F305" s="2032"/>
      <c r="G305" s="2032"/>
      <c r="H305" s="2032"/>
      <c r="I305" s="2032"/>
      <c r="J305" s="2032"/>
      <c r="K305" s="2032"/>
      <c r="L305" s="2032"/>
    </row>
    <row r="306" spans="1:12" ht="15.75" customHeight="1">
      <c r="A306" s="2032"/>
      <c r="B306" s="2032"/>
      <c r="C306" s="2032"/>
      <c r="D306" s="2032"/>
      <c r="E306" s="2032"/>
      <c r="F306" s="2032"/>
      <c r="G306" s="2032"/>
      <c r="H306" s="2032"/>
      <c r="I306" s="2032"/>
      <c r="J306" s="2032"/>
      <c r="K306" s="2032"/>
      <c r="L306" s="2032"/>
    </row>
    <row r="307" spans="1:12" ht="15.75" customHeight="1">
      <c r="A307" s="2032"/>
      <c r="B307" s="2032"/>
      <c r="C307" s="2032"/>
      <c r="D307" s="2032"/>
      <c r="E307" s="2032"/>
      <c r="F307" s="2032"/>
      <c r="G307" s="2032"/>
      <c r="H307" s="2032"/>
      <c r="I307" s="2032"/>
      <c r="J307" s="2032"/>
      <c r="K307" s="2032"/>
      <c r="L307" s="2032"/>
    </row>
    <row r="308" spans="1:12" ht="15.75" customHeight="1">
      <c r="A308" s="2032"/>
      <c r="B308" s="2032"/>
      <c r="C308" s="2032"/>
      <c r="D308" s="2032"/>
      <c r="E308" s="2032"/>
      <c r="F308" s="2032"/>
      <c r="G308" s="2032"/>
      <c r="H308" s="2032"/>
      <c r="I308" s="2032"/>
      <c r="J308" s="2032"/>
      <c r="K308" s="2032"/>
      <c r="L308" s="2032"/>
    </row>
    <row r="309" spans="1:12" ht="15.75" customHeight="1">
      <c r="A309" s="2032"/>
      <c r="B309" s="2032"/>
      <c r="C309" s="2032"/>
      <c r="D309" s="2032"/>
      <c r="E309" s="2032"/>
      <c r="F309" s="2032"/>
      <c r="G309" s="2032"/>
      <c r="H309" s="2032"/>
      <c r="I309" s="2032"/>
      <c r="J309" s="2032"/>
      <c r="K309" s="2032"/>
      <c r="L309" s="2032"/>
    </row>
    <row r="310" spans="1:12" ht="15.75" customHeight="1">
      <c r="A310" s="2032"/>
      <c r="B310" s="2032"/>
      <c r="C310" s="2032"/>
      <c r="D310" s="2032"/>
      <c r="E310" s="2032"/>
      <c r="F310" s="2032"/>
      <c r="G310" s="2032"/>
      <c r="H310" s="2032"/>
      <c r="I310" s="2032"/>
      <c r="J310" s="2032"/>
      <c r="K310" s="2032"/>
      <c r="L310" s="2032"/>
    </row>
    <row r="311" spans="1:12" ht="15.75" customHeight="1">
      <c r="A311" s="2032"/>
      <c r="B311" s="2032"/>
      <c r="C311" s="2032"/>
      <c r="D311" s="2032"/>
      <c r="E311" s="2032"/>
      <c r="F311" s="2032"/>
      <c r="G311" s="2032"/>
      <c r="H311" s="2032"/>
      <c r="I311" s="2032"/>
      <c r="J311" s="2032"/>
      <c r="K311" s="2032"/>
      <c r="L311" s="2032"/>
    </row>
    <row r="312" spans="1:12" ht="15.75" customHeight="1">
      <c r="A312" s="2032"/>
      <c r="B312" s="2032"/>
      <c r="C312" s="2032"/>
      <c r="D312" s="2032"/>
      <c r="E312" s="2032"/>
      <c r="F312" s="2032"/>
      <c r="G312" s="2032"/>
      <c r="H312" s="2032"/>
      <c r="I312" s="2032"/>
      <c r="J312" s="2032"/>
      <c r="K312" s="2032"/>
      <c r="L312" s="2032"/>
    </row>
    <row r="313" spans="1:12" ht="15.75" customHeight="1">
      <c r="A313" s="2032"/>
      <c r="B313" s="2032"/>
      <c r="C313" s="2032"/>
      <c r="D313" s="2032"/>
      <c r="E313" s="2032"/>
      <c r="F313" s="2032"/>
      <c r="G313" s="2032"/>
      <c r="H313" s="2032"/>
      <c r="I313" s="2032"/>
      <c r="J313" s="2032"/>
      <c r="K313" s="2032"/>
      <c r="L313" s="2032"/>
    </row>
    <row r="314" spans="1:12" ht="15.75" customHeight="1">
      <c r="A314" s="2032"/>
      <c r="B314" s="2032"/>
      <c r="C314" s="2032"/>
      <c r="D314" s="2032"/>
      <c r="E314" s="2032"/>
      <c r="F314" s="2032"/>
      <c r="G314" s="2032"/>
      <c r="H314" s="2032"/>
      <c r="I314" s="2032"/>
      <c r="J314" s="2032"/>
      <c r="K314" s="2032"/>
      <c r="L314" s="2032"/>
    </row>
    <row r="315" spans="1:12" ht="15.75" customHeight="1">
      <c r="A315" s="2032"/>
      <c r="B315" s="2032"/>
      <c r="C315" s="2032"/>
      <c r="D315" s="2032"/>
      <c r="E315" s="2032"/>
      <c r="F315" s="2032"/>
      <c r="G315" s="2032"/>
      <c r="H315" s="2032"/>
      <c r="I315" s="2032"/>
      <c r="J315" s="2032"/>
      <c r="K315" s="2032"/>
      <c r="L315" s="2032"/>
    </row>
    <row r="316" spans="1:12" ht="15.75" customHeight="1">
      <c r="A316" s="2032"/>
      <c r="B316" s="2032"/>
      <c r="C316" s="2032"/>
      <c r="D316" s="2032"/>
      <c r="E316" s="2032"/>
      <c r="F316" s="2032"/>
      <c r="G316" s="2032"/>
      <c r="H316" s="2032"/>
      <c r="I316" s="2032"/>
      <c r="J316" s="2032"/>
      <c r="K316" s="2032"/>
      <c r="L316" s="2032"/>
    </row>
    <row r="317" spans="1:12" ht="15.75" customHeight="1">
      <c r="A317" s="2032"/>
      <c r="B317" s="2032"/>
      <c r="C317" s="2032"/>
      <c r="D317" s="2032"/>
      <c r="E317" s="2032"/>
      <c r="F317" s="2032"/>
      <c r="G317" s="2032"/>
      <c r="H317" s="2032"/>
      <c r="I317" s="2032"/>
      <c r="J317" s="2032"/>
      <c r="K317" s="2032"/>
      <c r="L317" s="2032"/>
    </row>
    <row r="318" spans="1:12" ht="15.75" customHeight="1">
      <c r="A318" s="2032"/>
      <c r="B318" s="2032"/>
      <c r="C318" s="2032"/>
      <c r="D318" s="2032"/>
      <c r="E318" s="2032"/>
      <c r="F318" s="2032"/>
      <c r="G318" s="2032"/>
      <c r="H318" s="2032"/>
      <c r="I318" s="2032"/>
      <c r="J318" s="2032"/>
      <c r="K318" s="2032"/>
      <c r="L318" s="2032"/>
    </row>
    <row r="319" spans="1:12" ht="15.75" customHeight="1">
      <c r="A319" s="2032"/>
      <c r="B319" s="2032"/>
      <c r="C319" s="2032"/>
      <c r="D319" s="2032"/>
      <c r="E319" s="2032"/>
      <c r="F319" s="2032"/>
      <c r="G319" s="2032"/>
      <c r="H319" s="2032"/>
      <c r="I319" s="2032"/>
      <c r="J319" s="2032"/>
      <c r="K319" s="2032"/>
      <c r="L319" s="2032"/>
    </row>
    <row r="320" spans="1:12" ht="15.75" customHeight="1">
      <c r="A320" s="2032"/>
      <c r="B320" s="2032"/>
      <c r="C320" s="2032"/>
      <c r="D320" s="2032"/>
      <c r="E320" s="2032"/>
      <c r="F320" s="2032"/>
      <c r="G320" s="2032"/>
      <c r="H320" s="2032"/>
      <c r="I320" s="2032"/>
      <c r="J320" s="2032"/>
      <c r="K320" s="2032"/>
      <c r="L320" s="2032"/>
    </row>
    <row r="321" spans="1:12" ht="15.75" customHeight="1">
      <c r="A321" s="2032"/>
      <c r="B321" s="2032"/>
      <c r="C321" s="2032"/>
      <c r="D321" s="2032"/>
      <c r="E321" s="2032"/>
      <c r="F321" s="2032"/>
      <c r="G321" s="2032"/>
      <c r="H321" s="2032"/>
      <c r="I321" s="2032"/>
      <c r="J321" s="2032"/>
      <c r="K321" s="2032"/>
      <c r="L321" s="2032"/>
    </row>
    <row r="322" spans="1:12" ht="15.75" customHeight="1">
      <c r="A322" s="2032"/>
      <c r="B322" s="2032"/>
      <c r="C322" s="2032"/>
      <c r="D322" s="2032"/>
      <c r="E322" s="2032"/>
      <c r="F322" s="2032"/>
      <c r="G322" s="2032"/>
      <c r="H322" s="2032"/>
      <c r="I322" s="2032"/>
      <c r="J322" s="2032"/>
      <c r="K322" s="2032"/>
      <c r="L322" s="2032"/>
    </row>
    <row r="323" spans="1:12" ht="15.75" customHeight="1">
      <c r="A323" s="2032"/>
      <c r="B323" s="2032"/>
      <c r="C323" s="2032"/>
      <c r="D323" s="2032"/>
      <c r="E323" s="2032"/>
      <c r="F323" s="2032"/>
      <c r="G323" s="2032"/>
      <c r="H323" s="2032"/>
      <c r="I323" s="2032"/>
      <c r="J323" s="2032"/>
      <c r="K323" s="2032"/>
      <c r="L323" s="2032"/>
    </row>
    <row r="324" spans="1:12" ht="15.75" customHeight="1">
      <c r="A324" s="2032"/>
      <c r="B324" s="2032"/>
      <c r="C324" s="2032"/>
      <c r="D324" s="2032"/>
      <c r="E324" s="2032"/>
      <c r="F324" s="2032"/>
      <c r="G324" s="2032"/>
      <c r="H324" s="2032"/>
      <c r="I324" s="2032"/>
      <c r="J324" s="2032"/>
      <c r="K324" s="2032"/>
      <c r="L324" s="2032"/>
    </row>
    <row r="325" spans="1:12" ht="15.75" customHeight="1">
      <c r="A325" s="2032"/>
      <c r="B325" s="2032"/>
      <c r="C325" s="2032"/>
      <c r="D325" s="2032"/>
      <c r="E325" s="2032"/>
      <c r="F325" s="2032"/>
      <c r="G325" s="2032"/>
      <c r="H325" s="2032"/>
      <c r="I325" s="2032"/>
      <c r="J325" s="2032"/>
      <c r="K325" s="2032"/>
      <c r="L325" s="2032"/>
    </row>
    <row r="326" spans="1:12" ht="15.75" customHeight="1">
      <c r="A326" s="2032"/>
      <c r="B326" s="2032"/>
      <c r="C326" s="2032"/>
      <c r="D326" s="2032"/>
      <c r="E326" s="2032"/>
      <c r="F326" s="2032"/>
      <c r="G326" s="2032"/>
      <c r="H326" s="2032"/>
      <c r="I326" s="2032"/>
      <c r="J326" s="2032"/>
      <c r="K326" s="2032"/>
      <c r="L326" s="2032"/>
    </row>
    <row r="327" spans="1:12" ht="15.75" customHeight="1">
      <c r="A327" s="2032"/>
      <c r="B327" s="2032"/>
      <c r="C327" s="2032"/>
      <c r="D327" s="2032"/>
      <c r="E327" s="2032"/>
      <c r="F327" s="2032"/>
      <c r="G327" s="2032"/>
      <c r="H327" s="2032"/>
      <c r="I327" s="2032"/>
      <c r="J327" s="2032"/>
      <c r="K327" s="2032"/>
      <c r="L327" s="2032"/>
    </row>
    <row r="328" spans="1:12" ht="15.75" customHeight="1">
      <c r="A328" s="2032"/>
      <c r="B328" s="2032"/>
      <c r="C328" s="2032"/>
      <c r="D328" s="2032"/>
      <c r="E328" s="2032"/>
      <c r="F328" s="2032"/>
      <c r="G328" s="2032"/>
      <c r="H328" s="2032"/>
      <c r="I328" s="2032"/>
      <c r="J328" s="2032"/>
      <c r="K328" s="2032"/>
      <c r="L328" s="2032"/>
    </row>
    <row r="329" spans="1:12" ht="15.75" customHeight="1">
      <c r="A329" s="2032"/>
      <c r="B329" s="2032"/>
      <c r="C329" s="2032"/>
      <c r="D329" s="2032"/>
      <c r="E329" s="2032"/>
      <c r="F329" s="2032"/>
      <c r="G329" s="2032"/>
      <c r="H329" s="2032"/>
      <c r="I329" s="2032"/>
      <c r="J329" s="2032"/>
      <c r="K329" s="2032"/>
      <c r="L329" s="2032"/>
    </row>
    <row r="330" spans="1:12" ht="15.75" customHeight="1">
      <c r="A330" s="2032"/>
      <c r="B330" s="2032"/>
      <c r="C330" s="2032"/>
      <c r="D330" s="2032"/>
      <c r="E330" s="2032"/>
      <c r="F330" s="2032"/>
      <c r="G330" s="2032"/>
      <c r="H330" s="2032"/>
      <c r="I330" s="2032"/>
      <c r="J330" s="2032"/>
      <c r="K330" s="2032"/>
      <c r="L330" s="2032"/>
    </row>
    <row r="331" spans="1:12" ht="15.75" customHeight="1">
      <c r="A331" s="2032"/>
      <c r="B331" s="2032"/>
      <c r="C331" s="2032"/>
      <c r="D331" s="2032"/>
      <c r="E331" s="2032"/>
      <c r="F331" s="2032"/>
      <c r="G331" s="2032"/>
      <c r="H331" s="2032"/>
      <c r="I331" s="2032"/>
      <c r="J331" s="2032"/>
      <c r="K331" s="2032"/>
      <c r="L331" s="2032"/>
    </row>
    <row r="332" spans="1:12" ht="15.75" customHeight="1">
      <c r="A332" s="2032"/>
      <c r="B332" s="2032"/>
      <c r="C332" s="2032"/>
      <c r="D332" s="2032"/>
      <c r="E332" s="2032"/>
      <c r="F332" s="2032"/>
      <c r="G332" s="2032"/>
      <c r="H332" s="2032"/>
      <c r="I332" s="2032"/>
      <c r="J332" s="2032"/>
      <c r="K332" s="2032"/>
      <c r="L332" s="2032"/>
    </row>
    <row r="333" spans="1:12" ht="15.75" customHeight="1">
      <c r="A333" s="2032"/>
      <c r="B333" s="2032"/>
      <c r="C333" s="2032"/>
      <c r="D333" s="2032"/>
      <c r="E333" s="2032"/>
      <c r="F333" s="2032"/>
      <c r="G333" s="2032"/>
      <c r="H333" s="2032"/>
      <c r="I333" s="2032"/>
      <c r="J333" s="2032"/>
      <c r="K333" s="2032"/>
      <c r="L333" s="2032"/>
    </row>
    <row r="334" spans="1:12" ht="15.75" customHeight="1">
      <c r="A334" s="2032"/>
      <c r="B334" s="2032"/>
      <c r="C334" s="2032"/>
      <c r="D334" s="2032"/>
      <c r="E334" s="2032"/>
      <c r="F334" s="2032"/>
      <c r="G334" s="2032"/>
      <c r="H334" s="2032"/>
      <c r="I334" s="2032"/>
      <c r="J334" s="2032"/>
      <c r="K334" s="2032"/>
      <c r="L334" s="2032"/>
    </row>
    <row r="335" spans="1:12" ht="15.75" customHeight="1">
      <c r="A335" s="2032"/>
      <c r="B335" s="2032"/>
      <c r="C335" s="2032"/>
      <c r="D335" s="2032"/>
      <c r="E335" s="2032"/>
      <c r="F335" s="2032"/>
      <c r="G335" s="2032"/>
      <c r="H335" s="2032"/>
      <c r="I335" s="2032"/>
      <c r="J335" s="2032"/>
      <c r="K335" s="2032"/>
      <c r="L335" s="2032"/>
    </row>
    <row r="336" spans="1:12" ht="15.75" customHeight="1">
      <c r="A336" s="2032"/>
      <c r="B336" s="2032"/>
      <c r="C336" s="2032"/>
      <c r="D336" s="2032"/>
      <c r="E336" s="2032"/>
      <c r="F336" s="2032"/>
      <c r="G336" s="2032"/>
      <c r="H336" s="2032"/>
      <c r="I336" s="2032"/>
      <c r="J336" s="2032"/>
      <c r="K336" s="2032"/>
      <c r="L336" s="2032"/>
    </row>
    <row r="337" spans="1:12" ht="15.75" customHeight="1">
      <c r="A337" s="2032"/>
      <c r="B337" s="2032"/>
      <c r="C337" s="2032"/>
      <c r="D337" s="2032"/>
      <c r="E337" s="2032"/>
      <c r="F337" s="2032"/>
      <c r="G337" s="2032"/>
      <c r="H337" s="2032"/>
      <c r="I337" s="2032"/>
      <c r="J337" s="2032"/>
      <c r="K337" s="2032"/>
      <c r="L337" s="2032"/>
    </row>
    <row r="338" spans="1:12" ht="15.75" customHeight="1">
      <c r="A338" s="2032"/>
      <c r="B338" s="2032"/>
      <c r="C338" s="2032"/>
      <c r="D338" s="2032"/>
      <c r="E338" s="2032"/>
      <c r="F338" s="2032"/>
      <c r="G338" s="2032"/>
      <c r="H338" s="2032"/>
      <c r="I338" s="2032"/>
      <c r="J338" s="2032"/>
      <c r="K338" s="2032"/>
      <c r="L338" s="2032"/>
    </row>
    <row r="339" spans="1:12" ht="15.75" customHeight="1">
      <c r="A339" s="2032"/>
      <c r="B339" s="2032"/>
      <c r="C339" s="2032"/>
      <c r="D339" s="2032"/>
      <c r="E339" s="2032"/>
      <c r="F339" s="2032"/>
      <c r="G339" s="2032"/>
      <c r="H339" s="2032"/>
      <c r="I339" s="2032"/>
      <c r="J339" s="2032"/>
      <c r="K339" s="2032"/>
      <c r="L339" s="2032"/>
    </row>
    <row r="340" spans="1:12" ht="15.75" customHeight="1">
      <c r="A340" s="2032"/>
      <c r="B340" s="2032"/>
      <c r="C340" s="2032"/>
      <c r="D340" s="2032"/>
      <c r="E340" s="2032"/>
      <c r="F340" s="2032"/>
      <c r="G340" s="2032"/>
      <c r="H340" s="2032"/>
      <c r="I340" s="2032"/>
      <c r="J340" s="2032"/>
      <c r="K340" s="2032"/>
      <c r="L340" s="2032"/>
    </row>
    <row r="341" spans="1:12" ht="15.75" customHeight="1">
      <c r="A341" s="2032"/>
      <c r="B341" s="2032"/>
      <c r="C341" s="2032"/>
      <c r="D341" s="2032"/>
      <c r="E341" s="2032"/>
      <c r="F341" s="2032"/>
      <c r="G341" s="2032"/>
      <c r="H341" s="2032"/>
      <c r="I341" s="2032"/>
      <c r="J341" s="2032"/>
      <c r="K341" s="2032"/>
      <c r="L341" s="2032"/>
    </row>
    <row r="342" spans="1:12" ht="15.75" customHeight="1">
      <c r="A342" s="2032"/>
      <c r="B342" s="2032"/>
      <c r="C342" s="2032"/>
      <c r="D342" s="2032"/>
      <c r="E342" s="2032"/>
      <c r="F342" s="2032"/>
      <c r="G342" s="2032"/>
      <c r="H342" s="2032"/>
      <c r="I342" s="2032"/>
      <c r="J342" s="2032"/>
      <c r="K342" s="2032"/>
      <c r="L342" s="2032"/>
    </row>
    <row r="343" spans="1:12" ht="15.75" customHeight="1">
      <c r="A343" s="2032"/>
      <c r="B343" s="2032"/>
      <c r="C343" s="2032"/>
      <c r="D343" s="2032"/>
      <c r="E343" s="2032"/>
      <c r="F343" s="2032"/>
      <c r="G343" s="2032"/>
      <c r="H343" s="2032"/>
      <c r="I343" s="2032"/>
      <c r="J343" s="2032"/>
      <c r="K343" s="2032"/>
      <c r="L343" s="2032"/>
    </row>
    <row r="344" spans="1:12" ht="15.75" customHeight="1">
      <c r="A344" s="2032"/>
      <c r="B344" s="2032"/>
      <c r="C344" s="2032"/>
      <c r="D344" s="2032"/>
      <c r="E344" s="2032"/>
      <c r="F344" s="2032"/>
      <c r="G344" s="2032"/>
      <c r="H344" s="2032"/>
      <c r="I344" s="2032"/>
      <c r="J344" s="2032"/>
      <c r="K344" s="2032"/>
      <c r="L344" s="2032"/>
    </row>
    <row r="345" spans="1:12" ht="15.75" customHeight="1">
      <c r="A345" s="2032"/>
      <c r="B345" s="2032"/>
      <c r="C345" s="2032"/>
      <c r="D345" s="2032"/>
      <c r="E345" s="2032"/>
      <c r="F345" s="2032"/>
      <c r="G345" s="2032"/>
      <c r="H345" s="2032"/>
      <c r="I345" s="2032"/>
      <c r="J345" s="2032"/>
      <c r="K345" s="2032"/>
      <c r="L345" s="2032"/>
    </row>
    <row r="346" spans="1:12" ht="15.75" customHeight="1">
      <c r="A346" s="2032"/>
      <c r="B346" s="2032"/>
      <c r="C346" s="2032"/>
      <c r="D346" s="2032"/>
      <c r="E346" s="2032"/>
      <c r="F346" s="2032"/>
      <c r="G346" s="2032"/>
      <c r="H346" s="2032"/>
      <c r="I346" s="2032"/>
      <c r="J346" s="2032"/>
      <c r="K346" s="2032"/>
      <c r="L346" s="2032"/>
    </row>
    <row r="347" spans="1:12" ht="15.75" customHeight="1">
      <c r="A347" s="2032"/>
      <c r="B347" s="2032"/>
      <c r="C347" s="2032"/>
      <c r="D347" s="2032"/>
      <c r="E347" s="2032"/>
      <c r="F347" s="2032"/>
      <c r="G347" s="2032"/>
      <c r="H347" s="2032"/>
      <c r="I347" s="2032"/>
      <c r="J347" s="2032"/>
      <c r="K347" s="2032"/>
      <c r="L347" s="2032"/>
    </row>
    <row r="348" spans="1:12" ht="15.75" customHeight="1">
      <c r="A348" s="2032"/>
      <c r="B348" s="2032"/>
      <c r="C348" s="2032"/>
      <c r="D348" s="2032"/>
      <c r="E348" s="2032"/>
      <c r="F348" s="2032"/>
      <c r="G348" s="2032"/>
      <c r="H348" s="2032"/>
      <c r="I348" s="2032"/>
      <c r="J348" s="2032"/>
      <c r="K348" s="2032"/>
      <c r="L348" s="2032"/>
    </row>
    <row r="349" spans="1:12" ht="15.75" customHeight="1">
      <c r="A349" s="2032"/>
      <c r="B349" s="2032"/>
      <c r="C349" s="2032"/>
      <c r="D349" s="2032"/>
      <c r="E349" s="2032"/>
      <c r="F349" s="2032"/>
      <c r="G349" s="2032"/>
      <c r="H349" s="2032"/>
      <c r="I349" s="2032"/>
      <c r="J349" s="2032"/>
      <c r="K349" s="2032"/>
      <c r="L349" s="2032"/>
    </row>
    <row r="350" spans="1:12" ht="15.75" customHeight="1">
      <c r="A350" s="2032"/>
      <c r="B350" s="2032"/>
      <c r="C350" s="2032"/>
      <c r="D350" s="2032"/>
      <c r="E350" s="2032"/>
      <c r="F350" s="2032"/>
      <c r="G350" s="2032"/>
      <c r="H350" s="2032"/>
      <c r="I350" s="2032"/>
      <c r="J350" s="2032"/>
      <c r="K350" s="2032"/>
      <c r="L350" s="2032"/>
    </row>
    <row r="351" spans="1:12" ht="15.75" customHeight="1">
      <c r="A351" s="2032"/>
      <c r="B351" s="2032"/>
      <c r="C351" s="2032"/>
      <c r="D351" s="2032"/>
      <c r="E351" s="2032"/>
      <c r="F351" s="2032"/>
      <c r="G351" s="2032"/>
      <c r="H351" s="2032"/>
      <c r="I351" s="2032"/>
      <c r="J351" s="2032"/>
      <c r="K351" s="2032"/>
      <c r="L351" s="2032"/>
    </row>
    <row r="352" spans="1:12" ht="15.75" customHeight="1">
      <c r="A352" s="2032"/>
      <c r="B352" s="2032"/>
      <c r="C352" s="2032"/>
      <c r="D352" s="2032"/>
      <c r="E352" s="2032"/>
      <c r="F352" s="2032"/>
      <c r="G352" s="2032"/>
      <c r="H352" s="2032"/>
      <c r="I352" s="2032"/>
      <c r="J352" s="2032"/>
      <c r="K352" s="2032"/>
      <c r="L352" s="2032"/>
    </row>
    <row r="353" spans="1:12" ht="15.75" customHeight="1">
      <c r="A353" s="2032"/>
      <c r="B353" s="2032"/>
      <c r="C353" s="2032"/>
      <c r="D353" s="2032"/>
      <c r="E353" s="2032"/>
      <c r="F353" s="2032"/>
      <c r="G353" s="2032"/>
      <c r="H353" s="2032"/>
      <c r="I353" s="2032"/>
      <c r="J353" s="2032"/>
      <c r="K353" s="2032"/>
      <c r="L353" s="2032"/>
    </row>
    <row r="354" spans="1:12" ht="15.75" customHeight="1">
      <c r="A354" s="2032"/>
      <c r="B354" s="2032"/>
      <c r="C354" s="2032"/>
      <c r="D354" s="2032"/>
      <c r="E354" s="2032"/>
      <c r="F354" s="2032"/>
      <c r="G354" s="2032"/>
      <c r="H354" s="2032"/>
      <c r="I354" s="2032"/>
      <c r="J354" s="2032"/>
      <c r="K354" s="2032"/>
      <c r="L354" s="2032"/>
    </row>
    <row r="355" spans="1:12" ht="15.75" customHeight="1">
      <c r="A355" s="2032"/>
      <c r="B355" s="2032"/>
      <c r="C355" s="2032"/>
      <c r="D355" s="2032"/>
      <c r="E355" s="2032"/>
      <c r="F355" s="2032"/>
      <c r="G355" s="2032"/>
      <c r="H355" s="2032"/>
      <c r="I355" s="2032"/>
      <c r="J355" s="2032"/>
      <c r="K355" s="2032"/>
      <c r="L355" s="2032"/>
    </row>
    <row r="356" spans="1:12" ht="15.75" customHeight="1">
      <c r="A356" s="2032"/>
      <c r="B356" s="2032"/>
      <c r="C356" s="2032"/>
      <c r="D356" s="2032"/>
      <c r="E356" s="2032"/>
      <c r="F356" s="2032"/>
      <c r="G356" s="2032"/>
      <c r="H356" s="2032"/>
      <c r="I356" s="2032"/>
      <c r="J356" s="2032"/>
      <c r="K356" s="2032"/>
      <c r="L356" s="2032"/>
    </row>
    <row r="357" spans="1:12" ht="15.75" customHeight="1">
      <c r="A357" s="2032"/>
      <c r="B357" s="2032"/>
      <c r="C357" s="2032"/>
      <c r="D357" s="2032"/>
      <c r="E357" s="2032"/>
      <c r="F357" s="2032"/>
      <c r="G357" s="2032"/>
      <c r="H357" s="2032"/>
      <c r="I357" s="2032"/>
      <c r="J357" s="2032"/>
      <c r="K357" s="2032"/>
      <c r="L357" s="2032"/>
    </row>
    <row r="358" spans="1:12" ht="15.75" customHeight="1">
      <c r="A358" s="2032"/>
      <c r="B358" s="2032"/>
      <c r="C358" s="2032"/>
      <c r="D358" s="2032"/>
      <c r="E358" s="2032"/>
      <c r="F358" s="2032"/>
      <c r="G358" s="2032"/>
      <c r="H358" s="2032"/>
      <c r="I358" s="2032"/>
      <c r="J358" s="2032"/>
      <c r="K358" s="2032"/>
      <c r="L358" s="2032"/>
    </row>
    <row r="359" spans="1:12" ht="15.75" customHeight="1">
      <c r="A359" s="2032"/>
      <c r="B359" s="2032"/>
      <c r="C359" s="2032"/>
      <c r="D359" s="2032"/>
      <c r="E359" s="2032"/>
      <c r="F359" s="2032"/>
      <c r="G359" s="2032"/>
      <c r="H359" s="2032"/>
      <c r="I359" s="2032"/>
      <c r="J359" s="2032"/>
      <c r="K359" s="2032"/>
      <c r="L359" s="2032"/>
    </row>
    <row r="360" spans="1:12" ht="15.75" customHeight="1">
      <c r="A360" s="2032"/>
      <c r="B360" s="2032"/>
      <c r="C360" s="2032"/>
      <c r="D360" s="2032"/>
      <c r="E360" s="2032"/>
      <c r="F360" s="2032"/>
      <c r="G360" s="2032"/>
      <c r="H360" s="2032"/>
      <c r="I360" s="2032"/>
      <c r="J360" s="2032"/>
      <c r="K360" s="2032"/>
      <c r="L360" s="2032"/>
    </row>
    <row r="361" spans="1:12" ht="15.75" customHeight="1">
      <c r="A361" s="2032"/>
      <c r="B361" s="2032"/>
      <c r="C361" s="2032"/>
      <c r="D361" s="2032"/>
      <c r="E361" s="2032"/>
      <c r="F361" s="2032"/>
      <c r="G361" s="2032"/>
      <c r="H361" s="2032"/>
      <c r="I361" s="2032"/>
      <c r="J361" s="2032"/>
      <c r="K361" s="2032"/>
      <c r="L361" s="2032"/>
    </row>
    <row r="362" spans="1:12" ht="15.75" customHeight="1">
      <c r="A362" s="2032"/>
      <c r="B362" s="2032"/>
      <c r="C362" s="2032"/>
      <c r="D362" s="2032"/>
      <c r="E362" s="2032"/>
      <c r="F362" s="2032"/>
      <c r="G362" s="2032"/>
      <c r="H362" s="2032"/>
      <c r="I362" s="2032"/>
      <c r="J362" s="2032"/>
      <c r="K362" s="2032"/>
      <c r="L362" s="2032"/>
    </row>
    <row r="363" spans="1:12" ht="15.75" customHeight="1">
      <c r="A363" s="2032"/>
      <c r="B363" s="2032"/>
      <c r="C363" s="2032"/>
      <c r="D363" s="2032"/>
      <c r="E363" s="2032"/>
      <c r="F363" s="2032"/>
      <c r="G363" s="2032"/>
      <c r="H363" s="2032"/>
      <c r="I363" s="2032"/>
      <c r="J363" s="2032"/>
      <c r="K363" s="2032"/>
      <c r="L363" s="2032"/>
    </row>
    <row r="364" spans="1:12" ht="15.75" customHeight="1">
      <c r="A364" s="2032"/>
      <c r="B364" s="2032"/>
      <c r="C364" s="2032"/>
      <c r="D364" s="2032"/>
      <c r="E364" s="2032"/>
      <c r="F364" s="2032"/>
      <c r="G364" s="2032"/>
      <c r="H364" s="2032"/>
      <c r="I364" s="2032"/>
      <c r="J364" s="2032"/>
      <c r="K364" s="2032"/>
      <c r="L364" s="2032"/>
    </row>
    <row r="365" spans="1:12" ht="15.75" customHeight="1">
      <c r="A365" s="2032"/>
      <c r="B365" s="2032"/>
      <c r="C365" s="2032"/>
      <c r="D365" s="2032"/>
      <c r="E365" s="2032"/>
      <c r="F365" s="2032"/>
      <c r="G365" s="2032"/>
      <c r="H365" s="2032"/>
      <c r="I365" s="2032"/>
      <c r="J365" s="2032"/>
      <c r="K365" s="2032"/>
      <c r="L365" s="2032"/>
    </row>
    <row r="366" spans="1:12" ht="15.75" customHeight="1">
      <c r="A366" s="2032"/>
      <c r="B366" s="2032"/>
      <c r="C366" s="2032"/>
      <c r="D366" s="2032"/>
      <c r="E366" s="2032"/>
      <c r="F366" s="2032"/>
      <c r="G366" s="2032"/>
      <c r="H366" s="2032"/>
      <c r="I366" s="2032"/>
      <c r="J366" s="2032"/>
      <c r="K366" s="2032"/>
      <c r="L366" s="2032"/>
    </row>
    <row r="367" spans="1:12" ht="15.75" customHeight="1">
      <c r="A367" s="2032"/>
      <c r="B367" s="2032"/>
      <c r="C367" s="2032"/>
      <c r="D367" s="2032"/>
      <c r="E367" s="2032"/>
      <c r="F367" s="2032"/>
      <c r="G367" s="2032"/>
      <c r="H367" s="2032"/>
      <c r="I367" s="2032"/>
      <c r="J367" s="2032"/>
      <c r="K367" s="2032"/>
      <c r="L367" s="2032"/>
    </row>
    <row r="368" spans="1:12" ht="15.75" customHeight="1">
      <c r="A368" s="2032"/>
      <c r="B368" s="2032"/>
      <c r="C368" s="2032"/>
      <c r="D368" s="2032"/>
      <c r="E368" s="2032"/>
      <c r="F368" s="2032"/>
      <c r="G368" s="2032"/>
      <c r="H368" s="2032"/>
      <c r="I368" s="2032"/>
      <c r="J368" s="2032"/>
      <c r="K368" s="2032"/>
      <c r="L368" s="2032"/>
    </row>
    <row r="369" spans="1:12" ht="15.75" customHeight="1">
      <c r="A369" s="2032"/>
      <c r="B369" s="2032"/>
      <c r="C369" s="2032"/>
      <c r="D369" s="2032"/>
      <c r="E369" s="2032"/>
      <c r="F369" s="2032"/>
      <c r="G369" s="2032"/>
      <c r="H369" s="2032"/>
      <c r="I369" s="2032"/>
      <c r="J369" s="2032"/>
      <c r="K369" s="2032"/>
      <c r="L369" s="2032"/>
    </row>
    <row r="370" spans="1:12" ht="15.75" customHeight="1">
      <c r="A370" s="2032"/>
      <c r="B370" s="2032"/>
      <c r="C370" s="2032"/>
      <c r="D370" s="2032"/>
      <c r="E370" s="2032"/>
      <c r="F370" s="2032"/>
      <c r="G370" s="2032"/>
      <c r="H370" s="2032"/>
      <c r="I370" s="2032"/>
      <c r="J370" s="2032"/>
      <c r="K370" s="2032"/>
      <c r="L370" s="2032"/>
    </row>
    <row r="371" spans="1:12" ht="15.75" customHeight="1">
      <c r="A371" s="2032"/>
      <c r="B371" s="2032"/>
      <c r="C371" s="2032"/>
      <c r="D371" s="2032"/>
      <c r="E371" s="2032"/>
      <c r="F371" s="2032"/>
      <c r="G371" s="2032"/>
      <c r="H371" s="2032"/>
      <c r="I371" s="2032"/>
      <c r="J371" s="2032"/>
      <c r="K371" s="2032"/>
      <c r="L371" s="2032"/>
    </row>
    <row r="372" spans="1:12" ht="15.75" customHeight="1">
      <c r="A372" s="2032"/>
      <c r="B372" s="2032"/>
      <c r="C372" s="2032"/>
      <c r="D372" s="2032"/>
      <c r="E372" s="2032"/>
      <c r="F372" s="2032"/>
      <c r="G372" s="2032"/>
      <c r="H372" s="2032"/>
      <c r="I372" s="2032"/>
      <c r="J372" s="2032"/>
      <c r="K372" s="2032"/>
      <c r="L372" s="2032"/>
    </row>
    <row r="373" spans="1:12" ht="15.75" customHeight="1">
      <c r="A373" s="2032"/>
      <c r="B373" s="2032"/>
      <c r="C373" s="2032"/>
      <c r="D373" s="2032"/>
      <c r="E373" s="2032"/>
      <c r="F373" s="2032"/>
      <c r="G373" s="2032"/>
      <c r="H373" s="2032"/>
      <c r="I373" s="2032"/>
      <c r="J373" s="2032"/>
      <c r="K373" s="2032"/>
      <c r="L373" s="2032"/>
    </row>
    <row r="374" spans="1:12" ht="15.75" customHeight="1">
      <c r="A374" s="2032"/>
      <c r="B374" s="2032"/>
      <c r="C374" s="2032"/>
      <c r="D374" s="2032"/>
      <c r="E374" s="2032"/>
      <c r="F374" s="2032"/>
      <c r="G374" s="2032"/>
      <c r="H374" s="2032"/>
      <c r="I374" s="2032"/>
      <c r="J374" s="2032"/>
      <c r="K374" s="2032"/>
      <c r="L374" s="2032"/>
    </row>
    <row r="375" spans="1:12" ht="15.75" customHeight="1">
      <c r="A375" s="2032"/>
      <c r="B375" s="2032"/>
      <c r="C375" s="2032"/>
      <c r="D375" s="2032"/>
      <c r="E375" s="2032"/>
      <c r="F375" s="2032"/>
      <c r="G375" s="2032"/>
      <c r="H375" s="2032"/>
      <c r="I375" s="2032"/>
      <c r="J375" s="2032"/>
      <c r="K375" s="2032"/>
      <c r="L375" s="2032"/>
    </row>
    <row r="376" spans="1:12" ht="15.75" customHeight="1">
      <c r="A376" s="2032"/>
      <c r="B376" s="2032"/>
      <c r="C376" s="2032"/>
      <c r="D376" s="2032"/>
      <c r="E376" s="2032"/>
      <c r="F376" s="2032"/>
      <c r="G376" s="2032"/>
      <c r="H376" s="2032"/>
      <c r="I376" s="2032"/>
      <c r="J376" s="2032"/>
      <c r="K376" s="2032"/>
      <c r="L376" s="2032"/>
    </row>
    <row r="377" spans="1:12" ht="15.75" customHeight="1">
      <c r="A377" s="2032"/>
      <c r="B377" s="2032"/>
      <c r="C377" s="2032"/>
      <c r="D377" s="2032"/>
      <c r="E377" s="2032"/>
      <c r="F377" s="2032"/>
      <c r="G377" s="2032"/>
      <c r="H377" s="2032"/>
      <c r="I377" s="2032"/>
      <c r="J377" s="2032"/>
      <c r="K377" s="2032"/>
      <c r="L377" s="2032"/>
    </row>
    <row r="378" spans="1:12" ht="15.75" customHeight="1">
      <c r="A378" s="2032"/>
      <c r="B378" s="2032"/>
      <c r="C378" s="2032"/>
      <c r="D378" s="2032"/>
      <c r="E378" s="2032"/>
      <c r="F378" s="2032"/>
      <c r="G378" s="2032"/>
      <c r="H378" s="2032"/>
      <c r="I378" s="2032"/>
      <c r="J378" s="2032"/>
      <c r="K378" s="2032"/>
      <c r="L378" s="2032"/>
    </row>
    <row r="379" spans="1:12" ht="15.75" customHeight="1">
      <c r="A379" s="2032"/>
      <c r="B379" s="2032"/>
      <c r="C379" s="2032"/>
      <c r="D379" s="2032"/>
      <c r="E379" s="2032"/>
      <c r="F379" s="2032"/>
      <c r="G379" s="2032"/>
      <c r="H379" s="2032"/>
      <c r="I379" s="2032"/>
      <c r="J379" s="2032"/>
      <c r="K379" s="2032"/>
      <c r="L379" s="2032"/>
    </row>
    <row r="380" spans="1:12" ht="15.75" customHeight="1">
      <c r="A380" s="2032"/>
      <c r="B380" s="2032"/>
      <c r="C380" s="2032"/>
      <c r="D380" s="2032"/>
      <c r="E380" s="2032"/>
      <c r="F380" s="2032"/>
      <c r="G380" s="2032"/>
      <c r="H380" s="2032"/>
      <c r="I380" s="2032"/>
      <c r="J380" s="2032"/>
      <c r="K380" s="2032"/>
      <c r="L380" s="2032"/>
    </row>
    <row r="381" spans="1:12" ht="15.75" customHeight="1">
      <c r="A381" s="2032"/>
      <c r="B381" s="2032"/>
      <c r="C381" s="2032"/>
      <c r="D381" s="2032"/>
      <c r="E381" s="2032"/>
      <c r="F381" s="2032"/>
      <c r="G381" s="2032"/>
      <c r="H381" s="2032"/>
      <c r="I381" s="2032"/>
      <c r="J381" s="2032"/>
      <c r="K381" s="2032"/>
      <c r="L381" s="2032"/>
    </row>
    <row r="382" spans="1:12" ht="15.75" customHeight="1">
      <c r="A382" s="2032"/>
      <c r="B382" s="2032"/>
      <c r="C382" s="2032"/>
      <c r="D382" s="2032"/>
      <c r="E382" s="2032"/>
      <c r="F382" s="2032"/>
      <c r="G382" s="2032"/>
      <c r="H382" s="2032"/>
      <c r="I382" s="2032"/>
      <c r="J382" s="2032"/>
      <c r="K382" s="2032"/>
      <c r="L382" s="2032"/>
    </row>
    <row r="383" spans="1:12" ht="15.75" customHeight="1">
      <c r="A383" s="2032"/>
      <c r="B383" s="2032"/>
      <c r="C383" s="2032"/>
      <c r="D383" s="2032"/>
      <c r="E383" s="2032"/>
      <c r="F383" s="2032"/>
      <c r="G383" s="2032"/>
      <c r="H383" s="2032"/>
      <c r="I383" s="2032"/>
      <c r="J383" s="2032"/>
      <c r="K383" s="2032"/>
      <c r="L383" s="2032"/>
    </row>
    <row r="384" spans="1:12" ht="15.75" customHeight="1">
      <c r="A384" s="2032"/>
      <c r="B384" s="2032"/>
      <c r="C384" s="2032"/>
      <c r="D384" s="2032"/>
      <c r="E384" s="2032"/>
      <c r="F384" s="2032"/>
      <c r="G384" s="2032"/>
      <c r="H384" s="2032"/>
      <c r="I384" s="2032"/>
      <c r="J384" s="2032"/>
      <c r="K384" s="2032"/>
      <c r="L384" s="2032"/>
    </row>
    <row r="385" spans="1:12" ht="15.75" customHeight="1">
      <c r="A385" s="2032"/>
      <c r="B385" s="2032"/>
      <c r="C385" s="2032"/>
      <c r="D385" s="2032"/>
      <c r="E385" s="2032"/>
      <c r="F385" s="2032"/>
      <c r="G385" s="2032"/>
      <c r="H385" s="2032"/>
      <c r="I385" s="2032"/>
      <c r="J385" s="2032"/>
      <c r="K385" s="2032"/>
      <c r="L385" s="2032"/>
    </row>
    <row r="386" spans="1:12" ht="15.75" customHeight="1">
      <c r="A386" s="2032"/>
      <c r="B386" s="2032"/>
      <c r="C386" s="2032"/>
      <c r="D386" s="2032"/>
      <c r="E386" s="2032"/>
      <c r="F386" s="2032"/>
      <c r="G386" s="2032"/>
      <c r="H386" s="2032"/>
      <c r="I386" s="2032"/>
      <c r="J386" s="2032"/>
      <c r="K386" s="2032"/>
      <c r="L386" s="2032"/>
    </row>
    <row r="387" spans="1:12" ht="15.75" customHeight="1">
      <c r="A387" s="2032"/>
      <c r="B387" s="2032"/>
      <c r="C387" s="2032"/>
      <c r="D387" s="2032"/>
      <c r="E387" s="2032"/>
      <c r="F387" s="2032"/>
      <c r="G387" s="2032"/>
      <c r="H387" s="2032"/>
      <c r="I387" s="2032"/>
      <c r="J387" s="2032"/>
      <c r="K387" s="2032"/>
      <c r="L387" s="2032"/>
    </row>
    <row r="388" spans="1:12" ht="15.75" customHeight="1">
      <c r="A388" s="2032"/>
      <c r="B388" s="2032"/>
      <c r="C388" s="2032"/>
      <c r="D388" s="2032"/>
      <c r="E388" s="2032"/>
      <c r="F388" s="2032"/>
      <c r="G388" s="2032"/>
      <c r="H388" s="2032"/>
      <c r="I388" s="2032"/>
      <c r="J388" s="2032"/>
      <c r="K388" s="2032"/>
      <c r="L388" s="2032"/>
    </row>
    <row r="389" spans="1:12" ht="15.75" customHeight="1">
      <c r="A389" s="2032"/>
      <c r="B389" s="2032"/>
      <c r="C389" s="2032"/>
      <c r="D389" s="2032"/>
      <c r="E389" s="2032"/>
      <c r="F389" s="2032"/>
      <c r="G389" s="2032"/>
      <c r="H389" s="2032"/>
      <c r="I389" s="2032"/>
      <c r="J389" s="2032"/>
      <c r="K389" s="2032"/>
      <c r="L389" s="2032"/>
    </row>
    <row r="390" spans="1:12" ht="15.75" customHeight="1">
      <c r="A390" s="2032"/>
      <c r="B390" s="2032"/>
      <c r="C390" s="2032"/>
      <c r="D390" s="2032"/>
      <c r="E390" s="2032"/>
      <c r="F390" s="2032"/>
      <c r="G390" s="2032"/>
      <c r="H390" s="2032"/>
      <c r="I390" s="2032"/>
      <c r="J390" s="2032"/>
      <c r="K390" s="2032"/>
      <c r="L390" s="2032"/>
    </row>
    <row r="391" spans="1:12" ht="15.75" customHeight="1">
      <c r="A391" s="2032"/>
      <c r="B391" s="2032"/>
      <c r="C391" s="2032"/>
      <c r="D391" s="2032"/>
      <c r="E391" s="2032"/>
      <c r="F391" s="2032"/>
      <c r="G391" s="2032"/>
      <c r="H391" s="2032"/>
      <c r="I391" s="2032"/>
      <c r="J391" s="2032"/>
      <c r="K391" s="2032"/>
      <c r="L391" s="2032"/>
    </row>
    <row r="392" spans="1:12" ht="15.75" customHeight="1">
      <c r="A392" s="2032"/>
      <c r="B392" s="2032"/>
      <c r="C392" s="2032"/>
      <c r="D392" s="2032"/>
      <c r="E392" s="2032"/>
      <c r="F392" s="2032"/>
      <c r="G392" s="2032"/>
      <c r="H392" s="2032"/>
      <c r="I392" s="2032"/>
      <c r="J392" s="2032"/>
      <c r="K392" s="2032"/>
      <c r="L392" s="2032"/>
    </row>
    <row r="393" spans="1:12" ht="15.75" customHeight="1">
      <c r="A393" s="2032"/>
      <c r="B393" s="2032"/>
      <c r="C393" s="2032"/>
      <c r="D393" s="2032"/>
      <c r="E393" s="2032"/>
      <c r="F393" s="2032"/>
      <c r="G393" s="2032"/>
      <c r="H393" s="2032"/>
      <c r="I393" s="2032"/>
      <c r="J393" s="2032"/>
      <c r="K393" s="2032"/>
      <c r="L393" s="2032"/>
    </row>
    <row r="394" spans="1:12" ht="15.75" customHeight="1">
      <c r="A394" s="2032"/>
      <c r="B394" s="2032"/>
      <c r="C394" s="2032"/>
      <c r="D394" s="2032"/>
      <c r="E394" s="2032"/>
      <c r="F394" s="2032"/>
      <c r="G394" s="2032"/>
      <c r="H394" s="2032"/>
      <c r="I394" s="2032"/>
      <c r="J394" s="2032"/>
      <c r="K394" s="2032"/>
      <c r="L394" s="2032"/>
    </row>
    <row r="395" spans="1:12" ht="15.75" customHeight="1">
      <c r="A395" s="2032"/>
      <c r="B395" s="2032"/>
      <c r="C395" s="2032"/>
      <c r="D395" s="2032"/>
      <c r="E395" s="2032"/>
      <c r="F395" s="2032"/>
      <c r="G395" s="2032"/>
      <c r="H395" s="2032"/>
      <c r="I395" s="2032"/>
      <c r="J395" s="2032"/>
      <c r="K395" s="2032"/>
      <c r="L395" s="2032"/>
    </row>
    <row r="396" spans="1:12" ht="15.75" customHeight="1">
      <c r="A396" s="2032"/>
      <c r="B396" s="2032"/>
      <c r="C396" s="2032"/>
      <c r="D396" s="2032"/>
      <c r="E396" s="2032"/>
      <c r="F396" s="2032"/>
      <c r="G396" s="2032"/>
      <c r="H396" s="2032"/>
      <c r="I396" s="2032"/>
      <c r="J396" s="2032"/>
      <c r="K396" s="2032"/>
      <c r="L396" s="2032"/>
    </row>
    <row r="397" spans="1:12" ht="15.75" customHeight="1">
      <c r="A397" s="2032"/>
      <c r="B397" s="2032"/>
      <c r="C397" s="2032"/>
      <c r="D397" s="2032"/>
      <c r="E397" s="2032"/>
      <c r="F397" s="2032"/>
      <c r="G397" s="2032"/>
      <c r="H397" s="2032"/>
      <c r="I397" s="2032"/>
      <c r="J397" s="2032"/>
      <c r="K397" s="2032"/>
      <c r="L397" s="2032"/>
    </row>
    <row r="398" spans="1:12" ht="15.75" customHeight="1">
      <c r="A398" s="2032"/>
      <c r="B398" s="2032"/>
      <c r="C398" s="2032"/>
      <c r="D398" s="2032"/>
      <c r="E398" s="2032"/>
      <c r="F398" s="2032"/>
      <c r="G398" s="2032"/>
      <c r="H398" s="2032"/>
      <c r="I398" s="2032"/>
      <c r="J398" s="2032"/>
      <c r="K398" s="2032"/>
      <c r="L398" s="2032"/>
    </row>
    <row r="399" spans="1:12" ht="15.75" customHeight="1">
      <c r="A399" s="2032"/>
      <c r="B399" s="2032"/>
      <c r="C399" s="2032"/>
      <c r="D399" s="2032"/>
      <c r="E399" s="2032"/>
      <c r="F399" s="2032"/>
      <c r="G399" s="2032"/>
      <c r="H399" s="2032"/>
      <c r="I399" s="2032"/>
      <c r="J399" s="2032"/>
      <c r="K399" s="2032"/>
      <c r="L399" s="2032"/>
    </row>
    <row r="400" spans="1:12" ht="15.75" customHeight="1">
      <c r="A400" s="2032"/>
      <c r="B400" s="2032"/>
      <c r="C400" s="2032"/>
      <c r="D400" s="2032"/>
      <c r="E400" s="2032"/>
      <c r="F400" s="2032"/>
      <c r="G400" s="2032"/>
      <c r="H400" s="2032"/>
      <c r="I400" s="2032"/>
      <c r="J400" s="2032"/>
      <c r="K400" s="2032"/>
      <c r="L400" s="2032"/>
    </row>
    <row r="401" spans="1:12" ht="15.75" customHeight="1">
      <c r="A401" s="2032"/>
      <c r="B401" s="2032"/>
      <c r="C401" s="2032"/>
      <c r="D401" s="2032"/>
      <c r="E401" s="2032"/>
      <c r="F401" s="2032"/>
      <c r="G401" s="2032"/>
      <c r="H401" s="2032"/>
      <c r="I401" s="2032"/>
      <c r="J401" s="2032"/>
      <c r="K401" s="2032"/>
      <c r="L401" s="2032"/>
    </row>
    <row r="402" spans="1:12" ht="15.75" customHeight="1">
      <c r="A402" s="2032"/>
      <c r="B402" s="2032"/>
      <c r="C402" s="2032"/>
      <c r="D402" s="2032"/>
      <c r="E402" s="2032"/>
      <c r="F402" s="2032"/>
      <c r="G402" s="2032"/>
      <c r="H402" s="2032"/>
      <c r="I402" s="2032"/>
      <c r="J402" s="2032"/>
      <c r="K402" s="2032"/>
      <c r="L402" s="2032"/>
    </row>
    <row r="403" spans="1:12" ht="15.75" customHeight="1">
      <c r="A403" s="2032"/>
      <c r="B403" s="2032"/>
      <c r="C403" s="2032"/>
      <c r="D403" s="2032"/>
      <c r="E403" s="2032"/>
      <c r="F403" s="2032"/>
      <c r="G403" s="2032"/>
      <c r="H403" s="2032"/>
      <c r="I403" s="2032"/>
      <c r="J403" s="2032"/>
      <c r="K403" s="2032"/>
      <c r="L403" s="2032"/>
    </row>
    <row r="404" spans="1:12" ht="15.75" customHeight="1">
      <c r="A404" s="2032"/>
      <c r="B404" s="2032"/>
      <c r="C404" s="2032"/>
      <c r="D404" s="2032"/>
      <c r="E404" s="2032"/>
      <c r="F404" s="2032"/>
      <c r="G404" s="2032"/>
      <c r="H404" s="2032"/>
      <c r="I404" s="2032"/>
      <c r="J404" s="2032"/>
      <c r="K404" s="2032"/>
      <c r="L404" s="2032"/>
    </row>
    <row r="405" spans="1:12" ht="15.75" customHeight="1">
      <c r="A405" s="2032"/>
      <c r="B405" s="2032"/>
      <c r="C405" s="2032"/>
      <c r="D405" s="2032"/>
      <c r="E405" s="2032"/>
      <c r="F405" s="2032"/>
      <c r="G405" s="2032"/>
      <c r="H405" s="2032"/>
      <c r="I405" s="2032"/>
      <c r="J405" s="2032"/>
      <c r="K405" s="2032"/>
      <c r="L405" s="2032"/>
    </row>
    <row r="406" spans="1:12" ht="15.75" customHeight="1">
      <c r="A406" s="2032"/>
      <c r="B406" s="2032"/>
      <c r="C406" s="2032"/>
      <c r="D406" s="2032"/>
      <c r="E406" s="2032"/>
      <c r="F406" s="2032"/>
      <c r="G406" s="2032"/>
      <c r="H406" s="2032"/>
      <c r="I406" s="2032"/>
      <c r="J406" s="2032"/>
      <c r="K406" s="2032"/>
      <c r="L406" s="2032"/>
    </row>
    <row r="407" spans="1:12" ht="15.75" customHeight="1">
      <c r="A407" s="2032"/>
      <c r="B407" s="2032"/>
      <c r="C407" s="2032"/>
      <c r="D407" s="2032"/>
      <c r="E407" s="2032"/>
      <c r="F407" s="2032"/>
      <c r="G407" s="2032"/>
      <c r="H407" s="2032"/>
      <c r="I407" s="2032"/>
      <c r="J407" s="2032"/>
      <c r="K407" s="2032"/>
      <c r="L407" s="2032"/>
    </row>
    <row r="408" spans="1:12" ht="15.75" customHeight="1">
      <c r="A408" s="2032"/>
      <c r="B408" s="2032"/>
      <c r="C408" s="2032"/>
      <c r="D408" s="2032"/>
      <c r="E408" s="2032"/>
      <c r="F408" s="2032"/>
      <c r="G408" s="2032"/>
      <c r="H408" s="2032"/>
      <c r="I408" s="2032"/>
      <c r="J408" s="2032"/>
      <c r="K408" s="2032"/>
      <c r="L408" s="2032"/>
    </row>
    <row r="409" spans="1:12" ht="15.75" customHeight="1">
      <c r="A409" s="2032"/>
      <c r="B409" s="2032"/>
      <c r="C409" s="2032"/>
      <c r="D409" s="2032"/>
      <c r="E409" s="2032"/>
      <c r="F409" s="2032"/>
      <c r="G409" s="2032"/>
      <c r="H409" s="2032"/>
      <c r="I409" s="2032"/>
      <c r="J409" s="2032"/>
      <c r="K409" s="2032"/>
      <c r="L409" s="2032"/>
    </row>
    <row r="410" spans="1:12" ht="15.75" customHeight="1">
      <c r="A410" s="2032"/>
      <c r="B410" s="2032"/>
      <c r="C410" s="2032"/>
      <c r="D410" s="2032"/>
      <c r="E410" s="2032"/>
      <c r="F410" s="2032"/>
      <c r="G410" s="2032"/>
      <c r="H410" s="2032"/>
      <c r="I410" s="2032"/>
      <c r="J410" s="2032"/>
      <c r="K410" s="2032"/>
      <c r="L410" s="2032"/>
    </row>
    <row r="411" spans="1:12" ht="15.75" customHeight="1">
      <c r="A411" s="2032"/>
      <c r="B411" s="2032"/>
      <c r="C411" s="2032"/>
      <c r="D411" s="2032"/>
      <c r="E411" s="2032"/>
      <c r="F411" s="2032"/>
      <c r="G411" s="2032"/>
      <c r="H411" s="2032"/>
      <c r="I411" s="2032"/>
      <c r="J411" s="2032"/>
      <c r="K411" s="2032"/>
      <c r="L411" s="2032"/>
    </row>
    <row r="412" spans="1:12" ht="15.75" customHeight="1">
      <c r="A412" s="2032"/>
      <c r="B412" s="2032"/>
      <c r="C412" s="2032"/>
      <c r="D412" s="2032"/>
      <c r="E412" s="2032"/>
      <c r="F412" s="2032"/>
      <c r="G412" s="2032"/>
      <c r="H412" s="2032"/>
      <c r="I412" s="2032"/>
      <c r="J412" s="2032"/>
      <c r="K412" s="2032"/>
      <c r="L412" s="2032"/>
    </row>
    <row r="413" spans="1:12" ht="15.75" customHeight="1">
      <c r="A413" s="2032"/>
      <c r="B413" s="2032"/>
      <c r="C413" s="2032"/>
      <c r="D413" s="2032"/>
      <c r="E413" s="2032"/>
      <c r="F413" s="2032"/>
      <c r="G413" s="2032"/>
      <c r="H413" s="2032"/>
      <c r="I413" s="2032"/>
      <c r="J413" s="2032"/>
      <c r="K413" s="2032"/>
      <c r="L413" s="2032"/>
    </row>
    <row r="414" spans="1:12" ht="15.75" customHeight="1">
      <c r="A414" s="2032"/>
      <c r="B414" s="2032"/>
      <c r="C414" s="2032"/>
      <c r="D414" s="2032"/>
      <c r="E414" s="2032"/>
      <c r="F414" s="2032"/>
      <c r="G414" s="2032"/>
      <c r="H414" s="2032"/>
      <c r="I414" s="2032"/>
      <c r="J414" s="2032"/>
      <c r="K414" s="2032"/>
      <c r="L414" s="2032"/>
    </row>
    <row r="415" spans="1:12" ht="15.75" customHeight="1">
      <c r="A415" s="2032"/>
      <c r="B415" s="2032"/>
      <c r="C415" s="2032"/>
      <c r="D415" s="2032"/>
      <c r="E415" s="2032"/>
      <c r="F415" s="2032"/>
      <c r="G415" s="2032"/>
      <c r="H415" s="2032"/>
      <c r="I415" s="2032"/>
      <c r="J415" s="2032"/>
      <c r="K415" s="2032"/>
      <c r="L415" s="2032"/>
    </row>
    <row r="416" spans="1:12" ht="15.75" customHeight="1">
      <c r="A416" s="2032"/>
      <c r="B416" s="2032"/>
      <c r="C416" s="2032"/>
      <c r="D416" s="2032"/>
      <c r="E416" s="2032"/>
      <c r="F416" s="2032"/>
      <c r="G416" s="2032"/>
      <c r="H416" s="2032"/>
      <c r="I416" s="2032"/>
      <c r="J416" s="2032"/>
      <c r="K416" s="2032"/>
      <c r="L416" s="2032"/>
    </row>
    <row r="417" spans="1:12" ht="15.75" customHeight="1">
      <c r="A417" s="2032"/>
      <c r="B417" s="2032"/>
      <c r="C417" s="2032"/>
      <c r="D417" s="2032"/>
      <c r="E417" s="2032"/>
      <c r="F417" s="2032"/>
      <c r="G417" s="2032"/>
      <c r="H417" s="2032"/>
      <c r="I417" s="2032"/>
      <c r="J417" s="2032"/>
      <c r="K417" s="2032"/>
      <c r="L417" s="2032"/>
    </row>
    <row r="418" spans="1:12" ht="15.75" customHeight="1">
      <c r="A418" s="2032"/>
      <c r="B418" s="2032"/>
      <c r="C418" s="2032"/>
      <c r="D418" s="2032"/>
      <c r="E418" s="2032"/>
      <c r="F418" s="2032"/>
      <c r="G418" s="2032"/>
      <c r="H418" s="2032"/>
      <c r="I418" s="2032"/>
      <c r="J418" s="2032"/>
      <c r="K418" s="2032"/>
      <c r="L418" s="2032"/>
    </row>
    <row r="419" spans="1:12" ht="15.75" customHeight="1">
      <c r="A419" s="2032"/>
      <c r="B419" s="2032"/>
      <c r="C419" s="2032"/>
      <c r="D419" s="2032"/>
      <c r="E419" s="2032"/>
      <c r="F419" s="2032"/>
      <c r="G419" s="2032"/>
      <c r="H419" s="2032"/>
      <c r="I419" s="2032"/>
      <c r="J419" s="2032"/>
      <c r="K419" s="2032"/>
      <c r="L419" s="2032"/>
    </row>
    <row r="420" spans="1:12" ht="15.75" customHeight="1">
      <c r="A420" s="2032"/>
      <c r="B420" s="2032"/>
      <c r="C420" s="2032"/>
      <c r="D420" s="2032"/>
      <c r="E420" s="2032"/>
      <c r="F420" s="2032"/>
      <c r="G420" s="2032"/>
      <c r="H420" s="2032"/>
      <c r="I420" s="2032"/>
      <c r="J420" s="2032"/>
      <c r="K420" s="2032"/>
      <c r="L420" s="2032"/>
    </row>
    <row r="421" spans="1:12" ht="15.75" customHeight="1">
      <c r="A421" s="2032"/>
      <c r="B421" s="2032"/>
      <c r="C421" s="2032"/>
      <c r="D421" s="2032"/>
      <c r="E421" s="2032"/>
      <c r="F421" s="2032"/>
      <c r="G421" s="2032"/>
      <c r="H421" s="2032"/>
      <c r="I421" s="2032"/>
      <c r="J421" s="2032"/>
      <c r="K421" s="2032"/>
      <c r="L421" s="2032"/>
    </row>
    <row r="422" spans="1:12" ht="15.75" customHeight="1">
      <c r="A422" s="2032"/>
      <c r="B422" s="2032"/>
      <c r="C422" s="2032"/>
      <c r="D422" s="2032"/>
      <c r="E422" s="2032"/>
      <c r="F422" s="2032"/>
      <c r="G422" s="2032"/>
      <c r="H422" s="2032"/>
      <c r="I422" s="2032"/>
      <c r="J422" s="2032"/>
      <c r="K422" s="2032"/>
      <c r="L422" s="2032"/>
    </row>
    <row r="423" spans="1:12" ht="15.75" customHeight="1">
      <c r="A423" s="2032"/>
      <c r="B423" s="2032"/>
      <c r="C423" s="2032"/>
      <c r="D423" s="2032"/>
      <c r="E423" s="2032"/>
      <c r="F423" s="2032"/>
      <c r="G423" s="2032"/>
      <c r="H423" s="2032"/>
      <c r="I423" s="2032"/>
      <c r="J423" s="2032"/>
      <c r="K423" s="2032"/>
      <c r="L423" s="2032"/>
    </row>
    <row r="424" spans="1:12" ht="15.75" customHeight="1">
      <c r="A424" s="2032"/>
      <c r="B424" s="2032"/>
      <c r="C424" s="2032"/>
      <c r="D424" s="2032"/>
      <c r="E424" s="2032"/>
      <c r="F424" s="2032"/>
      <c r="G424" s="2032"/>
      <c r="H424" s="2032"/>
      <c r="I424" s="2032"/>
      <c r="J424" s="2032"/>
      <c r="K424" s="2032"/>
      <c r="L424" s="2032"/>
    </row>
    <row r="425" spans="1:12" ht="15.75" customHeight="1">
      <c r="A425" s="2032"/>
      <c r="B425" s="2032"/>
      <c r="C425" s="2032"/>
      <c r="D425" s="2032"/>
      <c r="E425" s="2032"/>
      <c r="F425" s="2032"/>
      <c r="G425" s="2032"/>
      <c r="H425" s="2032"/>
      <c r="I425" s="2032"/>
      <c r="J425" s="2032"/>
      <c r="K425" s="2032"/>
      <c r="L425" s="2032"/>
    </row>
    <row r="426" spans="1:12" ht="15.75" customHeight="1">
      <c r="A426" s="2032"/>
      <c r="B426" s="2032"/>
      <c r="C426" s="2032"/>
      <c r="D426" s="2032"/>
      <c r="E426" s="2032"/>
      <c r="F426" s="2032"/>
      <c r="G426" s="2032"/>
      <c r="H426" s="2032"/>
      <c r="I426" s="2032"/>
      <c r="J426" s="2032"/>
      <c r="K426" s="2032"/>
      <c r="L426" s="2032"/>
    </row>
    <row r="427" spans="1:12" ht="15.75" customHeight="1">
      <c r="A427" s="2032"/>
      <c r="B427" s="2032"/>
      <c r="C427" s="2032"/>
      <c r="D427" s="2032"/>
      <c r="E427" s="2032"/>
      <c r="F427" s="2032"/>
      <c r="G427" s="2032"/>
      <c r="H427" s="2032"/>
      <c r="I427" s="2032"/>
      <c r="J427" s="2032"/>
      <c r="K427" s="2032"/>
      <c r="L427" s="2032"/>
    </row>
    <row r="428" spans="1:12" ht="15.75" customHeight="1">
      <c r="A428" s="2032"/>
      <c r="B428" s="2032"/>
      <c r="C428" s="2032"/>
      <c r="D428" s="2032"/>
      <c r="E428" s="2032"/>
      <c r="F428" s="2032"/>
      <c r="G428" s="2032"/>
      <c r="H428" s="2032"/>
      <c r="I428" s="2032"/>
      <c r="J428" s="2032"/>
      <c r="K428" s="2032"/>
      <c r="L428" s="2032"/>
    </row>
    <row r="429" spans="1:12" ht="15.75" customHeight="1">
      <c r="A429" s="2032"/>
      <c r="B429" s="2032"/>
      <c r="C429" s="2032"/>
      <c r="D429" s="2032"/>
      <c r="E429" s="2032"/>
      <c r="F429" s="2032"/>
      <c r="G429" s="2032"/>
      <c r="H429" s="2032"/>
      <c r="I429" s="2032"/>
      <c r="J429" s="2032"/>
      <c r="K429" s="2032"/>
      <c r="L429" s="2032"/>
    </row>
    <row r="430" spans="1:12" ht="15.75" customHeight="1">
      <c r="A430" s="2032"/>
      <c r="B430" s="2032"/>
      <c r="C430" s="2032"/>
      <c r="D430" s="2032"/>
      <c r="E430" s="2032"/>
      <c r="F430" s="2032"/>
      <c r="G430" s="2032"/>
      <c r="H430" s="2032"/>
      <c r="I430" s="2032"/>
      <c r="J430" s="2032"/>
      <c r="K430" s="2032"/>
      <c r="L430" s="2032"/>
    </row>
    <row r="431" spans="1:12" ht="15.75" customHeight="1">
      <c r="A431" s="2032"/>
      <c r="B431" s="2032"/>
      <c r="C431" s="2032"/>
      <c r="D431" s="2032"/>
      <c r="E431" s="2032"/>
      <c r="F431" s="2032"/>
      <c r="G431" s="2032"/>
      <c r="H431" s="2032"/>
      <c r="I431" s="2032"/>
      <c r="J431" s="2032"/>
      <c r="K431" s="2032"/>
      <c r="L431" s="2032"/>
    </row>
    <row r="432" spans="1:12" ht="15.75" customHeight="1">
      <c r="A432" s="2032"/>
      <c r="B432" s="2032"/>
      <c r="C432" s="2032"/>
      <c r="D432" s="2032"/>
      <c r="E432" s="2032"/>
      <c r="F432" s="2032"/>
      <c r="G432" s="2032"/>
      <c r="H432" s="2032"/>
      <c r="I432" s="2032"/>
      <c r="J432" s="2032"/>
      <c r="K432" s="2032"/>
      <c r="L432" s="2032"/>
    </row>
    <row r="433" spans="1:12" ht="15.75" customHeight="1">
      <c r="A433" s="2032"/>
      <c r="B433" s="2032"/>
      <c r="C433" s="2032"/>
      <c r="D433" s="2032"/>
      <c r="E433" s="2032"/>
      <c r="F433" s="2032"/>
      <c r="G433" s="2032"/>
      <c r="H433" s="2032"/>
      <c r="I433" s="2032"/>
      <c r="J433" s="2032"/>
      <c r="K433" s="2032"/>
      <c r="L433" s="2032"/>
    </row>
    <row r="434" spans="1:12" ht="15.75" customHeight="1">
      <c r="A434" s="2032"/>
      <c r="B434" s="2032"/>
      <c r="C434" s="2032"/>
      <c r="D434" s="2032"/>
      <c r="E434" s="2032"/>
      <c r="F434" s="2032"/>
      <c r="G434" s="2032"/>
      <c r="H434" s="2032"/>
      <c r="I434" s="2032"/>
      <c r="J434" s="2032"/>
      <c r="K434" s="2032"/>
      <c r="L434" s="2032"/>
    </row>
    <row r="435" spans="1:12" ht="15.75" customHeight="1">
      <c r="A435" s="2032"/>
      <c r="B435" s="2032"/>
      <c r="C435" s="2032"/>
      <c r="D435" s="2032"/>
      <c r="E435" s="2032"/>
      <c r="F435" s="2032"/>
      <c r="G435" s="2032"/>
      <c r="H435" s="2032"/>
      <c r="I435" s="2032"/>
      <c r="J435" s="2032"/>
      <c r="K435" s="2032"/>
      <c r="L435" s="2032"/>
    </row>
    <row r="436" spans="1:12" ht="15.75" customHeight="1">
      <c r="A436" s="2032"/>
      <c r="B436" s="2032"/>
      <c r="C436" s="2032"/>
      <c r="D436" s="2032"/>
      <c r="E436" s="2032"/>
      <c r="F436" s="2032"/>
      <c r="G436" s="2032"/>
      <c r="H436" s="2032"/>
      <c r="I436" s="2032"/>
      <c r="J436" s="2032"/>
      <c r="K436" s="2032"/>
      <c r="L436" s="2032"/>
    </row>
    <row r="437" spans="1:12" ht="15.75" customHeight="1">
      <c r="A437" s="2032"/>
      <c r="B437" s="2032"/>
      <c r="C437" s="2032"/>
      <c r="D437" s="2032"/>
      <c r="E437" s="2032"/>
      <c r="F437" s="2032"/>
      <c r="G437" s="2032"/>
      <c r="H437" s="2032"/>
      <c r="I437" s="2032"/>
      <c r="J437" s="2032"/>
      <c r="K437" s="2032"/>
      <c r="L437" s="2032"/>
    </row>
    <row r="438" spans="1:12" ht="15.75" customHeight="1">
      <c r="A438" s="2032"/>
      <c r="B438" s="2032"/>
      <c r="C438" s="2032"/>
      <c r="D438" s="2032"/>
      <c r="E438" s="2032"/>
      <c r="F438" s="2032"/>
      <c r="G438" s="2032"/>
      <c r="H438" s="2032"/>
      <c r="I438" s="2032"/>
      <c r="J438" s="2032"/>
      <c r="K438" s="2032"/>
      <c r="L438" s="2032"/>
    </row>
    <row r="439" spans="1:12" ht="15.75" customHeight="1">
      <c r="A439" s="2032"/>
      <c r="B439" s="2032"/>
      <c r="C439" s="2032"/>
      <c r="D439" s="2032"/>
      <c r="E439" s="2032"/>
      <c r="F439" s="2032"/>
      <c r="G439" s="2032"/>
      <c r="H439" s="2032"/>
      <c r="I439" s="2032"/>
      <c r="J439" s="2032"/>
      <c r="K439" s="2032"/>
      <c r="L439" s="2032"/>
    </row>
    <row r="440" spans="1:12" ht="15.75" customHeight="1">
      <c r="A440" s="2032"/>
      <c r="B440" s="2032"/>
      <c r="C440" s="2032"/>
      <c r="D440" s="2032"/>
      <c r="E440" s="2032"/>
      <c r="F440" s="2032"/>
      <c r="G440" s="2032"/>
      <c r="H440" s="2032"/>
      <c r="I440" s="2032"/>
      <c r="J440" s="2032"/>
      <c r="K440" s="2032"/>
      <c r="L440" s="2032"/>
    </row>
    <row r="441" spans="1:12" ht="15.75" customHeight="1">
      <c r="A441" s="2032"/>
      <c r="B441" s="2032"/>
      <c r="C441" s="2032"/>
      <c r="D441" s="2032"/>
      <c r="E441" s="2032"/>
      <c r="F441" s="2032"/>
      <c r="G441" s="2032"/>
      <c r="H441" s="2032"/>
      <c r="I441" s="2032"/>
      <c r="J441" s="2032"/>
      <c r="K441" s="2032"/>
      <c r="L441" s="2032"/>
    </row>
    <row r="442" spans="1:12" ht="15.75" customHeight="1">
      <c r="A442" s="2032"/>
      <c r="B442" s="2032"/>
      <c r="C442" s="2032"/>
      <c r="D442" s="2032"/>
      <c r="E442" s="2032"/>
      <c r="F442" s="2032"/>
      <c r="G442" s="2032"/>
      <c r="H442" s="2032"/>
      <c r="I442" s="2032"/>
      <c r="J442" s="2032"/>
      <c r="K442" s="2032"/>
      <c r="L442" s="2032"/>
    </row>
    <row r="443" spans="1:12" ht="15.75" customHeight="1">
      <c r="A443" s="2032"/>
      <c r="B443" s="2032"/>
      <c r="C443" s="2032"/>
      <c r="D443" s="2032"/>
      <c r="E443" s="2032"/>
      <c r="F443" s="2032"/>
      <c r="G443" s="2032"/>
      <c r="H443" s="2032"/>
      <c r="I443" s="2032"/>
      <c r="J443" s="2032"/>
      <c r="K443" s="2032"/>
      <c r="L443" s="2032"/>
    </row>
    <row r="444" spans="1:12" ht="15.75" customHeight="1">
      <c r="A444" s="2032"/>
      <c r="B444" s="2032"/>
      <c r="C444" s="2032"/>
      <c r="D444" s="2032"/>
      <c r="E444" s="2032"/>
      <c r="F444" s="2032"/>
      <c r="G444" s="2032"/>
      <c r="H444" s="2032"/>
      <c r="I444" s="2032"/>
      <c r="J444" s="2032"/>
      <c r="K444" s="2032"/>
      <c r="L444" s="2032"/>
    </row>
    <row r="445" spans="1:12" ht="15.75" customHeight="1">
      <c r="A445" s="2032"/>
      <c r="B445" s="2032"/>
      <c r="C445" s="2032"/>
      <c r="D445" s="2032"/>
      <c r="E445" s="2032"/>
      <c r="F445" s="2032"/>
      <c r="G445" s="2032"/>
      <c r="H445" s="2032"/>
      <c r="I445" s="2032"/>
      <c r="J445" s="2032"/>
      <c r="K445" s="2032"/>
      <c r="L445" s="2032"/>
    </row>
    <row r="446" spans="1:12" ht="15.75" customHeight="1">
      <c r="A446" s="2032"/>
      <c r="B446" s="2032"/>
      <c r="C446" s="2032"/>
      <c r="D446" s="2032"/>
      <c r="E446" s="2032"/>
      <c r="F446" s="2032"/>
      <c r="G446" s="2032"/>
      <c r="H446" s="2032"/>
      <c r="I446" s="2032"/>
      <c r="J446" s="2032"/>
      <c r="K446" s="2032"/>
      <c r="L446" s="2032"/>
    </row>
    <row r="447" spans="1:12" ht="15.75" customHeight="1">
      <c r="A447" s="2032"/>
      <c r="B447" s="2032"/>
      <c r="C447" s="2032"/>
      <c r="D447" s="2032"/>
      <c r="E447" s="2032"/>
      <c r="F447" s="2032"/>
      <c r="G447" s="2032"/>
      <c r="H447" s="2032"/>
      <c r="I447" s="2032"/>
      <c r="J447" s="2032"/>
      <c r="K447" s="2032"/>
      <c r="L447" s="2032"/>
    </row>
    <row r="448" spans="1:12" ht="15.75" customHeight="1">
      <c r="A448" s="2032"/>
      <c r="B448" s="2032"/>
      <c r="C448" s="2032"/>
      <c r="D448" s="2032"/>
      <c r="E448" s="2032"/>
      <c r="F448" s="2032"/>
      <c r="G448" s="2032"/>
      <c r="H448" s="2032"/>
      <c r="I448" s="2032"/>
      <c r="J448" s="2032"/>
      <c r="K448" s="2032"/>
      <c r="L448" s="2032"/>
    </row>
    <row r="449" spans="1:12" ht="15.75" customHeight="1">
      <c r="A449" s="2032"/>
      <c r="B449" s="2032"/>
      <c r="C449" s="2032"/>
      <c r="D449" s="2032"/>
      <c r="E449" s="2032"/>
      <c r="F449" s="2032"/>
      <c r="G449" s="2032"/>
      <c r="H449" s="2032"/>
      <c r="I449" s="2032"/>
      <c r="J449" s="2032"/>
      <c r="K449" s="2032"/>
      <c r="L449" s="2032"/>
    </row>
    <row r="450" spans="1:12" ht="15.75" customHeight="1">
      <c r="A450" s="2032"/>
      <c r="B450" s="2032"/>
      <c r="C450" s="2032"/>
      <c r="D450" s="2032"/>
      <c r="E450" s="2032"/>
      <c r="F450" s="2032"/>
      <c r="G450" s="2032"/>
      <c r="H450" s="2032"/>
      <c r="I450" s="2032"/>
      <c r="J450" s="2032"/>
      <c r="K450" s="2032"/>
      <c r="L450" s="2032"/>
    </row>
    <row r="451" spans="1:12" ht="15.75" customHeight="1">
      <c r="A451" s="2032"/>
      <c r="B451" s="2032"/>
      <c r="C451" s="2032"/>
      <c r="D451" s="2032"/>
      <c r="E451" s="2032"/>
      <c r="F451" s="2032"/>
      <c r="G451" s="2032"/>
      <c r="H451" s="2032"/>
      <c r="I451" s="2032"/>
      <c r="J451" s="2032"/>
      <c r="K451" s="2032"/>
      <c r="L451" s="2032"/>
    </row>
    <row r="452" spans="1:12" ht="15.75" customHeight="1">
      <c r="A452" s="2032"/>
      <c r="B452" s="2032"/>
      <c r="C452" s="2032"/>
      <c r="D452" s="2032"/>
      <c r="E452" s="2032"/>
      <c r="F452" s="2032"/>
      <c r="G452" s="2032"/>
      <c r="H452" s="2032"/>
      <c r="I452" s="2032"/>
      <c r="J452" s="2032"/>
      <c r="K452" s="2032"/>
      <c r="L452" s="2032"/>
    </row>
    <row r="453" spans="1:12" ht="15.75" customHeight="1">
      <c r="A453" s="2032"/>
      <c r="B453" s="2032"/>
      <c r="C453" s="2032"/>
      <c r="D453" s="2032"/>
      <c r="E453" s="2032"/>
      <c r="F453" s="2032"/>
      <c r="G453" s="2032"/>
      <c r="H453" s="2032"/>
      <c r="I453" s="2032"/>
      <c r="J453" s="2032"/>
      <c r="K453" s="2032"/>
      <c r="L453" s="2032"/>
    </row>
    <row r="454" spans="1:12" ht="15.75" customHeight="1">
      <c r="A454" s="2032"/>
      <c r="B454" s="2032"/>
      <c r="C454" s="2032"/>
      <c r="D454" s="2032"/>
      <c r="E454" s="2032"/>
      <c r="F454" s="2032"/>
      <c r="G454" s="2032"/>
      <c r="H454" s="2032"/>
      <c r="I454" s="2032"/>
      <c r="J454" s="2032"/>
      <c r="K454" s="2032"/>
      <c r="L454" s="2032"/>
    </row>
    <row r="455" spans="1:12" ht="15.75" customHeight="1">
      <c r="A455" s="2032"/>
      <c r="B455" s="2032"/>
      <c r="C455" s="2032"/>
      <c r="D455" s="2032"/>
      <c r="E455" s="2032"/>
      <c r="F455" s="2032"/>
      <c r="G455" s="2032"/>
      <c r="H455" s="2032"/>
      <c r="I455" s="2032"/>
      <c r="J455" s="2032"/>
      <c r="K455" s="2032"/>
      <c r="L455" s="2032"/>
    </row>
    <row r="456" spans="1:12" ht="15.75" customHeight="1">
      <c r="A456" s="2032"/>
      <c r="B456" s="2032"/>
      <c r="C456" s="2032"/>
      <c r="D456" s="2032"/>
      <c r="E456" s="2032"/>
      <c r="F456" s="2032"/>
      <c r="G456" s="2032"/>
      <c r="H456" s="2032"/>
      <c r="I456" s="2032"/>
      <c r="J456" s="2032"/>
      <c r="K456" s="2032"/>
      <c r="L456" s="2032"/>
    </row>
    <row r="457" spans="1:12" ht="15.75" customHeight="1">
      <c r="A457" s="2032"/>
      <c r="B457" s="2032"/>
      <c r="C457" s="2032"/>
      <c r="D457" s="2032"/>
      <c r="E457" s="2032"/>
      <c r="F457" s="2032"/>
      <c r="G457" s="2032"/>
      <c r="H457" s="2032"/>
      <c r="I457" s="2032"/>
      <c r="J457" s="2032"/>
      <c r="K457" s="2032"/>
      <c r="L457" s="2032"/>
    </row>
    <row r="458" spans="1:12" ht="15.75" customHeight="1">
      <c r="A458" s="2032"/>
      <c r="B458" s="2032"/>
      <c r="C458" s="2032"/>
      <c r="D458" s="2032"/>
      <c r="E458" s="2032"/>
      <c r="F458" s="2032"/>
      <c r="G458" s="2032"/>
      <c r="H458" s="2032"/>
      <c r="I458" s="2032"/>
      <c r="J458" s="2032"/>
      <c r="K458" s="2032"/>
      <c r="L458" s="2032"/>
    </row>
    <row r="459" spans="1:12" ht="15.75" customHeight="1">
      <c r="A459" s="2032"/>
      <c r="B459" s="2032"/>
      <c r="C459" s="2032"/>
      <c r="D459" s="2032"/>
      <c r="E459" s="2032"/>
      <c r="F459" s="2032"/>
      <c r="G459" s="2032"/>
      <c r="H459" s="2032"/>
      <c r="I459" s="2032"/>
      <c r="J459" s="2032"/>
      <c r="K459" s="2032"/>
      <c r="L459" s="2032"/>
    </row>
    <row r="460" spans="1:12" ht="15.75" customHeight="1">
      <c r="A460" s="2032"/>
      <c r="B460" s="2032"/>
      <c r="C460" s="2032"/>
      <c r="D460" s="2032"/>
      <c r="E460" s="2032"/>
      <c r="F460" s="2032"/>
      <c r="G460" s="2032"/>
      <c r="H460" s="2032"/>
      <c r="I460" s="2032"/>
      <c r="J460" s="2032"/>
      <c r="K460" s="2032"/>
      <c r="L460" s="2032"/>
    </row>
    <row r="461" spans="1:12" ht="15.75" customHeight="1">
      <c r="A461" s="2032"/>
      <c r="B461" s="2032"/>
      <c r="C461" s="2032"/>
      <c r="D461" s="2032"/>
      <c r="E461" s="2032"/>
      <c r="F461" s="2032"/>
      <c r="G461" s="2032"/>
      <c r="H461" s="2032"/>
      <c r="I461" s="2032"/>
      <c r="J461" s="2032"/>
      <c r="K461" s="2032"/>
      <c r="L461" s="2032"/>
    </row>
    <row r="462" spans="1:12" ht="15.75" customHeight="1">
      <c r="A462" s="2032"/>
      <c r="B462" s="2032"/>
      <c r="C462" s="2032"/>
      <c r="D462" s="2032"/>
      <c r="E462" s="2032"/>
      <c r="F462" s="2032"/>
      <c r="G462" s="2032"/>
      <c r="H462" s="2032"/>
      <c r="I462" s="2032"/>
      <c r="J462" s="2032"/>
      <c r="K462" s="2032"/>
      <c r="L462" s="2032"/>
    </row>
    <row r="463" spans="1:12" ht="15.75" customHeight="1">
      <c r="A463" s="2032"/>
      <c r="B463" s="2032"/>
      <c r="C463" s="2032"/>
      <c r="D463" s="2032"/>
      <c r="E463" s="2032"/>
      <c r="F463" s="2032"/>
      <c r="G463" s="2032"/>
      <c r="H463" s="2032"/>
      <c r="I463" s="2032"/>
      <c r="J463" s="2032"/>
      <c r="K463" s="2032"/>
      <c r="L463" s="2032"/>
    </row>
    <row r="464" spans="1:12" ht="15.75" customHeight="1">
      <c r="A464" s="2032"/>
      <c r="B464" s="2032"/>
      <c r="C464" s="2032"/>
      <c r="D464" s="2032"/>
      <c r="E464" s="2032"/>
      <c r="F464" s="2032"/>
      <c r="G464" s="2032"/>
      <c r="H464" s="2032"/>
      <c r="I464" s="2032"/>
      <c r="J464" s="2032"/>
      <c r="K464" s="2032"/>
      <c r="L464" s="2032"/>
    </row>
    <row r="465" spans="1:12" ht="15.75" customHeight="1">
      <c r="A465" s="2032"/>
      <c r="B465" s="2032"/>
      <c r="C465" s="2032"/>
      <c r="D465" s="2032"/>
      <c r="E465" s="2032"/>
      <c r="F465" s="2032"/>
      <c r="G465" s="2032"/>
      <c r="H465" s="2032"/>
      <c r="I465" s="2032"/>
      <c r="J465" s="2032"/>
      <c r="K465" s="2032"/>
      <c r="L465" s="2032"/>
    </row>
    <row r="466" spans="1:12" ht="15.75" customHeight="1">
      <c r="A466" s="2032"/>
      <c r="B466" s="2032"/>
      <c r="C466" s="2032"/>
      <c r="D466" s="2032"/>
      <c r="E466" s="2032"/>
      <c r="F466" s="2032"/>
      <c r="G466" s="2032"/>
      <c r="H466" s="2032"/>
      <c r="I466" s="2032"/>
      <c r="J466" s="2032"/>
      <c r="K466" s="2032"/>
      <c r="L466" s="2032"/>
    </row>
    <row r="467" spans="1:12" ht="15.75" customHeight="1">
      <c r="A467" s="2032"/>
      <c r="B467" s="2032"/>
      <c r="C467" s="2032"/>
      <c r="D467" s="2032"/>
      <c r="E467" s="2032"/>
      <c r="F467" s="2032"/>
      <c r="G467" s="2032"/>
      <c r="H467" s="2032"/>
      <c r="I467" s="2032"/>
      <c r="J467" s="2032"/>
      <c r="K467" s="2032"/>
      <c r="L467" s="2032"/>
    </row>
    <row r="468" spans="1:12" ht="15.75" customHeight="1">
      <c r="A468" s="2032"/>
      <c r="B468" s="2032"/>
      <c r="C468" s="2032"/>
      <c r="D468" s="2032"/>
      <c r="E468" s="2032"/>
      <c r="F468" s="2032"/>
      <c r="G468" s="2032"/>
      <c r="H468" s="2032"/>
      <c r="I468" s="2032"/>
      <c r="J468" s="2032"/>
      <c r="K468" s="2032"/>
      <c r="L468" s="2032"/>
    </row>
    <row r="469" spans="1:12" ht="15.75" customHeight="1">
      <c r="A469" s="2032"/>
      <c r="B469" s="2032"/>
      <c r="C469" s="2032"/>
      <c r="D469" s="2032"/>
      <c r="E469" s="2032"/>
      <c r="F469" s="2032"/>
      <c r="G469" s="2032"/>
      <c r="H469" s="2032"/>
      <c r="I469" s="2032"/>
      <c r="J469" s="2032"/>
      <c r="K469" s="2032"/>
      <c r="L469" s="2032"/>
    </row>
    <row r="470" spans="1:12" ht="15.75" customHeight="1">
      <c r="A470" s="2032"/>
      <c r="B470" s="2032"/>
      <c r="C470" s="2032"/>
      <c r="D470" s="2032"/>
      <c r="E470" s="2032"/>
      <c r="F470" s="2032"/>
      <c r="G470" s="2032"/>
      <c r="H470" s="2032"/>
      <c r="I470" s="2032"/>
      <c r="J470" s="2032"/>
      <c r="K470" s="2032"/>
      <c r="L470" s="2032"/>
    </row>
    <row r="471" spans="1:12" ht="15.75" customHeight="1">
      <c r="A471" s="2032"/>
      <c r="B471" s="2032"/>
      <c r="C471" s="2032"/>
      <c r="D471" s="2032"/>
      <c r="E471" s="2032"/>
      <c r="F471" s="2032"/>
      <c r="G471" s="2032"/>
      <c r="H471" s="2032"/>
      <c r="I471" s="2032"/>
      <c r="J471" s="2032"/>
      <c r="K471" s="2032"/>
      <c r="L471" s="2032"/>
    </row>
    <row r="472" spans="1:12" ht="15.75" customHeight="1">
      <c r="A472" s="2032"/>
      <c r="B472" s="2032"/>
      <c r="C472" s="2032"/>
      <c r="D472" s="2032"/>
      <c r="E472" s="2032"/>
      <c r="F472" s="2032"/>
      <c r="G472" s="2032"/>
      <c r="H472" s="2032"/>
      <c r="I472" s="2032"/>
      <c r="J472" s="2032"/>
      <c r="K472" s="2032"/>
      <c r="L472" s="2032"/>
    </row>
    <row r="473" spans="1:12" ht="15.75" customHeight="1">
      <c r="A473" s="2032"/>
      <c r="B473" s="2032"/>
      <c r="C473" s="2032"/>
      <c r="D473" s="2032"/>
      <c r="E473" s="2032"/>
      <c r="F473" s="2032"/>
      <c r="G473" s="2032"/>
      <c r="H473" s="2032"/>
      <c r="I473" s="2032"/>
      <c r="J473" s="2032"/>
      <c r="K473" s="2032"/>
      <c r="L473" s="2032"/>
    </row>
    <row r="474" spans="1:12" ht="15.75" customHeight="1">
      <c r="A474" s="2032"/>
      <c r="B474" s="2032"/>
      <c r="C474" s="2032"/>
      <c r="D474" s="2032"/>
      <c r="E474" s="2032"/>
      <c r="F474" s="2032"/>
      <c r="G474" s="2032"/>
      <c r="H474" s="2032"/>
      <c r="I474" s="2032"/>
      <c r="J474" s="2032"/>
      <c r="K474" s="2032"/>
      <c r="L474" s="2032"/>
    </row>
    <row r="475" spans="1:12" ht="15.75" customHeight="1">
      <c r="A475" s="2032"/>
      <c r="B475" s="2032"/>
      <c r="C475" s="2032"/>
      <c r="D475" s="2032"/>
      <c r="E475" s="2032"/>
      <c r="F475" s="2032"/>
      <c r="G475" s="2032"/>
      <c r="H475" s="2032"/>
      <c r="I475" s="2032"/>
      <c r="J475" s="2032"/>
      <c r="K475" s="2032"/>
      <c r="L475" s="2032"/>
    </row>
    <row r="476" spans="1:12" ht="15.75" customHeight="1">
      <c r="A476" s="2032"/>
      <c r="B476" s="2032"/>
      <c r="C476" s="2032"/>
      <c r="D476" s="2032"/>
      <c r="E476" s="2032"/>
      <c r="F476" s="2032"/>
      <c r="G476" s="2032"/>
      <c r="H476" s="2032"/>
      <c r="I476" s="2032"/>
      <c r="J476" s="2032"/>
      <c r="K476" s="2032"/>
      <c r="L476" s="2032"/>
    </row>
    <row r="477" spans="1:12" ht="15.75" customHeight="1">
      <c r="A477" s="2032"/>
      <c r="B477" s="2032"/>
      <c r="C477" s="2032"/>
      <c r="D477" s="2032"/>
      <c r="E477" s="2032"/>
      <c r="F477" s="2032"/>
      <c r="G477" s="2032"/>
      <c r="H477" s="2032"/>
      <c r="I477" s="2032"/>
      <c r="J477" s="2032"/>
      <c r="K477" s="2032"/>
      <c r="L477" s="2032"/>
    </row>
    <row r="478" spans="1:12" ht="15.75" customHeight="1">
      <c r="A478" s="2032"/>
      <c r="B478" s="2032"/>
      <c r="C478" s="2032"/>
      <c r="D478" s="2032"/>
      <c r="E478" s="2032"/>
      <c r="F478" s="2032"/>
      <c r="G478" s="2032"/>
      <c r="H478" s="2032"/>
      <c r="I478" s="2032"/>
      <c r="J478" s="2032"/>
      <c r="K478" s="2032"/>
      <c r="L478" s="2032"/>
    </row>
    <row r="479" spans="1:12" ht="15.75" customHeight="1">
      <c r="A479" s="2032"/>
      <c r="B479" s="2032"/>
      <c r="C479" s="2032"/>
      <c r="D479" s="2032"/>
      <c r="E479" s="2032"/>
      <c r="F479" s="2032"/>
      <c r="G479" s="2032"/>
      <c r="H479" s="2032"/>
      <c r="I479" s="2032"/>
      <c r="J479" s="2032"/>
      <c r="K479" s="2032"/>
      <c r="L479" s="2032"/>
    </row>
    <row r="480" spans="1:12" ht="15.75" customHeight="1">
      <c r="A480" s="2032"/>
      <c r="B480" s="2032"/>
      <c r="C480" s="2032"/>
      <c r="D480" s="2032"/>
      <c r="E480" s="2032"/>
      <c r="F480" s="2032"/>
      <c r="G480" s="2032"/>
      <c r="H480" s="2032"/>
      <c r="I480" s="2032"/>
      <c r="J480" s="2032"/>
      <c r="K480" s="2032"/>
      <c r="L480" s="2032"/>
    </row>
    <row r="481" spans="1:12" ht="15.75" customHeight="1">
      <c r="A481" s="2032"/>
      <c r="B481" s="2032"/>
      <c r="C481" s="2032"/>
      <c r="D481" s="2032"/>
      <c r="E481" s="2032"/>
      <c r="F481" s="2032"/>
      <c r="G481" s="2032"/>
      <c r="H481" s="2032"/>
      <c r="I481" s="2032"/>
      <c r="J481" s="2032"/>
      <c r="K481" s="2032"/>
      <c r="L481" s="2032"/>
    </row>
    <row r="482" spans="1:12" ht="15.75" customHeight="1">
      <c r="A482" s="2032"/>
      <c r="B482" s="2032"/>
      <c r="C482" s="2032"/>
      <c r="D482" s="2032"/>
      <c r="E482" s="2032"/>
      <c r="F482" s="2032"/>
      <c r="G482" s="2032"/>
      <c r="H482" s="2032"/>
      <c r="I482" s="2032"/>
      <c r="J482" s="2032"/>
      <c r="K482" s="2032"/>
      <c r="L482" s="2032"/>
    </row>
    <row r="483" spans="1:12" ht="15.75" customHeight="1">
      <c r="A483" s="2032"/>
      <c r="B483" s="2032"/>
      <c r="C483" s="2032"/>
      <c r="D483" s="2032"/>
      <c r="E483" s="2032"/>
      <c r="F483" s="2032"/>
      <c r="G483" s="2032"/>
      <c r="H483" s="2032"/>
      <c r="I483" s="2032"/>
      <c r="J483" s="2032"/>
      <c r="K483" s="2032"/>
      <c r="L483" s="2032"/>
    </row>
    <row r="484" spans="1:12" ht="15.75" customHeight="1">
      <c r="A484" s="2032"/>
      <c r="B484" s="2032"/>
      <c r="C484" s="2032"/>
      <c r="D484" s="2032"/>
      <c r="E484" s="2032"/>
      <c r="F484" s="2032"/>
      <c r="G484" s="2032"/>
      <c r="H484" s="2032"/>
      <c r="I484" s="2032"/>
      <c r="J484" s="2032"/>
      <c r="K484" s="2032"/>
      <c r="L484" s="2032"/>
    </row>
    <row r="485" spans="1:12" ht="15.75" customHeight="1">
      <c r="A485" s="2032"/>
      <c r="B485" s="2032"/>
      <c r="C485" s="2032"/>
      <c r="D485" s="2032"/>
      <c r="E485" s="2032"/>
      <c r="F485" s="2032"/>
      <c r="G485" s="2032"/>
      <c r="H485" s="2032"/>
      <c r="I485" s="2032"/>
      <c r="J485" s="2032"/>
      <c r="K485" s="2032"/>
      <c r="L485" s="2032"/>
    </row>
    <row r="486" spans="1:12" ht="15.75" customHeight="1">
      <c r="A486" s="2032"/>
      <c r="B486" s="2032"/>
      <c r="C486" s="2032"/>
      <c r="D486" s="2032"/>
      <c r="E486" s="2032"/>
      <c r="F486" s="2032"/>
      <c r="G486" s="2032"/>
      <c r="H486" s="2032"/>
      <c r="I486" s="2032"/>
      <c r="J486" s="2032"/>
      <c r="K486" s="2032"/>
      <c r="L486" s="2032"/>
    </row>
    <row r="487" spans="1:12" ht="15.75" customHeight="1">
      <c r="A487" s="2032"/>
      <c r="B487" s="2032"/>
      <c r="C487" s="2032"/>
      <c r="D487" s="2032"/>
      <c r="E487" s="2032"/>
      <c r="F487" s="2032"/>
      <c r="G487" s="2032"/>
      <c r="H487" s="2032"/>
      <c r="I487" s="2032"/>
      <c r="J487" s="2032"/>
      <c r="K487" s="2032"/>
      <c r="L487" s="2032"/>
    </row>
    <row r="488" spans="1:12" ht="15.75" customHeight="1">
      <c r="A488" s="2032"/>
      <c r="B488" s="2032"/>
      <c r="C488" s="2032"/>
      <c r="D488" s="2032"/>
      <c r="E488" s="2032"/>
      <c r="F488" s="2032"/>
      <c r="G488" s="2032"/>
      <c r="H488" s="2032"/>
      <c r="I488" s="2032"/>
      <c r="J488" s="2032"/>
      <c r="K488" s="2032"/>
      <c r="L488" s="2032"/>
    </row>
    <row r="489" spans="1:12" ht="15.75" customHeight="1">
      <c r="A489" s="2032"/>
      <c r="B489" s="2032"/>
      <c r="C489" s="2032"/>
      <c r="D489" s="2032"/>
      <c r="E489" s="2032"/>
      <c r="F489" s="2032"/>
      <c r="G489" s="2032"/>
      <c r="H489" s="2032"/>
      <c r="I489" s="2032"/>
      <c r="J489" s="2032"/>
      <c r="K489" s="2032"/>
      <c r="L489" s="2032"/>
    </row>
    <row r="490" spans="1:12" ht="15.75" customHeight="1">
      <c r="A490" s="2032"/>
      <c r="B490" s="2032"/>
      <c r="C490" s="2032"/>
      <c r="D490" s="2032"/>
      <c r="E490" s="2032"/>
      <c r="F490" s="2032"/>
      <c r="G490" s="2032"/>
      <c r="H490" s="2032"/>
      <c r="I490" s="2032"/>
      <c r="J490" s="2032"/>
      <c r="K490" s="2032"/>
      <c r="L490" s="2032"/>
    </row>
    <row r="491" spans="1:12" ht="15.75" customHeight="1">
      <c r="A491" s="2032"/>
      <c r="B491" s="2032"/>
      <c r="C491" s="2032"/>
      <c r="D491" s="2032"/>
      <c r="E491" s="2032"/>
      <c r="F491" s="2032"/>
      <c r="G491" s="2032"/>
      <c r="H491" s="2032"/>
      <c r="I491" s="2032"/>
      <c r="J491" s="2032"/>
      <c r="K491" s="2032"/>
      <c r="L491" s="2032"/>
    </row>
    <row r="492" spans="1:12" ht="15.75" customHeight="1">
      <c r="A492" s="2032"/>
      <c r="B492" s="2032"/>
      <c r="C492" s="2032"/>
      <c r="D492" s="2032"/>
      <c r="E492" s="2032"/>
      <c r="F492" s="2032"/>
      <c r="G492" s="2032"/>
      <c r="H492" s="2032"/>
      <c r="I492" s="2032"/>
      <c r="J492" s="2032"/>
      <c r="K492" s="2032"/>
      <c r="L492" s="2032"/>
    </row>
    <row r="493" spans="1:12" ht="15.75" customHeight="1">
      <c r="A493" s="2032"/>
      <c r="B493" s="2032"/>
      <c r="C493" s="2032"/>
      <c r="D493" s="2032"/>
      <c r="E493" s="2032"/>
      <c r="F493" s="2032"/>
      <c r="G493" s="2032"/>
      <c r="H493" s="2032"/>
      <c r="I493" s="2032"/>
      <c r="J493" s="2032"/>
      <c r="K493" s="2032"/>
      <c r="L493" s="2032"/>
    </row>
    <row r="494" spans="1:12" ht="15.75" customHeight="1">
      <c r="A494" s="2032"/>
      <c r="B494" s="2032"/>
      <c r="C494" s="2032"/>
      <c r="D494" s="2032"/>
      <c r="E494" s="2032"/>
      <c r="F494" s="2032"/>
      <c r="G494" s="2032"/>
      <c r="H494" s="2032"/>
      <c r="I494" s="2032"/>
      <c r="J494" s="2032"/>
      <c r="K494" s="2032"/>
      <c r="L494" s="2032"/>
    </row>
    <row r="495" spans="1:12" ht="15.75" customHeight="1">
      <c r="A495" s="2032"/>
      <c r="B495" s="2032"/>
      <c r="C495" s="2032"/>
      <c r="D495" s="2032"/>
      <c r="E495" s="2032"/>
      <c r="F495" s="2032"/>
      <c r="G495" s="2032"/>
      <c r="H495" s="2032"/>
      <c r="I495" s="2032"/>
      <c r="J495" s="2032"/>
      <c r="K495" s="2032"/>
      <c r="L495" s="2032"/>
    </row>
    <row r="496" spans="1:12" ht="15.75" customHeight="1">
      <c r="A496" s="2032"/>
      <c r="B496" s="2032"/>
      <c r="C496" s="2032"/>
      <c r="D496" s="2032"/>
      <c r="E496" s="2032"/>
      <c r="F496" s="2032"/>
      <c r="G496" s="2032"/>
      <c r="H496" s="2032"/>
      <c r="I496" s="2032"/>
      <c r="J496" s="2032"/>
      <c r="K496" s="2032"/>
      <c r="L496" s="2032"/>
    </row>
    <row r="497" spans="1:12" ht="15.75" customHeight="1">
      <c r="A497" s="2032"/>
      <c r="B497" s="2032"/>
      <c r="C497" s="2032"/>
      <c r="D497" s="2032"/>
      <c r="E497" s="2032"/>
      <c r="F497" s="2032"/>
      <c r="G497" s="2032"/>
      <c r="H497" s="2032"/>
      <c r="I497" s="2032"/>
      <c r="J497" s="2032"/>
      <c r="K497" s="2032"/>
      <c r="L497" s="2032"/>
    </row>
    <row r="498" spans="1:12" ht="15.75" customHeight="1">
      <c r="A498" s="2032"/>
      <c r="B498" s="2032"/>
      <c r="C498" s="2032"/>
      <c r="D498" s="2032"/>
      <c r="E498" s="2032"/>
      <c r="F498" s="2032"/>
      <c r="G498" s="2032"/>
      <c r="H498" s="2032"/>
      <c r="I498" s="2032"/>
      <c r="J498" s="2032"/>
      <c r="K498" s="2032"/>
      <c r="L498" s="2032"/>
    </row>
    <row r="499" spans="1:12" ht="15.75" customHeight="1">
      <c r="A499" s="2032"/>
      <c r="B499" s="2032"/>
      <c r="C499" s="2032"/>
      <c r="D499" s="2032"/>
      <c r="E499" s="2032"/>
      <c r="F499" s="2032"/>
      <c r="G499" s="2032"/>
      <c r="H499" s="2032"/>
      <c r="I499" s="2032"/>
      <c r="J499" s="2032"/>
      <c r="K499" s="2032"/>
      <c r="L499" s="2032"/>
    </row>
    <row r="500" spans="1:12" ht="15.75" customHeight="1">
      <c r="A500" s="2032"/>
      <c r="B500" s="2032"/>
      <c r="C500" s="2032"/>
      <c r="D500" s="2032"/>
      <c r="E500" s="2032"/>
      <c r="F500" s="2032"/>
      <c r="G500" s="2032"/>
      <c r="H500" s="2032"/>
      <c r="I500" s="2032"/>
      <c r="J500" s="2032"/>
      <c r="K500" s="2032"/>
      <c r="L500" s="2032"/>
    </row>
    <row r="501" spans="1:12" ht="15.75" customHeight="1">
      <c r="A501" s="2032"/>
      <c r="B501" s="2032"/>
      <c r="C501" s="2032"/>
      <c r="D501" s="2032"/>
      <c r="E501" s="2032"/>
      <c r="F501" s="2032"/>
      <c r="G501" s="2032"/>
      <c r="H501" s="2032"/>
      <c r="I501" s="2032"/>
      <c r="J501" s="2032"/>
      <c r="K501" s="2032"/>
      <c r="L501" s="2032"/>
    </row>
    <row r="502" spans="1:12" ht="15.75" customHeight="1">
      <c r="A502" s="2032"/>
      <c r="B502" s="2032"/>
      <c r="C502" s="2032"/>
      <c r="D502" s="2032"/>
      <c r="E502" s="2032"/>
      <c r="F502" s="2032"/>
      <c r="G502" s="2032"/>
      <c r="H502" s="2032"/>
      <c r="I502" s="2032"/>
      <c r="J502" s="2032"/>
      <c r="K502" s="2032"/>
      <c r="L502" s="2032"/>
    </row>
    <row r="503" spans="1:12" ht="15.75" customHeight="1">
      <c r="A503" s="2032"/>
      <c r="B503" s="2032"/>
      <c r="C503" s="2032"/>
      <c r="D503" s="2032"/>
      <c r="E503" s="2032"/>
      <c r="F503" s="2032"/>
      <c r="G503" s="2032"/>
      <c r="H503" s="2032"/>
      <c r="I503" s="2032"/>
      <c r="J503" s="2032"/>
      <c r="K503" s="2032"/>
      <c r="L503" s="2032"/>
    </row>
    <row r="504" spans="1:12" ht="15.75" customHeight="1">
      <c r="A504" s="2032"/>
      <c r="B504" s="2032"/>
      <c r="C504" s="2032"/>
      <c r="D504" s="2032"/>
      <c r="E504" s="2032"/>
      <c r="F504" s="2032"/>
      <c r="G504" s="2032"/>
      <c r="H504" s="2032"/>
      <c r="I504" s="2032"/>
      <c r="J504" s="2032"/>
      <c r="K504" s="2032"/>
      <c r="L504" s="2032"/>
    </row>
    <row r="505" spans="1:12" ht="15.75" customHeight="1">
      <c r="A505" s="2032"/>
      <c r="B505" s="2032"/>
      <c r="C505" s="2032"/>
      <c r="D505" s="2032"/>
      <c r="E505" s="2032"/>
      <c r="F505" s="2032"/>
      <c r="G505" s="2032"/>
      <c r="H505" s="2032"/>
      <c r="I505" s="2032"/>
      <c r="J505" s="2032"/>
      <c r="K505" s="2032"/>
      <c r="L505" s="2032"/>
    </row>
    <row r="506" spans="1:12" ht="15.75" customHeight="1">
      <c r="A506" s="2032"/>
      <c r="B506" s="2032"/>
      <c r="C506" s="2032"/>
      <c r="D506" s="2032"/>
      <c r="E506" s="2032"/>
      <c r="F506" s="2032"/>
      <c r="G506" s="2032"/>
      <c r="H506" s="2032"/>
      <c r="I506" s="2032"/>
      <c r="J506" s="2032"/>
      <c r="K506" s="2032"/>
      <c r="L506" s="2032"/>
    </row>
    <row r="507" spans="1:12" ht="15.75" customHeight="1">
      <c r="A507" s="2032"/>
      <c r="B507" s="2032"/>
      <c r="C507" s="2032"/>
      <c r="D507" s="2032"/>
      <c r="E507" s="2032"/>
      <c r="F507" s="2032"/>
      <c r="G507" s="2032"/>
      <c r="H507" s="2032"/>
      <c r="I507" s="2032"/>
      <c r="J507" s="2032"/>
      <c r="K507" s="2032"/>
      <c r="L507" s="2032"/>
    </row>
    <row r="508" spans="1:12" ht="15.75" customHeight="1">
      <c r="A508" s="2032"/>
      <c r="B508" s="2032"/>
      <c r="C508" s="2032"/>
      <c r="D508" s="2032"/>
      <c r="E508" s="2032"/>
      <c r="F508" s="2032"/>
      <c r="G508" s="2032"/>
      <c r="H508" s="2032"/>
      <c r="I508" s="2032"/>
      <c r="J508" s="2032"/>
      <c r="K508" s="2032"/>
      <c r="L508" s="2032"/>
    </row>
    <row r="509" spans="1:12" ht="15.75" customHeight="1">
      <c r="A509" s="2032"/>
      <c r="B509" s="2032"/>
      <c r="C509" s="2032"/>
      <c r="D509" s="2032"/>
      <c r="E509" s="2032"/>
      <c r="F509" s="2032"/>
      <c r="G509" s="2032"/>
      <c r="H509" s="2032"/>
      <c r="I509" s="2032"/>
      <c r="J509" s="2032"/>
      <c r="K509" s="2032"/>
      <c r="L509" s="2032"/>
    </row>
    <row r="510" spans="1:12" ht="15.75" customHeight="1">
      <c r="A510" s="2032"/>
      <c r="B510" s="2032"/>
      <c r="C510" s="2032"/>
      <c r="D510" s="2032"/>
      <c r="E510" s="2032"/>
      <c r="F510" s="2032"/>
      <c r="G510" s="2032"/>
      <c r="H510" s="2032"/>
      <c r="I510" s="2032"/>
      <c r="J510" s="2032"/>
      <c r="K510" s="2032"/>
      <c r="L510" s="2032"/>
    </row>
    <row r="511" spans="1:12" ht="15.75" customHeight="1">
      <c r="A511" s="2032"/>
      <c r="B511" s="2032"/>
      <c r="C511" s="2032"/>
      <c r="D511" s="2032"/>
      <c r="E511" s="2032"/>
      <c r="F511" s="2032"/>
      <c r="G511" s="2032"/>
      <c r="H511" s="2032"/>
      <c r="I511" s="2032"/>
      <c r="J511" s="2032"/>
      <c r="K511" s="2032"/>
      <c r="L511" s="2032"/>
    </row>
    <row r="512" spans="1:12" ht="15.75" customHeight="1">
      <c r="A512" s="2032"/>
      <c r="B512" s="2032"/>
      <c r="C512" s="2032"/>
      <c r="D512" s="2032"/>
      <c r="E512" s="2032"/>
      <c r="F512" s="2032"/>
      <c r="G512" s="2032"/>
      <c r="H512" s="2032"/>
      <c r="I512" s="2032"/>
      <c r="J512" s="2032"/>
      <c r="K512" s="2032"/>
      <c r="L512" s="2032"/>
    </row>
    <row r="513" spans="1:12" ht="15.75" customHeight="1">
      <c r="A513" s="2032"/>
      <c r="B513" s="2032"/>
      <c r="C513" s="2032"/>
      <c r="D513" s="2032"/>
      <c r="E513" s="2032"/>
      <c r="F513" s="2032"/>
      <c r="G513" s="2032"/>
      <c r="H513" s="2032"/>
      <c r="I513" s="2032"/>
      <c r="J513" s="2032"/>
      <c r="K513" s="2032"/>
      <c r="L513" s="2032"/>
    </row>
    <row r="514" spans="1:12" ht="15.75" customHeight="1">
      <c r="A514" s="2032"/>
      <c r="B514" s="2032"/>
      <c r="C514" s="2032"/>
      <c r="D514" s="2032"/>
      <c r="E514" s="2032"/>
      <c r="F514" s="2032"/>
      <c r="G514" s="2032"/>
      <c r="H514" s="2032"/>
      <c r="I514" s="2032"/>
      <c r="J514" s="2032"/>
      <c r="K514" s="2032"/>
      <c r="L514" s="2032"/>
    </row>
    <row r="515" spans="1:12" ht="15.75" customHeight="1">
      <c r="A515" s="2032"/>
      <c r="B515" s="2032"/>
      <c r="C515" s="2032"/>
      <c r="D515" s="2032"/>
      <c r="E515" s="2032"/>
      <c r="F515" s="2032"/>
      <c r="G515" s="2032"/>
      <c r="H515" s="2032"/>
      <c r="I515" s="2032"/>
      <c r="J515" s="2032"/>
      <c r="K515" s="2032"/>
      <c r="L515" s="2032"/>
    </row>
    <row r="516" spans="1:12" ht="15.75" customHeight="1">
      <c r="A516" s="2032"/>
      <c r="B516" s="2032"/>
      <c r="C516" s="2032"/>
      <c r="D516" s="2032"/>
      <c r="E516" s="2032"/>
      <c r="F516" s="2032"/>
      <c r="G516" s="2032"/>
      <c r="H516" s="2032"/>
      <c r="I516" s="2032"/>
      <c r="J516" s="2032"/>
      <c r="K516" s="2032"/>
      <c r="L516" s="2032"/>
    </row>
    <row r="517" spans="1:12" ht="15.75" customHeight="1">
      <c r="A517" s="2032"/>
      <c r="B517" s="2032"/>
      <c r="C517" s="2032"/>
      <c r="D517" s="2032"/>
      <c r="E517" s="2032"/>
      <c r="F517" s="2032"/>
      <c r="G517" s="2032"/>
      <c r="H517" s="2032"/>
      <c r="I517" s="2032"/>
      <c r="J517" s="2032"/>
      <c r="K517" s="2032"/>
      <c r="L517" s="2032"/>
    </row>
    <row r="518" spans="1:12" ht="15.75" customHeight="1">
      <c r="A518" s="2032"/>
      <c r="B518" s="2032"/>
      <c r="C518" s="2032"/>
      <c r="D518" s="2032"/>
      <c r="E518" s="2032"/>
      <c r="F518" s="2032"/>
      <c r="G518" s="2032"/>
      <c r="H518" s="2032"/>
      <c r="I518" s="2032"/>
      <c r="J518" s="2032"/>
      <c r="K518" s="2032"/>
      <c r="L518" s="2032"/>
    </row>
    <row r="519" spans="1:12" ht="15.75" customHeight="1">
      <c r="A519" s="2032"/>
      <c r="B519" s="2032"/>
      <c r="C519" s="2032"/>
      <c r="D519" s="2032"/>
      <c r="E519" s="2032"/>
      <c r="F519" s="2032"/>
      <c r="G519" s="2032"/>
      <c r="H519" s="2032"/>
      <c r="I519" s="2032"/>
      <c r="J519" s="2032"/>
      <c r="K519" s="2032"/>
      <c r="L519" s="2032"/>
    </row>
    <row r="520" spans="1:12" ht="15.75" customHeight="1">
      <c r="A520" s="2032"/>
      <c r="B520" s="2032"/>
      <c r="C520" s="2032"/>
      <c r="D520" s="2032"/>
      <c r="E520" s="2032"/>
      <c r="F520" s="2032"/>
      <c r="G520" s="2032"/>
      <c r="H520" s="2032"/>
      <c r="I520" s="2032"/>
      <c r="J520" s="2032"/>
      <c r="K520" s="2032"/>
      <c r="L520" s="2032"/>
    </row>
    <row r="521" spans="1:12" ht="15.75" customHeight="1">
      <c r="A521" s="2032"/>
      <c r="B521" s="2032"/>
      <c r="C521" s="2032"/>
      <c r="D521" s="2032"/>
      <c r="E521" s="2032"/>
      <c r="F521" s="2032"/>
      <c r="G521" s="2032"/>
      <c r="H521" s="2032"/>
      <c r="I521" s="2032"/>
      <c r="J521" s="2032"/>
      <c r="K521" s="2032"/>
      <c r="L521" s="2032"/>
    </row>
    <row r="522" spans="1:12" ht="15.75" customHeight="1">
      <c r="A522" s="2032"/>
      <c r="B522" s="2032"/>
      <c r="C522" s="2032"/>
      <c r="D522" s="2032"/>
      <c r="E522" s="2032"/>
      <c r="F522" s="2032"/>
      <c r="G522" s="2032"/>
      <c r="H522" s="2032"/>
      <c r="I522" s="2032"/>
      <c r="J522" s="2032"/>
      <c r="K522" s="2032"/>
      <c r="L522" s="2032"/>
    </row>
    <row r="523" spans="1:12" ht="15.75" customHeight="1">
      <c r="A523" s="2032"/>
      <c r="B523" s="2032"/>
      <c r="C523" s="2032"/>
      <c r="D523" s="2032"/>
      <c r="E523" s="2032"/>
      <c r="F523" s="2032"/>
      <c r="G523" s="2032"/>
      <c r="H523" s="2032"/>
      <c r="I523" s="2032"/>
      <c r="J523" s="2032"/>
      <c r="K523" s="2032"/>
      <c r="L523" s="2032"/>
    </row>
    <row r="524" spans="1:12" ht="15.75" customHeight="1">
      <c r="A524" s="2032"/>
      <c r="B524" s="2032"/>
      <c r="C524" s="2032"/>
      <c r="D524" s="2032"/>
      <c r="E524" s="2032"/>
      <c r="F524" s="2032"/>
      <c r="G524" s="2032"/>
      <c r="H524" s="2032"/>
      <c r="I524" s="2032"/>
      <c r="J524" s="2032"/>
      <c r="K524" s="2032"/>
      <c r="L524" s="2032"/>
    </row>
    <row r="525" spans="1:12" ht="15.75" customHeight="1">
      <c r="A525" s="2032"/>
      <c r="B525" s="2032"/>
      <c r="C525" s="2032"/>
      <c r="D525" s="2032"/>
      <c r="E525" s="2032"/>
      <c r="F525" s="2032"/>
      <c r="G525" s="2032"/>
      <c r="H525" s="2032"/>
      <c r="I525" s="2032"/>
      <c r="J525" s="2032"/>
      <c r="K525" s="2032"/>
      <c r="L525" s="2032"/>
    </row>
    <row r="526" spans="1:12" ht="15.75" customHeight="1">
      <c r="A526" s="2032"/>
      <c r="B526" s="2032"/>
      <c r="C526" s="2032"/>
      <c r="D526" s="2032"/>
      <c r="E526" s="2032"/>
      <c r="F526" s="2032"/>
      <c r="G526" s="2032"/>
      <c r="H526" s="2032"/>
      <c r="I526" s="2032"/>
      <c r="J526" s="2032"/>
      <c r="K526" s="2032"/>
      <c r="L526" s="2032"/>
    </row>
    <row r="527" spans="1:12" ht="15.75" customHeight="1">
      <c r="A527" s="2032"/>
      <c r="B527" s="2032"/>
      <c r="C527" s="2032"/>
      <c r="D527" s="2032"/>
      <c r="E527" s="2032"/>
      <c r="F527" s="2032"/>
      <c r="G527" s="2032"/>
      <c r="H527" s="2032"/>
      <c r="I527" s="2032"/>
      <c r="J527" s="2032"/>
      <c r="K527" s="2032"/>
      <c r="L527" s="2032"/>
    </row>
    <row r="528" spans="1:12" ht="15.75" customHeight="1">
      <c r="A528" s="2032"/>
      <c r="B528" s="2032"/>
      <c r="C528" s="2032"/>
      <c r="D528" s="2032"/>
      <c r="E528" s="2032"/>
      <c r="F528" s="2032"/>
      <c r="G528" s="2032"/>
      <c r="H528" s="2032"/>
      <c r="I528" s="2032"/>
      <c r="J528" s="2032"/>
      <c r="K528" s="2032"/>
      <c r="L528" s="2032"/>
    </row>
    <row r="529" spans="1:12" ht="15.75" customHeight="1">
      <c r="A529" s="2032"/>
      <c r="B529" s="2032"/>
      <c r="C529" s="2032"/>
      <c r="D529" s="2032"/>
      <c r="E529" s="2032"/>
      <c r="F529" s="2032"/>
      <c r="G529" s="2032"/>
      <c r="H529" s="2032"/>
      <c r="I529" s="2032"/>
      <c r="J529" s="2032"/>
      <c r="K529" s="2032"/>
      <c r="L529" s="2032"/>
    </row>
    <row r="530" spans="1:12" ht="15.75" customHeight="1">
      <c r="A530" s="2032"/>
      <c r="B530" s="2032"/>
      <c r="C530" s="2032"/>
      <c r="D530" s="2032"/>
      <c r="E530" s="2032"/>
      <c r="F530" s="2032"/>
      <c r="G530" s="2032"/>
      <c r="H530" s="2032"/>
      <c r="I530" s="2032"/>
      <c r="J530" s="2032"/>
      <c r="K530" s="2032"/>
      <c r="L530" s="2032"/>
    </row>
    <row r="531" spans="1:12" ht="15.75" customHeight="1">
      <c r="A531" s="2032"/>
      <c r="B531" s="2032"/>
      <c r="C531" s="2032"/>
      <c r="D531" s="2032"/>
      <c r="E531" s="2032"/>
      <c r="F531" s="2032"/>
      <c r="G531" s="2032"/>
      <c r="H531" s="2032"/>
      <c r="I531" s="2032"/>
      <c r="J531" s="2032"/>
      <c r="K531" s="2032"/>
      <c r="L531" s="2032"/>
    </row>
    <row r="532" spans="1:12" ht="15.75" customHeight="1">
      <c r="A532" s="2032"/>
      <c r="B532" s="2032"/>
      <c r="C532" s="2032"/>
      <c r="D532" s="2032"/>
      <c r="E532" s="2032"/>
      <c r="F532" s="2032"/>
      <c r="G532" s="2032"/>
      <c r="H532" s="2032"/>
      <c r="I532" s="2032"/>
      <c r="J532" s="2032"/>
      <c r="K532" s="2032"/>
      <c r="L532" s="2032"/>
    </row>
    <row r="533" spans="1:12" ht="15.75" customHeight="1">
      <c r="A533" s="2032"/>
      <c r="B533" s="2032"/>
      <c r="C533" s="2032"/>
      <c r="D533" s="2032"/>
      <c r="E533" s="2032"/>
      <c r="F533" s="2032"/>
      <c r="G533" s="2032"/>
      <c r="H533" s="2032"/>
      <c r="I533" s="2032"/>
      <c r="J533" s="2032"/>
      <c r="K533" s="2032"/>
      <c r="L533" s="2032"/>
    </row>
    <row r="534" spans="1:12" ht="15.75" customHeight="1">
      <c r="A534" s="2032"/>
      <c r="B534" s="2032"/>
      <c r="C534" s="2032"/>
      <c r="D534" s="2032"/>
      <c r="E534" s="2032"/>
      <c r="F534" s="2032"/>
      <c r="G534" s="2032"/>
      <c r="H534" s="2032"/>
      <c r="I534" s="2032"/>
      <c r="J534" s="2032"/>
      <c r="K534" s="2032"/>
      <c r="L534" s="2032"/>
    </row>
    <row r="535" spans="1:12" ht="15.75" customHeight="1">
      <c r="A535" s="2032"/>
      <c r="B535" s="2032"/>
      <c r="C535" s="2032"/>
      <c r="D535" s="2032"/>
      <c r="E535" s="2032"/>
      <c r="F535" s="2032"/>
      <c r="G535" s="2032"/>
      <c r="H535" s="2032"/>
      <c r="I535" s="2032"/>
      <c r="J535" s="2032"/>
      <c r="K535" s="2032"/>
      <c r="L535" s="2032"/>
    </row>
    <row r="536" spans="1:12" ht="15.75" customHeight="1">
      <c r="A536" s="2032"/>
      <c r="B536" s="2032"/>
      <c r="C536" s="2032"/>
      <c r="D536" s="2032"/>
      <c r="E536" s="2032"/>
      <c r="F536" s="2032"/>
      <c r="G536" s="2032"/>
      <c r="H536" s="2032"/>
      <c r="I536" s="2032"/>
      <c r="J536" s="2032"/>
      <c r="K536" s="2032"/>
      <c r="L536" s="2032"/>
    </row>
    <row r="537" spans="1:12" ht="15.75" customHeight="1">
      <c r="A537" s="2032"/>
      <c r="B537" s="2032"/>
      <c r="C537" s="2032"/>
      <c r="D537" s="2032"/>
      <c r="E537" s="2032"/>
      <c r="F537" s="2032"/>
      <c r="G537" s="2032"/>
      <c r="H537" s="2032"/>
      <c r="I537" s="2032"/>
      <c r="J537" s="2032"/>
      <c r="K537" s="2032"/>
      <c r="L537" s="2032"/>
    </row>
    <row r="538" spans="1:12" ht="15.75" customHeight="1">
      <c r="A538" s="2032"/>
      <c r="B538" s="2032"/>
      <c r="C538" s="2032"/>
      <c r="D538" s="2032"/>
      <c r="E538" s="2032"/>
      <c r="F538" s="2032"/>
      <c r="G538" s="2032"/>
      <c r="H538" s="2032"/>
      <c r="I538" s="2032"/>
      <c r="J538" s="2032"/>
      <c r="K538" s="2032"/>
      <c r="L538" s="2032"/>
    </row>
    <row r="539" spans="1:12" ht="15.75" customHeight="1">
      <c r="A539" s="2032"/>
      <c r="B539" s="2032"/>
      <c r="C539" s="2032"/>
      <c r="D539" s="2032"/>
      <c r="E539" s="2032"/>
      <c r="F539" s="2032"/>
      <c r="G539" s="2032"/>
      <c r="H539" s="2032"/>
      <c r="I539" s="2032"/>
      <c r="J539" s="2032"/>
      <c r="K539" s="2032"/>
      <c r="L539" s="2032"/>
    </row>
    <row r="540" spans="1:12" ht="15.75" customHeight="1">
      <c r="A540" s="2032"/>
      <c r="B540" s="2032"/>
      <c r="C540" s="2032"/>
      <c r="D540" s="2032"/>
      <c r="E540" s="2032"/>
      <c r="F540" s="2032"/>
      <c r="G540" s="2032"/>
      <c r="H540" s="2032"/>
      <c r="I540" s="2032"/>
      <c r="J540" s="2032"/>
      <c r="K540" s="2032"/>
      <c r="L540" s="2032"/>
    </row>
    <row r="541" spans="1:12" ht="15.75" customHeight="1">
      <c r="A541" s="2032"/>
      <c r="B541" s="2032"/>
      <c r="C541" s="2032"/>
      <c r="D541" s="2032"/>
      <c r="E541" s="2032"/>
      <c r="F541" s="2032"/>
      <c r="G541" s="2032"/>
      <c r="H541" s="2032"/>
      <c r="I541" s="2032"/>
      <c r="J541" s="2032"/>
      <c r="K541" s="2032"/>
      <c r="L541" s="2032"/>
    </row>
    <row r="542" spans="1:12" ht="15.75" customHeight="1">
      <c r="A542" s="2032"/>
      <c r="B542" s="2032"/>
      <c r="C542" s="2032"/>
      <c r="D542" s="2032"/>
      <c r="E542" s="2032"/>
      <c r="F542" s="2032"/>
      <c r="G542" s="2032"/>
      <c r="H542" s="2032"/>
      <c r="I542" s="2032"/>
      <c r="J542" s="2032"/>
      <c r="K542" s="2032"/>
      <c r="L542" s="2032"/>
    </row>
    <row r="543" spans="1:12" ht="15.75" customHeight="1">
      <c r="A543" s="2032"/>
      <c r="B543" s="2032"/>
      <c r="C543" s="2032"/>
      <c r="D543" s="2032"/>
      <c r="E543" s="2032"/>
      <c r="F543" s="2032"/>
      <c r="G543" s="2032"/>
      <c r="H543" s="2032"/>
      <c r="I543" s="2032"/>
      <c r="J543" s="2032"/>
      <c r="K543" s="2032"/>
      <c r="L543" s="2032"/>
    </row>
    <row r="544" spans="1:12" ht="15.75" customHeight="1">
      <c r="A544" s="2032"/>
      <c r="B544" s="2032"/>
      <c r="C544" s="2032"/>
      <c r="D544" s="2032"/>
      <c r="E544" s="2032"/>
      <c r="F544" s="2032"/>
      <c r="G544" s="2032"/>
      <c r="H544" s="2032"/>
      <c r="I544" s="2032"/>
      <c r="J544" s="2032"/>
      <c r="K544" s="2032"/>
      <c r="L544" s="2032"/>
    </row>
    <row r="545" spans="1:12" ht="15.75" customHeight="1">
      <c r="A545" s="2032"/>
      <c r="B545" s="2032"/>
      <c r="C545" s="2032"/>
      <c r="D545" s="2032"/>
      <c r="E545" s="2032"/>
      <c r="F545" s="2032"/>
      <c r="G545" s="2032"/>
      <c r="H545" s="2032"/>
      <c r="I545" s="2032"/>
      <c r="J545" s="2032"/>
      <c r="K545" s="2032"/>
      <c r="L545" s="2032"/>
    </row>
    <row r="546" spans="1:12" ht="15.75" customHeight="1">
      <c r="A546" s="2032"/>
      <c r="B546" s="2032"/>
      <c r="C546" s="2032"/>
      <c r="D546" s="2032"/>
      <c r="E546" s="2032"/>
      <c r="F546" s="2032"/>
      <c r="G546" s="2032"/>
      <c r="H546" s="2032"/>
      <c r="I546" s="2032"/>
      <c r="J546" s="2032"/>
      <c r="K546" s="2032"/>
      <c r="L546" s="2032"/>
    </row>
    <row r="547" spans="1:12" ht="15.75" customHeight="1">
      <c r="A547" s="2032"/>
      <c r="B547" s="2032"/>
      <c r="C547" s="2032"/>
      <c r="D547" s="2032"/>
      <c r="E547" s="2032"/>
      <c r="F547" s="2032"/>
      <c r="G547" s="2032"/>
      <c r="H547" s="2032"/>
      <c r="I547" s="2032"/>
      <c r="J547" s="2032"/>
      <c r="K547" s="2032"/>
      <c r="L547" s="2032"/>
    </row>
    <row r="548" spans="1:12" ht="15.75" customHeight="1">
      <c r="A548" s="2032"/>
      <c r="B548" s="2032"/>
      <c r="C548" s="2032"/>
      <c r="D548" s="2032"/>
      <c r="E548" s="2032"/>
      <c r="F548" s="2032"/>
      <c r="G548" s="2032"/>
      <c r="H548" s="2032"/>
      <c r="I548" s="2032"/>
      <c r="J548" s="2032"/>
      <c r="K548" s="2032"/>
      <c r="L548" s="2032"/>
    </row>
    <row r="549" spans="1:12" ht="15.75" customHeight="1">
      <c r="A549" s="2032"/>
      <c r="B549" s="2032"/>
      <c r="C549" s="2032"/>
      <c r="D549" s="2032"/>
      <c r="E549" s="2032"/>
      <c r="F549" s="2032"/>
      <c r="G549" s="2032"/>
      <c r="H549" s="2032"/>
      <c r="I549" s="2032"/>
      <c r="J549" s="2032"/>
      <c r="K549" s="2032"/>
      <c r="L549" s="2032"/>
    </row>
    <row r="550" spans="1:12" ht="15.75" customHeight="1">
      <c r="A550" s="2032"/>
      <c r="B550" s="2032"/>
      <c r="C550" s="2032"/>
      <c r="D550" s="2032"/>
      <c r="E550" s="2032"/>
      <c r="F550" s="2032"/>
      <c r="G550" s="2032"/>
      <c r="H550" s="2032"/>
      <c r="I550" s="2032"/>
      <c r="J550" s="2032"/>
      <c r="K550" s="2032"/>
      <c r="L550" s="2032"/>
    </row>
    <row r="551" spans="1:12" ht="15.75" customHeight="1">
      <c r="A551" s="2032"/>
      <c r="B551" s="2032"/>
      <c r="C551" s="2032"/>
      <c r="D551" s="2032"/>
      <c r="E551" s="2032"/>
      <c r="F551" s="2032"/>
      <c r="G551" s="2032"/>
      <c r="H551" s="2032"/>
      <c r="I551" s="2032"/>
      <c r="J551" s="2032"/>
      <c r="K551" s="2032"/>
      <c r="L551" s="2032"/>
    </row>
    <row r="552" spans="1:12" ht="15.75" customHeight="1">
      <c r="A552" s="2032"/>
      <c r="B552" s="2032"/>
      <c r="C552" s="2032"/>
      <c r="D552" s="2032"/>
      <c r="E552" s="2032"/>
      <c r="F552" s="2032"/>
      <c r="G552" s="2032"/>
      <c r="H552" s="2032"/>
      <c r="I552" s="2032"/>
      <c r="J552" s="2032"/>
      <c r="K552" s="2032"/>
      <c r="L552" s="2032"/>
    </row>
    <row r="553" spans="1:12" ht="15.75" customHeight="1">
      <c r="A553" s="2032"/>
      <c r="B553" s="2032"/>
      <c r="C553" s="2032"/>
      <c r="D553" s="2032"/>
      <c r="E553" s="2032"/>
      <c r="F553" s="2032"/>
      <c r="G553" s="2032"/>
      <c r="H553" s="2032"/>
      <c r="I553" s="2032"/>
      <c r="J553" s="2032"/>
      <c r="K553" s="2032"/>
      <c r="L553" s="2032"/>
    </row>
    <row r="554" spans="1:12" ht="15.75" customHeight="1">
      <c r="A554" s="2032"/>
      <c r="B554" s="2032"/>
      <c r="C554" s="2032"/>
      <c r="D554" s="2032"/>
      <c r="E554" s="2032"/>
      <c r="F554" s="2032"/>
      <c r="G554" s="2032"/>
      <c r="H554" s="2032"/>
      <c r="I554" s="2032"/>
      <c r="J554" s="2032"/>
      <c r="K554" s="2032"/>
      <c r="L554" s="2032"/>
    </row>
    <row r="555" spans="1:12" ht="15.75" customHeight="1">
      <c r="A555" s="2032"/>
      <c r="B555" s="2032"/>
      <c r="C555" s="2032"/>
      <c r="D555" s="2032"/>
      <c r="E555" s="2032"/>
      <c r="F555" s="2032"/>
      <c r="G555" s="2032"/>
      <c r="H555" s="2032"/>
      <c r="I555" s="2032"/>
      <c r="J555" s="2032"/>
      <c r="K555" s="2032"/>
      <c r="L555" s="2032"/>
    </row>
    <row r="556" spans="1:12" ht="15.75" customHeight="1">
      <c r="A556" s="2032"/>
      <c r="B556" s="2032"/>
      <c r="C556" s="2032"/>
      <c r="D556" s="2032"/>
      <c r="E556" s="2032"/>
      <c r="F556" s="2032"/>
      <c r="G556" s="2032"/>
      <c r="H556" s="2032"/>
      <c r="I556" s="2032"/>
      <c r="J556" s="2032"/>
      <c r="K556" s="2032"/>
      <c r="L556" s="2032"/>
    </row>
    <row r="557" spans="1:12" ht="15.75" customHeight="1">
      <c r="A557" s="2032"/>
      <c r="B557" s="2032"/>
      <c r="C557" s="2032"/>
      <c r="D557" s="2032"/>
      <c r="E557" s="2032"/>
      <c r="F557" s="2032"/>
      <c r="G557" s="2032"/>
      <c r="H557" s="2032"/>
      <c r="I557" s="2032"/>
      <c r="J557" s="2032"/>
      <c r="K557" s="2032"/>
      <c r="L557" s="2032"/>
    </row>
    <row r="558" spans="1:12" ht="15.75" customHeight="1">
      <c r="A558" s="2032"/>
      <c r="B558" s="2032"/>
      <c r="C558" s="2032"/>
      <c r="D558" s="2032"/>
      <c r="E558" s="2032"/>
      <c r="F558" s="2032"/>
      <c r="G558" s="2032"/>
      <c r="H558" s="2032"/>
      <c r="I558" s="2032"/>
      <c r="J558" s="2032"/>
      <c r="K558" s="2032"/>
      <c r="L558" s="2032"/>
    </row>
    <row r="559" spans="1:12" ht="15.75" customHeight="1">
      <c r="A559" s="2032"/>
      <c r="B559" s="2032"/>
      <c r="C559" s="2032"/>
      <c r="D559" s="2032"/>
      <c r="E559" s="2032"/>
      <c r="F559" s="2032"/>
      <c r="G559" s="2032"/>
      <c r="H559" s="2032"/>
      <c r="I559" s="2032"/>
      <c r="J559" s="2032"/>
      <c r="K559" s="2032"/>
      <c r="L559" s="2032"/>
    </row>
    <row r="560" spans="1:12" ht="15.75" customHeight="1">
      <c r="A560" s="2032"/>
      <c r="B560" s="2032"/>
      <c r="C560" s="2032"/>
      <c r="D560" s="2032"/>
      <c r="E560" s="2032"/>
      <c r="F560" s="2032"/>
      <c r="G560" s="2032"/>
      <c r="H560" s="2032"/>
      <c r="I560" s="2032"/>
      <c r="J560" s="2032"/>
      <c r="K560" s="2032"/>
      <c r="L560" s="2032"/>
    </row>
    <row r="561" spans="1:12" ht="15.75" customHeight="1">
      <c r="A561" s="2032"/>
      <c r="B561" s="2032"/>
      <c r="C561" s="2032"/>
      <c r="D561" s="2032"/>
      <c r="E561" s="2032"/>
      <c r="F561" s="2032"/>
      <c r="G561" s="2032"/>
      <c r="H561" s="2032"/>
      <c r="I561" s="2032"/>
      <c r="J561" s="2032"/>
      <c r="K561" s="2032"/>
      <c r="L561" s="2032"/>
    </row>
    <row r="562" spans="1:12" ht="15.75" customHeight="1">
      <c r="A562" s="2032"/>
      <c r="B562" s="2032"/>
      <c r="C562" s="2032"/>
      <c r="D562" s="2032"/>
      <c r="E562" s="2032"/>
      <c r="F562" s="2032"/>
      <c r="G562" s="2032"/>
      <c r="H562" s="2032"/>
      <c r="I562" s="2032"/>
      <c r="J562" s="2032"/>
      <c r="K562" s="2032"/>
      <c r="L562" s="2032"/>
    </row>
    <row r="563" spans="1:12" ht="15.75" customHeight="1">
      <c r="A563" s="2032"/>
      <c r="B563" s="2032"/>
      <c r="C563" s="2032"/>
      <c r="D563" s="2032"/>
      <c r="E563" s="2032"/>
      <c r="F563" s="2032"/>
      <c r="G563" s="2032"/>
      <c r="H563" s="2032"/>
      <c r="I563" s="2032"/>
      <c r="J563" s="2032"/>
      <c r="K563" s="2032"/>
      <c r="L563" s="2032"/>
    </row>
    <row r="564" spans="1:12" ht="15.75" customHeight="1">
      <c r="A564" s="2032"/>
      <c r="B564" s="2032"/>
      <c r="C564" s="2032"/>
      <c r="D564" s="2032"/>
      <c r="E564" s="2032"/>
      <c r="F564" s="2032"/>
      <c r="G564" s="2032"/>
      <c r="H564" s="2032"/>
      <c r="I564" s="2032"/>
      <c r="J564" s="2032"/>
      <c r="K564" s="2032"/>
      <c r="L564" s="2032"/>
    </row>
    <row r="565" spans="1:12" ht="15.75" customHeight="1">
      <c r="A565" s="2032"/>
      <c r="B565" s="2032"/>
      <c r="C565" s="2032"/>
      <c r="D565" s="2032"/>
      <c r="E565" s="2032"/>
      <c r="F565" s="2032"/>
      <c r="G565" s="2032"/>
      <c r="H565" s="2032"/>
      <c r="I565" s="2032"/>
      <c r="J565" s="2032"/>
      <c r="K565" s="2032"/>
      <c r="L565" s="2032"/>
    </row>
    <row r="566" spans="1:12" ht="15.75" customHeight="1">
      <c r="A566" s="2032"/>
      <c r="B566" s="2032"/>
      <c r="C566" s="2032"/>
      <c r="D566" s="2032"/>
      <c r="E566" s="2032"/>
      <c r="F566" s="2032"/>
      <c r="G566" s="2032"/>
      <c r="H566" s="2032"/>
      <c r="I566" s="2032"/>
      <c r="J566" s="2032"/>
      <c r="K566" s="2032"/>
      <c r="L566" s="2032"/>
    </row>
    <row r="567" spans="1:12" ht="15.75" customHeight="1">
      <c r="A567" s="2032"/>
      <c r="B567" s="2032"/>
      <c r="C567" s="2032"/>
      <c r="D567" s="2032"/>
      <c r="E567" s="2032"/>
      <c r="F567" s="2032"/>
      <c r="G567" s="2032"/>
      <c r="H567" s="2032"/>
      <c r="I567" s="2032"/>
      <c r="J567" s="2032"/>
      <c r="K567" s="2032"/>
      <c r="L567" s="2032"/>
    </row>
    <row r="568" spans="1:12" ht="15.75" customHeight="1">
      <c r="A568" s="2032"/>
      <c r="B568" s="2032"/>
      <c r="C568" s="2032"/>
      <c r="D568" s="2032"/>
      <c r="E568" s="2032"/>
      <c r="F568" s="2032"/>
      <c r="G568" s="2032"/>
      <c r="H568" s="2032"/>
      <c r="I568" s="2032"/>
      <c r="J568" s="2032"/>
      <c r="K568" s="2032"/>
      <c r="L568" s="2032"/>
    </row>
    <row r="569" spans="1:12" ht="15.75" customHeight="1">
      <c r="A569" s="2032"/>
      <c r="B569" s="2032"/>
      <c r="C569" s="2032"/>
      <c r="D569" s="2032"/>
      <c r="E569" s="2032"/>
      <c r="F569" s="2032"/>
      <c r="G569" s="2032"/>
      <c r="H569" s="2032"/>
      <c r="I569" s="2032"/>
      <c r="J569" s="2032"/>
      <c r="K569" s="2032"/>
      <c r="L569" s="2032"/>
    </row>
    <row r="570" spans="1:12" ht="15.75" customHeight="1">
      <c r="A570" s="2032"/>
      <c r="B570" s="2032"/>
      <c r="C570" s="2032"/>
      <c r="D570" s="2032"/>
      <c r="E570" s="2032"/>
      <c r="F570" s="2032"/>
      <c r="G570" s="2032"/>
      <c r="H570" s="2032"/>
      <c r="I570" s="2032"/>
      <c r="J570" s="2032"/>
      <c r="K570" s="2032"/>
      <c r="L570" s="2032"/>
    </row>
    <row r="571" spans="1:12" ht="15.75" customHeight="1">
      <c r="A571" s="2032"/>
      <c r="B571" s="2032"/>
      <c r="C571" s="2032"/>
      <c r="D571" s="2032"/>
      <c r="E571" s="2032"/>
      <c r="F571" s="2032"/>
      <c r="G571" s="2032"/>
      <c r="H571" s="2032"/>
      <c r="I571" s="2032"/>
      <c r="J571" s="2032"/>
      <c r="K571" s="2032"/>
      <c r="L571" s="2032"/>
    </row>
    <row r="572" spans="1:12" ht="15.75" customHeight="1">
      <c r="A572" s="2032"/>
      <c r="B572" s="2032"/>
      <c r="C572" s="2032"/>
      <c r="D572" s="2032"/>
      <c r="E572" s="2032"/>
      <c r="F572" s="2032"/>
      <c r="G572" s="2032"/>
      <c r="H572" s="2032"/>
      <c r="I572" s="2032"/>
      <c r="J572" s="2032"/>
      <c r="K572" s="2032"/>
      <c r="L572" s="2032"/>
    </row>
    <row r="573" spans="1:12" ht="15.75" customHeight="1">
      <c r="A573" s="2032"/>
      <c r="B573" s="2032"/>
      <c r="C573" s="2032"/>
      <c r="D573" s="2032"/>
      <c r="E573" s="2032"/>
      <c r="F573" s="2032"/>
      <c r="G573" s="2032"/>
      <c r="H573" s="2032"/>
      <c r="I573" s="2032"/>
      <c r="J573" s="2032"/>
      <c r="K573" s="2032"/>
      <c r="L573" s="2032"/>
    </row>
    <row r="574" spans="1:12" ht="15.75" customHeight="1">
      <c r="A574" s="2032"/>
      <c r="B574" s="2032"/>
      <c r="C574" s="2032"/>
      <c r="D574" s="2032"/>
      <c r="E574" s="2032"/>
      <c r="F574" s="2032"/>
      <c r="G574" s="2032"/>
      <c r="H574" s="2032"/>
      <c r="I574" s="2032"/>
      <c r="J574" s="2032"/>
      <c r="K574" s="2032"/>
      <c r="L574" s="2032"/>
    </row>
    <row r="575" spans="1:12" ht="15.75" customHeight="1">
      <c r="A575" s="2032"/>
      <c r="B575" s="2032"/>
      <c r="C575" s="2032"/>
      <c r="D575" s="2032"/>
      <c r="E575" s="2032"/>
      <c r="F575" s="2032"/>
      <c r="G575" s="2032"/>
      <c r="H575" s="2032"/>
      <c r="I575" s="2032"/>
      <c r="J575" s="2032"/>
      <c r="K575" s="2032"/>
      <c r="L575" s="2032"/>
    </row>
    <row r="576" spans="1:12" ht="15.75" customHeight="1">
      <c r="A576" s="2032"/>
      <c r="B576" s="2032"/>
      <c r="C576" s="2032"/>
      <c r="D576" s="2032"/>
      <c r="E576" s="2032"/>
      <c r="F576" s="2032"/>
      <c r="G576" s="2032"/>
      <c r="H576" s="2032"/>
      <c r="I576" s="2032"/>
      <c r="J576" s="2032"/>
      <c r="K576" s="2032"/>
      <c r="L576" s="2032"/>
    </row>
    <row r="577" spans="1:12" ht="15.75" customHeight="1">
      <c r="A577" s="2032"/>
      <c r="B577" s="2032"/>
      <c r="C577" s="2032"/>
      <c r="D577" s="2032"/>
      <c r="E577" s="2032"/>
      <c r="F577" s="2032"/>
      <c r="G577" s="2032"/>
      <c r="H577" s="2032"/>
      <c r="I577" s="2032"/>
      <c r="J577" s="2032"/>
      <c r="K577" s="2032"/>
      <c r="L577" s="2032"/>
    </row>
    <row r="578" spans="1:12" ht="15.75" customHeight="1">
      <c r="A578" s="2032"/>
      <c r="B578" s="2032"/>
      <c r="C578" s="2032"/>
      <c r="D578" s="2032"/>
      <c r="E578" s="2032"/>
      <c r="F578" s="2032"/>
      <c r="G578" s="2032"/>
      <c r="H578" s="2032"/>
      <c r="I578" s="2032"/>
      <c r="J578" s="2032"/>
      <c r="K578" s="2032"/>
      <c r="L578" s="2032"/>
    </row>
    <row r="579" spans="1:12" ht="15.75" customHeight="1">
      <c r="A579" s="2032"/>
      <c r="B579" s="2032"/>
      <c r="C579" s="2032"/>
      <c r="D579" s="2032"/>
      <c r="E579" s="2032"/>
      <c r="F579" s="2032"/>
      <c r="G579" s="2032"/>
      <c r="H579" s="2032"/>
      <c r="I579" s="2032"/>
      <c r="J579" s="2032"/>
      <c r="K579" s="2032"/>
      <c r="L579" s="2032"/>
    </row>
    <row r="580" spans="1:12" ht="15.75" customHeight="1">
      <c r="A580" s="2032"/>
      <c r="B580" s="2032"/>
      <c r="C580" s="2032"/>
      <c r="D580" s="2032"/>
      <c r="E580" s="2032"/>
      <c r="F580" s="2032"/>
      <c r="G580" s="2032"/>
      <c r="H580" s="2032"/>
      <c r="I580" s="2032"/>
      <c r="J580" s="2032"/>
      <c r="K580" s="2032"/>
      <c r="L580" s="2032"/>
    </row>
    <row r="581" spans="1:12" ht="15.75" customHeight="1">
      <c r="A581" s="2032"/>
      <c r="B581" s="2032"/>
      <c r="C581" s="2032"/>
      <c r="D581" s="2032"/>
      <c r="E581" s="2032"/>
      <c r="F581" s="2032"/>
      <c r="G581" s="2032"/>
      <c r="H581" s="2032"/>
      <c r="I581" s="2032"/>
      <c r="J581" s="2032"/>
      <c r="K581" s="2032"/>
      <c r="L581" s="2032"/>
    </row>
    <row r="582" spans="1:12" ht="15.75" customHeight="1">
      <c r="A582" s="2032"/>
      <c r="B582" s="2032"/>
      <c r="C582" s="2032"/>
      <c r="D582" s="2032"/>
      <c r="E582" s="2032"/>
      <c r="F582" s="2032"/>
      <c r="G582" s="2032"/>
      <c r="H582" s="2032"/>
      <c r="I582" s="2032"/>
      <c r="J582" s="2032"/>
      <c r="K582" s="2032"/>
      <c r="L582" s="2032"/>
    </row>
    <row r="583" spans="1:12" ht="15.75" customHeight="1">
      <c r="A583" s="2032"/>
      <c r="B583" s="2032"/>
      <c r="C583" s="2032"/>
      <c r="D583" s="2032"/>
      <c r="E583" s="2032"/>
      <c r="F583" s="2032"/>
      <c r="G583" s="2032"/>
      <c r="H583" s="2032"/>
      <c r="I583" s="2032"/>
      <c r="J583" s="2032"/>
      <c r="K583" s="2032"/>
      <c r="L583" s="2032"/>
    </row>
    <row r="584" spans="1:12" ht="15.75" customHeight="1">
      <c r="A584" s="2032"/>
      <c r="B584" s="2032"/>
      <c r="C584" s="2032"/>
      <c r="D584" s="2032"/>
      <c r="E584" s="2032"/>
      <c r="F584" s="2032"/>
      <c r="G584" s="2032"/>
      <c r="H584" s="2032"/>
      <c r="I584" s="2032"/>
      <c r="J584" s="2032"/>
      <c r="K584" s="2032"/>
      <c r="L584" s="2032"/>
    </row>
    <row r="585" spans="1:12" ht="15.75" customHeight="1">
      <c r="A585" s="2032"/>
      <c r="B585" s="2032"/>
      <c r="C585" s="2032"/>
      <c r="D585" s="2032"/>
      <c r="E585" s="2032"/>
      <c r="F585" s="2032"/>
      <c r="G585" s="2032"/>
      <c r="H585" s="2032"/>
      <c r="I585" s="2032"/>
      <c r="J585" s="2032"/>
      <c r="K585" s="2032"/>
      <c r="L585" s="2032"/>
    </row>
    <row r="586" spans="1:12" ht="15.75" customHeight="1">
      <c r="A586" s="2032"/>
      <c r="B586" s="2032"/>
      <c r="C586" s="2032"/>
      <c r="D586" s="2032"/>
      <c r="E586" s="2032"/>
      <c r="F586" s="2032"/>
      <c r="G586" s="2032"/>
      <c r="H586" s="2032"/>
      <c r="I586" s="2032"/>
      <c r="J586" s="2032"/>
      <c r="K586" s="2032"/>
      <c r="L586" s="2032"/>
    </row>
    <row r="587" spans="1:12" ht="15.75" customHeight="1">
      <c r="A587" s="2032"/>
      <c r="B587" s="2032"/>
      <c r="C587" s="2032"/>
      <c r="D587" s="2032"/>
      <c r="E587" s="2032"/>
      <c r="F587" s="2032"/>
      <c r="G587" s="2032"/>
      <c r="H587" s="2032"/>
      <c r="I587" s="2032"/>
      <c r="J587" s="2032"/>
      <c r="K587" s="2032"/>
      <c r="L587" s="2032"/>
    </row>
    <row r="588" spans="1:12" ht="15.75" customHeight="1">
      <c r="A588" s="2032"/>
      <c r="B588" s="2032"/>
      <c r="C588" s="2032"/>
      <c r="D588" s="2032"/>
      <c r="E588" s="2032"/>
      <c r="F588" s="2032"/>
      <c r="G588" s="2032"/>
      <c r="H588" s="2032"/>
      <c r="I588" s="2032"/>
      <c r="J588" s="2032"/>
      <c r="K588" s="2032"/>
      <c r="L588" s="2032"/>
    </row>
    <row r="589" spans="1:12" ht="15.75" customHeight="1">
      <c r="A589" s="2032"/>
      <c r="B589" s="2032"/>
      <c r="C589" s="2032"/>
      <c r="D589" s="2032"/>
      <c r="E589" s="2032"/>
      <c r="F589" s="2032"/>
      <c r="G589" s="2032"/>
      <c r="H589" s="2032"/>
      <c r="I589" s="2032"/>
      <c r="J589" s="2032"/>
      <c r="K589" s="2032"/>
      <c r="L589" s="2032"/>
    </row>
    <row r="590" spans="1:12" ht="15.75" customHeight="1">
      <c r="A590" s="2032"/>
      <c r="B590" s="2032"/>
      <c r="C590" s="2032"/>
      <c r="D590" s="2032"/>
      <c r="E590" s="2032"/>
      <c r="F590" s="2032"/>
      <c r="G590" s="2032"/>
      <c r="H590" s="2032"/>
      <c r="I590" s="2032"/>
      <c r="J590" s="2032"/>
      <c r="K590" s="2032"/>
      <c r="L590" s="2032"/>
    </row>
    <row r="591" spans="1:12" ht="15.75" customHeight="1">
      <c r="A591" s="2032"/>
      <c r="B591" s="2032"/>
      <c r="C591" s="2032"/>
      <c r="D591" s="2032"/>
      <c r="E591" s="2032"/>
      <c r="F591" s="2032"/>
      <c r="G591" s="2032"/>
      <c r="H591" s="2032"/>
      <c r="I591" s="2032"/>
      <c r="J591" s="2032"/>
      <c r="K591" s="2032"/>
      <c r="L591" s="2032"/>
    </row>
    <row r="592" spans="1:12" ht="15.75" customHeight="1">
      <c r="A592" s="2032"/>
      <c r="B592" s="2032"/>
      <c r="C592" s="2032"/>
      <c r="D592" s="2032"/>
      <c r="E592" s="2032"/>
      <c r="F592" s="2032"/>
      <c r="G592" s="2032"/>
      <c r="H592" s="2032"/>
      <c r="I592" s="2032"/>
      <c r="J592" s="2032"/>
      <c r="K592" s="2032"/>
      <c r="L592" s="2032"/>
    </row>
    <row r="593" spans="1:12" ht="15.75" customHeight="1">
      <c r="A593" s="2032"/>
      <c r="B593" s="2032"/>
      <c r="C593" s="2032"/>
      <c r="D593" s="2032"/>
      <c r="E593" s="2032"/>
      <c r="F593" s="2032"/>
      <c r="G593" s="2032"/>
      <c r="H593" s="2032"/>
      <c r="I593" s="2032"/>
      <c r="J593" s="2032"/>
      <c r="K593" s="2032"/>
      <c r="L593" s="2032"/>
    </row>
    <row r="594" spans="1:12" ht="15.75" customHeight="1">
      <c r="A594" s="2032"/>
      <c r="B594" s="2032"/>
      <c r="C594" s="2032"/>
      <c r="D594" s="2032"/>
      <c r="E594" s="2032"/>
      <c r="F594" s="2032"/>
      <c r="G594" s="2032"/>
      <c r="H594" s="2032"/>
      <c r="I594" s="2032"/>
      <c r="J594" s="2032"/>
      <c r="K594" s="2032"/>
      <c r="L594" s="2032"/>
    </row>
    <row r="595" spans="1:12" ht="15.75" customHeight="1">
      <c r="A595" s="2032"/>
      <c r="B595" s="2032"/>
      <c r="C595" s="2032"/>
      <c r="D595" s="2032"/>
      <c r="E595" s="2032"/>
      <c r="F595" s="2032"/>
      <c r="G595" s="2032"/>
      <c r="H595" s="2032"/>
      <c r="I595" s="2032"/>
      <c r="J595" s="2032"/>
      <c r="K595" s="2032"/>
      <c r="L595" s="2032"/>
    </row>
    <row r="596" spans="1:12" ht="15.75" customHeight="1">
      <c r="A596" s="2032"/>
      <c r="B596" s="2032"/>
      <c r="C596" s="2032"/>
      <c r="D596" s="2032"/>
      <c r="E596" s="2032"/>
      <c r="F596" s="2032"/>
      <c r="G596" s="2032"/>
      <c r="H596" s="2032"/>
      <c r="I596" s="2032"/>
      <c r="J596" s="2032"/>
      <c r="K596" s="2032"/>
      <c r="L596" s="2032"/>
    </row>
    <row r="597" spans="1:12" ht="15.75" customHeight="1">
      <c r="A597" s="2032"/>
      <c r="B597" s="2032"/>
      <c r="C597" s="2032"/>
      <c r="D597" s="2032"/>
      <c r="E597" s="2032"/>
      <c r="F597" s="2032"/>
      <c r="G597" s="2032"/>
      <c r="H597" s="2032"/>
      <c r="I597" s="2032"/>
      <c r="J597" s="2032"/>
      <c r="K597" s="2032"/>
      <c r="L597" s="2032"/>
    </row>
    <row r="598" spans="1:12" ht="15.75" customHeight="1">
      <c r="A598" s="2032"/>
      <c r="B598" s="2032"/>
      <c r="C598" s="2032"/>
      <c r="D598" s="2032"/>
      <c r="E598" s="2032"/>
      <c r="F598" s="2032"/>
      <c r="G598" s="2032"/>
      <c r="H598" s="2032"/>
      <c r="I598" s="2032"/>
      <c r="J598" s="2032"/>
      <c r="K598" s="2032"/>
      <c r="L598" s="2032"/>
    </row>
    <row r="599" spans="1:12" ht="15.75" customHeight="1">
      <c r="A599" s="2032"/>
      <c r="B599" s="2032"/>
      <c r="C599" s="2032"/>
      <c r="D599" s="2032"/>
      <c r="E599" s="2032"/>
      <c r="F599" s="2032"/>
      <c r="G599" s="2032"/>
      <c r="H599" s="2032"/>
      <c r="I599" s="2032"/>
      <c r="J599" s="2032"/>
      <c r="K599" s="2032"/>
      <c r="L599" s="2032"/>
    </row>
    <row r="600" spans="1:12" ht="15.75" customHeight="1">
      <c r="A600" s="2032"/>
      <c r="B600" s="2032"/>
      <c r="C600" s="2032"/>
      <c r="D600" s="2032"/>
      <c r="E600" s="2032"/>
      <c r="F600" s="2032"/>
      <c r="G600" s="2032"/>
      <c r="H600" s="2032"/>
      <c r="I600" s="2032"/>
      <c r="J600" s="2032"/>
      <c r="K600" s="2032"/>
      <c r="L600" s="2032"/>
    </row>
    <row r="601" spans="1:12" ht="15.75" customHeight="1">
      <c r="A601" s="2032"/>
      <c r="B601" s="2032"/>
      <c r="C601" s="2032"/>
      <c r="D601" s="2032"/>
      <c r="E601" s="2032"/>
      <c r="F601" s="2032"/>
      <c r="G601" s="2032"/>
      <c r="H601" s="2032"/>
      <c r="I601" s="2032"/>
      <c r="J601" s="2032"/>
      <c r="K601" s="2032"/>
      <c r="L601" s="2032"/>
    </row>
    <row r="602" spans="1:12" ht="15.75" customHeight="1">
      <c r="A602" s="2032"/>
      <c r="B602" s="2032"/>
      <c r="C602" s="2032"/>
      <c r="D602" s="2032"/>
      <c r="E602" s="2032"/>
      <c r="F602" s="2032"/>
      <c r="G602" s="2032"/>
      <c r="H602" s="2032"/>
      <c r="I602" s="2032"/>
      <c r="J602" s="2032"/>
      <c r="K602" s="2032"/>
      <c r="L602" s="2032"/>
    </row>
    <row r="603" spans="1:12" ht="15.75" customHeight="1">
      <c r="A603" s="2032"/>
      <c r="B603" s="2032"/>
      <c r="C603" s="2032"/>
      <c r="D603" s="2032"/>
      <c r="E603" s="2032"/>
      <c r="F603" s="2032"/>
      <c r="G603" s="2032"/>
      <c r="H603" s="2032"/>
      <c r="I603" s="2032"/>
      <c r="J603" s="2032"/>
      <c r="K603" s="2032"/>
      <c r="L603" s="2032"/>
    </row>
    <row r="604" spans="1:12" ht="15.75" customHeight="1">
      <c r="A604" s="2032"/>
      <c r="B604" s="2032"/>
      <c r="C604" s="2032"/>
      <c r="D604" s="2032"/>
      <c r="E604" s="2032"/>
      <c r="F604" s="2032"/>
      <c r="G604" s="2032"/>
      <c r="H604" s="2032"/>
      <c r="I604" s="2032"/>
      <c r="J604" s="2032"/>
      <c r="K604" s="2032"/>
      <c r="L604" s="2032"/>
    </row>
    <row r="605" spans="1:12" ht="15.75" customHeight="1">
      <c r="A605" s="2032"/>
      <c r="B605" s="2032"/>
      <c r="C605" s="2032"/>
      <c r="D605" s="2032"/>
      <c r="E605" s="2032"/>
      <c r="F605" s="2032"/>
      <c r="G605" s="2032"/>
      <c r="H605" s="2032"/>
      <c r="I605" s="2032"/>
      <c r="J605" s="2032"/>
      <c r="K605" s="2032"/>
      <c r="L605" s="2032"/>
    </row>
    <row r="606" spans="1:12" ht="15.75" customHeight="1">
      <c r="A606" s="2032"/>
      <c r="B606" s="2032"/>
      <c r="C606" s="2032"/>
      <c r="D606" s="2032"/>
      <c r="E606" s="2032"/>
      <c r="F606" s="2032"/>
      <c r="G606" s="2032"/>
      <c r="H606" s="2032"/>
      <c r="I606" s="2032"/>
      <c r="J606" s="2032"/>
      <c r="K606" s="2032"/>
      <c r="L606" s="2032"/>
    </row>
    <row r="607" spans="1:12" ht="15.75" customHeight="1">
      <c r="A607" s="2032"/>
      <c r="B607" s="2032"/>
      <c r="C607" s="2032"/>
      <c r="D607" s="2032"/>
      <c r="E607" s="2032"/>
      <c r="F607" s="2032"/>
      <c r="G607" s="2032"/>
      <c r="H607" s="2032"/>
      <c r="I607" s="2032"/>
      <c r="J607" s="2032"/>
      <c r="K607" s="2032"/>
      <c r="L607" s="2032"/>
    </row>
    <row r="608" spans="1:12" ht="15.75" customHeight="1">
      <c r="A608" s="2032"/>
      <c r="B608" s="2032"/>
      <c r="C608" s="2032"/>
      <c r="D608" s="2032"/>
      <c r="E608" s="2032"/>
      <c r="F608" s="2032"/>
      <c r="G608" s="2032"/>
      <c r="H608" s="2032"/>
      <c r="I608" s="2032"/>
      <c r="J608" s="2032"/>
      <c r="K608" s="2032"/>
      <c r="L608" s="2032"/>
    </row>
    <row r="609" spans="1:12" ht="15.75" customHeight="1">
      <c r="A609" s="2032"/>
      <c r="B609" s="2032"/>
      <c r="C609" s="2032"/>
      <c r="D609" s="2032"/>
      <c r="E609" s="2032"/>
      <c r="F609" s="2032"/>
      <c r="G609" s="2032"/>
      <c r="H609" s="2032"/>
      <c r="I609" s="2032"/>
      <c r="J609" s="2032"/>
      <c r="K609" s="2032"/>
      <c r="L609" s="2032"/>
    </row>
    <row r="610" spans="1:12" ht="15.75" customHeight="1">
      <c r="A610" s="2032"/>
      <c r="B610" s="2032"/>
      <c r="C610" s="2032"/>
      <c r="D610" s="2032"/>
      <c r="E610" s="2032"/>
      <c r="F610" s="2032"/>
      <c r="G610" s="2032"/>
      <c r="H610" s="2032"/>
      <c r="I610" s="2032"/>
      <c r="J610" s="2032"/>
      <c r="K610" s="2032"/>
      <c r="L610" s="2032"/>
    </row>
    <row r="611" spans="1:12" ht="15.75" customHeight="1">
      <c r="A611" s="2032"/>
      <c r="B611" s="2032"/>
      <c r="C611" s="2032"/>
      <c r="D611" s="2032"/>
      <c r="E611" s="2032"/>
      <c r="F611" s="2032"/>
      <c r="G611" s="2032"/>
      <c r="H611" s="2032"/>
      <c r="I611" s="2032"/>
      <c r="J611" s="2032"/>
      <c r="K611" s="2032"/>
      <c r="L611" s="2032"/>
    </row>
    <row r="612" spans="1:12" ht="15.75" customHeight="1">
      <c r="A612" s="2032"/>
      <c r="B612" s="2032"/>
      <c r="C612" s="2032"/>
      <c r="D612" s="2032"/>
      <c r="E612" s="2032"/>
      <c r="F612" s="2032"/>
      <c r="G612" s="2032"/>
      <c r="H612" s="2032"/>
      <c r="I612" s="2032"/>
      <c r="J612" s="2032"/>
      <c r="K612" s="2032"/>
      <c r="L612" s="2032"/>
    </row>
    <row r="613" spans="1:12" ht="15.75" customHeight="1">
      <c r="A613" s="2032"/>
      <c r="B613" s="2032"/>
      <c r="C613" s="2032"/>
      <c r="D613" s="2032"/>
      <c r="E613" s="2032"/>
      <c r="F613" s="2032"/>
      <c r="G613" s="2032"/>
      <c r="H613" s="2032"/>
      <c r="I613" s="2032"/>
      <c r="J613" s="2032"/>
      <c r="K613" s="2032"/>
      <c r="L613" s="2032"/>
    </row>
    <row r="614" spans="1:12" ht="15.75" customHeight="1">
      <c r="A614" s="2032"/>
      <c r="B614" s="2032"/>
      <c r="C614" s="2032"/>
      <c r="D614" s="2032"/>
      <c r="E614" s="2032"/>
      <c r="F614" s="2032"/>
      <c r="G614" s="2032"/>
      <c r="H614" s="2032"/>
      <c r="I614" s="2032"/>
      <c r="J614" s="2032"/>
      <c r="K614" s="2032"/>
      <c r="L614" s="2032"/>
    </row>
    <row r="615" spans="1:12" ht="15.75" customHeight="1">
      <c r="A615" s="2032"/>
      <c r="B615" s="2032"/>
      <c r="C615" s="2032"/>
      <c r="D615" s="2032"/>
      <c r="E615" s="2032"/>
      <c r="F615" s="2032"/>
      <c r="G615" s="2032"/>
      <c r="H615" s="2032"/>
      <c r="I615" s="2032"/>
      <c r="J615" s="2032"/>
      <c r="K615" s="2032"/>
      <c r="L615" s="2032"/>
    </row>
    <row r="616" spans="1:12" ht="15.75" customHeight="1">
      <c r="A616" s="2032"/>
      <c r="B616" s="2032"/>
      <c r="C616" s="2032"/>
      <c r="D616" s="2032"/>
      <c r="E616" s="2032"/>
      <c r="F616" s="2032"/>
      <c r="G616" s="2032"/>
      <c r="H616" s="2032"/>
      <c r="I616" s="2032"/>
      <c r="J616" s="2032"/>
      <c r="K616" s="2032"/>
      <c r="L616" s="2032"/>
    </row>
    <row r="617" spans="1:12" ht="15.75" customHeight="1">
      <c r="A617" s="2032"/>
      <c r="B617" s="2032"/>
      <c r="C617" s="2032"/>
      <c r="D617" s="2032"/>
      <c r="E617" s="2032"/>
      <c r="F617" s="2032"/>
      <c r="G617" s="2032"/>
      <c r="H617" s="2032"/>
      <c r="I617" s="2032"/>
      <c r="J617" s="2032"/>
      <c r="K617" s="2032"/>
      <c r="L617" s="2032"/>
    </row>
    <row r="618" spans="1:12" ht="15.75" customHeight="1">
      <c r="A618" s="2032"/>
      <c r="B618" s="2032"/>
      <c r="C618" s="2032"/>
      <c r="D618" s="2032"/>
      <c r="E618" s="2032"/>
      <c r="F618" s="2032"/>
      <c r="G618" s="2032"/>
      <c r="H618" s="2032"/>
      <c r="I618" s="2032"/>
      <c r="J618" s="2032"/>
      <c r="K618" s="2032"/>
      <c r="L618" s="2032"/>
    </row>
    <row r="619" spans="1:12" ht="15.75" customHeight="1">
      <c r="A619" s="2032"/>
      <c r="B619" s="2032"/>
      <c r="C619" s="2032"/>
      <c r="D619" s="2032"/>
      <c r="E619" s="2032"/>
      <c r="F619" s="2032"/>
      <c r="G619" s="2032"/>
      <c r="H619" s="2032"/>
      <c r="I619" s="2032"/>
      <c r="J619" s="2032"/>
      <c r="K619" s="2032"/>
      <c r="L619" s="2032"/>
    </row>
    <row r="620" spans="1:12" ht="15.75" customHeight="1">
      <c r="A620" s="2032"/>
      <c r="B620" s="2032"/>
      <c r="C620" s="2032"/>
      <c r="D620" s="2032"/>
      <c r="E620" s="2032"/>
      <c r="F620" s="2032"/>
      <c r="G620" s="2032"/>
      <c r="H620" s="2032"/>
      <c r="I620" s="2032"/>
      <c r="J620" s="2032"/>
      <c r="K620" s="2032"/>
      <c r="L620" s="2032"/>
    </row>
    <row r="621" spans="1:12" ht="15.75" customHeight="1">
      <c r="A621" s="2032"/>
      <c r="B621" s="2032"/>
      <c r="C621" s="2032"/>
      <c r="D621" s="2032"/>
      <c r="E621" s="2032"/>
      <c r="F621" s="2032"/>
      <c r="G621" s="2032"/>
      <c r="H621" s="2032"/>
      <c r="I621" s="2032"/>
      <c r="J621" s="2032"/>
      <c r="K621" s="2032"/>
      <c r="L621" s="2032"/>
    </row>
    <row r="622" spans="1:12" ht="15.75" customHeight="1">
      <c r="A622" s="2032"/>
      <c r="B622" s="2032"/>
      <c r="C622" s="2032"/>
      <c r="D622" s="2032"/>
      <c r="E622" s="2032"/>
      <c r="F622" s="2032"/>
      <c r="G622" s="2032"/>
      <c r="H622" s="2032"/>
      <c r="I622" s="2032"/>
      <c r="J622" s="2032"/>
      <c r="K622" s="2032"/>
      <c r="L622" s="2032"/>
    </row>
    <row r="623" spans="1:12" ht="15.75" customHeight="1">
      <c r="A623" s="2032"/>
      <c r="B623" s="2032"/>
      <c r="C623" s="2032"/>
      <c r="D623" s="2032"/>
      <c r="E623" s="2032"/>
      <c r="F623" s="2032"/>
      <c r="G623" s="2032"/>
      <c r="H623" s="2032"/>
      <c r="I623" s="2032"/>
      <c r="J623" s="2032"/>
      <c r="K623" s="2032"/>
      <c r="L623" s="2032"/>
    </row>
    <row r="624" spans="1:12" ht="15.75" customHeight="1">
      <c r="A624" s="2032"/>
      <c r="B624" s="2032"/>
      <c r="C624" s="2032"/>
      <c r="D624" s="2032"/>
      <c r="E624" s="2032"/>
      <c r="F624" s="2032"/>
      <c r="G624" s="2032"/>
      <c r="H624" s="2032"/>
      <c r="I624" s="2032"/>
      <c r="J624" s="2032"/>
      <c r="K624" s="2032"/>
      <c r="L624" s="2032"/>
    </row>
    <row r="625" spans="1:12" ht="15.75" customHeight="1">
      <c r="A625" s="2032"/>
      <c r="B625" s="2032"/>
      <c r="C625" s="2032"/>
      <c r="D625" s="2032"/>
      <c r="E625" s="2032"/>
      <c r="F625" s="2032"/>
      <c r="G625" s="2032"/>
      <c r="H625" s="2032"/>
      <c r="I625" s="2032"/>
      <c r="J625" s="2032"/>
      <c r="K625" s="2032"/>
      <c r="L625" s="2032"/>
    </row>
    <row r="626" spans="1:12" ht="15.75" customHeight="1">
      <c r="A626" s="2032"/>
      <c r="B626" s="2032"/>
      <c r="C626" s="2032"/>
      <c r="D626" s="2032"/>
      <c r="E626" s="2032"/>
      <c r="F626" s="2032"/>
      <c r="G626" s="2032"/>
      <c r="H626" s="2032"/>
      <c r="I626" s="2032"/>
      <c r="J626" s="2032"/>
      <c r="K626" s="2032"/>
      <c r="L626" s="2032"/>
    </row>
    <row r="627" spans="1:12" ht="15.75" customHeight="1">
      <c r="A627" s="2032"/>
      <c r="B627" s="2032"/>
      <c r="C627" s="2032"/>
      <c r="D627" s="2032"/>
      <c r="E627" s="2032"/>
      <c r="F627" s="2032"/>
      <c r="G627" s="2032"/>
      <c r="H627" s="2032"/>
      <c r="I627" s="2032"/>
      <c r="J627" s="2032"/>
      <c r="K627" s="2032"/>
      <c r="L627" s="2032"/>
    </row>
    <row r="628" spans="1:12" ht="15.75" customHeight="1">
      <c r="A628" s="2032"/>
      <c r="B628" s="2032"/>
      <c r="C628" s="2032"/>
      <c r="D628" s="2032"/>
      <c r="E628" s="2032"/>
      <c r="F628" s="2032"/>
      <c r="G628" s="2032"/>
      <c r="H628" s="2032"/>
      <c r="I628" s="2032"/>
      <c r="J628" s="2032"/>
      <c r="K628" s="2032"/>
      <c r="L628" s="2032"/>
    </row>
    <row r="629" spans="1:12" ht="15.75" customHeight="1">
      <c r="A629" s="2032"/>
      <c r="B629" s="2032"/>
      <c r="C629" s="2032"/>
      <c r="D629" s="2032"/>
      <c r="E629" s="2032"/>
      <c r="F629" s="2032"/>
      <c r="G629" s="2032"/>
      <c r="H629" s="2032"/>
      <c r="I629" s="2032"/>
      <c r="J629" s="2032"/>
      <c r="K629" s="2032"/>
      <c r="L629" s="2032"/>
    </row>
    <row r="630" spans="1:12" ht="15.75" customHeight="1">
      <c r="A630" s="2032"/>
      <c r="B630" s="2032"/>
      <c r="C630" s="2032"/>
      <c r="D630" s="2032"/>
      <c r="E630" s="2032"/>
      <c r="F630" s="2032"/>
      <c r="G630" s="2032"/>
      <c r="H630" s="2032"/>
      <c r="I630" s="2032"/>
      <c r="J630" s="2032"/>
      <c r="K630" s="2032"/>
      <c r="L630" s="2032"/>
    </row>
    <row r="631" spans="1:12" ht="15.75" customHeight="1">
      <c r="A631" s="2032"/>
      <c r="B631" s="2032"/>
      <c r="C631" s="2032"/>
      <c r="D631" s="2032"/>
      <c r="E631" s="2032"/>
      <c r="F631" s="2032"/>
      <c r="G631" s="2032"/>
      <c r="H631" s="2032"/>
      <c r="I631" s="2032"/>
      <c r="J631" s="2032"/>
      <c r="K631" s="2032"/>
      <c r="L631" s="2032"/>
    </row>
    <row r="632" spans="1:12" ht="15.75" customHeight="1">
      <c r="A632" s="2032"/>
      <c r="B632" s="2032"/>
      <c r="C632" s="2032"/>
      <c r="D632" s="2032"/>
      <c r="E632" s="2032"/>
      <c r="F632" s="2032"/>
      <c r="G632" s="2032"/>
      <c r="H632" s="2032"/>
      <c r="I632" s="2032"/>
      <c r="J632" s="2032"/>
      <c r="K632" s="2032"/>
      <c r="L632" s="2032"/>
    </row>
    <row r="633" spans="1:12" ht="15.75" customHeight="1">
      <c r="A633" s="2032"/>
      <c r="B633" s="2032"/>
      <c r="C633" s="2032"/>
      <c r="D633" s="2032"/>
      <c r="E633" s="2032"/>
      <c r="F633" s="2032"/>
      <c r="G633" s="2032"/>
      <c r="H633" s="2032"/>
      <c r="I633" s="2032"/>
      <c r="J633" s="2032"/>
      <c r="K633" s="2032"/>
      <c r="L633" s="2032"/>
    </row>
    <row r="634" spans="1:12" ht="15.75" customHeight="1">
      <c r="A634" s="2032"/>
      <c r="B634" s="2032"/>
      <c r="C634" s="2032"/>
      <c r="D634" s="2032"/>
      <c r="E634" s="2032"/>
      <c r="F634" s="2032"/>
      <c r="G634" s="2032"/>
      <c r="H634" s="2032"/>
      <c r="I634" s="2032"/>
      <c r="J634" s="2032"/>
      <c r="K634" s="2032"/>
      <c r="L634" s="2032"/>
    </row>
    <row r="635" spans="1:12" ht="15.75" customHeight="1">
      <c r="A635" s="2032"/>
      <c r="B635" s="2032"/>
      <c r="C635" s="2032"/>
      <c r="D635" s="2032"/>
      <c r="E635" s="2032"/>
      <c r="F635" s="2032"/>
      <c r="G635" s="2032"/>
      <c r="H635" s="2032"/>
      <c r="I635" s="2032"/>
      <c r="J635" s="2032"/>
      <c r="K635" s="2032"/>
      <c r="L635" s="2032"/>
    </row>
    <row r="636" spans="1:12" ht="15.75" customHeight="1">
      <c r="A636" s="2032"/>
      <c r="B636" s="2032"/>
      <c r="C636" s="2032"/>
      <c r="D636" s="2032"/>
      <c r="E636" s="2032"/>
      <c r="F636" s="2032"/>
      <c r="G636" s="2032"/>
      <c r="H636" s="2032"/>
      <c r="I636" s="2032"/>
      <c r="J636" s="2032"/>
      <c r="K636" s="2032"/>
      <c r="L636" s="2032"/>
    </row>
    <row r="637" spans="1:12" ht="15.75" customHeight="1">
      <c r="A637" s="2032"/>
      <c r="B637" s="2032"/>
      <c r="C637" s="2032"/>
      <c r="D637" s="2032"/>
      <c r="E637" s="2032"/>
      <c r="F637" s="2032"/>
      <c r="G637" s="2032"/>
      <c r="H637" s="2032"/>
      <c r="I637" s="2032"/>
      <c r="J637" s="2032"/>
      <c r="K637" s="2032"/>
      <c r="L637" s="2032"/>
    </row>
    <row r="638" spans="1:12" ht="15.75" customHeight="1">
      <c r="A638" s="2032"/>
      <c r="B638" s="2032"/>
      <c r="C638" s="2032"/>
      <c r="D638" s="2032"/>
      <c r="E638" s="2032"/>
      <c r="F638" s="2032"/>
      <c r="G638" s="2032"/>
      <c r="H638" s="2032"/>
      <c r="I638" s="2032"/>
      <c r="J638" s="2032"/>
      <c r="K638" s="2032"/>
      <c r="L638" s="2032"/>
    </row>
    <row r="639" spans="1:12" ht="15.75" customHeight="1">
      <c r="A639" s="2032"/>
      <c r="B639" s="2032"/>
      <c r="C639" s="2032"/>
      <c r="D639" s="2032"/>
      <c r="E639" s="2032"/>
      <c r="F639" s="2032"/>
      <c r="G639" s="2032"/>
      <c r="H639" s="2032"/>
      <c r="I639" s="2032"/>
      <c r="J639" s="2032"/>
      <c r="K639" s="2032"/>
      <c r="L639" s="2032"/>
    </row>
    <row r="640" spans="1:12" ht="15.75" customHeight="1">
      <c r="A640" s="2032"/>
      <c r="B640" s="2032"/>
      <c r="C640" s="2032"/>
      <c r="D640" s="2032"/>
      <c r="E640" s="2032"/>
      <c r="F640" s="2032"/>
      <c r="G640" s="2032"/>
      <c r="H640" s="2032"/>
      <c r="I640" s="2032"/>
      <c r="J640" s="2032"/>
      <c r="K640" s="2032"/>
      <c r="L640" s="2032"/>
    </row>
    <row r="641" spans="1:12" ht="15.75" customHeight="1">
      <c r="A641" s="2032"/>
      <c r="B641" s="2032"/>
      <c r="C641" s="2032"/>
      <c r="D641" s="2032"/>
      <c r="E641" s="2032"/>
      <c r="F641" s="2032"/>
      <c r="G641" s="2032"/>
      <c r="H641" s="2032"/>
      <c r="I641" s="2032"/>
      <c r="J641" s="2032"/>
      <c r="K641" s="2032"/>
      <c r="L641" s="2032"/>
    </row>
    <row r="642" spans="1:12" ht="15.75" customHeight="1">
      <c r="A642" s="2032"/>
      <c r="B642" s="2032"/>
      <c r="C642" s="2032"/>
      <c r="D642" s="2032"/>
      <c r="E642" s="2032"/>
      <c r="F642" s="2032"/>
      <c r="G642" s="2032"/>
      <c r="H642" s="2032"/>
      <c r="I642" s="2032"/>
      <c r="J642" s="2032"/>
      <c r="K642" s="2032"/>
      <c r="L642" s="2032"/>
    </row>
    <row r="643" spans="1:12" ht="15.75" customHeight="1">
      <c r="A643" s="2032"/>
      <c r="B643" s="2032"/>
      <c r="C643" s="2032"/>
      <c r="D643" s="2032"/>
      <c r="E643" s="2032"/>
      <c r="F643" s="2032"/>
      <c r="G643" s="2032"/>
      <c r="H643" s="2032"/>
      <c r="I643" s="2032"/>
      <c r="J643" s="2032"/>
      <c r="K643" s="2032"/>
      <c r="L643" s="2032"/>
    </row>
    <row r="644" spans="1:12" ht="15.75" customHeight="1">
      <c r="A644" s="2032"/>
      <c r="B644" s="2032"/>
      <c r="C644" s="2032"/>
      <c r="D644" s="2032"/>
      <c r="E644" s="2032"/>
      <c r="F644" s="2032"/>
      <c r="G644" s="2032"/>
      <c r="H644" s="2032"/>
      <c r="I644" s="2032"/>
      <c r="J644" s="2032"/>
      <c r="K644" s="2032"/>
      <c r="L644" s="2032"/>
    </row>
    <row r="645" spans="1:12" ht="15.75" customHeight="1">
      <c r="A645" s="2032"/>
      <c r="B645" s="2032"/>
      <c r="C645" s="2032"/>
      <c r="D645" s="2032"/>
      <c r="E645" s="2032"/>
      <c r="F645" s="2032"/>
      <c r="G645" s="2032"/>
      <c r="H645" s="2032"/>
      <c r="I645" s="2032"/>
      <c r="J645" s="2032"/>
      <c r="K645" s="2032"/>
      <c r="L645" s="2032"/>
    </row>
    <row r="646" spans="1:12" ht="15.75" customHeight="1">
      <c r="A646" s="2032"/>
      <c r="B646" s="2032"/>
      <c r="C646" s="2032"/>
      <c r="D646" s="2032"/>
      <c r="E646" s="2032"/>
      <c r="F646" s="2032"/>
      <c r="G646" s="2032"/>
      <c r="H646" s="2032"/>
      <c r="I646" s="2032"/>
      <c r="J646" s="2032"/>
      <c r="K646" s="2032"/>
      <c r="L646" s="2032"/>
    </row>
    <row r="647" spans="1:12" ht="15.75" customHeight="1">
      <c r="A647" s="2032"/>
      <c r="B647" s="2032"/>
      <c r="C647" s="2032"/>
      <c r="D647" s="2032"/>
      <c r="E647" s="2032"/>
      <c r="F647" s="2032"/>
      <c r="G647" s="2032"/>
      <c r="H647" s="2032"/>
      <c r="I647" s="2032"/>
      <c r="J647" s="2032"/>
      <c r="K647" s="2032"/>
      <c r="L647" s="2032"/>
    </row>
    <row r="648" spans="1:12" ht="15.75" customHeight="1">
      <c r="A648" s="2032"/>
      <c r="B648" s="2032"/>
      <c r="C648" s="2032"/>
      <c r="D648" s="2032"/>
      <c r="E648" s="2032"/>
      <c r="F648" s="2032"/>
      <c r="G648" s="2032"/>
      <c r="H648" s="2032"/>
      <c r="I648" s="2032"/>
      <c r="J648" s="2032"/>
      <c r="K648" s="2032"/>
      <c r="L648" s="2032"/>
    </row>
    <row r="649" spans="1:12" ht="15.75" customHeight="1">
      <c r="A649" s="2032"/>
      <c r="B649" s="2032"/>
      <c r="C649" s="2032"/>
      <c r="D649" s="2032"/>
      <c r="E649" s="2032"/>
      <c r="F649" s="2032"/>
      <c r="G649" s="2032"/>
      <c r="H649" s="2032"/>
      <c r="I649" s="2032"/>
      <c r="J649" s="2032"/>
      <c r="K649" s="2032"/>
      <c r="L649" s="2032"/>
    </row>
    <row r="650" spans="1:12" ht="15.75" customHeight="1">
      <c r="A650" s="2032"/>
      <c r="B650" s="2032"/>
      <c r="C650" s="2032"/>
      <c r="D650" s="2032"/>
      <c r="E650" s="2032"/>
      <c r="F650" s="2032"/>
      <c r="G650" s="2032"/>
      <c r="H650" s="2032"/>
      <c r="I650" s="2032"/>
      <c r="J650" s="2032"/>
      <c r="K650" s="2032"/>
      <c r="L650" s="2032"/>
    </row>
    <row r="651" spans="1:12" ht="15.75" customHeight="1">
      <c r="A651" s="2032"/>
      <c r="B651" s="2032"/>
      <c r="C651" s="2032"/>
      <c r="D651" s="2032"/>
      <c r="E651" s="2032"/>
      <c r="F651" s="2032"/>
      <c r="G651" s="2032"/>
      <c r="H651" s="2032"/>
      <c r="I651" s="2032"/>
      <c r="J651" s="2032"/>
      <c r="K651" s="2032"/>
      <c r="L651" s="2032"/>
    </row>
    <row r="652" spans="1:12" ht="15.75" customHeight="1">
      <c r="A652" s="2032"/>
      <c r="B652" s="2032"/>
      <c r="C652" s="2032"/>
      <c r="D652" s="2032"/>
      <c r="E652" s="2032"/>
      <c r="F652" s="2032"/>
      <c r="G652" s="2032"/>
      <c r="H652" s="2032"/>
      <c r="I652" s="2032"/>
      <c r="J652" s="2032"/>
      <c r="K652" s="2032"/>
      <c r="L652" s="2032"/>
    </row>
    <row r="653" spans="1:12" ht="15.75" customHeight="1">
      <c r="A653" s="2032"/>
      <c r="B653" s="2032"/>
      <c r="C653" s="2032"/>
      <c r="D653" s="2032"/>
      <c r="E653" s="2032"/>
      <c r="F653" s="2032"/>
      <c r="G653" s="2032"/>
      <c r="H653" s="2032"/>
      <c r="I653" s="2032"/>
      <c r="J653" s="2032"/>
      <c r="K653" s="2032"/>
      <c r="L653" s="2032"/>
    </row>
    <row r="654" spans="1:12" ht="15.75" customHeight="1">
      <c r="A654" s="2032"/>
      <c r="B654" s="2032"/>
      <c r="C654" s="2032"/>
      <c r="D654" s="2032"/>
      <c r="E654" s="2032"/>
      <c r="F654" s="2032"/>
      <c r="G654" s="2032"/>
      <c r="H654" s="2032"/>
      <c r="I654" s="2032"/>
      <c r="J654" s="2032"/>
      <c r="K654" s="2032"/>
      <c r="L654" s="2032"/>
    </row>
    <row r="655" spans="1:12" ht="15.75" customHeight="1">
      <c r="A655" s="2032"/>
      <c r="B655" s="2032"/>
      <c r="C655" s="2032"/>
      <c r="D655" s="2032"/>
      <c r="E655" s="2032"/>
      <c r="F655" s="2032"/>
      <c r="G655" s="2032"/>
      <c r="H655" s="2032"/>
      <c r="I655" s="2032"/>
      <c r="J655" s="2032"/>
      <c r="K655" s="2032"/>
      <c r="L655" s="2032"/>
    </row>
    <row r="656" spans="1:12" ht="15.75" customHeight="1">
      <c r="A656" s="2032"/>
      <c r="B656" s="2032"/>
      <c r="C656" s="2032"/>
      <c r="D656" s="2032"/>
      <c r="E656" s="2032"/>
      <c r="F656" s="2032"/>
      <c r="G656" s="2032"/>
      <c r="H656" s="2032"/>
      <c r="I656" s="2032"/>
      <c r="J656" s="2032"/>
      <c r="K656" s="2032"/>
      <c r="L656" s="2032"/>
    </row>
    <row r="657" spans="1:12" ht="15.75" customHeight="1">
      <c r="A657" s="2032"/>
      <c r="B657" s="2032"/>
      <c r="C657" s="2032"/>
      <c r="D657" s="2032"/>
      <c r="E657" s="2032"/>
      <c r="F657" s="2032"/>
      <c r="G657" s="2032"/>
      <c r="H657" s="2032"/>
      <c r="I657" s="2032"/>
      <c r="J657" s="2032"/>
      <c r="K657" s="2032"/>
      <c r="L657" s="2032"/>
    </row>
    <row r="658" spans="1:12" ht="15.75" customHeight="1">
      <c r="A658" s="2032"/>
      <c r="B658" s="2032"/>
      <c r="C658" s="2032"/>
      <c r="D658" s="2032"/>
      <c r="E658" s="2032"/>
      <c r="F658" s="2032"/>
      <c r="G658" s="2032"/>
      <c r="H658" s="2032"/>
      <c r="I658" s="2032"/>
      <c r="J658" s="2032"/>
      <c r="K658" s="2032"/>
      <c r="L658" s="2032"/>
    </row>
    <row r="659" spans="1:12" ht="15.75" customHeight="1">
      <c r="A659" s="2032"/>
      <c r="B659" s="2032"/>
      <c r="C659" s="2032"/>
      <c r="D659" s="2032"/>
      <c r="E659" s="2032"/>
      <c r="F659" s="2032"/>
      <c r="G659" s="2032"/>
      <c r="H659" s="2032"/>
      <c r="I659" s="2032"/>
      <c r="J659" s="2032"/>
      <c r="K659" s="2032"/>
      <c r="L659" s="2032"/>
    </row>
    <row r="660" spans="1:12" ht="15.75" customHeight="1">
      <c r="A660" s="2032"/>
      <c r="B660" s="2032"/>
      <c r="C660" s="2032"/>
      <c r="D660" s="2032"/>
      <c r="E660" s="2032"/>
      <c r="F660" s="2032"/>
      <c r="G660" s="2032"/>
      <c r="H660" s="2032"/>
      <c r="I660" s="2032"/>
      <c r="J660" s="2032"/>
      <c r="K660" s="2032"/>
      <c r="L660" s="2032"/>
    </row>
    <row r="661" spans="1:12" ht="15.75" customHeight="1">
      <c r="A661" s="2032"/>
      <c r="B661" s="2032"/>
      <c r="C661" s="2032"/>
      <c r="D661" s="2032"/>
      <c r="E661" s="2032"/>
      <c r="F661" s="2032"/>
      <c r="G661" s="2032"/>
      <c r="H661" s="2032"/>
      <c r="I661" s="2032"/>
      <c r="J661" s="2032"/>
      <c r="K661" s="2032"/>
      <c r="L661" s="2032"/>
    </row>
    <row r="662" spans="1:12" ht="15.75" customHeight="1">
      <c r="A662" s="2032"/>
      <c r="B662" s="2032"/>
      <c r="C662" s="2032"/>
      <c r="D662" s="2032"/>
      <c r="E662" s="2032"/>
      <c r="F662" s="2032"/>
      <c r="G662" s="2032"/>
      <c r="H662" s="2032"/>
      <c r="I662" s="2032"/>
      <c r="J662" s="2032"/>
      <c r="K662" s="2032"/>
      <c r="L662" s="2032"/>
    </row>
    <row r="663" spans="1:12" ht="15.75" customHeight="1">
      <c r="A663" s="2032"/>
      <c r="B663" s="2032"/>
      <c r="C663" s="2032"/>
      <c r="D663" s="2032"/>
      <c r="E663" s="2032"/>
      <c r="F663" s="2032"/>
      <c r="G663" s="2032"/>
      <c r="H663" s="2032"/>
      <c r="I663" s="2032"/>
      <c r="J663" s="2032"/>
      <c r="K663" s="2032"/>
      <c r="L663" s="2032"/>
    </row>
    <row r="664" spans="1:12" ht="15.75" customHeight="1">
      <c r="A664" s="2032"/>
      <c r="B664" s="2032"/>
      <c r="C664" s="2032"/>
      <c r="D664" s="2032"/>
      <c r="E664" s="2032"/>
      <c r="F664" s="2032"/>
      <c r="G664" s="2032"/>
      <c r="H664" s="2032"/>
      <c r="I664" s="2032"/>
      <c r="J664" s="2032"/>
      <c r="K664" s="2032"/>
      <c r="L664" s="2032"/>
    </row>
    <row r="665" spans="1:12" ht="15.75" customHeight="1">
      <c r="A665" s="2032"/>
      <c r="B665" s="2032"/>
      <c r="C665" s="2032"/>
      <c r="D665" s="2032"/>
      <c r="E665" s="2032"/>
      <c r="F665" s="2032"/>
      <c r="G665" s="2032"/>
      <c r="H665" s="2032"/>
      <c r="I665" s="2032"/>
      <c r="J665" s="2032"/>
      <c r="K665" s="2032"/>
      <c r="L665" s="2032"/>
    </row>
    <row r="666" spans="1:12" ht="15.75" customHeight="1">
      <c r="A666" s="2032"/>
      <c r="B666" s="2032"/>
      <c r="C666" s="2032"/>
      <c r="D666" s="2032"/>
      <c r="E666" s="2032"/>
      <c r="F666" s="2032"/>
      <c r="G666" s="2032"/>
      <c r="H666" s="2032"/>
      <c r="I666" s="2032"/>
      <c r="J666" s="2032"/>
      <c r="K666" s="2032"/>
      <c r="L666" s="2032"/>
    </row>
    <row r="667" spans="1:12" ht="15.75" customHeight="1">
      <c r="A667" s="2032"/>
      <c r="B667" s="2032"/>
      <c r="C667" s="2032"/>
      <c r="D667" s="2032"/>
      <c r="E667" s="2032"/>
      <c r="F667" s="2032"/>
      <c r="G667" s="2032"/>
      <c r="H667" s="2032"/>
      <c r="I667" s="2032"/>
      <c r="J667" s="2032"/>
      <c r="K667" s="2032"/>
      <c r="L667" s="2032"/>
    </row>
    <row r="668" spans="1:12" ht="15.75" customHeight="1">
      <c r="A668" s="2032"/>
      <c r="B668" s="2032"/>
      <c r="C668" s="2032"/>
      <c r="D668" s="2032"/>
      <c r="E668" s="2032"/>
      <c r="F668" s="2032"/>
      <c r="G668" s="2032"/>
      <c r="H668" s="2032"/>
      <c r="I668" s="2032"/>
      <c r="J668" s="2032"/>
      <c r="K668" s="2032"/>
      <c r="L668" s="2032"/>
    </row>
    <row r="669" spans="1:12" ht="15.75" customHeight="1">
      <c r="A669" s="2032"/>
      <c r="B669" s="2032"/>
      <c r="C669" s="2032"/>
      <c r="D669" s="2032"/>
      <c r="E669" s="2032"/>
      <c r="F669" s="2032"/>
      <c r="G669" s="2032"/>
      <c r="H669" s="2032"/>
      <c r="I669" s="2032"/>
      <c r="J669" s="2032"/>
      <c r="K669" s="2032"/>
      <c r="L669" s="2032"/>
    </row>
    <row r="670" spans="1:12" ht="15.75" customHeight="1">
      <c r="A670" s="2032"/>
      <c r="B670" s="2032"/>
      <c r="C670" s="2032"/>
      <c r="D670" s="2032"/>
      <c r="E670" s="2032"/>
      <c r="F670" s="2032"/>
      <c r="G670" s="2032"/>
      <c r="H670" s="2032"/>
      <c r="I670" s="2032"/>
      <c r="J670" s="2032"/>
      <c r="K670" s="2032"/>
      <c r="L670" s="2032"/>
    </row>
    <row r="671" spans="1:12" ht="15.75" customHeight="1">
      <c r="A671" s="2032"/>
      <c r="B671" s="2032"/>
      <c r="C671" s="2032"/>
      <c r="D671" s="2032"/>
      <c r="E671" s="2032"/>
      <c r="F671" s="2032"/>
      <c r="G671" s="2032"/>
      <c r="H671" s="2032"/>
      <c r="I671" s="2032"/>
      <c r="J671" s="2032"/>
      <c r="K671" s="2032"/>
      <c r="L671" s="2032"/>
    </row>
    <row r="672" spans="1:12" ht="15.75" customHeight="1">
      <c r="A672" s="2032"/>
      <c r="B672" s="2032"/>
      <c r="C672" s="2032"/>
      <c r="D672" s="2032"/>
      <c r="E672" s="2032"/>
      <c r="F672" s="2032"/>
      <c r="G672" s="2032"/>
      <c r="H672" s="2032"/>
      <c r="I672" s="2032"/>
      <c r="J672" s="2032"/>
      <c r="K672" s="2032"/>
      <c r="L672" s="2032"/>
    </row>
    <row r="673" spans="1:12" ht="15.75" customHeight="1">
      <c r="A673" s="2032"/>
      <c r="B673" s="2032"/>
      <c r="C673" s="2032"/>
      <c r="D673" s="2032"/>
      <c r="E673" s="2032"/>
      <c r="F673" s="2032"/>
      <c r="G673" s="2032"/>
      <c r="H673" s="2032"/>
      <c r="I673" s="2032"/>
      <c r="J673" s="2032"/>
      <c r="K673" s="2032"/>
      <c r="L673" s="2032"/>
    </row>
    <row r="674" spans="1:12" ht="15.75" customHeight="1">
      <c r="A674" s="2032"/>
      <c r="B674" s="2032"/>
      <c r="C674" s="2032"/>
      <c r="D674" s="2032"/>
      <c r="E674" s="2032"/>
      <c r="F674" s="2032"/>
      <c r="G674" s="2032"/>
      <c r="H674" s="2032"/>
      <c r="I674" s="2032"/>
      <c r="J674" s="2032"/>
      <c r="K674" s="2032"/>
      <c r="L674" s="2032"/>
    </row>
    <row r="675" spans="1:12" ht="15.75" customHeight="1">
      <c r="A675" s="2032"/>
      <c r="B675" s="2032"/>
      <c r="C675" s="2032"/>
      <c r="D675" s="2032"/>
      <c r="E675" s="2032"/>
      <c r="F675" s="2032"/>
      <c r="G675" s="2032"/>
      <c r="H675" s="2032"/>
      <c r="I675" s="2032"/>
      <c r="J675" s="2032"/>
      <c r="K675" s="2032"/>
      <c r="L675" s="2032"/>
    </row>
    <row r="676" spans="1:12" ht="15.75" customHeight="1">
      <c r="A676" s="2032"/>
      <c r="B676" s="2032"/>
      <c r="C676" s="2032"/>
      <c r="D676" s="2032"/>
      <c r="E676" s="2032"/>
      <c r="F676" s="2032"/>
      <c r="G676" s="2032"/>
      <c r="H676" s="2032"/>
      <c r="I676" s="2032"/>
      <c r="J676" s="2032"/>
      <c r="K676" s="2032"/>
      <c r="L676" s="2032"/>
    </row>
    <row r="677" spans="1:12" ht="15.75" customHeight="1">
      <c r="A677" s="2032"/>
      <c r="B677" s="2032"/>
      <c r="C677" s="2032"/>
      <c r="D677" s="2032"/>
      <c r="E677" s="2032"/>
      <c r="F677" s="2032"/>
      <c r="G677" s="2032"/>
      <c r="H677" s="2032"/>
      <c r="I677" s="2032"/>
      <c r="J677" s="2032"/>
      <c r="K677" s="2032"/>
      <c r="L677" s="2032"/>
    </row>
    <row r="678" spans="1:12" ht="15.75" customHeight="1">
      <c r="A678" s="2032"/>
      <c r="B678" s="2032"/>
      <c r="C678" s="2032"/>
      <c r="D678" s="2032"/>
      <c r="E678" s="2032"/>
      <c r="F678" s="2032"/>
      <c r="G678" s="2032"/>
      <c r="H678" s="2032"/>
      <c r="I678" s="2032"/>
      <c r="J678" s="2032"/>
      <c r="K678" s="2032"/>
      <c r="L678" s="2032"/>
    </row>
    <row r="679" spans="1:12" ht="15.75" customHeight="1">
      <c r="A679" s="2032"/>
      <c r="B679" s="2032"/>
      <c r="C679" s="2032"/>
      <c r="D679" s="2032"/>
      <c r="E679" s="2032"/>
      <c r="F679" s="2032"/>
      <c r="G679" s="2032"/>
      <c r="H679" s="2032"/>
      <c r="I679" s="2032"/>
      <c r="J679" s="2032"/>
      <c r="K679" s="2032"/>
      <c r="L679" s="2032"/>
    </row>
    <row r="680" spans="1:12" ht="15.75" customHeight="1">
      <c r="A680" s="2032"/>
      <c r="B680" s="2032"/>
      <c r="C680" s="2032"/>
      <c r="D680" s="2032"/>
      <c r="E680" s="2032"/>
      <c r="F680" s="2032"/>
      <c r="G680" s="2032"/>
      <c r="H680" s="2032"/>
      <c r="I680" s="2032"/>
      <c r="J680" s="2032"/>
      <c r="K680" s="2032"/>
      <c r="L680" s="2032"/>
    </row>
    <row r="681" spans="1:12" ht="15.75" customHeight="1">
      <c r="A681" s="2032"/>
      <c r="B681" s="2032"/>
      <c r="C681" s="2032"/>
      <c r="D681" s="2032"/>
      <c r="E681" s="2032"/>
      <c r="F681" s="2032"/>
      <c r="G681" s="2032"/>
      <c r="H681" s="2032"/>
      <c r="I681" s="2032"/>
      <c r="J681" s="2032"/>
      <c r="K681" s="2032"/>
      <c r="L681" s="2032"/>
    </row>
    <row r="682" spans="1:12" ht="15.75" customHeight="1">
      <c r="A682" s="2032"/>
      <c r="B682" s="2032"/>
      <c r="C682" s="2032"/>
      <c r="D682" s="2032"/>
      <c r="E682" s="2032"/>
      <c r="F682" s="2032"/>
      <c r="G682" s="2032"/>
      <c r="H682" s="2032"/>
      <c r="I682" s="2032"/>
      <c r="J682" s="2032"/>
      <c r="K682" s="2032"/>
      <c r="L682" s="2032"/>
    </row>
    <row r="683" spans="1:12" ht="15.75" customHeight="1">
      <c r="A683" s="2032"/>
      <c r="B683" s="2032"/>
      <c r="C683" s="2032"/>
      <c r="D683" s="2032"/>
      <c r="E683" s="2032"/>
      <c r="F683" s="2032"/>
      <c r="G683" s="2032"/>
      <c r="H683" s="2032"/>
      <c r="I683" s="2032"/>
      <c r="J683" s="2032"/>
      <c r="K683" s="2032"/>
      <c r="L683" s="2032"/>
    </row>
    <row r="684" spans="1:12" ht="15.75" customHeight="1">
      <c r="A684" s="2032"/>
      <c r="B684" s="2032"/>
      <c r="C684" s="2032"/>
      <c r="D684" s="2032"/>
      <c r="E684" s="2032"/>
      <c r="F684" s="2032"/>
      <c r="G684" s="2032"/>
      <c r="H684" s="2032"/>
      <c r="I684" s="2032"/>
      <c r="J684" s="2032"/>
      <c r="K684" s="2032"/>
      <c r="L684" s="2032"/>
    </row>
    <row r="685" spans="1:12" ht="15.75" customHeight="1">
      <c r="A685" s="2032"/>
      <c r="B685" s="2032"/>
      <c r="C685" s="2032"/>
      <c r="D685" s="2032"/>
      <c r="E685" s="2032"/>
      <c r="F685" s="2032"/>
      <c r="G685" s="2032"/>
      <c r="H685" s="2032"/>
      <c r="I685" s="2032"/>
      <c r="J685" s="2032"/>
      <c r="K685" s="2032"/>
      <c r="L685" s="2032"/>
    </row>
    <row r="686" spans="1:12" ht="15.75" customHeight="1">
      <c r="A686" s="2032"/>
      <c r="B686" s="2032"/>
      <c r="C686" s="2032"/>
      <c r="D686" s="2032"/>
      <c r="E686" s="2032"/>
      <c r="F686" s="2032"/>
      <c r="G686" s="2032"/>
      <c r="H686" s="2032"/>
      <c r="I686" s="2032"/>
      <c r="J686" s="2032"/>
      <c r="K686" s="2032"/>
      <c r="L686" s="2032"/>
    </row>
    <row r="687" spans="1:12" ht="15.75" customHeight="1">
      <c r="A687" s="2032"/>
      <c r="B687" s="2032"/>
      <c r="C687" s="2032"/>
      <c r="D687" s="2032"/>
      <c r="E687" s="2032"/>
      <c r="F687" s="2032"/>
      <c r="G687" s="2032"/>
      <c r="H687" s="2032"/>
      <c r="I687" s="2032"/>
      <c r="J687" s="2032"/>
      <c r="K687" s="2032"/>
      <c r="L687" s="2032"/>
    </row>
    <row r="688" spans="1:12" ht="15.75" customHeight="1">
      <c r="A688" s="2032"/>
      <c r="B688" s="2032"/>
      <c r="C688" s="2032"/>
      <c r="D688" s="2032"/>
      <c r="E688" s="2032"/>
      <c r="F688" s="2032"/>
      <c r="G688" s="2032"/>
      <c r="H688" s="2032"/>
      <c r="I688" s="2032"/>
      <c r="J688" s="2032"/>
      <c r="K688" s="2032"/>
      <c r="L688" s="2032"/>
    </row>
    <row r="689" spans="1:12" ht="15.75" customHeight="1">
      <c r="A689" s="2032"/>
      <c r="B689" s="2032"/>
      <c r="C689" s="2032"/>
      <c r="D689" s="2032"/>
      <c r="E689" s="2032"/>
      <c r="F689" s="2032"/>
      <c r="G689" s="2032"/>
      <c r="H689" s="2032"/>
      <c r="I689" s="2032"/>
      <c r="J689" s="2032"/>
      <c r="K689" s="2032"/>
      <c r="L689" s="2032"/>
    </row>
    <row r="690" spans="1:12" ht="15.75" customHeight="1">
      <c r="A690" s="2032"/>
      <c r="B690" s="2032"/>
      <c r="C690" s="2032"/>
      <c r="D690" s="2032"/>
      <c r="E690" s="2032"/>
      <c r="F690" s="2032"/>
      <c r="G690" s="2032"/>
      <c r="H690" s="2032"/>
      <c r="I690" s="2032"/>
      <c r="J690" s="2032"/>
      <c r="K690" s="2032"/>
      <c r="L690" s="2032"/>
    </row>
    <row r="691" spans="1:12" ht="15.75" customHeight="1">
      <c r="A691" s="2032"/>
      <c r="B691" s="2032"/>
      <c r="C691" s="2032"/>
      <c r="D691" s="2032"/>
      <c r="E691" s="2032"/>
      <c r="F691" s="2032"/>
      <c r="G691" s="2032"/>
      <c r="H691" s="2032"/>
      <c r="I691" s="2032"/>
      <c r="J691" s="2032"/>
      <c r="K691" s="2032"/>
      <c r="L691" s="2032"/>
    </row>
    <row r="692" spans="1:12" ht="15.75" customHeight="1">
      <c r="A692" s="2032"/>
      <c r="B692" s="2032"/>
      <c r="C692" s="2032"/>
      <c r="D692" s="2032"/>
      <c r="E692" s="2032"/>
      <c r="F692" s="2032"/>
      <c r="G692" s="2032"/>
      <c r="H692" s="2032"/>
      <c r="I692" s="2032"/>
      <c r="J692" s="2032"/>
      <c r="K692" s="2032"/>
      <c r="L692" s="2032"/>
    </row>
    <row r="693" spans="1:12" ht="15.75" customHeight="1">
      <c r="A693" s="2032"/>
      <c r="B693" s="2032"/>
      <c r="C693" s="2032"/>
      <c r="D693" s="2032"/>
      <c r="E693" s="2032"/>
      <c r="F693" s="2032"/>
      <c r="G693" s="2032"/>
      <c r="H693" s="2032"/>
      <c r="I693" s="2032"/>
      <c r="J693" s="2032"/>
      <c r="K693" s="2032"/>
      <c r="L693" s="2032"/>
    </row>
    <row r="694" spans="1:12" ht="15.75" customHeight="1">
      <c r="A694" s="2032"/>
      <c r="B694" s="2032"/>
      <c r="C694" s="2032"/>
      <c r="D694" s="2032"/>
      <c r="E694" s="2032"/>
      <c r="F694" s="2032"/>
      <c r="G694" s="2032"/>
      <c r="H694" s="2032"/>
      <c r="I694" s="2032"/>
      <c r="J694" s="2032"/>
      <c r="K694" s="2032"/>
      <c r="L694" s="2032"/>
    </row>
    <row r="695" spans="1:12" ht="15.75" customHeight="1">
      <c r="A695" s="2032"/>
      <c r="B695" s="2032"/>
      <c r="C695" s="2032"/>
      <c r="D695" s="2032"/>
      <c r="E695" s="2032"/>
      <c r="F695" s="2032"/>
      <c r="G695" s="2032"/>
      <c r="H695" s="2032"/>
      <c r="I695" s="2032"/>
      <c r="J695" s="2032"/>
      <c r="K695" s="2032"/>
      <c r="L695" s="2032"/>
    </row>
    <row r="696" spans="1:12" ht="15.75" customHeight="1">
      <c r="A696" s="2032"/>
      <c r="B696" s="2032"/>
      <c r="C696" s="2032"/>
      <c r="D696" s="2032"/>
      <c r="E696" s="2032"/>
      <c r="F696" s="2032"/>
      <c r="G696" s="2032"/>
      <c r="H696" s="2032"/>
      <c r="I696" s="2032"/>
      <c r="J696" s="2032"/>
      <c r="K696" s="2032"/>
      <c r="L696" s="2032"/>
    </row>
    <row r="697" spans="1:12" ht="15.75" customHeight="1">
      <c r="A697" s="2032"/>
      <c r="B697" s="2032"/>
      <c r="C697" s="2032"/>
      <c r="D697" s="2032"/>
      <c r="E697" s="2032"/>
      <c r="F697" s="2032"/>
      <c r="G697" s="2032"/>
      <c r="H697" s="2032"/>
      <c r="I697" s="2032"/>
      <c r="J697" s="2032"/>
      <c r="K697" s="2032"/>
      <c r="L697" s="2032"/>
    </row>
    <row r="698" spans="1:12" ht="15.75" customHeight="1">
      <c r="A698" s="2032"/>
      <c r="B698" s="2032"/>
      <c r="C698" s="2032"/>
      <c r="D698" s="2032"/>
      <c r="E698" s="2032"/>
      <c r="F698" s="2032"/>
      <c r="G698" s="2032"/>
      <c r="H698" s="2032"/>
      <c r="I698" s="2032"/>
      <c r="J698" s="2032"/>
      <c r="K698" s="2032"/>
      <c r="L698" s="2032"/>
    </row>
    <row r="699" spans="1:12" ht="15.75" customHeight="1">
      <c r="A699" s="2032"/>
      <c r="B699" s="2032"/>
      <c r="C699" s="2032"/>
      <c r="D699" s="2032"/>
      <c r="E699" s="2032"/>
      <c r="F699" s="2032"/>
      <c r="G699" s="2032"/>
      <c r="H699" s="2032"/>
      <c r="I699" s="2032"/>
      <c r="J699" s="2032"/>
      <c r="K699" s="2032"/>
      <c r="L699" s="2032"/>
    </row>
    <row r="700" spans="1:12" ht="15.75" customHeight="1">
      <c r="A700" s="2032"/>
      <c r="B700" s="2032"/>
      <c r="C700" s="2032"/>
      <c r="D700" s="2032"/>
      <c r="E700" s="2032"/>
      <c r="F700" s="2032"/>
      <c r="G700" s="2032"/>
      <c r="H700" s="2032"/>
      <c r="I700" s="2032"/>
      <c r="J700" s="2032"/>
      <c r="K700" s="2032"/>
      <c r="L700" s="2032"/>
    </row>
    <row r="701" spans="1:12" ht="15.75" customHeight="1">
      <c r="A701" s="2032"/>
      <c r="B701" s="2032"/>
      <c r="C701" s="2032"/>
      <c r="D701" s="2032"/>
      <c r="E701" s="2032"/>
      <c r="F701" s="2032"/>
      <c r="G701" s="2032"/>
      <c r="H701" s="2032"/>
      <c r="I701" s="2032"/>
      <c r="J701" s="2032"/>
      <c r="K701" s="2032"/>
      <c r="L701" s="2032"/>
    </row>
    <row r="702" spans="1:12" ht="15.75" customHeight="1">
      <c r="A702" s="2032"/>
      <c r="B702" s="2032"/>
      <c r="C702" s="2032"/>
      <c r="D702" s="2032"/>
      <c r="E702" s="2032"/>
      <c r="F702" s="2032"/>
      <c r="G702" s="2032"/>
      <c r="H702" s="2032"/>
      <c r="I702" s="2032"/>
      <c r="J702" s="2032"/>
      <c r="K702" s="2032"/>
      <c r="L702" s="2032"/>
    </row>
    <row r="703" spans="1:12" ht="15.75" customHeight="1">
      <c r="A703" s="2032"/>
      <c r="B703" s="2032"/>
      <c r="C703" s="2032"/>
      <c r="D703" s="2032"/>
      <c r="E703" s="2032"/>
      <c r="F703" s="2032"/>
      <c r="G703" s="2032"/>
      <c r="H703" s="2032"/>
      <c r="I703" s="2032"/>
      <c r="J703" s="2032"/>
      <c r="K703" s="2032"/>
      <c r="L703" s="2032"/>
    </row>
    <row r="704" spans="1:12" ht="15.75" customHeight="1">
      <c r="A704" s="2032"/>
      <c r="B704" s="2032"/>
      <c r="C704" s="2032"/>
      <c r="D704" s="2032"/>
      <c r="E704" s="2032"/>
      <c r="F704" s="2032"/>
      <c r="G704" s="2032"/>
      <c r="H704" s="2032"/>
      <c r="I704" s="2032"/>
      <c r="J704" s="2032"/>
      <c r="K704" s="2032"/>
      <c r="L704" s="2032"/>
    </row>
    <row r="705" spans="1:12" ht="15.75" customHeight="1">
      <c r="A705" s="2032"/>
      <c r="B705" s="2032"/>
      <c r="C705" s="2032"/>
      <c r="D705" s="2032"/>
      <c r="E705" s="2032"/>
      <c r="F705" s="2032"/>
      <c r="G705" s="2032"/>
      <c r="H705" s="2032"/>
      <c r="I705" s="2032"/>
      <c r="J705" s="2032"/>
      <c r="K705" s="2032"/>
      <c r="L705" s="2032"/>
    </row>
    <row r="706" spans="1:12" ht="15.75" customHeight="1">
      <c r="A706" s="2032"/>
      <c r="B706" s="2032"/>
      <c r="C706" s="2032"/>
      <c r="D706" s="2032"/>
      <c r="E706" s="2032"/>
      <c r="F706" s="2032"/>
      <c r="G706" s="2032"/>
      <c r="H706" s="2032"/>
      <c r="I706" s="2032"/>
      <c r="J706" s="2032"/>
      <c r="K706" s="2032"/>
      <c r="L706" s="2032"/>
    </row>
    <row r="707" spans="1:12" ht="15.75" customHeight="1">
      <c r="A707" s="2032"/>
      <c r="B707" s="2032"/>
      <c r="C707" s="2032"/>
      <c r="D707" s="2032"/>
      <c r="E707" s="2032"/>
      <c r="F707" s="2032"/>
      <c r="G707" s="2032"/>
      <c r="H707" s="2032"/>
      <c r="I707" s="2032"/>
      <c r="J707" s="2032"/>
      <c r="K707" s="2032"/>
      <c r="L707" s="2032"/>
    </row>
    <row r="708" spans="1:12" ht="15.75" customHeight="1">
      <c r="A708" s="2032"/>
      <c r="B708" s="2032"/>
      <c r="C708" s="2032"/>
      <c r="D708" s="2032"/>
      <c r="E708" s="2032"/>
      <c r="F708" s="2032"/>
      <c r="G708" s="2032"/>
      <c r="H708" s="2032"/>
      <c r="I708" s="2032"/>
      <c r="J708" s="2032"/>
      <c r="K708" s="2032"/>
      <c r="L708" s="2032"/>
    </row>
    <row r="709" spans="1:12" ht="15.75" customHeight="1">
      <c r="A709" s="2032"/>
      <c r="B709" s="2032"/>
      <c r="C709" s="2032"/>
      <c r="D709" s="2032"/>
      <c r="E709" s="2032"/>
      <c r="F709" s="2032"/>
      <c r="G709" s="2032"/>
      <c r="H709" s="2032"/>
      <c r="I709" s="2032"/>
      <c r="J709" s="2032"/>
      <c r="K709" s="2032"/>
      <c r="L709" s="2032"/>
    </row>
    <row r="710" spans="1:12" ht="15.75" customHeight="1">
      <c r="A710" s="2032"/>
      <c r="B710" s="2032"/>
      <c r="C710" s="2032"/>
      <c r="D710" s="2032"/>
      <c r="E710" s="2032"/>
      <c r="F710" s="2032"/>
      <c r="G710" s="2032"/>
      <c r="H710" s="2032"/>
      <c r="I710" s="2032"/>
      <c r="J710" s="2032"/>
      <c r="K710" s="2032"/>
      <c r="L710" s="2032"/>
    </row>
    <row r="711" spans="1:12" ht="15.75" customHeight="1">
      <c r="A711" s="2032"/>
      <c r="B711" s="2032"/>
      <c r="C711" s="2032"/>
      <c r="D711" s="2032"/>
      <c r="E711" s="2032"/>
      <c r="F711" s="2032"/>
      <c r="G711" s="2032"/>
      <c r="H711" s="2032"/>
      <c r="I711" s="2032"/>
      <c r="J711" s="2032"/>
      <c r="K711" s="2032"/>
      <c r="L711" s="2032"/>
    </row>
    <row r="712" spans="1:12" ht="15.75" customHeight="1">
      <c r="A712" s="2032"/>
      <c r="B712" s="2032"/>
      <c r="C712" s="2032"/>
      <c r="D712" s="2032"/>
      <c r="E712" s="2032"/>
      <c r="F712" s="2032"/>
      <c r="G712" s="2032"/>
      <c r="H712" s="2032"/>
      <c r="I712" s="2032"/>
      <c r="J712" s="2032"/>
      <c r="K712" s="2032"/>
      <c r="L712" s="2032"/>
    </row>
    <row r="713" spans="1:12" ht="15.75" customHeight="1">
      <c r="A713" s="2032"/>
      <c r="B713" s="2032"/>
      <c r="C713" s="2032"/>
      <c r="D713" s="2032"/>
      <c r="E713" s="2032"/>
      <c r="F713" s="2032"/>
      <c r="G713" s="2032"/>
      <c r="H713" s="2032"/>
      <c r="I713" s="2032"/>
      <c r="J713" s="2032"/>
      <c r="K713" s="2032"/>
      <c r="L713" s="2032"/>
    </row>
    <row r="714" spans="1:12" ht="15.75" customHeight="1">
      <c r="A714" s="2032"/>
      <c r="B714" s="2032"/>
      <c r="C714" s="2032"/>
      <c r="D714" s="2032"/>
      <c r="E714" s="2032"/>
      <c r="F714" s="2032"/>
      <c r="G714" s="2032"/>
      <c r="H714" s="2032"/>
      <c r="I714" s="2032"/>
      <c r="J714" s="2032"/>
      <c r="K714" s="2032"/>
      <c r="L714" s="2032"/>
    </row>
    <row r="715" spans="1:12" ht="15.75" customHeight="1">
      <c r="A715" s="2032"/>
      <c r="B715" s="2032"/>
      <c r="C715" s="2032"/>
      <c r="D715" s="2032"/>
      <c r="E715" s="2032"/>
      <c r="F715" s="2032"/>
      <c r="G715" s="2032"/>
      <c r="H715" s="2032"/>
      <c r="I715" s="2032"/>
      <c r="J715" s="2032"/>
      <c r="K715" s="2032"/>
      <c r="L715" s="2032"/>
    </row>
    <row r="716" spans="1:12" ht="15.75" customHeight="1">
      <c r="A716" s="2032"/>
      <c r="B716" s="2032"/>
      <c r="C716" s="2032"/>
      <c r="D716" s="2032"/>
      <c r="E716" s="2032"/>
      <c r="F716" s="2032"/>
      <c r="G716" s="2032"/>
      <c r="H716" s="2032"/>
      <c r="I716" s="2032"/>
      <c r="J716" s="2032"/>
      <c r="K716" s="2032"/>
      <c r="L716" s="2032"/>
    </row>
    <row r="717" spans="1:12" ht="15.75" customHeight="1">
      <c r="A717" s="2032"/>
      <c r="B717" s="2032"/>
      <c r="C717" s="2032"/>
      <c r="D717" s="2032"/>
      <c r="E717" s="2032"/>
      <c r="F717" s="2032"/>
      <c r="G717" s="2032"/>
      <c r="H717" s="2032"/>
      <c r="I717" s="2032"/>
      <c r="J717" s="2032"/>
      <c r="K717" s="2032"/>
      <c r="L717" s="2032"/>
    </row>
    <row r="718" spans="1:12" ht="15.75" customHeight="1">
      <c r="A718" s="2032"/>
      <c r="B718" s="2032"/>
      <c r="C718" s="2032"/>
      <c r="D718" s="2032"/>
      <c r="E718" s="2032"/>
      <c r="F718" s="2032"/>
      <c r="G718" s="2032"/>
      <c r="H718" s="2032"/>
      <c r="I718" s="2032"/>
      <c r="J718" s="2032"/>
      <c r="K718" s="2032"/>
      <c r="L718" s="2032"/>
    </row>
    <row r="719" spans="1:12" ht="15.75" customHeight="1">
      <c r="A719" s="2032"/>
      <c r="B719" s="2032"/>
      <c r="C719" s="2032"/>
      <c r="D719" s="2032"/>
      <c r="E719" s="2032"/>
      <c r="F719" s="2032"/>
      <c r="G719" s="2032"/>
      <c r="H719" s="2032"/>
      <c r="I719" s="2032"/>
      <c r="J719" s="2032"/>
      <c r="K719" s="2032"/>
      <c r="L719" s="2032"/>
    </row>
    <row r="720" spans="1:12" ht="15.75" customHeight="1">
      <c r="A720" s="2032"/>
      <c r="B720" s="2032"/>
      <c r="C720" s="2032"/>
      <c r="D720" s="2032"/>
      <c r="E720" s="2032"/>
      <c r="F720" s="2032"/>
      <c r="G720" s="2032"/>
      <c r="H720" s="2032"/>
      <c r="I720" s="2032"/>
      <c r="J720" s="2032"/>
      <c r="K720" s="2032"/>
      <c r="L720" s="2032"/>
    </row>
    <row r="721" spans="1:12" ht="15.75" customHeight="1">
      <c r="A721" s="2032"/>
      <c r="B721" s="2032"/>
      <c r="C721" s="2032"/>
      <c r="D721" s="2032"/>
      <c r="E721" s="2032"/>
      <c r="F721" s="2032"/>
      <c r="G721" s="2032"/>
      <c r="H721" s="2032"/>
      <c r="I721" s="2032"/>
      <c r="J721" s="2032"/>
      <c r="K721" s="2032"/>
      <c r="L721" s="2032"/>
    </row>
    <row r="722" spans="1:12" ht="15.75" customHeight="1">
      <c r="A722" s="2032"/>
      <c r="B722" s="2032"/>
      <c r="C722" s="2032"/>
      <c r="D722" s="2032"/>
      <c r="E722" s="2032"/>
      <c r="F722" s="2032"/>
      <c r="G722" s="2032"/>
      <c r="H722" s="2032"/>
      <c r="I722" s="2032"/>
      <c r="J722" s="2032"/>
      <c r="K722" s="2032"/>
      <c r="L722" s="2032"/>
    </row>
    <row r="723" spans="1:12" ht="15.75" customHeight="1">
      <c r="A723" s="2032"/>
      <c r="B723" s="2032"/>
      <c r="C723" s="2032"/>
      <c r="D723" s="2032"/>
      <c r="E723" s="2032"/>
      <c r="F723" s="2032"/>
      <c r="G723" s="2032"/>
      <c r="H723" s="2032"/>
      <c r="I723" s="2032"/>
      <c r="J723" s="2032"/>
      <c r="K723" s="2032"/>
      <c r="L723" s="2032"/>
    </row>
    <row r="724" spans="1:12" ht="15.75" customHeight="1">
      <c r="A724" s="2032"/>
      <c r="B724" s="2032"/>
      <c r="C724" s="2032"/>
      <c r="D724" s="2032"/>
      <c r="E724" s="2032"/>
      <c r="F724" s="2032"/>
      <c r="G724" s="2032"/>
      <c r="H724" s="2032"/>
      <c r="I724" s="2032"/>
      <c r="J724" s="2032"/>
      <c r="K724" s="2032"/>
      <c r="L724" s="2032"/>
    </row>
    <row r="725" spans="1:12" ht="15.75" customHeight="1">
      <c r="A725" s="2032"/>
      <c r="B725" s="2032"/>
      <c r="C725" s="2032"/>
      <c r="D725" s="2032"/>
      <c r="E725" s="2032"/>
      <c r="F725" s="2032"/>
      <c r="G725" s="2032"/>
      <c r="H725" s="2032"/>
      <c r="I725" s="2032"/>
      <c r="J725" s="2032"/>
      <c r="K725" s="2032"/>
      <c r="L725" s="2032"/>
    </row>
    <row r="726" spans="1:12" ht="15.75" customHeight="1">
      <c r="A726" s="2032"/>
      <c r="B726" s="2032"/>
      <c r="C726" s="2032"/>
      <c r="D726" s="2032"/>
      <c r="E726" s="2032"/>
      <c r="F726" s="2032"/>
      <c r="G726" s="2032"/>
      <c r="H726" s="2032"/>
      <c r="I726" s="2032"/>
      <c r="J726" s="2032"/>
      <c r="K726" s="2032"/>
      <c r="L726" s="2032"/>
    </row>
    <row r="727" spans="1:12" ht="15.75" customHeight="1">
      <c r="A727" s="2032"/>
      <c r="B727" s="2032"/>
      <c r="C727" s="2032"/>
      <c r="D727" s="2032"/>
      <c r="E727" s="2032"/>
      <c r="F727" s="2032"/>
      <c r="G727" s="2032"/>
      <c r="H727" s="2032"/>
      <c r="I727" s="2032"/>
      <c r="J727" s="2032"/>
      <c r="K727" s="2032"/>
      <c r="L727" s="2032"/>
    </row>
    <row r="728" spans="1:12" ht="15.75" customHeight="1">
      <c r="A728" s="2032"/>
      <c r="B728" s="2032"/>
      <c r="C728" s="2032"/>
      <c r="D728" s="2032"/>
      <c r="E728" s="2032"/>
      <c r="F728" s="2032"/>
      <c r="G728" s="2032"/>
      <c r="H728" s="2032"/>
      <c r="I728" s="2032"/>
      <c r="J728" s="2032"/>
      <c r="K728" s="2032"/>
      <c r="L728" s="2032"/>
    </row>
    <row r="729" spans="1:12" ht="15.75" customHeight="1">
      <c r="A729" s="2032"/>
      <c r="B729" s="2032"/>
      <c r="C729" s="2032"/>
      <c r="D729" s="2032"/>
      <c r="E729" s="2032"/>
      <c r="F729" s="2032"/>
      <c r="G729" s="2032"/>
      <c r="H729" s="2032"/>
      <c r="I729" s="2032"/>
      <c r="J729" s="2032"/>
      <c r="K729" s="2032"/>
      <c r="L729" s="2032"/>
    </row>
    <row r="730" spans="1:12" ht="15.75" customHeight="1">
      <c r="A730" s="2032"/>
      <c r="B730" s="2032"/>
      <c r="C730" s="2032"/>
      <c r="D730" s="2032"/>
      <c r="E730" s="2032"/>
      <c r="F730" s="2032"/>
      <c r="G730" s="2032"/>
      <c r="H730" s="2032"/>
      <c r="I730" s="2032"/>
      <c r="J730" s="2032"/>
      <c r="K730" s="2032"/>
      <c r="L730" s="2032"/>
    </row>
    <row r="731" spans="1:12" ht="15.75" customHeight="1">
      <c r="A731" s="2032"/>
      <c r="B731" s="2032"/>
      <c r="C731" s="2032"/>
      <c r="D731" s="2032"/>
      <c r="E731" s="2032"/>
      <c r="F731" s="2032"/>
      <c r="G731" s="2032"/>
      <c r="H731" s="2032"/>
      <c r="I731" s="2032"/>
      <c r="J731" s="2032"/>
      <c r="K731" s="2032"/>
      <c r="L731" s="2032"/>
    </row>
    <row r="732" spans="1:12" ht="15.75" customHeight="1">
      <c r="A732" s="2032"/>
      <c r="B732" s="2032"/>
      <c r="C732" s="2032"/>
      <c r="D732" s="2032"/>
      <c r="E732" s="2032"/>
      <c r="F732" s="2032"/>
      <c r="G732" s="2032"/>
      <c r="H732" s="2032"/>
      <c r="I732" s="2032"/>
      <c r="J732" s="2032"/>
      <c r="K732" s="2032"/>
      <c r="L732" s="2032"/>
    </row>
    <row r="733" spans="1:12" ht="15.75" customHeight="1">
      <c r="A733" s="2032"/>
      <c r="B733" s="2032"/>
      <c r="C733" s="2032"/>
      <c r="D733" s="2032"/>
      <c r="E733" s="2032"/>
      <c r="F733" s="2032"/>
      <c r="G733" s="2032"/>
      <c r="H733" s="2032"/>
      <c r="I733" s="2032"/>
      <c r="J733" s="2032"/>
      <c r="K733" s="2032"/>
      <c r="L733" s="2032"/>
    </row>
    <row r="734" spans="1:12" ht="15.75" customHeight="1">
      <c r="A734" s="2032"/>
      <c r="B734" s="2032"/>
      <c r="C734" s="2032"/>
      <c r="D734" s="2032"/>
      <c r="E734" s="2032"/>
      <c r="F734" s="2032"/>
      <c r="G734" s="2032"/>
      <c r="H734" s="2032"/>
      <c r="I734" s="2032"/>
      <c r="J734" s="2032"/>
      <c r="K734" s="2032"/>
      <c r="L734" s="2032"/>
    </row>
    <row r="735" spans="1:12" ht="15.75" customHeight="1">
      <c r="A735" s="2032"/>
      <c r="B735" s="2032"/>
      <c r="C735" s="2032"/>
      <c r="D735" s="2032"/>
      <c r="E735" s="2032"/>
      <c r="F735" s="2032"/>
      <c r="G735" s="2032"/>
      <c r="H735" s="2032"/>
      <c r="I735" s="2032"/>
      <c r="J735" s="2032"/>
      <c r="K735" s="2032"/>
      <c r="L735" s="2032"/>
    </row>
    <row r="736" spans="1:12" ht="15.75" customHeight="1">
      <c r="A736" s="2032"/>
      <c r="B736" s="2032"/>
      <c r="C736" s="2032"/>
      <c r="D736" s="2032"/>
      <c r="E736" s="2032"/>
      <c r="F736" s="2032"/>
      <c r="G736" s="2032"/>
      <c r="H736" s="2032"/>
      <c r="I736" s="2032"/>
      <c r="J736" s="2032"/>
      <c r="K736" s="2032"/>
      <c r="L736" s="2032"/>
    </row>
    <row r="737" spans="1:12" ht="15.75" customHeight="1">
      <c r="A737" s="2032"/>
      <c r="B737" s="2032"/>
      <c r="C737" s="2032"/>
      <c r="D737" s="2032"/>
      <c r="E737" s="2032"/>
      <c r="F737" s="2032"/>
      <c r="G737" s="2032"/>
      <c r="H737" s="2032"/>
      <c r="I737" s="2032"/>
      <c r="J737" s="2032"/>
      <c r="K737" s="2032"/>
      <c r="L737" s="2032"/>
    </row>
    <row r="738" spans="1:12" ht="15.75" customHeight="1">
      <c r="A738" s="2032"/>
      <c r="B738" s="2032"/>
      <c r="C738" s="2032"/>
      <c r="D738" s="2032"/>
      <c r="E738" s="2032"/>
      <c r="F738" s="2032"/>
      <c r="G738" s="2032"/>
      <c r="H738" s="2032"/>
      <c r="I738" s="2032"/>
      <c r="J738" s="2032"/>
      <c r="K738" s="2032"/>
      <c r="L738" s="2032"/>
    </row>
    <row r="739" spans="1:12" ht="15.75" customHeight="1">
      <c r="A739" s="2032"/>
      <c r="B739" s="2032"/>
      <c r="C739" s="2032"/>
      <c r="D739" s="2032"/>
      <c r="E739" s="2032"/>
      <c r="F739" s="2032"/>
      <c r="G739" s="2032"/>
      <c r="H739" s="2032"/>
      <c r="I739" s="2032"/>
      <c r="J739" s="2032"/>
      <c r="K739" s="2032"/>
      <c r="L739" s="2032"/>
    </row>
    <row r="740" spans="1:12" ht="15.75" customHeight="1">
      <c r="A740" s="2032"/>
      <c r="B740" s="2032"/>
      <c r="C740" s="2032"/>
      <c r="D740" s="2032"/>
      <c r="E740" s="2032"/>
      <c r="F740" s="2032"/>
      <c r="G740" s="2032"/>
      <c r="H740" s="2032"/>
      <c r="I740" s="2032"/>
      <c r="J740" s="2032"/>
      <c r="K740" s="2032"/>
      <c r="L740" s="2032"/>
    </row>
    <row r="741" spans="1:12" ht="15.75" customHeight="1">
      <c r="A741" s="2032"/>
      <c r="B741" s="2032"/>
      <c r="C741" s="2032"/>
      <c r="D741" s="2032"/>
      <c r="E741" s="2032"/>
      <c r="F741" s="2032"/>
      <c r="G741" s="2032"/>
      <c r="H741" s="2032"/>
      <c r="I741" s="2032"/>
      <c r="J741" s="2032"/>
      <c r="K741" s="2032"/>
      <c r="L741" s="2032"/>
    </row>
    <row r="742" spans="1:12" ht="15.75" customHeight="1">
      <c r="A742" s="2032"/>
      <c r="B742" s="2032"/>
      <c r="C742" s="2032"/>
      <c r="D742" s="2032"/>
      <c r="E742" s="2032"/>
      <c r="F742" s="2032"/>
      <c r="G742" s="2032"/>
      <c r="H742" s="2032"/>
      <c r="I742" s="2032"/>
      <c r="J742" s="2032"/>
      <c r="K742" s="2032"/>
      <c r="L742" s="2032"/>
    </row>
    <row r="743" spans="1:12" ht="15.75" customHeight="1">
      <c r="A743" s="2032"/>
      <c r="B743" s="2032"/>
      <c r="C743" s="2032"/>
      <c r="D743" s="2032"/>
      <c r="E743" s="2032"/>
      <c r="F743" s="2032"/>
      <c r="G743" s="2032"/>
      <c r="H743" s="2032"/>
      <c r="I743" s="2032"/>
      <c r="J743" s="2032"/>
      <c r="K743" s="2032"/>
      <c r="L743" s="2032"/>
    </row>
    <row r="744" spans="1:12" ht="15.75" customHeight="1">
      <c r="A744" s="2032"/>
      <c r="B744" s="2032"/>
      <c r="C744" s="2032"/>
      <c r="D744" s="2032"/>
      <c r="E744" s="2032"/>
      <c r="F744" s="2032"/>
      <c r="G744" s="2032"/>
      <c r="H744" s="2032"/>
      <c r="I744" s="2032"/>
      <c r="J744" s="2032"/>
      <c r="K744" s="2032"/>
      <c r="L744" s="2032"/>
    </row>
    <row r="745" spans="1:12" ht="15.75" customHeight="1">
      <c r="A745" s="2032"/>
      <c r="B745" s="2032"/>
      <c r="C745" s="2032"/>
      <c r="D745" s="2032"/>
      <c r="E745" s="2032"/>
      <c r="F745" s="2032"/>
      <c r="G745" s="2032"/>
      <c r="H745" s="2032"/>
      <c r="I745" s="2032"/>
      <c r="J745" s="2032"/>
      <c r="K745" s="2032"/>
      <c r="L745" s="2032"/>
    </row>
    <row r="746" spans="1:12" ht="15.75" customHeight="1">
      <c r="A746" s="2032"/>
      <c r="B746" s="2032"/>
      <c r="C746" s="2032"/>
      <c r="D746" s="2032"/>
      <c r="E746" s="2032"/>
      <c r="F746" s="2032"/>
      <c r="G746" s="2032"/>
      <c r="H746" s="2032"/>
      <c r="I746" s="2032"/>
      <c r="J746" s="2032"/>
      <c r="K746" s="2032"/>
      <c r="L746" s="2032"/>
    </row>
    <row r="747" spans="1:12" ht="15.75" customHeight="1">
      <c r="A747" s="2032"/>
      <c r="B747" s="2032"/>
      <c r="C747" s="2032"/>
      <c r="D747" s="2032"/>
      <c r="E747" s="2032"/>
      <c r="F747" s="2032"/>
      <c r="G747" s="2032"/>
      <c r="H747" s="2032"/>
      <c r="I747" s="2032"/>
      <c r="J747" s="2032"/>
      <c r="K747" s="2032"/>
      <c r="L747" s="2032"/>
    </row>
    <row r="748" spans="1:12" ht="15.75" customHeight="1">
      <c r="A748" s="2032"/>
      <c r="B748" s="2032"/>
      <c r="C748" s="2032"/>
      <c r="D748" s="2032"/>
      <c r="E748" s="2032"/>
      <c r="F748" s="2032"/>
      <c r="G748" s="2032"/>
      <c r="H748" s="2032"/>
      <c r="I748" s="2032"/>
      <c r="J748" s="2032"/>
      <c r="K748" s="2032"/>
      <c r="L748" s="2032"/>
    </row>
    <row r="749" spans="1:12" ht="15.75" customHeight="1">
      <c r="A749" s="2032"/>
      <c r="B749" s="2032"/>
      <c r="C749" s="2032"/>
      <c r="D749" s="2032"/>
      <c r="E749" s="2032"/>
      <c r="F749" s="2032"/>
      <c r="G749" s="2032"/>
      <c r="H749" s="2032"/>
      <c r="I749" s="2032"/>
      <c r="J749" s="2032"/>
      <c r="K749" s="2032"/>
      <c r="L749" s="2032"/>
    </row>
    <row r="750" spans="1:12" ht="15.75" customHeight="1">
      <c r="A750" s="2032"/>
      <c r="B750" s="2032"/>
      <c r="C750" s="2032"/>
      <c r="D750" s="2032"/>
      <c r="E750" s="2032"/>
      <c r="F750" s="2032"/>
      <c r="G750" s="2032"/>
      <c r="H750" s="2032"/>
      <c r="I750" s="2032"/>
      <c r="J750" s="2032"/>
      <c r="K750" s="2032"/>
      <c r="L750" s="2032"/>
    </row>
    <row r="751" spans="1:12" ht="15.75" customHeight="1">
      <c r="A751" s="2032"/>
      <c r="B751" s="2032"/>
      <c r="C751" s="2032"/>
      <c r="D751" s="2032"/>
      <c r="E751" s="2032"/>
      <c r="F751" s="2032"/>
      <c r="G751" s="2032"/>
      <c r="H751" s="2032"/>
      <c r="I751" s="2032"/>
      <c r="J751" s="2032"/>
      <c r="K751" s="2032"/>
      <c r="L751" s="2032"/>
    </row>
    <row r="752" spans="1:12" ht="15.75" customHeight="1">
      <c r="A752" s="2032"/>
      <c r="B752" s="2032"/>
      <c r="C752" s="2032"/>
      <c r="D752" s="2032"/>
      <c r="E752" s="2032"/>
      <c r="F752" s="2032"/>
      <c r="G752" s="2032"/>
      <c r="H752" s="2032"/>
      <c r="I752" s="2032"/>
      <c r="J752" s="2032"/>
      <c r="K752" s="2032"/>
      <c r="L752" s="2032"/>
    </row>
    <row r="753" spans="1:12" ht="15.75" customHeight="1">
      <c r="A753" s="2032"/>
      <c r="B753" s="2032"/>
      <c r="C753" s="2032"/>
      <c r="D753" s="2032"/>
      <c r="E753" s="2032"/>
      <c r="F753" s="2032"/>
      <c r="G753" s="2032"/>
      <c r="H753" s="2032"/>
      <c r="I753" s="2032"/>
      <c r="J753" s="2032"/>
      <c r="K753" s="2032"/>
      <c r="L753" s="2032"/>
    </row>
    <row r="754" spans="1:12" ht="15.75" customHeight="1">
      <c r="A754" s="2032"/>
      <c r="B754" s="2032"/>
      <c r="C754" s="2032"/>
      <c r="D754" s="2032"/>
      <c r="E754" s="2032"/>
      <c r="F754" s="2032"/>
      <c r="G754" s="2032"/>
      <c r="H754" s="2032"/>
      <c r="I754" s="2032"/>
      <c r="J754" s="2032"/>
      <c r="K754" s="2032"/>
      <c r="L754" s="2032"/>
    </row>
    <row r="755" spans="1:12" ht="15.75" customHeight="1">
      <c r="A755" s="2032"/>
      <c r="B755" s="2032"/>
      <c r="C755" s="2032"/>
      <c r="D755" s="2032"/>
      <c r="E755" s="2032"/>
      <c r="F755" s="2032"/>
      <c r="G755" s="2032"/>
      <c r="H755" s="2032"/>
      <c r="I755" s="2032"/>
      <c r="J755" s="2032"/>
      <c r="K755" s="2032"/>
      <c r="L755" s="2032"/>
    </row>
    <row r="756" spans="1:12" ht="15.75" customHeight="1">
      <c r="A756" s="2032"/>
      <c r="B756" s="2032"/>
      <c r="C756" s="2032"/>
      <c r="D756" s="2032"/>
      <c r="E756" s="2032"/>
      <c r="F756" s="2032"/>
      <c r="G756" s="2032"/>
      <c r="H756" s="2032"/>
      <c r="I756" s="2032"/>
      <c r="J756" s="2032"/>
      <c r="K756" s="2032"/>
      <c r="L756" s="2032"/>
    </row>
    <row r="757" spans="1:12" ht="15.75" customHeight="1">
      <c r="A757" s="2032"/>
      <c r="B757" s="2032"/>
      <c r="C757" s="2032"/>
      <c r="D757" s="2032"/>
      <c r="E757" s="2032"/>
      <c r="F757" s="2032"/>
      <c r="G757" s="2032"/>
      <c r="H757" s="2032"/>
      <c r="I757" s="2032"/>
      <c r="J757" s="2032"/>
      <c r="K757" s="2032"/>
      <c r="L757" s="2032"/>
    </row>
    <row r="758" spans="1:12" ht="15.75" customHeight="1">
      <c r="A758" s="2032"/>
      <c r="B758" s="2032"/>
      <c r="C758" s="2032"/>
      <c r="D758" s="2032"/>
      <c r="E758" s="2032"/>
      <c r="F758" s="2032"/>
      <c r="G758" s="2032"/>
      <c r="H758" s="2032"/>
      <c r="I758" s="2032"/>
      <c r="J758" s="2032"/>
      <c r="K758" s="2032"/>
      <c r="L758" s="2032"/>
    </row>
    <row r="759" spans="1:12" ht="15.75" customHeight="1">
      <c r="A759" s="2032"/>
      <c r="B759" s="2032"/>
      <c r="C759" s="2032"/>
      <c r="D759" s="2032"/>
      <c r="E759" s="2032"/>
      <c r="F759" s="2032"/>
      <c r="G759" s="2032"/>
      <c r="H759" s="2032"/>
      <c r="I759" s="2032"/>
      <c r="J759" s="2032"/>
      <c r="K759" s="2032"/>
      <c r="L759" s="2032"/>
    </row>
    <row r="760" spans="1:12" ht="15.75" customHeight="1">
      <c r="A760" s="2032"/>
      <c r="B760" s="2032"/>
      <c r="C760" s="2032"/>
      <c r="D760" s="2032"/>
      <c r="E760" s="2032"/>
      <c r="F760" s="2032"/>
      <c r="G760" s="2032"/>
      <c r="H760" s="2032"/>
      <c r="I760" s="2032"/>
      <c r="J760" s="2032"/>
      <c r="K760" s="2032"/>
      <c r="L760" s="2032"/>
    </row>
    <row r="761" spans="1:12" ht="15.75" customHeight="1">
      <c r="A761" s="2032"/>
      <c r="B761" s="2032"/>
      <c r="C761" s="2032"/>
      <c r="D761" s="2032"/>
      <c r="E761" s="2032"/>
      <c r="F761" s="2032"/>
      <c r="G761" s="2032"/>
      <c r="H761" s="2032"/>
      <c r="I761" s="2032"/>
      <c r="J761" s="2032"/>
      <c r="K761" s="2032"/>
      <c r="L761" s="2032"/>
    </row>
    <row r="762" spans="1:12" ht="15.75" customHeight="1">
      <c r="A762" s="2032"/>
      <c r="B762" s="2032"/>
      <c r="C762" s="2032"/>
      <c r="D762" s="2032"/>
      <c r="E762" s="2032"/>
      <c r="F762" s="2032"/>
      <c r="G762" s="2032"/>
      <c r="H762" s="2032"/>
      <c r="I762" s="2032"/>
      <c r="J762" s="2032"/>
      <c r="K762" s="2032"/>
      <c r="L762" s="2032"/>
    </row>
    <row r="763" spans="1:12" ht="15.75" customHeight="1">
      <c r="A763" s="2032"/>
      <c r="B763" s="2032"/>
      <c r="C763" s="2032"/>
      <c r="D763" s="2032"/>
      <c r="E763" s="2032"/>
      <c r="F763" s="2032"/>
      <c r="G763" s="2032"/>
      <c r="H763" s="2032"/>
      <c r="I763" s="2032"/>
      <c r="J763" s="2032"/>
      <c r="K763" s="2032"/>
      <c r="L763" s="2032"/>
    </row>
    <row r="764" spans="1:12" ht="15.75" customHeight="1">
      <c r="A764" s="2032"/>
      <c r="B764" s="2032"/>
      <c r="C764" s="2032"/>
      <c r="D764" s="2032"/>
      <c r="E764" s="2032"/>
      <c r="F764" s="2032"/>
      <c r="G764" s="2032"/>
      <c r="H764" s="2032"/>
      <c r="I764" s="2032"/>
      <c r="J764" s="2032"/>
      <c r="K764" s="2032"/>
      <c r="L764" s="2032"/>
    </row>
    <row r="765" spans="1:12" ht="15.75" customHeight="1">
      <c r="A765" s="2032"/>
      <c r="B765" s="2032"/>
      <c r="C765" s="2032"/>
      <c r="D765" s="2032"/>
      <c r="E765" s="2032"/>
      <c r="F765" s="2032"/>
      <c r="G765" s="2032"/>
      <c r="H765" s="2032"/>
      <c r="I765" s="2032"/>
      <c r="J765" s="2032"/>
      <c r="K765" s="2032"/>
      <c r="L765" s="2032"/>
    </row>
    <row r="766" spans="1:12" ht="15.75" customHeight="1">
      <c r="A766" s="2032"/>
      <c r="B766" s="2032"/>
      <c r="C766" s="2032"/>
      <c r="D766" s="2032"/>
      <c r="E766" s="2032"/>
      <c r="F766" s="2032"/>
      <c r="G766" s="2032"/>
      <c r="H766" s="2032"/>
      <c r="I766" s="2032"/>
      <c r="J766" s="2032"/>
      <c r="K766" s="2032"/>
      <c r="L766" s="2032"/>
    </row>
    <row r="767" spans="1:12" ht="15.75" customHeight="1">
      <c r="A767" s="2032"/>
      <c r="B767" s="2032"/>
      <c r="C767" s="2032"/>
      <c r="D767" s="2032"/>
      <c r="E767" s="2032"/>
      <c r="F767" s="2032"/>
      <c r="G767" s="2032"/>
      <c r="H767" s="2032"/>
      <c r="I767" s="2032"/>
      <c r="J767" s="2032"/>
      <c r="K767" s="2032"/>
      <c r="L767" s="2032"/>
    </row>
    <row r="768" spans="1:12" ht="15.75" customHeight="1">
      <c r="A768" s="2032"/>
      <c r="B768" s="2032"/>
      <c r="C768" s="2032"/>
      <c r="D768" s="2032"/>
      <c r="E768" s="2032"/>
      <c r="F768" s="2032"/>
      <c r="G768" s="2032"/>
      <c r="H768" s="2032"/>
      <c r="I768" s="2032"/>
      <c r="J768" s="2032"/>
      <c r="K768" s="2032"/>
      <c r="L768" s="2032"/>
    </row>
    <row r="769" spans="1:12" ht="15.75" customHeight="1">
      <c r="A769" s="2032"/>
      <c r="B769" s="2032"/>
      <c r="C769" s="2032"/>
      <c r="D769" s="2032"/>
      <c r="E769" s="2032"/>
      <c r="F769" s="2032"/>
      <c r="G769" s="2032"/>
      <c r="H769" s="2032"/>
      <c r="I769" s="2032"/>
      <c r="J769" s="2032"/>
      <c r="K769" s="2032"/>
      <c r="L769" s="2032"/>
    </row>
    <row r="770" spans="1:12" ht="15.75" customHeight="1">
      <c r="A770" s="2032"/>
      <c r="B770" s="2032"/>
      <c r="C770" s="2032"/>
      <c r="D770" s="2032"/>
      <c r="E770" s="2032"/>
      <c r="F770" s="2032"/>
      <c r="G770" s="2032"/>
      <c r="H770" s="2032"/>
      <c r="I770" s="2032"/>
      <c r="J770" s="2032"/>
      <c r="K770" s="2032"/>
      <c r="L770" s="2032"/>
    </row>
    <row r="771" spans="1:12" ht="15.75" customHeight="1">
      <c r="A771" s="2032"/>
      <c r="B771" s="2032"/>
      <c r="C771" s="2032"/>
      <c r="D771" s="2032"/>
      <c r="E771" s="2032"/>
      <c r="F771" s="2032"/>
      <c r="G771" s="2032"/>
      <c r="H771" s="2032"/>
      <c r="I771" s="2032"/>
      <c r="J771" s="2032"/>
      <c r="K771" s="2032"/>
      <c r="L771" s="2032"/>
    </row>
    <row r="772" spans="1:12" ht="15.75" customHeight="1">
      <c r="A772" s="2032"/>
      <c r="B772" s="2032"/>
      <c r="C772" s="2032"/>
      <c r="D772" s="2032"/>
      <c r="E772" s="2032"/>
      <c r="F772" s="2032"/>
      <c r="G772" s="2032"/>
      <c r="H772" s="2032"/>
      <c r="I772" s="2032"/>
      <c r="J772" s="2032"/>
      <c r="K772" s="2032"/>
      <c r="L772" s="2032"/>
    </row>
    <row r="773" spans="1:12" ht="15.75" customHeight="1">
      <c r="A773" s="2032"/>
      <c r="B773" s="2032"/>
      <c r="C773" s="2032"/>
      <c r="D773" s="2032"/>
      <c r="E773" s="2032"/>
      <c r="F773" s="2032"/>
      <c r="G773" s="2032"/>
      <c r="H773" s="2032"/>
      <c r="I773" s="2032"/>
      <c r="J773" s="2032"/>
      <c r="K773" s="2032"/>
      <c r="L773" s="2032"/>
    </row>
    <row r="774" spans="1:12" ht="15.75" customHeight="1">
      <c r="A774" s="2032"/>
      <c r="B774" s="2032"/>
      <c r="C774" s="2032"/>
      <c r="D774" s="2032"/>
      <c r="E774" s="2032"/>
      <c r="F774" s="2032"/>
      <c r="G774" s="2032"/>
      <c r="H774" s="2032"/>
      <c r="I774" s="2032"/>
      <c r="J774" s="2032"/>
      <c r="K774" s="2032"/>
      <c r="L774" s="2032"/>
    </row>
    <row r="775" spans="1:12" ht="15.75" customHeight="1">
      <c r="A775" s="2032"/>
      <c r="B775" s="2032"/>
      <c r="C775" s="2032"/>
      <c r="D775" s="2032"/>
      <c r="E775" s="2032"/>
      <c r="F775" s="2032"/>
      <c r="G775" s="2032"/>
      <c r="H775" s="2032"/>
      <c r="I775" s="2032"/>
      <c r="J775" s="2032"/>
      <c r="K775" s="2032"/>
      <c r="L775" s="2032"/>
    </row>
    <row r="776" spans="1:12" ht="15.75" customHeight="1">
      <c r="A776" s="2032"/>
      <c r="B776" s="2032"/>
      <c r="C776" s="2032"/>
      <c r="D776" s="2032"/>
      <c r="E776" s="2032"/>
      <c r="F776" s="2032"/>
      <c r="G776" s="2032"/>
      <c r="H776" s="2032"/>
      <c r="I776" s="2032"/>
      <c r="J776" s="2032"/>
      <c r="K776" s="2032"/>
      <c r="L776" s="2032"/>
    </row>
    <row r="777" spans="1:12" ht="15.75" customHeight="1">
      <c r="A777" s="2032"/>
      <c r="B777" s="2032"/>
      <c r="C777" s="2032"/>
      <c r="D777" s="2032"/>
      <c r="E777" s="2032"/>
      <c r="F777" s="2032"/>
      <c r="G777" s="2032"/>
      <c r="H777" s="2032"/>
      <c r="I777" s="2032"/>
      <c r="J777" s="2032"/>
      <c r="K777" s="2032"/>
      <c r="L777" s="2032"/>
    </row>
    <row r="778" spans="1:12" ht="15.75" customHeight="1">
      <c r="A778" s="2032"/>
      <c r="B778" s="2032"/>
      <c r="C778" s="2032"/>
      <c r="D778" s="2032"/>
      <c r="E778" s="2032"/>
      <c r="F778" s="2032"/>
      <c r="G778" s="2032"/>
      <c r="H778" s="2032"/>
      <c r="I778" s="2032"/>
      <c r="J778" s="2032"/>
      <c r="K778" s="2032"/>
      <c r="L778" s="2032"/>
    </row>
    <row r="779" spans="1:12" ht="15.75" customHeight="1">
      <c r="A779" s="2032"/>
      <c r="B779" s="2032"/>
      <c r="C779" s="2032"/>
      <c r="D779" s="2032"/>
      <c r="E779" s="2032"/>
      <c r="F779" s="2032"/>
      <c r="G779" s="2032"/>
      <c r="H779" s="2032"/>
      <c r="I779" s="2032"/>
      <c r="J779" s="2032"/>
      <c r="K779" s="2032"/>
      <c r="L779" s="2032"/>
    </row>
    <row r="780" spans="1:12" ht="15.75" customHeight="1">
      <c r="A780" s="2032"/>
      <c r="B780" s="2032"/>
      <c r="C780" s="2032"/>
      <c r="D780" s="2032"/>
      <c r="E780" s="2032"/>
      <c r="F780" s="2032"/>
      <c r="G780" s="2032"/>
      <c r="H780" s="2032"/>
      <c r="I780" s="2032"/>
      <c r="J780" s="2032"/>
      <c r="K780" s="2032"/>
      <c r="L780" s="2032"/>
    </row>
    <row r="781" spans="1:12" ht="15.75" customHeight="1">
      <c r="A781" s="2032"/>
      <c r="B781" s="2032"/>
      <c r="C781" s="2032"/>
      <c r="D781" s="2032"/>
      <c r="E781" s="2032"/>
      <c r="F781" s="2032"/>
      <c r="G781" s="2032"/>
      <c r="H781" s="2032"/>
      <c r="I781" s="2032"/>
      <c r="J781" s="2032"/>
      <c r="K781" s="2032"/>
      <c r="L781" s="2032"/>
    </row>
    <row r="782" spans="1:12" ht="15.75" customHeight="1">
      <c r="A782" s="2032"/>
      <c r="B782" s="2032"/>
      <c r="C782" s="2032"/>
      <c r="D782" s="2032"/>
      <c r="E782" s="2032"/>
      <c r="F782" s="2032"/>
      <c r="G782" s="2032"/>
      <c r="H782" s="2032"/>
      <c r="I782" s="2032"/>
      <c r="J782" s="2032"/>
      <c r="K782" s="2032"/>
      <c r="L782" s="2032"/>
    </row>
    <row r="783" spans="1:12" ht="15.75" customHeight="1">
      <c r="A783" s="2032"/>
      <c r="B783" s="2032"/>
      <c r="C783" s="2032"/>
      <c r="D783" s="2032"/>
      <c r="E783" s="2032"/>
      <c r="F783" s="2032"/>
      <c r="G783" s="2032"/>
      <c r="H783" s="2032"/>
      <c r="I783" s="2032"/>
      <c r="J783" s="2032"/>
      <c r="K783" s="2032"/>
      <c r="L783" s="2032"/>
    </row>
    <row r="784" spans="1:12" ht="15.75" customHeight="1">
      <c r="A784" s="2032"/>
      <c r="B784" s="2032"/>
      <c r="C784" s="2032"/>
      <c r="D784" s="2032"/>
      <c r="E784" s="2032"/>
      <c r="F784" s="2032"/>
      <c r="G784" s="2032"/>
      <c r="H784" s="2032"/>
      <c r="I784" s="2032"/>
      <c r="J784" s="2032"/>
      <c r="K784" s="2032"/>
      <c r="L784" s="2032"/>
    </row>
    <row r="785" spans="1:12" ht="15.75" customHeight="1">
      <c r="A785" s="2032"/>
      <c r="B785" s="2032"/>
      <c r="C785" s="2032"/>
      <c r="D785" s="2032"/>
      <c r="E785" s="2032"/>
      <c r="F785" s="2032"/>
      <c r="G785" s="2032"/>
      <c r="H785" s="2032"/>
      <c r="I785" s="2032"/>
      <c r="J785" s="2032"/>
      <c r="K785" s="2032"/>
      <c r="L785" s="2032"/>
    </row>
    <row r="786" spans="1:12" ht="15.75" customHeight="1">
      <c r="A786" s="2032"/>
      <c r="B786" s="2032"/>
      <c r="C786" s="2032"/>
      <c r="D786" s="2032"/>
      <c r="E786" s="2032"/>
      <c r="F786" s="2032"/>
      <c r="G786" s="2032"/>
      <c r="H786" s="2032"/>
      <c r="I786" s="2032"/>
      <c r="J786" s="2032"/>
      <c r="K786" s="2032"/>
      <c r="L786" s="2032"/>
    </row>
    <row r="787" spans="1:12" ht="15.75" customHeight="1">
      <c r="A787" s="2032"/>
      <c r="B787" s="2032"/>
      <c r="C787" s="2032"/>
      <c r="D787" s="2032"/>
      <c r="E787" s="2032"/>
      <c r="F787" s="2032"/>
      <c r="G787" s="2032"/>
      <c r="H787" s="2032"/>
      <c r="I787" s="2032"/>
      <c r="J787" s="2032"/>
      <c r="K787" s="2032"/>
      <c r="L787" s="2032"/>
    </row>
    <row r="788" spans="1:12" ht="15.75" customHeight="1">
      <c r="A788" s="2032"/>
      <c r="B788" s="2032"/>
      <c r="C788" s="2032"/>
      <c r="D788" s="2032"/>
      <c r="E788" s="2032"/>
      <c r="F788" s="2032"/>
      <c r="G788" s="2032"/>
      <c r="H788" s="2032"/>
      <c r="I788" s="2032"/>
      <c r="J788" s="2032"/>
      <c r="K788" s="2032"/>
      <c r="L788" s="2032"/>
    </row>
    <row r="789" spans="1:12" ht="15.75" customHeight="1">
      <c r="A789" s="2032"/>
      <c r="B789" s="2032"/>
      <c r="C789" s="2032"/>
      <c r="D789" s="2032"/>
      <c r="E789" s="2032"/>
      <c r="F789" s="2032"/>
      <c r="G789" s="2032"/>
      <c r="H789" s="2032"/>
      <c r="I789" s="2032"/>
      <c r="J789" s="2032"/>
      <c r="K789" s="2032"/>
      <c r="L789" s="2032"/>
    </row>
    <row r="790" spans="1:12" ht="15.75" customHeight="1">
      <c r="A790" s="2032"/>
      <c r="B790" s="2032"/>
      <c r="C790" s="2032"/>
      <c r="D790" s="2032"/>
      <c r="E790" s="2032"/>
      <c r="F790" s="2032"/>
      <c r="G790" s="2032"/>
      <c r="H790" s="2032"/>
      <c r="I790" s="2032"/>
      <c r="J790" s="2032"/>
      <c r="K790" s="2032"/>
      <c r="L790" s="2032"/>
    </row>
    <row r="791" spans="1:12" ht="15.75" customHeight="1">
      <c r="A791" s="2032"/>
      <c r="B791" s="2032"/>
      <c r="C791" s="2032"/>
      <c r="D791" s="2032"/>
      <c r="E791" s="2032"/>
      <c r="F791" s="2032"/>
      <c r="G791" s="2032"/>
      <c r="H791" s="2032"/>
      <c r="I791" s="2032"/>
      <c r="J791" s="2032"/>
      <c r="K791" s="2032"/>
      <c r="L791" s="2032"/>
    </row>
    <row r="792" spans="1:12" ht="15.75" customHeight="1">
      <c r="A792" s="2032"/>
      <c r="B792" s="2032"/>
      <c r="C792" s="2032"/>
      <c r="D792" s="2032"/>
      <c r="E792" s="2032"/>
      <c r="F792" s="2032"/>
      <c r="G792" s="2032"/>
      <c r="H792" s="2032"/>
      <c r="I792" s="2032"/>
      <c r="J792" s="2032"/>
      <c r="K792" s="2032"/>
      <c r="L792" s="2032"/>
    </row>
    <row r="793" spans="1:12" ht="15.75" customHeight="1">
      <c r="A793" s="2032"/>
      <c r="B793" s="2032"/>
      <c r="C793" s="2032"/>
      <c r="D793" s="2032"/>
      <c r="E793" s="2032"/>
      <c r="F793" s="2032"/>
      <c r="G793" s="2032"/>
      <c r="H793" s="2032"/>
      <c r="I793" s="2032"/>
      <c r="J793" s="2032"/>
      <c r="K793" s="2032"/>
      <c r="L793" s="2032"/>
    </row>
    <row r="794" spans="1:12" ht="15.75" customHeight="1">
      <c r="A794" s="2032"/>
      <c r="B794" s="2032"/>
      <c r="C794" s="2032"/>
      <c r="D794" s="2032"/>
      <c r="E794" s="2032"/>
      <c r="F794" s="2032"/>
      <c r="G794" s="2032"/>
      <c r="H794" s="2032"/>
      <c r="I794" s="2032"/>
      <c r="J794" s="2032"/>
      <c r="K794" s="2032"/>
      <c r="L794" s="2032"/>
    </row>
    <row r="795" spans="1:12" ht="15.75" customHeight="1">
      <c r="A795" s="2032"/>
      <c r="B795" s="2032"/>
      <c r="C795" s="2032"/>
      <c r="D795" s="2032"/>
      <c r="E795" s="2032"/>
      <c r="F795" s="2032"/>
      <c r="G795" s="2032"/>
      <c r="H795" s="2032"/>
      <c r="I795" s="2032"/>
      <c r="J795" s="2032"/>
      <c r="K795" s="2032"/>
      <c r="L795" s="2032"/>
    </row>
    <row r="796" spans="1:12" ht="15.75" customHeight="1">
      <c r="A796" s="2032"/>
      <c r="B796" s="2032"/>
      <c r="C796" s="2032"/>
      <c r="D796" s="2032"/>
      <c r="E796" s="2032"/>
      <c r="F796" s="2032"/>
      <c r="G796" s="2032"/>
      <c r="H796" s="2032"/>
      <c r="I796" s="2032"/>
      <c r="J796" s="2032"/>
      <c r="K796" s="2032"/>
      <c r="L796" s="2032"/>
    </row>
    <row r="797" spans="1:12" ht="15.75" customHeight="1">
      <c r="A797" s="2032"/>
      <c r="B797" s="2032"/>
      <c r="C797" s="2032"/>
      <c r="D797" s="2032"/>
      <c r="E797" s="2032"/>
      <c r="F797" s="2032"/>
      <c r="G797" s="2032"/>
      <c r="H797" s="2032"/>
      <c r="I797" s="2032"/>
      <c r="J797" s="2032"/>
      <c r="K797" s="2032"/>
      <c r="L797" s="2032"/>
    </row>
    <row r="798" spans="1:12" ht="15.75" customHeight="1">
      <c r="A798" s="2032"/>
      <c r="B798" s="2032"/>
      <c r="C798" s="2032"/>
      <c r="D798" s="2032"/>
      <c r="E798" s="2032"/>
      <c r="F798" s="2032"/>
      <c r="G798" s="2032"/>
      <c r="H798" s="2032"/>
      <c r="I798" s="2032"/>
      <c r="J798" s="2032"/>
      <c r="K798" s="2032"/>
      <c r="L798" s="2032"/>
    </row>
    <row r="799" spans="1:12" ht="15.75" customHeight="1">
      <c r="A799" s="2032"/>
      <c r="B799" s="2032"/>
      <c r="C799" s="2032"/>
      <c r="D799" s="2032"/>
      <c r="E799" s="2032"/>
      <c r="F799" s="2032"/>
      <c r="G799" s="2032"/>
      <c r="H799" s="2032"/>
      <c r="I799" s="2032"/>
      <c r="J799" s="2032"/>
      <c r="K799" s="2032"/>
      <c r="L799" s="2032"/>
    </row>
    <row r="800" spans="1:12" ht="15.75" customHeight="1">
      <c r="A800" s="2032"/>
      <c r="B800" s="2032"/>
      <c r="C800" s="2032"/>
      <c r="D800" s="2032"/>
      <c r="E800" s="2032"/>
      <c r="F800" s="2032"/>
      <c r="G800" s="2032"/>
      <c r="H800" s="2032"/>
      <c r="I800" s="2032"/>
      <c r="J800" s="2032"/>
      <c r="K800" s="2032"/>
      <c r="L800" s="2032"/>
    </row>
    <row r="801" spans="1:12" ht="15.75" customHeight="1">
      <c r="A801" s="2032"/>
      <c r="B801" s="2032"/>
      <c r="C801" s="2032"/>
      <c r="D801" s="2032"/>
      <c r="E801" s="2032"/>
      <c r="F801" s="2032"/>
      <c r="G801" s="2032"/>
      <c r="H801" s="2032"/>
      <c r="I801" s="2032"/>
      <c r="J801" s="2032"/>
      <c r="K801" s="2032"/>
      <c r="L801" s="2032"/>
    </row>
    <row r="802" spans="1:12" ht="15.75" customHeight="1">
      <c r="A802" s="2032"/>
      <c r="B802" s="2032"/>
      <c r="C802" s="2032"/>
      <c r="D802" s="2032"/>
      <c r="E802" s="2032"/>
      <c r="F802" s="2032"/>
      <c r="G802" s="2032"/>
      <c r="H802" s="2032"/>
      <c r="I802" s="2032"/>
      <c r="J802" s="2032"/>
      <c r="K802" s="2032"/>
      <c r="L802" s="2032"/>
    </row>
    <row r="803" spans="1:12" ht="15.75" customHeight="1">
      <c r="A803" s="2032"/>
      <c r="B803" s="2032"/>
      <c r="C803" s="2032"/>
      <c r="D803" s="2032"/>
      <c r="E803" s="2032"/>
      <c r="F803" s="2032"/>
      <c r="G803" s="2032"/>
      <c r="H803" s="2032"/>
      <c r="I803" s="2032"/>
      <c r="J803" s="2032"/>
      <c r="K803" s="2032"/>
      <c r="L803" s="2032"/>
    </row>
    <row r="804" spans="1:12" ht="15.75" customHeight="1">
      <c r="A804" s="2032"/>
      <c r="B804" s="2032"/>
      <c r="C804" s="2032"/>
      <c r="D804" s="2032"/>
      <c r="E804" s="2032"/>
      <c r="F804" s="2032"/>
      <c r="G804" s="2032"/>
      <c r="H804" s="2032"/>
      <c r="I804" s="2032"/>
      <c r="J804" s="2032"/>
      <c r="K804" s="2032"/>
      <c r="L804" s="2032"/>
    </row>
    <row r="805" spans="1:12" ht="15.75" customHeight="1">
      <c r="A805" s="2032"/>
      <c r="B805" s="2032"/>
      <c r="C805" s="2032"/>
      <c r="D805" s="2032"/>
      <c r="E805" s="2032"/>
      <c r="F805" s="2032"/>
      <c r="G805" s="2032"/>
      <c r="H805" s="2032"/>
      <c r="I805" s="2032"/>
      <c r="J805" s="2032"/>
      <c r="K805" s="2032"/>
      <c r="L805" s="2032"/>
    </row>
    <row r="806" spans="1:12" ht="15.75" customHeight="1">
      <c r="A806" s="2032"/>
      <c r="B806" s="2032"/>
      <c r="C806" s="2032"/>
      <c r="D806" s="2032"/>
      <c r="E806" s="2032"/>
      <c r="F806" s="2032"/>
      <c r="G806" s="2032"/>
      <c r="H806" s="2032"/>
      <c r="I806" s="2032"/>
      <c r="J806" s="2032"/>
      <c r="K806" s="2032"/>
      <c r="L806" s="2032"/>
    </row>
    <row r="807" spans="1:12" ht="15.75" customHeight="1">
      <c r="A807" s="2032"/>
      <c r="B807" s="2032"/>
      <c r="C807" s="2032"/>
      <c r="D807" s="2032"/>
      <c r="E807" s="2032"/>
      <c r="F807" s="2032"/>
      <c r="G807" s="2032"/>
      <c r="H807" s="2032"/>
      <c r="I807" s="2032"/>
      <c r="J807" s="2032"/>
      <c r="K807" s="2032"/>
      <c r="L807" s="2032"/>
    </row>
    <row r="808" spans="1:12" ht="15.75" customHeight="1">
      <c r="A808" s="2032"/>
      <c r="B808" s="2032"/>
      <c r="C808" s="2032"/>
      <c r="D808" s="2032"/>
      <c r="E808" s="2032"/>
      <c r="F808" s="2032"/>
      <c r="G808" s="2032"/>
      <c r="H808" s="2032"/>
      <c r="I808" s="2032"/>
      <c r="J808" s="2032"/>
      <c r="K808" s="2032"/>
      <c r="L808" s="2032"/>
    </row>
    <row r="809" spans="1:12" ht="15.75" customHeight="1">
      <c r="A809" s="2032"/>
      <c r="B809" s="2032"/>
      <c r="C809" s="2032"/>
      <c r="D809" s="2032"/>
      <c r="E809" s="2032"/>
      <c r="F809" s="2032"/>
      <c r="G809" s="2032"/>
      <c r="H809" s="2032"/>
      <c r="I809" s="2032"/>
      <c r="J809" s="2032"/>
      <c r="K809" s="2032"/>
      <c r="L809" s="2032"/>
    </row>
    <row r="810" spans="1:12" ht="15.75" customHeight="1">
      <c r="A810" s="2032"/>
      <c r="B810" s="2032"/>
      <c r="C810" s="2032"/>
      <c r="D810" s="2032"/>
      <c r="E810" s="2032"/>
      <c r="F810" s="2032"/>
      <c r="G810" s="2032"/>
      <c r="H810" s="2032"/>
      <c r="I810" s="2032"/>
      <c r="J810" s="2032"/>
      <c r="K810" s="2032"/>
      <c r="L810" s="2032"/>
    </row>
    <row r="811" spans="1:12" ht="15.75" customHeight="1">
      <c r="A811" s="2032"/>
      <c r="B811" s="2032"/>
      <c r="C811" s="2032"/>
      <c r="D811" s="2032"/>
      <c r="E811" s="2032"/>
      <c r="F811" s="2032"/>
      <c r="G811" s="2032"/>
      <c r="H811" s="2032"/>
      <c r="I811" s="2032"/>
      <c r="J811" s="2032"/>
      <c r="K811" s="2032"/>
      <c r="L811" s="2032"/>
    </row>
    <row r="812" spans="1:12" ht="15.75" customHeight="1">
      <c r="A812" s="2032"/>
      <c r="B812" s="2032"/>
      <c r="C812" s="2032"/>
      <c r="D812" s="2032"/>
      <c r="E812" s="2032"/>
      <c r="F812" s="2032"/>
      <c r="G812" s="2032"/>
      <c r="H812" s="2032"/>
      <c r="I812" s="2032"/>
      <c r="J812" s="2032"/>
      <c r="K812" s="2032"/>
      <c r="L812" s="2032"/>
    </row>
    <row r="813" spans="1:12" ht="15.75" customHeight="1">
      <c r="A813" s="2032"/>
      <c r="B813" s="2032"/>
      <c r="C813" s="2032"/>
      <c r="D813" s="2032"/>
      <c r="E813" s="2032"/>
      <c r="F813" s="2032"/>
      <c r="G813" s="2032"/>
      <c r="H813" s="2032"/>
      <c r="I813" s="2032"/>
      <c r="J813" s="2032"/>
      <c r="K813" s="2032"/>
      <c r="L813" s="2032"/>
    </row>
    <row r="814" spans="1:12" ht="15.75" customHeight="1">
      <c r="A814" s="2032"/>
      <c r="B814" s="2032"/>
      <c r="C814" s="2032"/>
      <c r="D814" s="2032"/>
      <c r="E814" s="2032"/>
      <c r="F814" s="2032"/>
      <c r="G814" s="2032"/>
      <c r="H814" s="2032"/>
      <c r="I814" s="2032"/>
      <c r="J814" s="2032"/>
      <c r="K814" s="2032"/>
      <c r="L814" s="2032"/>
    </row>
    <row r="815" spans="1:12" ht="15.75" customHeight="1">
      <c r="A815" s="2032"/>
      <c r="B815" s="2032"/>
      <c r="C815" s="2032"/>
      <c r="D815" s="2032"/>
      <c r="E815" s="2032"/>
      <c r="F815" s="2032"/>
      <c r="G815" s="2032"/>
      <c r="H815" s="2032"/>
      <c r="I815" s="2032"/>
      <c r="J815" s="2032"/>
      <c r="K815" s="2032"/>
      <c r="L815" s="2032"/>
    </row>
    <row r="816" spans="1:12" ht="15.75" customHeight="1">
      <c r="A816" s="2032"/>
      <c r="B816" s="2032"/>
      <c r="C816" s="2032"/>
      <c r="D816" s="2032"/>
      <c r="E816" s="2032"/>
      <c r="F816" s="2032"/>
      <c r="G816" s="2032"/>
      <c r="H816" s="2032"/>
      <c r="I816" s="2032"/>
      <c r="J816" s="2032"/>
      <c r="K816" s="2032"/>
      <c r="L816" s="2032"/>
    </row>
    <row r="817" spans="1:12" ht="15.75" customHeight="1">
      <c r="A817" s="2032"/>
      <c r="B817" s="2032"/>
      <c r="C817" s="2032"/>
      <c r="D817" s="2032"/>
      <c r="E817" s="2032"/>
      <c r="F817" s="2032"/>
      <c r="G817" s="2032"/>
      <c r="H817" s="2032"/>
      <c r="I817" s="2032"/>
      <c r="J817" s="2032"/>
      <c r="K817" s="2032"/>
      <c r="L817" s="2032"/>
    </row>
    <row r="818" spans="1:12" ht="15.75" customHeight="1">
      <c r="A818" s="2032"/>
      <c r="B818" s="2032"/>
      <c r="C818" s="2032"/>
      <c r="D818" s="2032"/>
      <c r="E818" s="2032"/>
      <c r="F818" s="2032"/>
      <c r="G818" s="2032"/>
      <c r="H818" s="2032"/>
      <c r="I818" s="2032"/>
      <c r="J818" s="2032"/>
      <c r="K818" s="2032"/>
      <c r="L818" s="2032"/>
    </row>
    <row r="819" spans="1:12" ht="15.75" customHeight="1">
      <c r="A819" s="2032"/>
      <c r="B819" s="2032"/>
      <c r="C819" s="2032"/>
      <c r="D819" s="2032"/>
      <c r="E819" s="2032"/>
      <c r="F819" s="2032"/>
      <c r="G819" s="2032"/>
      <c r="H819" s="2032"/>
      <c r="I819" s="2032"/>
      <c r="J819" s="2032"/>
      <c r="K819" s="2032"/>
      <c r="L819" s="2032"/>
    </row>
    <row r="820" spans="1:12" ht="15.75" customHeight="1">
      <c r="A820" s="2032"/>
      <c r="B820" s="2032"/>
      <c r="C820" s="2032"/>
      <c r="D820" s="2032"/>
      <c r="E820" s="2032"/>
      <c r="F820" s="2032"/>
      <c r="G820" s="2032"/>
      <c r="H820" s="2032"/>
      <c r="I820" s="2032"/>
      <c r="J820" s="2032"/>
      <c r="K820" s="2032"/>
      <c r="L820" s="2032"/>
    </row>
    <row r="821" spans="1:12" ht="15.75" customHeight="1">
      <c r="A821" s="2032"/>
      <c r="B821" s="2032"/>
      <c r="C821" s="2032"/>
      <c r="D821" s="2032"/>
      <c r="E821" s="2032"/>
      <c r="F821" s="2032"/>
      <c r="G821" s="2032"/>
      <c r="H821" s="2032"/>
      <c r="I821" s="2032"/>
      <c r="J821" s="2032"/>
      <c r="K821" s="2032"/>
      <c r="L821" s="2032"/>
    </row>
    <row r="822" spans="1:12" ht="15.75" customHeight="1">
      <c r="A822" s="2032"/>
      <c r="B822" s="2032"/>
      <c r="C822" s="2032"/>
      <c r="D822" s="2032"/>
      <c r="E822" s="2032"/>
      <c r="F822" s="2032"/>
      <c r="G822" s="2032"/>
      <c r="H822" s="2032"/>
      <c r="I822" s="2032"/>
      <c r="J822" s="2032"/>
      <c r="K822" s="2032"/>
      <c r="L822" s="2032"/>
    </row>
    <row r="823" spans="1:12" ht="15.75" customHeight="1">
      <c r="A823" s="2032"/>
      <c r="B823" s="2032"/>
      <c r="C823" s="2032"/>
      <c r="D823" s="2032"/>
      <c r="E823" s="2032"/>
      <c r="F823" s="2032"/>
      <c r="G823" s="2032"/>
      <c r="H823" s="2032"/>
      <c r="I823" s="2032"/>
      <c r="J823" s="2032"/>
      <c r="K823" s="2032"/>
      <c r="L823" s="2032"/>
    </row>
    <row r="824" spans="1:12" ht="15.75" customHeight="1">
      <c r="A824" s="2032"/>
      <c r="B824" s="2032"/>
      <c r="C824" s="2032"/>
      <c r="D824" s="2032"/>
      <c r="E824" s="2032"/>
      <c r="F824" s="2032"/>
      <c r="G824" s="2032"/>
      <c r="H824" s="2032"/>
      <c r="I824" s="2032"/>
      <c r="J824" s="2032"/>
      <c r="K824" s="2032"/>
      <c r="L824" s="2032"/>
    </row>
    <row r="825" spans="1:12" ht="15.75" customHeight="1">
      <c r="A825" s="2032"/>
      <c r="B825" s="2032"/>
      <c r="C825" s="2032"/>
      <c r="D825" s="2032"/>
      <c r="E825" s="2032"/>
      <c r="F825" s="2032"/>
      <c r="G825" s="2032"/>
      <c r="H825" s="2032"/>
      <c r="I825" s="2032"/>
      <c r="J825" s="2032"/>
      <c r="K825" s="2032"/>
      <c r="L825" s="2032"/>
    </row>
    <row r="826" spans="1:12" ht="15.75" customHeight="1">
      <c r="A826" s="2032"/>
      <c r="B826" s="2032"/>
      <c r="C826" s="2032"/>
      <c r="D826" s="2032"/>
      <c r="E826" s="2032"/>
      <c r="F826" s="2032"/>
      <c r="G826" s="2032"/>
      <c r="H826" s="2032"/>
      <c r="I826" s="2032"/>
      <c r="J826" s="2032"/>
      <c r="K826" s="2032"/>
      <c r="L826" s="2032"/>
    </row>
    <row r="827" spans="1:12" ht="15.75" customHeight="1">
      <c r="A827" s="2032"/>
      <c r="B827" s="2032"/>
      <c r="C827" s="2032"/>
      <c r="D827" s="2032"/>
      <c r="E827" s="2032"/>
      <c r="F827" s="2032"/>
      <c r="G827" s="2032"/>
      <c r="H827" s="2032"/>
      <c r="I827" s="2032"/>
      <c r="J827" s="2032"/>
      <c r="K827" s="2032"/>
      <c r="L827" s="2032"/>
    </row>
    <row r="828" spans="1:12" ht="15.75" customHeight="1">
      <c r="A828" s="2032"/>
      <c r="B828" s="2032"/>
      <c r="C828" s="2032"/>
      <c r="D828" s="2032"/>
      <c r="E828" s="2032"/>
      <c r="F828" s="2032"/>
      <c r="G828" s="2032"/>
      <c r="H828" s="2032"/>
      <c r="I828" s="2032"/>
      <c r="J828" s="2032"/>
      <c r="K828" s="2032"/>
      <c r="L828" s="2032"/>
    </row>
    <row r="829" spans="1:12" ht="15.75" customHeight="1">
      <c r="A829" s="2032"/>
      <c r="B829" s="2032"/>
      <c r="C829" s="2032"/>
      <c r="D829" s="2032"/>
      <c r="E829" s="2032"/>
      <c r="F829" s="2032"/>
      <c r="G829" s="2032"/>
      <c r="H829" s="2032"/>
      <c r="I829" s="2032"/>
      <c r="J829" s="2032"/>
      <c r="K829" s="2032"/>
      <c r="L829" s="2032"/>
    </row>
    <row r="830" spans="1:12" ht="15.75" customHeight="1">
      <c r="A830" s="2032"/>
      <c r="B830" s="2032"/>
      <c r="C830" s="2032"/>
      <c r="D830" s="2032"/>
      <c r="E830" s="2032"/>
      <c r="F830" s="2032"/>
      <c r="G830" s="2032"/>
      <c r="H830" s="2032"/>
      <c r="I830" s="2032"/>
      <c r="J830" s="2032"/>
      <c r="K830" s="2032"/>
      <c r="L830" s="2032"/>
    </row>
    <row r="831" spans="1:12" ht="15.75" customHeight="1">
      <c r="A831" s="2032"/>
      <c r="B831" s="2032"/>
      <c r="C831" s="2032"/>
      <c r="D831" s="2032"/>
      <c r="E831" s="2032"/>
      <c r="F831" s="2032"/>
      <c r="G831" s="2032"/>
      <c r="H831" s="2032"/>
      <c r="I831" s="2032"/>
      <c r="J831" s="2032"/>
      <c r="K831" s="2032"/>
      <c r="L831" s="2032"/>
    </row>
    <row r="832" spans="1:12" ht="15.75" customHeight="1">
      <c r="A832" s="2032"/>
      <c r="B832" s="2032"/>
      <c r="C832" s="2032"/>
      <c r="D832" s="2032"/>
      <c r="E832" s="2032"/>
      <c r="F832" s="2032"/>
      <c r="G832" s="2032"/>
      <c r="H832" s="2032"/>
      <c r="I832" s="2032"/>
      <c r="J832" s="2032"/>
      <c r="K832" s="2032"/>
      <c r="L832" s="2032"/>
    </row>
    <row r="833" spans="1:12" ht="15.75" customHeight="1">
      <c r="A833" s="2032"/>
      <c r="B833" s="2032"/>
      <c r="C833" s="2032"/>
      <c r="D833" s="2032"/>
      <c r="E833" s="2032"/>
      <c r="F833" s="2032"/>
      <c r="G833" s="2032"/>
      <c r="H833" s="2032"/>
      <c r="I833" s="2032"/>
      <c r="J833" s="2032"/>
      <c r="K833" s="2032"/>
      <c r="L833" s="2032"/>
    </row>
    <row r="834" spans="1:12" ht="15.75" customHeight="1">
      <c r="A834" s="2032"/>
      <c r="B834" s="2032"/>
      <c r="C834" s="2032"/>
      <c r="D834" s="2032"/>
      <c r="E834" s="2032"/>
      <c r="F834" s="2032"/>
      <c r="G834" s="2032"/>
      <c r="H834" s="2032"/>
      <c r="I834" s="2032"/>
      <c r="J834" s="2032"/>
      <c r="K834" s="2032"/>
      <c r="L834" s="2032"/>
    </row>
    <row r="835" spans="1:12" ht="15.75" customHeight="1">
      <c r="A835" s="2032"/>
      <c r="B835" s="2032"/>
      <c r="C835" s="2032"/>
      <c r="D835" s="2032"/>
      <c r="E835" s="2032"/>
      <c r="F835" s="2032"/>
      <c r="G835" s="2032"/>
      <c r="H835" s="2032"/>
      <c r="I835" s="2032"/>
      <c r="J835" s="2032"/>
      <c r="K835" s="2032"/>
      <c r="L835" s="2032"/>
    </row>
    <row r="836" spans="1:12" ht="15.75" customHeight="1">
      <c r="A836" s="2032"/>
      <c r="B836" s="2032"/>
      <c r="C836" s="2032"/>
      <c r="D836" s="2032"/>
      <c r="E836" s="2032"/>
      <c r="F836" s="2032"/>
      <c r="G836" s="2032"/>
      <c r="H836" s="2032"/>
      <c r="I836" s="2032"/>
      <c r="J836" s="2032"/>
      <c r="K836" s="2032"/>
      <c r="L836" s="2032"/>
    </row>
    <row r="837" spans="1:12" ht="15.75" customHeight="1">
      <c r="A837" s="2032"/>
      <c r="B837" s="2032"/>
      <c r="C837" s="2032"/>
      <c r="D837" s="2032"/>
      <c r="E837" s="2032"/>
      <c r="F837" s="2032"/>
      <c r="G837" s="2032"/>
      <c r="H837" s="2032"/>
      <c r="I837" s="2032"/>
      <c r="J837" s="2032"/>
      <c r="K837" s="2032"/>
      <c r="L837" s="2032"/>
    </row>
    <row r="838" spans="1:12" ht="15.75" customHeight="1">
      <c r="A838" s="2032"/>
      <c r="B838" s="2032"/>
      <c r="C838" s="2032"/>
      <c r="D838" s="2032"/>
      <c r="E838" s="2032"/>
      <c r="F838" s="2032"/>
      <c r="G838" s="2032"/>
      <c r="H838" s="2032"/>
      <c r="I838" s="2032"/>
      <c r="J838" s="2032"/>
      <c r="K838" s="2032"/>
      <c r="L838" s="2032"/>
    </row>
    <row r="839" spans="1:12" ht="15.75" customHeight="1">
      <c r="A839" s="2032"/>
      <c r="B839" s="2032"/>
      <c r="C839" s="2032"/>
      <c r="D839" s="2032"/>
      <c r="E839" s="2032"/>
      <c r="F839" s="2032"/>
      <c r="G839" s="2032"/>
      <c r="H839" s="2032"/>
      <c r="I839" s="2032"/>
      <c r="J839" s="2032"/>
      <c r="K839" s="2032"/>
      <c r="L839" s="2032"/>
    </row>
    <row r="840" spans="1:12" ht="15.75" customHeight="1">
      <c r="A840" s="2032"/>
      <c r="B840" s="2032"/>
      <c r="C840" s="2032"/>
      <c r="D840" s="2032"/>
      <c r="E840" s="2032"/>
      <c r="F840" s="2032"/>
      <c r="G840" s="2032"/>
      <c r="H840" s="2032"/>
      <c r="I840" s="2032"/>
      <c r="J840" s="2032"/>
      <c r="K840" s="2032"/>
      <c r="L840" s="2032"/>
    </row>
    <row r="841" spans="1:12" ht="15.75" customHeight="1">
      <c r="A841" s="2032"/>
      <c r="B841" s="2032"/>
      <c r="C841" s="2032"/>
      <c r="D841" s="2032"/>
      <c r="E841" s="2032"/>
      <c r="F841" s="2032"/>
      <c r="G841" s="2032"/>
      <c r="H841" s="2032"/>
      <c r="I841" s="2032"/>
      <c r="J841" s="2032"/>
      <c r="K841" s="2032"/>
      <c r="L841" s="2032"/>
    </row>
    <row r="842" spans="1:12" ht="15.75" customHeight="1">
      <c r="A842" s="2032"/>
      <c r="B842" s="2032"/>
      <c r="C842" s="2032"/>
      <c r="D842" s="2032"/>
      <c r="E842" s="2032"/>
      <c r="F842" s="2032"/>
      <c r="G842" s="2032"/>
      <c r="H842" s="2032"/>
      <c r="I842" s="2032"/>
      <c r="J842" s="2032"/>
      <c r="K842" s="2032"/>
      <c r="L842" s="2032"/>
    </row>
    <row r="843" spans="1:12" ht="15.75" customHeight="1">
      <c r="A843" s="2032"/>
      <c r="B843" s="2032"/>
      <c r="C843" s="2032"/>
      <c r="D843" s="2032"/>
      <c r="E843" s="2032"/>
      <c r="F843" s="2032"/>
      <c r="G843" s="2032"/>
      <c r="H843" s="2032"/>
      <c r="I843" s="2032"/>
      <c r="J843" s="2032"/>
      <c r="K843" s="2032"/>
      <c r="L843" s="2032"/>
    </row>
    <row r="844" spans="1:12" ht="15.75" customHeight="1">
      <c r="A844" s="2032"/>
      <c r="B844" s="2032"/>
      <c r="C844" s="2032"/>
      <c r="D844" s="2032"/>
      <c r="E844" s="2032"/>
      <c r="F844" s="2032"/>
      <c r="G844" s="2032"/>
      <c r="H844" s="2032"/>
      <c r="I844" s="2032"/>
      <c r="J844" s="2032"/>
      <c r="K844" s="2032"/>
      <c r="L844" s="2032"/>
    </row>
    <row r="845" spans="1:12" ht="15.75" customHeight="1">
      <c r="A845" s="2032"/>
      <c r="B845" s="2032"/>
      <c r="C845" s="2032"/>
      <c r="D845" s="2032"/>
      <c r="E845" s="2032"/>
      <c r="F845" s="2032"/>
      <c r="G845" s="2032"/>
      <c r="H845" s="2032"/>
      <c r="I845" s="2032"/>
      <c r="J845" s="2032"/>
      <c r="K845" s="2032"/>
      <c r="L845" s="2032"/>
    </row>
    <row r="846" spans="1:12" ht="15.75" customHeight="1">
      <c r="A846" s="2032"/>
      <c r="B846" s="2032"/>
      <c r="C846" s="2032"/>
      <c r="D846" s="2032"/>
      <c r="E846" s="2032"/>
      <c r="F846" s="2032"/>
      <c r="G846" s="2032"/>
      <c r="H846" s="2032"/>
      <c r="I846" s="2032"/>
      <c r="J846" s="2032"/>
      <c r="K846" s="2032"/>
      <c r="L846" s="2032"/>
    </row>
    <row r="847" spans="1:12" ht="15.75" customHeight="1">
      <c r="A847" s="2032"/>
      <c r="B847" s="2032"/>
      <c r="C847" s="2032"/>
      <c r="D847" s="2032"/>
      <c r="E847" s="2032"/>
      <c r="F847" s="2032"/>
      <c r="G847" s="2032"/>
      <c r="H847" s="2032"/>
      <c r="I847" s="2032"/>
      <c r="J847" s="2032"/>
      <c r="K847" s="2032"/>
      <c r="L847" s="2032"/>
    </row>
    <row r="848" spans="1:12" ht="15.75" customHeight="1">
      <c r="A848" s="2032"/>
      <c r="B848" s="2032"/>
      <c r="C848" s="2032"/>
      <c r="D848" s="2032"/>
      <c r="E848" s="2032"/>
      <c r="F848" s="2032"/>
      <c r="G848" s="2032"/>
      <c r="H848" s="2032"/>
      <c r="I848" s="2032"/>
      <c r="J848" s="2032"/>
      <c r="K848" s="2032"/>
      <c r="L848" s="2032"/>
    </row>
    <row r="849" spans="1:12" ht="15.75" customHeight="1">
      <c r="A849" s="2032"/>
      <c r="B849" s="2032"/>
      <c r="C849" s="2032"/>
      <c r="D849" s="2032"/>
      <c r="E849" s="2032"/>
      <c r="F849" s="2032"/>
      <c r="G849" s="2032"/>
      <c r="H849" s="2032"/>
      <c r="I849" s="2032"/>
      <c r="J849" s="2032"/>
      <c r="K849" s="2032"/>
      <c r="L849" s="2032"/>
    </row>
    <row r="850" spans="1:12" ht="15.75" customHeight="1">
      <c r="A850" s="2032"/>
      <c r="B850" s="2032"/>
      <c r="C850" s="2032"/>
      <c r="D850" s="2032"/>
      <c r="E850" s="2032"/>
      <c r="F850" s="2032"/>
      <c r="G850" s="2032"/>
      <c r="H850" s="2032"/>
      <c r="I850" s="2032"/>
      <c r="J850" s="2032"/>
      <c r="K850" s="2032"/>
      <c r="L850" s="2032"/>
    </row>
    <row r="851" spans="1:12" ht="15.75" customHeight="1">
      <c r="A851" s="2032"/>
      <c r="B851" s="2032"/>
      <c r="C851" s="2032"/>
      <c r="D851" s="2032"/>
      <c r="E851" s="2032"/>
      <c r="F851" s="2032"/>
      <c r="G851" s="2032"/>
      <c r="H851" s="2032"/>
      <c r="I851" s="2032"/>
      <c r="J851" s="2032"/>
      <c r="K851" s="2032"/>
      <c r="L851" s="2032"/>
    </row>
    <row r="852" spans="1:12" ht="15.75" customHeight="1">
      <c r="A852" s="2032"/>
      <c r="B852" s="2032"/>
      <c r="C852" s="2032"/>
      <c r="D852" s="2032"/>
      <c r="E852" s="2032"/>
      <c r="F852" s="2032"/>
      <c r="G852" s="2032"/>
      <c r="H852" s="2032"/>
      <c r="I852" s="2032"/>
      <c r="J852" s="2032"/>
      <c r="K852" s="2032"/>
      <c r="L852" s="2032"/>
    </row>
    <row r="853" spans="1:12" ht="15.75" customHeight="1">
      <c r="A853" s="2032"/>
      <c r="B853" s="2032"/>
      <c r="C853" s="2032"/>
      <c r="D853" s="2032"/>
      <c r="E853" s="2032"/>
      <c r="F853" s="2032"/>
      <c r="G853" s="2032"/>
      <c r="H853" s="2032"/>
      <c r="I853" s="2032"/>
      <c r="J853" s="2032"/>
      <c r="K853" s="2032"/>
      <c r="L853" s="2032"/>
    </row>
    <row r="854" spans="1:12" ht="15.75" customHeight="1">
      <c r="A854" s="2032"/>
      <c r="B854" s="2032"/>
      <c r="C854" s="2032"/>
      <c r="D854" s="2032"/>
      <c r="E854" s="2032"/>
      <c r="F854" s="2032"/>
      <c r="G854" s="2032"/>
      <c r="H854" s="2032"/>
      <c r="I854" s="2032"/>
      <c r="J854" s="2032"/>
      <c r="K854" s="2032"/>
      <c r="L854" s="2032"/>
    </row>
    <row r="855" spans="1:12" ht="15.75" customHeight="1">
      <c r="A855" s="2032"/>
      <c r="B855" s="2032"/>
      <c r="C855" s="2032"/>
      <c r="D855" s="2032"/>
      <c r="E855" s="2032"/>
      <c r="F855" s="2032"/>
      <c r="G855" s="2032"/>
      <c r="H855" s="2032"/>
      <c r="I855" s="2032"/>
      <c r="J855" s="2032"/>
      <c r="K855" s="2032"/>
      <c r="L855" s="2032"/>
    </row>
    <row r="856" spans="1:12" ht="15.75" customHeight="1">
      <c r="A856" s="2032"/>
      <c r="B856" s="2032"/>
      <c r="C856" s="2032"/>
      <c r="D856" s="2032"/>
      <c r="E856" s="2032"/>
      <c r="F856" s="2032"/>
      <c r="G856" s="2032"/>
      <c r="H856" s="2032"/>
      <c r="I856" s="2032"/>
      <c r="J856" s="2032"/>
      <c r="K856" s="2032"/>
      <c r="L856" s="2032"/>
    </row>
    <row r="857" spans="1:12" ht="15.75" customHeight="1">
      <c r="A857" s="2032"/>
      <c r="B857" s="2032"/>
      <c r="C857" s="2032"/>
      <c r="D857" s="2032"/>
      <c r="E857" s="2032"/>
      <c r="F857" s="2032"/>
      <c r="G857" s="2032"/>
      <c r="H857" s="2032"/>
      <c r="I857" s="2032"/>
      <c r="J857" s="2032"/>
      <c r="K857" s="2032"/>
      <c r="L857" s="2032"/>
    </row>
    <row r="858" spans="1:12" ht="15.75" customHeight="1">
      <c r="A858" s="2032"/>
      <c r="B858" s="2032"/>
      <c r="C858" s="2032"/>
      <c r="D858" s="2032"/>
      <c r="E858" s="2032"/>
      <c r="F858" s="2032"/>
      <c r="G858" s="2032"/>
      <c r="H858" s="2032"/>
      <c r="I858" s="2032"/>
      <c r="J858" s="2032"/>
      <c r="K858" s="2032"/>
      <c r="L858" s="2032"/>
    </row>
    <row r="859" spans="1:12" ht="15.75" customHeight="1">
      <c r="A859" s="2032"/>
      <c r="B859" s="2032"/>
      <c r="C859" s="2032"/>
      <c r="D859" s="2032"/>
      <c r="E859" s="2032"/>
      <c r="F859" s="2032"/>
      <c r="G859" s="2032"/>
      <c r="H859" s="2032"/>
      <c r="I859" s="2032"/>
      <c r="J859" s="2032"/>
      <c r="K859" s="2032"/>
      <c r="L859" s="2032"/>
    </row>
    <row r="860" spans="1:12" ht="15.75" customHeight="1">
      <c r="A860" s="2032"/>
      <c r="B860" s="2032"/>
      <c r="C860" s="2032"/>
      <c r="D860" s="2032"/>
      <c r="E860" s="2032"/>
      <c r="F860" s="2032"/>
      <c r="G860" s="2032"/>
      <c r="H860" s="2032"/>
      <c r="I860" s="2032"/>
      <c r="J860" s="2032"/>
      <c r="K860" s="2032"/>
      <c r="L860" s="2032"/>
    </row>
    <row r="861" spans="1:12" ht="15.75" customHeight="1">
      <c r="A861" s="2032"/>
      <c r="B861" s="2032"/>
      <c r="C861" s="2032"/>
      <c r="D861" s="2032"/>
      <c r="E861" s="2032"/>
      <c r="F861" s="2032"/>
      <c r="G861" s="2032"/>
      <c r="H861" s="2032"/>
      <c r="I861" s="2032"/>
      <c r="J861" s="2032"/>
      <c r="K861" s="2032"/>
      <c r="L861" s="2032"/>
    </row>
    <row r="862" spans="1:12" ht="15.75" customHeight="1">
      <c r="A862" s="2032"/>
      <c r="B862" s="2032"/>
      <c r="C862" s="2032"/>
      <c r="D862" s="2032"/>
      <c r="E862" s="2032"/>
      <c r="F862" s="2032"/>
      <c r="G862" s="2032"/>
      <c r="H862" s="2032"/>
      <c r="I862" s="2032"/>
      <c r="J862" s="2032"/>
      <c r="K862" s="2032"/>
      <c r="L862" s="2032"/>
    </row>
    <row r="863" spans="1:12" ht="15.75" customHeight="1">
      <c r="A863" s="2032"/>
      <c r="B863" s="2032"/>
      <c r="C863" s="2032"/>
      <c r="D863" s="2032"/>
      <c r="E863" s="2032"/>
      <c r="F863" s="2032"/>
      <c r="G863" s="2032"/>
      <c r="H863" s="2032"/>
      <c r="I863" s="2032"/>
      <c r="J863" s="2032"/>
      <c r="K863" s="2032"/>
      <c r="L863" s="2032"/>
    </row>
    <row r="864" spans="1:12" ht="15.75" customHeight="1">
      <c r="A864" s="2032"/>
      <c r="B864" s="2032"/>
      <c r="C864" s="2032"/>
      <c r="D864" s="2032"/>
      <c r="E864" s="2032"/>
      <c r="F864" s="2032"/>
      <c r="G864" s="2032"/>
      <c r="H864" s="2032"/>
      <c r="I864" s="2032"/>
      <c r="J864" s="2032"/>
      <c r="K864" s="2032"/>
      <c r="L864" s="2032"/>
    </row>
    <row r="865" spans="1:12" ht="15.75" customHeight="1">
      <c r="A865" s="2032"/>
      <c r="B865" s="2032"/>
      <c r="C865" s="2032"/>
      <c r="D865" s="2032"/>
      <c r="E865" s="2032"/>
      <c r="F865" s="2032"/>
      <c r="G865" s="2032"/>
      <c r="H865" s="2032"/>
      <c r="I865" s="2032"/>
      <c r="J865" s="2032"/>
      <c r="K865" s="2032"/>
      <c r="L865" s="2032"/>
    </row>
    <row r="866" spans="1:12" ht="15.75" customHeight="1">
      <c r="A866" s="2032"/>
      <c r="B866" s="2032"/>
      <c r="C866" s="2032"/>
      <c r="D866" s="2032"/>
      <c r="E866" s="2032"/>
      <c r="F866" s="2032"/>
      <c r="G866" s="2032"/>
      <c r="H866" s="2032"/>
      <c r="I866" s="2032"/>
      <c r="J866" s="2032"/>
      <c r="K866" s="2032"/>
      <c r="L866" s="2032"/>
    </row>
    <row r="867" spans="1:12" ht="15.75" customHeight="1">
      <c r="A867" s="2032"/>
      <c r="B867" s="2032"/>
      <c r="C867" s="2032"/>
      <c r="D867" s="2032"/>
      <c r="E867" s="2032"/>
      <c r="F867" s="2032"/>
      <c r="G867" s="2032"/>
      <c r="H867" s="2032"/>
      <c r="I867" s="2032"/>
      <c r="J867" s="2032"/>
      <c r="K867" s="2032"/>
      <c r="L867" s="2032"/>
    </row>
    <row r="868" spans="1:12" ht="15.75" customHeight="1">
      <c r="A868" s="2032"/>
      <c r="B868" s="2032"/>
      <c r="C868" s="2032"/>
      <c r="D868" s="2032"/>
      <c r="E868" s="2032"/>
      <c r="F868" s="2032"/>
      <c r="G868" s="2032"/>
      <c r="H868" s="2032"/>
      <c r="I868" s="2032"/>
      <c r="J868" s="2032"/>
      <c r="K868" s="2032"/>
      <c r="L868" s="2032"/>
    </row>
    <row r="869" spans="1:12" ht="15.75" customHeight="1">
      <c r="A869" s="2032"/>
      <c r="B869" s="2032"/>
      <c r="C869" s="2032"/>
      <c r="D869" s="2032"/>
      <c r="E869" s="2032"/>
      <c r="F869" s="2032"/>
      <c r="G869" s="2032"/>
      <c r="H869" s="2032"/>
      <c r="I869" s="2032"/>
      <c r="J869" s="2032"/>
      <c r="K869" s="2032"/>
      <c r="L869" s="2032"/>
    </row>
    <row r="870" spans="1:12" ht="15.75" customHeight="1">
      <c r="A870" s="2032"/>
      <c r="B870" s="2032"/>
      <c r="C870" s="2032"/>
      <c r="D870" s="2032"/>
      <c r="E870" s="2032"/>
      <c r="F870" s="2032"/>
      <c r="G870" s="2032"/>
      <c r="H870" s="2032"/>
      <c r="I870" s="2032"/>
      <c r="J870" s="2032"/>
      <c r="K870" s="2032"/>
      <c r="L870" s="2032"/>
    </row>
    <row r="871" spans="1:12" ht="15.75" customHeight="1">
      <c r="A871" s="2032"/>
      <c r="B871" s="2032"/>
      <c r="C871" s="2032"/>
      <c r="D871" s="2032"/>
      <c r="E871" s="2032"/>
      <c r="F871" s="2032"/>
      <c r="G871" s="2032"/>
      <c r="H871" s="2032"/>
      <c r="I871" s="2032"/>
      <c r="J871" s="2032"/>
      <c r="K871" s="2032"/>
      <c r="L871" s="2032"/>
    </row>
    <row r="872" spans="1:12" ht="15.75" customHeight="1">
      <c r="A872" s="2032"/>
      <c r="B872" s="2032"/>
      <c r="C872" s="2032"/>
      <c r="D872" s="2032"/>
      <c r="E872" s="2032"/>
      <c r="F872" s="2032"/>
      <c r="G872" s="2032"/>
      <c r="H872" s="2032"/>
      <c r="I872" s="2032"/>
      <c r="J872" s="2032"/>
      <c r="K872" s="2032"/>
      <c r="L872" s="2032"/>
    </row>
    <row r="873" spans="1:12" ht="15.75" customHeight="1">
      <c r="A873" s="2032"/>
      <c r="B873" s="2032"/>
      <c r="C873" s="2032"/>
      <c r="D873" s="2032"/>
      <c r="E873" s="2032"/>
      <c r="F873" s="2032"/>
      <c r="G873" s="2032"/>
      <c r="H873" s="2032"/>
      <c r="I873" s="2032"/>
      <c r="J873" s="2032"/>
      <c r="K873" s="2032"/>
      <c r="L873" s="2032"/>
    </row>
    <row r="874" spans="1:12" ht="15.75" customHeight="1">
      <c r="A874" s="2032"/>
      <c r="B874" s="2032"/>
      <c r="C874" s="2032"/>
      <c r="D874" s="2032"/>
      <c r="E874" s="2032"/>
      <c r="F874" s="2032"/>
      <c r="G874" s="2032"/>
      <c r="H874" s="2032"/>
      <c r="I874" s="2032"/>
      <c r="J874" s="2032"/>
      <c r="K874" s="2032"/>
      <c r="L874" s="2032"/>
    </row>
    <row r="875" spans="1:12" ht="15.75" customHeight="1">
      <c r="A875" s="2032"/>
      <c r="B875" s="2032"/>
      <c r="C875" s="2032"/>
      <c r="D875" s="2032"/>
      <c r="E875" s="2032"/>
      <c r="F875" s="2032"/>
      <c r="G875" s="2032"/>
      <c r="H875" s="2032"/>
      <c r="I875" s="2032"/>
      <c r="J875" s="2032"/>
      <c r="K875" s="2032"/>
      <c r="L875" s="2032"/>
    </row>
    <row r="876" spans="1:12" ht="15.75" customHeight="1">
      <c r="A876" s="2032"/>
      <c r="B876" s="2032"/>
      <c r="C876" s="2032"/>
      <c r="D876" s="2032"/>
      <c r="E876" s="2032"/>
      <c r="F876" s="2032"/>
      <c r="G876" s="2032"/>
      <c r="H876" s="2032"/>
      <c r="I876" s="2032"/>
      <c r="J876" s="2032"/>
      <c r="K876" s="2032"/>
      <c r="L876" s="2032"/>
    </row>
    <row r="877" spans="1:12" ht="15.75" customHeight="1">
      <c r="A877" s="2032"/>
      <c r="B877" s="2032"/>
      <c r="C877" s="2032"/>
      <c r="D877" s="2032"/>
      <c r="E877" s="2032"/>
      <c r="F877" s="2032"/>
      <c r="G877" s="2032"/>
      <c r="H877" s="2032"/>
      <c r="I877" s="2032"/>
      <c r="J877" s="2032"/>
      <c r="K877" s="2032"/>
      <c r="L877" s="2032"/>
    </row>
    <row r="878" spans="1:12" ht="15.75" customHeight="1">
      <c r="A878" s="2032"/>
      <c r="B878" s="2032"/>
      <c r="C878" s="2032"/>
      <c r="D878" s="2032"/>
      <c r="E878" s="2032"/>
      <c r="F878" s="2032"/>
      <c r="G878" s="2032"/>
      <c r="H878" s="2032"/>
      <c r="I878" s="2032"/>
      <c r="J878" s="2032"/>
      <c r="K878" s="2032"/>
      <c r="L878" s="2032"/>
    </row>
    <row r="879" spans="1:12" ht="15.75" customHeight="1">
      <c r="A879" s="2032"/>
      <c r="B879" s="2032"/>
      <c r="C879" s="2032"/>
      <c r="D879" s="2032"/>
      <c r="E879" s="2032"/>
      <c r="F879" s="2032"/>
      <c r="G879" s="2032"/>
      <c r="H879" s="2032"/>
      <c r="I879" s="2032"/>
      <c r="J879" s="2032"/>
      <c r="K879" s="2032"/>
      <c r="L879" s="2032"/>
    </row>
    <row r="880" spans="1:12" ht="15.75" customHeight="1">
      <c r="A880" s="2032"/>
      <c r="B880" s="2032"/>
      <c r="C880" s="2032"/>
      <c r="D880" s="2032"/>
      <c r="E880" s="2032"/>
      <c r="F880" s="2032"/>
      <c r="G880" s="2032"/>
      <c r="H880" s="2032"/>
      <c r="I880" s="2032"/>
      <c r="J880" s="2032"/>
      <c r="K880" s="2032"/>
      <c r="L880" s="2032"/>
    </row>
    <row r="881" spans="1:12" ht="15.75" customHeight="1">
      <c r="A881" s="2032"/>
      <c r="B881" s="2032"/>
      <c r="C881" s="2032"/>
      <c r="D881" s="2032"/>
      <c r="E881" s="2032"/>
      <c r="F881" s="2032"/>
      <c r="G881" s="2032"/>
      <c r="H881" s="2032"/>
      <c r="I881" s="2032"/>
      <c r="J881" s="2032"/>
      <c r="K881" s="2032"/>
      <c r="L881" s="2032"/>
    </row>
    <row r="882" spans="1:12" ht="15.75" customHeight="1">
      <c r="A882" s="2032"/>
      <c r="B882" s="2032"/>
      <c r="C882" s="2032"/>
      <c r="D882" s="2032"/>
      <c r="E882" s="2032"/>
      <c r="F882" s="2032"/>
      <c r="G882" s="2032"/>
      <c r="H882" s="2032"/>
      <c r="I882" s="2032"/>
      <c r="J882" s="2032"/>
      <c r="K882" s="2032"/>
      <c r="L882" s="2032"/>
    </row>
    <row r="883" spans="1:12" ht="15.75" customHeight="1">
      <c r="A883" s="2032"/>
      <c r="B883" s="2032"/>
      <c r="C883" s="2032"/>
      <c r="D883" s="2032"/>
      <c r="E883" s="2032"/>
      <c r="F883" s="2032"/>
      <c r="G883" s="2032"/>
      <c r="H883" s="2032"/>
      <c r="I883" s="2032"/>
      <c r="J883" s="2032"/>
      <c r="K883" s="2032"/>
      <c r="L883" s="2032"/>
    </row>
    <row r="884" spans="1:12" ht="15.75" customHeight="1">
      <c r="A884" s="2032"/>
      <c r="B884" s="2032"/>
      <c r="C884" s="2032"/>
      <c r="D884" s="2032"/>
      <c r="E884" s="2032"/>
      <c r="F884" s="2032"/>
      <c r="G884" s="2032"/>
      <c r="H884" s="2032"/>
      <c r="I884" s="2032"/>
      <c r="J884" s="2032"/>
      <c r="K884" s="2032"/>
      <c r="L884" s="2032"/>
    </row>
    <row r="885" spans="1:12" ht="15.75" customHeight="1">
      <c r="A885" s="2032"/>
      <c r="B885" s="2032"/>
      <c r="C885" s="2032"/>
      <c r="D885" s="2032"/>
      <c r="E885" s="2032"/>
      <c r="F885" s="2032"/>
      <c r="G885" s="2032"/>
      <c r="H885" s="2032"/>
      <c r="I885" s="2032"/>
      <c r="J885" s="2032"/>
      <c r="K885" s="2032"/>
      <c r="L885" s="2032"/>
    </row>
    <row r="886" spans="1:12" ht="15.75" customHeight="1">
      <c r="A886" s="2032"/>
      <c r="B886" s="2032"/>
      <c r="C886" s="2032"/>
      <c r="D886" s="2032"/>
      <c r="E886" s="2032"/>
      <c r="F886" s="2032"/>
      <c r="G886" s="2032"/>
      <c r="H886" s="2032"/>
      <c r="I886" s="2032"/>
      <c r="J886" s="2032"/>
      <c r="K886" s="2032"/>
      <c r="L886" s="2032"/>
    </row>
    <row r="887" spans="1:12" ht="15.75" customHeight="1">
      <c r="A887" s="2032"/>
      <c r="B887" s="2032"/>
      <c r="C887" s="2032"/>
      <c r="D887" s="2032"/>
      <c r="E887" s="2032"/>
      <c r="F887" s="2032"/>
      <c r="G887" s="2032"/>
      <c r="H887" s="2032"/>
      <c r="I887" s="2032"/>
      <c r="J887" s="2032"/>
      <c r="K887" s="2032"/>
      <c r="L887" s="2032"/>
    </row>
    <row r="888" spans="1:12" ht="15.75" customHeight="1">
      <c r="A888" s="2032"/>
      <c r="B888" s="2032"/>
      <c r="C888" s="2032"/>
      <c r="D888" s="2032"/>
      <c r="E888" s="2032"/>
      <c r="F888" s="2032"/>
      <c r="G888" s="2032"/>
      <c r="H888" s="2032"/>
      <c r="I888" s="2032"/>
      <c r="J888" s="2032"/>
      <c r="K888" s="2032"/>
      <c r="L888" s="2032"/>
    </row>
    <row r="889" spans="1:12" ht="15.75" customHeight="1">
      <c r="A889" s="2032"/>
      <c r="B889" s="2032"/>
      <c r="C889" s="2032"/>
      <c r="D889" s="2032"/>
      <c r="E889" s="2032"/>
      <c r="F889" s="2032"/>
      <c r="G889" s="2032"/>
      <c r="H889" s="2032"/>
      <c r="I889" s="2032"/>
      <c r="J889" s="2032"/>
      <c r="K889" s="2032"/>
      <c r="L889" s="2032"/>
    </row>
    <row r="890" spans="1:12" ht="15.75" customHeight="1">
      <c r="A890" s="2032"/>
      <c r="B890" s="2032"/>
      <c r="C890" s="2032"/>
      <c r="D890" s="2032"/>
      <c r="E890" s="2032"/>
      <c r="F890" s="2032"/>
      <c r="G890" s="2032"/>
      <c r="H890" s="2032"/>
      <c r="I890" s="2032"/>
      <c r="J890" s="2032"/>
      <c r="K890" s="2032"/>
      <c r="L890" s="2032"/>
    </row>
    <row r="891" spans="1:12" ht="15.75" customHeight="1">
      <c r="A891" s="2032"/>
      <c r="B891" s="2032"/>
      <c r="C891" s="2032"/>
      <c r="D891" s="2032"/>
      <c r="E891" s="2032"/>
      <c r="F891" s="2032"/>
      <c r="G891" s="2032"/>
      <c r="H891" s="2032"/>
      <c r="I891" s="2032"/>
      <c r="J891" s="2032"/>
      <c r="K891" s="2032"/>
      <c r="L891" s="2032"/>
    </row>
    <row r="892" spans="1:12" ht="15.75" customHeight="1">
      <c r="A892" s="2032"/>
      <c r="B892" s="2032"/>
      <c r="C892" s="2032"/>
      <c r="D892" s="2032"/>
      <c r="E892" s="2032"/>
      <c r="F892" s="2032"/>
      <c r="G892" s="2032"/>
      <c r="H892" s="2032"/>
      <c r="I892" s="2032"/>
      <c r="J892" s="2032"/>
      <c r="K892" s="2032"/>
      <c r="L892" s="2032"/>
    </row>
    <row r="893" spans="1:12" ht="15.75" customHeight="1">
      <c r="A893" s="2032"/>
      <c r="B893" s="2032"/>
      <c r="C893" s="2032"/>
      <c r="D893" s="2032"/>
      <c r="E893" s="2032"/>
      <c r="F893" s="2032"/>
      <c r="G893" s="2032"/>
      <c r="H893" s="2032"/>
      <c r="I893" s="2032"/>
      <c r="J893" s="2032"/>
      <c r="K893" s="2032"/>
      <c r="L893" s="2032"/>
    </row>
    <row r="894" spans="1:12" ht="15.75" customHeight="1">
      <c r="A894" s="2032"/>
      <c r="B894" s="2032"/>
      <c r="C894" s="2032"/>
      <c r="D894" s="2032"/>
      <c r="E894" s="2032"/>
      <c r="F894" s="2032"/>
      <c r="G894" s="2032"/>
      <c r="H894" s="2032"/>
      <c r="I894" s="2032"/>
      <c r="J894" s="2032"/>
      <c r="K894" s="2032"/>
      <c r="L894" s="2032"/>
    </row>
    <row r="895" spans="1:12" ht="15.75" customHeight="1">
      <c r="A895" s="2032"/>
      <c r="B895" s="2032"/>
      <c r="C895" s="2032"/>
      <c r="D895" s="2032"/>
      <c r="E895" s="2032"/>
      <c r="F895" s="2032"/>
      <c r="G895" s="2032"/>
      <c r="H895" s="2032"/>
      <c r="I895" s="2032"/>
      <c r="J895" s="2032"/>
      <c r="K895" s="2032"/>
      <c r="L895" s="2032"/>
    </row>
    <row r="896" spans="1:12" ht="15.75" customHeight="1">
      <c r="A896" s="2032"/>
      <c r="B896" s="2032"/>
      <c r="C896" s="2032"/>
      <c r="D896" s="2032"/>
      <c r="E896" s="2032"/>
      <c r="F896" s="2032"/>
      <c r="G896" s="2032"/>
      <c r="H896" s="2032"/>
      <c r="I896" s="2032"/>
      <c r="J896" s="2032"/>
      <c r="K896" s="2032"/>
      <c r="L896" s="2032"/>
    </row>
    <row r="897" spans="1:12" ht="15.75" customHeight="1">
      <c r="A897" s="2032"/>
      <c r="B897" s="2032"/>
      <c r="C897" s="2032"/>
      <c r="D897" s="2032"/>
      <c r="E897" s="2032"/>
      <c r="F897" s="2032"/>
      <c r="G897" s="2032"/>
      <c r="H897" s="2032"/>
      <c r="I897" s="2032"/>
      <c r="J897" s="2032"/>
      <c r="K897" s="2032"/>
      <c r="L897" s="2032"/>
    </row>
    <row r="898" spans="1:12" ht="15.75" customHeight="1">
      <c r="A898" s="2032"/>
      <c r="B898" s="2032"/>
      <c r="C898" s="2032"/>
      <c r="D898" s="2032"/>
      <c r="E898" s="2032"/>
      <c r="F898" s="2032"/>
      <c r="G898" s="2032"/>
      <c r="H898" s="2032"/>
      <c r="I898" s="2032"/>
      <c r="J898" s="2032"/>
      <c r="K898" s="2032"/>
      <c r="L898" s="2032"/>
    </row>
    <row r="899" spans="1:12" ht="15.75" customHeight="1">
      <c r="A899" s="2032"/>
      <c r="B899" s="2032"/>
      <c r="C899" s="2032"/>
      <c r="D899" s="2032"/>
      <c r="E899" s="2032"/>
      <c r="F899" s="2032"/>
      <c r="G899" s="2032"/>
      <c r="H899" s="2032"/>
      <c r="I899" s="2032"/>
      <c r="J899" s="2032"/>
      <c r="K899" s="2032"/>
      <c r="L899" s="2032"/>
    </row>
    <row r="900" spans="1:12" ht="15.75" customHeight="1">
      <c r="A900" s="2032"/>
      <c r="B900" s="2032"/>
      <c r="C900" s="2032"/>
      <c r="D900" s="2032"/>
      <c r="E900" s="2032"/>
      <c r="F900" s="2032"/>
      <c r="G900" s="2032"/>
      <c r="H900" s="2032"/>
      <c r="I900" s="2032"/>
      <c r="J900" s="2032"/>
      <c r="K900" s="2032"/>
      <c r="L900" s="2032"/>
    </row>
    <row r="901" spans="1:12" ht="15.75" customHeight="1">
      <c r="A901" s="2032"/>
      <c r="B901" s="2032"/>
      <c r="C901" s="2032"/>
      <c r="D901" s="2032"/>
      <c r="E901" s="2032"/>
      <c r="F901" s="2032"/>
      <c r="G901" s="2032"/>
      <c r="H901" s="2032"/>
      <c r="I901" s="2032"/>
      <c r="J901" s="2032"/>
      <c r="K901" s="2032"/>
      <c r="L901" s="2032"/>
    </row>
    <row r="902" spans="1:12" ht="15.75" customHeight="1">
      <c r="A902" s="2032"/>
      <c r="B902" s="2032"/>
      <c r="C902" s="2032"/>
      <c r="D902" s="2032"/>
      <c r="E902" s="2032"/>
      <c r="F902" s="2032"/>
      <c r="G902" s="2032"/>
      <c r="H902" s="2032"/>
      <c r="I902" s="2032"/>
      <c r="J902" s="2032"/>
      <c r="K902" s="2032"/>
      <c r="L902" s="2032"/>
    </row>
    <row r="903" spans="1:12" ht="15.75" customHeight="1">
      <c r="A903" s="2032"/>
      <c r="B903" s="2032"/>
      <c r="C903" s="2032"/>
      <c r="D903" s="2032"/>
      <c r="E903" s="2032"/>
      <c r="F903" s="2032"/>
      <c r="G903" s="2032"/>
      <c r="H903" s="2032"/>
      <c r="I903" s="2032"/>
      <c r="J903" s="2032"/>
      <c r="K903" s="2032"/>
      <c r="L903" s="2032"/>
    </row>
    <row r="904" spans="1:12" ht="15.75" customHeight="1">
      <c r="A904" s="2032"/>
      <c r="B904" s="2032"/>
      <c r="C904" s="2032"/>
      <c r="D904" s="2032"/>
      <c r="E904" s="2032"/>
      <c r="F904" s="2032"/>
      <c r="G904" s="2032"/>
      <c r="H904" s="2032"/>
      <c r="I904" s="2032"/>
      <c r="J904" s="2032"/>
      <c r="K904" s="2032"/>
      <c r="L904" s="2032"/>
    </row>
    <row r="905" spans="1:12" ht="15.75" customHeight="1">
      <c r="A905" s="2032"/>
      <c r="B905" s="2032"/>
      <c r="C905" s="2032"/>
      <c r="D905" s="2032"/>
      <c r="E905" s="2032"/>
      <c r="F905" s="2032"/>
      <c r="G905" s="2032"/>
      <c r="H905" s="2032"/>
      <c r="I905" s="2032"/>
      <c r="J905" s="2032"/>
      <c r="K905" s="2032"/>
      <c r="L905" s="2032"/>
    </row>
    <row r="906" spans="1:12" ht="15.75" customHeight="1">
      <c r="A906" s="2032"/>
      <c r="B906" s="2032"/>
      <c r="C906" s="2032"/>
      <c r="D906" s="2032"/>
      <c r="E906" s="2032"/>
      <c r="F906" s="2032"/>
      <c r="G906" s="2032"/>
      <c r="H906" s="2032"/>
      <c r="I906" s="2032"/>
      <c r="J906" s="2032"/>
      <c r="K906" s="2032"/>
      <c r="L906" s="2032"/>
    </row>
    <row r="907" spans="1:12" ht="15.75" customHeight="1">
      <c r="A907" s="2032"/>
      <c r="B907" s="2032"/>
      <c r="C907" s="2032"/>
      <c r="D907" s="2032"/>
      <c r="E907" s="2032"/>
      <c r="F907" s="2032"/>
      <c r="G907" s="2032"/>
      <c r="H907" s="2032"/>
      <c r="I907" s="2032"/>
      <c r="J907" s="2032"/>
      <c r="K907" s="2032"/>
      <c r="L907" s="2032"/>
    </row>
    <row r="908" spans="1:12" ht="15.75" customHeight="1">
      <c r="A908" s="2032"/>
      <c r="B908" s="2032"/>
      <c r="C908" s="2032"/>
      <c r="D908" s="2032"/>
      <c r="E908" s="2032"/>
      <c r="F908" s="2032"/>
      <c r="G908" s="2032"/>
      <c r="H908" s="2032"/>
      <c r="I908" s="2032"/>
      <c r="J908" s="2032"/>
      <c r="K908" s="2032"/>
      <c r="L908" s="2032"/>
    </row>
    <row r="909" spans="1:12" ht="15.75" customHeight="1">
      <c r="A909" s="2032"/>
      <c r="B909" s="2032"/>
      <c r="C909" s="2032"/>
      <c r="D909" s="2032"/>
      <c r="E909" s="2032"/>
      <c r="F909" s="2032"/>
      <c r="G909" s="2032"/>
      <c r="H909" s="2032"/>
      <c r="I909" s="2032"/>
      <c r="J909" s="2032"/>
      <c r="K909" s="2032"/>
      <c r="L909" s="2032"/>
    </row>
    <row r="910" spans="1:12" ht="15.75" customHeight="1">
      <c r="A910" s="2032"/>
      <c r="B910" s="2032"/>
      <c r="C910" s="2032"/>
      <c r="D910" s="2032"/>
      <c r="E910" s="2032"/>
      <c r="F910" s="2032"/>
      <c r="G910" s="2032"/>
      <c r="H910" s="2032"/>
      <c r="I910" s="2032"/>
      <c r="J910" s="2032"/>
      <c r="K910" s="2032"/>
      <c r="L910" s="2032"/>
    </row>
    <row r="911" spans="1:12" ht="15.75" customHeight="1">
      <c r="A911" s="2032"/>
      <c r="B911" s="2032"/>
      <c r="C911" s="2032"/>
      <c r="D911" s="2032"/>
      <c r="E911" s="2032"/>
      <c r="F911" s="2032"/>
      <c r="G911" s="2032"/>
      <c r="H911" s="2032"/>
      <c r="I911" s="2032"/>
      <c r="J911" s="2032"/>
      <c r="K911" s="2032"/>
      <c r="L911" s="2032"/>
    </row>
    <row r="912" spans="1:12" ht="15.75" customHeight="1">
      <c r="A912" s="2032"/>
      <c r="B912" s="2032"/>
      <c r="C912" s="2032"/>
      <c r="D912" s="2032"/>
      <c r="E912" s="2032"/>
      <c r="F912" s="2032"/>
      <c r="G912" s="2032"/>
      <c r="H912" s="2032"/>
      <c r="I912" s="2032"/>
      <c r="J912" s="2032"/>
      <c r="K912" s="2032"/>
      <c r="L912" s="2032"/>
    </row>
    <row r="913" spans="1:12" ht="15.75" customHeight="1">
      <c r="A913" s="2032"/>
      <c r="B913" s="2032"/>
      <c r="C913" s="2032"/>
      <c r="D913" s="2032"/>
      <c r="E913" s="2032"/>
      <c r="F913" s="2032"/>
      <c r="G913" s="2032"/>
      <c r="H913" s="2032"/>
      <c r="I913" s="2032"/>
      <c r="J913" s="2032"/>
      <c r="K913" s="2032"/>
      <c r="L913" s="2032"/>
    </row>
    <row r="914" spans="1:12" ht="15.75" customHeight="1">
      <c r="A914" s="2032"/>
      <c r="B914" s="2032"/>
      <c r="C914" s="2032"/>
      <c r="D914" s="2032"/>
      <c r="E914" s="2032"/>
      <c r="F914" s="2032"/>
      <c r="G914" s="2032"/>
      <c r="H914" s="2032"/>
      <c r="I914" s="2032"/>
      <c r="J914" s="2032"/>
      <c r="K914" s="2032"/>
      <c r="L914" s="2032"/>
    </row>
    <row r="915" spans="1:12" ht="15.75" customHeight="1">
      <c r="A915" s="2032"/>
      <c r="B915" s="2032"/>
      <c r="C915" s="2032"/>
      <c r="D915" s="2032"/>
      <c r="E915" s="2032"/>
      <c r="F915" s="2032"/>
      <c r="G915" s="2032"/>
      <c r="H915" s="2032"/>
      <c r="I915" s="2032"/>
      <c r="J915" s="2032"/>
      <c r="K915" s="2032"/>
      <c r="L915" s="2032"/>
    </row>
    <row r="916" spans="1:12" ht="15.75" customHeight="1">
      <c r="A916" s="2032"/>
      <c r="B916" s="2032"/>
      <c r="C916" s="2032"/>
      <c r="D916" s="2032"/>
      <c r="E916" s="2032"/>
      <c r="F916" s="2032"/>
      <c r="G916" s="2032"/>
      <c r="H916" s="2032"/>
      <c r="I916" s="2032"/>
      <c r="J916" s="2032"/>
      <c r="K916" s="2032"/>
      <c r="L916" s="2032"/>
    </row>
    <row r="917" spans="1:12" ht="15.75" customHeight="1">
      <c r="A917" s="2032"/>
      <c r="B917" s="2032"/>
      <c r="C917" s="2032"/>
      <c r="D917" s="2032"/>
      <c r="E917" s="2032"/>
      <c r="F917" s="2032"/>
      <c r="G917" s="2032"/>
      <c r="H917" s="2032"/>
      <c r="I917" s="2032"/>
      <c r="J917" s="2032"/>
      <c r="K917" s="2032"/>
      <c r="L917" s="2032"/>
    </row>
    <row r="918" spans="1:12" ht="15.75" customHeight="1">
      <c r="A918" s="2032"/>
      <c r="B918" s="2032"/>
      <c r="C918" s="2032"/>
      <c r="D918" s="2032"/>
      <c r="E918" s="2032"/>
      <c r="F918" s="2032"/>
      <c r="G918" s="2032"/>
      <c r="H918" s="2032"/>
      <c r="I918" s="2032"/>
      <c r="J918" s="2032"/>
      <c r="K918" s="2032"/>
      <c r="L918" s="2032"/>
    </row>
    <row r="919" spans="1:12" ht="15.75" customHeight="1">
      <c r="A919" s="2032"/>
      <c r="B919" s="2032"/>
      <c r="C919" s="2032"/>
      <c r="D919" s="2032"/>
      <c r="E919" s="2032"/>
      <c r="F919" s="2032"/>
      <c r="G919" s="2032"/>
      <c r="H919" s="2032"/>
      <c r="I919" s="2032"/>
      <c r="J919" s="2032"/>
      <c r="K919" s="2032"/>
      <c r="L919" s="2032"/>
    </row>
    <row r="920" spans="1:12" ht="15.75" customHeight="1">
      <c r="A920" s="2032"/>
      <c r="B920" s="2032"/>
      <c r="C920" s="2032"/>
      <c r="D920" s="2032"/>
      <c r="E920" s="2032"/>
      <c r="F920" s="2032"/>
      <c r="G920" s="2032"/>
      <c r="H920" s="2032"/>
      <c r="I920" s="2032"/>
      <c r="J920" s="2032"/>
      <c r="K920" s="2032"/>
      <c r="L920" s="2032"/>
    </row>
    <row r="921" spans="1:12" ht="15.75" customHeight="1">
      <c r="A921" s="2032"/>
      <c r="B921" s="2032"/>
      <c r="C921" s="2032"/>
      <c r="D921" s="2032"/>
      <c r="E921" s="2032"/>
      <c r="F921" s="2032"/>
      <c r="G921" s="2032"/>
      <c r="H921" s="2032"/>
      <c r="I921" s="2032"/>
      <c r="J921" s="2032"/>
      <c r="K921" s="2032"/>
      <c r="L921" s="2032"/>
    </row>
    <row r="922" spans="1:12" ht="15.75" customHeight="1">
      <c r="A922" s="2032"/>
      <c r="B922" s="2032"/>
      <c r="C922" s="2032"/>
      <c r="D922" s="2032"/>
      <c r="E922" s="2032"/>
      <c r="F922" s="2032"/>
      <c r="G922" s="2032"/>
      <c r="H922" s="2032"/>
      <c r="I922" s="2032"/>
      <c r="J922" s="2032"/>
      <c r="K922" s="2032"/>
      <c r="L922" s="2032"/>
    </row>
    <row r="923" spans="1:12" ht="15.75" customHeight="1">
      <c r="A923" s="2032"/>
      <c r="B923" s="2032"/>
      <c r="C923" s="2032"/>
      <c r="D923" s="2032"/>
      <c r="E923" s="2032"/>
      <c r="F923" s="2032"/>
      <c r="G923" s="2032"/>
      <c r="H923" s="2032"/>
      <c r="I923" s="2032"/>
      <c r="J923" s="2032"/>
      <c r="K923" s="2032"/>
      <c r="L923" s="2032"/>
    </row>
    <row r="924" spans="1:12" ht="15.75" customHeight="1">
      <c r="A924" s="2032"/>
      <c r="B924" s="2032"/>
      <c r="C924" s="2032"/>
      <c r="D924" s="2032"/>
      <c r="E924" s="2032"/>
      <c r="F924" s="2032"/>
      <c r="G924" s="2032"/>
      <c r="H924" s="2032"/>
      <c r="I924" s="2032"/>
      <c r="J924" s="2032"/>
      <c r="K924" s="2032"/>
      <c r="L924" s="2032"/>
    </row>
    <row r="925" spans="1:12" ht="15.75" customHeight="1">
      <c r="A925" s="2032"/>
      <c r="B925" s="2032"/>
      <c r="C925" s="2032"/>
      <c r="D925" s="2032"/>
      <c r="E925" s="2032"/>
      <c r="F925" s="2032"/>
      <c r="G925" s="2032"/>
      <c r="H925" s="2032"/>
      <c r="I925" s="2032"/>
      <c r="J925" s="2032"/>
      <c r="K925" s="2032"/>
      <c r="L925" s="2032"/>
    </row>
    <row r="926" spans="1:12" ht="15.75" customHeight="1">
      <c r="A926" s="2032"/>
      <c r="B926" s="2032"/>
      <c r="C926" s="2032"/>
      <c r="D926" s="2032"/>
      <c r="E926" s="2032"/>
      <c r="F926" s="2032"/>
      <c r="G926" s="2032"/>
      <c r="H926" s="2032"/>
      <c r="I926" s="2032"/>
      <c r="J926" s="2032"/>
      <c r="K926" s="2032"/>
      <c r="L926" s="2032"/>
    </row>
    <row r="927" spans="1:12" ht="15.75" customHeight="1">
      <c r="A927" s="2032"/>
      <c r="B927" s="2032"/>
      <c r="C927" s="2032"/>
      <c r="D927" s="2032"/>
      <c r="E927" s="2032"/>
      <c r="F927" s="2032"/>
      <c r="G927" s="2032"/>
      <c r="H927" s="2032"/>
      <c r="I927" s="2032"/>
      <c r="J927" s="2032"/>
      <c r="K927" s="2032"/>
      <c r="L927" s="2032"/>
    </row>
    <row r="928" spans="1:12" ht="15.75" customHeight="1">
      <c r="A928" s="2032"/>
      <c r="B928" s="2032"/>
      <c r="C928" s="2032"/>
      <c r="D928" s="2032"/>
      <c r="E928" s="2032"/>
      <c r="F928" s="2032"/>
      <c r="G928" s="2032"/>
      <c r="H928" s="2032"/>
      <c r="I928" s="2032"/>
      <c r="J928" s="2032"/>
      <c r="K928" s="2032"/>
      <c r="L928" s="2032"/>
    </row>
    <row r="929" spans="1:12" ht="15.75" customHeight="1">
      <c r="A929" s="2032"/>
      <c r="B929" s="2032"/>
      <c r="C929" s="2032"/>
      <c r="D929" s="2032"/>
      <c r="E929" s="2032"/>
      <c r="F929" s="2032"/>
      <c r="G929" s="2032"/>
      <c r="H929" s="2032"/>
      <c r="I929" s="2032"/>
      <c r="J929" s="2032"/>
      <c r="K929" s="2032"/>
      <c r="L929" s="2032"/>
    </row>
    <row r="930" spans="1:12" ht="15.75" customHeight="1">
      <c r="A930" s="2032"/>
      <c r="B930" s="2032"/>
      <c r="C930" s="2032"/>
      <c r="D930" s="2032"/>
      <c r="E930" s="2032"/>
      <c r="F930" s="2032"/>
      <c r="G930" s="2032"/>
      <c r="H930" s="2032"/>
      <c r="I930" s="2032"/>
      <c r="J930" s="2032"/>
      <c r="K930" s="2032"/>
      <c r="L930" s="2032"/>
    </row>
    <row r="931" spans="1:12" ht="15.75" customHeight="1">
      <c r="A931" s="2032"/>
      <c r="B931" s="2032"/>
      <c r="C931" s="2032"/>
      <c r="D931" s="2032"/>
      <c r="E931" s="2032"/>
      <c r="F931" s="2032"/>
      <c r="G931" s="2032"/>
      <c r="H931" s="2032"/>
      <c r="I931" s="2032"/>
      <c r="J931" s="2032"/>
      <c r="K931" s="2032"/>
      <c r="L931" s="2032"/>
    </row>
    <row r="932" spans="1:12" ht="15.75" customHeight="1">
      <c r="A932" s="2032"/>
      <c r="B932" s="2032"/>
      <c r="C932" s="2032"/>
      <c r="D932" s="2032"/>
      <c r="E932" s="2032"/>
      <c r="F932" s="2032"/>
      <c r="G932" s="2032"/>
      <c r="H932" s="2032"/>
      <c r="I932" s="2032"/>
      <c r="J932" s="2032"/>
      <c r="K932" s="2032"/>
      <c r="L932" s="2032"/>
    </row>
    <row r="933" spans="1:12" ht="15.75" customHeight="1">
      <c r="A933" s="2032"/>
      <c r="B933" s="2032"/>
      <c r="C933" s="2032"/>
      <c r="D933" s="2032"/>
      <c r="E933" s="2032"/>
      <c r="F933" s="2032"/>
      <c r="G933" s="2032"/>
      <c r="H933" s="2032"/>
      <c r="I933" s="2032"/>
      <c r="J933" s="2032"/>
      <c r="K933" s="2032"/>
      <c r="L933" s="2032"/>
    </row>
    <row r="934" spans="1:12" ht="15.75" customHeight="1">
      <c r="A934" s="2032"/>
      <c r="B934" s="2032"/>
      <c r="C934" s="2032"/>
      <c r="D934" s="2032"/>
      <c r="E934" s="2032"/>
      <c r="F934" s="2032"/>
      <c r="G934" s="2032"/>
      <c r="H934" s="2032"/>
      <c r="I934" s="2032"/>
      <c r="J934" s="2032"/>
      <c r="K934" s="2032"/>
      <c r="L934" s="2032"/>
    </row>
    <row r="935" spans="1:12" ht="15.75" customHeight="1">
      <c r="A935" s="2032"/>
      <c r="B935" s="2032"/>
      <c r="C935" s="2032"/>
      <c r="D935" s="2032"/>
      <c r="E935" s="2032"/>
      <c r="F935" s="2032"/>
      <c r="G935" s="2032"/>
      <c r="H935" s="2032"/>
      <c r="I935" s="2032"/>
      <c r="J935" s="2032"/>
      <c r="K935" s="2032"/>
      <c r="L935" s="2032"/>
    </row>
    <row r="936" spans="1:12" ht="15.75" customHeight="1">
      <c r="A936" s="2032"/>
      <c r="B936" s="2032"/>
      <c r="C936" s="2032"/>
      <c r="D936" s="2032"/>
      <c r="E936" s="2032"/>
      <c r="F936" s="2032"/>
      <c r="G936" s="2032"/>
      <c r="H936" s="2032"/>
      <c r="I936" s="2032"/>
      <c r="J936" s="2032"/>
      <c r="K936" s="2032"/>
      <c r="L936" s="2032"/>
    </row>
    <row r="937" spans="1:12" ht="15.75" customHeight="1">
      <c r="A937" s="2032"/>
      <c r="B937" s="2032"/>
      <c r="C937" s="2032"/>
      <c r="D937" s="2032"/>
      <c r="E937" s="2032"/>
      <c r="F937" s="2032"/>
      <c r="G937" s="2032"/>
      <c r="H937" s="2032"/>
      <c r="I937" s="2032"/>
      <c r="J937" s="2032"/>
      <c r="K937" s="2032"/>
      <c r="L937" s="2032"/>
    </row>
    <row r="938" spans="1:12" ht="15.75" customHeight="1">
      <c r="A938" s="2032"/>
      <c r="B938" s="2032"/>
      <c r="C938" s="2032"/>
      <c r="D938" s="2032"/>
      <c r="E938" s="2032"/>
      <c r="F938" s="2032"/>
      <c r="G938" s="2032"/>
      <c r="H938" s="2032"/>
      <c r="I938" s="2032"/>
      <c r="J938" s="2032"/>
      <c r="K938" s="2032"/>
      <c r="L938" s="2032"/>
    </row>
    <row r="939" spans="1:12" ht="15.75" customHeight="1">
      <c r="A939" s="2032"/>
      <c r="B939" s="2032"/>
      <c r="C939" s="2032"/>
      <c r="D939" s="2032"/>
      <c r="E939" s="2032"/>
      <c r="F939" s="2032"/>
      <c r="G939" s="2032"/>
      <c r="H939" s="2032"/>
      <c r="I939" s="2032"/>
      <c r="J939" s="2032"/>
      <c r="K939" s="2032"/>
      <c r="L939" s="2032"/>
    </row>
    <row r="940" spans="1:12" ht="15.75" customHeight="1">
      <c r="A940" s="2032"/>
      <c r="B940" s="2032"/>
      <c r="C940" s="2032"/>
      <c r="D940" s="2032"/>
      <c r="E940" s="2032"/>
      <c r="F940" s="2032"/>
      <c r="G940" s="2032"/>
      <c r="H940" s="2032"/>
      <c r="I940" s="2032"/>
      <c r="J940" s="2032"/>
      <c r="K940" s="2032"/>
      <c r="L940" s="2032"/>
    </row>
    <row r="941" spans="1:12" ht="15.75" customHeight="1">
      <c r="A941" s="2032"/>
      <c r="B941" s="2032"/>
      <c r="C941" s="2032"/>
      <c r="D941" s="2032"/>
      <c r="E941" s="2032"/>
      <c r="F941" s="2032"/>
      <c r="G941" s="2032"/>
      <c r="H941" s="2032"/>
      <c r="I941" s="2032"/>
      <c r="J941" s="2032"/>
      <c r="K941" s="2032"/>
      <c r="L941" s="2032"/>
    </row>
    <row r="942" spans="1:12" ht="15.75" customHeight="1">
      <c r="A942" s="2032"/>
      <c r="B942" s="2032"/>
      <c r="C942" s="2032"/>
      <c r="D942" s="2032"/>
      <c r="E942" s="2032"/>
      <c r="F942" s="2032"/>
      <c r="G942" s="2032"/>
      <c r="H942" s="2032"/>
      <c r="I942" s="2032"/>
      <c r="J942" s="2032"/>
      <c r="K942" s="2032"/>
      <c r="L942" s="2032"/>
    </row>
    <row r="943" spans="1:12" ht="15.75" customHeight="1">
      <c r="A943" s="2032"/>
      <c r="B943" s="2032"/>
      <c r="C943" s="2032"/>
      <c r="D943" s="2032"/>
      <c r="E943" s="2032"/>
      <c r="F943" s="2032"/>
      <c r="G943" s="2032"/>
      <c r="H943" s="2032"/>
      <c r="I943" s="2032"/>
      <c r="J943" s="2032"/>
      <c r="K943" s="2032"/>
      <c r="L943" s="2032"/>
    </row>
    <row r="944" spans="1:12" ht="15.75" customHeight="1">
      <c r="A944" s="2032"/>
      <c r="B944" s="2032"/>
      <c r="C944" s="2032"/>
      <c r="D944" s="2032"/>
      <c r="E944" s="2032"/>
      <c r="F944" s="2032"/>
      <c r="G944" s="2032"/>
      <c r="H944" s="2032"/>
      <c r="I944" s="2032"/>
      <c r="J944" s="2032"/>
      <c r="K944" s="2032"/>
      <c r="L944" s="2032"/>
    </row>
    <row r="945" spans="1:12" ht="15.75" customHeight="1">
      <c r="A945" s="2032"/>
      <c r="B945" s="2032"/>
      <c r="C945" s="2032"/>
      <c r="D945" s="2032"/>
      <c r="E945" s="2032"/>
      <c r="F945" s="2032"/>
      <c r="G945" s="2032"/>
      <c r="H945" s="2032"/>
      <c r="I945" s="2032"/>
      <c r="J945" s="2032"/>
      <c r="K945" s="2032"/>
      <c r="L945" s="2032"/>
    </row>
    <row r="946" spans="1:12" ht="15.75" customHeight="1">
      <c r="A946" s="2032"/>
      <c r="B946" s="2032"/>
      <c r="C946" s="2032"/>
      <c r="D946" s="2032"/>
      <c r="E946" s="2032"/>
      <c r="F946" s="2032"/>
      <c r="G946" s="2032"/>
      <c r="H946" s="2032"/>
      <c r="I946" s="2032"/>
      <c r="J946" s="2032"/>
      <c r="K946" s="2032"/>
      <c r="L946" s="2032"/>
    </row>
    <row r="947" spans="1:12" ht="15.75" customHeight="1">
      <c r="A947" s="2032"/>
      <c r="B947" s="2032"/>
      <c r="C947" s="2032"/>
      <c r="D947" s="2032"/>
      <c r="E947" s="2032"/>
      <c r="F947" s="2032"/>
      <c r="G947" s="2032"/>
      <c r="H947" s="2032"/>
      <c r="I947" s="2032"/>
      <c r="J947" s="2032"/>
      <c r="K947" s="2032"/>
      <c r="L947" s="2032"/>
    </row>
    <row r="948" spans="1:12" ht="15.75" customHeight="1">
      <c r="A948" s="2032"/>
      <c r="B948" s="2032"/>
      <c r="C948" s="2032"/>
      <c r="D948" s="2032"/>
      <c r="E948" s="2032"/>
      <c r="F948" s="2032"/>
      <c r="G948" s="2032"/>
      <c r="H948" s="2032"/>
      <c r="I948" s="2032"/>
      <c r="J948" s="2032"/>
      <c r="K948" s="2032"/>
      <c r="L948" s="2032"/>
    </row>
    <row r="949" spans="1:12" ht="15.75" customHeight="1">
      <c r="A949" s="2032"/>
      <c r="B949" s="2032"/>
      <c r="C949" s="2032"/>
      <c r="D949" s="2032"/>
      <c r="E949" s="2032"/>
      <c r="F949" s="2032"/>
      <c r="G949" s="2032"/>
      <c r="H949" s="2032"/>
      <c r="I949" s="2032"/>
      <c r="J949" s="2032"/>
      <c r="K949" s="2032"/>
      <c r="L949" s="2032"/>
    </row>
    <row r="950" spans="1:12" ht="15.75" customHeight="1">
      <c r="A950" s="2032"/>
      <c r="B950" s="2032"/>
      <c r="C950" s="2032"/>
      <c r="D950" s="2032"/>
      <c r="E950" s="2032"/>
      <c r="F950" s="2032"/>
      <c r="G950" s="2032"/>
      <c r="H950" s="2032"/>
      <c r="I950" s="2032"/>
      <c r="J950" s="2032"/>
      <c r="K950" s="2032"/>
      <c r="L950" s="2032"/>
    </row>
    <row r="951" spans="1:12" ht="15.75" customHeight="1">
      <c r="A951" s="2032"/>
      <c r="B951" s="2032"/>
      <c r="C951" s="2032"/>
      <c r="D951" s="2032"/>
      <c r="E951" s="2032"/>
      <c r="F951" s="2032"/>
      <c r="G951" s="2032"/>
      <c r="H951" s="2032"/>
      <c r="I951" s="2032"/>
      <c r="J951" s="2032"/>
      <c r="K951" s="2032"/>
      <c r="L951" s="2032"/>
    </row>
    <row r="952" spans="1:12" ht="15.75" customHeight="1">
      <c r="A952" s="2032"/>
      <c r="B952" s="2032"/>
      <c r="C952" s="2032"/>
      <c r="D952" s="2032"/>
      <c r="E952" s="2032"/>
      <c r="F952" s="2032"/>
      <c r="G952" s="2032"/>
      <c r="H952" s="2032"/>
      <c r="I952" s="2032"/>
      <c r="J952" s="2032"/>
      <c r="K952" s="2032"/>
      <c r="L952" s="2032"/>
    </row>
    <row r="953" spans="1:12" ht="15.75" customHeight="1">
      <c r="A953" s="2032"/>
      <c r="B953" s="2032"/>
      <c r="C953" s="2032"/>
      <c r="D953" s="2032"/>
      <c r="E953" s="2032"/>
      <c r="F953" s="2032"/>
      <c r="G953" s="2032"/>
      <c r="H953" s="2032"/>
      <c r="I953" s="2032"/>
      <c r="J953" s="2032"/>
      <c r="K953" s="2032"/>
      <c r="L953" s="2032"/>
    </row>
    <row r="954" spans="1:12" ht="15.75" customHeight="1">
      <c r="A954" s="2032"/>
      <c r="B954" s="2032"/>
      <c r="C954" s="2032"/>
      <c r="D954" s="2032"/>
      <c r="E954" s="2032"/>
      <c r="F954" s="2032"/>
      <c r="G954" s="2032"/>
      <c r="H954" s="2032"/>
      <c r="I954" s="2032"/>
      <c r="J954" s="2032"/>
      <c r="K954" s="2032"/>
      <c r="L954" s="2032"/>
    </row>
    <row r="955" spans="1:12" ht="15.75" customHeight="1">
      <c r="A955" s="2032"/>
      <c r="B955" s="2032"/>
      <c r="C955" s="2032"/>
      <c r="D955" s="2032"/>
      <c r="E955" s="2032"/>
      <c r="F955" s="2032"/>
      <c r="G955" s="2032"/>
      <c r="H955" s="2032"/>
      <c r="I955" s="2032"/>
      <c r="J955" s="2032"/>
      <c r="K955" s="2032"/>
      <c r="L955" s="2032"/>
    </row>
    <row r="956" spans="1:12" ht="15.75" customHeight="1">
      <c r="A956" s="2032"/>
      <c r="B956" s="2032"/>
      <c r="C956" s="2032"/>
      <c r="D956" s="2032"/>
      <c r="E956" s="2032"/>
      <c r="F956" s="2032"/>
      <c r="G956" s="2032"/>
      <c r="H956" s="2032"/>
      <c r="I956" s="2032"/>
      <c r="J956" s="2032"/>
      <c r="K956" s="2032"/>
      <c r="L956" s="2032"/>
    </row>
    <row r="957" spans="1:12" ht="15.75" customHeight="1">
      <c r="A957" s="2032"/>
      <c r="B957" s="2032"/>
      <c r="C957" s="2032"/>
      <c r="D957" s="2032"/>
      <c r="E957" s="2032"/>
      <c r="F957" s="2032"/>
      <c r="G957" s="2032"/>
      <c r="H957" s="2032"/>
      <c r="I957" s="2032"/>
      <c r="J957" s="2032"/>
      <c r="K957" s="2032"/>
      <c r="L957" s="2032"/>
    </row>
    <row r="958" spans="1:12" ht="15.75" customHeight="1">
      <c r="A958" s="2032"/>
      <c r="B958" s="2032"/>
      <c r="C958" s="2032"/>
      <c r="D958" s="2032"/>
      <c r="E958" s="2032"/>
      <c r="F958" s="2032"/>
      <c r="G958" s="2032"/>
      <c r="H958" s="2032"/>
      <c r="I958" s="2032"/>
      <c r="J958" s="2032"/>
      <c r="K958" s="2032"/>
      <c r="L958" s="2032"/>
    </row>
    <row r="959" spans="1:12" ht="15.75" customHeight="1">
      <c r="A959" s="2032"/>
      <c r="B959" s="2032"/>
      <c r="C959" s="2032"/>
      <c r="D959" s="2032"/>
      <c r="E959" s="2032"/>
      <c r="F959" s="2032"/>
      <c r="G959" s="2032"/>
      <c r="H959" s="2032"/>
      <c r="I959" s="2032"/>
      <c r="J959" s="2032"/>
      <c r="K959" s="2032"/>
      <c r="L959" s="2032"/>
    </row>
    <row r="960" spans="1:12" ht="15.75" customHeight="1">
      <c r="A960" s="2032"/>
      <c r="B960" s="2032"/>
      <c r="C960" s="2032"/>
      <c r="D960" s="2032"/>
      <c r="E960" s="2032"/>
      <c r="F960" s="2032"/>
      <c r="G960" s="2032"/>
      <c r="H960" s="2032"/>
      <c r="I960" s="2032"/>
      <c r="J960" s="2032"/>
      <c r="K960" s="2032"/>
      <c r="L960" s="2032"/>
    </row>
    <row r="961" spans="1:12" ht="15.75" customHeight="1">
      <c r="A961" s="2032"/>
      <c r="B961" s="2032"/>
      <c r="C961" s="2032"/>
      <c r="D961" s="2032"/>
      <c r="E961" s="2032"/>
      <c r="F961" s="2032"/>
      <c r="G961" s="2032"/>
      <c r="H961" s="2032"/>
      <c r="I961" s="2032"/>
      <c r="J961" s="2032"/>
      <c r="K961" s="2032"/>
      <c r="L961" s="2032"/>
    </row>
    <row r="962" spans="1:12" ht="15.75" customHeight="1">
      <c r="A962" s="2032"/>
      <c r="B962" s="2032"/>
      <c r="C962" s="2032"/>
      <c r="D962" s="2032"/>
      <c r="E962" s="2032"/>
      <c r="F962" s="2032"/>
      <c r="G962" s="2032"/>
      <c r="H962" s="2032"/>
      <c r="I962" s="2032"/>
      <c r="J962" s="2032"/>
      <c r="K962" s="2032"/>
      <c r="L962" s="2032"/>
    </row>
    <row r="963" spans="1:12" ht="15.75" customHeight="1">
      <c r="A963" s="2032"/>
      <c r="B963" s="2032"/>
      <c r="C963" s="2032"/>
      <c r="D963" s="2032"/>
      <c r="E963" s="2032"/>
      <c r="F963" s="2032"/>
      <c r="G963" s="2032"/>
      <c r="H963" s="2032"/>
      <c r="I963" s="2032"/>
      <c r="J963" s="2032"/>
      <c r="K963" s="2032"/>
      <c r="L963" s="2032"/>
    </row>
    <row r="964" spans="1:12" ht="15.75" customHeight="1">
      <c r="A964" s="2032"/>
      <c r="B964" s="2032"/>
      <c r="C964" s="2032"/>
      <c r="D964" s="2032"/>
      <c r="E964" s="2032"/>
      <c r="F964" s="2032"/>
      <c r="G964" s="2032"/>
      <c r="H964" s="2032"/>
      <c r="I964" s="2032"/>
      <c r="J964" s="2032"/>
      <c r="K964" s="2032"/>
      <c r="L964" s="2032"/>
    </row>
    <row r="965" spans="1:12" ht="15.75" customHeight="1">
      <c r="A965" s="2032"/>
      <c r="B965" s="2032"/>
      <c r="C965" s="2032"/>
      <c r="D965" s="2032"/>
      <c r="E965" s="2032"/>
      <c r="F965" s="2032"/>
      <c r="G965" s="2032"/>
      <c r="H965" s="2032"/>
      <c r="I965" s="2032"/>
      <c r="J965" s="2032"/>
      <c r="K965" s="2032"/>
      <c r="L965" s="2032"/>
    </row>
    <row r="966" spans="1:12" ht="15.75" customHeight="1">
      <c r="A966" s="2032"/>
      <c r="B966" s="2032"/>
      <c r="C966" s="2032"/>
      <c r="D966" s="2032"/>
      <c r="E966" s="2032"/>
      <c r="F966" s="2032"/>
      <c r="G966" s="2032"/>
      <c r="H966" s="2032"/>
      <c r="I966" s="2032"/>
      <c r="J966" s="2032"/>
      <c r="K966" s="2032"/>
      <c r="L966" s="2032"/>
    </row>
    <row r="967" spans="1:12" ht="15.75" customHeight="1">
      <c r="A967" s="2032"/>
      <c r="B967" s="2032"/>
      <c r="C967" s="2032"/>
      <c r="D967" s="2032"/>
      <c r="E967" s="2032"/>
      <c r="F967" s="2032"/>
      <c r="G967" s="2032"/>
      <c r="H967" s="2032"/>
      <c r="I967" s="2032"/>
      <c r="J967" s="2032"/>
      <c r="K967" s="2032"/>
      <c r="L967" s="2032"/>
    </row>
    <row r="968" spans="1:12" ht="15.75" customHeight="1">
      <c r="A968" s="2032"/>
      <c r="B968" s="2032"/>
      <c r="C968" s="2032"/>
      <c r="D968" s="2032"/>
      <c r="E968" s="2032"/>
      <c r="F968" s="2032"/>
      <c r="G968" s="2032"/>
      <c r="H968" s="2032"/>
      <c r="I968" s="2032"/>
      <c r="J968" s="2032"/>
      <c r="K968" s="2032"/>
      <c r="L968" s="2032"/>
    </row>
    <row r="969" spans="1:12" ht="15.75" customHeight="1">
      <c r="A969" s="2032"/>
      <c r="B969" s="2032"/>
      <c r="C969" s="2032"/>
      <c r="D969" s="2032"/>
      <c r="E969" s="2032"/>
      <c r="F969" s="2032"/>
      <c r="G969" s="2032"/>
      <c r="H969" s="2032"/>
      <c r="I969" s="2032"/>
      <c r="J969" s="2032"/>
      <c r="K969" s="2032"/>
      <c r="L969" s="2032"/>
    </row>
    <row r="970" spans="1:12" ht="15.75" customHeight="1">
      <c r="A970" s="2032"/>
      <c r="B970" s="2032"/>
      <c r="C970" s="2032"/>
      <c r="D970" s="2032"/>
      <c r="E970" s="2032"/>
      <c r="F970" s="2032"/>
      <c r="G970" s="2032"/>
      <c r="H970" s="2032"/>
      <c r="I970" s="2032"/>
      <c r="J970" s="2032"/>
      <c r="K970" s="2032"/>
      <c r="L970" s="2032"/>
    </row>
    <row r="971" spans="1:12" ht="15.75" customHeight="1">
      <c r="A971" s="2032"/>
      <c r="B971" s="2032"/>
      <c r="C971" s="2032"/>
      <c r="D971" s="2032"/>
      <c r="E971" s="2032"/>
      <c r="F971" s="2032"/>
      <c r="G971" s="2032"/>
      <c r="H971" s="2032"/>
      <c r="I971" s="2032"/>
      <c r="J971" s="2032"/>
      <c r="K971" s="2032"/>
      <c r="L971" s="2032"/>
    </row>
    <row r="972" spans="1:12" ht="15.75" customHeight="1">
      <c r="A972" s="2032"/>
      <c r="B972" s="2032"/>
      <c r="C972" s="2032"/>
      <c r="D972" s="2032"/>
      <c r="E972" s="2032"/>
      <c r="F972" s="2032"/>
      <c r="G972" s="2032"/>
      <c r="H972" s="2032"/>
      <c r="I972" s="2032"/>
      <c r="J972" s="2032"/>
      <c r="K972" s="2032"/>
      <c r="L972" s="2032"/>
    </row>
    <row r="973" spans="1:12" ht="15.75" customHeight="1">
      <c r="A973" s="2032"/>
      <c r="B973" s="2032"/>
      <c r="C973" s="2032"/>
      <c r="D973" s="2032"/>
      <c r="E973" s="2032"/>
      <c r="F973" s="2032"/>
      <c r="G973" s="2032"/>
      <c r="H973" s="2032"/>
      <c r="I973" s="2032"/>
      <c r="J973" s="2032"/>
      <c r="K973" s="2032"/>
      <c r="L973" s="2032"/>
    </row>
    <row r="974" spans="1:12" ht="15.75" customHeight="1">
      <c r="A974" s="2032"/>
      <c r="B974" s="2032"/>
      <c r="C974" s="2032"/>
      <c r="D974" s="2032"/>
      <c r="E974" s="2032"/>
      <c r="F974" s="2032"/>
      <c r="G974" s="2032"/>
      <c r="H974" s="2032"/>
      <c r="I974" s="2032"/>
      <c r="J974" s="2032"/>
      <c r="K974" s="2032"/>
      <c r="L974" s="2032"/>
    </row>
    <row r="975" spans="1:12" ht="15.75" customHeight="1">
      <c r="A975" s="2032"/>
      <c r="B975" s="2032"/>
      <c r="C975" s="2032"/>
      <c r="D975" s="2032"/>
      <c r="E975" s="2032"/>
      <c r="F975" s="2032"/>
      <c r="G975" s="2032"/>
      <c r="H975" s="2032"/>
      <c r="I975" s="2032"/>
      <c r="J975" s="2032"/>
      <c r="K975" s="2032"/>
      <c r="L975" s="2032"/>
    </row>
    <row r="976" spans="1:12" ht="15.75" customHeight="1">
      <c r="A976" s="2032"/>
      <c r="B976" s="2032"/>
      <c r="C976" s="2032"/>
      <c r="D976" s="2032"/>
      <c r="E976" s="2032"/>
      <c r="F976" s="2032"/>
      <c r="G976" s="2032"/>
      <c r="H976" s="2032"/>
      <c r="I976" s="2032"/>
      <c r="J976" s="2032"/>
      <c r="K976" s="2032"/>
      <c r="L976" s="2032"/>
    </row>
    <row r="977" spans="1:12" ht="15.75" customHeight="1">
      <c r="A977" s="2032"/>
      <c r="B977" s="2032"/>
      <c r="C977" s="2032"/>
      <c r="D977" s="2032"/>
      <c r="E977" s="2032"/>
      <c r="F977" s="2032"/>
      <c r="G977" s="2032"/>
      <c r="H977" s="2032"/>
      <c r="I977" s="2032"/>
      <c r="J977" s="2032"/>
      <c r="K977" s="2032"/>
      <c r="L977" s="2032"/>
    </row>
    <row r="978" spans="1:12" ht="15.75" customHeight="1">
      <c r="A978" s="2032"/>
      <c r="B978" s="2032"/>
      <c r="C978" s="2032"/>
      <c r="D978" s="2032"/>
      <c r="E978" s="2032"/>
      <c r="F978" s="2032"/>
      <c r="G978" s="2032"/>
      <c r="H978" s="2032"/>
      <c r="I978" s="2032"/>
      <c r="J978" s="2032"/>
      <c r="K978" s="2032"/>
      <c r="L978" s="2032"/>
    </row>
    <row r="979" spans="1:12" ht="15.75" customHeight="1">
      <c r="A979" s="2032"/>
      <c r="B979" s="2032"/>
      <c r="C979" s="2032"/>
      <c r="D979" s="2032"/>
      <c r="E979" s="2032"/>
      <c r="F979" s="2032"/>
      <c r="G979" s="2032"/>
      <c r="H979" s="2032"/>
      <c r="I979" s="2032"/>
      <c r="J979" s="2032"/>
      <c r="K979" s="2032"/>
      <c r="L979" s="2032"/>
    </row>
    <row r="980" spans="1:12" ht="15.75" customHeight="1">
      <c r="A980" s="2032"/>
      <c r="B980" s="2032"/>
      <c r="C980" s="2032"/>
      <c r="D980" s="2032"/>
      <c r="E980" s="2032"/>
      <c r="F980" s="2032"/>
      <c r="G980" s="2032"/>
      <c r="H980" s="2032"/>
      <c r="I980" s="2032"/>
      <c r="J980" s="2032"/>
      <c r="K980" s="2032"/>
      <c r="L980" s="2032"/>
    </row>
    <row r="981" spans="1:12" ht="15.75" customHeight="1">
      <c r="A981" s="2032"/>
      <c r="B981" s="2032"/>
      <c r="C981" s="2032"/>
      <c r="D981" s="2032"/>
      <c r="E981" s="2032"/>
      <c r="F981" s="2032"/>
      <c r="G981" s="2032"/>
      <c r="H981" s="2032"/>
      <c r="I981" s="2032"/>
      <c r="J981" s="2032"/>
      <c r="K981" s="2032"/>
      <c r="L981" s="2032"/>
    </row>
    <row r="982" spans="1:12" ht="15.75" customHeight="1">
      <c r="A982" s="2032"/>
      <c r="B982" s="2032"/>
      <c r="C982" s="2032"/>
      <c r="D982" s="2032"/>
      <c r="E982" s="2032"/>
      <c r="F982" s="2032"/>
      <c r="G982" s="2032"/>
      <c r="H982" s="2032"/>
      <c r="I982" s="2032"/>
      <c r="J982" s="2032"/>
      <c r="K982" s="2032"/>
      <c r="L982" s="2032"/>
    </row>
    <row r="983" spans="1:12" ht="15.75" customHeight="1">
      <c r="A983" s="2032"/>
      <c r="B983" s="2032"/>
      <c r="C983" s="2032"/>
      <c r="D983" s="2032"/>
      <c r="E983" s="2032"/>
      <c r="F983" s="2032"/>
      <c r="G983" s="2032"/>
      <c r="H983" s="2032"/>
      <c r="I983" s="2032"/>
      <c r="J983" s="2032"/>
      <c r="K983" s="2032"/>
      <c r="L983" s="2032"/>
    </row>
    <row r="984" spans="1:12" ht="15.75" customHeight="1">
      <c r="A984" s="2032"/>
      <c r="B984" s="2032"/>
      <c r="C984" s="2032"/>
      <c r="D984" s="2032"/>
      <c r="E984" s="2032"/>
      <c r="F984" s="2032"/>
      <c r="G984" s="2032"/>
      <c r="H984" s="2032"/>
      <c r="I984" s="2032"/>
      <c r="J984" s="2032"/>
      <c r="K984" s="2032"/>
      <c r="L984" s="2032"/>
    </row>
    <row r="985" spans="1:12" ht="15.75" customHeight="1">
      <c r="A985" s="2032"/>
      <c r="B985" s="2032"/>
      <c r="C985" s="2032"/>
      <c r="D985" s="2032"/>
      <c r="E985" s="2032"/>
      <c r="F985" s="2032"/>
      <c r="G985" s="2032"/>
      <c r="H985" s="2032"/>
      <c r="I985" s="2032"/>
      <c r="J985" s="2032"/>
      <c r="K985" s="2032"/>
      <c r="L985" s="2032"/>
    </row>
    <row r="986" spans="1:12" ht="15.75" customHeight="1">
      <c r="A986" s="2032"/>
      <c r="B986" s="2032"/>
      <c r="C986" s="2032"/>
      <c r="D986" s="2032"/>
      <c r="E986" s="2032"/>
      <c r="F986" s="2032"/>
      <c r="G986" s="2032"/>
      <c r="H986" s="2032"/>
      <c r="I986" s="2032"/>
      <c r="J986" s="2032"/>
      <c r="K986" s="2032"/>
      <c r="L986" s="2032"/>
    </row>
    <row r="987" spans="1:12" ht="15.75" customHeight="1">
      <c r="A987" s="2032"/>
      <c r="B987" s="2032"/>
      <c r="C987" s="2032"/>
      <c r="D987" s="2032"/>
      <c r="E987" s="2032"/>
      <c r="F987" s="2032"/>
      <c r="G987" s="2032"/>
      <c r="H987" s="2032"/>
      <c r="I987" s="2032"/>
      <c r="J987" s="2032"/>
      <c r="K987" s="2032"/>
      <c r="L987" s="2032"/>
    </row>
    <row r="988" spans="1:12" ht="15.75" customHeight="1">
      <c r="A988" s="2032"/>
      <c r="B988" s="2032"/>
      <c r="C988" s="2032"/>
      <c r="D988" s="2032"/>
      <c r="E988" s="2032"/>
      <c r="F988" s="2032"/>
      <c r="G988" s="2032"/>
      <c r="H988" s="2032"/>
      <c r="I988" s="2032"/>
      <c r="J988" s="2032"/>
      <c r="K988" s="2032"/>
      <c r="L988" s="2032"/>
    </row>
    <row r="989" spans="1:12" ht="15.75" customHeight="1">
      <c r="A989" s="2032"/>
      <c r="B989" s="2032"/>
      <c r="C989" s="2032"/>
      <c r="D989" s="2032"/>
      <c r="E989" s="2032"/>
      <c r="F989" s="2032"/>
      <c r="G989" s="2032"/>
      <c r="H989" s="2032"/>
      <c r="I989" s="2032"/>
      <c r="J989" s="2032"/>
      <c r="K989" s="2032"/>
      <c r="L989" s="2032"/>
    </row>
    <row r="990" spans="1:12" ht="15.75" customHeight="1">
      <c r="A990" s="2032"/>
      <c r="B990" s="2032"/>
      <c r="C990" s="2032"/>
      <c r="D990" s="2032"/>
      <c r="E990" s="2032"/>
      <c r="F990" s="2032"/>
      <c r="G990" s="2032"/>
      <c r="H990" s="2032"/>
      <c r="I990" s="2032"/>
      <c r="J990" s="2032"/>
      <c r="K990" s="2032"/>
      <c r="L990" s="2032"/>
    </row>
    <row r="991" spans="1:12" ht="15.75" customHeight="1">
      <c r="A991" s="2032"/>
      <c r="B991" s="2032"/>
      <c r="C991" s="2032"/>
      <c r="D991" s="2032"/>
      <c r="E991" s="2032"/>
      <c r="F991" s="2032"/>
      <c r="G991" s="2032"/>
      <c r="H991" s="2032"/>
      <c r="I991" s="2032"/>
      <c r="J991" s="2032"/>
      <c r="K991" s="2032"/>
      <c r="L991" s="2032"/>
    </row>
    <row r="992" spans="1:12" ht="15.75" customHeight="1">
      <c r="A992" s="2032"/>
      <c r="B992" s="2032"/>
      <c r="C992" s="2032"/>
      <c r="D992" s="2032"/>
      <c r="E992" s="2032"/>
      <c r="F992" s="2032"/>
      <c r="G992" s="2032"/>
      <c r="H992" s="2032"/>
      <c r="I992" s="2032"/>
      <c r="J992" s="2032"/>
      <c r="K992" s="2032"/>
      <c r="L992" s="2032"/>
    </row>
    <row r="993" spans="1:12" ht="15.75" customHeight="1">
      <c r="A993" s="2032"/>
      <c r="B993" s="2032"/>
      <c r="C993" s="2032"/>
      <c r="D993" s="2032"/>
      <c r="E993" s="2032"/>
      <c r="F993" s="2032"/>
      <c r="G993" s="2032"/>
      <c r="H993" s="2032"/>
      <c r="I993" s="2032"/>
      <c r="J993" s="2032"/>
      <c r="K993" s="2032"/>
      <c r="L993" s="2032"/>
    </row>
    <row r="994" spans="1:12" ht="15.75" customHeight="1">
      <c r="A994" s="2032"/>
      <c r="B994" s="2032"/>
      <c r="C994" s="2032"/>
      <c r="D994" s="2032"/>
      <c r="E994" s="2032"/>
      <c r="F994" s="2032"/>
      <c r="G994" s="2032"/>
      <c r="H994" s="2032"/>
      <c r="I994" s="2032"/>
      <c r="J994" s="2032"/>
      <c r="K994" s="2032"/>
      <c r="L994" s="2032"/>
    </row>
    <row r="995" spans="1:12" ht="15.75" customHeight="1">
      <c r="A995" s="2032"/>
      <c r="B995" s="2032"/>
      <c r="C995" s="2032"/>
      <c r="D995" s="2032"/>
      <c r="E995" s="2032"/>
      <c r="F995" s="2032"/>
      <c r="G995" s="2032"/>
      <c r="H995" s="2032"/>
      <c r="I995" s="2032"/>
      <c r="J995" s="2032"/>
      <c r="K995" s="2032"/>
      <c r="L995" s="2032"/>
    </row>
    <row r="996" spans="1:12" ht="15.75" customHeight="1">
      <c r="A996" s="2032"/>
      <c r="B996" s="2032"/>
      <c r="C996" s="2032"/>
      <c r="D996" s="2032"/>
      <c r="E996" s="2032"/>
      <c r="F996" s="2032"/>
      <c r="G996" s="2032"/>
      <c r="H996" s="2032"/>
      <c r="I996" s="2032"/>
      <c r="J996" s="2032"/>
      <c r="K996" s="2032"/>
      <c r="L996" s="2032"/>
    </row>
    <row r="997" spans="1:12" ht="15.75" customHeight="1">
      <c r="A997" s="2032"/>
      <c r="B997" s="2032"/>
      <c r="C997" s="2032"/>
      <c r="D997" s="2032"/>
      <c r="E997" s="2032"/>
      <c r="F997" s="2032"/>
      <c r="G997" s="2032"/>
      <c r="H997" s="2032"/>
      <c r="I997" s="2032"/>
      <c r="J997" s="2032"/>
      <c r="K997" s="2032"/>
      <c r="L997" s="2032"/>
    </row>
    <row r="998" spans="1:12" ht="15.75" customHeight="1">
      <c r="A998" s="2032"/>
      <c r="B998" s="2032"/>
      <c r="C998" s="2032"/>
      <c r="D998" s="2032"/>
      <c r="E998" s="2032"/>
      <c r="F998" s="2032"/>
      <c r="G998" s="2032"/>
      <c r="H998" s="2032"/>
      <c r="I998" s="2032"/>
      <c r="J998" s="2032"/>
      <c r="K998" s="2032"/>
      <c r="L998" s="2032"/>
    </row>
    <row r="999" spans="1:12" ht="15.75" customHeight="1">
      <c r="A999" s="2032"/>
      <c r="B999" s="2032"/>
      <c r="C999" s="2032"/>
      <c r="D999" s="2032"/>
      <c r="E999" s="2032"/>
      <c r="F999" s="2032"/>
      <c r="G999" s="2032"/>
      <c r="H999" s="2032"/>
      <c r="I999" s="2032"/>
      <c r="J999" s="2032"/>
      <c r="K999" s="2032"/>
      <c r="L999" s="2032"/>
    </row>
    <row r="1000" spans="1:12" ht="15.75" customHeight="1">
      <c r="A1000" s="2032"/>
      <c r="B1000" s="2032"/>
      <c r="C1000" s="2032"/>
      <c r="D1000" s="2032"/>
      <c r="E1000" s="2032"/>
      <c r="F1000" s="2032"/>
      <c r="G1000" s="2032"/>
      <c r="H1000" s="2032"/>
      <c r="I1000" s="2032"/>
      <c r="J1000" s="2032"/>
      <c r="K1000" s="2032"/>
      <c r="L1000" s="2032"/>
    </row>
    <row r="1001" spans="1:12" ht="15.75" customHeight="1">
      <c r="A1001" s="2032"/>
      <c r="B1001" s="2032"/>
      <c r="C1001" s="2032"/>
      <c r="D1001" s="2032"/>
      <c r="E1001" s="2032"/>
      <c r="F1001" s="2032"/>
      <c r="G1001" s="2032"/>
      <c r="H1001" s="2032"/>
      <c r="I1001" s="2032"/>
      <c r="J1001" s="2032"/>
      <c r="K1001" s="2032"/>
      <c r="L1001" s="2032"/>
    </row>
    <row r="1002" spans="1:12" ht="15.75" customHeight="1">
      <c r="A1002" s="2032"/>
      <c r="B1002" s="2032"/>
      <c r="C1002" s="2032"/>
      <c r="D1002" s="2032"/>
      <c r="E1002" s="2032"/>
      <c r="F1002" s="2032"/>
      <c r="G1002" s="2032"/>
      <c r="H1002" s="2032"/>
      <c r="I1002" s="2032"/>
      <c r="J1002" s="2032"/>
      <c r="K1002" s="2032"/>
      <c r="L1002" s="2032"/>
    </row>
    <row r="1003" spans="1:12" ht="15.75" customHeight="1">
      <c r="A1003" s="2032"/>
      <c r="B1003" s="2032"/>
      <c r="C1003" s="2032"/>
      <c r="D1003" s="2032"/>
      <c r="E1003" s="2032"/>
      <c r="F1003" s="2032"/>
      <c r="G1003" s="2032"/>
      <c r="H1003" s="2032"/>
      <c r="I1003" s="2032"/>
      <c r="J1003" s="2032"/>
      <c r="K1003" s="2032"/>
      <c r="L1003" s="2032"/>
    </row>
    <row r="1004" spans="1:12" ht="15.75" customHeight="1">
      <c r="A1004" s="2032"/>
      <c r="B1004" s="2032"/>
      <c r="C1004" s="2032"/>
      <c r="D1004" s="2032"/>
      <c r="E1004" s="2032"/>
      <c r="F1004" s="2032"/>
      <c r="G1004" s="2032"/>
      <c r="H1004" s="2032"/>
      <c r="I1004" s="2032"/>
      <c r="J1004" s="2032"/>
      <c r="K1004" s="2032"/>
      <c r="L1004" s="2032"/>
    </row>
    <row r="1005" spans="1:12" ht="15.75" customHeight="1">
      <c r="A1005" s="2032"/>
      <c r="B1005" s="2032"/>
      <c r="C1005" s="2032"/>
      <c r="D1005" s="2032"/>
      <c r="E1005" s="2032"/>
      <c r="F1005" s="2032"/>
      <c r="G1005" s="2032"/>
      <c r="H1005" s="2032"/>
      <c r="I1005" s="2032"/>
      <c r="J1005" s="2032"/>
      <c r="K1005" s="2032"/>
      <c r="L1005" s="2032"/>
    </row>
    <row r="1006" spans="1:12" ht="15.75" customHeight="1">
      <c r="A1006" s="2032"/>
      <c r="B1006" s="2032"/>
      <c r="C1006" s="2032"/>
      <c r="D1006" s="2032"/>
      <c r="E1006" s="2032"/>
      <c r="F1006" s="2032"/>
      <c r="G1006" s="2032"/>
      <c r="H1006" s="2032"/>
      <c r="I1006" s="2032"/>
      <c r="J1006" s="2032"/>
      <c r="K1006" s="2032"/>
      <c r="L1006" s="2032"/>
    </row>
    <row r="1007" spans="1:12" ht="15.75" customHeight="1">
      <c r="A1007" s="2032"/>
      <c r="B1007" s="2032"/>
      <c r="C1007" s="2032"/>
      <c r="D1007" s="2032"/>
      <c r="E1007" s="2032"/>
      <c r="F1007" s="2032"/>
      <c r="G1007" s="2032"/>
      <c r="H1007" s="2032"/>
      <c r="I1007" s="2032"/>
      <c r="J1007" s="2032"/>
      <c r="K1007" s="2032"/>
      <c r="L1007" s="2032"/>
    </row>
    <row r="1008" spans="1:12" ht="15.75" customHeight="1">
      <c r="A1008" s="2032"/>
      <c r="B1008" s="2032"/>
      <c r="C1008" s="2032"/>
      <c r="D1008" s="2032"/>
      <c r="E1008" s="2032"/>
      <c r="F1008" s="2032"/>
      <c r="G1008" s="2032"/>
      <c r="H1008" s="2032"/>
      <c r="I1008" s="2032"/>
      <c r="J1008" s="2032"/>
      <c r="K1008" s="2032"/>
      <c r="L1008" s="2032"/>
    </row>
    <row r="1009" spans="1:12" ht="15.75" customHeight="1">
      <c r="A1009" s="2032"/>
      <c r="B1009" s="2032"/>
      <c r="C1009" s="2032"/>
      <c r="D1009" s="2032"/>
      <c r="E1009" s="2032"/>
      <c r="F1009" s="2032"/>
      <c r="G1009" s="2032"/>
      <c r="H1009" s="2032"/>
      <c r="I1009" s="2032"/>
      <c r="J1009" s="2032"/>
      <c r="K1009" s="2032"/>
      <c r="L1009" s="2032"/>
    </row>
    <row r="1010" spans="1:12" ht="15.75" customHeight="1">
      <c r="A1010" s="2032"/>
      <c r="B1010" s="2032"/>
      <c r="C1010" s="2032"/>
      <c r="D1010" s="2032"/>
      <c r="E1010" s="2032"/>
      <c r="F1010" s="2032"/>
      <c r="G1010" s="2032"/>
      <c r="H1010" s="2032"/>
      <c r="I1010" s="2032"/>
      <c r="J1010" s="2032"/>
      <c r="K1010" s="2032"/>
      <c r="L1010" s="2032"/>
    </row>
    <row r="1011" spans="1:12" ht="15.75" customHeight="1">
      <c r="A1011" s="2032"/>
      <c r="B1011" s="2032"/>
      <c r="C1011" s="2032"/>
      <c r="D1011" s="2032"/>
      <c r="E1011" s="2032"/>
      <c r="F1011" s="2032"/>
      <c r="G1011" s="2032"/>
      <c r="H1011" s="2032"/>
      <c r="I1011" s="2032"/>
      <c r="J1011" s="2032"/>
      <c r="K1011" s="2032"/>
      <c r="L1011" s="2032"/>
    </row>
    <row r="1012" spans="1:12" ht="15.75" customHeight="1">
      <c r="A1012" s="2032"/>
      <c r="B1012" s="2032"/>
      <c r="C1012" s="2032"/>
      <c r="D1012" s="2032"/>
      <c r="E1012" s="2032"/>
      <c r="F1012" s="2032"/>
      <c r="G1012" s="2032"/>
      <c r="H1012" s="2032"/>
      <c r="I1012" s="2032"/>
      <c r="J1012" s="2032"/>
      <c r="K1012" s="2032"/>
      <c r="L1012" s="2032"/>
    </row>
    <row r="1013" spans="1:12" ht="15.75" customHeight="1">
      <c r="A1013" s="2032"/>
      <c r="B1013" s="2032"/>
      <c r="C1013" s="2032"/>
      <c r="D1013" s="2032"/>
      <c r="E1013" s="2032"/>
      <c r="F1013" s="2032"/>
      <c r="G1013" s="2032"/>
      <c r="H1013" s="2032"/>
      <c r="I1013" s="2032"/>
      <c r="J1013" s="2032"/>
      <c r="K1013" s="2032"/>
      <c r="L1013" s="2032"/>
    </row>
    <row r="1014" spans="1:12" ht="15.75" customHeight="1">
      <c r="A1014" s="2032"/>
      <c r="B1014" s="2032"/>
      <c r="C1014" s="2032"/>
      <c r="D1014" s="2032"/>
      <c r="E1014" s="2032"/>
      <c r="F1014" s="2032"/>
      <c r="G1014" s="2032"/>
      <c r="H1014" s="2032"/>
      <c r="I1014" s="2032"/>
      <c r="J1014" s="2032"/>
      <c r="K1014" s="2032"/>
      <c r="L1014" s="2032"/>
    </row>
    <row r="1015" spans="1:12" ht="15.75" customHeight="1">
      <c r="A1015" s="2032"/>
      <c r="B1015" s="2032"/>
      <c r="C1015" s="2032"/>
      <c r="D1015" s="2032"/>
      <c r="E1015" s="2032"/>
      <c r="F1015" s="2032"/>
      <c r="G1015" s="2032"/>
      <c r="H1015" s="2032"/>
      <c r="I1015" s="2032"/>
      <c r="J1015" s="2032"/>
      <c r="K1015" s="2032"/>
      <c r="L1015" s="2032"/>
    </row>
    <row r="1016" spans="1:12" ht="15.75" customHeight="1">
      <c r="A1016" s="2032"/>
      <c r="B1016" s="2032"/>
      <c r="C1016" s="2032"/>
      <c r="D1016" s="2032"/>
      <c r="E1016" s="2032"/>
      <c r="F1016" s="2032"/>
      <c r="G1016" s="2032"/>
      <c r="H1016" s="2032"/>
      <c r="I1016" s="2032"/>
      <c r="J1016" s="2032"/>
      <c r="K1016" s="2032"/>
      <c r="L1016" s="2032"/>
    </row>
    <row r="1017" spans="1:12" ht="15.75" customHeight="1">
      <c r="A1017" s="2032"/>
      <c r="B1017" s="2032"/>
      <c r="C1017" s="2032"/>
      <c r="D1017" s="2032"/>
      <c r="E1017" s="2032"/>
      <c r="F1017" s="2032"/>
      <c r="G1017" s="2032"/>
      <c r="H1017" s="2032"/>
      <c r="I1017" s="2032"/>
      <c r="J1017" s="2032"/>
      <c r="K1017" s="2032"/>
      <c r="L1017" s="2032"/>
    </row>
    <row r="1018" spans="1:12" ht="15.75" customHeight="1">
      <c r="A1018" s="2032"/>
      <c r="B1018" s="2032"/>
      <c r="C1018" s="2032"/>
      <c r="D1018" s="2032"/>
      <c r="E1018" s="2032"/>
      <c r="F1018" s="2032"/>
      <c r="L1018" s="2032"/>
    </row>
  </sheetData>
  <mergeCells count="9">
    <mergeCell ref="C5:C6"/>
    <mergeCell ref="D5:D6"/>
    <mergeCell ref="E5:G5"/>
    <mergeCell ref="J5:K5"/>
    <mergeCell ref="C1:K1"/>
    <mergeCell ref="C2:K2"/>
    <mergeCell ref="C3:K3"/>
    <mergeCell ref="D4:K4"/>
    <mergeCell ref="H5:I5"/>
  </mergeCells>
  <pageMargins left="0.5" right="0.5" top="0.5" bottom="0.5" header="0" footer="0"/>
  <pageSetup paperSize="9" scale="65"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L29" sqref="L29"/>
    </sheetView>
  </sheetViews>
  <sheetFormatPr defaultColWidth="14.42578125" defaultRowHeight="15" customHeight="1"/>
  <cols>
    <col min="1" max="1" width="15.42578125" style="1799" customWidth="1"/>
    <col min="2" max="2" width="8.42578125" style="1799" customWidth="1"/>
    <col min="3" max="5" width="9.28515625" style="1799" hidden="1" customWidth="1"/>
    <col min="6" max="17" width="9.28515625" style="1799" customWidth="1"/>
    <col min="18" max="19" width="9.42578125" style="1799" customWidth="1"/>
    <col min="20" max="26" width="10.42578125" style="1799" customWidth="1"/>
    <col min="27" max="16384" width="14.42578125" style="1799"/>
  </cols>
  <sheetData>
    <row r="1" spans="1:26" ht="15.75" customHeight="1">
      <c r="A1" s="1836"/>
      <c r="B1" s="2086"/>
      <c r="C1" s="2086"/>
      <c r="D1" s="2086"/>
      <c r="E1" s="2086"/>
      <c r="F1" s="2086"/>
      <c r="G1" s="2086"/>
      <c r="H1" s="2086"/>
      <c r="I1" s="3331" t="s">
        <v>1730</v>
      </c>
      <c r="J1" s="3274"/>
      <c r="K1" s="3274"/>
      <c r="L1" s="3274"/>
      <c r="M1" s="3274"/>
      <c r="N1" s="2086"/>
      <c r="O1" s="2086"/>
      <c r="P1" s="2086"/>
      <c r="Q1" s="2086"/>
      <c r="R1" s="1836"/>
      <c r="S1" s="1836"/>
      <c r="T1" s="1836"/>
      <c r="U1" s="1836"/>
      <c r="V1" s="1836"/>
      <c r="W1" s="1836"/>
      <c r="X1" s="1836"/>
      <c r="Y1" s="1836"/>
      <c r="Z1" s="1836"/>
    </row>
    <row r="2" spans="1:26" ht="15.75" customHeight="1" thickBot="1">
      <c r="A2" s="1836"/>
      <c r="B2" s="3332" t="s">
        <v>250</v>
      </c>
      <c r="C2" s="3274"/>
      <c r="D2" s="3274"/>
      <c r="E2" s="3274"/>
      <c r="F2" s="3274"/>
      <c r="G2" s="3274"/>
      <c r="H2" s="3274"/>
      <c r="I2" s="3274"/>
      <c r="J2" s="3274"/>
      <c r="K2" s="3274"/>
      <c r="L2" s="3274"/>
      <c r="M2" s="3274"/>
      <c r="N2" s="3274"/>
      <c r="O2" s="3274"/>
      <c r="P2" s="3274"/>
      <c r="Q2" s="3274"/>
      <c r="R2" s="1836"/>
      <c r="S2" s="1836"/>
      <c r="T2" s="1836"/>
      <c r="U2" s="1836"/>
      <c r="V2" s="1836"/>
      <c r="W2" s="1836"/>
      <c r="X2" s="1836"/>
      <c r="Y2" s="1836"/>
      <c r="Z2" s="1836"/>
    </row>
    <row r="3" spans="1:26" ht="24.75" customHeight="1" thickTop="1">
      <c r="A3" s="1836"/>
      <c r="B3" s="2085" t="s">
        <v>1168</v>
      </c>
      <c r="C3" s="3333">
        <v>2005</v>
      </c>
      <c r="D3" s="3333">
        <v>2006</v>
      </c>
      <c r="E3" s="3333">
        <v>2007</v>
      </c>
      <c r="F3" s="3333">
        <v>2008</v>
      </c>
      <c r="G3" s="3333">
        <v>2009</v>
      </c>
      <c r="H3" s="3333">
        <v>2010</v>
      </c>
      <c r="I3" s="3333">
        <v>2011</v>
      </c>
      <c r="J3" s="3333">
        <v>2012</v>
      </c>
      <c r="K3" s="3333">
        <v>2013</v>
      </c>
      <c r="L3" s="3333">
        <v>2014</v>
      </c>
      <c r="M3" s="3333">
        <v>2015</v>
      </c>
      <c r="N3" s="3333">
        <v>2016</v>
      </c>
      <c r="O3" s="3333">
        <v>2017</v>
      </c>
      <c r="P3" s="3333">
        <v>2018</v>
      </c>
      <c r="Q3" s="3333">
        <v>2019</v>
      </c>
      <c r="R3" s="3333" t="s">
        <v>1729</v>
      </c>
      <c r="S3" s="3329" t="s">
        <v>1728</v>
      </c>
      <c r="T3" s="1836"/>
      <c r="U3" s="1836"/>
      <c r="V3" s="1836"/>
      <c r="W3" s="1836"/>
      <c r="X3" s="1836"/>
      <c r="Y3" s="1836"/>
      <c r="Z3" s="1836"/>
    </row>
    <row r="4" spans="1:26" ht="24.75" customHeight="1">
      <c r="A4" s="1836"/>
      <c r="B4" s="2084" t="s">
        <v>1727</v>
      </c>
      <c r="C4" s="3277"/>
      <c r="D4" s="3277"/>
      <c r="E4" s="3277"/>
      <c r="F4" s="3277"/>
      <c r="G4" s="3277"/>
      <c r="H4" s="3277"/>
      <c r="I4" s="3277"/>
      <c r="J4" s="3277"/>
      <c r="K4" s="3277"/>
      <c r="L4" s="3277"/>
      <c r="M4" s="3277"/>
      <c r="N4" s="3277"/>
      <c r="O4" s="3277"/>
      <c r="P4" s="3277"/>
      <c r="Q4" s="3277"/>
      <c r="R4" s="3277"/>
      <c r="S4" s="3330"/>
      <c r="T4" s="2083"/>
      <c r="U4" s="1836"/>
      <c r="V4" s="1836"/>
      <c r="W4" s="1836"/>
      <c r="X4" s="1836"/>
      <c r="Y4" s="1836"/>
      <c r="Z4" s="1836"/>
    </row>
    <row r="5" spans="1:26" ht="24.75" customHeight="1">
      <c r="A5" s="1836"/>
      <c r="B5" s="2082" t="s">
        <v>1726</v>
      </c>
      <c r="C5" s="2081">
        <v>25477</v>
      </c>
      <c r="D5" s="2081">
        <v>28769</v>
      </c>
      <c r="E5" s="2081">
        <v>33192</v>
      </c>
      <c r="F5" s="2080">
        <v>36913</v>
      </c>
      <c r="G5" s="2080">
        <v>29278</v>
      </c>
      <c r="H5" s="2080">
        <v>33645</v>
      </c>
      <c r="I5" s="2080">
        <v>42622</v>
      </c>
      <c r="J5" s="2080">
        <v>52501</v>
      </c>
      <c r="K5" s="2080">
        <v>47846</v>
      </c>
      <c r="L5" s="2080">
        <v>70196</v>
      </c>
      <c r="M5" s="2080">
        <v>38616</v>
      </c>
      <c r="N5" s="2080">
        <v>42235</v>
      </c>
      <c r="O5" s="2080">
        <v>62632</v>
      </c>
      <c r="P5" s="2080">
        <v>73187</v>
      </c>
      <c r="Q5" s="2080">
        <v>81273</v>
      </c>
      <c r="R5" s="2080">
        <v>79702</v>
      </c>
      <c r="S5" s="2079">
        <v>8874</v>
      </c>
      <c r="T5" s="1836"/>
      <c r="U5" s="1836"/>
      <c r="V5" s="1836"/>
      <c r="W5" s="1836"/>
      <c r="X5" s="1836"/>
      <c r="Y5" s="1836"/>
      <c r="Z5" s="1836"/>
    </row>
    <row r="6" spans="1:26" ht="24.75" customHeight="1">
      <c r="A6" s="1836"/>
      <c r="B6" s="2078" t="s">
        <v>1725</v>
      </c>
      <c r="C6" s="2075">
        <v>20338</v>
      </c>
      <c r="D6" s="2075">
        <v>25728</v>
      </c>
      <c r="E6" s="2075">
        <v>39934</v>
      </c>
      <c r="F6" s="2074">
        <v>46675</v>
      </c>
      <c r="G6" s="2074">
        <v>40617</v>
      </c>
      <c r="H6" s="2074">
        <v>49264</v>
      </c>
      <c r="I6" s="2074">
        <v>56339</v>
      </c>
      <c r="J6" s="2074">
        <v>66459</v>
      </c>
      <c r="K6" s="2074">
        <v>67264</v>
      </c>
      <c r="L6" s="2074">
        <v>69009</v>
      </c>
      <c r="M6" s="2074">
        <v>58523</v>
      </c>
      <c r="N6" s="2074">
        <v>60821</v>
      </c>
      <c r="O6" s="2074">
        <v>84061</v>
      </c>
      <c r="P6" s="2074">
        <v>89507</v>
      </c>
      <c r="Q6" s="2074">
        <v>102423</v>
      </c>
      <c r="R6" s="2074">
        <v>98190</v>
      </c>
      <c r="S6" s="2070">
        <v>9146</v>
      </c>
      <c r="T6" s="1836"/>
      <c r="U6" s="1836"/>
      <c r="V6" s="1836"/>
      <c r="W6" s="1836"/>
      <c r="X6" s="1836"/>
      <c r="Y6" s="1836"/>
      <c r="Z6" s="1836"/>
    </row>
    <row r="7" spans="1:26" ht="24.75" customHeight="1">
      <c r="A7" s="1836"/>
      <c r="B7" s="2076" t="s">
        <v>1724</v>
      </c>
      <c r="C7" s="2075">
        <v>29875</v>
      </c>
      <c r="D7" s="2075">
        <v>36873</v>
      </c>
      <c r="E7" s="2075">
        <v>54722</v>
      </c>
      <c r="F7" s="2074">
        <v>58735</v>
      </c>
      <c r="G7" s="2074">
        <v>49567</v>
      </c>
      <c r="H7" s="2074">
        <v>63058</v>
      </c>
      <c r="I7" s="2074">
        <v>67565</v>
      </c>
      <c r="J7" s="2074">
        <v>89151</v>
      </c>
      <c r="K7" s="2074">
        <v>88697</v>
      </c>
      <c r="L7" s="2074">
        <v>79914</v>
      </c>
      <c r="M7" s="2074">
        <v>79187</v>
      </c>
      <c r="N7" s="2074">
        <v>76444</v>
      </c>
      <c r="O7" s="2074">
        <v>106291</v>
      </c>
      <c r="P7" s="2074">
        <v>124686</v>
      </c>
      <c r="Q7" s="2074">
        <v>127351</v>
      </c>
      <c r="R7" s="2074">
        <v>42776</v>
      </c>
      <c r="S7" s="2070">
        <v>14977</v>
      </c>
      <c r="T7" s="1836"/>
      <c r="U7" s="1836"/>
      <c r="V7" s="1836"/>
      <c r="W7" s="1836"/>
      <c r="X7" s="1836"/>
      <c r="Y7" s="1836"/>
      <c r="Z7" s="1836"/>
    </row>
    <row r="8" spans="1:26" ht="24.75" customHeight="1">
      <c r="A8" s="1836"/>
      <c r="B8" s="2076" t="s">
        <v>1723</v>
      </c>
      <c r="C8" s="2075">
        <v>23414</v>
      </c>
      <c r="D8" s="2075">
        <v>21983</v>
      </c>
      <c r="E8" s="2075">
        <v>40942</v>
      </c>
      <c r="F8" s="2074">
        <v>38475</v>
      </c>
      <c r="G8" s="2074">
        <v>43337</v>
      </c>
      <c r="H8" s="2074">
        <v>45509</v>
      </c>
      <c r="I8" s="2074">
        <v>59751</v>
      </c>
      <c r="J8" s="2074">
        <v>69796</v>
      </c>
      <c r="K8" s="2074">
        <v>65152</v>
      </c>
      <c r="L8" s="2074">
        <v>80053</v>
      </c>
      <c r="M8" s="2074">
        <v>65729</v>
      </c>
      <c r="N8" s="2074">
        <v>60214</v>
      </c>
      <c r="O8" s="2074">
        <v>88591</v>
      </c>
      <c r="P8" s="2074">
        <v>98650</v>
      </c>
      <c r="Q8" s="2074">
        <v>109399</v>
      </c>
      <c r="R8" s="2074">
        <v>14</v>
      </c>
      <c r="S8" s="2070">
        <v>22450</v>
      </c>
      <c r="T8" s="1836"/>
      <c r="U8" s="1836"/>
      <c r="V8" s="1836"/>
      <c r="W8" s="1836"/>
      <c r="X8" s="1836"/>
      <c r="Y8" s="1836"/>
      <c r="Z8" s="1836"/>
    </row>
    <row r="9" spans="1:26" ht="24.75" customHeight="1">
      <c r="A9" s="1836"/>
      <c r="B9" s="2076" t="s">
        <v>1722</v>
      </c>
      <c r="C9" s="2075">
        <v>25541</v>
      </c>
      <c r="D9" s="2075">
        <v>22870</v>
      </c>
      <c r="E9" s="2075">
        <v>35854</v>
      </c>
      <c r="F9" s="2074">
        <v>30410</v>
      </c>
      <c r="G9" s="2074">
        <v>30037</v>
      </c>
      <c r="H9" s="2074">
        <v>32542</v>
      </c>
      <c r="I9" s="2074">
        <v>46202</v>
      </c>
      <c r="J9" s="2074">
        <v>50317</v>
      </c>
      <c r="K9" s="2074">
        <v>52834</v>
      </c>
      <c r="L9" s="2074">
        <v>62558</v>
      </c>
      <c r="M9" s="2074">
        <v>17569</v>
      </c>
      <c r="N9" s="2074">
        <v>46683</v>
      </c>
      <c r="O9" s="2074">
        <v>62773</v>
      </c>
      <c r="P9" s="2074">
        <v>68825</v>
      </c>
      <c r="Q9" s="2074">
        <v>78329</v>
      </c>
      <c r="R9" s="2074">
        <v>31</v>
      </c>
      <c r="S9" s="2070">
        <v>1468</v>
      </c>
      <c r="T9" s="1836"/>
      <c r="U9" s="1836"/>
      <c r="V9" s="1836"/>
      <c r="W9" s="1836"/>
      <c r="X9" s="1836"/>
      <c r="Y9" s="1836"/>
      <c r="Z9" s="1836"/>
    </row>
    <row r="10" spans="1:26" ht="24.75" customHeight="1">
      <c r="A10" s="1836"/>
      <c r="B10" s="2076" t="s">
        <v>1721</v>
      </c>
      <c r="C10" s="2075">
        <v>22608</v>
      </c>
      <c r="D10" s="2075">
        <v>26210</v>
      </c>
      <c r="E10" s="2075">
        <v>31316</v>
      </c>
      <c r="F10" s="2074">
        <v>24349</v>
      </c>
      <c r="G10" s="2074">
        <v>31749</v>
      </c>
      <c r="H10" s="2074">
        <v>33263</v>
      </c>
      <c r="I10" s="2074">
        <v>46115</v>
      </c>
      <c r="J10" s="2074">
        <v>53630</v>
      </c>
      <c r="K10" s="2074">
        <v>54599</v>
      </c>
      <c r="L10" s="2074">
        <v>50731</v>
      </c>
      <c r="M10" s="2074">
        <v>18368</v>
      </c>
      <c r="N10" s="2074">
        <v>38852</v>
      </c>
      <c r="O10" s="2074">
        <v>55956</v>
      </c>
      <c r="P10" s="2074">
        <v>65159</v>
      </c>
      <c r="Q10" s="2074">
        <v>74883</v>
      </c>
      <c r="R10" s="2074">
        <v>102</v>
      </c>
      <c r="S10" s="2077">
        <v>1143</v>
      </c>
      <c r="T10" s="1836"/>
      <c r="U10" s="1836"/>
      <c r="V10" s="1836"/>
      <c r="W10" s="1836"/>
      <c r="X10" s="1836"/>
      <c r="Y10" s="1836"/>
      <c r="Z10" s="1836"/>
    </row>
    <row r="11" spans="1:26" ht="24.75" customHeight="1">
      <c r="A11" s="1836"/>
      <c r="B11" s="2076" t="s">
        <v>1720</v>
      </c>
      <c r="C11" s="2075">
        <v>23996</v>
      </c>
      <c r="D11" s="2075">
        <v>25183</v>
      </c>
      <c r="E11" s="2075">
        <v>35437</v>
      </c>
      <c r="F11" s="2074">
        <v>25427</v>
      </c>
      <c r="G11" s="2074">
        <v>30432</v>
      </c>
      <c r="H11" s="2074">
        <v>38991</v>
      </c>
      <c r="I11" s="2074">
        <v>42661</v>
      </c>
      <c r="J11" s="2074">
        <v>49995</v>
      </c>
      <c r="K11" s="2074">
        <v>54011</v>
      </c>
      <c r="L11" s="2074">
        <v>46546</v>
      </c>
      <c r="M11" s="2074">
        <v>22967</v>
      </c>
      <c r="N11" s="2074">
        <v>48115</v>
      </c>
      <c r="O11" s="2074">
        <v>42240</v>
      </c>
      <c r="P11" s="2074">
        <v>73281</v>
      </c>
      <c r="Q11" s="2074">
        <v>70916</v>
      </c>
      <c r="R11" s="2074">
        <v>196</v>
      </c>
      <c r="S11" s="2070">
        <v>2991</v>
      </c>
      <c r="T11" s="1836"/>
      <c r="U11" s="1836"/>
      <c r="V11" s="1836"/>
      <c r="W11" s="1836"/>
      <c r="X11" s="1836"/>
      <c r="Y11" s="1836"/>
      <c r="Z11" s="1836"/>
    </row>
    <row r="12" spans="1:26" ht="24.75" customHeight="1">
      <c r="A12" s="1836"/>
      <c r="B12" s="2076" t="s">
        <v>1719</v>
      </c>
      <c r="C12" s="2075">
        <v>36910</v>
      </c>
      <c r="D12" s="2075">
        <v>33150</v>
      </c>
      <c r="E12" s="2075">
        <v>44683</v>
      </c>
      <c r="F12" s="2074">
        <v>40011</v>
      </c>
      <c r="G12" s="2074">
        <v>44174</v>
      </c>
      <c r="H12" s="2074">
        <v>54672</v>
      </c>
      <c r="I12" s="2074">
        <v>71398</v>
      </c>
      <c r="J12" s="2074">
        <v>71964</v>
      </c>
      <c r="K12" s="2074">
        <v>68478</v>
      </c>
      <c r="L12" s="2074">
        <v>59761</v>
      </c>
      <c r="M12" s="2074">
        <v>38606</v>
      </c>
      <c r="N12" s="2074">
        <v>66341</v>
      </c>
      <c r="O12" s="2074">
        <v>73778</v>
      </c>
      <c r="P12" s="2074">
        <v>87679</v>
      </c>
      <c r="Q12" s="2074">
        <v>94749</v>
      </c>
      <c r="R12" s="2074">
        <v>267</v>
      </c>
      <c r="S12" s="2070"/>
      <c r="T12" s="1836"/>
      <c r="U12" s="1836"/>
      <c r="V12" s="1836"/>
      <c r="W12" s="1836"/>
      <c r="X12" s="1836"/>
      <c r="Y12" s="1836"/>
      <c r="Z12" s="1836"/>
    </row>
    <row r="13" spans="1:26" ht="24.75" customHeight="1">
      <c r="A13" s="1836"/>
      <c r="B13" s="2076" t="s">
        <v>1718</v>
      </c>
      <c r="C13" s="2075">
        <v>36066</v>
      </c>
      <c r="D13" s="2075">
        <v>33362</v>
      </c>
      <c r="E13" s="2075">
        <v>45552</v>
      </c>
      <c r="F13" s="2074">
        <v>41622</v>
      </c>
      <c r="G13" s="2074">
        <v>42771</v>
      </c>
      <c r="H13" s="2074">
        <v>54848</v>
      </c>
      <c r="I13" s="2074">
        <v>63033</v>
      </c>
      <c r="J13" s="2074">
        <v>66383</v>
      </c>
      <c r="K13" s="2074">
        <v>66755</v>
      </c>
      <c r="L13" s="2074">
        <v>52894</v>
      </c>
      <c r="M13" s="2074">
        <v>39050</v>
      </c>
      <c r="N13" s="2074">
        <v>74670</v>
      </c>
      <c r="O13" s="2074">
        <v>68634</v>
      </c>
      <c r="P13" s="2074">
        <v>91874</v>
      </c>
      <c r="Q13" s="2074">
        <v>92604</v>
      </c>
      <c r="R13" s="2074">
        <v>584</v>
      </c>
      <c r="S13" s="2070"/>
      <c r="T13" s="1836"/>
      <c r="U13" s="1836"/>
      <c r="V13" s="1836"/>
      <c r="W13" s="1836"/>
      <c r="X13" s="1836"/>
      <c r="Y13" s="1836"/>
      <c r="Z13" s="1836"/>
    </row>
    <row r="14" spans="1:26" ht="24.75" customHeight="1">
      <c r="A14" s="1836"/>
      <c r="B14" s="2076" t="s">
        <v>1717</v>
      </c>
      <c r="C14" s="2075">
        <v>51498</v>
      </c>
      <c r="D14" s="2075">
        <v>49670</v>
      </c>
      <c r="E14" s="2075">
        <v>70644</v>
      </c>
      <c r="F14" s="2074">
        <v>66421</v>
      </c>
      <c r="G14" s="2074">
        <v>72522</v>
      </c>
      <c r="H14" s="2074">
        <v>79130</v>
      </c>
      <c r="I14" s="2074">
        <v>96996</v>
      </c>
      <c r="J14" s="2074">
        <v>86379</v>
      </c>
      <c r="K14" s="2074">
        <v>99426</v>
      </c>
      <c r="L14" s="2074">
        <v>80993</v>
      </c>
      <c r="M14" s="2074">
        <v>56584</v>
      </c>
      <c r="N14" s="2074">
        <v>89281</v>
      </c>
      <c r="O14" s="2074">
        <v>112492</v>
      </c>
      <c r="P14" s="2074">
        <v>130745</v>
      </c>
      <c r="Q14" s="2074">
        <v>134096</v>
      </c>
      <c r="R14" s="2074">
        <v>2025</v>
      </c>
      <c r="S14" s="2070"/>
      <c r="T14" s="1836"/>
      <c r="U14" s="1836"/>
      <c r="V14" s="1836"/>
      <c r="W14" s="1836"/>
      <c r="X14" s="1836"/>
      <c r="Y14" s="1836"/>
      <c r="Z14" s="1836"/>
    </row>
    <row r="15" spans="1:26" ht="24.75" customHeight="1">
      <c r="A15" s="1836"/>
      <c r="B15" s="2076" t="s">
        <v>1716</v>
      </c>
      <c r="C15" s="2075">
        <v>41505</v>
      </c>
      <c r="D15" s="2075">
        <v>44119</v>
      </c>
      <c r="E15" s="2075">
        <v>52273</v>
      </c>
      <c r="F15" s="2074">
        <v>52399</v>
      </c>
      <c r="G15" s="2074">
        <v>54423</v>
      </c>
      <c r="H15" s="2074">
        <v>67537</v>
      </c>
      <c r="I15" s="2074">
        <v>83460</v>
      </c>
      <c r="J15" s="2074">
        <v>83173</v>
      </c>
      <c r="K15" s="2074">
        <v>75485</v>
      </c>
      <c r="L15" s="2074">
        <v>76305</v>
      </c>
      <c r="M15" s="2074">
        <v>58304</v>
      </c>
      <c r="N15" s="2074">
        <v>72990</v>
      </c>
      <c r="O15" s="2074">
        <v>99804</v>
      </c>
      <c r="P15" s="2074">
        <v>147859</v>
      </c>
      <c r="Q15" s="2074">
        <v>130302</v>
      </c>
      <c r="R15" s="2074">
        <v>1953</v>
      </c>
      <c r="S15" s="2070"/>
      <c r="T15" s="1836"/>
      <c r="U15" s="1836"/>
      <c r="V15" s="1836"/>
      <c r="W15" s="1836"/>
      <c r="X15" s="1836"/>
      <c r="Y15" s="1836"/>
      <c r="Z15" s="1836"/>
    </row>
    <row r="16" spans="1:26" ht="24.75" customHeight="1">
      <c r="A16" s="1836"/>
      <c r="B16" s="2073" t="s">
        <v>1715</v>
      </c>
      <c r="C16" s="2072">
        <v>38170</v>
      </c>
      <c r="D16" s="2072">
        <v>36009</v>
      </c>
      <c r="E16" s="2072">
        <v>42156</v>
      </c>
      <c r="F16" s="2071">
        <v>38840</v>
      </c>
      <c r="G16" s="2071">
        <v>41049</v>
      </c>
      <c r="H16" s="2071">
        <v>50408</v>
      </c>
      <c r="I16" s="2071">
        <v>60073</v>
      </c>
      <c r="J16" s="2071">
        <v>63344</v>
      </c>
      <c r="K16" s="2071">
        <v>57069</v>
      </c>
      <c r="L16" s="2071">
        <v>61158</v>
      </c>
      <c r="M16" s="2071">
        <v>45467</v>
      </c>
      <c r="N16" s="2071">
        <v>76356</v>
      </c>
      <c r="O16" s="2071">
        <v>82966</v>
      </c>
      <c r="P16" s="2071">
        <v>121620</v>
      </c>
      <c r="Q16" s="2071">
        <v>100866</v>
      </c>
      <c r="R16" s="2071">
        <v>4245</v>
      </c>
      <c r="S16" s="2070"/>
      <c r="T16" s="1836"/>
      <c r="U16" s="1836"/>
      <c r="V16" s="1836"/>
      <c r="W16" s="1836"/>
      <c r="X16" s="1836"/>
      <c r="Y16" s="1836"/>
      <c r="Z16" s="1836"/>
    </row>
    <row r="17" spans="1:26" ht="24.75" customHeight="1" thickBot="1">
      <c r="A17" s="1836"/>
      <c r="B17" s="2069" t="s">
        <v>234</v>
      </c>
      <c r="C17" s="2068">
        <v>375398</v>
      </c>
      <c r="D17" s="2068">
        <v>383926</v>
      </c>
      <c r="E17" s="2068">
        <v>526705</v>
      </c>
      <c r="F17" s="2067">
        <v>500277</v>
      </c>
      <c r="G17" s="2067">
        <v>509956</v>
      </c>
      <c r="H17" s="2067">
        <v>602867</v>
      </c>
      <c r="I17" s="2067">
        <v>736215</v>
      </c>
      <c r="J17" s="2067">
        <v>803092</v>
      </c>
      <c r="K17" s="2067">
        <v>797616</v>
      </c>
      <c r="L17" s="2067">
        <v>790118</v>
      </c>
      <c r="M17" s="2067">
        <v>538970</v>
      </c>
      <c r="N17" s="2067">
        <v>753002</v>
      </c>
      <c r="O17" s="2067">
        <v>940218</v>
      </c>
      <c r="P17" s="2067">
        <v>1173072</v>
      </c>
      <c r="Q17" s="2067">
        <v>1197191</v>
      </c>
      <c r="R17" s="2067">
        <f>SUM(R5:R16)</f>
        <v>230085</v>
      </c>
      <c r="S17" s="2066">
        <f>SUM(S5:S16)</f>
        <v>61049</v>
      </c>
      <c r="T17" s="1836"/>
      <c r="U17" s="1836"/>
      <c r="V17" s="1836"/>
      <c r="W17" s="1836"/>
      <c r="X17" s="1836"/>
      <c r="Y17" s="1836"/>
      <c r="Z17" s="1836"/>
    </row>
    <row r="18" spans="1:26" ht="15.75" customHeight="1" thickTop="1">
      <c r="A18" s="1836"/>
      <c r="B18" s="3334" t="s">
        <v>1714</v>
      </c>
      <c r="C18" s="3335"/>
      <c r="D18" s="3335"/>
      <c r="E18" s="3335"/>
      <c r="F18" s="3335"/>
      <c r="G18" s="3335"/>
      <c r="H18" s="3335"/>
      <c r="I18" s="3335"/>
      <c r="J18" s="3335"/>
      <c r="K18" s="3335"/>
      <c r="L18" s="3335"/>
      <c r="M18" s="3335"/>
      <c r="N18" s="3335"/>
      <c r="O18" s="3335"/>
      <c r="P18" s="3335"/>
      <c r="Q18" s="3335"/>
      <c r="R18" s="1836"/>
      <c r="S18" s="1836"/>
      <c r="T18" s="1836"/>
      <c r="U18" s="1836"/>
      <c r="V18" s="1836"/>
      <c r="W18" s="1836"/>
      <c r="X18" s="1836"/>
      <c r="Y18" s="1836"/>
      <c r="Z18" s="1836"/>
    </row>
    <row r="19" spans="1:26" ht="15.75" customHeight="1">
      <c r="A19" s="1836"/>
      <c r="B19" s="2065" t="s">
        <v>1409</v>
      </c>
      <c r="C19" s="1836"/>
      <c r="D19" s="1836"/>
      <c r="E19" s="1836"/>
      <c r="F19" s="1836"/>
      <c r="G19" s="1836"/>
      <c r="H19" s="1836"/>
      <c r="I19" s="1836"/>
      <c r="J19" s="1836"/>
      <c r="K19" s="1836"/>
      <c r="L19" s="1836"/>
      <c r="M19" s="1836"/>
      <c r="N19" s="1836"/>
      <c r="O19" s="1836"/>
      <c r="P19" s="1836"/>
      <c r="Q19" s="1836"/>
      <c r="R19" s="1836"/>
      <c r="S19" s="1836"/>
      <c r="T19" s="1836"/>
      <c r="U19" s="1836"/>
      <c r="V19" s="1836"/>
      <c r="W19" s="1836"/>
      <c r="X19" s="1836"/>
      <c r="Y19" s="1836"/>
      <c r="Z19" s="1836"/>
    </row>
    <row r="20" spans="1:26" ht="15.75" customHeight="1">
      <c r="A20" s="1836"/>
      <c r="B20" s="2065" t="s">
        <v>1713</v>
      </c>
      <c r="C20" s="1836"/>
      <c r="D20" s="1836"/>
      <c r="E20" s="1836"/>
      <c r="F20" s="1836"/>
      <c r="G20" s="1836"/>
      <c r="H20" s="1836"/>
      <c r="I20" s="1836"/>
      <c r="J20" s="1836"/>
      <c r="K20" s="1836"/>
      <c r="L20" s="1836"/>
      <c r="M20" s="1836"/>
      <c r="N20" s="1836"/>
      <c r="O20" s="1836"/>
      <c r="P20" s="1836"/>
      <c r="Q20" s="1836"/>
      <c r="R20" s="1836"/>
      <c r="S20" s="1836"/>
      <c r="T20" s="1836"/>
      <c r="U20" s="1836"/>
      <c r="V20" s="1836"/>
      <c r="W20" s="1836"/>
      <c r="X20" s="1836"/>
      <c r="Y20" s="1836"/>
      <c r="Z20" s="1836"/>
    </row>
    <row r="21" spans="1:26" ht="15.75" customHeight="1">
      <c r="A21" s="1836"/>
      <c r="B21" s="1836"/>
      <c r="C21" s="1836"/>
      <c r="D21" s="1836"/>
      <c r="E21" s="1836"/>
      <c r="F21" s="1836"/>
      <c r="G21" s="1836"/>
      <c r="H21" s="1836"/>
      <c r="I21" s="1836"/>
      <c r="J21" s="1836"/>
      <c r="K21" s="1836"/>
      <c r="L21" s="1836"/>
      <c r="M21" s="1836"/>
      <c r="N21" s="1836"/>
      <c r="O21" s="1836"/>
      <c r="P21" s="1836"/>
      <c r="Q21" s="1836"/>
      <c r="R21" s="1836"/>
      <c r="S21" s="1836"/>
      <c r="T21" s="1836"/>
      <c r="U21" s="1836"/>
      <c r="V21" s="1836"/>
      <c r="W21" s="1836"/>
      <c r="X21" s="1836"/>
      <c r="Y21" s="1836"/>
      <c r="Z21" s="1836"/>
    </row>
    <row r="22" spans="1:26" ht="15.75" customHeight="1">
      <c r="A22" s="1836"/>
      <c r="B22" s="1836"/>
      <c r="C22" s="1836"/>
      <c r="D22" s="1836"/>
      <c r="E22" s="1836"/>
      <c r="F22" s="1836"/>
      <c r="G22" s="1836"/>
      <c r="H22" s="1836"/>
      <c r="I22" s="1836"/>
      <c r="J22" s="1836"/>
      <c r="K22" s="1836"/>
      <c r="L22" s="1836"/>
      <c r="M22" s="1836"/>
      <c r="N22" s="1836"/>
      <c r="O22" s="1836"/>
      <c r="P22" s="1836"/>
      <c r="Q22" s="1836"/>
      <c r="R22" s="1836"/>
      <c r="S22" s="1836"/>
      <c r="T22" s="1836"/>
      <c r="U22" s="1836"/>
      <c r="V22" s="1836"/>
      <c r="W22" s="1836"/>
      <c r="X22" s="1836"/>
      <c r="Y22" s="1836"/>
      <c r="Z22" s="1836"/>
    </row>
    <row r="23" spans="1:26" ht="15.75" customHeight="1">
      <c r="A23" s="1836"/>
      <c r="B23" s="1836"/>
      <c r="C23" s="1836"/>
      <c r="D23" s="1836"/>
      <c r="E23" s="1836"/>
      <c r="F23" s="1836"/>
      <c r="G23" s="1836"/>
      <c r="H23" s="1836"/>
      <c r="I23" s="1836"/>
      <c r="J23" s="1836"/>
      <c r="K23" s="1836"/>
      <c r="L23" s="1836"/>
      <c r="M23" s="1836"/>
      <c r="N23" s="1836"/>
      <c r="O23" s="1836"/>
      <c r="P23" s="1836"/>
      <c r="Q23" s="1836"/>
      <c r="R23" s="1836"/>
      <c r="S23" s="1836"/>
      <c r="T23" s="1836"/>
      <c r="U23" s="1836"/>
      <c r="V23" s="1836"/>
      <c r="W23" s="1836"/>
      <c r="X23" s="1836"/>
      <c r="Y23" s="1836"/>
      <c r="Z23" s="1836"/>
    </row>
    <row r="24" spans="1:26" ht="15.75" customHeight="1">
      <c r="A24" s="1836"/>
      <c r="B24" s="1836"/>
      <c r="C24" s="1836"/>
      <c r="D24" s="1836"/>
      <c r="E24" s="1836"/>
      <c r="F24" s="1836"/>
      <c r="G24" s="1836"/>
      <c r="H24" s="1836"/>
      <c r="I24" s="1836"/>
      <c r="J24" s="1836"/>
      <c r="K24" s="1836"/>
      <c r="L24" s="1836"/>
      <c r="M24" s="1836"/>
      <c r="N24" s="1836"/>
      <c r="O24" s="1836"/>
      <c r="P24" s="1836"/>
      <c r="Q24" s="1836"/>
      <c r="R24" s="1836"/>
      <c r="S24" s="1836"/>
      <c r="T24" s="1836"/>
      <c r="U24" s="1836"/>
      <c r="V24" s="1836"/>
      <c r="W24" s="1836"/>
      <c r="X24" s="1836"/>
      <c r="Y24" s="1836"/>
      <c r="Z24" s="1836"/>
    </row>
    <row r="25" spans="1:26" ht="15.75" customHeight="1">
      <c r="A25" s="1836"/>
      <c r="B25" s="1836"/>
      <c r="C25" s="1836"/>
      <c r="D25" s="1836"/>
      <c r="E25" s="1836"/>
      <c r="F25" s="1836"/>
      <c r="G25" s="1836"/>
      <c r="H25" s="1836"/>
      <c r="I25" s="1836"/>
      <c r="J25" s="1836"/>
      <c r="K25" s="1836"/>
      <c r="L25" s="1836"/>
      <c r="M25" s="1836"/>
      <c r="N25" s="1836"/>
      <c r="O25" s="1836"/>
      <c r="P25" s="1836"/>
      <c r="Q25" s="1836"/>
      <c r="R25" s="1836"/>
      <c r="S25" s="1836"/>
      <c r="T25" s="1836"/>
      <c r="U25" s="1836"/>
      <c r="V25" s="1836"/>
      <c r="W25" s="1836"/>
      <c r="X25" s="1836"/>
      <c r="Y25" s="1836"/>
      <c r="Z25" s="1836"/>
    </row>
    <row r="26" spans="1:26" ht="15.75" customHeight="1">
      <c r="A26" s="1836"/>
      <c r="B26" s="1836"/>
      <c r="C26" s="1836"/>
      <c r="D26" s="1836"/>
      <c r="E26" s="1836"/>
      <c r="F26" s="1836"/>
      <c r="G26" s="1836"/>
      <c r="H26" s="1836"/>
      <c r="I26" s="1836"/>
      <c r="J26" s="1836"/>
      <c r="K26" s="1836"/>
      <c r="L26" s="1836"/>
      <c r="M26" s="1836"/>
      <c r="N26" s="1836"/>
      <c r="O26" s="1836"/>
      <c r="P26" s="1836"/>
      <c r="Q26" s="1836"/>
      <c r="R26" s="1836"/>
      <c r="S26" s="1836"/>
      <c r="T26" s="1836"/>
      <c r="U26" s="1836"/>
      <c r="V26" s="1836"/>
      <c r="W26" s="1836"/>
      <c r="X26" s="1836"/>
      <c r="Y26" s="1836"/>
      <c r="Z26" s="1836"/>
    </row>
    <row r="27" spans="1:26" ht="15.75" customHeight="1">
      <c r="A27" s="1836"/>
      <c r="B27" s="1836"/>
      <c r="C27" s="1836"/>
      <c r="D27" s="1836"/>
      <c r="E27" s="1836"/>
      <c r="F27" s="1836"/>
      <c r="G27" s="1836"/>
      <c r="H27" s="1836"/>
      <c r="I27" s="1836"/>
      <c r="J27" s="1836"/>
      <c r="K27" s="1836"/>
      <c r="L27" s="1836"/>
      <c r="M27" s="1836"/>
      <c r="N27" s="1836"/>
      <c r="O27" s="1836"/>
      <c r="P27" s="1836"/>
      <c r="Q27" s="1836"/>
      <c r="R27" s="1836"/>
      <c r="S27" s="1836"/>
      <c r="T27" s="1836"/>
      <c r="U27" s="1836"/>
      <c r="V27" s="1836"/>
      <c r="W27" s="1836"/>
      <c r="X27" s="1836"/>
      <c r="Y27" s="1836"/>
      <c r="Z27" s="1836"/>
    </row>
    <row r="28" spans="1:26" ht="15.75" customHeight="1">
      <c r="A28" s="1836"/>
      <c r="B28" s="1836"/>
      <c r="C28" s="1836"/>
      <c r="D28" s="1836"/>
      <c r="E28" s="1836"/>
      <c r="F28" s="1836"/>
      <c r="G28" s="1836"/>
      <c r="H28" s="1836"/>
      <c r="I28" s="1836"/>
      <c r="J28" s="1836"/>
      <c r="K28" s="1836"/>
      <c r="L28" s="1836"/>
      <c r="M28" s="1836"/>
      <c r="N28" s="1836"/>
      <c r="O28" s="1836"/>
      <c r="P28" s="1836"/>
      <c r="Q28" s="1836"/>
      <c r="R28" s="1836"/>
      <c r="S28" s="1836"/>
      <c r="T28" s="1836"/>
      <c r="U28" s="1836"/>
      <c r="V28" s="1836"/>
      <c r="W28" s="1836"/>
      <c r="X28" s="1836"/>
      <c r="Y28" s="1836"/>
      <c r="Z28" s="1836"/>
    </row>
    <row r="29" spans="1:26" ht="15.75" customHeight="1">
      <c r="A29" s="1836"/>
      <c r="B29" s="1836"/>
      <c r="C29" s="1836"/>
      <c r="D29" s="1836"/>
      <c r="E29" s="1836"/>
      <c r="F29" s="1836"/>
      <c r="G29" s="1836"/>
      <c r="H29" s="1836"/>
      <c r="I29" s="1836"/>
      <c r="J29" s="1836"/>
      <c r="K29" s="1836"/>
      <c r="L29" s="1836"/>
      <c r="M29" s="1836"/>
      <c r="N29" s="1836"/>
      <c r="O29" s="1836"/>
      <c r="P29" s="1836"/>
      <c r="Q29" s="1836"/>
      <c r="R29" s="1836"/>
      <c r="S29" s="1836"/>
      <c r="T29" s="1836"/>
      <c r="U29" s="1836"/>
      <c r="V29" s="1836"/>
      <c r="W29" s="1836"/>
      <c r="X29" s="1836"/>
      <c r="Y29" s="1836"/>
      <c r="Z29" s="1836"/>
    </row>
    <row r="30" spans="1:26" ht="15.75" customHeight="1">
      <c r="A30" s="1836"/>
      <c r="B30" s="1836"/>
      <c r="C30" s="1836"/>
      <c r="D30" s="1836"/>
      <c r="E30" s="1836"/>
      <c r="F30" s="1836"/>
      <c r="G30" s="1836"/>
      <c r="H30" s="1836"/>
      <c r="I30" s="1836"/>
      <c r="J30" s="1836"/>
      <c r="K30" s="1836"/>
      <c r="L30" s="1836"/>
      <c r="M30" s="1836"/>
      <c r="N30" s="1836"/>
      <c r="O30" s="1836"/>
      <c r="P30" s="1836"/>
      <c r="Q30" s="1836"/>
      <c r="R30" s="1836"/>
      <c r="S30" s="1836"/>
      <c r="T30" s="1836"/>
      <c r="U30" s="1836"/>
      <c r="V30" s="1836"/>
      <c r="W30" s="1836"/>
      <c r="X30" s="1836"/>
      <c r="Y30" s="1836"/>
      <c r="Z30" s="1836"/>
    </row>
    <row r="31" spans="1:26" ht="15.75" customHeight="1">
      <c r="A31" s="1836"/>
      <c r="B31" s="1836"/>
      <c r="C31" s="1836"/>
      <c r="D31" s="1836"/>
      <c r="E31" s="1836"/>
      <c r="F31" s="1836"/>
      <c r="G31" s="1836"/>
      <c r="H31" s="1836"/>
      <c r="I31" s="1836"/>
      <c r="J31" s="1836"/>
      <c r="K31" s="1836"/>
      <c r="L31" s="1836"/>
      <c r="M31" s="1836"/>
      <c r="N31" s="1836"/>
      <c r="O31" s="1836"/>
      <c r="P31" s="1836"/>
      <c r="Q31" s="1836"/>
      <c r="R31" s="1836"/>
      <c r="S31" s="1836"/>
      <c r="T31" s="1836"/>
      <c r="U31" s="1836"/>
      <c r="V31" s="1836"/>
      <c r="W31" s="1836"/>
      <c r="X31" s="1836"/>
      <c r="Y31" s="1836"/>
      <c r="Z31" s="1836"/>
    </row>
    <row r="32" spans="1:26" ht="15.75" customHeight="1">
      <c r="A32" s="1836"/>
      <c r="B32" s="1836"/>
      <c r="C32" s="1836"/>
      <c r="D32" s="1836"/>
      <c r="E32" s="1836"/>
      <c r="F32" s="1836"/>
      <c r="G32" s="1836"/>
      <c r="H32" s="1836"/>
      <c r="I32" s="1836"/>
      <c r="J32" s="1836"/>
      <c r="K32" s="1836"/>
      <c r="L32" s="1836"/>
      <c r="M32" s="1836"/>
      <c r="N32" s="1836"/>
      <c r="O32" s="1836"/>
      <c r="P32" s="1836"/>
      <c r="Q32" s="1836"/>
      <c r="R32" s="1836"/>
      <c r="S32" s="1836"/>
      <c r="T32" s="1836"/>
      <c r="U32" s="1836"/>
      <c r="V32" s="1836"/>
      <c r="W32" s="1836"/>
      <c r="X32" s="1836"/>
      <c r="Y32" s="1836"/>
      <c r="Z32" s="1836"/>
    </row>
    <row r="33" spans="1:26" ht="15.75" customHeight="1">
      <c r="A33" s="1836"/>
      <c r="B33" s="1836"/>
      <c r="C33" s="1836"/>
      <c r="D33" s="1836"/>
      <c r="E33" s="1836"/>
      <c r="F33" s="1836"/>
      <c r="G33" s="1836"/>
      <c r="H33" s="1836"/>
      <c r="I33" s="1836"/>
      <c r="J33" s="1836"/>
      <c r="K33" s="1836"/>
      <c r="L33" s="1836"/>
      <c r="M33" s="1836"/>
      <c r="N33" s="1836"/>
      <c r="O33" s="1836"/>
      <c r="P33" s="1836"/>
      <c r="Q33" s="1836"/>
      <c r="R33" s="1836"/>
      <c r="S33" s="1836"/>
      <c r="T33" s="1836"/>
      <c r="U33" s="1836"/>
      <c r="V33" s="1836"/>
      <c r="W33" s="1836"/>
      <c r="X33" s="1836"/>
      <c r="Y33" s="1836"/>
      <c r="Z33" s="1836"/>
    </row>
    <row r="34" spans="1:26" ht="15.75" customHeight="1">
      <c r="A34" s="1836"/>
      <c r="B34" s="1836"/>
      <c r="C34" s="1836"/>
      <c r="D34" s="1836"/>
      <c r="E34" s="1836"/>
      <c r="F34" s="1836"/>
      <c r="G34" s="1836"/>
      <c r="H34" s="1836"/>
      <c r="I34" s="1836"/>
      <c r="J34" s="1836"/>
      <c r="K34" s="1836"/>
      <c r="L34" s="1836"/>
      <c r="M34" s="1836"/>
      <c r="N34" s="1836"/>
      <c r="O34" s="1836"/>
      <c r="P34" s="1836"/>
      <c r="Q34" s="1836"/>
      <c r="R34" s="1836"/>
      <c r="S34" s="1836"/>
      <c r="T34" s="1836"/>
      <c r="U34" s="1836"/>
      <c r="V34" s="1836"/>
      <c r="W34" s="1836"/>
      <c r="X34" s="1836"/>
      <c r="Y34" s="1836"/>
      <c r="Z34" s="1836"/>
    </row>
    <row r="35" spans="1:26" ht="15.75" customHeight="1">
      <c r="A35" s="1836"/>
      <c r="B35" s="1836"/>
      <c r="C35" s="1836"/>
      <c r="D35" s="1836"/>
      <c r="E35" s="1836"/>
      <c r="F35" s="1836"/>
      <c r="G35" s="1836"/>
      <c r="H35" s="1836"/>
      <c r="I35" s="1836"/>
      <c r="J35" s="1836"/>
      <c r="K35" s="1836"/>
      <c r="L35" s="1836"/>
      <c r="M35" s="1836"/>
      <c r="N35" s="1836"/>
      <c r="O35" s="1836"/>
      <c r="P35" s="1836"/>
      <c r="Q35" s="1836"/>
      <c r="R35" s="1836"/>
      <c r="S35" s="1836"/>
      <c r="T35" s="1836"/>
      <c r="U35" s="1836"/>
      <c r="V35" s="1836"/>
      <c r="W35" s="1836"/>
      <c r="X35" s="1836"/>
      <c r="Y35" s="1836"/>
      <c r="Z35" s="1836"/>
    </row>
    <row r="36" spans="1:26" ht="15.75" customHeight="1">
      <c r="A36" s="1836"/>
      <c r="B36" s="1836"/>
      <c r="C36" s="1836"/>
      <c r="D36" s="1836"/>
      <c r="E36" s="1836"/>
      <c r="F36" s="1836"/>
      <c r="G36" s="1836"/>
      <c r="H36" s="1836"/>
      <c r="I36" s="1836"/>
      <c r="J36" s="1836"/>
      <c r="K36" s="1836"/>
      <c r="L36" s="1836"/>
      <c r="M36" s="1836"/>
      <c r="N36" s="1836"/>
      <c r="O36" s="1836"/>
      <c r="P36" s="1836"/>
      <c r="Q36" s="1836"/>
      <c r="R36" s="1836"/>
      <c r="S36" s="1836"/>
      <c r="T36" s="1836"/>
      <c r="U36" s="1836"/>
      <c r="V36" s="1836"/>
      <c r="W36" s="1836"/>
      <c r="X36" s="1836"/>
      <c r="Y36" s="1836"/>
      <c r="Z36" s="1836"/>
    </row>
    <row r="37" spans="1:26" ht="15.75" customHeight="1">
      <c r="A37" s="1836"/>
      <c r="B37" s="1836"/>
      <c r="C37" s="1836"/>
      <c r="D37" s="1836"/>
      <c r="E37" s="1836"/>
      <c r="F37" s="1836"/>
      <c r="G37" s="1836"/>
      <c r="H37" s="1836"/>
      <c r="I37" s="1836"/>
      <c r="J37" s="1836"/>
      <c r="K37" s="1836"/>
      <c r="L37" s="1836"/>
      <c r="M37" s="1836"/>
      <c r="N37" s="1836"/>
      <c r="O37" s="1836"/>
      <c r="P37" s="1836"/>
      <c r="Q37" s="1836"/>
      <c r="R37" s="1836"/>
      <c r="S37" s="1836"/>
      <c r="T37" s="1836"/>
      <c r="U37" s="1836"/>
      <c r="V37" s="1836"/>
      <c r="W37" s="1836"/>
      <c r="X37" s="1836"/>
      <c r="Y37" s="1836"/>
      <c r="Z37" s="1836"/>
    </row>
    <row r="38" spans="1:26" ht="15.75" customHeight="1">
      <c r="A38" s="1836"/>
      <c r="B38" s="1836"/>
      <c r="C38" s="1836"/>
      <c r="D38" s="1836"/>
      <c r="E38" s="1836"/>
      <c r="F38" s="1836"/>
      <c r="G38" s="1836"/>
      <c r="H38" s="1836"/>
      <c r="I38" s="1836"/>
      <c r="J38" s="1836"/>
      <c r="K38" s="1836"/>
      <c r="L38" s="1836"/>
      <c r="M38" s="1836"/>
      <c r="N38" s="1836"/>
      <c r="O38" s="1836"/>
      <c r="P38" s="1836"/>
      <c r="Q38" s="1836"/>
      <c r="R38" s="1836"/>
      <c r="S38" s="1836"/>
      <c r="T38" s="1836"/>
      <c r="U38" s="1836"/>
      <c r="V38" s="1836"/>
      <c r="W38" s="1836"/>
      <c r="X38" s="1836"/>
      <c r="Y38" s="1836"/>
      <c r="Z38" s="1836"/>
    </row>
    <row r="39" spans="1:26" ht="15.75" customHeight="1">
      <c r="A39" s="1836"/>
      <c r="B39" s="1836"/>
      <c r="C39" s="1836"/>
      <c r="D39" s="1836"/>
      <c r="E39" s="1836"/>
      <c r="F39" s="1836"/>
      <c r="G39" s="1836"/>
      <c r="H39" s="1836"/>
      <c r="I39" s="1836"/>
      <c r="J39" s="1836"/>
      <c r="K39" s="1836"/>
      <c r="L39" s="1836"/>
      <c r="M39" s="1836"/>
      <c r="N39" s="1836"/>
      <c r="O39" s="1836"/>
      <c r="P39" s="1836"/>
      <c r="Q39" s="1836"/>
      <c r="R39" s="1836"/>
      <c r="S39" s="1836"/>
      <c r="T39" s="1836"/>
      <c r="U39" s="1836"/>
      <c r="V39" s="1836"/>
      <c r="W39" s="1836"/>
      <c r="X39" s="1836"/>
      <c r="Y39" s="1836"/>
      <c r="Z39" s="1836"/>
    </row>
    <row r="40" spans="1:26" ht="15.75" customHeight="1">
      <c r="A40" s="1836"/>
      <c r="B40" s="1836"/>
      <c r="C40" s="1836"/>
      <c r="D40" s="1836"/>
      <c r="E40" s="1836"/>
      <c r="F40" s="1836"/>
      <c r="G40" s="1836"/>
      <c r="H40" s="1836"/>
      <c r="I40" s="1836"/>
      <c r="J40" s="1836"/>
      <c r="K40" s="1836"/>
      <c r="L40" s="1836"/>
      <c r="M40" s="1836"/>
      <c r="N40" s="1836"/>
      <c r="O40" s="1836"/>
      <c r="P40" s="1836"/>
      <c r="Q40" s="1836"/>
      <c r="R40" s="1836"/>
      <c r="S40" s="1836"/>
      <c r="T40" s="1836"/>
      <c r="U40" s="1836"/>
      <c r="V40" s="1836"/>
      <c r="W40" s="1836"/>
      <c r="X40" s="1836"/>
      <c r="Y40" s="1836"/>
      <c r="Z40" s="1836"/>
    </row>
    <row r="41" spans="1:26" ht="15.75" customHeight="1">
      <c r="A41" s="1836"/>
      <c r="B41" s="1836"/>
      <c r="C41" s="1836"/>
      <c r="D41" s="1836"/>
      <c r="E41" s="1836"/>
      <c r="F41" s="1836"/>
      <c r="G41" s="1836"/>
      <c r="H41" s="1836"/>
      <c r="I41" s="1836"/>
      <c r="J41" s="1836"/>
      <c r="K41" s="1836"/>
      <c r="L41" s="1836"/>
      <c r="M41" s="1836"/>
      <c r="N41" s="1836"/>
      <c r="O41" s="1836"/>
      <c r="P41" s="1836"/>
      <c r="Q41" s="1836"/>
      <c r="R41" s="1836"/>
      <c r="S41" s="1836"/>
      <c r="T41" s="1836"/>
      <c r="U41" s="1836"/>
      <c r="V41" s="1836"/>
      <c r="W41" s="1836"/>
      <c r="X41" s="1836"/>
      <c r="Y41" s="1836"/>
      <c r="Z41" s="1836"/>
    </row>
    <row r="42" spans="1:26" ht="15.75" customHeight="1">
      <c r="A42" s="1836"/>
      <c r="B42" s="1836"/>
      <c r="C42" s="1836"/>
      <c r="D42" s="1836"/>
      <c r="E42" s="1836"/>
      <c r="F42" s="1836"/>
      <c r="G42" s="1836"/>
      <c r="H42" s="1836"/>
      <c r="I42" s="1836"/>
      <c r="J42" s="1836"/>
      <c r="K42" s="1836"/>
      <c r="L42" s="1836"/>
      <c r="M42" s="1836"/>
      <c r="N42" s="1836"/>
      <c r="O42" s="1836"/>
      <c r="P42" s="1836"/>
      <c r="Q42" s="1836"/>
      <c r="R42" s="1836"/>
      <c r="S42" s="1836"/>
      <c r="T42" s="1836"/>
      <c r="U42" s="1836"/>
      <c r="V42" s="1836"/>
      <c r="W42" s="1836"/>
      <c r="X42" s="1836"/>
      <c r="Y42" s="1836"/>
      <c r="Z42" s="1836"/>
    </row>
    <row r="43" spans="1:26" ht="15.75" customHeight="1">
      <c r="A43" s="1836"/>
      <c r="B43" s="1836"/>
      <c r="C43" s="1836"/>
      <c r="D43" s="1836"/>
      <c r="E43" s="1836"/>
      <c r="F43" s="1836"/>
      <c r="G43" s="1836"/>
      <c r="H43" s="1836"/>
      <c r="I43" s="1836"/>
      <c r="J43" s="1836"/>
      <c r="K43" s="1836"/>
      <c r="L43" s="1836"/>
      <c r="M43" s="1836"/>
      <c r="N43" s="1836"/>
      <c r="O43" s="1836"/>
      <c r="P43" s="1836"/>
      <c r="Q43" s="1836"/>
      <c r="R43" s="1836"/>
      <c r="S43" s="1836"/>
      <c r="T43" s="1836"/>
      <c r="U43" s="1836"/>
      <c r="V43" s="1836"/>
      <c r="W43" s="1836"/>
      <c r="X43" s="1836"/>
      <c r="Y43" s="1836"/>
      <c r="Z43" s="1836"/>
    </row>
    <row r="44" spans="1:26" ht="15.75" customHeight="1">
      <c r="A44" s="1836"/>
      <c r="B44" s="1836"/>
      <c r="C44" s="1836"/>
      <c r="D44" s="1836"/>
      <c r="E44" s="1836"/>
      <c r="F44" s="1836"/>
      <c r="G44" s="1836"/>
      <c r="H44" s="1836"/>
      <c r="I44" s="1836"/>
      <c r="J44" s="1836"/>
      <c r="K44" s="1836"/>
      <c r="L44" s="1836"/>
      <c r="M44" s="1836"/>
      <c r="N44" s="1836"/>
      <c r="O44" s="1836"/>
      <c r="P44" s="1836"/>
      <c r="Q44" s="1836"/>
      <c r="R44" s="1836"/>
      <c r="S44" s="1836"/>
      <c r="T44" s="1836"/>
      <c r="U44" s="1836"/>
      <c r="V44" s="1836"/>
      <c r="W44" s="1836"/>
      <c r="X44" s="1836"/>
      <c r="Y44" s="1836"/>
      <c r="Z44" s="1836"/>
    </row>
    <row r="45" spans="1:26" ht="15.75" customHeight="1">
      <c r="A45" s="1836"/>
      <c r="B45" s="1836"/>
      <c r="C45" s="1836"/>
      <c r="D45" s="1836"/>
      <c r="E45" s="1836"/>
      <c r="F45" s="1836"/>
      <c r="G45" s="1836"/>
      <c r="H45" s="1836"/>
      <c r="I45" s="1836"/>
      <c r="J45" s="1836"/>
      <c r="K45" s="1836"/>
      <c r="L45" s="1836"/>
      <c r="M45" s="1836"/>
      <c r="N45" s="1836"/>
      <c r="O45" s="1836"/>
      <c r="P45" s="1836"/>
      <c r="Q45" s="1836"/>
      <c r="R45" s="1836"/>
      <c r="S45" s="1836"/>
      <c r="T45" s="1836"/>
      <c r="U45" s="1836"/>
      <c r="V45" s="1836"/>
      <c r="W45" s="1836"/>
      <c r="X45" s="1836"/>
      <c r="Y45" s="1836"/>
      <c r="Z45" s="1836"/>
    </row>
    <row r="46" spans="1:26" ht="15.75" customHeight="1">
      <c r="A46" s="1836"/>
      <c r="B46" s="1836"/>
      <c r="C46" s="1836"/>
      <c r="D46" s="1836"/>
      <c r="E46" s="1836"/>
      <c r="F46" s="1836"/>
      <c r="G46" s="1836"/>
      <c r="H46" s="1836"/>
      <c r="I46" s="1836"/>
      <c r="J46" s="1836"/>
      <c r="K46" s="1836"/>
      <c r="L46" s="1836"/>
      <c r="M46" s="1836"/>
      <c r="N46" s="1836"/>
      <c r="O46" s="1836"/>
      <c r="P46" s="1836"/>
      <c r="Q46" s="1836"/>
      <c r="R46" s="1836"/>
      <c r="S46" s="1836"/>
      <c r="T46" s="1836"/>
      <c r="U46" s="1836"/>
      <c r="V46" s="1836"/>
      <c r="W46" s="1836"/>
      <c r="X46" s="1836"/>
      <c r="Y46" s="1836"/>
      <c r="Z46" s="1836"/>
    </row>
    <row r="47" spans="1:26" ht="15.75" customHeight="1">
      <c r="A47" s="1836"/>
      <c r="B47" s="1836"/>
      <c r="C47" s="1836"/>
      <c r="D47" s="1836"/>
      <c r="E47" s="1836"/>
      <c r="F47" s="1836"/>
      <c r="G47" s="1836"/>
      <c r="H47" s="1836"/>
      <c r="I47" s="1836"/>
      <c r="J47" s="1836"/>
      <c r="K47" s="1836"/>
      <c r="L47" s="1836"/>
      <c r="M47" s="1836"/>
      <c r="N47" s="1836"/>
      <c r="O47" s="1836"/>
      <c r="P47" s="1836"/>
      <c r="Q47" s="1836"/>
      <c r="R47" s="1836"/>
      <c r="S47" s="1836"/>
      <c r="T47" s="1836"/>
      <c r="U47" s="1836"/>
      <c r="V47" s="1836"/>
      <c r="W47" s="1836"/>
      <c r="X47" s="1836"/>
      <c r="Y47" s="1836"/>
      <c r="Z47" s="1836"/>
    </row>
    <row r="48" spans="1:26" ht="15.75" customHeight="1">
      <c r="A48" s="1836"/>
      <c r="B48" s="1836"/>
      <c r="C48" s="1836"/>
      <c r="D48" s="1836"/>
      <c r="E48" s="1836"/>
      <c r="F48" s="1836"/>
      <c r="G48" s="1836"/>
      <c r="H48" s="1836"/>
      <c r="I48" s="1836"/>
      <c r="J48" s="1836"/>
      <c r="K48" s="1836"/>
      <c r="L48" s="1836"/>
      <c r="M48" s="1836"/>
      <c r="N48" s="1836"/>
      <c r="O48" s="1836"/>
      <c r="P48" s="1836"/>
      <c r="Q48" s="1836"/>
      <c r="R48" s="1836"/>
      <c r="S48" s="1836"/>
      <c r="T48" s="1836"/>
      <c r="U48" s="1836"/>
      <c r="V48" s="1836"/>
      <c r="W48" s="1836"/>
      <c r="X48" s="1836"/>
      <c r="Y48" s="1836"/>
      <c r="Z48" s="1836"/>
    </row>
    <row r="49" spans="1:26" ht="15.75" customHeight="1">
      <c r="A49" s="1836"/>
      <c r="B49" s="1836"/>
      <c r="C49" s="1836"/>
      <c r="D49" s="1836"/>
      <c r="E49" s="1836"/>
      <c r="F49" s="1836"/>
      <c r="G49" s="1836"/>
      <c r="H49" s="1836"/>
      <c r="I49" s="1836"/>
      <c r="J49" s="1836"/>
      <c r="K49" s="1836"/>
      <c r="L49" s="1836"/>
      <c r="M49" s="1836"/>
      <c r="N49" s="1836"/>
      <c r="O49" s="1836"/>
      <c r="P49" s="1836"/>
      <c r="Q49" s="1836"/>
      <c r="R49" s="1836"/>
      <c r="S49" s="1836"/>
      <c r="T49" s="1836"/>
      <c r="U49" s="1836"/>
      <c r="V49" s="1836"/>
      <c r="W49" s="1836"/>
      <c r="X49" s="1836"/>
      <c r="Y49" s="1836"/>
      <c r="Z49" s="1836"/>
    </row>
    <row r="50" spans="1:26" ht="15.75" customHeight="1">
      <c r="A50" s="1836"/>
      <c r="B50" s="1836"/>
      <c r="C50" s="1836"/>
      <c r="D50" s="1836"/>
      <c r="E50" s="1836"/>
      <c r="F50" s="1836"/>
      <c r="G50" s="1836"/>
      <c r="H50" s="1836"/>
      <c r="I50" s="1836"/>
      <c r="J50" s="1836"/>
      <c r="K50" s="1836"/>
      <c r="L50" s="1836"/>
      <c r="M50" s="1836"/>
      <c r="N50" s="1836"/>
      <c r="O50" s="1836"/>
      <c r="P50" s="1836"/>
      <c r="Q50" s="1836"/>
      <c r="R50" s="1836"/>
      <c r="S50" s="1836"/>
      <c r="T50" s="1836"/>
      <c r="U50" s="1836"/>
      <c r="V50" s="1836"/>
      <c r="W50" s="1836"/>
      <c r="X50" s="1836"/>
      <c r="Y50" s="1836"/>
      <c r="Z50" s="1836"/>
    </row>
    <row r="51" spans="1:26" ht="15.75" customHeight="1">
      <c r="A51" s="1836"/>
      <c r="B51" s="1836"/>
      <c r="C51" s="1836"/>
      <c r="D51" s="1836"/>
      <c r="E51" s="1836"/>
      <c r="F51" s="1836"/>
      <c r="G51" s="1836"/>
      <c r="H51" s="1836"/>
      <c r="I51" s="1836"/>
      <c r="J51" s="1836"/>
      <c r="K51" s="1836"/>
      <c r="L51" s="1836"/>
      <c r="M51" s="1836"/>
      <c r="N51" s="1836"/>
      <c r="O51" s="1836"/>
      <c r="P51" s="1836"/>
      <c r="Q51" s="1836"/>
      <c r="R51" s="1836"/>
      <c r="S51" s="1836"/>
      <c r="T51" s="1836"/>
      <c r="U51" s="1836"/>
      <c r="V51" s="1836"/>
      <c r="W51" s="1836"/>
      <c r="X51" s="1836"/>
      <c r="Y51" s="1836"/>
      <c r="Z51" s="1836"/>
    </row>
    <row r="52" spans="1:26" ht="15.75" customHeight="1">
      <c r="A52" s="1836"/>
      <c r="B52" s="1836"/>
      <c r="C52" s="1836"/>
      <c r="D52" s="1836"/>
      <c r="E52" s="1836"/>
      <c r="F52" s="1836"/>
      <c r="G52" s="1836"/>
      <c r="H52" s="1836"/>
      <c r="I52" s="1836"/>
      <c r="J52" s="1836"/>
      <c r="K52" s="1836"/>
      <c r="L52" s="1836"/>
      <c r="M52" s="1836"/>
      <c r="N52" s="1836"/>
      <c r="O52" s="1836"/>
      <c r="P52" s="1836"/>
      <c r="Q52" s="1836"/>
      <c r="R52" s="1836"/>
      <c r="S52" s="1836"/>
      <c r="T52" s="1836"/>
      <c r="U52" s="1836"/>
      <c r="V52" s="1836"/>
      <c r="W52" s="1836"/>
      <c r="X52" s="1836"/>
      <c r="Y52" s="1836"/>
      <c r="Z52" s="1836"/>
    </row>
    <row r="53" spans="1:26" ht="15.75" customHeight="1">
      <c r="A53" s="1836"/>
      <c r="B53" s="1836"/>
      <c r="C53" s="1836"/>
      <c r="D53" s="1836"/>
      <c r="E53" s="1836"/>
      <c r="F53" s="1836"/>
      <c r="G53" s="1836"/>
      <c r="H53" s="1836"/>
      <c r="I53" s="1836"/>
      <c r="J53" s="1836"/>
      <c r="K53" s="1836"/>
      <c r="L53" s="1836"/>
      <c r="M53" s="1836"/>
      <c r="N53" s="1836"/>
      <c r="O53" s="1836"/>
      <c r="P53" s="1836"/>
      <c r="Q53" s="1836"/>
      <c r="R53" s="1836"/>
      <c r="S53" s="1836"/>
      <c r="T53" s="1836"/>
      <c r="U53" s="1836"/>
      <c r="V53" s="1836"/>
      <c r="W53" s="1836"/>
      <c r="X53" s="1836"/>
      <c r="Y53" s="1836"/>
      <c r="Z53" s="1836"/>
    </row>
    <row r="54" spans="1:26" ht="15.75" customHeight="1">
      <c r="A54" s="1836"/>
      <c r="B54" s="1836"/>
      <c r="C54" s="1836"/>
      <c r="D54" s="1836"/>
      <c r="E54" s="1836"/>
      <c r="F54" s="1836"/>
      <c r="G54" s="1836"/>
      <c r="H54" s="1836"/>
      <c r="I54" s="1836"/>
      <c r="J54" s="1836"/>
      <c r="K54" s="1836"/>
      <c r="L54" s="1836"/>
      <c r="M54" s="1836"/>
      <c r="N54" s="1836"/>
      <c r="O54" s="1836"/>
      <c r="P54" s="1836"/>
      <c r="Q54" s="1836"/>
      <c r="R54" s="1836"/>
      <c r="S54" s="1836"/>
      <c r="T54" s="1836"/>
      <c r="U54" s="1836"/>
      <c r="V54" s="1836"/>
      <c r="W54" s="1836"/>
      <c r="X54" s="1836"/>
      <c r="Y54" s="1836"/>
      <c r="Z54" s="1836"/>
    </row>
    <row r="55" spans="1:26" ht="15.75" customHeight="1">
      <c r="A55" s="1836"/>
      <c r="B55" s="1836"/>
      <c r="C55" s="1836"/>
      <c r="D55" s="1836"/>
      <c r="E55" s="1836"/>
      <c r="F55" s="1836"/>
      <c r="G55" s="1836"/>
      <c r="H55" s="1836"/>
      <c r="I55" s="1836"/>
      <c r="J55" s="1836"/>
      <c r="K55" s="1836"/>
      <c r="L55" s="1836"/>
      <c r="M55" s="1836"/>
      <c r="N55" s="1836"/>
      <c r="O55" s="1836"/>
      <c r="P55" s="1836"/>
      <c r="Q55" s="1836"/>
      <c r="R55" s="1836"/>
      <c r="S55" s="1836"/>
      <c r="T55" s="1836"/>
      <c r="U55" s="1836"/>
      <c r="V55" s="1836"/>
      <c r="W55" s="1836"/>
      <c r="X55" s="1836"/>
      <c r="Y55" s="1836"/>
      <c r="Z55" s="1836"/>
    </row>
    <row r="56" spans="1:26" ht="15.75" customHeight="1">
      <c r="A56" s="1836"/>
      <c r="B56" s="1836"/>
      <c r="C56" s="1836"/>
      <c r="D56" s="1836"/>
      <c r="E56" s="1836"/>
      <c r="F56" s="1836"/>
      <c r="G56" s="1836"/>
      <c r="H56" s="1836"/>
      <c r="I56" s="1836"/>
      <c r="J56" s="1836"/>
      <c r="K56" s="1836"/>
      <c r="L56" s="1836"/>
      <c r="M56" s="1836"/>
      <c r="N56" s="1836"/>
      <c r="O56" s="1836"/>
      <c r="P56" s="1836"/>
      <c r="Q56" s="1836"/>
      <c r="R56" s="1836"/>
      <c r="S56" s="1836"/>
      <c r="T56" s="1836"/>
      <c r="U56" s="1836"/>
      <c r="V56" s="1836"/>
      <c r="W56" s="1836"/>
      <c r="X56" s="1836"/>
      <c r="Y56" s="1836"/>
      <c r="Z56" s="1836"/>
    </row>
    <row r="57" spans="1:26" ht="15.75" customHeight="1">
      <c r="A57" s="1836"/>
      <c r="B57" s="1836"/>
      <c r="C57" s="1836"/>
      <c r="D57" s="1836"/>
      <c r="E57" s="1836"/>
      <c r="F57" s="1836"/>
      <c r="G57" s="1836"/>
      <c r="H57" s="1836"/>
      <c r="I57" s="1836"/>
      <c r="J57" s="1836"/>
      <c r="K57" s="1836"/>
      <c r="L57" s="1836"/>
      <c r="M57" s="1836"/>
      <c r="N57" s="1836"/>
      <c r="O57" s="1836"/>
      <c r="P57" s="1836"/>
      <c r="Q57" s="1836"/>
      <c r="R57" s="1836"/>
      <c r="S57" s="1836"/>
      <c r="T57" s="1836"/>
      <c r="U57" s="1836"/>
      <c r="V57" s="1836"/>
      <c r="W57" s="1836"/>
      <c r="X57" s="1836"/>
      <c r="Y57" s="1836"/>
      <c r="Z57" s="1836"/>
    </row>
    <row r="58" spans="1:26" ht="15.75" customHeight="1">
      <c r="A58" s="1836"/>
      <c r="B58" s="1836"/>
      <c r="C58" s="1836"/>
      <c r="D58" s="1836"/>
      <c r="E58" s="1836"/>
      <c r="F58" s="1836"/>
      <c r="G58" s="1836"/>
      <c r="H58" s="1836"/>
      <c r="I58" s="1836"/>
      <c r="J58" s="1836"/>
      <c r="K58" s="1836"/>
      <c r="L58" s="1836"/>
      <c r="M58" s="1836"/>
      <c r="N58" s="1836"/>
      <c r="O58" s="1836"/>
      <c r="P58" s="1836"/>
      <c r="Q58" s="1836"/>
      <c r="R58" s="1836"/>
      <c r="S58" s="1836"/>
      <c r="T58" s="1836"/>
      <c r="U58" s="1836"/>
      <c r="V58" s="1836"/>
      <c r="W58" s="1836"/>
      <c r="X58" s="1836"/>
      <c r="Y58" s="1836"/>
      <c r="Z58" s="1836"/>
    </row>
    <row r="59" spans="1:26" ht="15.75" customHeight="1">
      <c r="A59" s="1836"/>
      <c r="B59" s="1836"/>
      <c r="C59" s="1836"/>
      <c r="D59" s="1836"/>
      <c r="E59" s="1836"/>
      <c r="F59" s="1836"/>
      <c r="G59" s="1836"/>
      <c r="H59" s="1836"/>
      <c r="I59" s="1836"/>
      <c r="J59" s="1836"/>
      <c r="K59" s="1836"/>
      <c r="L59" s="1836"/>
      <c r="M59" s="1836"/>
      <c r="N59" s="1836"/>
      <c r="O59" s="1836"/>
      <c r="P59" s="1836"/>
      <c r="Q59" s="1836"/>
      <c r="R59" s="1836"/>
      <c r="S59" s="1836"/>
      <c r="T59" s="1836"/>
      <c r="U59" s="1836"/>
      <c r="V59" s="1836"/>
      <c r="W59" s="1836"/>
      <c r="X59" s="1836"/>
      <c r="Y59" s="1836"/>
      <c r="Z59" s="1836"/>
    </row>
    <row r="60" spans="1:26" ht="15.75" customHeight="1">
      <c r="A60" s="1836"/>
      <c r="B60" s="1836"/>
      <c r="C60" s="1836"/>
      <c r="D60" s="1836"/>
      <c r="E60" s="1836"/>
      <c r="F60" s="1836"/>
      <c r="G60" s="1836"/>
      <c r="H60" s="1836"/>
      <c r="I60" s="1836"/>
      <c r="J60" s="1836"/>
      <c r="K60" s="1836"/>
      <c r="L60" s="1836"/>
      <c r="M60" s="1836"/>
      <c r="N60" s="1836"/>
      <c r="O60" s="1836"/>
      <c r="P60" s="1836"/>
      <c r="Q60" s="1836"/>
      <c r="R60" s="1836"/>
      <c r="S60" s="1836"/>
      <c r="T60" s="1836"/>
      <c r="U60" s="1836"/>
      <c r="V60" s="1836"/>
      <c r="W60" s="1836"/>
      <c r="X60" s="1836"/>
      <c r="Y60" s="1836"/>
      <c r="Z60" s="1836"/>
    </row>
    <row r="61" spans="1:26" ht="15.75" customHeight="1">
      <c r="A61" s="1836"/>
      <c r="B61" s="1836"/>
      <c r="C61" s="1836"/>
      <c r="D61" s="1836"/>
      <c r="E61" s="1836"/>
      <c r="F61" s="1836"/>
      <c r="G61" s="1836"/>
      <c r="H61" s="1836"/>
      <c r="I61" s="1836"/>
      <c r="J61" s="1836"/>
      <c r="K61" s="1836"/>
      <c r="L61" s="1836"/>
      <c r="M61" s="1836"/>
      <c r="N61" s="1836"/>
      <c r="O61" s="1836"/>
      <c r="P61" s="1836"/>
      <c r="Q61" s="1836"/>
      <c r="R61" s="1836"/>
      <c r="S61" s="1836"/>
      <c r="T61" s="1836"/>
      <c r="U61" s="1836"/>
      <c r="V61" s="1836"/>
      <c r="W61" s="1836"/>
      <c r="X61" s="1836"/>
      <c r="Y61" s="1836"/>
      <c r="Z61" s="1836"/>
    </row>
    <row r="62" spans="1:26" ht="15.75" customHeight="1">
      <c r="A62" s="1836"/>
      <c r="B62" s="1836"/>
      <c r="C62" s="1836"/>
      <c r="D62" s="1836"/>
      <c r="E62" s="1836"/>
      <c r="F62" s="1836"/>
      <c r="G62" s="1836"/>
      <c r="H62" s="1836"/>
      <c r="I62" s="1836"/>
      <c r="J62" s="1836"/>
      <c r="K62" s="1836"/>
      <c r="L62" s="1836"/>
      <c r="M62" s="1836"/>
      <c r="N62" s="1836"/>
      <c r="O62" s="1836"/>
      <c r="P62" s="1836"/>
      <c r="Q62" s="1836"/>
      <c r="R62" s="1836"/>
      <c r="S62" s="1836"/>
      <c r="T62" s="1836"/>
      <c r="U62" s="1836"/>
      <c r="V62" s="1836"/>
      <c r="W62" s="1836"/>
      <c r="X62" s="1836"/>
      <c r="Y62" s="1836"/>
      <c r="Z62" s="1836"/>
    </row>
    <row r="63" spans="1:26" ht="15.75" customHeight="1">
      <c r="A63" s="1836"/>
      <c r="B63" s="1836"/>
      <c r="C63" s="1836"/>
      <c r="D63" s="1836"/>
      <c r="E63" s="1836"/>
      <c r="F63" s="1836"/>
      <c r="G63" s="1836"/>
      <c r="H63" s="1836"/>
      <c r="I63" s="1836"/>
      <c r="J63" s="1836"/>
      <c r="K63" s="1836"/>
      <c r="L63" s="1836"/>
      <c r="M63" s="1836"/>
      <c r="N63" s="1836"/>
      <c r="O63" s="1836"/>
      <c r="P63" s="1836"/>
      <c r="Q63" s="1836"/>
      <c r="R63" s="1836"/>
      <c r="S63" s="1836"/>
      <c r="T63" s="1836"/>
      <c r="U63" s="1836"/>
      <c r="V63" s="1836"/>
      <c r="W63" s="1836"/>
      <c r="X63" s="1836"/>
      <c r="Y63" s="1836"/>
      <c r="Z63" s="1836"/>
    </row>
    <row r="64" spans="1:26" ht="15.75" customHeight="1">
      <c r="A64" s="1836"/>
      <c r="B64" s="1836"/>
      <c r="C64" s="1836"/>
      <c r="D64" s="1836"/>
      <c r="E64" s="1836"/>
      <c r="F64" s="1836"/>
      <c r="G64" s="1836"/>
      <c r="H64" s="1836"/>
      <c r="I64" s="1836"/>
      <c r="J64" s="1836"/>
      <c r="K64" s="1836"/>
      <c r="L64" s="1836"/>
      <c r="M64" s="1836"/>
      <c r="N64" s="1836"/>
      <c r="O64" s="1836"/>
      <c r="P64" s="1836"/>
      <c r="Q64" s="1836"/>
      <c r="R64" s="1836"/>
      <c r="S64" s="1836"/>
      <c r="T64" s="1836"/>
      <c r="U64" s="1836"/>
      <c r="V64" s="1836"/>
      <c r="W64" s="1836"/>
      <c r="X64" s="1836"/>
      <c r="Y64" s="1836"/>
      <c r="Z64" s="1836"/>
    </row>
    <row r="65" spans="1:26" ht="15.75" customHeight="1">
      <c r="A65" s="1836"/>
      <c r="B65" s="1836"/>
      <c r="C65" s="1836"/>
      <c r="D65" s="1836"/>
      <c r="E65" s="1836"/>
      <c r="F65" s="1836"/>
      <c r="G65" s="1836"/>
      <c r="H65" s="1836"/>
      <c r="I65" s="1836"/>
      <c r="J65" s="1836"/>
      <c r="K65" s="1836"/>
      <c r="L65" s="1836"/>
      <c r="M65" s="1836"/>
      <c r="N65" s="1836"/>
      <c r="O65" s="1836"/>
      <c r="P65" s="1836"/>
      <c r="Q65" s="1836"/>
      <c r="R65" s="1836"/>
      <c r="S65" s="1836"/>
      <c r="T65" s="1836"/>
      <c r="U65" s="1836"/>
      <c r="V65" s="1836"/>
      <c r="W65" s="1836"/>
      <c r="X65" s="1836"/>
      <c r="Y65" s="1836"/>
      <c r="Z65" s="1836"/>
    </row>
    <row r="66" spans="1:26" ht="15.75" customHeight="1">
      <c r="A66" s="1836"/>
      <c r="B66" s="1836"/>
      <c r="C66" s="1836"/>
      <c r="D66" s="1836"/>
      <c r="E66" s="1836"/>
      <c r="F66" s="1836"/>
      <c r="G66" s="1836"/>
      <c r="H66" s="1836"/>
      <c r="I66" s="1836"/>
      <c r="J66" s="1836"/>
      <c r="K66" s="1836"/>
      <c r="L66" s="1836"/>
      <c r="M66" s="1836"/>
      <c r="N66" s="1836"/>
      <c r="O66" s="1836"/>
      <c r="P66" s="1836"/>
      <c r="Q66" s="1836"/>
      <c r="R66" s="1836"/>
      <c r="S66" s="1836"/>
      <c r="T66" s="1836"/>
      <c r="U66" s="1836"/>
      <c r="V66" s="1836"/>
      <c r="W66" s="1836"/>
      <c r="X66" s="1836"/>
      <c r="Y66" s="1836"/>
      <c r="Z66" s="1836"/>
    </row>
    <row r="67" spans="1:26" ht="15.75" customHeight="1">
      <c r="A67" s="1836"/>
      <c r="B67" s="1836"/>
      <c r="C67" s="1836"/>
      <c r="D67" s="1836"/>
      <c r="E67" s="1836"/>
      <c r="F67" s="1836"/>
      <c r="G67" s="1836"/>
      <c r="H67" s="1836"/>
      <c r="I67" s="1836"/>
      <c r="J67" s="1836"/>
      <c r="K67" s="1836"/>
      <c r="L67" s="1836"/>
      <c r="M67" s="1836"/>
      <c r="N67" s="1836"/>
      <c r="O67" s="1836"/>
      <c r="P67" s="1836"/>
      <c r="Q67" s="1836"/>
      <c r="R67" s="1836"/>
      <c r="S67" s="1836"/>
      <c r="T67" s="1836"/>
      <c r="U67" s="1836"/>
      <c r="V67" s="1836"/>
      <c r="W67" s="1836"/>
      <c r="X67" s="1836"/>
      <c r="Y67" s="1836"/>
      <c r="Z67" s="1836"/>
    </row>
    <row r="68" spans="1:26" ht="15.75" customHeight="1">
      <c r="A68" s="1836"/>
      <c r="B68" s="1836"/>
      <c r="C68" s="1836"/>
      <c r="D68" s="1836"/>
      <c r="E68" s="1836"/>
      <c r="F68" s="1836"/>
      <c r="G68" s="1836"/>
      <c r="H68" s="1836"/>
      <c r="I68" s="1836"/>
      <c r="J68" s="1836"/>
      <c r="K68" s="1836"/>
      <c r="L68" s="1836"/>
      <c r="M68" s="1836"/>
      <c r="N68" s="1836"/>
      <c r="O68" s="1836"/>
      <c r="P68" s="1836"/>
      <c r="Q68" s="1836"/>
      <c r="R68" s="1836"/>
      <c r="S68" s="1836"/>
      <c r="T68" s="1836"/>
      <c r="U68" s="1836"/>
      <c r="V68" s="1836"/>
      <c r="W68" s="1836"/>
      <c r="X68" s="1836"/>
      <c r="Y68" s="1836"/>
      <c r="Z68" s="1836"/>
    </row>
    <row r="69" spans="1:26" ht="15.75" customHeight="1">
      <c r="A69" s="1836"/>
      <c r="B69" s="1836"/>
      <c r="C69" s="1836"/>
      <c r="D69" s="1836"/>
      <c r="E69" s="1836"/>
      <c r="F69" s="1836"/>
      <c r="G69" s="1836"/>
      <c r="H69" s="1836"/>
      <c r="I69" s="1836"/>
      <c r="J69" s="1836"/>
      <c r="K69" s="1836"/>
      <c r="L69" s="1836"/>
      <c r="M69" s="1836"/>
      <c r="N69" s="1836"/>
      <c r="O69" s="1836"/>
      <c r="P69" s="1836"/>
      <c r="Q69" s="1836"/>
      <c r="R69" s="1836"/>
      <c r="S69" s="1836"/>
      <c r="T69" s="1836"/>
      <c r="U69" s="1836"/>
      <c r="V69" s="1836"/>
      <c r="W69" s="1836"/>
      <c r="X69" s="1836"/>
      <c r="Y69" s="1836"/>
      <c r="Z69" s="1836"/>
    </row>
    <row r="70" spans="1:26" ht="15.75" customHeight="1">
      <c r="A70" s="1836"/>
      <c r="B70" s="1836"/>
      <c r="C70" s="1836"/>
      <c r="D70" s="1836"/>
      <c r="E70" s="1836"/>
      <c r="F70" s="1836"/>
      <c r="G70" s="1836"/>
      <c r="H70" s="1836"/>
      <c r="I70" s="1836"/>
      <c r="J70" s="1836"/>
      <c r="K70" s="1836"/>
      <c r="L70" s="1836"/>
      <c r="M70" s="1836"/>
      <c r="N70" s="1836"/>
      <c r="O70" s="1836"/>
      <c r="P70" s="1836"/>
      <c r="Q70" s="1836"/>
      <c r="R70" s="1836"/>
      <c r="S70" s="1836"/>
      <c r="T70" s="1836"/>
      <c r="U70" s="1836"/>
      <c r="V70" s="1836"/>
      <c r="W70" s="1836"/>
      <c r="X70" s="1836"/>
      <c r="Y70" s="1836"/>
      <c r="Z70" s="1836"/>
    </row>
    <row r="71" spans="1:26" ht="15.75" customHeight="1">
      <c r="A71" s="1836"/>
      <c r="B71" s="1836"/>
      <c r="C71" s="1836"/>
      <c r="D71" s="1836"/>
      <c r="E71" s="1836"/>
      <c r="F71" s="1836"/>
      <c r="G71" s="1836"/>
      <c r="H71" s="1836"/>
      <c r="I71" s="1836"/>
      <c r="J71" s="1836"/>
      <c r="K71" s="1836"/>
      <c r="L71" s="1836"/>
      <c r="M71" s="1836"/>
      <c r="N71" s="1836"/>
      <c r="O71" s="1836"/>
      <c r="P71" s="1836"/>
      <c r="Q71" s="1836"/>
      <c r="R71" s="1836"/>
      <c r="S71" s="1836"/>
      <c r="T71" s="1836"/>
      <c r="U71" s="1836"/>
      <c r="V71" s="1836"/>
      <c r="W71" s="1836"/>
      <c r="X71" s="1836"/>
      <c r="Y71" s="1836"/>
      <c r="Z71" s="1836"/>
    </row>
    <row r="72" spans="1:26" ht="15.75" customHeight="1">
      <c r="A72" s="1836"/>
      <c r="B72" s="1836"/>
      <c r="C72" s="1836"/>
      <c r="D72" s="1836"/>
      <c r="E72" s="1836"/>
      <c r="F72" s="1836"/>
      <c r="G72" s="1836"/>
      <c r="H72" s="1836"/>
      <c r="I72" s="1836"/>
      <c r="J72" s="1836"/>
      <c r="K72" s="1836"/>
      <c r="L72" s="1836"/>
      <c r="M72" s="1836"/>
      <c r="N72" s="1836"/>
      <c r="O72" s="1836"/>
      <c r="P72" s="1836"/>
      <c r="Q72" s="1836"/>
      <c r="R72" s="1836"/>
      <c r="S72" s="1836"/>
      <c r="T72" s="1836"/>
      <c r="U72" s="1836"/>
      <c r="V72" s="1836"/>
      <c r="W72" s="1836"/>
      <c r="X72" s="1836"/>
      <c r="Y72" s="1836"/>
      <c r="Z72" s="1836"/>
    </row>
    <row r="73" spans="1:26" ht="15.75" customHeight="1">
      <c r="A73" s="1836"/>
      <c r="B73" s="1836"/>
      <c r="C73" s="1836"/>
      <c r="D73" s="1836"/>
      <c r="E73" s="1836"/>
      <c r="F73" s="1836"/>
      <c r="G73" s="1836"/>
      <c r="H73" s="1836"/>
      <c r="I73" s="1836"/>
      <c r="J73" s="1836"/>
      <c r="K73" s="1836"/>
      <c r="L73" s="1836"/>
      <c r="M73" s="1836"/>
      <c r="N73" s="1836"/>
      <c r="O73" s="1836"/>
      <c r="P73" s="1836"/>
      <c r="Q73" s="1836"/>
      <c r="R73" s="1836"/>
      <c r="S73" s="1836"/>
      <c r="T73" s="1836"/>
      <c r="U73" s="1836"/>
      <c r="V73" s="1836"/>
      <c r="W73" s="1836"/>
      <c r="X73" s="1836"/>
      <c r="Y73" s="1836"/>
      <c r="Z73" s="1836"/>
    </row>
    <row r="74" spans="1:26" ht="15.75" customHeight="1">
      <c r="A74" s="1836"/>
      <c r="B74" s="1836"/>
      <c r="C74" s="1836"/>
      <c r="D74" s="1836"/>
      <c r="E74" s="1836"/>
      <c r="F74" s="1836"/>
      <c r="G74" s="1836"/>
      <c r="H74" s="1836"/>
      <c r="I74" s="1836"/>
      <c r="J74" s="1836"/>
      <c r="K74" s="1836"/>
      <c r="L74" s="1836"/>
      <c r="M74" s="1836"/>
      <c r="N74" s="1836"/>
      <c r="O74" s="1836"/>
      <c r="P74" s="1836"/>
      <c r="Q74" s="1836"/>
      <c r="R74" s="1836"/>
      <c r="S74" s="1836"/>
      <c r="T74" s="1836"/>
      <c r="U74" s="1836"/>
      <c r="V74" s="1836"/>
      <c r="W74" s="1836"/>
      <c r="X74" s="1836"/>
      <c r="Y74" s="1836"/>
      <c r="Z74" s="1836"/>
    </row>
    <row r="75" spans="1:26" ht="15.75" customHeight="1">
      <c r="A75" s="1836"/>
      <c r="B75" s="1836"/>
      <c r="C75" s="1836"/>
      <c r="D75" s="1836"/>
      <c r="E75" s="1836"/>
      <c r="F75" s="1836"/>
      <c r="G75" s="1836"/>
      <c r="H75" s="1836"/>
      <c r="I75" s="1836"/>
      <c r="J75" s="1836"/>
      <c r="K75" s="1836"/>
      <c r="L75" s="1836"/>
      <c r="M75" s="1836"/>
      <c r="N75" s="1836"/>
      <c r="O75" s="1836"/>
      <c r="P75" s="1836"/>
      <c r="Q75" s="1836"/>
      <c r="R75" s="1836"/>
      <c r="S75" s="1836"/>
      <c r="T75" s="1836"/>
      <c r="U75" s="1836"/>
      <c r="V75" s="1836"/>
      <c r="W75" s="1836"/>
      <c r="X75" s="1836"/>
      <c r="Y75" s="1836"/>
      <c r="Z75" s="1836"/>
    </row>
    <row r="76" spans="1:26" ht="15.75" customHeight="1">
      <c r="A76" s="1836"/>
      <c r="B76" s="1836"/>
      <c r="C76" s="1836"/>
      <c r="D76" s="1836"/>
      <c r="E76" s="1836"/>
      <c r="F76" s="1836"/>
      <c r="G76" s="1836"/>
      <c r="H76" s="1836"/>
      <c r="I76" s="1836"/>
      <c r="J76" s="1836"/>
      <c r="K76" s="1836"/>
      <c r="L76" s="1836"/>
      <c r="M76" s="1836"/>
      <c r="N76" s="1836"/>
      <c r="O76" s="1836"/>
      <c r="P76" s="1836"/>
      <c r="Q76" s="1836"/>
      <c r="R76" s="1836"/>
      <c r="S76" s="1836"/>
      <c r="T76" s="1836"/>
      <c r="U76" s="1836"/>
      <c r="V76" s="1836"/>
      <c r="W76" s="1836"/>
      <c r="X76" s="1836"/>
      <c r="Y76" s="1836"/>
      <c r="Z76" s="1836"/>
    </row>
    <row r="77" spans="1:26" ht="15.75" customHeight="1">
      <c r="A77" s="1836"/>
      <c r="B77" s="1836"/>
      <c r="C77" s="1836"/>
      <c r="D77" s="1836"/>
      <c r="E77" s="1836"/>
      <c r="F77" s="1836"/>
      <c r="G77" s="1836"/>
      <c r="H77" s="1836"/>
      <c r="I77" s="1836"/>
      <c r="J77" s="1836"/>
      <c r="K77" s="1836"/>
      <c r="L77" s="1836"/>
      <c r="M77" s="1836"/>
      <c r="N77" s="1836"/>
      <c r="O77" s="1836"/>
      <c r="P77" s="1836"/>
      <c r="Q77" s="1836"/>
      <c r="R77" s="1836"/>
      <c r="S77" s="1836"/>
      <c r="T77" s="1836"/>
      <c r="U77" s="1836"/>
      <c r="V77" s="1836"/>
      <c r="W77" s="1836"/>
      <c r="X77" s="1836"/>
      <c r="Y77" s="1836"/>
      <c r="Z77" s="1836"/>
    </row>
    <row r="78" spans="1:26" ht="15.75" customHeight="1">
      <c r="A78" s="1836"/>
      <c r="B78" s="1836"/>
      <c r="C78" s="1836"/>
      <c r="D78" s="1836"/>
      <c r="E78" s="1836"/>
      <c r="F78" s="1836"/>
      <c r="G78" s="1836"/>
      <c r="H78" s="1836"/>
      <c r="I78" s="1836"/>
      <c r="J78" s="1836"/>
      <c r="K78" s="1836"/>
      <c r="L78" s="1836"/>
      <c r="M78" s="1836"/>
      <c r="N78" s="1836"/>
      <c r="O78" s="1836"/>
      <c r="P78" s="1836"/>
      <c r="Q78" s="1836"/>
      <c r="R78" s="1836"/>
      <c r="S78" s="1836"/>
      <c r="T78" s="1836"/>
      <c r="U78" s="1836"/>
      <c r="V78" s="1836"/>
      <c r="W78" s="1836"/>
      <c r="X78" s="1836"/>
      <c r="Y78" s="1836"/>
      <c r="Z78" s="1836"/>
    </row>
    <row r="79" spans="1:26" ht="15.75" customHeight="1">
      <c r="A79" s="1836"/>
      <c r="B79" s="1836"/>
      <c r="C79" s="1836"/>
      <c r="D79" s="1836"/>
      <c r="E79" s="1836"/>
      <c r="F79" s="1836"/>
      <c r="G79" s="1836"/>
      <c r="H79" s="1836"/>
      <c r="I79" s="1836"/>
      <c r="J79" s="1836"/>
      <c r="K79" s="1836"/>
      <c r="L79" s="1836"/>
      <c r="M79" s="1836"/>
      <c r="N79" s="1836"/>
      <c r="O79" s="1836"/>
      <c r="P79" s="1836"/>
      <c r="Q79" s="1836"/>
      <c r="R79" s="1836"/>
      <c r="S79" s="1836"/>
      <c r="T79" s="1836"/>
      <c r="U79" s="1836"/>
      <c r="V79" s="1836"/>
      <c r="W79" s="1836"/>
      <c r="X79" s="1836"/>
      <c r="Y79" s="1836"/>
      <c r="Z79" s="1836"/>
    </row>
    <row r="80" spans="1:26" ht="15.75" customHeight="1">
      <c r="A80" s="1836"/>
      <c r="B80" s="1836"/>
      <c r="C80" s="1836"/>
      <c r="D80" s="1836"/>
      <c r="E80" s="1836"/>
      <c r="F80" s="1836"/>
      <c r="G80" s="1836"/>
      <c r="H80" s="1836"/>
      <c r="I80" s="1836"/>
      <c r="J80" s="1836"/>
      <c r="K80" s="1836"/>
      <c r="L80" s="1836"/>
      <c r="M80" s="1836"/>
      <c r="N80" s="1836"/>
      <c r="O80" s="1836"/>
      <c r="P80" s="1836"/>
      <c r="Q80" s="1836"/>
      <c r="R80" s="1836"/>
      <c r="S80" s="1836"/>
      <c r="T80" s="1836"/>
      <c r="U80" s="1836"/>
      <c r="V80" s="1836"/>
      <c r="W80" s="1836"/>
      <c r="X80" s="1836"/>
      <c r="Y80" s="1836"/>
      <c r="Z80" s="1836"/>
    </row>
    <row r="81" spans="1:26" ht="15.75" customHeight="1">
      <c r="A81" s="1836"/>
      <c r="B81" s="1836"/>
      <c r="C81" s="1836"/>
      <c r="D81" s="1836"/>
      <c r="E81" s="1836"/>
      <c r="F81" s="1836"/>
      <c r="G81" s="1836"/>
      <c r="H81" s="1836"/>
      <c r="I81" s="1836"/>
      <c r="J81" s="1836"/>
      <c r="K81" s="1836"/>
      <c r="L81" s="1836"/>
      <c r="M81" s="1836"/>
      <c r="N81" s="1836"/>
      <c r="O81" s="1836"/>
      <c r="P81" s="1836"/>
      <c r="Q81" s="1836"/>
      <c r="R81" s="1836"/>
      <c r="S81" s="1836"/>
      <c r="T81" s="1836"/>
      <c r="U81" s="1836"/>
      <c r="V81" s="1836"/>
      <c r="W81" s="1836"/>
      <c r="X81" s="1836"/>
      <c r="Y81" s="1836"/>
      <c r="Z81" s="1836"/>
    </row>
    <row r="82" spans="1:26" ht="15.75" customHeight="1">
      <c r="A82" s="1836"/>
      <c r="B82" s="1836"/>
      <c r="C82" s="1836"/>
      <c r="D82" s="1836"/>
      <c r="E82" s="1836"/>
      <c r="F82" s="1836"/>
      <c r="G82" s="1836"/>
      <c r="H82" s="1836"/>
      <c r="I82" s="1836"/>
      <c r="J82" s="1836"/>
      <c r="K82" s="1836"/>
      <c r="L82" s="1836"/>
      <c r="M82" s="1836"/>
      <c r="N82" s="1836"/>
      <c r="O82" s="1836"/>
      <c r="P82" s="1836"/>
      <c r="Q82" s="1836"/>
      <c r="R82" s="1836"/>
      <c r="S82" s="1836"/>
      <c r="T82" s="1836"/>
      <c r="U82" s="1836"/>
      <c r="V82" s="1836"/>
      <c r="W82" s="1836"/>
      <c r="X82" s="1836"/>
      <c r="Y82" s="1836"/>
      <c r="Z82" s="1836"/>
    </row>
    <row r="83" spans="1:26" ht="15.75" customHeight="1">
      <c r="A83" s="1836"/>
      <c r="B83" s="1836"/>
      <c r="C83" s="1836"/>
      <c r="D83" s="1836"/>
      <c r="E83" s="1836"/>
      <c r="F83" s="1836"/>
      <c r="G83" s="1836"/>
      <c r="H83" s="1836"/>
      <c r="I83" s="1836"/>
      <c r="J83" s="1836"/>
      <c r="K83" s="1836"/>
      <c r="L83" s="1836"/>
      <c r="M83" s="1836"/>
      <c r="N83" s="1836"/>
      <c r="O83" s="1836"/>
      <c r="P83" s="1836"/>
      <c r="Q83" s="1836"/>
      <c r="R83" s="1836"/>
      <c r="S83" s="1836"/>
      <c r="T83" s="1836"/>
      <c r="U83" s="1836"/>
      <c r="V83" s="1836"/>
      <c r="W83" s="1836"/>
      <c r="X83" s="1836"/>
      <c r="Y83" s="1836"/>
      <c r="Z83" s="1836"/>
    </row>
    <row r="84" spans="1:26" ht="15.75" customHeight="1">
      <c r="A84" s="1836"/>
      <c r="B84" s="1836"/>
      <c r="C84" s="1836"/>
      <c r="D84" s="1836"/>
      <c r="E84" s="1836"/>
      <c r="F84" s="1836"/>
      <c r="G84" s="1836"/>
      <c r="H84" s="1836"/>
      <c r="I84" s="1836"/>
      <c r="J84" s="1836"/>
      <c r="K84" s="1836"/>
      <c r="L84" s="1836"/>
      <c r="M84" s="1836"/>
      <c r="N84" s="1836"/>
      <c r="O84" s="1836"/>
      <c r="P84" s="1836"/>
      <c r="Q84" s="1836"/>
      <c r="R84" s="1836"/>
      <c r="S84" s="1836"/>
      <c r="T84" s="1836"/>
      <c r="U84" s="1836"/>
      <c r="V84" s="1836"/>
      <c r="W84" s="1836"/>
      <c r="X84" s="1836"/>
      <c r="Y84" s="1836"/>
      <c r="Z84" s="1836"/>
    </row>
    <row r="85" spans="1:26" ht="15.75" customHeight="1">
      <c r="A85" s="1836"/>
      <c r="B85" s="1836"/>
      <c r="C85" s="1836"/>
      <c r="D85" s="1836"/>
      <c r="E85" s="1836"/>
      <c r="F85" s="1836"/>
      <c r="G85" s="1836"/>
      <c r="H85" s="1836"/>
      <c r="I85" s="1836"/>
      <c r="J85" s="1836"/>
      <c r="K85" s="1836"/>
      <c r="L85" s="1836"/>
      <c r="M85" s="1836"/>
      <c r="N85" s="1836"/>
      <c r="O85" s="1836"/>
      <c r="P85" s="1836"/>
      <c r="Q85" s="1836"/>
      <c r="R85" s="1836"/>
      <c r="S85" s="1836"/>
      <c r="T85" s="1836"/>
      <c r="U85" s="1836"/>
      <c r="V85" s="1836"/>
      <c r="W85" s="1836"/>
      <c r="X85" s="1836"/>
      <c r="Y85" s="1836"/>
      <c r="Z85" s="1836"/>
    </row>
    <row r="86" spans="1:26" ht="15.75" customHeight="1">
      <c r="A86" s="1836"/>
      <c r="B86" s="1836"/>
      <c r="C86" s="1836"/>
      <c r="D86" s="1836"/>
      <c r="E86" s="1836"/>
      <c r="F86" s="1836"/>
      <c r="G86" s="1836"/>
      <c r="H86" s="1836"/>
      <c r="I86" s="1836"/>
      <c r="J86" s="1836"/>
      <c r="K86" s="1836"/>
      <c r="L86" s="1836"/>
      <c r="M86" s="1836"/>
      <c r="N86" s="1836"/>
      <c r="O86" s="1836"/>
      <c r="P86" s="1836"/>
      <c r="Q86" s="1836"/>
      <c r="R86" s="1836"/>
      <c r="S86" s="1836"/>
      <c r="T86" s="1836"/>
      <c r="U86" s="1836"/>
      <c r="V86" s="1836"/>
      <c r="W86" s="1836"/>
      <c r="X86" s="1836"/>
      <c r="Y86" s="1836"/>
      <c r="Z86" s="1836"/>
    </row>
    <row r="87" spans="1:26" ht="15.75" customHeight="1">
      <c r="A87" s="1836"/>
      <c r="B87" s="1836"/>
      <c r="C87" s="1836"/>
      <c r="D87" s="1836"/>
      <c r="E87" s="1836"/>
      <c r="F87" s="1836"/>
      <c r="G87" s="1836"/>
      <c r="H87" s="1836"/>
      <c r="I87" s="1836"/>
      <c r="J87" s="1836"/>
      <c r="K87" s="1836"/>
      <c r="L87" s="1836"/>
      <c r="M87" s="1836"/>
      <c r="N87" s="1836"/>
      <c r="O87" s="1836"/>
      <c r="P87" s="1836"/>
      <c r="Q87" s="1836"/>
      <c r="R87" s="1836"/>
      <c r="S87" s="1836"/>
      <c r="T87" s="1836"/>
      <c r="U87" s="1836"/>
      <c r="V87" s="1836"/>
      <c r="W87" s="1836"/>
      <c r="X87" s="1836"/>
      <c r="Y87" s="1836"/>
      <c r="Z87" s="1836"/>
    </row>
    <row r="88" spans="1:26" ht="15.75" customHeight="1">
      <c r="A88" s="1836"/>
      <c r="B88" s="1836"/>
      <c r="C88" s="1836"/>
      <c r="D88" s="1836"/>
      <c r="E88" s="1836"/>
      <c r="F88" s="1836"/>
      <c r="G88" s="1836"/>
      <c r="H88" s="1836"/>
      <c r="I88" s="1836"/>
      <c r="J88" s="1836"/>
      <c r="K88" s="1836"/>
      <c r="L88" s="1836"/>
      <c r="M88" s="1836"/>
      <c r="N88" s="1836"/>
      <c r="O88" s="1836"/>
      <c r="P88" s="1836"/>
      <c r="Q88" s="1836"/>
      <c r="R88" s="1836"/>
      <c r="S88" s="1836"/>
      <c r="T88" s="1836"/>
      <c r="U88" s="1836"/>
      <c r="V88" s="1836"/>
      <c r="W88" s="1836"/>
      <c r="X88" s="1836"/>
      <c r="Y88" s="1836"/>
      <c r="Z88" s="1836"/>
    </row>
    <row r="89" spans="1:26" ht="15.75" customHeight="1">
      <c r="A89" s="1836"/>
      <c r="B89" s="1836"/>
      <c r="C89" s="1836"/>
      <c r="D89" s="1836"/>
      <c r="E89" s="1836"/>
      <c r="F89" s="1836"/>
      <c r="G89" s="1836"/>
      <c r="H89" s="1836"/>
      <c r="I89" s="1836"/>
      <c r="J89" s="1836"/>
      <c r="K89" s="1836"/>
      <c r="L89" s="1836"/>
      <c r="M89" s="1836"/>
      <c r="N89" s="1836"/>
      <c r="O89" s="1836"/>
      <c r="P89" s="1836"/>
      <c r="Q89" s="1836"/>
      <c r="R89" s="1836"/>
      <c r="S89" s="1836"/>
      <c r="T89" s="1836"/>
      <c r="U89" s="1836"/>
      <c r="V89" s="1836"/>
      <c r="W89" s="1836"/>
      <c r="X89" s="1836"/>
      <c r="Y89" s="1836"/>
      <c r="Z89" s="1836"/>
    </row>
    <row r="90" spans="1:26" ht="15.75" customHeight="1">
      <c r="A90" s="1836"/>
      <c r="B90" s="1836"/>
      <c r="C90" s="1836"/>
      <c r="D90" s="1836"/>
      <c r="E90" s="1836"/>
      <c r="F90" s="1836"/>
      <c r="G90" s="1836"/>
      <c r="H90" s="1836"/>
      <c r="I90" s="1836"/>
      <c r="J90" s="1836"/>
      <c r="K90" s="1836"/>
      <c r="L90" s="1836"/>
      <c r="M90" s="1836"/>
      <c r="N90" s="1836"/>
      <c r="O90" s="1836"/>
      <c r="P90" s="1836"/>
      <c r="Q90" s="1836"/>
      <c r="R90" s="1836"/>
      <c r="S90" s="1836"/>
      <c r="T90" s="1836"/>
      <c r="U90" s="1836"/>
      <c r="V90" s="1836"/>
      <c r="W90" s="1836"/>
      <c r="X90" s="1836"/>
      <c r="Y90" s="1836"/>
      <c r="Z90" s="1836"/>
    </row>
    <row r="91" spans="1:26" ht="15.75" customHeight="1">
      <c r="A91" s="1836"/>
      <c r="B91" s="1836"/>
      <c r="C91" s="1836"/>
      <c r="D91" s="1836"/>
      <c r="E91" s="1836"/>
      <c r="F91" s="1836"/>
      <c r="G91" s="1836"/>
      <c r="H91" s="1836"/>
      <c r="I91" s="1836"/>
      <c r="J91" s="1836"/>
      <c r="K91" s="1836"/>
      <c r="L91" s="1836"/>
      <c r="M91" s="1836"/>
      <c r="N91" s="1836"/>
      <c r="O91" s="1836"/>
      <c r="P91" s="1836"/>
      <c r="Q91" s="1836"/>
      <c r="R91" s="1836"/>
      <c r="S91" s="1836"/>
      <c r="T91" s="1836"/>
      <c r="U91" s="1836"/>
      <c r="V91" s="1836"/>
      <c r="W91" s="1836"/>
      <c r="X91" s="1836"/>
      <c r="Y91" s="1836"/>
      <c r="Z91" s="1836"/>
    </row>
    <row r="92" spans="1:26" ht="15.75" customHeight="1">
      <c r="A92" s="1836"/>
      <c r="B92" s="1836"/>
      <c r="C92" s="1836"/>
      <c r="D92" s="1836"/>
      <c r="E92" s="1836"/>
      <c r="F92" s="1836"/>
      <c r="G92" s="1836"/>
      <c r="H92" s="1836"/>
      <c r="I92" s="1836"/>
      <c r="J92" s="1836"/>
      <c r="K92" s="1836"/>
      <c r="L92" s="1836"/>
      <c r="M92" s="1836"/>
      <c r="N92" s="1836"/>
      <c r="O92" s="1836"/>
      <c r="P92" s="1836"/>
      <c r="Q92" s="1836"/>
      <c r="R92" s="1836"/>
      <c r="S92" s="1836"/>
      <c r="T92" s="1836"/>
      <c r="U92" s="1836"/>
      <c r="V92" s="1836"/>
      <c r="W92" s="1836"/>
      <c r="X92" s="1836"/>
      <c r="Y92" s="1836"/>
      <c r="Z92" s="1836"/>
    </row>
    <row r="93" spans="1:26" ht="15.75" customHeight="1">
      <c r="A93" s="1836"/>
      <c r="B93" s="1836"/>
      <c r="C93" s="1836"/>
      <c r="D93" s="1836"/>
      <c r="E93" s="1836"/>
      <c r="F93" s="1836"/>
      <c r="G93" s="1836"/>
      <c r="H93" s="1836"/>
      <c r="I93" s="1836"/>
      <c r="J93" s="1836"/>
      <c r="K93" s="1836"/>
      <c r="L93" s="1836"/>
      <c r="M93" s="1836"/>
      <c r="N93" s="1836"/>
      <c r="O93" s="1836"/>
      <c r="P93" s="1836"/>
      <c r="Q93" s="1836"/>
      <c r="R93" s="1836"/>
      <c r="S93" s="1836"/>
      <c r="T93" s="1836"/>
      <c r="U93" s="1836"/>
      <c r="V93" s="1836"/>
      <c r="W93" s="1836"/>
      <c r="X93" s="1836"/>
      <c r="Y93" s="1836"/>
      <c r="Z93" s="1836"/>
    </row>
    <row r="94" spans="1:26" ht="15.75" customHeight="1">
      <c r="A94" s="1836"/>
      <c r="B94" s="1836"/>
      <c r="C94" s="1836"/>
      <c r="D94" s="1836"/>
      <c r="E94" s="1836"/>
      <c r="F94" s="1836"/>
      <c r="G94" s="1836"/>
      <c r="H94" s="1836"/>
      <c r="I94" s="1836"/>
      <c r="J94" s="1836"/>
      <c r="K94" s="1836"/>
      <c r="L94" s="1836"/>
      <c r="M94" s="1836"/>
      <c r="N94" s="1836"/>
      <c r="O94" s="1836"/>
      <c r="P94" s="1836"/>
      <c r="Q94" s="1836"/>
      <c r="R94" s="1836"/>
      <c r="S94" s="1836"/>
      <c r="T94" s="1836"/>
      <c r="U94" s="1836"/>
      <c r="V94" s="1836"/>
      <c r="W94" s="1836"/>
      <c r="X94" s="1836"/>
      <c r="Y94" s="1836"/>
      <c r="Z94" s="1836"/>
    </row>
    <row r="95" spans="1:26" ht="15.75" customHeight="1">
      <c r="A95" s="1836"/>
      <c r="B95" s="1836"/>
      <c r="C95" s="1836"/>
      <c r="D95" s="1836"/>
      <c r="E95" s="1836"/>
      <c r="F95" s="1836"/>
      <c r="G95" s="1836"/>
      <c r="H95" s="1836"/>
      <c r="I95" s="1836"/>
      <c r="J95" s="1836"/>
      <c r="K95" s="1836"/>
      <c r="L95" s="1836"/>
      <c r="M95" s="1836"/>
      <c r="N95" s="1836"/>
      <c r="O95" s="1836"/>
      <c r="P95" s="1836"/>
      <c r="Q95" s="1836"/>
      <c r="R95" s="1836"/>
      <c r="S95" s="1836"/>
      <c r="T95" s="1836"/>
      <c r="U95" s="1836"/>
      <c r="V95" s="1836"/>
      <c r="W95" s="1836"/>
      <c r="X95" s="1836"/>
      <c r="Y95" s="1836"/>
      <c r="Z95" s="1836"/>
    </row>
    <row r="96" spans="1:26" ht="15.75" customHeight="1">
      <c r="A96" s="1836"/>
      <c r="B96" s="1836"/>
      <c r="C96" s="1836"/>
      <c r="D96" s="1836"/>
      <c r="E96" s="1836"/>
      <c r="F96" s="1836"/>
      <c r="G96" s="1836"/>
      <c r="H96" s="1836"/>
      <c r="I96" s="1836"/>
      <c r="J96" s="1836"/>
      <c r="K96" s="1836"/>
      <c r="L96" s="1836"/>
      <c r="M96" s="1836"/>
      <c r="N96" s="1836"/>
      <c r="O96" s="1836"/>
      <c r="P96" s="1836"/>
      <c r="Q96" s="1836"/>
      <c r="R96" s="1836"/>
      <c r="S96" s="1836"/>
      <c r="T96" s="1836"/>
      <c r="U96" s="1836"/>
      <c r="V96" s="1836"/>
      <c r="W96" s="1836"/>
      <c r="X96" s="1836"/>
      <c r="Y96" s="1836"/>
      <c r="Z96" s="1836"/>
    </row>
    <row r="97" spans="1:26" ht="15.75" customHeight="1">
      <c r="A97" s="1836"/>
      <c r="B97" s="1836"/>
      <c r="C97" s="1836"/>
      <c r="D97" s="1836"/>
      <c r="E97" s="1836"/>
      <c r="F97" s="1836"/>
      <c r="G97" s="1836"/>
      <c r="H97" s="1836"/>
      <c r="I97" s="1836"/>
      <c r="J97" s="1836"/>
      <c r="K97" s="1836"/>
      <c r="L97" s="1836"/>
      <c r="M97" s="1836"/>
      <c r="N97" s="1836"/>
      <c r="O97" s="1836"/>
      <c r="P97" s="1836"/>
      <c r="Q97" s="1836"/>
      <c r="R97" s="1836"/>
      <c r="S97" s="1836"/>
      <c r="T97" s="1836"/>
      <c r="U97" s="1836"/>
      <c r="V97" s="1836"/>
      <c r="W97" s="1836"/>
      <c r="X97" s="1836"/>
      <c r="Y97" s="1836"/>
      <c r="Z97" s="1836"/>
    </row>
    <row r="98" spans="1:26" ht="15.75" customHeight="1">
      <c r="A98" s="1836"/>
      <c r="B98" s="1836"/>
      <c r="C98" s="1836"/>
      <c r="D98" s="1836"/>
      <c r="E98" s="1836"/>
      <c r="F98" s="1836"/>
      <c r="G98" s="1836"/>
      <c r="H98" s="1836"/>
      <c r="I98" s="1836"/>
      <c r="J98" s="1836"/>
      <c r="K98" s="1836"/>
      <c r="L98" s="1836"/>
      <c r="M98" s="1836"/>
      <c r="N98" s="1836"/>
      <c r="O98" s="1836"/>
      <c r="P98" s="1836"/>
      <c r="Q98" s="1836"/>
      <c r="R98" s="1836"/>
      <c r="S98" s="1836"/>
      <c r="T98" s="1836"/>
      <c r="U98" s="1836"/>
      <c r="V98" s="1836"/>
      <c r="W98" s="1836"/>
      <c r="X98" s="1836"/>
      <c r="Y98" s="1836"/>
      <c r="Z98" s="1836"/>
    </row>
    <row r="99" spans="1:26" ht="15.75" customHeight="1">
      <c r="A99" s="1836"/>
      <c r="B99" s="1836"/>
      <c r="C99" s="1836"/>
      <c r="D99" s="1836"/>
      <c r="E99" s="1836"/>
      <c r="F99" s="1836"/>
      <c r="G99" s="1836"/>
      <c r="H99" s="1836"/>
      <c r="I99" s="1836"/>
      <c r="J99" s="1836"/>
      <c r="K99" s="1836"/>
      <c r="L99" s="1836"/>
      <c r="M99" s="1836"/>
      <c r="N99" s="1836"/>
      <c r="O99" s="1836"/>
      <c r="P99" s="1836"/>
      <c r="Q99" s="1836"/>
      <c r="R99" s="1836"/>
      <c r="S99" s="1836"/>
      <c r="T99" s="1836"/>
      <c r="U99" s="1836"/>
      <c r="V99" s="1836"/>
      <c r="W99" s="1836"/>
      <c r="X99" s="1836"/>
      <c r="Y99" s="1836"/>
      <c r="Z99" s="1836"/>
    </row>
    <row r="100" spans="1:26" ht="15.75" customHeight="1">
      <c r="A100" s="1836"/>
      <c r="B100" s="1836"/>
      <c r="C100" s="1836"/>
      <c r="D100" s="1836"/>
      <c r="E100" s="1836"/>
      <c r="F100" s="1836"/>
      <c r="G100" s="1836"/>
      <c r="H100" s="1836"/>
      <c r="I100" s="1836"/>
      <c r="J100" s="1836"/>
      <c r="K100" s="1836"/>
      <c r="L100" s="1836"/>
      <c r="M100" s="1836"/>
      <c r="N100" s="1836"/>
      <c r="O100" s="1836"/>
      <c r="P100" s="1836"/>
      <c r="Q100" s="1836"/>
      <c r="R100" s="1836"/>
      <c r="S100" s="1836"/>
      <c r="T100" s="1836"/>
      <c r="U100" s="1836"/>
      <c r="V100" s="1836"/>
      <c r="W100" s="1836"/>
      <c r="X100" s="1836"/>
      <c r="Y100" s="1836"/>
      <c r="Z100" s="1836"/>
    </row>
    <row r="101" spans="1:26" ht="15.75" customHeight="1">
      <c r="A101" s="1836"/>
      <c r="B101" s="1836"/>
      <c r="C101" s="1836"/>
      <c r="D101" s="1836"/>
      <c r="E101" s="1836"/>
      <c r="F101" s="1836"/>
      <c r="G101" s="1836"/>
      <c r="H101" s="1836"/>
      <c r="I101" s="1836"/>
      <c r="J101" s="1836"/>
      <c r="K101" s="1836"/>
      <c r="L101" s="1836"/>
      <c r="M101" s="1836"/>
      <c r="N101" s="1836"/>
      <c r="O101" s="1836"/>
      <c r="P101" s="1836"/>
      <c r="Q101" s="1836"/>
      <c r="R101" s="1836"/>
      <c r="S101" s="1836"/>
      <c r="T101" s="1836"/>
      <c r="U101" s="1836"/>
      <c r="V101" s="1836"/>
      <c r="W101" s="1836"/>
      <c r="X101" s="1836"/>
      <c r="Y101" s="1836"/>
      <c r="Z101" s="1836"/>
    </row>
    <row r="102" spans="1:26" ht="15.75" customHeight="1">
      <c r="A102" s="1836"/>
      <c r="B102" s="1836"/>
      <c r="C102" s="1836"/>
      <c r="D102" s="1836"/>
      <c r="E102" s="1836"/>
      <c r="F102" s="1836"/>
      <c r="G102" s="1836"/>
      <c r="H102" s="1836"/>
      <c r="I102" s="1836"/>
      <c r="J102" s="1836"/>
      <c r="K102" s="1836"/>
      <c r="L102" s="1836"/>
      <c r="M102" s="1836"/>
      <c r="N102" s="1836"/>
      <c r="O102" s="1836"/>
      <c r="P102" s="1836"/>
      <c r="Q102" s="1836"/>
      <c r="R102" s="1836"/>
      <c r="S102" s="1836"/>
      <c r="T102" s="1836"/>
      <c r="U102" s="1836"/>
      <c r="V102" s="1836"/>
      <c r="W102" s="1836"/>
      <c r="X102" s="1836"/>
      <c r="Y102" s="1836"/>
      <c r="Z102" s="1836"/>
    </row>
    <row r="103" spans="1:26" ht="15.75" customHeight="1">
      <c r="A103" s="1836"/>
      <c r="B103" s="1836"/>
      <c r="C103" s="1836"/>
      <c r="D103" s="1836"/>
      <c r="E103" s="1836"/>
      <c r="F103" s="1836"/>
      <c r="G103" s="1836"/>
      <c r="H103" s="1836"/>
      <c r="I103" s="1836"/>
      <c r="J103" s="1836"/>
      <c r="K103" s="1836"/>
      <c r="L103" s="1836"/>
      <c r="M103" s="1836"/>
      <c r="N103" s="1836"/>
      <c r="O103" s="1836"/>
      <c r="P103" s="1836"/>
      <c r="Q103" s="1836"/>
      <c r="R103" s="1836"/>
      <c r="S103" s="1836"/>
      <c r="T103" s="1836"/>
      <c r="U103" s="1836"/>
      <c r="V103" s="1836"/>
      <c r="W103" s="1836"/>
      <c r="X103" s="1836"/>
      <c r="Y103" s="1836"/>
      <c r="Z103" s="1836"/>
    </row>
    <row r="104" spans="1:26" ht="15.75" customHeight="1">
      <c r="A104" s="1836"/>
      <c r="B104" s="1836"/>
      <c r="C104" s="1836"/>
      <c r="D104" s="1836"/>
      <c r="E104" s="1836"/>
      <c r="F104" s="1836"/>
      <c r="G104" s="1836"/>
      <c r="H104" s="1836"/>
      <c r="I104" s="1836"/>
      <c r="J104" s="1836"/>
      <c r="K104" s="1836"/>
      <c r="L104" s="1836"/>
      <c r="M104" s="1836"/>
      <c r="N104" s="1836"/>
      <c r="O104" s="1836"/>
      <c r="P104" s="1836"/>
      <c r="Q104" s="1836"/>
      <c r="R104" s="1836"/>
      <c r="S104" s="1836"/>
      <c r="T104" s="1836"/>
      <c r="U104" s="1836"/>
      <c r="V104" s="1836"/>
      <c r="W104" s="1836"/>
      <c r="X104" s="1836"/>
      <c r="Y104" s="1836"/>
      <c r="Z104" s="1836"/>
    </row>
    <row r="105" spans="1:26" ht="15.75" customHeight="1">
      <c r="A105" s="1836"/>
      <c r="B105" s="1836"/>
      <c r="C105" s="1836"/>
      <c r="D105" s="1836"/>
      <c r="E105" s="1836"/>
      <c r="F105" s="1836"/>
      <c r="G105" s="1836"/>
      <c r="H105" s="1836"/>
      <c r="I105" s="1836"/>
      <c r="J105" s="1836"/>
      <c r="K105" s="1836"/>
      <c r="L105" s="1836"/>
      <c r="M105" s="1836"/>
      <c r="N105" s="1836"/>
      <c r="O105" s="1836"/>
      <c r="P105" s="1836"/>
      <c r="Q105" s="1836"/>
      <c r="R105" s="1836"/>
      <c r="S105" s="1836"/>
      <c r="T105" s="1836"/>
      <c r="U105" s="1836"/>
      <c r="V105" s="1836"/>
      <c r="W105" s="1836"/>
      <c r="X105" s="1836"/>
      <c r="Y105" s="1836"/>
      <c r="Z105" s="1836"/>
    </row>
    <row r="106" spans="1:26" ht="15.75" customHeight="1">
      <c r="A106" s="1836"/>
      <c r="B106" s="1836"/>
      <c r="C106" s="1836"/>
      <c r="D106" s="1836"/>
      <c r="E106" s="1836"/>
      <c r="F106" s="1836"/>
      <c r="G106" s="1836"/>
      <c r="H106" s="1836"/>
      <c r="I106" s="1836"/>
      <c r="J106" s="1836"/>
      <c r="K106" s="1836"/>
      <c r="L106" s="1836"/>
      <c r="M106" s="1836"/>
      <c r="N106" s="1836"/>
      <c r="O106" s="1836"/>
      <c r="P106" s="1836"/>
      <c r="Q106" s="1836"/>
      <c r="R106" s="1836"/>
      <c r="S106" s="1836"/>
      <c r="T106" s="1836"/>
      <c r="U106" s="1836"/>
      <c r="V106" s="1836"/>
      <c r="W106" s="1836"/>
      <c r="X106" s="1836"/>
      <c r="Y106" s="1836"/>
      <c r="Z106" s="1836"/>
    </row>
    <row r="107" spans="1:26" ht="15.75" customHeight="1">
      <c r="A107" s="1836"/>
      <c r="B107" s="1836"/>
      <c r="C107" s="1836"/>
      <c r="D107" s="1836"/>
      <c r="E107" s="1836"/>
      <c r="F107" s="1836"/>
      <c r="G107" s="1836"/>
      <c r="H107" s="1836"/>
      <c r="I107" s="1836"/>
      <c r="J107" s="1836"/>
      <c r="K107" s="1836"/>
      <c r="L107" s="1836"/>
      <c r="M107" s="1836"/>
      <c r="N107" s="1836"/>
      <c r="O107" s="1836"/>
      <c r="P107" s="1836"/>
      <c r="Q107" s="1836"/>
      <c r="R107" s="1836"/>
      <c r="S107" s="1836"/>
      <c r="T107" s="1836"/>
      <c r="U107" s="1836"/>
      <c r="V107" s="1836"/>
      <c r="W107" s="1836"/>
      <c r="X107" s="1836"/>
      <c r="Y107" s="1836"/>
      <c r="Z107" s="1836"/>
    </row>
    <row r="108" spans="1:26" ht="15.75" customHeight="1">
      <c r="A108" s="1836"/>
      <c r="B108" s="1836"/>
      <c r="C108" s="1836"/>
      <c r="D108" s="1836"/>
      <c r="E108" s="1836"/>
      <c r="F108" s="1836"/>
      <c r="G108" s="1836"/>
      <c r="H108" s="1836"/>
      <c r="I108" s="1836"/>
      <c r="J108" s="1836"/>
      <c r="K108" s="1836"/>
      <c r="L108" s="1836"/>
      <c r="M108" s="1836"/>
      <c r="N108" s="1836"/>
      <c r="O108" s="1836"/>
      <c r="P108" s="1836"/>
      <c r="Q108" s="1836"/>
      <c r="R108" s="1836"/>
      <c r="S108" s="1836"/>
      <c r="T108" s="1836"/>
      <c r="U108" s="1836"/>
      <c r="V108" s="1836"/>
      <c r="W108" s="1836"/>
      <c r="X108" s="1836"/>
      <c r="Y108" s="1836"/>
      <c r="Z108" s="1836"/>
    </row>
    <row r="109" spans="1:26" ht="15.75" customHeight="1">
      <c r="A109" s="1836"/>
      <c r="B109" s="1836"/>
      <c r="C109" s="1836"/>
      <c r="D109" s="1836"/>
      <c r="E109" s="1836"/>
      <c r="F109" s="1836"/>
      <c r="G109" s="1836"/>
      <c r="H109" s="1836"/>
      <c r="I109" s="1836"/>
      <c r="J109" s="1836"/>
      <c r="K109" s="1836"/>
      <c r="L109" s="1836"/>
      <c r="M109" s="1836"/>
      <c r="N109" s="1836"/>
      <c r="O109" s="1836"/>
      <c r="P109" s="1836"/>
      <c r="Q109" s="1836"/>
      <c r="R109" s="1836"/>
      <c r="S109" s="1836"/>
      <c r="T109" s="1836"/>
      <c r="U109" s="1836"/>
      <c r="V109" s="1836"/>
      <c r="W109" s="1836"/>
      <c r="X109" s="1836"/>
      <c r="Y109" s="1836"/>
      <c r="Z109" s="1836"/>
    </row>
    <row r="110" spans="1:26" ht="15.75" customHeight="1">
      <c r="A110" s="1836"/>
      <c r="B110" s="1836"/>
      <c r="C110" s="1836"/>
      <c r="D110" s="1836"/>
      <c r="E110" s="1836"/>
      <c r="F110" s="1836"/>
      <c r="G110" s="1836"/>
      <c r="H110" s="1836"/>
      <c r="I110" s="1836"/>
      <c r="J110" s="1836"/>
      <c r="K110" s="1836"/>
      <c r="L110" s="1836"/>
      <c r="M110" s="1836"/>
      <c r="N110" s="1836"/>
      <c r="O110" s="1836"/>
      <c r="P110" s="1836"/>
      <c r="Q110" s="1836"/>
      <c r="R110" s="1836"/>
      <c r="S110" s="1836"/>
      <c r="T110" s="1836"/>
      <c r="U110" s="1836"/>
      <c r="V110" s="1836"/>
      <c r="W110" s="1836"/>
      <c r="X110" s="1836"/>
      <c r="Y110" s="1836"/>
      <c r="Z110" s="1836"/>
    </row>
    <row r="111" spans="1:26" ht="15.75" customHeight="1">
      <c r="A111" s="1836"/>
      <c r="B111" s="1836"/>
      <c r="C111" s="1836"/>
      <c r="D111" s="1836"/>
      <c r="E111" s="1836"/>
      <c r="F111" s="1836"/>
      <c r="G111" s="1836"/>
      <c r="H111" s="1836"/>
      <c r="I111" s="1836"/>
      <c r="J111" s="1836"/>
      <c r="K111" s="1836"/>
      <c r="L111" s="1836"/>
      <c r="M111" s="1836"/>
      <c r="N111" s="1836"/>
      <c r="O111" s="1836"/>
      <c r="P111" s="1836"/>
      <c r="Q111" s="1836"/>
      <c r="R111" s="1836"/>
      <c r="S111" s="1836"/>
      <c r="T111" s="1836"/>
      <c r="U111" s="1836"/>
      <c r="V111" s="1836"/>
      <c r="W111" s="1836"/>
      <c r="X111" s="1836"/>
      <c r="Y111" s="1836"/>
      <c r="Z111" s="1836"/>
    </row>
    <row r="112" spans="1:26" ht="15.75" customHeight="1">
      <c r="A112" s="1836"/>
      <c r="B112" s="1836"/>
      <c r="C112" s="1836"/>
      <c r="D112" s="1836"/>
      <c r="E112" s="1836"/>
      <c r="F112" s="1836"/>
      <c r="G112" s="1836"/>
      <c r="H112" s="1836"/>
      <c r="I112" s="1836"/>
      <c r="J112" s="1836"/>
      <c r="K112" s="1836"/>
      <c r="L112" s="1836"/>
      <c r="M112" s="1836"/>
      <c r="N112" s="1836"/>
      <c r="O112" s="1836"/>
      <c r="P112" s="1836"/>
      <c r="Q112" s="1836"/>
      <c r="R112" s="1836"/>
      <c r="S112" s="1836"/>
      <c r="T112" s="1836"/>
      <c r="U112" s="1836"/>
      <c r="V112" s="1836"/>
      <c r="W112" s="1836"/>
      <c r="X112" s="1836"/>
      <c r="Y112" s="1836"/>
      <c r="Z112" s="1836"/>
    </row>
    <row r="113" spans="1:26" ht="15.75" customHeight="1">
      <c r="A113" s="1836"/>
      <c r="B113" s="1836"/>
      <c r="C113" s="1836"/>
      <c r="D113" s="1836"/>
      <c r="E113" s="1836"/>
      <c r="F113" s="1836"/>
      <c r="G113" s="1836"/>
      <c r="H113" s="1836"/>
      <c r="I113" s="1836"/>
      <c r="J113" s="1836"/>
      <c r="K113" s="1836"/>
      <c r="L113" s="1836"/>
      <c r="M113" s="1836"/>
      <c r="N113" s="1836"/>
      <c r="O113" s="1836"/>
      <c r="P113" s="1836"/>
      <c r="Q113" s="1836"/>
      <c r="R113" s="1836"/>
      <c r="S113" s="1836"/>
      <c r="T113" s="1836"/>
      <c r="U113" s="1836"/>
      <c r="V113" s="1836"/>
      <c r="W113" s="1836"/>
      <c r="X113" s="1836"/>
      <c r="Y113" s="1836"/>
      <c r="Z113" s="1836"/>
    </row>
    <row r="114" spans="1:26" ht="15.75" customHeight="1">
      <c r="A114" s="1836"/>
      <c r="B114" s="1836"/>
      <c r="C114" s="1836"/>
      <c r="D114" s="1836"/>
      <c r="E114" s="1836"/>
      <c r="F114" s="1836"/>
      <c r="G114" s="1836"/>
      <c r="H114" s="1836"/>
      <c r="I114" s="1836"/>
      <c r="J114" s="1836"/>
      <c r="K114" s="1836"/>
      <c r="L114" s="1836"/>
      <c r="M114" s="1836"/>
      <c r="N114" s="1836"/>
      <c r="O114" s="1836"/>
      <c r="P114" s="1836"/>
      <c r="Q114" s="1836"/>
      <c r="R114" s="1836"/>
      <c r="S114" s="1836"/>
      <c r="T114" s="1836"/>
      <c r="U114" s="1836"/>
      <c r="V114" s="1836"/>
      <c r="W114" s="1836"/>
      <c r="X114" s="1836"/>
      <c r="Y114" s="1836"/>
      <c r="Z114" s="1836"/>
    </row>
    <row r="115" spans="1:26" ht="15.75" customHeight="1">
      <c r="A115" s="1836"/>
      <c r="B115" s="1836"/>
      <c r="C115" s="1836"/>
      <c r="D115" s="1836"/>
      <c r="E115" s="1836"/>
      <c r="F115" s="1836"/>
      <c r="G115" s="1836"/>
      <c r="H115" s="1836"/>
      <c r="I115" s="1836"/>
      <c r="J115" s="1836"/>
      <c r="K115" s="1836"/>
      <c r="L115" s="1836"/>
      <c r="M115" s="1836"/>
      <c r="N115" s="1836"/>
      <c r="O115" s="1836"/>
      <c r="P115" s="1836"/>
      <c r="Q115" s="1836"/>
      <c r="R115" s="1836"/>
      <c r="S115" s="1836"/>
      <c r="T115" s="1836"/>
      <c r="U115" s="1836"/>
      <c r="V115" s="1836"/>
      <c r="W115" s="1836"/>
      <c r="X115" s="1836"/>
      <c r="Y115" s="1836"/>
      <c r="Z115" s="1836"/>
    </row>
    <row r="116" spans="1:26" ht="15.75" customHeight="1">
      <c r="A116" s="1836"/>
      <c r="B116" s="1836"/>
      <c r="C116" s="1836"/>
      <c r="D116" s="1836"/>
      <c r="E116" s="1836"/>
      <c r="F116" s="1836"/>
      <c r="G116" s="1836"/>
      <c r="H116" s="1836"/>
      <c r="I116" s="1836"/>
      <c r="J116" s="1836"/>
      <c r="K116" s="1836"/>
      <c r="L116" s="1836"/>
      <c r="M116" s="1836"/>
      <c r="N116" s="1836"/>
      <c r="O116" s="1836"/>
      <c r="P116" s="1836"/>
      <c r="Q116" s="1836"/>
      <c r="R116" s="1836"/>
      <c r="S116" s="1836"/>
      <c r="T116" s="1836"/>
      <c r="U116" s="1836"/>
      <c r="V116" s="1836"/>
      <c r="W116" s="1836"/>
      <c r="X116" s="1836"/>
      <c r="Y116" s="1836"/>
      <c r="Z116" s="1836"/>
    </row>
    <row r="117" spans="1:26" ht="15.75" customHeight="1">
      <c r="A117" s="1836"/>
      <c r="B117" s="1836"/>
      <c r="C117" s="1836"/>
      <c r="D117" s="1836"/>
      <c r="E117" s="1836"/>
      <c r="F117" s="1836"/>
      <c r="G117" s="1836"/>
      <c r="H117" s="1836"/>
      <c r="I117" s="1836"/>
      <c r="J117" s="1836"/>
      <c r="K117" s="1836"/>
      <c r="L117" s="1836"/>
      <c r="M117" s="1836"/>
      <c r="N117" s="1836"/>
      <c r="O117" s="1836"/>
      <c r="P117" s="1836"/>
      <c r="Q117" s="1836"/>
      <c r="R117" s="1836"/>
      <c r="S117" s="1836"/>
      <c r="T117" s="1836"/>
      <c r="U117" s="1836"/>
      <c r="V117" s="1836"/>
      <c r="W117" s="1836"/>
      <c r="X117" s="1836"/>
      <c r="Y117" s="1836"/>
      <c r="Z117" s="1836"/>
    </row>
    <row r="118" spans="1:26" ht="15.75" customHeight="1">
      <c r="A118" s="1836"/>
      <c r="B118" s="1836"/>
      <c r="C118" s="1836"/>
      <c r="D118" s="1836"/>
      <c r="E118" s="1836"/>
      <c r="F118" s="1836"/>
      <c r="G118" s="1836"/>
      <c r="H118" s="1836"/>
      <c r="I118" s="1836"/>
      <c r="J118" s="1836"/>
      <c r="K118" s="1836"/>
      <c r="L118" s="1836"/>
      <c r="M118" s="1836"/>
      <c r="N118" s="1836"/>
      <c r="O118" s="1836"/>
      <c r="P118" s="1836"/>
      <c r="Q118" s="1836"/>
      <c r="R118" s="1836"/>
      <c r="S118" s="1836"/>
      <c r="T118" s="1836"/>
      <c r="U118" s="1836"/>
      <c r="V118" s="1836"/>
      <c r="W118" s="1836"/>
      <c r="X118" s="1836"/>
      <c r="Y118" s="1836"/>
      <c r="Z118" s="1836"/>
    </row>
    <row r="119" spans="1:26" ht="15.75" customHeight="1">
      <c r="A119" s="1836"/>
      <c r="B119" s="1836"/>
      <c r="C119" s="1836"/>
      <c r="D119" s="1836"/>
      <c r="E119" s="1836"/>
      <c r="F119" s="1836"/>
      <c r="G119" s="1836"/>
      <c r="H119" s="1836"/>
      <c r="I119" s="1836"/>
      <c r="J119" s="1836"/>
      <c r="K119" s="1836"/>
      <c r="L119" s="1836"/>
      <c r="M119" s="1836"/>
      <c r="N119" s="1836"/>
      <c r="O119" s="1836"/>
      <c r="P119" s="1836"/>
      <c r="Q119" s="1836"/>
      <c r="R119" s="1836"/>
      <c r="S119" s="1836"/>
      <c r="T119" s="1836"/>
      <c r="U119" s="1836"/>
      <c r="V119" s="1836"/>
      <c r="W119" s="1836"/>
      <c r="X119" s="1836"/>
      <c r="Y119" s="1836"/>
      <c r="Z119" s="1836"/>
    </row>
    <row r="120" spans="1:26" ht="15.75" customHeight="1">
      <c r="A120" s="1836"/>
      <c r="B120" s="1836"/>
      <c r="C120" s="1836"/>
      <c r="D120" s="1836"/>
      <c r="E120" s="1836"/>
      <c r="F120" s="1836"/>
      <c r="G120" s="1836"/>
      <c r="H120" s="1836"/>
      <c r="I120" s="1836"/>
      <c r="J120" s="1836"/>
      <c r="K120" s="1836"/>
      <c r="L120" s="1836"/>
      <c r="M120" s="1836"/>
      <c r="N120" s="1836"/>
      <c r="O120" s="1836"/>
      <c r="P120" s="1836"/>
      <c r="Q120" s="1836"/>
      <c r="R120" s="1836"/>
      <c r="S120" s="1836"/>
      <c r="T120" s="1836"/>
      <c r="U120" s="1836"/>
      <c r="V120" s="1836"/>
      <c r="W120" s="1836"/>
      <c r="X120" s="1836"/>
      <c r="Y120" s="1836"/>
      <c r="Z120" s="1836"/>
    </row>
    <row r="121" spans="1:26" ht="15.75" customHeight="1">
      <c r="A121" s="1836"/>
      <c r="B121" s="1836"/>
      <c r="C121" s="1836"/>
      <c r="D121" s="1836"/>
      <c r="E121" s="1836"/>
      <c r="F121" s="1836"/>
      <c r="G121" s="1836"/>
      <c r="H121" s="1836"/>
      <c r="I121" s="1836"/>
      <c r="J121" s="1836"/>
      <c r="K121" s="1836"/>
      <c r="L121" s="1836"/>
      <c r="M121" s="1836"/>
      <c r="N121" s="1836"/>
      <c r="O121" s="1836"/>
      <c r="P121" s="1836"/>
      <c r="Q121" s="1836"/>
      <c r="R121" s="1836"/>
      <c r="S121" s="1836"/>
      <c r="T121" s="1836"/>
      <c r="U121" s="1836"/>
      <c r="V121" s="1836"/>
      <c r="W121" s="1836"/>
      <c r="X121" s="1836"/>
      <c r="Y121" s="1836"/>
      <c r="Z121" s="1836"/>
    </row>
    <row r="122" spans="1:26" ht="15.75" customHeight="1">
      <c r="A122" s="1836"/>
      <c r="B122" s="1836"/>
      <c r="C122" s="1836"/>
      <c r="D122" s="1836"/>
      <c r="E122" s="1836"/>
      <c r="F122" s="1836"/>
      <c r="G122" s="1836"/>
      <c r="H122" s="1836"/>
      <c r="I122" s="1836"/>
      <c r="J122" s="1836"/>
      <c r="K122" s="1836"/>
      <c r="L122" s="1836"/>
      <c r="M122" s="1836"/>
      <c r="N122" s="1836"/>
      <c r="O122" s="1836"/>
      <c r="P122" s="1836"/>
      <c r="Q122" s="1836"/>
      <c r="R122" s="1836"/>
      <c r="S122" s="1836"/>
      <c r="T122" s="1836"/>
      <c r="U122" s="1836"/>
      <c r="V122" s="1836"/>
      <c r="W122" s="1836"/>
      <c r="X122" s="1836"/>
      <c r="Y122" s="1836"/>
      <c r="Z122" s="1836"/>
    </row>
    <row r="123" spans="1:26" ht="15.75" customHeight="1">
      <c r="A123" s="1836"/>
      <c r="B123" s="1836"/>
      <c r="C123" s="1836"/>
      <c r="D123" s="1836"/>
      <c r="E123" s="1836"/>
      <c r="F123" s="1836"/>
      <c r="G123" s="1836"/>
      <c r="H123" s="1836"/>
      <c r="I123" s="1836"/>
      <c r="J123" s="1836"/>
      <c r="K123" s="1836"/>
      <c r="L123" s="1836"/>
      <c r="M123" s="1836"/>
      <c r="N123" s="1836"/>
      <c r="O123" s="1836"/>
      <c r="P123" s="1836"/>
      <c r="Q123" s="1836"/>
      <c r="R123" s="1836"/>
      <c r="S123" s="1836"/>
      <c r="T123" s="1836"/>
      <c r="U123" s="1836"/>
      <c r="V123" s="1836"/>
      <c r="W123" s="1836"/>
      <c r="X123" s="1836"/>
      <c r="Y123" s="1836"/>
      <c r="Z123" s="1836"/>
    </row>
    <row r="124" spans="1:26" ht="15.75" customHeight="1">
      <c r="A124" s="1836"/>
      <c r="B124" s="1836"/>
      <c r="C124" s="1836"/>
      <c r="D124" s="1836"/>
      <c r="E124" s="1836"/>
      <c r="F124" s="1836"/>
      <c r="G124" s="1836"/>
      <c r="H124" s="1836"/>
      <c r="I124" s="1836"/>
      <c r="J124" s="1836"/>
      <c r="K124" s="1836"/>
      <c r="L124" s="1836"/>
      <c r="M124" s="1836"/>
      <c r="N124" s="1836"/>
      <c r="O124" s="1836"/>
      <c r="P124" s="1836"/>
      <c r="Q124" s="1836"/>
      <c r="R124" s="1836"/>
      <c r="S124" s="1836"/>
      <c r="T124" s="1836"/>
      <c r="U124" s="1836"/>
      <c r="V124" s="1836"/>
      <c r="W124" s="1836"/>
      <c r="X124" s="1836"/>
      <c r="Y124" s="1836"/>
      <c r="Z124" s="1836"/>
    </row>
    <row r="125" spans="1:26" ht="15.75" customHeight="1">
      <c r="A125" s="1836"/>
      <c r="B125" s="1836"/>
      <c r="C125" s="1836"/>
      <c r="D125" s="1836"/>
      <c r="E125" s="1836"/>
      <c r="F125" s="1836"/>
      <c r="G125" s="1836"/>
      <c r="H125" s="1836"/>
      <c r="I125" s="1836"/>
      <c r="J125" s="1836"/>
      <c r="K125" s="1836"/>
      <c r="L125" s="1836"/>
      <c r="M125" s="1836"/>
      <c r="N125" s="1836"/>
      <c r="O125" s="1836"/>
      <c r="P125" s="1836"/>
      <c r="Q125" s="1836"/>
      <c r="R125" s="1836"/>
      <c r="S125" s="1836"/>
      <c r="T125" s="1836"/>
      <c r="U125" s="1836"/>
      <c r="V125" s="1836"/>
      <c r="W125" s="1836"/>
      <c r="X125" s="1836"/>
      <c r="Y125" s="1836"/>
      <c r="Z125" s="1836"/>
    </row>
    <row r="126" spans="1:26" ht="15.75" customHeight="1">
      <c r="A126" s="1836"/>
      <c r="B126" s="1836"/>
      <c r="C126" s="1836"/>
      <c r="D126" s="1836"/>
      <c r="E126" s="1836"/>
      <c r="F126" s="1836"/>
      <c r="G126" s="1836"/>
      <c r="H126" s="1836"/>
      <c r="I126" s="1836"/>
      <c r="J126" s="1836"/>
      <c r="K126" s="1836"/>
      <c r="L126" s="1836"/>
      <c r="M126" s="1836"/>
      <c r="N126" s="1836"/>
      <c r="O126" s="1836"/>
      <c r="P126" s="1836"/>
      <c r="Q126" s="1836"/>
      <c r="R126" s="1836"/>
      <c r="S126" s="1836"/>
      <c r="T126" s="1836"/>
      <c r="U126" s="1836"/>
      <c r="V126" s="1836"/>
      <c r="W126" s="1836"/>
      <c r="X126" s="1836"/>
      <c r="Y126" s="1836"/>
      <c r="Z126" s="1836"/>
    </row>
    <row r="127" spans="1:26" ht="15.75" customHeight="1">
      <c r="A127" s="1836"/>
      <c r="B127" s="1836"/>
      <c r="C127" s="1836"/>
      <c r="D127" s="1836"/>
      <c r="E127" s="1836"/>
      <c r="F127" s="1836"/>
      <c r="G127" s="1836"/>
      <c r="H127" s="1836"/>
      <c r="I127" s="1836"/>
      <c r="J127" s="1836"/>
      <c r="K127" s="1836"/>
      <c r="L127" s="1836"/>
      <c r="M127" s="1836"/>
      <c r="N127" s="1836"/>
      <c r="O127" s="1836"/>
      <c r="P127" s="1836"/>
      <c r="Q127" s="1836"/>
      <c r="R127" s="1836"/>
      <c r="S127" s="1836"/>
      <c r="T127" s="1836"/>
      <c r="U127" s="1836"/>
      <c r="V127" s="1836"/>
      <c r="W127" s="1836"/>
      <c r="X127" s="1836"/>
      <c r="Y127" s="1836"/>
      <c r="Z127" s="1836"/>
    </row>
    <row r="128" spans="1:26" ht="15.75" customHeight="1">
      <c r="A128" s="1836"/>
      <c r="B128" s="1836"/>
      <c r="C128" s="1836"/>
      <c r="D128" s="1836"/>
      <c r="E128" s="1836"/>
      <c r="F128" s="1836"/>
      <c r="G128" s="1836"/>
      <c r="H128" s="1836"/>
      <c r="I128" s="1836"/>
      <c r="J128" s="1836"/>
      <c r="K128" s="1836"/>
      <c r="L128" s="1836"/>
      <c r="M128" s="1836"/>
      <c r="N128" s="1836"/>
      <c r="O128" s="1836"/>
      <c r="P128" s="1836"/>
      <c r="Q128" s="1836"/>
      <c r="R128" s="1836"/>
      <c r="S128" s="1836"/>
      <c r="T128" s="1836"/>
      <c r="U128" s="1836"/>
      <c r="V128" s="1836"/>
      <c r="W128" s="1836"/>
      <c r="X128" s="1836"/>
      <c r="Y128" s="1836"/>
      <c r="Z128" s="1836"/>
    </row>
    <row r="129" spans="1:26" ht="15.75" customHeight="1">
      <c r="A129" s="1836"/>
      <c r="B129" s="1836"/>
      <c r="C129" s="1836"/>
      <c r="D129" s="1836"/>
      <c r="E129" s="1836"/>
      <c r="F129" s="1836"/>
      <c r="G129" s="1836"/>
      <c r="H129" s="1836"/>
      <c r="I129" s="1836"/>
      <c r="J129" s="1836"/>
      <c r="K129" s="1836"/>
      <c r="L129" s="1836"/>
      <c r="M129" s="1836"/>
      <c r="N129" s="1836"/>
      <c r="O129" s="1836"/>
      <c r="P129" s="1836"/>
      <c r="Q129" s="1836"/>
      <c r="R129" s="1836"/>
      <c r="S129" s="1836"/>
      <c r="T129" s="1836"/>
      <c r="U129" s="1836"/>
      <c r="V129" s="1836"/>
      <c r="W129" s="1836"/>
      <c r="X129" s="1836"/>
      <c r="Y129" s="1836"/>
      <c r="Z129" s="1836"/>
    </row>
    <row r="130" spans="1:26" ht="15.75" customHeight="1">
      <c r="A130" s="1836"/>
      <c r="B130" s="1836"/>
      <c r="C130" s="1836"/>
      <c r="D130" s="1836"/>
      <c r="E130" s="1836"/>
      <c r="F130" s="1836"/>
      <c r="G130" s="1836"/>
      <c r="H130" s="1836"/>
      <c r="I130" s="1836"/>
      <c r="J130" s="1836"/>
      <c r="K130" s="1836"/>
      <c r="L130" s="1836"/>
      <c r="M130" s="1836"/>
      <c r="N130" s="1836"/>
      <c r="O130" s="1836"/>
      <c r="P130" s="1836"/>
      <c r="Q130" s="1836"/>
      <c r="R130" s="1836"/>
      <c r="S130" s="1836"/>
      <c r="T130" s="1836"/>
      <c r="U130" s="1836"/>
      <c r="V130" s="1836"/>
      <c r="W130" s="1836"/>
      <c r="X130" s="1836"/>
      <c r="Y130" s="1836"/>
      <c r="Z130" s="1836"/>
    </row>
    <row r="131" spans="1:26" ht="15.75" customHeight="1">
      <c r="A131" s="1836"/>
      <c r="B131" s="1836"/>
      <c r="C131" s="1836"/>
      <c r="D131" s="1836"/>
      <c r="E131" s="1836"/>
      <c r="F131" s="1836"/>
      <c r="G131" s="1836"/>
      <c r="H131" s="1836"/>
      <c r="I131" s="1836"/>
      <c r="J131" s="1836"/>
      <c r="K131" s="1836"/>
      <c r="L131" s="1836"/>
      <c r="M131" s="1836"/>
      <c r="N131" s="1836"/>
      <c r="O131" s="1836"/>
      <c r="P131" s="1836"/>
      <c r="Q131" s="1836"/>
      <c r="R131" s="1836"/>
      <c r="S131" s="1836"/>
      <c r="T131" s="1836"/>
      <c r="U131" s="1836"/>
      <c r="V131" s="1836"/>
      <c r="W131" s="1836"/>
      <c r="X131" s="1836"/>
      <c r="Y131" s="1836"/>
      <c r="Z131" s="1836"/>
    </row>
    <row r="132" spans="1:26" ht="15.75" customHeight="1">
      <c r="A132" s="1836"/>
      <c r="B132" s="1836"/>
      <c r="C132" s="1836"/>
      <c r="D132" s="1836"/>
      <c r="E132" s="1836"/>
      <c r="F132" s="1836"/>
      <c r="G132" s="1836"/>
      <c r="H132" s="1836"/>
      <c r="I132" s="1836"/>
      <c r="J132" s="1836"/>
      <c r="K132" s="1836"/>
      <c r="L132" s="1836"/>
      <c r="M132" s="1836"/>
      <c r="N132" s="1836"/>
      <c r="O132" s="1836"/>
      <c r="P132" s="1836"/>
      <c r="Q132" s="1836"/>
      <c r="R132" s="1836"/>
      <c r="S132" s="1836"/>
      <c r="T132" s="1836"/>
      <c r="U132" s="1836"/>
      <c r="V132" s="1836"/>
      <c r="W132" s="1836"/>
      <c r="X132" s="1836"/>
      <c r="Y132" s="1836"/>
      <c r="Z132" s="1836"/>
    </row>
    <row r="133" spans="1:26" ht="15.75" customHeight="1">
      <c r="A133" s="1836"/>
      <c r="B133" s="1836"/>
      <c r="C133" s="1836"/>
      <c r="D133" s="1836"/>
      <c r="E133" s="1836"/>
      <c r="F133" s="1836"/>
      <c r="G133" s="1836"/>
      <c r="H133" s="1836"/>
      <c r="I133" s="1836"/>
      <c r="J133" s="1836"/>
      <c r="K133" s="1836"/>
      <c r="L133" s="1836"/>
      <c r="M133" s="1836"/>
      <c r="N133" s="1836"/>
      <c r="O133" s="1836"/>
      <c r="P133" s="1836"/>
      <c r="Q133" s="1836"/>
      <c r="R133" s="1836"/>
      <c r="S133" s="1836"/>
      <c r="T133" s="1836"/>
      <c r="U133" s="1836"/>
      <c r="V133" s="1836"/>
      <c r="W133" s="1836"/>
      <c r="X133" s="1836"/>
      <c r="Y133" s="1836"/>
      <c r="Z133" s="1836"/>
    </row>
    <row r="134" spans="1:26" ht="15.75" customHeight="1">
      <c r="A134" s="1836"/>
      <c r="B134" s="1836"/>
      <c r="C134" s="1836"/>
      <c r="D134" s="1836"/>
      <c r="E134" s="1836"/>
      <c r="F134" s="1836"/>
      <c r="G134" s="1836"/>
      <c r="H134" s="1836"/>
      <c r="I134" s="1836"/>
      <c r="J134" s="1836"/>
      <c r="K134" s="1836"/>
      <c r="L134" s="1836"/>
      <c r="M134" s="1836"/>
      <c r="N134" s="1836"/>
      <c r="O134" s="1836"/>
      <c r="P134" s="1836"/>
      <c r="Q134" s="1836"/>
      <c r="R134" s="1836"/>
      <c r="S134" s="1836"/>
      <c r="T134" s="1836"/>
      <c r="U134" s="1836"/>
      <c r="V134" s="1836"/>
      <c r="W134" s="1836"/>
      <c r="X134" s="1836"/>
      <c r="Y134" s="1836"/>
      <c r="Z134" s="1836"/>
    </row>
    <row r="135" spans="1:26" ht="15.75" customHeight="1">
      <c r="A135" s="1836"/>
      <c r="B135" s="1836"/>
      <c r="C135" s="1836"/>
      <c r="D135" s="1836"/>
      <c r="E135" s="1836"/>
      <c r="F135" s="1836"/>
      <c r="G135" s="1836"/>
      <c r="H135" s="1836"/>
      <c r="I135" s="1836"/>
      <c r="J135" s="1836"/>
      <c r="K135" s="1836"/>
      <c r="L135" s="1836"/>
      <c r="M135" s="1836"/>
      <c r="N135" s="1836"/>
      <c r="O135" s="1836"/>
      <c r="P135" s="1836"/>
      <c r="Q135" s="1836"/>
      <c r="R135" s="1836"/>
      <c r="S135" s="1836"/>
      <c r="T135" s="1836"/>
      <c r="U135" s="1836"/>
      <c r="V135" s="1836"/>
      <c r="W135" s="1836"/>
      <c r="X135" s="1836"/>
      <c r="Y135" s="1836"/>
      <c r="Z135" s="1836"/>
    </row>
    <row r="136" spans="1:26" ht="15.75" customHeight="1">
      <c r="A136" s="1836"/>
      <c r="B136" s="1836"/>
      <c r="C136" s="1836"/>
      <c r="D136" s="1836"/>
      <c r="E136" s="1836"/>
      <c r="F136" s="1836"/>
      <c r="G136" s="1836"/>
      <c r="H136" s="1836"/>
      <c r="I136" s="1836"/>
      <c r="J136" s="1836"/>
      <c r="K136" s="1836"/>
      <c r="L136" s="1836"/>
      <c r="M136" s="1836"/>
      <c r="N136" s="1836"/>
      <c r="O136" s="1836"/>
      <c r="P136" s="1836"/>
      <c r="Q136" s="1836"/>
      <c r="R136" s="1836"/>
      <c r="S136" s="1836"/>
      <c r="T136" s="1836"/>
      <c r="U136" s="1836"/>
      <c r="V136" s="1836"/>
      <c r="W136" s="1836"/>
      <c r="X136" s="1836"/>
      <c r="Y136" s="1836"/>
      <c r="Z136" s="1836"/>
    </row>
    <row r="137" spans="1:26" ht="15.75" customHeight="1">
      <c r="A137" s="1836"/>
      <c r="B137" s="1836"/>
      <c r="C137" s="1836"/>
      <c r="D137" s="1836"/>
      <c r="E137" s="1836"/>
      <c r="F137" s="1836"/>
      <c r="G137" s="1836"/>
      <c r="H137" s="1836"/>
      <c r="I137" s="1836"/>
      <c r="J137" s="1836"/>
      <c r="K137" s="1836"/>
      <c r="L137" s="1836"/>
      <c r="M137" s="1836"/>
      <c r="N137" s="1836"/>
      <c r="O137" s="1836"/>
      <c r="P137" s="1836"/>
      <c r="Q137" s="1836"/>
      <c r="R137" s="1836"/>
      <c r="S137" s="1836"/>
      <c r="T137" s="1836"/>
      <c r="U137" s="1836"/>
      <c r="V137" s="1836"/>
      <c r="W137" s="1836"/>
      <c r="X137" s="1836"/>
      <c r="Y137" s="1836"/>
      <c r="Z137" s="1836"/>
    </row>
    <row r="138" spans="1:26" ht="15.75" customHeight="1">
      <c r="A138" s="1836"/>
      <c r="B138" s="1836"/>
      <c r="C138" s="1836"/>
      <c r="D138" s="1836"/>
      <c r="E138" s="1836"/>
      <c r="F138" s="1836"/>
      <c r="G138" s="1836"/>
      <c r="H138" s="1836"/>
      <c r="I138" s="1836"/>
      <c r="J138" s="1836"/>
      <c r="K138" s="1836"/>
      <c r="L138" s="1836"/>
      <c r="M138" s="1836"/>
      <c r="N138" s="1836"/>
      <c r="O138" s="1836"/>
      <c r="P138" s="1836"/>
      <c r="Q138" s="1836"/>
      <c r="R138" s="1836"/>
      <c r="S138" s="1836"/>
      <c r="T138" s="1836"/>
      <c r="U138" s="1836"/>
      <c r="V138" s="1836"/>
      <c r="W138" s="1836"/>
      <c r="X138" s="1836"/>
      <c r="Y138" s="1836"/>
      <c r="Z138" s="1836"/>
    </row>
    <row r="139" spans="1:26" ht="15.75" customHeight="1">
      <c r="A139" s="1836"/>
      <c r="B139" s="1836"/>
      <c r="C139" s="1836"/>
      <c r="D139" s="1836"/>
      <c r="E139" s="1836"/>
      <c r="F139" s="1836"/>
      <c r="G139" s="1836"/>
      <c r="H139" s="1836"/>
      <c r="I139" s="1836"/>
      <c r="J139" s="1836"/>
      <c r="K139" s="1836"/>
      <c r="L139" s="1836"/>
      <c r="M139" s="1836"/>
      <c r="N139" s="1836"/>
      <c r="O139" s="1836"/>
      <c r="P139" s="1836"/>
      <c r="Q139" s="1836"/>
      <c r="R139" s="1836"/>
      <c r="S139" s="1836"/>
      <c r="T139" s="1836"/>
      <c r="U139" s="1836"/>
      <c r="V139" s="1836"/>
      <c r="W139" s="1836"/>
      <c r="X139" s="1836"/>
      <c r="Y139" s="1836"/>
      <c r="Z139" s="1836"/>
    </row>
    <row r="140" spans="1:26" ht="15.75" customHeight="1">
      <c r="A140" s="1836"/>
      <c r="B140" s="1836"/>
      <c r="C140" s="1836"/>
      <c r="D140" s="1836"/>
      <c r="E140" s="1836"/>
      <c r="F140" s="1836"/>
      <c r="G140" s="1836"/>
      <c r="H140" s="1836"/>
      <c r="I140" s="1836"/>
      <c r="J140" s="1836"/>
      <c r="K140" s="1836"/>
      <c r="L140" s="1836"/>
      <c r="M140" s="1836"/>
      <c r="N140" s="1836"/>
      <c r="O140" s="1836"/>
      <c r="P140" s="1836"/>
      <c r="Q140" s="1836"/>
      <c r="R140" s="1836"/>
      <c r="S140" s="1836"/>
      <c r="T140" s="1836"/>
      <c r="U140" s="1836"/>
      <c r="V140" s="1836"/>
      <c r="W140" s="1836"/>
      <c r="X140" s="1836"/>
      <c r="Y140" s="1836"/>
      <c r="Z140" s="1836"/>
    </row>
    <row r="141" spans="1:26" ht="15.75" customHeight="1">
      <c r="A141" s="1836"/>
      <c r="B141" s="1836"/>
      <c r="C141" s="1836"/>
      <c r="D141" s="1836"/>
      <c r="E141" s="1836"/>
      <c r="F141" s="1836"/>
      <c r="G141" s="1836"/>
      <c r="H141" s="1836"/>
      <c r="I141" s="1836"/>
      <c r="J141" s="1836"/>
      <c r="K141" s="1836"/>
      <c r="L141" s="1836"/>
      <c r="M141" s="1836"/>
      <c r="N141" s="1836"/>
      <c r="O141" s="1836"/>
      <c r="P141" s="1836"/>
      <c r="Q141" s="1836"/>
      <c r="R141" s="1836"/>
      <c r="S141" s="1836"/>
      <c r="T141" s="1836"/>
      <c r="U141" s="1836"/>
      <c r="V141" s="1836"/>
      <c r="W141" s="1836"/>
      <c r="X141" s="1836"/>
      <c r="Y141" s="1836"/>
      <c r="Z141" s="1836"/>
    </row>
    <row r="142" spans="1:26" ht="15.75" customHeight="1">
      <c r="A142" s="1836"/>
      <c r="B142" s="1836"/>
      <c r="C142" s="1836"/>
      <c r="D142" s="1836"/>
      <c r="E142" s="1836"/>
      <c r="F142" s="1836"/>
      <c r="G142" s="1836"/>
      <c r="H142" s="1836"/>
      <c r="I142" s="1836"/>
      <c r="J142" s="1836"/>
      <c r="K142" s="1836"/>
      <c r="L142" s="1836"/>
      <c r="M142" s="1836"/>
      <c r="N142" s="1836"/>
      <c r="O142" s="1836"/>
      <c r="P142" s="1836"/>
      <c r="Q142" s="1836"/>
      <c r="R142" s="1836"/>
      <c r="S142" s="1836"/>
      <c r="T142" s="1836"/>
      <c r="U142" s="1836"/>
      <c r="V142" s="1836"/>
      <c r="W142" s="1836"/>
      <c r="X142" s="1836"/>
      <c r="Y142" s="1836"/>
      <c r="Z142" s="1836"/>
    </row>
    <row r="143" spans="1:26" ht="15.75" customHeight="1">
      <c r="A143" s="1836"/>
      <c r="B143" s="1836"/>
      <c r="C143" s="1836"/>
      <c r="D143" s="1836"/>
      <c r="E143" s="1836"/>
      <c r="F143" s="1836"/>
      <c r="G143" s="1836"/>
      <c r="H143" s="1836"/>
      <c r="I143" s="1836"/>
      <c r="J143" s="1836"/>
      <c r="K143" s="1836"/>
      <c r="L143" s="1836"/>
      <c r="M143" s="1836"/>
      <c r="N143" s="1836"/>
      <c r="O143" s="1836"/>
      <c r="P143" s="1836"/>
      <c r="Q143" s="1836"/>
      <c r="R143" s="1836"/>
      <c r="S143" s="1836"/>
      <c r="T143" s="1836"/>
      <c r="U143" s="1836"/>
      <c r="V143" s="1836"/>
      <c r="W143" s="1836"/>
      <c r="X143" s="1836"/>
      <c r="Y143" s="1836"/>
      <c r="Z143" s="1836"/>
    </row>
    <row r="144" spans="1:26" ht="15.75" customHeight="1">
      <c r="A144" s="1836"/>
      <c r="B144" s="1836"/>
      <c r="C144" s="1836"/>
      <c r="D144" s="1836"/>
      <c r="E144" s="1836"/>
      <c r="F144" s="1836"/>
      <c r="G144" s="1836"/>
      <c r="H144" s="1836"/>
      <c r="I144" s="1836"/>
      <c r="J144" s="1836"/>
      <c r="K144" s="1836"/>
      <c r="L144" s="1836"/>
      <c r="M144" s="1836"/>
      <c r="N144" s="1836"/>
      <c r="O144" s="1836"/>
      <c r="P144" s="1836"/>
      <c r="Q144" s="1836"/>
      <c r="R144" s="1836"/>
      <c r="S144" s="1836"/>
      <c r="T144" s="1836"/>
      <c r="U144" s="1836"/>
      <c r="V144" s="1836"/>
      <c r="W144" s="1836"/>
      <c r="X144" s="1836"/>
      <c r="Y144" s="1836"/>
      <c r="Z144" s="1836"/>
    </row>
    <row r="145" spans="1:26" ht="15.75" customHeight="1">
      <c r="A145" s="1836"/>
      <c r="B145" s="1836"/>
      <c r="C145" s="1836"/>
      <c r="D145" s="1836"/>
      <c r="E145" s="1836"/>
      <c r="F145" s="1836"/>
      <c r="G145" s="1836"/>
      <c r="H145" s="1836"/>
      <c r="I145" s="1836"/>
      <c r="J145" s="1836"/>
      <c r="K145" s="1836"/>
      <c r="L145" s="1836"/>
      <c r="M145" s="1836"/>
      <c r="N145" s="1836"/>
      <c r="O145" s="1836"/>
      <c r="P145" s="1836"/>
      <c r="Q145" s="1836"/>
      <c r="R145" s="1836"/>
      <c r="S145" s="1836"/>
      <c r="T145" s="1836"/>
      <c r="U145" s="1836"/>
      <c r="V145" s="1836"/>
      <c r="W145" s="1836"/>
      <c r="X145" s="1836"/>
      <c r="Y145" s="1836"/>
      <c r="Z145" s="1836"/>
    </row>
    <row r="146" spans="1:26" ht="15.75" customHeight="1">
      <c r="A146" s="1836"/>
      <c r="B146" s="1836"/>
      <c r="C146" s="1836"/>
      <c r="D146" s="1836"/>
      <c r="E146" s="1836"/>
      <c r="F146" s="1836"/>
      <c r="G146" s="1836"/>
      <c r="H146" s="1836"/>
      <c r="I146" s="1836"/>
      <c r="J146" s="1836"/>
      <c r="K146" s="1836"/>
      <c r="L146" s="1836"/>
      <c r="M146" s="1836"/>
      <c r="N146" s="1836"/>
      <c r="O146" s="1836"/>
      <c r="P146" s="1836"/>
      <c r="Q146" s="1836"/>
      <c r="R146" s="1836"/>
      <c r="S146" s="1836"/>
      <c r="T146" s="1836"/>
      <c r="U146" s="1836"/>
      <c r="V146" s="1836"/>
      <c r="W146" s="1836"/>
      <c r="X146" s="1836"/>
      <c r="Y146" s="1836"/>
      <c r="Z146" s="1836"/>
    </row>
    <row r="147" spans="1:26" ht="15.75" customHeight="1">
      <c r="A147" s="1836"/>
      <c r="B147" s="1836"/>
      <c r="C147" s="1836"/>
      <c r="D147" s="1836"/>
      <c r="E147" s="1836"/>
      <c r="F147" s="1836"/>
      <c r="G147" s="1836"/>
      <c r="H147" s="1836"/>
      <c r="I147" s="1836"/>
      <c r="J147" s="1836"/>
      <c r="K147" s="1836"/>
      <c r="L147" s="1836"/>
      <c r="M147" s="1836"/>
      <c r="N147" s="1836"/>
      <c r="O147" s="1836"/>
      <c r="P147" s="1836"/>
      <c r="Q147" s="1836"/>
      <c r="R147" s="1836"/>
      <c r="S147" s="1836"/>
      <c r="T147" s="1836"/>
      <c r="U147" s="1836"/>
      <c r="V147" s="1836"/>
      <c r="W147" s="1836"/>
      <c r="X147" s="1836"/>
      <c r="Y147" s="1836"/>
      <c r="Z147" s="1836"/>
    </row>
    <row r="148" spans="1:26" ht="15.75" customHeight="1">
      <c r="A148" s="1836"/>
      <c r="B148" s="1836"/>
      <c r="C148" s="1836"/>
      <c r="D148" s="1836"/>
      <c r="E148" s="1836"/>
      <c r="F148" s="1836"/>
      <c r="G148" s="1836"/>
      <c r="H148" s="1836"/>
      <c r="I148" s="1836"/>
      <c r="J148" s="1836"/>
      <c r="K148" s="1836"/>
      <c r="L148" s="1836"/>
      <c r="M148" s="1836"/>
      <c r="N148" s="1836"/>
      <c r="O148" s="1836"/>
      <c r="P148" s="1836"/>
      <c r="Q148" s="1836"/>
      <c r="R148" s="1836"/>
      <c r="S148" s="1836"/>
      <c r="T148" s="1836"/>
      <c r="U148" s="1836"/>
      <c r="V148" s="1836"/>
      <c r="W148" s="1836"/>
      <c r="X148" s="1836"/>
      <c r="Y148" s="1836"/>
      <c r="Z148" s="1836"/>
    </row>
    <row r="149" spans="1:26" ht="15.75" customHeight="1">
      <c r="A149" s="1836"/>
      <c r="B149" s="1836"/>
      <c r="C149" s="1836"/>
      <c r="D149" s="1836"/>
      <c r="E149" s="1836"/>
      <c r="F149" s="1836"/>
      <c r="G149" s="1836"/>
      <c r="H149" s="1836"/>
      <c r="I149" s="1836"/>
      <c r="J149" s="1836"/>
      <c r="K149" s="1836"/>
      <c r="L149" s="1836"/>
      <c r="M149" s="1836"/>
      <c r="N149" s="1836"/>
      <c r="O149" s="1836"/>
      <c r="P149" s="1836"/>
      <c r="Q149" s="1836"/>
      <c r="R149" s="1836"/>
      <c r="S149" s="1836"/>
      <c r="T149" s="1836"/>
      <c r="U149" s="1836"/>
      <c r="V149" s="1836"/>
      <c r="W149" s="1836"/>
      <c r="X149" s="1836"/>
      <c r="Y149" s="1836"/>
      <c r="Z149" s="1836"/>
    </row>
    <row r="150" spans="1:26" ht="15.75" customHeight="1">
      <c r="A150" s="1836"/>
      <c r="B150" s="1836"/>
      <c r="C150" s="1836"/>
      <c r="D150" s="1836"/>
      <c r="E150" s="1836"/>
      <c r="F150" s="1836"/>
      <c r="G150" s="1836"/>
      <c r="H150" s="1836"/>
      <c r="I150" s="1836"/>
      <c r="J150" s="1836"/>
      <c r="K150" s="1836"/>
      <c r="L150" s="1836"/>
      <c r="M150" s="1836"/>
      <c r="N150" s="1836"/>
      <c r="O150" s="1836"/>
      <c r="P150" s="1836"/>
      <c r="Q150" s="1836"/>
      <c r="R150" s="1836"/>
      <c r="S150" s="1836"/>
      <c r="T150" s="1836"/>
      <c r="U150" s="1836"/>
      <c r="V150" s="1836"/>
      <c r="W150" s="1836"/>
      <c r="X150" s="1836"/>
      <c r="Y150" s="1836"/>
      <c r="Z150" s="1836"/>
    </row>
    <row r="151" spans="1:26" ht="15.75" customHeight="1">
      <c r="A151" s="1836"/>
      <c r="B151" s="1836"/>
      <c r="C151" s="1836"/>
      <c r="D151" s="1836"/>
      <c r="E151" s="1836"/>
      <c r="F151" s="1836"/>
      <c r="G151" s="1836"/>
      <c r="H151" s="1836"/>
      <c r="I151" s="1836"/>
      <c r="J151" s="1836"/>
      <c r="K151" s="1836"/>
      <c r="L151" s="1836"/>
      <c r="M151" s="1836"/>
      <c r="N151" s="1836"/>
      <c r="O151" s="1836"/>
      <c r="P151" s="1836"/>
      <c r="Q151" s="1836"/>
      <c r="R151" s="1836"/>
      <c r="S151" s="1836"/>
      <c r="T151" s="1836"/>
      <c r="U151" s="1836"/>
      <c r="V151" s="1836"/>
      <c r="W151" s="1836"/>
      <c r="X151" s="1836"/>
      <c r="Y151" s="1836"/>
      <c r="Z151" s="1836"/>
    </row>
    <row r="152" spans="1:26" ht="15.75" customHeight="1">
      <c r="A152" s="1836"/>
      <c r="B152" s="1836"/>
      <c r="C152" s="1836"/>
      <c r="D152" s="1836"/>
      <c r="E152" s="1836"/>
      <c r="F152" s="1836"/>
      <c r="G152" s="1836"/>
      <c r="H152" s="1836"/>
      <c r="I152" s="1836"/>
      <c r="J152" s="1836"/>
      <c r="K152" s="1836"/>
      <c r="L152" s="1836"/>
      <c r="M152" s="1836"/>
      <c r="N152" s="1836"/>
      <c r="O152" s="1836"/>
      <c r="P152" s="1836"/>
      <c r="Q152" s="1836"/>
      <c r="R152" s="1836"/>
      <c r="S152" s="1836"/>
      <c r="T152" s="1836"/>
      <c r="U152" s="1836"/>
      <c r="V152" s="1836"/>
      <c r="W152" s="1836"/>
      <c r="X152" s="1836"/>
      <c r="Y152" s="1836"/>
      <c r="Z152" s="1836"/>
    </row>
    <row r="153" spans="1:26" ht="15.75" customHeight="1">
      <c r="A153" s="1836"/>
      <c r="B153" s="1836"/>
      <c r="C153" s="1836"/>
      <c r="D153" s="1836"/>
      <c r="E153" s="1836"/>
      <c r="F153" s="1836"/>
      <c r="G153" s="1836"/>
      <c r="H153" s="1836"/>
      <c r="I153" s="1836"/>
      <c r="J153" s="1836"/>
      <c r="K153" s="1836"/>
      <c r="L153" s="1836"/>
      <c r="M153" s="1836"/>
      <c r="N153" s="1836"/>
      <c r="O153" s="1836"/>
      <c r="P153" s="1836"/>
      <c r="Q153" s="1836"/>
      <c r="R153" s="1836"/>
      <c r="S153" s="1836"/>
      <c r="T153" s="1836"/>
      <c r="U153" s="1836"/>
      <c r="V153" s="1836"/>
      <c r="W153" s="1836"/>
      <c r="X153" s="1836"/>
      <c r="Y153" s="1836"/>
      <c r="Z153" s="1836"/>
    </row>
    <row r="154" spans="1:26" ht="15.75" customHeight="1">
      <c r="A154" s="1836"/>
      <c r="B154" s="1836"/>
      <c r="C154" s="1836"/>
      <c r="D154" s="1836"/>
      <c r="E154" s="1836"/>
      <c r="F154" s="1836"/>
      <c r="G154" s="1836"/>
      <c r="H154" s="1836"/>
      <c r="I154" s="1836"/>
      <c r="J154" s="1836"/>
      <c r="K154" s="1836"/>
      <c r="L154" s="1836"/>
      <c r="M154" s="1836"/>
      <c r="N154" s="1836"/>
      <c r="O154" s="1836"/>
      <c r="P154" s="1836"/>
      <c r="Q154" s="1836"/>
      <c r="R154" s="1836"/>
      <c r="S154" s="1836"/>
      <c r="T154" s="1836"/>
      <c r="U154" s="1836"/>
      <c r="V154" s="1836"/>
      <c r="W154" s="1836"/>
      <c r="X154" s="1836"/>
      <c r="Y154" s="1836"/>
      <c r="Z154" s="1836"/>
    </row>
    <row r="155" spans="1:26" ht="15.75" customHeight="1">
      <c r="A155" s="1836"/>
      <c r="B155" s="1836"/>
      <c r="C155" s="1836"/>
      <c r="D155" s="1836"/>
      <c r="E155" s="1836"/>
      <c r="F155" s="1836"/>
      <c r="G155" s="1836"/>
      <c r="H155" s="1836"/>
      <c r="I155" s="1836"/>
      <c r="J155" s="1836"/>
      <c r="K155" s="1836"/>
      <c r="L155" s="1836"/>
      <c r="M155" s="1836"/>
      <c r="N155" s="1836"/>
      <c r="O155" s="1836"/>
      <c r="P155" s="1836"/>
      <c r="Q155" s="1836"/>
      <c r="R155" s="1836"/>
      <c r="S155" s="1836"/>
      <c r="T155" s="1836"/>
      <c r="U155" s="1836"/>
      <c r="V155" s="1836"/>
      <c r="W155" s="1836"/>
      <c r="X155" s="1836"/>
      <c r="Y155" s="1836"/>
      <c r="Z155" s="1836"/>
    </row>
    <row r="156" spans="1:26" ht="15.75" customHeight="1">
      <c r="A156" s="1836"/>
      <c r="B156" s="1836"/>
      <c r="C156" s="1836"/>
      <c r="D156" s="1836"/>
      <c r="E156" s="1836"/>
      <c r="F156" s="1836"/>
      <c r="G156" s="1836"/>
      <c r="H156" s="1836"/>
      <c r="I156" s="1836"/>
      <c r="J156" s="1836"/>
      <c r="K156" s="1836"/>
      <c r="L156" s="1836"/>
      <c r="M156" s="1836"/>
      <c r="N156" s="1836"/>
      <c r="O156" s="1836"/>
      <c r="P156" s="1836"/>
      <c r="Q156" s="1836"/>
      <c r="R156" s="1836"/>
      <c r="S156" s="1836"/>
      <c r="T156" s="1836"/>
      <c r="U156" s="1836"/>
      <c r="V156" s="1836"/>
      <c r="W156" s="1836"/>
      <c r="X156" s="1836"/>
      <c r="Y156" s="1836"/>
      <c r="Z156" s="1836"/>
    </row>
    <row r="157" spans="1:26" ht="15.75" customHeight="1">
      <c r="A157" s="1836"/>
      <c r="B157" s="1836"/>
      <c r="C157" s="1836"/>
      <c r="D157" s="1836"/>
      <c r="E157" s="1836"/>
      <c r="F157" s="1836"/>
      <c r="G157" s="1836"/>
      <c r="H157" s="1836"/>
      <c r="I157" s="1836"/>
      <c r="J157" s="1836"/>
      <c r="K157" s="1836"/>
      <c r="L157" s="1836"/>
      <c r="M157" s="1836"/>
      <c r="N157" s="1836"/>
      <c r="O157" s="1836"/>
      <c r="P157" s="1836"/>
      <c r="Q157" s="1836"/>
      <c r="R157" s="1836"/>
      <c r="S157" s="1836"/>
      <c r="T157" s="1836"/>
      <c r="U157" s="1836"/>
      <c r="V157" s="1836"/>
      <c r="W157" s="1836"/>
      <c r="X157" s="1836"/>
      <c r="Y157" s="1836"/>
      <c r="Z157" s="1836"/>
    </row>
    <row r="158" spans="1:26" ht="15.75" customHeight="1">
      <c r="A158" s="1836"/>
      <c r="B158" s="1836"/>
      <c r="C158" s="1836"/>
      <c r="D158" s="1836"/>
      <c r="E158" s="1836"/>
      <c r="F158" s="1836"/>
      <c r="G158" s="1836"/>
      <c r="H158" s="1836"/>
      <c r="I158" s="1836"/>
      <c r="J158" s="1836"/>
      <c r="K158" s="1836"/>
      <c r="L158" s="1836"/>
      <c r="M158" s="1836"/>
      <c r="N158" s="1836"/>
      <c r="O158" s="1836"/>
      <c r="P158" s="1836"/>
      <c r="Q158" s="1836"/>
      <c r="R158" s="1836"/>
      <c r="S158" s="1836"/>
      <c r="T158" s="1836"/>
      <c r="U158" s="1836"/>
      <c r="V158" s="1836"/>
      <c r="W158" s="1836"/>
      <c r="X158" s="1836"/>
      <c r="Y158" s="1836"/>
      <c r="Z158" s="1836"/>
    </row>
    <row r="159" spans="1:26" ht="15.75" customHeight="1">
      <c r="A159" s="1836"/>
      <c r="B159" s="1836"/>
      <c r="C159" s="1836"/>
      <c r="D159" s="1836"/>
      <c r="E159" s="1836"/>
      <c r="F159" s="1836"/>
      <c r="G159" s="1836"/>
      <c r="H159" s="1836"/>
      <c r="I159" s="1836"/>
      <c r="J159" s="1836"/>
      <c r="K159" s="1836"/>
      <c r="L159" s="1836"/>
      <c r="M159" s="1836"/>
      <c r="N159" s="1836"/>
      <c r="O159" s="1836"/>
      <c r="P159" s="1836"/>
      <c r="Q159" s="1836"/>
      <c r="R159" s="1836"/>
      <c r="S159" s="1836"/>
      <c r="T159" s="1836"/>
      <c r="U159" s="1836"/>
      <c r="V159" s="1836"/>
      <c r="W159" s="1836"/>
      <c r="X159" s="1836"/>
      <c r="Y159" s="1836"/>
      <c r="Z159" s="1836"/>
    </row>
    <row r="160" spans="1:26" ht="15.75" customHeight="1">
      <c r="A160" s="1836"/>
      <c r="B160" s="1836"/>
      <c r="C160" s="1836"/>
      <c r="D160" s="1836"/>
      <c r="E160" s="1836"/>
      <c r="F160" s="1836"/>
      <c r="G160" s="1836"/>
      <c r="H160" s="1836"/>
      <c r="I160" s="1836"/>
      <c r="J160" s="1836"/>
      <c r="K160" s="1836"/>
      <c r="L160" s="1836"/>
      <c r="M160" s="1836"/>
      <c r="N160" s="1836"/>
      <c r="O160" s="1836"/>
      <c r="P160" s="1836"/>
      <c r="Q160" s="1836"/>
      <c r="R160" s="1836"/>
      <c r="S160" s="1836"/>
      <c r="T160" s="1836"/>
      <c r="U160" s="1836"/>
      <c r="V160" s="1836"/>
      <c r="W160" s="1836"/>
      <c r="X160" s="1836"/>
      <c r="Y160" s="1836"/>
      <c r="Z160" s="1836"/>
    </row>
    <row r="161" spans="1:26" ht="15.75" customHeight="1">
      <c r="A161" s="1836"/>
      <c r="B161" s="1836"/>
      <c r="C161" s="1836"/>
      <c r="D161" s="1836"/>
      <c r="E161" s="1836"/>
      <c r="F161" s="1836"/>
      <c r="G161" s="1836"/>
      <c r="H161" s="1836"/>
      <c r="I161" s="1836"/>
      <c r="J161" s="1836"/>
      <c r="K161" s="1836"/>
      <c r="L161" s="1836"/>
      <c r="M161" s="1836"/>
      <c r="N161" s="1836"/>
      <c r="O161" s="1836"/>
      <c r="P161" s="1836"/>
      <c r="Q161" s="1836"/>
      <c r="R161" s="1836"/>
      <c r="S161" s="1836"/>
      <c r="T161" s="1836"/>
      <c r="U161" s="1836"/>
      <c r="V161" s="1836"/>
      <c r="W161" s="1836"/>
      <c r="X161" s="1836"/>
      <c r="Y161" s="1836"/>
      <c r="Z161" s="1836"/>
    </row>
    <row r="162" spans="1:26" ht="15.75" customHeight="1">
      <c r="A162" s="1836"/>
      <c r="B162" s="1836"/>
      <c r="C162" s="1836"/>
      <c r="D162" s="1836"/>
      <c r="E162" s="1836"/>
      <c r="F162" s="1836"/>
      <c r="G162" s="1836"/>
      <c r="H162" s="1836"/>
      <c r="I162" s="1836"/>
      <c r="J162" s="1836"/>
      <c r="K162" s="1836"/>
      <c r="L162" s="1836"/>
      <c r="M162" s="1836"/>
      <c r="N162" s="1836"/>
      <c r="O162" s="1836"/>
      <c r="P162" s="1836"/>
      <c r="Q162" s="1836"/>
      <c r="R162" s="1836"/>
      <c r="S162" s="1836"/>
      <c r="T162" s="1836"/>
      <c r="U162" s="1836"/>
      <c r="V162" s="1836"/>
      <c r="W162" s="1836"/>
      <c r="X162" s="1836"/>
      <c r="Y162" s="1836"/>
      <c r="Z162" s="1836"/>
    </row>
    <row r="163" spans="1:26" ht="15.75" customHeight="1">
      <c r="A163" s="1836"/>
      <c r="B163" s="1836"/>
      <c r="C163" s="1836"/>
      <c r="D163" s="1836"/>
      <c r="E163" s="1836"/>
      <c r="F163" s="1836"/>
      <c r="G163" s="1836"/>
      <c r="H163" s="1836"/>
      <c r="I163" s="1836"/>
      <c r="J163" s="1836"/>
      <c r="K163" s="1836"/>
      <c r="L163" s="1836"/>
      <c r="M163" s="1836"/>
      <c r="N163" s="1836"/>
      <c r="O163" s="1836"/>
      <c r="P163" s="1836"/>
      <c r="Q163" s="1836"/>
      <c r="R163" s="1836"/>
      <c r="S163" s="1836"/>
      <c r="T163" s="1836"/>
      <c r="U163" s="1836"/>
      <c r="V163" s="1836"/>
      <c r="W163" s="1836"/>
      <c r="X163" s="1836"/>
      <c r="Y163" s="1836"/>
      <c r="Z163" s="1836"/>
    </row>
    <row r="164" spans="1:26" ht="15.75" customHeight="1">
      <c r="A164" s="1836"/>
      <c r="B164" s="1836"/>
      <c r="C164" s="1836"/>
      <c r="D164" s="1836"/>
      <c r="E164" s="1836"/>
      <c r="F164" s="1836"/>
      <c r="G164" s="1836"/>
      <c r="H164" s="1836"/>
      <c r="I164" s="1836"/>
      <c r="J164" s="1836"/>
      <c r="K164" s="1836"/>
      <c r="L164" s="1836"/>
      <c r="M164" s="1836"/>
      <c r="N164" s="1836"/>
      <c r="O164" s="1836"/>
      <c r="P164" s="1836"/>
      <c r="Q164" s="1836"/>
      <c r="R164" s="1836"/>
      <c r="S164" s="1836"/>
      <c r="T164" s="1836"/>
      <c r="U164" s="1836"/>
      <c r="V164" s="1836"/>
      <c r="W164" s="1836"/>
      <c r="X164" s="1836"/>
      <c r="Y164" s="1836"/>
      <c r="Z164" s="1836"/>
    </row>
    <row r="165" spans="1:26" ht="15.75" customHeight="1">
      <c r="A165" s="1836"/>
      <c r="B165" s="1836"/>
      <c r="C165" s="1836"/>
      <c r="D165" s="1836"/>
      <c r="E165" s="1836"/>
      <c r="F165" s="1836"/>
      <c r="G165" s="1836"/>
      <c r="H165" s="1836"/>
      <c r="I165" s="1836"/>
      <c r="J165" s="1836"/>
      <c r="K165" s="1836"/>
      <c r="L165" s="1836"/>
      <c r="M165" s="1836"/>
      <c r="N165" s="1836"/>
      <c r="O165" s="1836"/>
      <c r="P165" s="1836"/>
      <c r="Q165" s="1836"/>
      <c r="R165" s="1836"/>
      <c r="S165" s="1836"/>
      <c r="T165" s="1836"/>
      <c r="U165" s="1836"/>
      <c r="V165" s="1836"/>
      <c r="W165" s="1836"/>
      <c r="X165" s="1836"/>
      <c r="Y165" s="1836"/>
      <c r="Z165" s="1836"/>
    </row>
    <row r="166" spans="1:26" ht="15.75" customHeight="1">
      <c r="A166" s="1836"/>
      <c r="B166" s="1836"/>
      <c r="C166" s="1836"/>
      <c r="D166" s="1836"/>
      <c r="E166" s="1836"/>
      <c r="F166" s="1836"/>
      <c r="G166" s="1836"/>
      <c r="H166" s="1836"/>
      <c r="I166" s="1836"/>
      <c r="J166" s="1836"/>
      <c r="K166" s="1836"/>
      <c r="L166" s="1836"/>
      <c r="M166" s="1836"/>
      <c r="N166" s="1836"/>
      <c r="O166" s="1836"/>
      <c r="P166" s="1836"/>
      <c r="Q166" s="1836"/>
      <c r="R166" s="1836"/>
      <c r="S166" s="1836"/>
      <c r="T166" s="1836"/>
      <c r="U166" s="1836"/>
      <c r="V166" s="1836"/>
      <c r="W166" s="1836"/>
      <c r="X166" s="1836"/>
      <c r="Y166" s="1836"/>
      <c r="Z166" s="1836"/>
    </row>
    <row r="167" spans="1:26" ht="15.75" customHeight="1">
      <c r="A167" s="1836"/>
      <c r="B167" s="1836"/>
      <c r="C167" s="1836"/>
      <c r="D167" s="1836"/>
      <c r="E167" s="1836"/>
      <c r="F167" s="1836"/>
      <c r="G167" s="1836"/>
      <c r="H167" s="1836"/>
      <c r="I167" s="1836"/>
      <c r="J167" s="1836"/>
      <c r="K167" s="1836"/>
      <c r="L167" s="1836"/>
      <c r="M167" s="1836"/>
      <c r="N167" s="1836"/>
      <c r="O167" s="1836"/>
      <c r="P167" s="1836"/>
      <c r="Q167" s="1836"/>
      <c r="R167" s="1836"/>
      <c r="S167" s="1836"/>
      <c r="T167" s="1836"/>
      <c r="U167" s="1836"/>
      <c r="V167" s="1836"/>
      <c r="W167" s="1836"/>
      <c r="X167" s="1836"/>
      <c r="Y167" s="1836"/>
      <c r="Z167" s="1836"/>
    </row>
    <row r="168" spans="1:26" ht="15.75" customHeight="1">
      <c r="A168" s="1836"/>
      <c r="B168" s="1836"/>
      <c r="C168" s="1836"/>
      <c r="D168" s="1836"/>
      <c r="E168" s="1836"/>
      <c r="F168" s="1836"/>
      <c r="G168" s="1836"/>
      <c r="H168" s="1836"/>
      <c r="I168" s="1836"/>
      <c r="J168" s="1836"/>
      <c r="K168" s="1836"/>
      <c r="L168" s="1836"/>
      <c r="M168" s="1836"/>
      <c r="N168" s="1836"/>
      <c r="O168" s="1836"/>
      <c r="P168" s="1836"/>
      <c r="Q168" s="1836"/>
      <c r="R168" s="1836"/>
      <c r="S168" s="1836"/>
      <c r="T168" s="1836"/>
      <c r="U168" s="1836"/>
      <c r="V168" s="1836"/>
      <c r="W168" s="1836"/>
      <c r="X168" s="1836"/>
      <c r="Y168" s="1836"/>
      <c r="Z168" s="1836"/>
    </row>
    <row r="169" spans="1:26" ht="15.75" customHeight="1">
      <c r="A169" s="1836"/>
      <c r="B169" s="1836"/>
      <c r="C169" s="1836"/>
      <c r="D169" s="1836"/>
      <c r="E169" s="1836"/>
      <c r="F169" s="1836"/>
      <c r="G169" s="1836"/>
      <c r="H169" s="1836"/>
      <c r="I169" s="1836"/>
      <c r="J169" s="1836"/>
      <c r="K169" s="1836"/>
      <c r="L169" s="1836"/>
      <c r="M169" s="1836"/>
      <c r="N169" s="1836"/>
      <c r="O169" s="1836"/>
      <c r="P169" s="1836"/>
      <c r="Q169" s="1836"/>
      <c r="R169" s="1836"/>
      <c r="S169" s="1836"/>
      <c r="T169" s="1836"/>
      <c r="U169" s="1836"/>
      <c r="V169" s="1836"/>
      <c r="W169" s="1836"/>
      <c r="X169" s="1836"/>
      <c r="Y169" s="1836"/>
      <c r="Z169" s="1836"/>
    </row>
    <row r="170" spans="1:26" ht="15.75" customHeight="1">
      <c r="A170" s="1836"/>
      <c r="B170" s="1836"/>
      <c r="C170" s="1836"/>
      <c r="D170" s="1836"/>
      <c r="E170" s="1836"/>
      <c r="F170" s="1836"/>
      <c r="G170" s="1836"/>
      <c r="H170" s="1836"/>
      <c r="I170" s="1836"/>
      <c r="J170" s="1836"/>
      <c r="K170" s="1836"/>
      <c r="L170" s="1836"/>
      <c r="M170" s="1836"/>
      <c r="N170" s="1836"/>
      <c r="O170" s="1836"/>
      <c r="P170" s="1836"/>
      <c r="Q170" s="1836"/>
      <c r="R170" s="1836"/>
      <c r="S170" s="1836"/>
      <c r="T170" s="1836"/>
      <c r="U170" s="1836"/>
      <c r="V170" s="1836"/>
      <c r="W170" s="1836"/>
      <c r="X170" s="1836"/>
      <c r="Y170" s="1836"/>
      <c r="Z170" s="1836"/>
    </row>
    <row r="171" spans="1:26" ht="15.75" customHeight="1">
      <c r="A171" s="1836"/>
      <c r="B171" s="1836"/>
      <c r="C171" s="1836"/>
      <c r="D171" s="1836"/>
      <c r="E171" s="1836"/>
      <c r="F171" s="1836"/>
      <c r="G171" s="1836"/>
      <c r="H171" s="1836"/>
      <c r="I171" s="1836"/>
      <c r="J171" s="1836"/>
      <c r="K171" s="1836"/>
      <c r="L171" s="1836"/>
      <c r="M171" s="1836"/>
      <c r="N171" s="1836"/>
      <c r="O171" s="1836"/>
      <c r="P171" s="1836"/>
      <c r="Q171" s="1836"/>
      <c r="R171" s="1836"/>
      <c r="S171" s="1836"/>
      <c r="T171" s="1836"/>
      <c r="U171" s="1836"/>
      <c r="V171" s="1836"/>
      <c r="W171" s="1836"/>
      <c r="X171" s="1836"/>
      <c r="Y171" s="1836"/>
      <c r="Z171" s="1836"/>
    </row>
    <row r="172" spans="1:26" ht="15.75" customHeight="1">
      <c r="A172" s="1836"/>
      <c r="B172" s="1836"/>
      <c r="C172" s="1836"/>
      <c r="D172" s="1836"/>
      <c r="E172" s="1836"/>
      <c r="F172" s="1836"/>
      <c r="G172" s="1836"/>
      <c r="H172" s="1836"/>
      <c r="I172" s="1836"/>
      <c r="J172" s="1836"/>
      <c r="K172" s="1836"/>
      <c r="L172" s="1836"/>
      <c r="M172" s="1836"/>
      <c r="N172" s="1836"/>
      <c r="O172" s="1836"/>
      <c r="P172" s="1836"/>
      <c r="Q172" s="1836"/>
      <c r="R172" s="1836"/>
      <c r="S172" s="1836"/>
      <c r="T172" s="1836"/>
      <c r="U172" s="1836"/>
      <c r="V172" s="1836"/>
      <c r="W172" s="1836"/>
      <c r="X172" s="1836"/>
      <c r="Y172" s="1836"/>
      <c r="Z172" s="1836"/>
    </row>
    <row r="173" spans="1:26" ht="15.75" customHeight="1">
      <c r="A173" s="1836"/>
      <c r="B173" s="1836"/>
      <c r="C173" s="1836"/>
      <c r="D173" s="1836"/>
      <c r="E173" s="1836"/>
      <c r="F173" s="1836"/>
      <c r="G173" s="1836"/>
      <c r="H173" s="1836"/>
      <c r="I173" s="1836"/>
      <c r="J173" s="1836"/>
      <c r="K173" s="1836"/>
      <c r="L173" s="1836"/>
      <c r="M173" s="1836"/>
      <c r="N173" s="1836"/>
      <c r="O173" s="1836"/>
      <c r="P173" s="1836"/>
      <c r="Q173" s="1836"/>
      <c r="R173" s="1836"/>
      <c r="S173" s="1836"/>
      <c r="T173" s="1836"/>
      <c r="U173" s="1836"/>
      <c r="V173" s="1836"/>
      <c r="W173" s="1836"/>
      <c r="X173" s="1836"/>
      <c r="Y173" s="1836"/>
      <c r="Z173" s="1836"/>
    </row>
    <row r="174" spans="1:26" ht="15.75" customHeight="1">
      <c r="A174" s="1836"/>
      <c r="B174" s="1836"/>
      <c r="C174" s="1836"/>
      <c r="D174" s="1836"/>
      <c r="E174" s="1836"/>
      <c r="F174" s="1836"/>
      <c r="G174" s="1836"/>
      <c r="H174" s="1836"/>
      <c r="I174" s="1836"/>
      <c r="J174" s="1836"/>
      <c r="K174" s="1836"/>
      <c r="L174" s="1836"/>
      <c r="M174" s="1836"/>
      <c r="N174" s="1836"/>
      <c r="O174" s="1836"/>
      <c r="P174" s="1836"/>
      <c r="Q174" s="1836"/>
      <c r="R174" s="1836"/>
      <c r="S174" s="1836"/>
      <c r="T174" s="1836"/>
      <c r="U174" s="1836"/>
      <c r="V174" s="1836"/>
      <c r="W174" s="1836"/>
      <c r="X174" s="1836"/>
      <c r="Y174" s="1836"/>
      <c r="Z174" s="1836"/>
    </row>
    <row r="175" spans="1:26" ht="15.75" customHeight="1">
      <c r="A175" s="1836"/>
      <c r="B175" s="1836"/>
      <c r="C175" s="1836"/>
      <c r="D175" s="1836"/>
      <c r="E175" s="1836"/>
      <c r="F175" s="1836"/>
      <c r="G175" s="1836"/>
      <c r="H175" s="1836"/>
      <c r="I175" s="1836"/>
      <c r="J175" s="1836"/>
      <c r="K175" s="1836"/>
      <c r="L175" s="1836"/>
      <c r="M175" s="1836"/>
      <c r="N175" s="1836"/>
      <c r="O175" s="1836"/>
      <c r="P175" s="1836"/>
      <c r="Q175" s="1836"/>
      <c r="R175" s="1836"/>
      <c r="S175" s="1836"/>
      <c r="T175" s="1836"/>
      <c r="U175" s="1836"/>
      <c r="V175" s="1836"/>
      <c r="W175" s="1836"/>
      <c r="X175" s="1836"/>
      <c r="Y175" s="1836"/>
      <c r="Z175" s="1836"/>
    </row>
    <row r="176" spans="1:26" ht="15.75" customHeight="1">
      <c r="A176" s="1836"/>
      <c r="B176" s="1836"/>
      <c r="C176" s="1836"/>
      <c r="D176" s="1836"/>
      <c r="E176" s="1836"/>
      <c r="F176" s="1836"/>
      <c r="G176" s="1836"/>
      <c r="H176" s="1836"/>
      <c r="I176" s="1836"/>
      <c r="J176" s="1836"/>
      <c r="K176" s="1836"/>
      <c r="L176" s="1836"/>
      <c r="M176" s="1836"/>
      <c r="N176" s="1836"/>
      <c r="O176" s="1836"/>
      <c r="P176" s="1836"/>
      <c r="Q176" s="1836"/>
      <c r="R176" s="1836"/>
      <c r="S176" s="1836"/>
      <c r="T176" s="1836"/>
      <c r="U176" s="1836"/>
      <c r="V176" s="1836"/>
      <c r="W176" s="1836"/>
      <c r="X176" s="1836"/>
      <c r="Y176" s="1836"/>
      <c r="Z176" s="1836"/>
    </row>
    <row r="177" spans="1:26" ht="15.75" customHeight="1">
      <c r="A177" s="1836"/>
      <c r="B177" s="1836"/>
      <c r="C177" s="1836"/>
      <c r="D177" s="1836"/>
      <c r="E177" s="1836"/>
      <c r="F177" s="1836"/>
      <c r="G177" s="1836"/>
      <c r="H177" s="1836"/>
      <c r="I177" s="1836"/>
      <c r="J177" s="1836"/>
      <c r="K177" s="1836"/>
      <c r="L177" s="1836"/>
      <c r="M177" s="1836"/>
      <c r="N177" s="1836"/>
      <c r="O177" s="1836"/>
      <c r="P177" s="1836"/>
      <c r="Q177" s="1836"/>
      <c r="R177" s="1836"/>
      <c r="S177" s="1836"/>
      <c r="T177" s="1836"/>
      <c r="U177" s="1836"/>
      <c r="V177" s="1836"/>
      <c r="W177" s="1836"/>
      <c r="X177" s="1836"/>
      <c r="Y177" s="1836"/>
      <c r="Z177" s="1836"/>
    </row>
    <row r="178" spans="1:26" ht="15.75" customHeight="1">
      <c r="A178" s="1836"/>
      <c r="B178" s="1836"/>
      <c r="C178" s="1836"/>
      <c r="D178" s="1836"/>
      <c r="E178" s="1836"/>
      <c r="F178" s="1836"/>
      <c r="G178" s="1836"/>
      <c r="H178" s="1836"/>
      <c r="I178" s="1836"/>
      <c r="J178" s="1836"/>
      <c r="K178" s="1836"/>
      <c r="L178" s="1836"/>
      <c r="M178" s="1836"/>
      <c r="N178" s="1836"/>
      <c r="O178" s="1836"/>
      <c r="P178" s="1836"/>
      <c r="Q178" s="1836"/>
      <c r="R178" s="1836"/>
      <c r="S178" s="1836"/>
      <c r="T178" s="1836"/>
      <c r="U178" s="1836"/>
      <c r="V178" s="1836"/>
      <c r="W178" s="1836"/>
      <c r="X178" s="1836"/>
      <c r="Y178" s="1836"/>
      <c r="Z178" s="1836"/>
    </row>
    <row r="179" spans="1:26" ht="15.75" customHeight="1">
      <c r="A179" s="1836"/>
      <c r="B179" s="1836"/>
      <c r="C179" s="1836"/>
      <c r="D179" s="1836"/>
      <c r="E179" s="1836"/>
      <c r="F179" s="1836"/>
      <c r="G179" s="1836"/>
      <c r="H179" s="1836"/>
      <c r="I179" s="1836"/>
      <c r="J179" s="1836"/>
      <c r="K179" s="1836"/>
      <c r="L179" s="1836"/>
      <c r="M179" s="1836"/>
      <c r="N179" s="1836"/>
      <c r="O179" s="1836"/>
      <c r="P179" s="1836"/>
      <c r="Q179" s="1836"/>
      <c r="R179" s="1836"/>
      <c r="S179" s="1836"/>
      <c r="T179" s="1836"/>
      <c r="U179" s="1836"/>
      <c r="V179" s="1836"/>
      <c r="W179" s="1836"/>
      <c r="X179" s="1836"/>
      <c r="Y179" s="1836"/>
      <c r="Z179" s="1836"/>
    </row>
    <row r="180" spans="1:26" ht="15.75" customHeight="1">
      <c r="A180" s="1836"/>
      <c r="B180" s="1836"/>
      <c r="C180" s="1836"/>
      <c r="D180" s="1836"/>
      <c r="E180" s="1836"/>
      <c r="F180" s="1836"/>
      <c r="G180" s="1836"/>
      <c r="H180" s="1836"/>
      <c r="I180" s="1836"/>
      <c r="J180" s="1836"/>
      <c r="K180" s="1836"/>
      <c r="L180" s="1836"/>
      <c r="M180" s="1836"/>
      <c r="N180" s="1836"/>
      <c r="O180" s="1836"/>
      <c r="P180" s="1836"/>
      <c r="Q180" s="1836"/>
      <c r="R180" s="1836"/>
      <c r="S180" s="1836"/>
      <c r="T180" s="1836"/>
      <c r="U180" s="1836"/>
      <c r="V180" s="1836"/>
      <c r="W180" s="1836"/>
      <c r="X180" s="1836"/>
      <c r="Y180" s="1836"/>
      <c r="Z180" s="1836"/>
    </row>
    <row r="181" spans="1:26" ht="15.75" customHeight="1">
      <c r="A181" s="1836"/>
      <c r="B181" s="1836"/>
      <c r="C181" s="1836"/>
      <c r="D181" s="1836"/>
      <c r="E181" s="1836"/>
      <c r="F181" s="1836"/>
      <c r="G181" s="1836"/>
      <c r="H181" s="1836"/>
      <c r="I181" s="1836"/>
      <c r="J181" s="1836"/>
      <c r="K181" s="1836"/>
      <c r="L181" s="1836"/>
      <c r="M181" s="1836"/>
      <c r="N181" s="1836"/>
      <c r="O181" s="1836"/>
      <c r="P181" s="1836"/>
      <c r="Q181" s="1836"/>
      <c r="R181" s="1836"/>
      <c r="S181" s="1836"/>
      <c r="T181" s="1836"/>
      <c r="U181" s="1836"/>
      <c r="V181" s="1836"/>
      <c r="W181" s="1836"/>
      <c r="X181" s="1836"/>
      <c r="Y181" s="1836"/>
      <c r="Z181" s="1836"/>
    </row>
    <row r="182" spans="1:26" ht="15.75" customHeight="1">
      <c r="A182" s="1836"/>
      <c r="B182" s="1836"/>
      <c r="C182" s="1836"/>
      <c r="D182" s="1836"/>
      <c r="E182" s="1836"/>
      <c r="F182" s="1836"/>
      <c r="G182" s="1836"/>
      <c r="H182" s="1836"/>
      <c r="I182" s="1836"/>
      <c r="J182" s="1836"/>
      <c r="K182" s="1836"/>
      <c r="L182" s="1836"/>
      <c r="M182" s="1836"/>
      <c r="N182" s="1836"/>
      <c r="O182" s="1836"/>
      <c r="P182" s="1836"/>
      <c r="Q182" s="1836"/>
      <c r="R182" s="1836"/>
      <c r="S182" s="1836"/>
      <c r="T182" s="1836"/>
      <c r="U182" s="1836"/>
      <c r="V182" s="1836"/>
      <c r="W182" s="1836"/>
      <c r="X182" s="1836"/>
      <c r="Y182" s="1836"/>
      <c r="Z182" s="1836"/>
    </row>
    <row r="183" spans="1:26" ht="15.75" customHeight="1">
      <c r="A183" s="1836"/>
      <c r="B183" s="1836"/>
      <c r="C183" s="1836"/>
      <c r="D183" s="1836"/>
      <c r="E183" s="1836"/>
      <c r="F183" s="1836"/>
      <c r="G183" s="1836"/>
      <c r="H183" s="1836"/>
      <c r="I183" s="1836"/>
      <c r="J183" s="1836"/>
      <c r="K183" s="1836"/>
      <c r="L183" s="1836"/>
      <c r="M183" s="1836"/>
      <c r="N183" s="1836"/>
      <c r="O183" s="1836"/>
      <c r="P183" s="1836"/>
      <c r="Q183" s="1836"/>
      <c r="R183" s="1836"/>
      <c r="S183" s="1836"/>
      <c r="T183" s="1836"/>
      <c r="U183" s="1836"/>
      <c r="V183" s="1836"/>
      <c r="W183" s="1836"/>
      <c r="X183" s="1836"/>
      <c r="Y183" s="1836"/>
      <c r="Z183" s="1836"/>
    </row>
    <row r="184" spans="1:26" ht="15.75" customHeight="1">
      <c r="A184" s="1836"/>
      <c r="B184" s="1836"/>
      <c r="C184" s="1836"/>
      <c r="D184" s="1836"/>
      <c r="E184" s="1836"/>
      <c r="F184" s="1836"/>
      <c r="G184" s="1836"/>
      <c r="H184" s="1836"/>
      <c r="I184" s="1836"/>
      <c r="J184" s="1836"/>
      <c r="K184" s="1836"/>
      <c r="L184" s="1836"/>
      <c r="M184" s="1836"/>
      <c r="N184" s="1836"/>
      <c r="O184" s="1836"/>
      <c r="P184" s="1836"/>
      <c r="Q184" s="1836"/>
      <c r="R184" s="1836"/>
      <c r="S184" s="1836"/>
      <c r="T184" s="1836"/>
      <c r="U184" s="1836"/>
      <c r="V184" s="1836"/>
      <c r="W184" s="1836"/>
      <c r="X184" s="1836"/>
      <c r="Y184" s="1836"/>
      <c r="Z184" s="1836"/>
    </row>
    <row r="185" spans="1:26" ht="15.75" customHeight="1">
      <c r="A185" s="1836"/>
      <c r="B185" s="1836"/>
      <c r="C185" s="1836"/>
      <c r="D185" s="1836"/>
      <c r="E185" s="1836"/>
      <c r="F185" s="1836"/>
      <c r="G185" s="1836"/>
      <c r="H185" s="1836"/>
      <c r="I185" s="1836"/>
      <c r="J185" s="1836"/>
      <c r="K185" s="1836"/>
      <c r="L185" s="1836"/>
      <c r="M185" s="1836"/>
      <c r="N185" s="1836"/>
      <c r="O185" s="1836"/>
      <c r="P185" s="1836"/>
      <c r="Q185" s="1836"/>
      <c r="R185" s="1836"/>
      <c r="S185" s="1836"/>
      <c r="T185" s="1836"/>
      <c r="U185" s="1836"/>
      <c r="V185" s="1836"/>
      <c r="W185" s="1836"/>
      <c r="X185" s="1836"/>
      <c r="Y185" s="1836"/>
      <c r="Z185" s="1836"/>
    </row>
    <row r="186" spans="1:26" ht="15.75" customHeight="1">
      <c r="A186" s="1836"/>
      <c r="B186" s="1836"/>
      <c r="C186" s="1836"/>
      <c r="D186" s="1836"/>
      <c r="E186" s="1836"/>
      <c r="F186" s="1836"/>
      <c r="G186" s="1836"/>
      <c r="H186" s="1836"/>
      <c r="I186" s="1836"/>
      <c r="J186" s="1836"/>
      <c r="K186" s="1836"/>
      <c r="L186" s="1836"/>
      <c r="M186" s="1836"/>
      <c r="N186" s="1836"/>
      <c r="O186" s="1836"/>
      <c r="P186" s="1836"/>
      <c r="Q186" s="1836"/>
      <c r="R186" s="1836"/>
      <c r="S186" s="1836"/>
      <c r="T186" s="1836"/>
      <c r="U186" s="1836"/>
      <c r="V186" s="1836"/>
      <c r="W186" s="1836"/>
      <c r="X186" s="1836"/>
      <c r="Y186" s="1836"/>
      <c r="Z186" s="1836"/>
    </row>
    <row r="187" spans="1:26" ht="15.75" customHeight="1">
      <c r="A187" s="1836"/>
      <c r="B187" s="1836"/>
      <c r="C187" s="1836"/>
      <c r="D187" s="1836"/>
      <c r="E187" s="1836"/>
      <c r="F187" s="1836"/>
      <c r="G187" s="1836"/>
      <c r="H187" s="1836"/>
      <c r="I187" s="1836"/>
      <c r="J187" s="1836"/>
      <c r="K187" s="1836"/>
      <c r="L187" s="1836"/>
      <c r="M187" s="1836"/>
      <c r="N187" s="1836"/>
      <c r="O187" s="1836"/>
      <c r="P187" s="1836"/>
      <c r="Q187" s="1836"/>
      <c r="R187" s="1836"/>
      <c r="S187" s="1836"/>
      <c r="T187" s="1836"/>
      <c r="U187" s="1836"/>
      <c r="V187" s="1836"/>
      <c r="W187" s="1836"/>
      <c r="X187" s="1836"/>
      <c r="Y187" s="1836"/>
      <c r="Z187" s="1836"/>
    </row>
    <row r="188" spans="1:26" ht="15.75" customHeight="1">
      <c r="A188" s="1836"/>
      <c r="B188" s="1836"/>
      <c r="C188" s="1836"/>
      <c r="D188" s="1836"/>
      <c r="E188" s="1836"/>
      <c r="F188" s="1836"/>
      <c r="G188" s="1836"/>
      <c r="H188" s="1836"/>
      <c r="I188" s="1836"/>
      <c r="J188" s="1836"/>
      <c r="K188" s="1836"/>
      <c r="L188" s="1836"/>
      <c r="M188" s="1836"/>
      <c r="N188" s="1836"/>
      <c r="O188" s="1836"/>
      <c r="P188" s="1836"/>
      <c r="Q188" s="1836"/>
      <c r="R188" s="1836"/>
      <c r="S188" s="1836"/>
      <c r="T188" s="1836"/>
      <c r="U188" s="1836"/>
      <c r="V188" s="1836"/>
      <c r="W188" s="1836"/>
      <c r="X188" s="1836"/>
      <c r="Y188" s="1836"/>
      <c r="Z188" s="1836"/>
    </row>
    <row r="189" spans="1:26" ht="15.75" customHeight="1">
      <c r="A189" s="1836"/>
      <c r="B189" s="1836"/>
      <c r="C189" s="1836"/>
      <c r="D189" s="1836"/>
      <c r="E189" s="1836"/>
      <c r="F189" s="1836"/>
      <c r="G189" s="1836"/>
      <c r="H189" s="1836"/>
      <c r="I189" s="1836"/>
      <c r="J189" s="1836"/>
      <c r="K189" s="1836"/>
      <c r="L189" s="1836"/>
      <c r="M189" s="1836"/>
      <c r="N189" s="1836"/>
      <c r="O189" s="1836"/>
      <c r="P189" s="1836"/>
      <c r="Q189" s="1836"/>
      <c r="R189" s="1836"/>
      <c r="S189" s="1836"/>
      <c r="T189" s="1836"/>
      <c r="U189" s="1836"/>
      <c r="V189" s="1836"/>
      <c r="W189" s="1836"/>
      <c r="X189" s="1836"/>
      <c r="Y189" s="1836"/>
      <c r="Z189" s="1836"/>
    </row>
    <row r="190" spans="1:26" ht="15.75" customHeight="1">
      <c r="A190" s="1836"/>
      <c r="B190" s="1836"/>
      <c r="C190" s="1836"/>
      <c r="D190" s="1836"/>
      <c r="E190" s="1836"/>
      <c r="F190" s="1836"/>
      <c r="G190" s="1836"/>
      <c r="H190" s="1836"/>
      <c r="I190" s="1836"/>
      <c r="J190" s="1836"/>
      <c r="K190" s="1836"/>
      <c r="L190" s="1836"/>
      <c r="M190" s="1836"/>
      <c r="N190" s="1836"/>
      <c r="O190" s="1836"/>
      <c r="P190" s="1836"/>
      <c r="Q190" s="1836"/>
      <c r="R190" s="1836"/>
      <c r="S190" s="1836"/>
      <c r="T190" s="1836"/>
      <c r="U190" s="1836"/>
      <c r="V190" s="1836"/>
      <c r="W190" s="1836"/>
      <c r="X190" s="1836"/>
      <c r="Y190" s="1836"/>
      <c r="Z190" s="1836"/>
    </row>
    <row r="191" spans="1:26" ht="15.75" customHeight="1">
      <c r="A191" s="1836"/>
      <c r="B191" s="1836"/>
      <c r="C191" s="1836"/>
      <c r="D191" s="1836"/>
      <c r="E191" s="1836"/>
      <c r="F191" s="1836"/>
      <c r="G191" s="1836"/>
      <c r="H191" s="1836"/>
      <c r="I191" s="1836"/>
      <c r="J191" s="1836"/>
      <c r="K191" s="1836"/>
      <c r="L191" s="1836"/>
      <c r="M191" s="1836"/>
      <c r="N191" s="1836"/>
      <c r="O191" s="1836"/>
      <c r="P191" s="1836"/>
      <c r="Q191" s="1836"/>
      <c r="R191" s="1836"/>
      <c r="S191" s="1836"/>
      <c r="T191" s="1836"/>
      <c r="U191" s="1836"/>
      <c r="V191" s="1836"/>
      <c r="W191" s="1836"/>
      <c r="X191" s="1836"/>
      <c r="Y191" s="1836"/>
      <c r="Z191" s="1836"/>
    </row>
    <row r="192" spans="1:26" ht="15.75" customHeight="1">
      <c r="A192" s="1836"/>
      <c r="B192" s="1836"/>
      <c r="C192" s="1836"/>
      <c r="D192" s="1836"/>
      <c r="E192" s="1836"/>
      <c r="F192" s="1836"/>
      <c r="G192" s="1836"/>
      <c r="H192" s="1836"/>
      <c r="I192" s="1836"/>
      <c r="J192" s="1836"/>
      <c r="K192" s="1836"/>
      <c r="L192" s="1836"/>
      <c r="M192" s="1836"/>
      <c r="N192" s="1836"/>
      <c r="O192" s="1836"/>
      <c r="P192" s="1836"/>
      <c r="Q192" s="1836"/>
      <c r="R192" s="1836"/>
      <c r="S192" s="1836"/>
      <c r="T192" s="1836"/>
      <c r="U192" s="1836"/>
      <c r="V192" s="1836"/>
      <c r="W192" s="1836"/>
      <c r="X192" s="1836"/>
      <c r="Y192" s="1836"/>
      <c r="Z192" s="1836"/>
    </row>
    <row r="193" spans="1:26" ht="15.75" customHeight="1">
      <c r="A193" s="1836"/>
      <c r="B193" s="1836"/>
      <c r="C193" s="1836"/>
      <c r="D193" s="1836"/>
      <c r="E193" s="1836"/>
      <c r="F193" s="1836"/>
      <c r="G193" s="1836"/>
      <c r="H193" s="1836"/>
      <c r="I193" s="1836"/>
      <c r="J193" s="1836"/>
      <c r="K193" s="1836"/>
      <c r="L193" s="1836"/>
      <c r="M193" s="1836"/>
      <c r="N193" s="1836"/>
      <c r="O193" s="1836"/>
      <c r="P193" s="1836"/>
      <c r="Q193" s="1836"/>
      <c r="R193" s="1836"/>
      <c r="S193" s="1836"/>
      <c r="T193" s="1836"/>
      <c r="U193" s="1836"/>
      <c r="V193" s="1836"/>
      <c r="W193" s="1836"/>
      <c r="X193" s="1836"/>
      <c r="Y193" s="1836"/>
      <c r="Z193" s="1836"/>
    </row>
    <row r="194" spans="1:26" ht="15.75" customHeight="1">
      <c r="A194" s="1836"/>
      <c r="B194" s="1836"/>
      <c r="C194" s="1836"/>
      <c r="D194" s="1836"/>
      <c r="E194" s="1836"/>
      <c r="F194" s="1836"/>
      <c r="G194" s="1836"/>
      <c r="H194" s="1836"/>
      <c r="I194" s="1836"/>
      <c r="J194" s="1836"/>
      <c r="K194" s="1836"/>
      <c r="L194" s="1836"/>
      <c r="M194" s="1836"/>
      <c r="N194" s="1836"/>
      <c r="O194" s="1836"/>
      <c r="P194" s="1836"/>
      <c r="Q194" s="1836"/>
      <c r="R194" s="1836"/>
      <c r="S194" s="1836"/>
      <c r="T194" s="1836"/>
      <c r="U194" s="1836"/>
      <c r="V194" s="1836"/>
      <c r="W194" s="1836"/>
      <c r="X194" s="1836"/>
      <c r="Y194" s="1836"/>
      <c r="Z194" s="1836"/>
    </row>
    <row r="195" spans="1:26" ht="15.75" customHeight="1">
      <c r="A195" s="1836"/>
      <c r="B195" s="1836"/>
      <c r="C195" s="1836"/>
      <c r="D195" s="1836"/>
      <c r="E195" s="1836"/>
      <c r="F195" s="1836"/>
      <c r="G195" s="1836"/>
      <c r="H195" s="1836"/>
      <c r="I195" s="1836"/>
      <c r="J195" s="1836"/>
      <c r="K195" s="1836"/>
      <c r="L195" s="1836"/>
      <c r="M195" s="1836"/>
      <c r="N195" s="1836"/>
      <c r="O195" s="1836"/>
      <c r="P195" s="1836"/>
      <c r="Q195" s="1836"/>
      <c r="R195" s="1836"/>
      <c r="S195" s="1836"/>
      <c r="T195" s="1836"/>
      <c r="U195" s="1836"/>
      <c r="V195" s="1836"/>
      <c r="W195" s="1836"/>
      <c r="X195" s="1836"/>
      <c r="Y195" s="1836"/>
      <c r="Z195" s="1836"/>
    </row>
    <row r="196" spans="1:26" ht="15.75" customHeight="1">
      <c r="A196" s="1836"/>
      <c r="B196" s="1836"/>
      <c r="C196" s="1836"/>
      <c r="D196" s="1836"/>
      <c r="E196" s="1836"/>
      <c r="F196" s="1836"/>
      <c r="G196" s="1836"/>
      <c r="H196" s="1836"/>
      <c r="I196" s="1836"/>
      <c r="J196" s="1836"/>
      <c r="K196" s="1836"/>
      <c r="L196" s="1836"/>
      <c r="M196" s="1836"/>
      <c r="N196" s="1836"/>
      <c r="O196" s="1836"/>
      <c r="P196" s="1836"/>
      <c r="Q196" s="1836"/>
      <c r="R196" s="1836"/>
      <c r="S196" s="1836"/>
      <c r="T196" s="1836"/>
      <c r="U196" s="1836"/>
      <c r="V196" s="1836"/>
      <c r="W196" s="1836"/>
      <c r="X196" s="1836"/>
      <c r="Y196" s="1836"/>
      <c r="Z196" s="1836"/>
    </row>
    <row r="197" spans="1:26" ht="15.75" customHeight="1">
      <c r="A197" s="1836"/>
      <c r="B197" s="1836"/>
      <c r="C197" s="1836"/>
      <c r="D197" s="1836"/>
      <c r="E197" s="1836"/>
      <c r="F197" s="1836"/>
      <c r="G197" s="1836"/>
      <c r="H197" s="1836"/>
      <c r="I197" s="1836"/>
      <c r="J197" s="1836"/>
      <c r="K197" s="1836"/>
      <c r="L197" s="1836"/>
      <c r="M197" s="1836"/>
      <c r="N197" s="1836"/>
      <c r="O197" s="1836"/>
      <c r="P197" s="1836"/>
      <c r="Q197" s="1836"/>
      <c r="R197" s="1836"/>
      <c r="S197" s="1836"/>
      <c r="T197" s="1836"/>
      <c r="U197" s="1836"/>
      <c r="V197" s="1836"/>
      <c r="W197" s="1836"/>
      <c r="X197" s="1836"/>
      <c r="Y197" s="1836"/>
      <c r="Z197" s="1836"/>
    </row>
    <row r="198" spans="1:26" ht="15.75" customHeight="1">
      <c r="A198" s="1836"/>
      <c r="B198" s="1836"/>
      <c r="C198" s="1836"/>
      <c r="D198" s="1836"/>
      <c r="E198" s="1836"/>
      <c r="F198" s="1836"/>
      <c r="G198" s="1836"/>
      <c r="H198" s="1836"/>
      <c r="I198" s="1836"/>
      <c r="J198" s="1836"/>
      <c r="K198" s="1836"/>
      <c r="L198" s="1836"/>
      <c r="M198" s="1836"/>
      <c r="N198" s="1836"/>
      <c r="O198" s="1836"/>
      <c r="P198" s="1836"/>
      <c r="Q198" s="1836"/>
      <c r="R198" s="1836"/>
      <c r="S198" s="1836"/>
      <c r="T198" s="1836"/>
      <c r="U198" s="1836"/>
      <c r="V198" s="1836"/>
      <c r="W198" s="1836"/>
      <c r="X198" s="1836"/>
      <c r="Y198" s="1836"/>
      <c r="Z198" s="1836"/>
    </row>
    <row r="199" spans="1:26" ht="15.75" customHeight="1">
      <c r="A199" s="1836"/>
      <c r="B199" s="1836"/>
      <c r="C199" s="1836"/>
      <c r="D199" s="1836"/>
      <c r="E199" s="1836"/>
      <c r="F199" s="1836"/>
      <c r="G199" s="1836"/>
      <c r="H199" s="1836"/>
      <c r="I199" s="1836"/>
      <c r="J199" s="1836"/>
      <c r="K199" s="1836"/>
      <c r="L199" s="1836"/>
      <c r="M199" s="1836"/>
      <c r="N199" s="1836"/>
      <c r="O199" s="1836"/>
      <c r="P199" s="1836"/>
      <c r="Q199" s="1836"/>
      <c r="R199" s="1836"/>
      <c r="S199" s="1836"/>
      <c r="T199" s="1836"/>
      <c r="U199" s="1836"/>
      <c r="V199" s="1836"/>
      <c r="W199" s="1836"/>
      <c r="X199" s="1836"/>
      <c r="Y199" s="1836"/>
      <c r="Z199" s="1836"/>
    </row>
    <row r="200" spans="1:26" ht="15.75" customHeight="1">
      <c r="A200" s="1836"/>
      <c r="B200" s="1836"/>
      <c r="C200" s="1836"/>
      <c r="D200" s="1836"/>
      <c r="E200" s="1836"/>
      <c r="F200" s="1836"/>
      <c r="G200" s="1836"/>
      <c r="H200" s="1836"/>
      <c r="I200" s="1836"/>
      <c r="J200" s="1836"/>
      <c r="K200" s="1836"/>
      <c r="L200" s="1836"/>
      <c r="M200" s="1836"/>
      <c r="N200" s="1836"/>
      <c r="O200" s="1836"/>
      <c r="P200" s="1836"/>
      <c r="Q200" s="1836"/>
      <c r="R200" s="1836"/>
      <c r="S200" s="1836"/>
      <c r="T200" s="1836"/>
      <c r="U200" s="1836"/>
      <c r="V200" s="1836"/>
      <c r="W200" s="1836"/>
      <c r="X200" s="1836"/>
      <c r="Y200" s="1836"/>
      <c r="Z200" s="1836"/>
    </row>
    <row r="201" spans="1:26" ht="15.75" customHeight="1">
      <c r="A201" s="1836"/>
      <c r="B201" s="1836"/>
      <c r="C201" s="1836"/>
      <c r="D201" s="1836"/>
      <c r="E201" s="1836"/>
      <c r="F201" s="1836"/>
      <c r="G201" s="1836"/>
      <c r="H201" s="1836"/>
      <c r="I201" s="1836"/>
      <c r="J201" s="1836"/>
      <c r="K201" s="1836"/>
      <c r="L201" s="1836"/>
      <c r="M201" s="1836"/>
      <c r="N201" s="1836"/>
      <c r="O201" s="1836"/>
      <c r="P201" s="1836"/>
      <c r="Q201" s="1836"/>
      <c r="R201" s="1836"/>
      <c r="S201" s="1836"/>
      <c r="T201" s="1836"/>
      <c r="U201" s="1836"/>
      <c r="V201" s="1836"/>
      <c r="W201" s="1836"/>
      <c r="X201" s="1836"/>
      <c r="Y201" s="1836"/>
      <c r="Z201" s="1836"/>
    </row>
    <row r="202" spans="1:26" ht="15.75" customHeight="1">
      <c r="A202" s="1836"/>
      <c r="B202" s="1836"/>
      <c r="C202" s="1836"/>
      <c r="D202" s="1836"/>
      <c r="E202" s="1836"/>
      <c r="F202" s="1836"/>
      <c r="G202" s="1836"/>
      <c r="H202" s="1836"/>
      <c r="I202" s="1836"/>
      <c r="J202" s="1836"/>
      <c r="K202" s="1836"/>
      <c r="L202" s="1836"/>
      <c r="M202" s="1836"/>
      <c r="N202" s="1836"/>
      <c r="O202" s="1836"/>
      <c r="P202" s="1836"/>
      <c r="Q202" s="1836"/>
      <c r="R202" s="1836"/>
      <c r="S202" s="1836"/>
      <c r="T202" s="1836"/>
      <c r="U202" s="1836"/>
      <c r="V202" s="1836"/>
      <c r="W202" s="1836"/>
      <c r="X202" s="1836"/>
      <c r="Y202" s="1836"/>
      <c r="Z202" s="1836"/>
    </row>
    <row r="203" spans="1:26" ht="15.75" customHeight="1">
      <c r="A203" s="1836"/>
      <c r="B203" s="1836"/>
      <c r="C203" s="1836"/>
      <c r="D203" s="1836"/>
      <c r="E203" s="1836"/>
      <c r="F203" s="1836"/>
      <c r="G203" s="1836"/>
      <c r="H203" s="1836"/>
      <c r="I203" s="1836"/>
      <c r="J203" s="1836"/>
      <c r="K203" s="1836"/>
      <c r="L203" s="1836"/>
      <c r="M203" s="1836"/>
      <c r="N203" s="1836"/>
      <c r="O203" s="1836"/>
      <c r="P203" s="1836"/>
      <c r="Q203" s="1836"/>
      <c r="R203" s="1836"/>
      <c r="S203" s="1836"/>
      <c r="T203" s="1836"/>
      <c r="U203" s="1836"/>
      <c r="V203" s="1836"/>
      <c r="W203" s="1836"/>
      <c r="X203" s="1836"/>
      <c r="Y203" s="1836"/>
      <c r="Z203" s="1836"/>
    </row>
    <row r="204" spans="1:26" ht="15.75" customHeight="1">
      <c r="A204" s="1836"/>
      <c r="B204" s="1836"/>
      <c r="C204" s="1836"/>
      <c r="D204" s="1836"/>
      <c r="E204" s="1836"/>
      <c r="F204" s="1836"/>
      <c r="G204" s="1836"/>
      <c r="H204" s="1836"/>
      <c r="I204" s="1836"/>
      <c r="J204" s="1836"/>
      <c r="K204" s="1836"/>
      <c r="L204" s="1836"/>
      <c r="M204" s="1836"/>
      <c r="N204" s="1836"/>
      <c r="O204" s="1836"/>
      <c r="P204" s="1836"/>
      <c r="Q204" s="1836"/>
      <c r="R204" s="1836"/>
      <c r="S204" s="1836"/>
      <c r="T204" s="1836"/>
      <c r="U204" s="1836"/>
      <c r="V204" s="1836"/>
      <c r="W204" s="1836"/>
      <c r="X204" s="1836"/>
      <c r="Y204" s="1836"/>
      <c r="Z204" s="1836"/>
    </row>
    <row r="205" spans="1:26" ht="15.75" customHeight="1">
      <c r="A205" s="1836"/>
      <c r="B205" s="1836"/>
      <c r="C205" s="1836"/>
      <c r="D205" s="1836"/>
      <c r="E205" s="1836"/>
      <c r="F205" s="1836"/>
      <c r="G205" s="1836"/>
      <c r="H205" s="1836"/>
      <c r="I205" s="1836"/>
      <c r="J205" s="1836"/>
      <c r="K205" s="1836"/>
      <c r="L205" s="1836"/>
      <c r="M205" s="1836"/>
      <c r="N205" s="1836"/>
      <c r="O205" s="1836"/>
      <c r="P205" s="1836"/>
      <c r="Q205" s="1836"/>
      <c r="R205" s="1836"/>
      <c r="S205" s="1836"/>
      <c r="T205" s="1836"/>
      <c r="U205" s="1836"/>
      <c r="V205" s="1836"/>
      <c r="W205" s="1836"/>
      <c r="X205" s="1836"/>
      <c r="Y205" s="1836"/>
      <c r="Z205" s="1836"/>
    </row>
    <row r="206" spans="1:26" ht="15.75" customHeight="1">
      <c r="A206" s="1836"/>
      <c r="B206" s="1836"/>
      <c r="C206" s="1836"/>
      <c r="D206" s="1836"/>
      <c r="E206" s="1836"/>
      <c r="F206" s="1836"/>
      <c r="G206" s="1836"/>
      <c r="H206" s="1836"/>
      <c r="I206" s="1836"/>
      <c r="J206" s="1836"/>
      <c r="K206" s="1836"/>
      <c r="L206" s="1836"/>
      <c r="M206" s="1836"/>
      <c r="N206" s="1836"/>
      <c r="O206" s="1836"/>
      <c r="P206" s="1836"/>
      <c r="Q206" s="1836"/>
      <c r="R206" s="1836"/>
      <c r="S206" s="1836"/>
      <c r="T206" s="1836"/>
      <c r="U206" s="1836"/>
      <c r="V206" s="1836"/>
      <c r="W206" s="1836"/>
      <c r="X206" s="1836"/>
      <c r="Y206" s="1836"/>
      <c r="Z206" s="1836"/>
    </row>
    <row r="207" spans="1:26" ht="15.75" customHeight="1">
      <c r="A207" s="1836"/>
      <c r="B207" s="1836"/>
      <c r="C207" s="1836"/>
      <c r="D207" s="1836"/>
      <c r="E207" s="1836"/>
      <c r="F207" s="1836"/>
      <c r="G207" s="1836"/>
      <c r="H207" s="1836"/>
      <c r="I207" s="1836"/>
      <c r="J207" s="1836"/>
      <c r="K207" s="1836"/>
      <c r="L207" s="1836"/>
      <c r="M207" s="1836"/>
      <c r="N207" s="1836"/>
      <c r="O207" s="1836"/>
      <c r="P207" s="1836"/>
      <c r="Q207" s="1836"/>
      <c r="R207" s="1836"/>
      <c r="S207" s="1836"/>
      <c r="T207" s="1836"/>
      <c r="U207" s="1836"/>
      <c r="V207" s="1836"/>
      <c r="W207" s="1836"/>
      <c r="X207" s="1836"/>
      <c r="Y207" s="1836"/>
      <c r="Z207" s="1836"/>
    </row>
    <row r="208" spans="1:26" ht="15.75" customHeight="1">
      <c r="A208" s="1836"/>
      <c r="B208" s="1836"/>
      <c r="C208" s="1836"/>
      <c r="D208" s="1836"/>
      <c r="E208" s="1836"/>
      <c r="F208" s="1836"/>
      <c r="G208" s="1836"/>
      <c r="H208" s="1836"/>
      <c r="I208" s="1836"/>
      <c r="J208" s="1836"/>
      <c r="K208" s="1836"/>
      <c r="L208" s="1836"/>
      <c r="M208" s="1836"/>
      <c r="N208" s="1836"/>
      <c r="O208" s="1836"/>
      <c r="P208" s="1836"/>
      <c r="Q208" s="1836"/>
      <c r="R208" s="1836"/>
      <c r="S208" s="1836"/>
      <c r="T208" s="1836"/>
      <c r="U208" s="1836"/>
      <c r="V208" s="1836"/>
      <c r="W208" s="1836"/>
      <c r="X208" s="1836"/>
      <c r="Y208" s="1836"/>
      <c r="Z208" s="1836"/>
    </row>
    <row r="209" spans="1:26" ht="15.75" customHeight="1">
      <c r="A209" s="1836"/>
      <c r="B209" s="1836"/>
      <c r="C209" s="1836"/>
      <c r="D209" s="1836"/>
      <c r="E209" s="1836"/>
      <c r="F209" s="1836"/>
      <c r="G209" s="1836"/>
      <c r="H209" s="1836"/>
      <c r="I209" s="1836"/>
      <c r="J209" s="1836"/>
      <c r="K209" s="1836"/>
      <c r="L209" s="1836"/>
      <c r="M209" s="1836"/>
      <c r="N209" s="1836"/>
      <c r="O209" s="1836"/>
      <c r="P209" s="1836"/>
      <c r="Q209" s="1836"/>
      <c r="R209" s="1836"/>
      <c r="S209" s="1836"/>
      <c r="T209" s="1836"/>
      <c r="U209" s="1836"/>
      <c r="V209" s="1836"/>
      <c r="W209" s="1836"/>
      <c r="X209" s="1836"/>
      <c r="Y209" s="1836"/>
      <c r="Z209" s="1836"/>
    </row>
    <row r="210" spans="1:26" ht="15.75" customHeight="1">
      <c r="A210" s="1836"/>
      <c r="B210" s="1836"/>
      <c r="C210" s="1836"/>
      <c r="D210" s="1836"/>
      <c r="E210" s="1836"/>
      <c r="F210" s="1836"/>
      <c r="G210" s="1836"/>
      <c r="H210" s="1836"/>
      <c r="I210" s="1836"/>
      <c r="J210" s="1836"/>
      <c r="K210" s="1836"/>
      <c r="L210" s="1836"/>
      <c r="M210" s="1836"/>
      <c r="N210" s="1836"/>
      <c r="O210" s="1836"/>
      <c r="P210" s="1836"/>
      <c r="Q210" s="1836"/>
      <c r="R210" s="1836"/>
      <c r="S210" s="1836"/>
      <c r="T210" s="1836"/>
      <c r="U210" s="1836"/>
      <c r="V210" s="1836"/>
      <c r="W210" s="1836"/>
      <c r="X210" s="1836"/>
      <c r="Y210" s="1836"/>
      <c r="Z210" s="1836"/>
    </row>
    <row r="211" spans="1:26" ht="15.75" customHeight="1">
      <c r="A211" s="1836"/>
      <c r="B211" s="1836"/>
      <c r="C211" s="1836"/>
      <c r="D211" s="1836"/>
      <c r="E211" s="1836"/>
      <c r="F211" s="1836"/>
      <c r="G211" s="1836"/>
      <c r="H211" s="1836"/>
      <c r="I211" s="1836"/>
      <c r="J211" s="1836"/>
      <c r="K211" s="1836"/>
      <c r="L211" s="1836"/>
      <c r="M211" s="1836"/>
      <c r="N211" s="1836"/>
      <c r="O211" s="1836"/>
      <c r="P211" s="1836"/>
      <c r="Q211" s="1836"/>
      <c r="R211" s="1836"/>
      <c r="S211" s="1836"/>
      <c r="T211" s="1836"/>
      <c r="U211" s="1836"/>
      <c r="V211" s="1836"/>
      <c r="W211" s="1836"/>
      <c r="X211" s="1836"/>
      <c r="Y211" s="1836"/>
      <c r="Z211" s="1836"/>
    </row>
    <row r="212" spans="1:26" ht="15.75" customHeight="1">
      <c r="A212" s="1836"/>
      <c r="B212" s="1836"/>
      <c r="C212" s="1836"/>
      <c r="D212" s="1836"/>
      <c r="E212" s="1836"/>
      <c r="F212" s="1836"/>
      <c r="G212" s="1836"/>
      <c r="H212" s="1836"/>
      <c r="I212" s="1836"/>
      <c r="J212" s="1836"/>
      <c r="K212" s="1836"/>
      <c r="L212" s="1836"/>
      <c r="M212" s="1836"/>
      <c r="N212" s="1836"/>
      <c r="O212" s="1836"/>
      <c r="P212" s="1836"/>
      <c r="Q212" s="1836"/>
      <c r="R212" s="1836"/>
      <c r="S212" s="1836"/>
      <c r="T212" s="1836"/>
      <c r="U212" s="1836"/>
      <c r="V212" s="1836"/>
      <c r="W212" s="1836"/>
      <c r="X212" s="1836"/>
      <c r="Y212" s="1836"/>
      <c r="Z212" s="1836"/>
    </row>
    <row r="213" spans="1:26" ht="15.75" customHeight="1">
      <c r="A213" s="1836"/>
      <c r="B213" s="1836"/>
      <c r="C213" s="1836"/>
      <c r="D213" s="1836"/>
      <c r="E213" s="1836"/>
      <c r="F213" s="1836"/>
      <c r="G213" s="1836"/>
      <c r="H213" s="1836"/>
      <c r="I213" s="1836"/>
      <c r="J213" s="1836"/>
      <c r="K213" s="1836"/>
      <c r="L213" s="1836"/>
      <c r="M213" s="1836"/>
      <c r="N213" s="1836"/>
      <c r="O213" s="1836"/>
      <c r="P213" s="1836"/>
      <c r="Q213" s="1836"/>
      <c r="R213" s="1836"/>
      <c r="S213" s="1836"/>
      <c r="T213" s="1836"/>
      <c r="U213" s="1836"/>
      <c r="V213" s="1836"/>
      <c r="W213" s="1836"/>
      <c r="X213" s="1836"/>
      <c r="Y213" s="1836"/>
      <c r="Z213" s="1836"/>
    </row>
    <row r="214" spans="1:26" ht="15.75" customHeight="1">
      <c r="A214" s="1836"/>
      <c r="B214" s="1836"/>
      <c r="C214" s="1836"/>
      <c r="D214" s="1836"/>
      <c r="E214" s="1836"/>
      <c r="F214" s="1836"/>
      <c r="G214" s="1836"/>
      <c r="H214" s="1836"/>
      <c r="I214" s="1836"/>
      <c r="J214" s="1836"/>
      <c r="K214" s="1836"/>
      <c r="L214" s="1836"/>
      <c r="M214" s="1836"/>
      <c r="N214" s="1836"/>
      <c r="O214" s="1836"/>
      <c r="P214" s="1836"/>
      <c r="Q214" s="1836"/>
      <c r="R214" s="1836"/>
      <c r="S214" s="1836"/>
      <c r="T214" s="1836"/>
      <c r="U214" s="1836"/>
      <c r="V214" s="1836"/>
      <c r="W214" s="1836"/>
      <c r="X214" s="1836"/>
      <c r="Y214" s="1836"/>
      <c r="Z214" s="1836"/>
    </row>
    <row r="215" spans="1:26" ht="15.75" customHeight="1">
      <c r="A215" s="1836"/>
      <c r="B215" s="1836"/>
      <c r="C215" s="1836"/>
      <c r="D215" s="1836"/>
      <c r="E215" s="1836"/>
      <c r="F215" s="1836"/>
      <c r="G215" s="1836"/>
      <c r="H215" s="1836"/>
      <c r="I215" s="1836"/>
      <c r="J215" s="1836"/>
      <c r="K215" s="1836"/>
      <c r="L215" s="1836"/>
      <c r="M215" s="1836"/>
      <c r="N215" s="1836"/>
      <c r="O215" s="1836"/>
      <c r="P215" s="1836"/>
      <c r="Q215" s="1836"/>
      <c r="R215" s="1836"/>
      <c r="S215" s="1836"/>
      <c r="T215" s="1836"/>
      <c r="U215" s="1836"/>
      <c r="V215" s="1836"/>
      <c r="W215" s="1836"/>
      <c r="X215" s="1836"/>
      <c r="Y215" s="1836"/>
      <c r="Z215" s="1836"/>
    </row>
    <row r="216" spans="1:26" ht="15.75" customHeight="1">
      <c r="A216" s="1836"/>
      <c r="B216" s="1836"/>
      <c r="C216" s="1836"/>
      <c r="D216" s="1836"/>
      <c r="E216" s="1836"/>
      <c r="F216" s="1836"/>
      <c r="G216" s="1836"/>
      <c r="H216" s="1836"/>
      <c r="I216" s="1836"/>
      <c r="J216" s="1836"/>
      <c r="K216" s="1836"/>
      <c r="L216" s="1836"/>
      <c r="M216" s="1836"/>
      <c r="N216" s="1836"/>
      <c r="O216" s="1836"/>
      <c r="P216" s="1836"/>
      <c r="Q216" s="1836"/>
      <c r="R216" s="1836"/>
      <c r="S216" s="1836"/>
      <c r="T216" s="1836"/>
      <c r="U216" s="1836"/>
      <c r="V216" s="1836"/>
      <c r="W216" s="1836"/>
      <c r="X216" s="1836"/>
      <c r="Y216" s="1836"/>
      <c r="Z216" s="1836"/>
    </row>
    <row r="217" spans="1:26" ht="15.75" customHeight="1">
      <c r="A217" s="1836"/>
      <c r="B217" s="1836"/>
      <c r="C217" s="1836"/>
      <c r="D217" s="1836"/>
      <c r="E217" s="1836"/>
      <c r="F217" s="1836"/>
      <c r="G217" s="1836"/>
      <c r="H217" s="1836"/>
      <c r="I217" s="1836"/>
      <c r="J217" s="1836"/>
      <c r="K217" s="1836"/>
      <c r="L217" s="1836"/>
      <c r="M217" s="1836"/>
      <c r="N217" s="1836"/>
      <c r="O217" s="1836"/>
      <c r="P217" s="1836"/>
      <c r="Q217" s="1836"/>
      <c r="R217" s="1836"/>
      <c r="S217" s="1836"/>
      <c r="T217" s="1836"/>
      <c r="U217" s="1836"/>
      <c r="V217" s="1836"/>
      <c r="W217" s="1836"/>
      <c r="X217" s="1836"/>
      <c r="Y217" s="1836"/>
      <c r="Z217" s="1836"/>
    </row>
    <row r="218" spans="1:26" ht="15.75" customHeight="1">
      <c r="A218" s="1836"/>
      <c r="B218" s="1836"/>
      <c r="C218" s="1836"/>
      <c r="D218" s="1836"/>
      <c r="E218" s="1836"/>
      <c r="F218" s="1836"/>
      <c r="G218" s="1836"/>
      <c r="H218" s="1836"/>
      <c r="I218" s="1836"/>
      <c r="J218" s="1836"/>
      <c r="K218" s="1836"/>
      <c r="L218" s="1836"/>
      <c r="M218" s="1836"/>
      <c r="N218" s="1836"/>
      <c r="O218" s="1836"/>
      <c r="P218" s="1836"/>
      <c r="Q218" s="1836"/>
      <c r="R218" s="1836"/>
      <c r="S218" s="1836"/>
      <c r="T218" s="1836"/>
      <c r="U218" s="1836"/>
      <c r="V218" s="1836"/>
      <c r="W218" s="1836"/>
      <c r="X218" s="1836"/>
      <c r="Y218" s="1836"/>
      <c r="Z218" s="1836"/>
    </row>
    <row r="219" spans="1:26" ht="15.75" customHeight="1">
      <c r="A219" s="1836"/>
      <c r="B219" s="1836"/>
      <c r="C219" s="1836"/>
      <c r="D219" s="1836"/>
      <c r="E219" s="1836"/>
      <c r="F219" s="1836"/>
      <c r="G219" s="1836"/>
      <c r="H219" s="1836"/>
      <c r="I219" s="1836"/>
      <c r="J219" s="1836"/>
      <c r="K219" s="1836"/>
      <c r="L219" s="1836"/>
      <c r="M219" s="1836"/>
      <c r="N219" s="1836"/>
      <c r="O219" s="1836"/>
      <c r="P219" s="1836"/>
      <c r="Q219" s="1836"/>
      <c r="R219" s="1836"/>
      <c r="S219" s="1836"/>
      <c r="T219" s="1836"/>
      <c r="U219" s="1836"/>
      <c r="V219" s="1836"/>
      <c r="W219" s="1836"/>
      <c r="X219" s="1836"/>
      <c r="Y219" s="1836"/>
      <c r="Z219" s="1836"/>
    </row>
    <row r="220" spans="1:26" ht="15.75" customHeight="1">
      <c r="A220" s="1836"/>
      <c r="B220" s="1836"/>
      <c r="C220" s="1836"/>
      <c r="D220" s="1836"/>
      <c r="E220" s="1836"/>
      <c r="F220" s="1836"/>
      <c r="G220" s="1836"/>
      <c r="H220" s="1836"/>
      <c r="I220" s="1836"/>
      <c r="J220" s="1836"/>
      <c r="K220" s="1836"/>
      <c r="L220" s="1836"/>
      <c r="M220" s="1836"/>
      <c r="N220" s="1836"/>
      <c r="O220" s="1836"/>
      <c r="P220" s="1836"/>
      <c r="Q220" s="1836"/>
      <c r="R220" s="1836"/>
      <c r="S220" s="1836"/>
      <c r="T220" s="1836"/>
      <c r="U220" s="1836"/>
      <c r="V220" s="1836"/>
      <c r="W220" s="1836"/>
      <c r="X220" s="1836"/>
      <c r="Y220" s="1836"/>
      <c r="Z220" s="1836"/>
    </row>
    <row r="221" spans="1:26" ht="15.75" customHeight="1">
      <c r="A221" s="1836"/>
      <c r="B221" s="1836"/>
      <c r="C221" s="1836"/>
      <c r="D221" s="1836"/>
      <c r="E221" s="1836"/>
      <c r="F221" s="1836"/>
      <c r="G221" s="1836"/>
      <c r="H221" s="1836"/>
      <c r="I221" s="1836"/>
      <c r="J221" s="1836"/>
      <c r="K221" s="1836"/>
      <c r="L221" s="1836"/>
      <c r="M221" s="1836"/>
      <c r="N221" s="1836"/>
      <c r="O221" s="1836"/>
      <c r="P221" s="1836"/>
      <c r="Q221" s="1836"/>
      <c r="R221" s="1836"/>
      <c r="S221" s="1836"/>
      <c r="T221" s="1836"/>
      <c r="U221" s="1836"/>
      <c r="V221" s="1836"/>
      <c r="W221" s="1836"/>
      <c r="X221" s="1836"/>
      <c r="Y221" s="1836"/>
      <c r="Z221" s="1836"/>
    </row>
    <row r="222" spans="1:26" ht="15.75" customHeight="1">
      <c r="A222" s="1836"/>
      <c r="B222" s="1836"/>
      <c r="C222" s="1836"/>
      <c r="D222" s="1836"/>
      <c r="E222" s="1836"/>
      <c r="F222" s="1836"/>
      <c r="G222" s="1836"/>
      <c r="H222" s="1836"/>
      <c r="I222" s="1836"/>
      <c r="J222" s="1836"/>
      <c r="K222" s="1836"/>
      <c r="L222" s="1836"/>
      <c r="M222" s="1836"/>
      <c r="N222" s="1836"/>
      <c r="O222" s="1836"/>
      <c r="P222" s="1836"/>
      <c r="Q222" s="1836"/>
      <c r="R222" s="1836"/>
      <c r="S222" s="1836"/>
      <c r="T222" s="1836"/>
      <c r="U222" s="1836"/>
      <c r="V222" s="1836"/>
      <c r="W222" s="1836"/>
      <c r="X222" s="1836"/>
      <c r="Y222" s="1836"/>
      <c r="Z222" s="1836"/>
    </row>
    <row r="223" spans="1:26" ht="15.75" customHeight="1">
      <c r="A223" s="1836"/>
      <c r="B223" s="1836"/>
      <c r="C223" s="1836"/>
      <c r="D223" s="1836"/>
      <c r="E223" s="1836"/>
      <c r="F223" s="1836"/>
      <c r="G223" s="1836"/>
      <c r="H223" s="1836"/>
      <c r="I223" s="1836"/>
      <c r="J223" s="1836"/>
      <c r="K223" s="1836"/>
      <c r="L223" s="1836"/>
      <c r="M223" s="1836"/>
      <c r="N223" s="1836"/>
      <c r="O223" s="1836"/>
      <c r="P223" s="1836"/>
      <c r="Q223" s="1836"/>
      <c r="R223" s="1836"/>
      <c r="S223" s="1836"/>
      <c r="T223" s="1836"/>
      <c r="U223" s="1836"/>
      <c r="V223" s="1836"/>
      <c r="W223" s="1836"/>
      <c r="X223" s="1836"/>
      <c r="Y223" s="1836"/>
      <c r="Z223" s="1836"/>
    </row>
    <row r="224" spans="1:26" ht="15.75" customHeight="1">
      <c r="A224" s="1836"/>
      <c r="B224" s="1836"/>
      <c r="C224" s="1836"/>
      <c r="D224" s="1836"/>
      <c r="E224" s="1836"/>
      <c r="F224" s="1836"/>
      <c r="G224" s="1836"/>
      <c r="H224" s="1836"/>
      <c r="I224" s="1836"/>
      <c r="J224" s="1836"/>
      <c r="K224" s="1836"/>
      <c r="L224" s="1836"/>
      <c r="M224" s="1836"/>
      <c r="N224" s="1836"/>
      <c r="O224" s="1836"/>
      <c r="P224" s="1836"/>
      <c r="Q224" s="1836"/>
      <c r="R224" s="1836"/>
      <c r="S224" s="1836"/>
      <c r="T224" s="1836"/>
      <c r="U224" s="1836"/>
      <c r="V224" s="1836"/>
      <c r="W224" s="1836"/>
      <c r="X224" s="1836"/>
      <c r="Y224" s="1836"/>
      <c r="Z224" s="1836"/>
    </row>
    <row r="225" spans="1:26" ht="15.75" customHeight="1">
      <c r="A225" s="1836"/>
      <c r="B225" s="1836"/>
      <c r="C225" s="1836"/>
      <c r="D225" s="1836"/>
      <c r="E225" s="1836"/>
      <c r="F225" s="1836"/>
      <c r="G225" s="1836"/>
      <c r="H225" s="1836"/>
      <c r="I225" s="1836"/>
      <c r="J225" s="1836"/>
      <c r="K225" s="1836"/>
      <c r="L225" s="1836"/>
      <c r="M225" s="1836"/>
      <c r="N225" s="1836"/>
      <c r="O225" s="1836"/>
      <c r="P225" s="1836"/>
      <c r="Q225" s="1836"/>
      <c r="R225" s="1836"/>
      <c r="S225" s="1836"/>
      <c r="T225" s="1836"/>
      <c r="U225" s="1836"/>
      <c r="V225" s="1836"/>
      <c r="W225" s="1836"/>
      <c r="X225" s="1836"/>
      <c r="Y225" s="1836"/>
      <c r="Z225" s="1836"/>
    </row>
    <row r="226" spans="1:26" ht="15.75" customHeight="1">
      <c r="A226" s="1836"/>
      <c r="B226" s="1836"/>
      <c r="C226" s="1836"/>
      <c r="D226" s="1836"/>
      <c r="E226" s="1836"/>
      <c r="F226" s="1836"/>
      <c r="G226" s="1836"/>
      <c r="H226" s="1836"/>
      <c r="I226" s="1836"/>
      <c r="J226" s="1836"/>
      <c r="K226" s="1836"/>
      <c r="L226" s="1836"/>
      <c r="M226" s="1836"/>
      <c r="N226" s="1836"/>
      <c r="O226" s="1836"/>
      <c r="P226" s="1836"/>
      <c r="Q226" s="1836"/>
      <c r="R226" s="1836"/>
      <c r="S226" s="1836"/>
      <c r="T226" s="1836"/>
      <c r="U226" s="1836"/>
      <c r="V226" s="1836"/>
      <c r="W226" s="1836"/>
      <c r="X226" s="1836"/>
      <c r="Y226" s="1836"/>
      <c r="Z226" s="1836"/>
    </row>
    <row r="227" spans="1:26" ht="15.75" customHeight="1">
      <c r="A227" s="1836"/>
      <c r="B227" s="1836"/>
      <c r="C227" s="1836"/>
      <c r="D227" s="1836"/>
      <c r="E227" s="1836"/>
      <c r="F227" s="1836"/>
      <c r="G227" s="1836"/>
      <c r="H227" s="1836"/>
      <c r="I227" s="1836"/>
      <c r="J227" s="1836"/>
      <c r="K227" s="1836"/>
      <c r="L227" s="1836"/>
      <c r="M227" s="1836"/>
      <c r="N227" s="1836"/>
      <c r="O227" s="1836"/>
      <c r="P227" s="1836"/>
      <c r="Q227" s="1836"/>
      <c r="R227" s="1836"/>
      <c r="S227" s="1836"/>
      <c r="T227" s="1836"/>
      <c r="U227" s="1836"/>
      <c r="V227" s="1836"/>
      <c r="W227" s="1836"/>
      <c r="X227" s="1836"/>
      <c r="Y227" s="1836"/>
      <c r="Z227" s="1836"/>
    </row>
    <row r="228" spans="1:26" ht="15.75" customHeight="1">
      <c r="A228" s="1836"/>
      <c r="B228" s="1836"/>
      <c r="C228" s="1836"/>
      <c r="D228" s="1836"/>
      <c r="E228" s="1836"/>
      <c r="F228" s="1836"/>
      <c r="G228" s="1836"/>
      <c r="H228" s="1836"/>
      <c r="I228" s="1836"/>
      <c r="J228" s="1836"/>
      <c r="K228" s="1836"/>
      <c r="L228" s="1836"/>
      <c r="M228" s="1836"/>
      <c r="N228" s="1836"/>
      <c r="O228" s="1836"/>
      <c r="P228" s="1836"/>
      <c r="Q228" s="1836"/>
      <c r="R228" s="1836"/>
      <c r="S228" s="1836"/>
      <c r="T228" s="1836"/>
      <c r="U228" s="1836"/>
      <c r="V228" s="1836"/>
      <c r="W228" s="1836"/>
      <c r="X228" s="1836"/>
      <c r="Y228" s="1836"/>
      <c r="Z228" s="1836"/>
    </row>
    <row r="229" spans="1:26" ht="15.75" customHeight="1">
      <c r="A229" s="1836"/>
      <c r="B229" s="1836"/>
      <c r="C229" s="1836"/>
      <c r="D229" s="1836"/>
      <c r="E229" s="1836"/>
      <c r="F229" s="1836"/>
      <c r="G229" s="1836"/>
      <c r="H229" s="1836"/>
      <c r="I229" s="1836"/>
      <c r="J229" s="1836"/>
      <c r="K229" s="1836"/>
      <c r="L229" s="1836"/>
      <c r="M229" s="1836"/>
      <c r="N229" s="1836"/>
      <c r="O229" s="1836"/>
      <c r="P229" s="1836"/>
      <c r="Q229" s="1836"/>
      <c r="R229" s="1836"/>
      <c r="S229" s="1836"/>
      <c r="T229" s="1836"/>
      <c r="U229" s="1836"/>
      <c r="V229" s="1836"/>
      <c r="W229" s="1836"/>
      <c r="X229" s="1836"/>
      <c r="Y229" s="1836"/>
      <c r="Z229" s="1836"/>
    </row>
    <row r="230" spans="1:26" ht="15.75" customHeight="1">
      <c r="A230" s="1836"/>
      <c r="B230" s="1836"/>
      <c r="C230" s="1836"/>
      <c r="D230" s="1836"/>
      <c r="E230" s="1836"/>
      <c r="F230" s="1836"/>
      <c r="G230" s="1836"/>
      <c r="H230" s="1836"/>
      <c r="I230" s="1836"/>
      <c r="J230" s="1836"/>
      <c r="K230" s="1836"/>
      <c r="L230" s="1836"/>
      <c r="M230" s="1836"/>
      <c r="N230" s="1836"/>
      <c r="O230" s="1836"/>
      <c r="P230" s="1836"/>
      <c r="Q230" s="1836"/>
      <c r="R230" s="1836"/>
      <c r="S230" s="1836"/>
      <c r="T230" s="1836"/>
      <c r="U230" s="1836"/>
      <c r="V230" s="1836"/>
      <c r="W230" s="1836"/>
      <c r="X230" s="1836"/>
      <c r="Y230" s="1836"/>
      <c r="Z230" s="1836"/>
    </row>
    <row r="231" spans="1:26" ht="15.75" customHeight="1">
      <c r="A231" s="1836"/>
      <c r="B231" s="1836"/>
      <c r="C231" s="1836"/>
      <c r="D231" s="1836"/>
      <c r="E231" s="1836"/>
      <c r="F231" s="1836"/>
      <c r="G231" s="1836"/>
      <c r="H231" s="1836"/>
      <c r="I231" s="1836"/>
      <c r="J231" s="1836"/>
      <c r="K231" s="1836"/>
      <c r="L231" s="1836"/>
      <c r="M231" s="1836"/>
      <c r="N231" s="1836"/>
      <c r="O231" s="1836"/>
      <c r="P231" s="1836"/>
      <c r="Q231" s="1836"/>
      <c r="R231" s="1836"/>
      <c r="S231" s="1836"/>
      <c r="T231" s="1836"/>
      <c r="U231" s="1836"/>
      <c r="V231" s="1836"/>
      <c r="W231" s="1836"/>
      <c r="X231" s="1836"/>
      <c r="Y231" s="1836"/>
      <c r="Z231" s="1836"/>
    </row>
    <row r="232" spans="1:26" ht="15.75" customHeight="1">
      <c r="A232" s="1836"/>
      <c r="B232" s="1836"/>
      <c r="C232" s="1836"/>
      <c r="D232" s="1836"/>
      <c r="E232" s="1836"/>
      <c r="F232" s="1836"/>
      <c r="G232" s="1836"/>
      <c r="H232" s="1836"/>
      <c r="I232" s="1836"/>
      <c r="J232" s="1836"/>
      <c r="K232" s="1836"/>
      <c r="L232" s="1836"/>
      <c r="M232" s="1836"/>
      <c r="N232" s="1836"/>
      <c r="O232" s="1836"/>
      <c r="P232" s="1836"/>
      <c r="Q232" s="1836"/>
      <c r="R232" s="1836"/>
      <c r="S232" s="1836"/>
      <c r="T232" s="1836"/>
      <c r="U232" s="1836"/>
      <c r="V232" s="1836"/>
      <c r="W232" s="1836"/>
      <c r="X232" s="1836"/>
      <c r="Y232" s="1836"/>
      <c r="Z232" s="1836"/>
    </row>
    <row r="233" spans="1:26" ht="15.75" customHeight="1">
      <c r="A233" s="1836"/>
      <c r="B233" s="1836"/>
      <c r="C233" s="1836"/>
      <c r="D233" s="1836"/>
      <c r="E233" s="1836"/>
      <c r="F233" s="1836"/>
      <c r="G233" s="1836"/>
      <c r="H233" s="1836"/>
      <c r="I233" s="1836"/>
      <c r="J233" s="1836"/>
      <c r="K233" s="1836"/>
      <c r="L233" s="1836"/>
      <c r="M233" s="1836"/>
      <c r="N233" s="1836"/>
      <c r="O233" s="1836"/>
      <c r="P233" s="1836"/>
      <c r="Q233" s="1836"/>
      <c r="R233" s="1836"/>
      <c r="S233" s="1836"/>
      <c r="T233" s="1836"/>
      <c r="U233" s="1836"/>
      <c r="V233" s="1836"/>
      <c r="W233" s="1836"/>
      <c r="X233" s="1836"/>
      <c r="Y233" s="1836"/>
      <c r="Z233" s="1836"/>
    </row>
    <row r="234" spans="1:26" ht="15.75" customHeight="1">
      <c r="A234" s="1836"/>
      <c r="B234" s="1836"/>
      <c r="C234" s="1836"/>
      <c r="D234" s="1836"/>
      <c r="E234" s="1836"/>
      <c r="F234" s="1836"/>
      <c r="G234" s="1836"/>
      <c r="H234" s="1836"/>
      <c r="I234" s="1836"/>
      <c r="J234" s="1836"/>
      <c r="K234" s="1836"/>
      <c r="L234" s="1836"/>
      <c r="M234" s="1836"/>
      <c r="N234" s="1836"/>
      <c r="O234" s="1836"/>
      <c r="P234" s="1836"/>
      <c r="Q234" s="1836"/>
      <c r="R234" s="1836"/>
      <c r="S234" s="1836"/>
      <c r="T234" s="1836"/>
      <c r="U234" s="1836"/>
      <c r="V234" s="1836"/>
      <c r="W234" s="1836"/>
      <c r="X234" s="1836"/>
      <c r="Y234" s="1836"/>
      <c r="Z234" s="1836"/>
    </row>
    <row r="235" spans="1:26" ht="15.75" customHeight="1">
      <c r="A235" s="1836"/>
      <c r="B235" s="1836"/>
      <c r="C235" s="1836"/>
      <c r="D235" s="1836"/>
      <c r="E235" s="1836"/>
      <c r="F235" s="1836"/>
      <c r="G235" s="1836"/>
      <c r="H235" s="1836"/>
      <c r="I235" s="1836"/>
      <c r="J235" s="1836"/>
      <c r="K235" s="1836"/>
      <c r="L235" s="1836"/>
      <c r="M235" s="1836"/>
      <c r="N235" s="1836"/>
      <c r="O235" s="1836"/>
      <c r="P235" s="1836"/>
      <c r="Q235" s="1836"/>
      <c r="R235" s="1836"/>
      <c r="S235" s="1836"/>
      <c r="T235" s="1836"/>
      <c r="U235" s="1836"/>
      <c r="V235" s="1836"/>
      <c r="W235" s="1836"/>
      <c r="X235" s="1836"/>
      <c r="Y235" s="1836"/>
      <c r="Z235" s="1836"/>
    </row>
    <row r="236" spans="1:26" ht="15.75" customHeight="1">
      <c r="A236" s="1836"/>
      <c r="B236" s="1836"/>
      <c r="C236" s="1836"/>
      <c r="D236" s="1836"/>
      <c r="E236" s="1836"/>
      <c r="F236" s="1836"/>
      <c r="G236" s="1836"/>
      <c r="H236" s="1836"/>
      <c r="I236" s="1836"/>
      <c r="J236" s="1836"/>
      <c r="K236" s="1836"/>
      <c r="L236" s="1836"/>
      <c r="M236" s="1836"/>
      <c r="N236" s="1836"/>
      <c r="O236" s="1836"/>
      <c r="P236" s="1836"/>
      <c r="Q236" s="1836"/>
      <c r="R236" s="1836"/>
      <c r="S236" s="1836"/>
      <c r="T236" s="1836"/>
      <c r="U236" s="1836"/>
      <c r="V236" s="1836"/>
      <c r="W236" s="1836"/>
      <c r="X236" s="1836"/>
      <c r="Y236" s="1836"/>
      <c r="Z236" s="1836"/>
    </row>
    <row r="237" spans="1:26" ht="15.75" customHeight="1">
      <c r="A237" s="1836"/>
      <c r="B237" s="1836"/>
      <c r="C237" s="1836"/>
      <c r="D237" s="1836"/>
      <c r="E237" s="1836"/>
      <c r="F237" s="1836"/>
      <c r="G237" s="1836"/>
      <c r="H237" s="1836"/>
      <c r="I237" s="1836"/>
      <c r="J237" s="1836"/>
      <c r="K237" s="1836"/>
      <c r="L237" s="1836"/>
      <c r="M237" s="1836"/>
      <c r="N237" s="1836"/>
      <c r="O237" s="1836"/>
      <c r="P237" s="1836"/>
      <c r="Q237" s="1836"/>
      <c r="R237" s="1836"/>
      <c r="S237" s="1836"/>
      <c r="T237" s="1836"/>
      <c r="U237" s="1836"/>
      <c r="V237" s="1836"/>
      <c r="W237" s="1836"/>
      <c r="X237" s="1836"/>
      <c r="Y237" s="1836"/>
      <c r="Z237" s="1836"/>
    </row>
    <row r="238" spans="1:26" ht="15.75" customHeight="1">
      <c r="A238" s="1836"/>
      <c r="B238" s="1836"/>
      <c r="C238" s="1836"/>
      <c r="D238" s="1836"/>
      <c r="E238" s="1836"/>
      <c r="F238" s="1836"/>
      <c r="G238" s="1836"/>
      <c r="H238" s="1836"/>
      <c r="I238" s="1836"/>
      <c r="J238" s="1836"/>
      <c r="K238" s="1836"/>
      <c r="L238" s="1836"/>
      <c r="M238" s="1836"/>
      <c r="N238" s="1836"/>
      <c r="O238" s="1836"/>
      <c r="P238" s="1836"/>
      <c r="Q238" s="1836"/>
      <c r="R238" s="1836"/>
      <c r="S238" s="1836"/>
      <c r="T238" s="1836"/>
      <c r="U238" s="1836"/>
      <c r="V238" s="1836"/>
      <c r="W238" s="1836"/>
      <c r="X238" s="1836"/>
      <c r="Y238" s="1836"/>
      <c r="Z238" s="1836"/>
    </row>
    <row r="239" spans="1:26" ht="15.75" customHeight="1">
      <c r="A239" s="1836"/>
      <c r="B239" s="1836"/>
      <c r="C239" s="1836"/>
      <c r="D239" s="1836"/>
      <c r="E239" s="1836"/>
      <c r="F239" s="1836"/>
      <c r="G239" s="1836"/>
      <c r="H239" s="1836"/>
      <c r="I239" s="1836"/>
      <c r="J239" s="1836"/>
      <c r="K239" s="1836"/>
      <c r="L239" s="1836"/>
      <c r="M239" s="1836"/>
      <c r="N239" s="1836"/>
      <c r="O239" s="1836"/>
      <c r="P239" s="1836"/>
      <c r="Q239" s="1836"/>
      <c r="R239" s="1836"/>
      <c r="S239" s="1836"/>
      <c r="T239" s="1836"/>
      <c r="U239" s="1836"/>
      <c r="V239" s="1836"/>
      <c r="W239" s="1836"/>
      <c r="X239" s="1836"/>
      <c r="Y239" s="1836"/>
      <c r="Z239" s="1836"/>
    </row>
    <row r="240" spans="1:26" ht="15.75" customHeight="1">
      <c r="A240" s="1836"/>
      <c r="B240" s="1836"/>
      <c r="C240" s="1836"/>
      <c r="D240" s="1836"/>
      <c r="E240" s="1836"/>
      <c r="F240" s="1836"/>
      <c r="G240" s="1836"/>
      <c r="H240" s="1836"/>
      <c r="I240" s="1836"/>
      <c r="J240" s="1836"/>
      <c r="K240" s="1836"/>
      <c r="L240" s="1836"/>
      <c r="M240" s="1836"/>
      <c r="N240" s="1836"/>
      <c r="O240" s="1836"/>
      <c r="P240" s="1836"/>
      <c r="Q240" s="1836"/>
      <c r="R240" s="1836"/>
      <c r="S240" s="1836"/>
      <c r="T240" s="1836"/>
      <c r="U240" s="1836"/>
      <c r="V240" s="1836"/>
      <c r="W240" s="1836"/>
      <c r="X240" s="1836"/>
      <c r="Y240" s="1836"/>
      <c r="Z240" s="1836"/>
    </row>
    <row r="241" spans="1:26" ht="15.75" customHeight="1">
      <c r="A241" s="1836"/>
      <c r="B241" s="1836"/>
      <c r="C241" s="1836"/>
      <c r="D241" s="1836"/>
      <c r="E241" s="1836"/>
      <c r="F241" s="1836"/>
      <c r="G241" s="1836"/>
      <c r="H241" s="1836"/>
      <c r="I241" s="1836"/>
      <c r="J241" s="1836"/>
      <c r="K241" s="1836"/>
      <c r="L241" s="1836"/>
      <c r="M241" s="1836"/>
      <c r="N241" s="1836"/>
      <c r="O241" s="1836"/>
      <c r="P241" s="1836"/>
      <c r="Q241" s="1836"/>
      <c r="R241" s="1836"/>
      <c r="S241" s="1836"/>
      <c r="T241" s="1836"/>
      <c r="U241" s="1836"/>
      <c r="V241" s="1836"/>
      <c r="W241" s="1836"/>
      <c r="X241" s="1836"/>
      <c r="Y241" s="1836"/>
      <c r="Z241" s="1836"/>
    </row>
    <row r="242" spans="1:26" ht="15.75" customHeight="1">
      <c r="A242" s="1836"/>
      <c r="B242" s="1836"/>
      <c r="C242" s="1836"/>
      <c r="D242" s="1836"/>
      <c r="E242" s="1836"/>
      <c r="F242" s="1836"/>
      <c r="G242" s="1836"/>
      <c r="H242" s="1836"/>
      <c r="I242" s="1836"/>
      <c r="J242" s="1836"/>
      <c r="K242" s="1836"/>
      <c r="L242" s="1836"/>
      <c r="M242" s="1836"/>
      <c r="N242" s="1836"/>
      <c r="O242" s="1836"/>
      <c r="P242" s="1836"/>
      <c r="Q242" s="1836"/>
      <c r="R242" s="1836"/>
      <c r="S242" s="1836"/>
      <c r="T242" s="1836"/>
      <c r="U242" s="1836"/>
      <c r="V242" s="1836"/>
      <c r="W242" s="1836"/>
      <c r="X242" s="1836"/>
      <c r="Y242" s="1836"/>
      <c r="Z242" s="1836"/>
    </row>
    <row r="243" spans="1:26" ht="15.75" customHeight="1">
      <c r="A243" s="1836"/>
      <c r="B243" s="1836"/>
      <c r="C243" s="1836"/>
      <c r="D243" s="1836"/>
      <c r="E243" s="1836"/>
      <c r="F243" s="1836"/>
      <c r="G243" s="1836"/>
      <c r="H243" s="1836"/>
      <c r="I243" s="1836"/>
      <c r="J243" s="1836"/>
      <c r="K243" s="1836"/>
      <c r="L243" s="1836"/>
      <c r="M243" s="1836"/>
      <c r="N243" s="1836"/>
      <c r="O243" s="1836"/>
      <c r="P243" s="1836"/>
      <c r="Q243" s="1836"/>
      <c r="R243" s="1836"/>
      <c r="S243" s="1836"/>
      <c r="T243" s="1836"/>
      <c r="U243" s="1836"/>
      <c r="V243" s="1836"/>
      <c r="W243" s="1836"/>
      <c r="X243" s="1836"/>
      <c r="Y243" s="1836"/>
      <c r="Z243" s="1836"/>
    </row>
    <row r="244" spans="1:26" ht="15.75" customHeight="1">
      <c r="A244" s="1836"/>
      <c r="B244" s="1836"/>
      <c r="C244" s="1836"/>
      <c r="D244" s="1836"/>
      <c r="E244" s="1836"/>
      <c r="F244" s="1836"/>
      <c r="G244" s="1836"/>
      <c r="H244" s="1836"/>
      <c r="I244" s="1836"/>
      <c r="J244" s="1836"/>
      <c r="K244" s="1836"/>
      <c r="L244" s="1836"/>
      <c r="M244" s="1836"/>
      <c r="N244" s="1836"/>
      <c r="O244" s="1836"/>
      <c r="P244" s="1836"/>
      <c r="Q244" s="1836"/>
      <c r="R244" s="1836"/>
      <c r="S244" s="1836"/>
      <c r="T244" s="1836"/>
      <c r="U244" s="1836"/>
      <c r="V244" s="1836"/>
      <c r="W244" s="1836"/>
      <c r="X244" s="1836"/>
      <c r="Y244" s="1836"/>
      <c r="Z244" s="1836"/>
    </row>
    <row r="245" spans="1:26" ht="15.75" customHeight="1">
      <c r="A245" s="1836"/>
      <c r="B245" s="1836"/>
      <c r="C245" s="1836"/>
      <c r="D245" s="1836"/>
      <c r="E245" s="1836"/>
      <c r="F245" s="1836"/>
      <c r="G245" s="1836"/>
      <c r="H245" s="1836"/>
      <c r="I245" s="1836"/>
      <c r="J245" s="1836"/>
      <c r="K245" s="1836"/>
      <c r="L245" s="1836"/>
      <c r="M245" s="1836"/>
      <c r="N245" s="1836"/>
      <c r="O245" s="1836"/>
      <c r="P245" s="1836"/>
      <c r="Q245" s="1836"/>
      <c r="R245" s="1836"/>
      <c r="S245" s="1836"/>
      <c r="T245" s="1836"/>
      <c r="U245" s="1836"/>
      <c r="V245" s="1836"/>
      <c r="W245" s="1836"/>
      <c r="X245" s="1836"/>
      <c r="Y245" s="1836"/>
      <c r="Z245" s="1836"/>
    </row>
    <row r="246" spans="1:26" ht="15.75" customHeight="1">
      <c r="A246" s="1836"/>
      <c r="B246" s="1836"/>
      <c r="C246" s="1836"/>
      <c r="D246" s="1836"/>
      <c r="E246" s="1836"/>
      <c r="F246" s="1836"/>
      <c r="G246" s="1836"/>
      <c r="H246" s="1836"/>
      <c r="I246" s="1836"/>
      <c r="J246" s="1836"/>
      <c r="K246" s="1836"/>
      <c r="L246" s="1836"/>
      <c r="M246" s="1836"/>
      <c r="N246" s="1836"/>
      <c r="O246" s="1836"/>
      <c r="P246" s="1836"/>
      <c r="Q246" s="1836"/>
      <c r="R246" s="1836"/>
      <c r="S246" s="1836"/>
      <c r="T246" s="1836"/>
      <c r="U246" s="1836"/>
      <c r="V246" s="1836"/>
      <c r="W246" s="1836"/>
      <c r="X246" s="1836"/>
      <c r="Y246" s="1836"/>
      <c r="Z246" s="1836"/>
    </row>
    <row r="247" spans="1:26" ht="15.75" customHeight="1">
      <c r="A247" s="1836"/>
      <c r="B247" s="1836"/>
      <c r="C247" s="1836"/>
      <c r="D247" s="1836"/>
      <c r="E247" s="1836"/>
      <c r="F247" s="1836"/>
      <c r="G247" s="1836"/>
      <c r="H247" s="1836"/>
      <c r="I247" s="1836"/>
      <c r="J247" s="1836"/>
      <c r="K247" s="1836"/>
      <c r="L247" s="1836"/>
      <c r="M247" s="1836"/>
      <c r="N247" s="1836"/>
      <c r="O247" s="1836"/>
      <c r="P247" s="1836"/>
      <c r="Q247" s="1836"/>
      <c r="R247" s="1836"/>
      <c r="S247" s="1836"/>
      <c r="T247" s="1836"/>
      <c r="U247" s="1836"/>
      <c r="V247" s="1836"/>
      <c r="W247" s="1836"/>
      <c r="X247" s="1836"/>
      <c r="Y247" s="1836"/>
      <c r="Z247" s="1836"/>
    </row>
    <row r="248" spans="1:26" ht="15.75" customHeight="1">
      <c r="A248" s="1836"/>
      <c r="B248" s="1836"/>
      <c r="C248" s="1836"/>
      <c r="D248" s="1836"/>
      <c r="E248" s="1836"/>
      <c r="F248" s="1836"/>
      <c r="G248" s="1836"/>
      <c r="H248" s="1836"/>
      <c r="I248" s="1836"/>
      <c r="J248" s="1836"/>
      <c r="K248" s="1836"/>
      <c r="L248" s="1836"/>
      <c r="M248" s="1836"/>
      <c r="N248" s="1836"/>
      <c r="O248" s="1836"/>
      <c r="P248" s="1836"/>
      <c r="Q248" s="1836"/>
      <c r="R248" s="1836"/>
      <c r="S248" s="1836"/>
      <c r="T248" s="1836"/>
      <c r="U248" s="1836"/>
      <c r="V248" s="1836"/>
      <c r="W248" s="1836"/>
      <c r="X248" s="1836"/>
      <c r="Y248" s="1836"/>
      <c r="Z248" s="1836"/>
    </row>
    <row r="249" spans="1:26" ht="15.75" customHeight="1">
      <c r="A249" s="1836"/>
      <c r="B249" s="1836"/>
      <c r="C249" s="1836"/>
      <c r="D249" s="1836"/>
      <c r="E249" s="1836"/>
      <c r="F249" s="1836"/>
      <c r="G249" s="1836"/>
      <c r="H249" s="1836"/>
      <c r="I249" s="1836"/>
      <c r="J249" s="1836"/>
      <c r="K249" s="1836"/>
      <c r="L249" s="1836"/>
      <c r="M249" s="1836"/>
      <c r="N249" s="1836"/>
      <c r="O249" s="1836"/>
      <c r="P249" s="1836"/>
      <c r="Q249" s="1836"/>
      <c r="R249" s="1836"/>
      <c r="S249" s="1836"/>
      <c r="T249" s="1836"/>
      <c r="U249" s="1836"/>
      <c r="V249" s="1836"/>
      <c r="W249" s="1836"/>
      <c r="X249" s="1836"/>
      <c r="Y249" s="1836"/>
      <c r="Z249" s="1836"/>
    </row>
    <row r="250" spans="1:26" ht="15.75" customHeight="1">
      <c r="A250" s="1836"/>
      <c r="B250" s="1836"/>
      <c r="C250" s="1836"/>
      <c r="D250" s="1836"/>
      <c r="E250" s="1836"/>
      <c r="F250" s="1836"/>
      <c r="G250" s="1836"/>
      <c r="H250" s="1836"/>
      <c r="I250" s="1836"/>
      <c r="J250" s="1836"/>
      <c r="K250" s="1836"/>
      <c r="L250" s="1836"/>
      <c r="M250" s="1836"/>
      <c r="N250" s="1836"/>
      <c r="O250" s="1836"/>
      <c r="P250" s="1836"/>
      <c r="Q250" s="1836"/>
      <c r="R250" s="1836"/>
      <c r="S250" s="1836"/>
      <c r="T250" s="1836"/>
      <c r="U250" s="1836"/>
      <c r="V250" s="1836"/>
      <c r="W250" s="1836"/>
      <c r="X250" s="1836"/>
      <c r="Y250" s="1836"/>
      <c r="Z250" s="1836"/>
    </row>
    <row r="251" spans="1:26" ht="15.75" customHeight="1">
      <c r="A251" s="1836"/>
      <c r="B251" s="1836"/>
      <c r="C251" s="1836"/>
      <c r="D251" s="1836"/>
      <c r="E251" s="1836"/>
      <c r="F251" s="1836"/>
      <c r="G251" s="1836"/>
      <c r="H251" s="1836"/>
      <c r="I251" s="1836"/>
      <c r="J251" s="1836"/>
      <c r="K251" s="1836"/>
      <c r="L251" s="1836"/>
      <c r="M251" s="1836"/>
      <c r="N251" s="1836"/>
      <c r="O251" s="1836"/>
      <c r="P251" s="1836"/>
      <c r="Q251" s="1836"/>
      <c r="R251" s="1836"/>
      <c r="S251" s="1836"/>
      <c r="T251" s="1836"/>
      <c r="U251" s="1836"/>
      <c r="V251" s="1836"/>
      <c r="W251" s="1836"/>
      <c r="X251" s="1836"/>
      <c r="Y251" s="1836"/>
      <c r="Z251" s="1836"/>
    </row>
    <row r="252" spans="1:26" ht="15.75" customHeight="1">
      <c r="A252" s="1836"/>
      <c r="B252" s="1836"/>
      <c r="C252" s="1836"/>
      <c r="D252" s="1836"/>
      <c r="E252" s="1836"/>
      <c r="F252" s="1836"/>
      <c r="G252" s="1836"/>
      <c r="H252" s="1836"/>
      <c r="I252" s="1836"/>
      <c r="J252" s="1836"/>
      <c r="K252" s="1836"/>
      <c r="L252" s="1836"/>
      <c r="M252" s="1836"/>
      <c r="N252" s="1836"/>
      <c r="O252" s="1836"/>
      <c r="P252" s="1836"/>
      <c r="Q252" s="1836"/>
      <c r="R252" s="1836"/>
      <c r="S252" s="1836"/>
      <c r="T252" s="1836"/>
      <c r="U252" s="1836"/>
      <c r="V252" s="1836"/>
      <c r="W252" s="1836"/>
      <c r="X252" s="1836"/>
      <c r="Y252" s="1836"/>
      <c r="Z252" s="1836"/>
    </row>
    <row r="253" spans="1:26" ht="15.75" customHeight="1">
      <c r="A253" s="1836"/>
      <c r="B253" s="1836"/>
      <c r="C253" s="1836"/>
      <c r="D253" s="1836"/>
      <c r="E253" s="1836"/>
      <c r="F253" s="1836"/>
      <c r="G253" s="1836"/>
      <c r="H253" s="1836"/>
      <c r="I253" s="1836"/>
      <c r="J253" s="1836"/>
      <c r="K253" s="1836"/>
      <c r="L253" s="1836"/>
      <c r="M253" s="1836"/>
      <c r="N253" s="1836"/>
      <c r="O253" s="1836"/>
      <c r="P253" s="1836"/>
      <c r="Q253" s="1836"/>
      <c r="R253" s="1836"/>
      <c r="S253" s="1836"/>
      <c r="T253" s="1836"/>
      <c r="U253" s="1836"/>
      <c r="V253" s="1836"/>
      <c r="W253" s="1836"/>
      <c r="X253" s="1836"/>
      <c r="Y253" s="1836"/>
      <c r="Z253" s="1836"/>
    </row>
    <row r="254" spans="1:26" ht="15.75" customHeight="1">
      <c r="A254" s="1836"/>
      <c r="B254" s="1836"/>
      <c r="C254" s="1836"/>
      <c r="D254" s="1836"/>
      <c r="E254" s="1836"/>
      <c r="F254" s="1836"/>
      <c r="G254" s="1836"/>
      <c r="H254" s="1836"/>
      <c r="I254" s="1836"/>
      <c r="J254" s="1836"/>
      <c r="K254" s="1836"/>
      <c r="L254" s="1836"/>
      <c r="M254" s="1836"/>
      <c r="N254" s="1836"/>
      <c r="O254" s="1836"/>
      <c r="P254" s="1836"/>
      <c r="Q254" s="1836"/>
      <c r="R254" s="1836"/>
      <c r="S254" s="1836"/>
      <c r="T254" s="1836"/>
      <c r="U254" s="1836"/>
      <c r="V254" s="1836"/>
      <c r="W254" s="1836"/>
      <c r="X254" s="1836"/>
      <c r="Y254" s="1836"/>
      <c r="Z254" s="1836"/>
    </row>
    <row r="255" spans="1:26" ht="15.75" customHeight="1">
      <c r="A255" s="1836"/>
      <c r="B255" s="1836"/>
      <c r="C255" s="1836"/>
      <c r="D255" s="1836"/>
      <c r="E255" s="1836"/>
      <c r="F255" s="1836"/>
      <c r="G255" s="1836"/>
      <c r="H255" s="1836"/>
      <c r="I255" s="1836"/>
      <c r="J255" s="1836"/>
      <c r="K255" s="1836"/>
      <c r="L255" s="1836"/>
      <c r="M255" s="1836"/>
      <c r="N255" s="1836"/>
      <c r="O255" s="1836"/>
      <c r="P255" s="1836"/>
      <c r="Q255" s="1836"/>
      <c r="R255" s="1836"/>
      <c r="S255" s="1836"/>
      <c r="T255" s="1836"/>
      <c r="U255" s="1836"/>
      <c r="V255" s="1836"/>
      <c r="W255" s="1836"/>
      <c r="X255" s="1836"/>
      <c r="Y255" s="1836"/>
      <c r="Z255" s="1836"/>
    </row>
    <row r="256" spans="1:26" ht="15.75" customHeight="1">
      <c r="A256" s="1836"/>
      <c r="B256" s="1836"/>
      <c r="C256" s="1836"/>
      <c r="D256" s="1836"/>
      <c r="E256" s="1836"/>
      <c r="F256" s="1836"/>
      <c r="G256" s="1836"/>
      <c r="H256" s="1836"/>
      <c r="I256" s="1836"/>
      <c r="J256" s="1836"/>
      <c r="K256" s="1836"/>
      <c r="L256" s="1836"/>
      <c r="M256" s="1836"/>
      <c r="N256" s="1836"/>
      <c r="O256" s="1836"/>
      <c r="P256" s="1836"/>
      <c r="Q256" s="1836"/>
      <c r="R256" s="1836"/>
      <c r="S256" s="1836"/>
      <c r="T256" s="1836"/>
      <c r="U256" s="1836"/>
      <c r="V256" s="1836"/>
      <c r="W256" s="1836"/>
      <c r="X256" s="1836"/>
      <c r="Y256" s="1836"/>
      <c r="Z256" s="1836"/>
    </row>
    <row r="257" spans="1:26" ht="15.75" customHeight="1">
      <c r="A257" s="1836"/>
      <c r="B257" s="1836"/>
      <c r="C257" s="1836"/>
      <c r="D257" s="1836"/>
      <c r="E257" s="1836"/>
      <c r="F257" s="1836"/>
      <c r="G257" s="1836"/>
      <c r="H257" s="1836"/>
      <c r="I257" s="1836"/>
      <c r="J257" s="1836"/>
      <c r="K257" s="1836"/>
      <c r="L257" s="1836"/>
      <c r="M257" s="1836"/>
      <c r="N257" s="1836"/>
      <c r="O257" s="1836"/>
      <c r="P257" s="1836"/>
      <c r="Q257" s="1836"/>
      <c r="R257" s="1836"/>
      <c r="S257" s="1836"/>
      <c r="T257" s="1836"/>
      <c r="U257" s="1836"/>
      <c r="V257" s="1836"/>
      <c r="W257" s="1836"/>
      <c r="X257" s="1836"/>
      <c r="Y257" s="1836"/>
      <c r="Z257" s="1836"/>
    </row>
    <row r="258" spans="1:26" ht="15.75" customHeight="1">
      <c r="A258" s="1836"/>
      <c r="B258" s="1836"/>
      <c r="C258" s="1836"/>
      <c r="D258" s="1836"/>
      <c r="E258" s="1836"/>
      <c r="F258" s="1836"/>
      <c r="G258" s="1836"/>
      <c r="H258" s="1836"/>
      <c r="I258" s="1836"/>
      <c r="J258" s="1836"/>
      <c r="K258" s="1836"/>
      <c r="L258" s="1836"/>
      <c r="M258" s="1836"/>
      <c r="N258" s="1836"/>
      <c r="O258" s="1836"/>
      <c r="P258" s="1836"/>
      <c r="Q258" s="1836"/>
      <c r="R258" s="1836"/>
      <c r="S258" s="1836"/>
      <c r="T258" s="1836"/>
      <c r="U258" s="1836"/>
      <c r="V258" s="1836"/>
      <c r="W258" s="1836"/>
      <c r="X258" s="1836"/>
      <c r="Y258" s="1836"/>
      <c r="Z258" s="1836"/>
    </row>
    <row r="259" spans="1:26" ht="15.75" customHeight="1">
      <c r="A259" s="1836"/>
      <c r="B259" s="1836"/>
      <c r="C259" s="1836"/>
      <c r="D259" s="1836"/>
      <c r="E259" s="1836"/>
      <c r="F259" s="1836"/>
      <c r="G259" s="1836"/>
      <c r="H259" s="1836"/>
      <c r="I259" s="1836"/>
      <c r="J259" s="1836"/>
      <c r="K259" s="1836"/>
      <c r="L259" s="1836"/>
      <c r="M259" s="1836"/>
      <c r="N259" s="1836"/>
      <c r="O259" s="1836"/>
      <c r="P259" s="1836"/>
      <c r="Q259" s="1836"/>
      <c r="R259" s="1836"/>
      <c r="S259" s="1836"/>
      <c r="T259" s="1836"/>
      <c r="U259" s="1836"/>
      <c r="V259" s="1836"/>
      <c r="W259" s="1836"/>
      <c r="X259" s="1836"/>
      <c r="Y259" s="1836"/>
      <c r="Z259" s="1836"/>
    </row>
    <row r="260" spans="1:26" ht="15.75" customHeight="1">
      <c r="A260" s="1836"/>
      <c r="B260" s="1836"/>
      <c r="C260" s="1836"/>
      <c r="D260" s="1836"/>
      <c r="E260" s="1836"/>
      <c r="F260" s="1836"/>
      <c r="G260" s="1836"/>
      <c r="H260" s="1836"/>
      <c r="I260" s="1836"/>
      <c r="J260" s="1836"/>
      <c r="K260" s="1836"/>
      <c r="L260" s="1836"/>
      <c r="M260" s="1836"/>
      <c r="N260" s="1836"/>
      <c r="O260" s="1836"/>
      <c r="P260" s="1836"/>
      <c r="Q260" s="1836"/>
      <c r="R260" s="1836"/>
      <c r="S260" s="1836"/>
      <c r="T260" s="1836"/>
      <c r="U260" s="1836"/>
      <c r="V260" s="1836"/>
      <c r="W260" s="1836"/>
      <c r="X260" s="1836"/>
      <c r="Y260" s="1836"/>
      <c r="Z260" s="1836"/>
    </row>
    <row r="261" spans="1:26" ht="15.75" customHeight="1">
      <c r="A261" s="1836"/>
      <c r="B261" s="1836"/>
      <c r="C261" s="1836"/>
      <c r="D261" s="1836"/>
      <c r="E261" s="1836"/>
      <c r="F261" s="1836"/>
      <c r="G261" s="1836"/>
      <c r="H261" s="1836"/>
      <c r="I261" s="1836"/>
      <c r="J261" s="1836"/>
      <c r="K261" s="1836"/>
      <c r="L261" s="1836"/>
      <c r="M261" s="1836"/>
      <c r="N261" s="1836"/>
      <c r="O261" s="1836"/>
      <c r="P261" s="1836"/>
      <c r="Q261" s="1836"/>
      <c r="R261" s="1836"/>
      <c r="S261" s="1836"/>
      <c r="T261" s="1836"/>
      <c r="U261" s="1836"/>
      <c r="V261" s="1836"/>
      <c r="W261" s="1836"/>
      <c r="X261" s="1836"/>
      <c r="Y261" s="1836"/>
      <c r="Z261" s="1836"/>
    </row>
    <row r="262" spans="1:26" ht="15.75" customHeight="1">
      <c r="A262" s="1836"/>
      <c r="B262" s="1836"/>
      <c r="C262" s="1836"/>
      <c r="D262" s="1836"/>
      <c r="E262" s="1836"/>
      <c r="F262" s="1836"/>
      <c r="G262" s="1836"/>
      <c r="H262" s="1836"/>
      <c r="I262" s="1836"/>
      <c r="J262" s="1836"/>
      <c r="K262" s="1836"/>
      <c r="L262" s="1836"/>
      <c r="M262" s="1836"/>
      <c r="N262" s="1836"/>
      <c r="O262" s="1836"/>
      <c r="P262" s="1836"/>
      <c r="Q262" s="1836"/>
      <c r="R262" s="1836"/>
      <c r="S262" s="1836"/>
      <c r="T262" s="1836"/>
      <c r="U262" s="1836"/>
      <c r="V262" s="1836"/>
      <c r="W262" s="1836"/>
      <c r="X262" s="1836"/>
      <c r="Y262" s="1836"/>
      <c r="Z262" s="1836"/>
    </row>
    <row r="263" spans="1:26" ht="15.75" customHeight="1">
      <c r="A263" s="1836"/>
      <c r="B263" s="1836"/>
      <c r="C263" s="1836"/>
      <c r="D263" s="1836"/>
      <c r="E263" s="1836"/>
      <c r="F263" s="1836"/>
      <c r="G263" s="1836"/>
      <c r="H263" s="1836"/>
      <c r="I263" s="1836"/>
      <c r="J263" s="1836"/>
      <c r="K263" s="1836"/>
      <c r="L263" s="1836"/>
      <c r="M263" s="1836"/>
      <c r="N263" s="1836"/>
      <c r="O263" s="1836"/>
      <c r="P263" s="1836"/>
      <c r="Q263" s="1836"/>
      <c r="R263" s="1836"/>
      <c r="S263" s="1836"/>
      <c r="T263" s="1836"/>
      <c r="U263" s="1836"/>
      <c r="V263" s="1836"/>
      <c r="W263" s="1836"/>
      <c r="X263" s="1836"/>
      <c r="Y263" s="1836"/>
      <c r="Z263" s="1836"/>
    </row>
    <row r="264" spans="1:26" ht="15.75" customHeight="1">
      <c r="A264" s="1836"/>
      <c r="B264" s="1836"/>
      <c r="C264" s="1836"/>
      <c r="D264" s="1836"/>
      <c r="E264" s="1836"/>
      <c r="F264" s="1836"/>
      <c r="G264" s="1836"/>
      <c r="H264" s="1836"/>
      <c r="I264" s="1836"/>
      <c r="J264" s="1836"/>
      <c r="K264" s="1836"/>
      <c r="L264" s="1836"/>
      <c r="M264" s="1836"/>
      <c r="N264" s="1836"/>
      <c r="O264" s="1836"/>
      <c r="P264" s="1836"/>
      <c r="Q264" s="1836"/>
      <c r="R264" s="1836"/>
      <c r="S264" s="1836"/>
      <c r="T264" s="1836"/>
      <c r="U264" s="1836"/>
      <c r="V264" s="1836"/>
      <c r="W264" s="1836"/>
      <c r="X264" s="1836"/>
      <c r="Y264" s="1836"/>
      <c r="Z264" s="1836"/>
    </row>
    <row r="265" spans="1:26" ht="15.75" customHeight="1">
      <c r="A265" s="1836"/>
      <c r="B265" s="1836"/>
      <c r="C265" s="1836"/>
      <c r="D265" s="1836"/>
      <c r="E265" s="1836"/>
      <c r="F265" s="1836"/>
      <c r="G265" s="1836"/>
      <c r="H265" s="1836"/>
      <c r="I265" s="1836"/>
      <c r="J265" s="1836"/>
      <c r="K265" s="1836"/>
      <c r="L265" s="1836"/>
      <c r="M265" s="1836"/>
      <c r="N265" s="1836"/>
      <c r="O265" s="1836"/>
      <c r="P265" s="1836"/>
      <c r="Q265" s="1836"/>
      <c r="R265" s="1836"/>
      <c r="S265" s="1836"/>
      <c r="T265" s="1836"/>
      <c r="U265" s="1836"/>
      <c r="V265" s="1836"/>
      <c r="W265" s="1836"/>
      <c r="X265" s="1836"/>
      <c r="Y265" s="1836"/>
      <c r="Z265" s="1836"/>
    </row>
    <row r="266" spans="1:26" ht="15.75" customHeight="1">
      <c r="A266" s="1836"/>
      <c r="B266" s="1836"/>
      <c r="C266" s="1836"/>
      <c r="D266" s="1836"/>
      <c r="E266" s="1836"/>
      <c r="F266" s="1836"/>
      <c r="G266" s="1836"/>
      <c r="H266" s="1836"/>
      <c r="I266" s="1836"/>
      <c r="J266" s="1836"/>
      <c r="K266" s="1836"/>
      <c r="L266" s="1836"/>
      <c r="M266" s="1836"/>
      <c r="N266" s="1836"/>
      <c r="O266" s="1836"/>
      <c r="P266" s="1836"/>
      <c r="Q266" s="1836"/>
      <c r="R266" s="1836"/>
      <c r="S266" s="1836"/>
      <c r="T266" s="1836"/>
      <c r="U266" s="1836"/>
      <c r="V266" s="1836"/>
      <c r="W266" s="1836"/>
      <c r="X266" s="1836"/>
      <c r="Y266" s="1836"/>
      <c r="Z266" s="1836"/>
    </row>
    <row r="267" spans="1:26" ht="15.75" customHeight="1">
      <c r="A267" s="1836"/>
      <c r="B267" s="1836"/>
      <c r="C267" s="1836"/>
      <c r="D267" s="1836"/>
      <c r="E267" s="1836"/>
      <c r="F267" s="1836"/>
      <c r="G267" s="1836"/>
      <c r="H267" s="1836"/>
      <c r="I267" s="1836"/>
      <c r="J267" s="1836"/>
      <c r="K267" s="1836"/>
      <c r="L267" s="1836"/>
      <c r="M267" s="1836"/>
      <c r="N267" s="1836"/>
      <c r="O267" s="1836"/>
      <c r="P267" s="1836"/>
      <c r="Q267" s="1836"/>
      <c r="R267" s="1836"/>
      <c r="S267" s="1836"/>
      <c r="T267" s="1836"/>
      <c r="U267" s="1836"/>
      <c r="V267" s="1836"/>
      <c r="W267" s="1836"/>
      <c r="X267" s="1836"/>
      <c r="Y267" s="1836"/>
      <c r="Z267" s="1836"/>
    </row>
    <row r="268" spans="1:26" ht="15.75" customHeight="1">
      <c r="A268" s="1836"/>
      <c r="B268" s="1836"/>
      <c r="C268" s="1836"/>
      <c r="D268" s="1836"/>
      <c r="E268" s="1836"/>
      <c r="F268" s="1836"/>
      <c r="G268" s="1836"/>
      <c r="H268" s="1836"/>
      <c r="I268" s="1836"/>
      <c r="J268" s="1836"/>
      <c r="K268" s="1836"/>
      <c r="L268" s="1836"/>
      <c r="M268" s="1836"/>
      <c r="N268" s="1836"/>
      <c r="O268" s="1836"/>
      <c r="P268" s="1836"/>
      <c r="Q268" s="1836"/>
      <c r="R268" s="1836"/>
      <c r="S268" s="1836"/>
      <c r="T268" s="1836"/>
      <c r="U268" s="1836"/>
      <c r="V268" s="1836"/>
      <c r="W268" s="1836"/>
      <c r="X268" s="1836"/>
      <c r="Y268" s="1836"/>
      <c r="Z268" s="1836"/>
    </row>
    <row r="269" spans="1:26" ht="15.75" customHeight="1">
      <c r="A269" s="1836"/>
      <c r="B269" s="1836"/>
      <c r="C269" s="1836"/>
      <c r="D269" s="1836"/>
      <c r="E269" s="1836"/>
      <c r="F269" s="1836"/>
      <c r="G269" s="1836"/>
      <c r="H269" s="1836"/>
      <c r="I269" s="1836"/>
      <c r="J269" s="1836"/>
      <c r="K269" s="1836"/>
      <c r="L269" s="1836"/>
      <c r="M269" s="1836"/>
      <c r="N269" s="1836"/>
      <c r="O269" s="1836"/>
      <c r="P269" s="1836"/>
      <c r="Q269" s="1836"/>
      <c r="R269" s="1836"/>
      <c r="S269" s="1836"/>
      <c r="T269" s="1836"/>
      <c r="U269" s="1836"/>
      <c r="V269" s="1836"/>
      <c r="W269" s="1836"/>
      <c r="X269" s="1836"/>
      <c r="Y269" s="1836"/>
      <c r="Z269" s="1836"/>
    </row>
    <row r="270" spans="1:26" ht="15.75" customHeight="1">
      <c r="A270" s="1836"/>
      <c r="B270" s="1836"/>
      <c r="C270" s="1836"/>
      <c r="D270" s="1836"/>
      <c r="E270" s="1836"/>
      <c r="F270" s="1836"/>
      <c r="G270" s="1836"/>
      <c r="H270" s="1836"/>
      <c r="I270" s="1836"/>
      <c r="J270" s="1836"/>
      <c r="K270" s="1836"/>
      <c r="L270" s="1836"/>
      <c r="M270" s="1836"/>
      <c r="N270" s="1836"/>
      <c r="O270" s="1836"/>
      <c r="P270" s="1836"/>
      <c r="Q270" s="1836"/>
      <c r="R270" s="1836"/>
      <c r="S270" s="1836"/>
      <c r="T270" s="1836"/>
      <c r="U270" s="1836"/>
      <c r="V270" s="1836"/>
      <c r="W270" s="1836"/>
      <c r="X270" s="1836"/>
      <c r="Y270" s="1836"/>
      <c r="Z270" s="1836"/>
    </row>
    <row r="271" spans="1:26" ht="15.75" customHeight="1">
      <c r="A271" s="1836"/>
      <c r="B271" s="1836"/>
      <c r="C271" s="1836"/>
      <c r="D271" s="1836"/>
      <c r="E271" s="1836"/>
      <c r="F271" s="1836"/>
      <c r="G271" s="1836"/>
      <c r="H271" s="1836"/>
      <c r="I271" s="1836"/>
      <c r="J271" s="1836"/>
      <c r="K271" s="1836"/>
      <c r="L271" s="1836"/>
      <c r="M271" s="1836"/>
      <c r="N271" s="1836"/>
      <c r="O271" s="1836"/>
      <c r="P271" s="1836"/>
      <c r="Q271" s="1836"/>
      <c r="R271" s="1836"/>
      <c r="S271" s="1836"/>
      <c r="T271" s="1836"/>
      <c r="U271" s="1836"/>
      <c r="V271" s="1836"/>
      <c r="W271" s="1836"/>
      <c r="X271" s="1836"/>
      <c r="Y271" s="1836"/>
      <c r="Z271" s="1836"/>
    </row>
    <row r="272" spans="1:26" ht="15.75" customHeight="1">
      <c r="A272" s="1836"/>
      <c r="B272" s="1836"/>
      <c r="C272" s="1836"/>
      <c r="D272" s="1836"/>
      <c r="E272" s="1836"/>
      <c r="F272" s="1836"/>
      <c r="G272" s="1836"/>
      <c r="H272" s="1836"/>
      <c r="I272" s="1836"/>
      <c r="J272" s="1836"/>
      <c r="K272" s="1836"/>
      <c r="L272" s="1836"/>
      <c r="M272" s="1836"/>
      <c r="N272" s="1836"/>
      <c r="O272" s="1836"/>
      <c r="P272" s="1836"/>
      <c r="Q272" s="1836"/>
      <c r="R272" s="1836"/>
      <c r="S272" s="1836"/>
      <c r="T272" s="1836"/>
      <c r="U272" s="1836"/>
      <c r="V272" s="1836"/>
      <c r="W272" s="1836"/>
      <c r="X272" s="1836"/>
      <c r="Y272" s="1836"/>
      <c r="Z272" s="1836"/>
    </row>
    <row r="273" spans="1:26" ht="15.75" customHeight="1">
      <c r="A273" s="1836"/>
      <c r="B273" s="1836"/>
      <c r="C273" s="1836"/>
      <c r="D273" s="1836"/>
      <c r="E273" s="1836"/>
      <c r="F273" s="1836"/>
      <c r="G273" s="1836"/>
      <c r="H273" s="1836"/>
      <c r="I273" s="1836"/>
      <c r="J273" s="1836"/>
      <c r="K273" s="1836"/>
      <c r="L273" s="1836"/>
      <c r="M273" s="1836"/>
      <c r="N273" s="1836"/>
      <c r="O273" s="1836"/>
      <c r="P273" s="1836"/>
      <c r="Q273" s="1836"/>
      <c r="R273" s="1836"/>
      <c r="S273" s="1836"/>
      <c r="T273" s="1836"/>
      <c r="U273" s="1836"/>
      <c r="V273" s="1836"/>
      <c r="W273" s="1836"/>
      <c r="X273" s="1836"/>
      <c r="Y273" s="1836"/>
      <c r="Z273" s="1836"/>
    </row>
    <row r="274" spans="1:26" ht="15.75" customHeight="1">
      <c r="A274" s="1836"/>
      <c r="B274" s="1836"/>
      <c r="C274" s="1836"/>
      <c r="D274" s="1836"/>
      <c r="E274" s="1836"/>
      <c r="F274" s="1836"/>
      <c r="G274" s="1836"/>
      <c r="H274" s="1836"/>
      <c r="I274" s="1836"/>
      <c r="J274" s="1836"/>
      <c r="K274" s="1836"/>
      <c r="L274" s="1836"/>
      <c r="M274" s="1836"/>
      <c r="N274" s="1836"/>
      <c r="O274" s="1836"/>
      <c r="P274" s="1836"/>
      <c r="Q274" s="1836"/>
      <c r="R274" s="1836"/>
      <c r="S274" s="1836"/>
      <c r="T274" s="1836"/>
      <c r="U274" s="1836"/>
      <c r="V274" s="1836"/>
      <c r="W274" s="1836"/>
      <c r="X274" s="1836"/>
      <c r="Y274" s="1836"/>
      <c r="Z274" s="1836"/>
    </row>
    <row r="275" spans="1:26" ht="15.75" customHeight="1">
      <c r="A275" s="1836"/>
      <c r="B275" s="1836"/>
      <c r="C275" s="1836"/>
      <c r="D275" s="1836"/>
      <c r="E275" s="1836"/>
      <c r="F275" s="1836"/>
      <c r="G275" s="1836"/>
      <c r="H275" s="1836"/>
      <c r="I275" s="1836"/>
      <c r="J275" s="1836"/>
      <c r="K275" s="1836"/>
      <c r="L275" s="1836"/>
      <c r="M275" s="1836"/>
      <c r="N275" s="1836"/>
      <c r="O275" s="1836"/>
      <c r="P275" s="1836"/>
      <c r="Q275" s="1836"/>
      <c r="R275" s="1836"/>
      <c r="S275" s="1836"/>
      <c r="T275" s="1836"/>
      <c r="U275" s="1836"/>
      <c r="V275" s="1836"/>
      <c r="W275" s="1836"/>
      <c r="X275" s="1836"/>
      <c r="Y275" s="1836"/>
      <c r="Z275" s="1836"/>
    </row>
    <row r="276" spans="1:26" ht="15.75" customHeight="1">
      <c r="A276" s="1836"/>
      <c r="B276" s="1836"/>
      <c r="C276" s="1836"/>
      <c r="D276" s="1836"/>
      <c r="E276" s="1836"/>
      <c r="F276" s="1836"/>
      <c r="G276" s="1836"/>
      <c r="H276" s="1836"/>
      <c r="I276" s="1836"/>
      <c r="J276" s="1836"/>
      <c r="K276" s="1836"/>
      <c r="L276" s="1836"/>
      <c r="M276" s="1836"/>
      <c r="N276" s="1836"/>
      <c r="O276" s="1836"/>
      <c r="P276" s="1836"/>
      <c r="Q276" s="1836"/>
      <c r="R276" s="1836"/>
      <c r="S276" s="1836"/>
      <c r="T276" s="1836"/>
      <c r="U276" s="1836"/>
      <c r="V276" s="1836"/>
      <c r="W276" s="1836"/>
      <c r="X276" s="1836"/>
      <c r="Y276" s="1836"/>
      <c r="Z276" s="1836"/>
    </row>
    <row r="277" spans="1:26" ht="15.75" customHeight="1">
      <c r="A277" s="1836"/>
      <c r="B277" s="1836"/>
      <c r="C277" s="1836"/>
      <c r="D277" s="1836"/>
      <c r="E277" s="1836"/>
      <c r="F277" s="1836"/>
      <c r="G277" s="1836"/>
      <c r="H277" s="1836"/>
      <c r="I277" s="1836"/>
      <c r="J277" s="1836"/>
      <c r="K277" s="1836"/>
      <c r="L277" s="1836"/>
      <c r="M277" s="1836"/>
      <c r="N277" s="1836"/>
      <c r="O277" s="1836"/>
      <c r="P277" s="1836"/>
      <c r="Q277" s="1836"/>
      <c r="R277" s="1836"/>
      <c r="S277" s="1836"/>
      <c r="T277" s="1836"/>
      <c r="U277" s="1836"/>
      <c r="V277" s="1836"/>
      <c r="W277" s="1836"/>
      <c r="X277" s="1836"/>
      <c r="Y277" s="1836"/>
      <c r="Z277" s="1836"/>
    </row>
    <row r="278" spans="1:26" ht="15.75" customHeight="1">
      <c r="A278" s="1836"/>
      <c r="B278" s="1836"/>
      <c r="C278" s="1836"/>
      <c r="D278" s="1836"/>
      <c r="E278" s="1836"/>
      <c r="F278" s="1836"/>
      <c r="G278" s="1836"/>
      <c r="H278" s="1836"/>
      <c r="I278" s="1836"/>
      <c r="J278" s="1836"/>
      <c r="K278" s="1836"/>
      <c r="L278" s="1836"/>
      <c r="M278" s="1836"/>
      <c r="N278" s="1836"/>
      <c r="O278" s="1836"/>
      <c r="P278" s="1836"/>
      <c r="Q278" s="1836"/>
      <c r="R278" s="1836"/>
      <c r="S278" s="1836"/>
      <c r="T278" s="1836"/>
      <c r="U278" s="1836"/>
      <c r="V278" s="1836"/>
      <c r="W278" s="1836"/>
      <c r="X278" s="1836"/>
      <c r="Y278" s="1836"/>
      <c r="Z278" s="1836"/>
    </row>
    <row r="279" spans="1:26" ht="15.75" customHeight="1">
      <c r="A279" s="1836"/>
      <c r="B279" s="1836"/>
      <c r="C279" s="1836"/>
      <c r="D279" s="1836"/>
      <c r="E279" s="1836"/>
      <c r="F279" s="1836"/>
      <c r="G279" s="1836"/>
      <c r="H279" s="1836"/>
      <c r="I279" s="1836"/>
      <c r="J279" s="1836"/>
      <c r="K279" s="1836"/>
      <c r="L279" s="1836"/>
      <c r="M279" s="1836"/>
      <c r="N279" s="1836"/>
      <c r="O279" s="1836"/>
      <c r="P279" s="1836"/>
      <c r="Q279" s="1836"/>
      <c r="R279" s="1836"/>
      <c r="S279" s="1836"/>
      <c r="T279" s="1836"/>
      <c r="U279" s="1836"/>
      <c r="V279" s="1836"/>
      <c r="W279" s="1836"/>
      <c r="X279" s="1836"/>
      <c r="Y279" s="1836"/>
      <c r="Z279" s="1836"/>
    </row>
    <row r="280" spans="1:26" ht="15.75" customHeight="1">
      <c r="A280" s="1836"/>
      <c r="B280" s="1836"/>
      <c r="C280" s="1836"/>
      <c r="D280" s="1836"/>
      <c r="E280" s="1836"/>
      <c r="F280" s="1836"/>
      <c r="G280" s="1836"/>
      <c r="H280" s="1836"/>
      <c r="I280" s="1836"/>
      <c r="J280" s="1836"/>
      <c r="K280" s="1836"/>
      <c r="L280" s="1836"/>
      <c r="M280" s="1836"/>
      <c r="N280" s="1836"/>
      <c r="O280" s="1836"/>
      <c r="P280" s="1836"/>
      <c r="Q280" s="1836"/>
      <c r="R280" s="1836"/>
      <c r="S280" s="1836"/>
      <c r="T280" s="1836"/>
      <c r="U280" s="1836"/>
      <c r="V280" s="1836"/>
      <c r="W280" s="1836"/>
      <c r="X280" s="1836"/>
      <c r="Y280" s="1836"/>
      <c r="Z280" s="1836"/>
    </row>
    <row r="281" spans="1:26" ht="15.75" customHeight="1">
      <c r="A281" s="1836"/>
      <c r="B281" s="1836"/>
      <c r="C281" s="1836"/>
      <c r="D281" s="1836"/>
      <c r="E281" s="1836"/>
      <c r="F281" s="1836"/>
      <c r="G281" s="1836"/>
      <c r="H281" s="1836"/>
      <c r="I281" s="1836"/>
      <c r="J281" s="1836"/>
      <c r="K281" s="1836"/>
      <c r="L281" s="1836"/>
      <c r="M281" s="1836"/>
      <c r="N281" s="1836"/>
      <c r="O281" s="1836"/>
      <c r="P281" s="1836"/>
      <c r="Q281" s="1836"/>
      <c r="R281" s="1836"/>
      <c r="S281" s="1836"/>
      <c r="T281" s="1836"/>
      <c r="U281" s="1836"/>
      <c r="V281" s="1836"/>
      <c r="W281" s="1836"/>
      <c r="X281" s="1836"/>
      <c r="Y281" s="1836"/>
      <c r="Z281" s="1836"/>
    </row>
    <row r="282" spans="1:26" ht="15.75" customHeight="1">
      <c r="A282" s="1836"/>
      <c r="B282" s="1836"/>
      <c r="C282" s="1836"/>
      <c r="D282" s="1836"/>
      <c r="E282" s="1836"/>
      <c r="F282" s="1836"/>
      <c r="G282" s="1836"/>
      <c r="H282" s="1836"/>
      <c r="I282" s="1836"/>
      <c r="J282" s="1836"/>
      <c r="K282" s="1836"/>
      <c r="L282" s="1836"/>
      <c r="M282" s="1836"/>
      <c r="N282" s="1836"/>
      <c r="O282" s="1836"/>
      <c r="P282" s="1836"/>
      <c r="Q282" s="1836"/>
      <c r="R282" s="1836"/>
      <c r="S282" s="1836"/>
      <c r="T282" s="1836"/>
      <c r="U282" s="1836"/>
      <c r="V282" s="1836"/>
      <c r="W282" s="1836"/>
      <c r="X282" s="1836"/>
      <c r="Y282" s="1836"/>
      <c r="Z282" s="1836"/>
    </row>
    <row r="283" spans="1:26" ht="15.75" customHeight="1">
      <c r="A283" s="1836"/>
      <c r="B283" s="1836"/>
      <c r="C283" s="1836"/>
      <c r="D283" s="1836"/>
      <c r="E283" s="1836"/>
      <c r="F283" s="1836"/>
      <c r="G283" s="1836"/>
      <c r="H283" s="1836"/>
      <c r="I283" s="1836"/>
      <c r="J283" s="1836"/>
      <c r="K283" s="1836"/>
      <c r="L283" s="1836"/>
      <c r="M283" s="1836"/>
      <c r="N283" s="1836"/>
      <c r="O283" s="1836"/>
      <c r="P283" s="1836"/>
      <c r="Q283" s="1836"/>
      <c r="R283" s="1836"/>
      <c r="S283" s="1836"/>
      <c r="T283" s="1836"/>
      <c r="U283" s="1836"/>
      <c r="V283" s="1836"/>
      <c r="W283" s="1836"/>
      <c r="X283" s="1836"/>
      <c r="Y283" s="1836"/>
      <c r="Z283" s="1836"/>
    </row>
    <row r="284" spans="1:26" ht="15.75" customHeight="1">
      <c r="A284" s="1836"/>
      <c r="B284" s="1836"/>
      <c r="C284" s="1836"/>
      <c r="D284" s="1836"/>
      <c r="E284" s="1836"/>
      <c r="F284" s="1836"/>
      <c r="G284" s="1836"/>
      <c r="H284" s="1836"/>
      <c r="I284" s="1836"/>
      <c r="J284" s="1836"/>
      <c r="K284" s="1836"/>
      <c r="L284" s="1836"/>
      <c r="M284" s="1836"/>
      <c r="N284" s="1836"/>
      <c r="O284" s="1836"/>
      <c r="P284" s="1836"/>
      <c r="Q284" s="1836"/>
      <c r="R284" s="1836"/>
      <c r="S284" s="1836"/>
      <c r="T284" s="1836"/>
      <c r="U284" s="1836"/>
      <c r="V284" s="1836"/>
      <c r="W284" s="1836"/>
      <c r="X284" s="1836"/>
      <c r="Y284" s="1836"/>
      <c r="Z284" s="1836"/>
    </row>
    <row r="285" spans="1:26" ht="15.75" customHeight="1">
      <c r="A285" s="1836"/>
      <c r="B285" s="1836"/>
      <c r="C285" s="1836"/>
      <c r="D285" s="1836"/>
      <c r="E285" s="1836"/>
      <c r="F285" s="1836"/>
      <c r="G285" s="1836"/>
      <c r="H285" s="1836"/>
      <c r="I285" s="1836"/>
      <c r="J285" s="1836"/>
      <c r="K285" s="1836"/>
      <c r="L285" s="1836"/>
      <c r="M285" s="1836"/>
      <c r="N285" s="1836"/>
      <c r="O285" s="1836"/>
      <c r="P285" s="1836"/>
      <c r="Q285" s="1836"/>
      <c r="R285" s="1836"/>
      <c r="S285" s="1836"/>
      <c r="T285" s="1836"/>
      <c r="U285" s="1836"/>
      <c r="V285" s="1836"/>
      <c r="W285" s="1836"/>
      <c r="X285" s="1836"/>
      <c r="Y285" s="1836"/>
      <c r="Z285" s="1836"/>
    </row>
    <row r="286" spans="1:26" ht="15.75" customHeight="1">
      <c r="A286" s="1836"/>
      <c r="B286" s="1836"/>
      <c r="C286" s="1836"/>
      <c r="D286" s="1836"/>
      <c r="E286" s="1836"/>
      <c r="F286" s="1836"/>
      <c r="G286" s="1836"/>
      <c r="H286" s="1836"/>
      <c r="I286" s="1836"/>
      <c r="J286" s="1836"/>
      <c r="K286" s="1836"/>
      <c r="L286" s="1836"/>
      <c r="M286" s="1836"/>
      <c r="N286" s="1836"/>
      <c r="O286" s="1836"/>
      <c r="P286" s="1836"/>
      <c r="Q286" s="1836"/>
      <c r="R286" s="1836"/>
      <c r="S286" s="1836"/>
      <c r="T286" s="1836"/>
      <c r="U286" s="1836"/>
      <c r="V286" s="1836"/>
      <c r="W286" s="1836"/>
      <c r="X286" s="1836"/>
      <c r="Y286" s="1836"/>
      <c r="Z286" s="1836"/>
    </row>
    <row r="287" spans="1:26" ht="15.75" customHeight="1">
      <c r="A287" s="1836"/>
      <c r="B287" s="1836"/>
      <c r="C287" s="1836"/>
      <c r="D287" s="1836"/>
      <c r="E287" s="1836"/>
      <c r="F287" s="1836"/>
      <c r="G287" s="1836"/>
      <c r="H287" s="1836"/>
      <c r="I287" s="1836"/>
      <c r="J287" s="1836"/>
      <c r="K287" s="1836"/>
      <c r="L287" s="1836"/>
      <c r="M287" s="1836"/>
      <c r="N287" s="1836"/>
      <c r="O287" s="1836"/>
      <c r="P287" s="1836"/>
      <c r="Q287" s="1836"/>
      <c r="R287" s="1836"/>
      <c r="S287" s="1836"/>
      <c r="T287" s="1836"/>
      <c r="U287" s="1836"/>
      <c r="V287" s="1836"/>
      <c r="W287" s="1836"/>
      <c r="X287" s="1836"/>
      <c r="Y287" s="1836"/>
      <c r="Z287" s="1836"/>
    </row>
    <row r="288" spans="1:26" ht="15.75" customHeight="1">
      <c r="A288" s="1836"/>
      <c r="B288" s="1836"/>
      <c r="C288" s="1836"/>
      <c r="D288" s="1836"/>
      <c r="E288" s="1836"/>
      <c r="F288" s="1836"/>
      <c r="G288" s="1836"/>
      <c r="H288" s="1836"/>
      <c r="I288" s="1836"/>
      <c r="J288" s="1836"/>
      <c r="K288" s="1836"/>
      <c r="L288" s="1836"/>
      <c r="M288" s="1836"/>
      <c r="N288" s="1836"/>
      <c r="O288" s="1836"/>
      <c r="P288" s="1836"/>
      <c r="Q288" s="1836"/>
      <c r="R288" s="1836"/>
      <c r="S288" s="1836"/>
      <c r="T288" s="1836"/>
      <c r="U288" s="1836"/>
      <c r="V288" s="1836"/>
      <c r="W288" s="1836"/>
      <c r="X288" s="1836"/>
      <c r="Y288" s="1836"/>
      <c r="Z288" s="1836"/>
    </row>
    <row r="289" spans="1:26" ht="15.75" customHeight="1">
      <c r="A289" s="1836"/>
      <c r="B289" s="1836"/>
      <c r="C289" s="1836"/>
      <c r="D289" s="1836"/>
      <c r="E289" s="1836"/>
      <c r="F289" s="1836"/>
      <c r="G289" s="1836"/>
      <c r="H289" s="1836"/>
      <c r="I289" s="1836"/>
      <c r="J289" s="1836"/>
      <c r="K289" s="1836"/>
      <c r="L289" s="1836"/>
      <c r="M289" s="1836"/>
      <c r="N289" s="1836"/>
      <c r="O289" s="1836"/>
      <c r="P289" s="1836"/>
      <c r="Q289" s="1836"/>
      <c r="R289" s="1836"/>
      <c r="S289" s="1836"/>
      <c r="T289" s="1836"/>
      <c r="U289" s="1836"/>
      <c r="V289" s="1836"/>
      <c r="W289" s="1836"/>
      <c r="X289" s="1836"/>
      <c r="Y289" s="1836"/>
      <c r="Z289" s="1836"/>
    </row>
    <row r="290" spans="1:26" ht="15.75" customHeight="1">
      <c r="A290" s="1836"/>
      <c r="B290" s="1836"/>
      <c r="C290" s="1836"/>
      <c r="D290" s="1836"/>
      <c r="E290" s="1836"/>
      <c r="F290" s="1836"/>
      <c r="G290" s="1836"/>
      <c r="H290" s="1836"/>
      <c r="I290" s="1836"/>
      <c r="J290" s="1836"/>
      <c r="K290" s="1836"/>
      <c r="L290" s="1836"/>
      <c r="M290" s="1836"/>
      <c r="N290" s="1836"/>
      <c r="O290" s="1836"/>
      <c r="P290" s="1836"/>
      <c r="Q290" s="1836"/>
      <c r="R290" s="1836"/>
      <c r="S290" s="1836"/>
      <c r="T290" s="1836"/>
      <c r="U290" s="1836"/>
      <c r="V290" s="1836"/>
      <c r="W290" s="1836"/>
      <c r="X290" s="1836"/>
      <c r="Y290" s="1836"/>
      <c r="Z290" s="1836"/>
    </row>
    <row r="291" spans="1:26" ht="15.75" customHeight="1">
      <c r="A291" s="1836"/>
      <c r="B291" s="1836"/>
      <c r="C291" s="1836"/>
      <c r="D291" s="1836"/>
      <c r="E291" s="1836"/>
      <c r="F291" s="1836"/>
      <c r="G291" s="1836"/>
      <c r="H291" s="1836"/>
      <c r="I291" s="1836"/>
      <c r="J291" s="1836"/>
      <c r="K291" s="1836"/>
      <c r="L291" s="1836"/>
      <c r="M291" s="1836"/>
      <c r="N291" s="1836"/>
      <c r="O291" s="1836"/>
      <c r="P291" s="1836"/>
      <c r="Q291" s="1836"/>
      <c r="R291" s="1836"/>
      <c r="S291" s="1836"/>
      <c r="T291" s="1836"/>
      <c r="U291" s="1836"/>
      <c r="V291" s="1836"/>
      <c r="W291" s="1836"/>
      <c r="X291" s="1836"/>
      <c r="Y291" s="1836"/>
      <c r="Z291" s="1836"/>
    </row>
    <row r="292" spans="1:26" ht="15.75" customHeight="1">
      <c r="A292" s="1836"/>
      <c r="B292" s="1836"/>
      <c r="C292" s="1836"/>
      <c r="D292" s="1836"/>
      <c r="E292" s="1836"/>
      <c r="F292" s="1836"/>
      <c r="G292" s="1836"/>
      <c r="H292" s="1836"/>
      <c r="I292" s="1836"/>
      <c r="J292" s="1836"/>
      <c r="K292" s="1836"/>
      <c r="L292" s="1836"/>
      <c r="M292" s="1836"/>
      <c r="N292" s="1836"/>
      <c r="O292" s="1836"/>
      <c r="P292" s="1836"/>
      <c r="Q292" s="1836"/>
      <c r="R292" s="1836"/>
      <c r="S292" s="1836"/>
      <c r="T292" s="1836"/>
      <c r="U292" s="1836"/>
      <c r="V292" s="1836"/>
      <c r="W292" s="1836"/>
      <c r="X292" s="1836"/>
      <c r="Y292" s="1836"/>
      <c r="Z292" s="1836"/>
    </row>
    <row r="293" spans="1:26" ht="15.75" customHeight="1">
      <c r="A293" s="1836"/>
      <c r="B293" s="1836"/>
      <c r="C293" s="1836"/>
      <c r="D293" s="1836"/>
      <c r="E293" s="1836"/>
      <c r="F293" s="1836"/>
      <c r="G293" s="1836"/>
      <c r="H293" s="1836"/>
      <c r="I293" s="1836"/>
      <c r="J293" s="1836"/>
      <c r="K293" s="1836"/>
      <c r="L293" s="1836"/>
      <c r="M293" s="1836"/>
      <c r="N293" s="1836"/>
      <c r="O293" s="1836"/>
      <c r="P293" s="1836"/>
      <c r="Q293" s="1836"/>
      <c r="R293" s="1836"/>
      <c r="S293" s="1836"/>
      <c r="T293" s="1836"/>
      <c r="U293" s="1836"/>
      <c r="V293" s="1836"/>
      <c r="W293" s="1836"/>
      <c r="X293" s="1836"/>
      <c r="Y293" s="1836"/>
      <c r="Z293" s="1836"/>
    </row>
    <row r="294" spans="1:26" ht="15.75" customHeight="1">
      <c r="A294" s="1836"/>
      <c r="B294" s="1836"/>
      <c r="C294" s="1836"/>
      <c r="D294" s="1836"/>
      <c r="E294" s="1836"/>
      <c r="F294" s="1836"/>
      <c r="G294" s="1836"/>
      <c r="H294" s="1836"/>
      <c r="I294" s="1836"/>
      <c r="J294" s="1836"/>
      <c r="K294" s="1836"/>
      <c r="L294" s="1836"/>
      <c r="M294" s="1836"/>
      <c r="N294" s="1836"/>
      <c r="O294" s="1836"/>
      <c r="P294" s="1836"/>
      <c r="Q294" s="1836"/>
      <c r="R294" s="1836"/>
      <c r="S294" s="1836"/>
      <c r="T294" s="1836"/>
      <c r="U294" s="1836"/>
      <c r="V294" s="1836"/>
      <c r="W294" s="1836"/>
      <c r="X294" s="1836"/>
      <c r="Y294" s="1836"/>
      <c r="Z294" s="1836"/>
    </row>
    <row r="295" spans="1:26" ht="15.75" customHeight="1">
      <c r="A295" s="1836"/>
      <c r="B295" s="1836"/>
      <c r="C295" s="1836"/>
      <c r="D295" s="1836"/>
      <c r="E295" s="1836"/>
      <c r="F295" s="1836"/>
      <c r="G295" s="1836"/>
      <c r="H295" s="1836"/>
      <c r="I295" s="1836"/>
      <c r="J295" s="1836"/>
      <c r="K295" s="1836"/>
      <c r="L295" s="1836"/>
      <c r="M295" s="1836"/>
      <c r="N295" s="1836"/>
      <c r="O295" s="1836"/>
      <c r="P295" s="1836"/>
      <c r="Q295" s="1836"/>
      <c r="R295" s="1836"/>
      <c r="S295" s="1836"/>
      <c r="T295" s="1836"/>
      <c r="U295" s="1836"/>
      <c r="V295" s="1836"/>
      <c r="W295" s="1836"/>
      <c r="X295" s="1836"/>
      <c r="Y295" s="1836"/>
      <c r="Z295" s="1836"/>
    </row>
    <row r="296" spans="1:26" ht="15.75" customHeight="1">
      <c r="A296" s="1836"/>
      <c r="B296" s="1836"/>
      <c r="C296" s="1836"/>
      <c r="D296" s="1836"/>
      <c r="E296" s="1836"/>
      <c r="F296" s="1836"/>
      <c r="G296" s="1836"/>
      <c r="H296" s="1836"/>
      <c r="I296" s="1836"/>
      <c r="J296" s="1836"/>
      <c r="K296" s="1836"/>
      <c r="L296" s="1836"/>
      <c r="M296" s="1836"/>
      <c r="N296" s="1836"/>
      <c r="O296" s="1836"/>
      <c r="P296" s="1836"/>
      <c r="Q296" s="1836"/>
      <c r="R296" s="1836"/>
      <c r="S296" s="1836"/>
      <c r="T296" s="1836"/>
      <c r="U296" s="1836"/>
      <c r="V296" s="1836"/>
      <c r="W296" s="1836"/>
      <c r="X296" s="1836"/>
      <c r="Y296" s="1836"/>
      <c r="Z296" s="1836"/>
    </row>
    <row r="297" spans="1:26" ht="15.75" customHeight="1">
      <c r="A297" s="1836"/>
      <c r="B297" s="1836"/>
      <c r="C297" s="1836"/>
      <c r="D297" s="1836"/>
      <c r="E297" s="1836"/>
      <c r="F297" s="1836"/>
      <c r="G297" s="1836"/>
      <c r="H297" s="1836"/>
      <c r="I297" s="1836"/>
      <c r="J297" s="1836"/>
      <c r="K297" s="1836"/>
      <c r="L297" s="1836"/>
      <c r="M297" s="1836"/>
      <c r="N297" s="1836"/>
      <c r="O297" s="1836"/>
      <c r="P297" s="1836"/>
      <c r="Q297" s="1836"/>
      <c r="R297" s="1836"/>
      <c r="S297" s="1836"/>
      <c r="T297" s="1836"/>
      <c r="U297" s="1836"/>
      <c r="V297" s="1836"/>
      <c r="W297" s="1836"/>
      <c r="X297" s="1836"/>
      <c r="Y297" s="1836"/>
      <c r="Z297" s="1836"/>
    </row>
    <row r="298" spans="1:26" ht="15.75" customHeight="1">
      <c r="A298" s="1836"/>
      <c r="B298" s="1836"/>
      <c r="C298" s="1836"/>
      <c r="D298" s="1836"/>
      <c r="E298" s="1836"/>
      <c r="F298" s="1836"/>
      <c r="G298" s="1836"/>
      <c r="H298" s="1836"/>
      <c r="I298" s="1836"/>
      <c r="J298" s="1836"/>
      <c r="K298" s="1836"/>
      <c r="L298" s="1836"/>
      <c r="M298" s="1836"/>
      <c r="N298" s="1836"/>
      <c r="O298" s="1836"/>
      <c r="P298" s="1836"/>
      <c r="Q298" s="1836"/>
      <c r="R298" s="1836"/>
      <c r="S298" s="1836"/>
      <c r="T298" s="1836"/>
      <c r="U298" s="1836"/>
      <c r="V298" s="1836"/>
      <c r="W298" s="1836"/>
      <c r="X298" s="1836"/>
      <c r="Y298" s="1836"/>
      <c r="Z298" s="1836"/>
    </row>
    <row r="299" spans="1:26" ht="15.75" customHeight="1">
      <c r="A299" s="1836"/>
      <c r="B299" s="1836"/>
      <c r="C299" s="1836"/>
      <c r="D299" s="1836"/>
      <c r="E299" s="1836"/>
      <c r="F299" s="1836"/>
      <c r="G299" s="1836"/>
      <c r="H299" s="1836"/>
      <c r="I299" s="1836"/>
      <c r="J299" s="1836"/>
      <c r="K299" s="1836"/>
      <c r="L299" s="1836"/>
      <c r="M299" s="1836"/>
      <c r="N299" s="1836"/>
      <c r="O299" s="1836"/>
      <c r="P299" s="1836"/>
      <c r="Q299" s="1836"/>
      <c r="R299" s="1836"/>
      <c r="S299" s="1836"/>
      <c r="T299" s="1836"/>
      <c r="U299" s="1836"/>
      <c r="V299" s="1836"/>
      <c r="W299" s="1836"/>
      <c r="X299" s="1836"/>
      <c r="Y299" s="1836"/>
      <c r="Z299" s="1836"/>
    </row>
    <row r="300" spans="1:26" ht="15.75" customHeight="1">
      <c r="A300" s="1836"/>
      <c r="B300" s="1836"/>
      <c r="C300" s="1836"/>
      <c r="D300" s="1836"/>
      <c r="E300" s="1836"/>
      <c r="F300" s="1836"/>
      <c r="G300" s="1836"/>
      <c r="H300" s="1836"/>
      <c r="I300" s="1836"/>
      <c r="J300" s="1836"/>
      <c r="K300" s="1836"/>
      <c r="L300" s="1836"/>
      <c r="M300" s="1836"/>
      <c r="N300" s="1836"/>
      <c r="O300" s="1836"/>
      <c r="P300" s="1836"/>
      <c r="Q300" s="1836"/>
      <c r="R300" s="1836"/>
      <c r="S300" s="1836"/>
      <c r="T300" s="1836"/>
      <c r="U300" s="1836"/>
      <c r="V300" s="1836"/>
      <c r="W300" s="1836"/>
      <c r="X300" s="1836"/>
      <c r="Y300" s="1836"/>
      <c r="Z300" s="1836"/>
    </row>
    <row r="301" spans="1:26" ht="15.75" customHeight="1">
      <c r="A301" s="1836"/>
      <c r="B301" s="1836"/>
      <c r="C301" s="1836"/>
      <c r="D301" s="1836"/>
      <c r="E301" s="1836"/>
      <c r="F301" s="1836"/>
      <c r="G301" s="1836"/>
      <c r="H301" s="1836"/>
      <c r="I301" s="1836"/>
      <c r="J301" s="1836"/>
      <c r="K301" s="1836"/>
      <c r="L301" s="1836"/>
      <c r="M301" s="1836"/>
      <c r="N301" s="1836"/>
      <c r="O301" s="1836"/>
      <c r="P301" s="1836"/>
      <c r="Q301" s="1836"/>
      <c r="R301" s="1836"/>
      <c r="S301" s="1836"/>
      <c r="T301" s="1836"/>
      <c r="U301" s="1836"/>
      <c r="V301" s="1836"/>
      <c r="W301" s="1836"/>
      <c r="X301" s="1836"/>
      <c r="Y301" s="1836"/>
      <c r="Z301" s="1836"/>
    </row>
    <row r="302" spans="1:26" ht="15.75" customHeight="1">
      <c r="A302" s="1836"/>
      <c r="B302" s="1836"/>
      <c r="C302" s="1836"/>
      <c r="D302" s="1836"/>
      <c r="E302" s="1836"/>
      <c r="F302" s="1836"/>
      <c r="G302" s="1836"/>
      <c r="H302" s="1836"/>
      <c r="I302" s="1836"/>
      <c r="J302" s="1836"/>
      <c r="K302" s="1836"/>
      <c r="L302" s="1836"/>
      <c r="M302" s="1836"/>
      <c r="N302" s="1836"/>
      <c r="O302" s="1836"/>
      <c r="P302" s="1836"/>
      <c r="Q302" s="1836"/>
      <c r="R302" s="1836"/>
      <c r="S302" s="1836"/>
      <c r="T302" s="1836"/>
      <c r="U302" s="1836"/>
      <c r="V302" s="1836"/>
      <c r="W302" s="1836"/>
      <c r="X302" s="1836"/>
      <c r="Y302" s="1836"/>
      <c r="Z302" s="1836"/>
    </row>
    <row r="303" spans="1:26" ht="15.75" customHeight="1">
      <c r="A303" s="1836"/>
      <c r="B303" s="1836"/>
      <c r="C303" s="1836"/>
      <c r="D303" s="1836"/>
      <c r="E303" s="1836"/>
      <c r="F303" s="1836"/>
      <c r="G303" s="1836"/>
      <c r="H303" s="1836"/>
      <c r="I303" s="1836"/>
      <c r="J303" s="1836"/>
      <c r="K303" s="1836"/>
      <c r="L303" s="1836"/>
      <c r="M303" s="1836"/>
      <c r="N303" s="1836"/>
      <c r="O303" s="1836"/>
      <c r="P303" s="1836"/>
      <c r="Q303" s="1836"/>
      <c r="R303" s="1836"/>
      <c r="S303" s="1836"/>
      <c r="T303" s="1836"/>
      <c r="U303" s="1836"/>
      <c r="V303" s="1836"/>
      <c r="W303" s="1836"/>
      <c r="X303" s="1836"/>
      <c r="Y303" s="1836"/>
      <c r="Z303" s="1836"/>
    </row>
    <row r="304" spans="1:26" ht="15.75" customHeight="1">
      <c r="A304" s="1836"/>
      <c r="B304" s="1836"/>
      <c r="C304" s="1836"/>
      <c r="D304" s="1836"/>
      <c r="E304" s="1836"/>
      <c r="F304" s="1836"/>
      <c r="G304" s="1836"/>
      <c r="H304" s="1836"/>
      <c r="I304" s="1836"/>
      <c r="J304" s="1836"/>
      <c r="K304" s="1836"/>
      <c r="L304" s="1836"/>
      <c r="M304" s="1836"/>
      <c r="N304" s="1836"/>
      <c r="O304" s="1836"/>
      <c r="P304" s="1836"/>
      <c r="Q304" s="1836"/>
      <c r="R304" s="1836"/>
      <c r="S304" s="1836"/>
      <c r="T304" s="1836"/>
      <c r="U304" s="1836"/>
      <c r="V304" s="1836"/>
      <c r="W304" s="1836"/>
      <c r="X304" s="1836"/>
      <c r="Y304" s="1836"/>
      <c r="Z304" s="1836"/>
    </row>
    <row r="305" spans="1:26" ht="15.75" customHeight="1">
      <c r="A305" s="1836"/>
      <c r="B305" s="1836"/>
      <c r="C305" s="1836"/>
      <c r="D305" s="1836"/>
      <c r="E305" s="1836"/>
      <c r="F305" s="1836"/>
      <c r="G305" s="1836"/>
      <c r="H305" s="1836"/>
      <c r="I305" s="1836"/>
      <c r="J305" s="1836"/>
      <c r="K305" s="1836"/>
      <c r="L305" s="1836"/>
      <c r="M305" s="1836"/>
      <c r="N305" s="1836"/>
      <c r="O305" s="1836"/>
      <c r="P305" s="1836"/>
      <c r="Q305" s="1836"/>
      <c r="R305" s="1836"/>
      <c r="S305" s="1836"/>
      <c r="T305" s="1836"/>
      <c r="U305" s="1836"/>
      <c r="V305" s="1836"/>
      <c r="W305" s="1836"/>
      <c r="X305" s="1836"/>
      <c r="Y305" s="1836"/>
      <c r="Z305" s="1836"/>
    </row>
    <row r="306" spans="1:26" ht="15.75" customHeight="1">
      <c r="A306" s="1836"/>
      <c r="B306" s="1836"/>
      <c r="C306" s="1836"/>
      <c r="D306" s="1836"/>
      <c r="E306" s="1836"/>
      <c r="F306" s="1836"/>
      <c r="G306" s="1836"/>
      <c r="H306" s="1836"/>
      <c r="I306" s="1836"/>
      <c r="J306" s="1836"/>
      <c r="K306" s="1836"/>
      <c r="L306" s="1836"/>
      <c r="M306" s="1836"/>
      <c r="N306" s="1836"/>
      <c r="O306" s="1836"/>
      <c r="P306" s="1836"/>
      <c r="Q306" s="1836"/>
      <c r="R306" s="1836"/>
      <c r="S306" s="1836"/>
      <c r="T306" s="1836"/>
      <c r="U306" s="1836"/>
      <c r="V306" s="1836"/>
      <c r="W306" s="1836"/>
      <c r="X306" s="1836"/>
      <c r="Y306" s="1836"/>
      <c r="Z306" s="1836"/>
    </row>
    <row r="307" spans="1:26" ht="15.75" customHeight="1">
      <c r="A307" s="1836"/>
      <c r="B307" s="1836"/>
      <c r="C307" s="1836"/>
      <c r="D307" s="1836"/>
      <c r="E307" s="1836"/>
      <c r="F307" s="1836"/>
      <c r="G307" s="1836"/>
      <c r="H307" s="1836"/>
      <c r="I307" s="1836"/>
      <c r="J307" s="1836"/>
      <c r="K307" s="1836"/>
      <c r="L307" s="1836"/>
      <c r="M307" s="1836"/>
      <c r="N307" s="1836"/>
      <c r="O307" s="1836"/>
      <c r="P307" s="1836"/>
      <c r="Q307" s="1836"/>
      <c r="R307" s="1836"/>
      <c r="S307" s="1836"/>
      <c r="T307" s="1836"/>
      <c r="U307" s="1836"/>
      <c r="V307" s="1836"/>
      <c r="W307" s="1836"/>
      <c r="X307" s="1836"/>
      <c r="Y307" s="1836"/>
      <c r="Z307" s="1836"/>
    </row>
    <row r="308" spans="1:26" ht="15.75" customHeight="1">
      <c r="A308" s="1836"/>
      <c r="B308" s="1836"/>
      <c r="C308" s="1836"/>
      <c r="D308" s="1836"/>
      <c r="E308" s="1836"/>
      <c r="F308" s="1836"/>
      <c r="G308" s="1836"/>
      <c r="H308" s="1836"/>
      <c r="I308" s="1836"/>
      <c r="J308" s="1836"/>
      <c r="K308" s="1836"/>
      <c r="L308" s="1836"/>
      <c r="M308" s="1836"/>
      <c r="N308" s="1836"/>
      <c r="O308" s="1836"/>
      <c r="P308" s="1836"/>
      <c r="Q308" s="1836"/>
      <c r="R308" s="1836"/>
      <c r="S308" s="1836"/>
      <c r="T308" s="1836"/>
      <c r="U308" s="1836"/>
      <c r="V308" s="1836"/>
      <c r="W308" s="1836"/>
      <c r="X308" s="1836"/>
      <c r="Y308" s="1836"/>
      <c r="Z308" s="1836"/>
    </row>
    <row r="309" spans="1:26" ht="15.75" customHeight="1">
      <c r="A309" s="1836"/>
      <c r="B309" s="1836"/>
      <c r="C309" s="1836"/>
      <c r="D309" s="1836"/>
      <c r="E309" s="1836"/>
      <c r="F309" s="1836"/>
      <c r="G309" s="1836"/>
      <c r="H309" s="1836"/>
      <c r="I309" s="1836"/>
      <c r="J309" s="1836"/>
      <c r="K309" s="1836"/>
      <c r="L309" s="1836"/>
      <c r="M309" s="1836"/>
      <c r="N309" s="1836"/>
      <c r="O309" s="1836"/>
      <c r="P309" s="1836"/>
      <c r="Q309" s="1836"/>
      <c r="R309" s="1836"/>
      <c r="S309" s="1836"/>
      <c r="T309" s="1836"/>
      <c r="U309" s="1836"/>
      <c r="V309" s="1836"/>
      <c r="W309" s="1836"/>
      <c r="X309" s="1836"/>
      <c r="Y309" s="1836"/>
      <c r="Z309" s="1836"/>
    </row>
    <row r="310" spans="1:26" ht="15.75" customHeight="1">
      <c r="A310" s="1836"/>
      <c r="B310" s="1836"/>
      <c r="C310" s="1836"/>
      <c r="D310" s="1836"/>
      <c r="E310" s="1836"/>
      <c r="F310" s="1836"/>
      <c r="G310" s="1836"/>
      <c r="H310" s="1836"/>
      <c r="I310" s="1836"/>
      <c r="J310" s="1836"/>
      <c r="K310" s="1836"/>
      <c r="L310" s="1836"/>
      <c r="M310" s="1836"/>
      <c r="N310" s="1836"/>
      <c r="O310" s="1836"/>
      <c r="P310" s="1836"/>
      <c r="Q310" s="1836"/>
      <c r="R310" s="1836"/>
      <c r="S310" s="1836"/>
      <c r="T310" s="1836"/>
      <c r="U310" s="1836"/>
      <c r="V310" s="1836"/>
      <c r="W310" s="1836"/>
      <c r="X310" s="1836"/>
      <c r="Y310" s="1836"/>
      <c r="Z310" s="1836"/>
    </row>
    <row r="311" spans="1:26" ht="15.75" customHeight="1">
      <c r="A311" s="1836"/>
      <c r="B311" s="1836"/>
      <c r="C311" s="1836"/>
      <c r="D311" s="1836"/>
      <c r="E311" s="1836"/>
      <c r="F311" s="1836"/>
      <c r="G311" s="1836"/>
      <c r="H311" s="1836"/>
      <c r="I311" s="1836"/>
      <c r="J311" s="1836"/>
      <c r="K311" s="1836"/>
      <c r="L311" s="1836"/>
      <c r="M311" s="1836"/>
      <c r="N311" s="1836"/>
      <c r="O311" s="1836"/>
      <c r="P311" s="1836"/>
      <c r="Q311" s="1836"/>
      <c r="R311" s="1836"/>
      <c r="S311" s="1836"/>
      <c r="T311" s="1836"/>
      <c r="U311" s="1836"/>
      <c r="V311" s="1836"/>
      <c r="W311" s="1836"/>
      <c r="X311" s="1836"/>
      <c r="Y311" s="1836"/>
      <c r="Z311" s="1836"/>
    </row>
    <row r="312" spans="1:26" ht="15.75" customHeight="1">
      <c r="A312" s="1836"/>
      <c r="B312" s="1836"/>
      <c r="C312" s="1836"/>
      <c r="D312" s="1836"/>
      <c r="E312" s="1836"/>
      <c r="F312" s="1836"/>
      <c r="G312" s="1836"/>
      <c r="H312" s="1836"/>
      <c r="I312" s="1836"/>
      <c r="J312" s="1836"/>
      <c r="K312" s="1836"/>
      <c r="L312" s="1836"/>
      <c r="M312" s="1836"/>
      <c r="N312" s="1836"/>
      <c r="O312" s="1836"/>
      <c r="P312" s="1836"/>
      <c r="Q312" s="1836"/>
      <c r="R312" s="1836"/>
      <c r="S312" s="1836"/>
      <c r="T312" s="1836"/>
      <c r="U312" s="1836"/>
      <c r="V312" s="1836"/>
      <c r="W312" s="1836"/>
      <c r="X312" s="1836"/>
      <c r="Y312" s="1836"/>
      <c r="Z312" s="1836"/>
    </row>
    <row r="313" spans="1:26" ht="15.75" customHeight="1">
      <c r="A313" s="1836"/>
      <c r="B313" s="1836"/>
      <c r="C313" s="1836"/>
      <c r="D313" s="1836"/>
      <c r="E313" s="1836"/>
      <c r="F313" s="1836"/>
      <c r="G313" s="1836"/>
      <c r="H313" s="1836"/>
      <c r="I313" s="1836"/>
      <c r="J313" s="1836"/>
      <c r="K313" s="1836"/>
      <c r="L313" s="1836"/>
      <c r="M313" s="1836"/>
      <c r="N313" s="1836"/>
      <c r="O313" s="1836"/>
      <c r="P313" s="1836"/>
      <c r="Q313" s="1836"/>
      <c r="R313" s="1836"/>
      <c r="S313" s="1836"/>
      <c r="T313" s="1836"/>
      <c r="U313" s="1836"/>
      <c r="V313" s="1836"/>
      <c r="W313" s="1836"/>
      <c r="X313" s="1836"/>
      <c r="Y313" s="1836"/>
      <c r="Z313" s="1836"/>
    </row>
    <row r="314" spans="1:26" ht="15.75" customHeight="1">
      <c r="A314" s="1836"/>
      <c r="B314" s="1836"/>
      <c r="C314" s="1836"/>
      <c r="D314" s="1836"/>
      <c r="E314" s="1836"/>
      <c r="F314" s="1836"/>
      <c r="G314" s="1836"/>
      <c r="H314" s="1836"/>
      <c r="I314" s="1836"/>
      <c r="J314" s="1836"/>
      <c r="K314" s="1836"/>
      <c r="L314" s="1836"/>
      <c r="M314" s="1836"/>
      <c r="N314" s="1836"/>
      <c r="O314" s="1836"/>
      <c r="P314" s="1836"/>
      <c r="Q314" s="1836"/>
      <c r="R314" s="1836"/>
      <c r="S314" s="1836"/>
      <c r="T314" s="1836"/>
      <c r="U314" s="1836"/>
      <c r="V314" s="1836"/>
      <c r="W314" s="1836"/>
      <c r="X314" s="1836"/>
      <c r="Y314" s="1836"/>
      <c r="Z314" s="1836"/>
    </row>
    <row r="315" spans="1:26" ht="15.75" customHeight="1">
      <c r="A315" s="1836"/>
      <c r="B315" s="1836"/>
      <c r="C315" s="1836"/>
      <c r="D315" s="1836"/>
      <c r="E315" s="1836"/>
      <c r="F315" s="1836"/>
      <c r="G315" s="1836"/>
      <c r="H315" s="1836"/>
      <c r="I315" s="1836"/>
      <c r="J315" s="1836"/>
      <c r="K315" s="1836"/>
      <c r="L315" s="1836"/>
      <c r="M315" s="1836"/>
      <c r="N315" s="1836"/>
      <c r="O315" s="1836"/>
      <c r="P315" s="1836"/>
      <c r="Q315" s="1836"/>
      <c r="R315" s="1836"/>
      <c r="S315" s="1836"/>
      <c r="T315" s="1836"/>
      <c r="U315" s="1836"/>
      <c r="V315" s="1836"/>
      <c r="W315" s="1836"/>
      <c r="X315" s="1836"/>
      <c r="Y315" s="1836"/>
      <c r="Z315" s="1836"/>
    </row>
    <row r="316" spans="1:26" ht="15.75" customHeight="1">
      <c r="A316" s="1836"/>
      <c r="B316" s="1836"/>
      <c r="C316" s="1836"/>
      <c r="D316" s="1836"/>
      <c r="E316" s="1836"/>
      <c r="F316" s="1836"/>
      <c r="G316" s="1836"/>
      <c r="H316" s="1836"/>
      <c r="I316" s="1836"/>
      <c r="J316" s="1836"/>
      <c r="K316" s="1836"/>
      <c r="L316" s="1836"/>
      <c r="M316" s="1836"/>
      <c r="N316" s="1836"/>
      <c r="O316" s="1836"/>
      <c r="P316" s="1836"/>
      <c r="Q316" s="1836"/>
      <c r="R316" s="1836"/>
      <c r="S316" s="1836"/>
      <c r="T316" s="1836"/>
      <c r="U316" s="1836"/>
      <c r="V316" s="1836"/>
      <c r="W316" s="1836"/>
      <c r="X316" s="1836"/>
      <c r="Y316" s="1836"/>
      <c r="Z316" s="1836"/>
    </row>
    <row r="317" spans="1:26" ht="15.75" customHeight="1">
      <c r="A317" s="1836"/>
      <c r="B317" s="1836"/>
      <c r="C317" s="1836"/>
      <c r="D317" s="1836"/>
      <c r="E317" s="1836"/>
      <c r="F317" s="1836"/>
      <c r="G317" s="1836"/>
      <c r="H317" s="1836"/>
      <c r="I317" s="1836"/>
      <c r="J317" s="1836"/>
      <c r="K317" s="1836"/>
      <c r="L317" s="1836"/>
      <c r="M317" s="1836"/>
      <c r="N317" s="1836"/>
      <c r="O317" s="1836"/>
      <c r="P317" s="1836"/>
      <c r="Q317" s="1836"/>
      <c r="R317" s="1836"/>
      <c r="S317" s="1836"/>
      <c r="T317" s="1836"/>
      <c r="U317" s="1836"/>
      <c r="V317" s="1836"/>
      <c r="W317" s="1836"/>
      <c r="X317" s="1836"/>
      <c r="Y317" s="1836"/>
      <c r="Z317" s="1836"/>
    </row>
    <row r="318" spans="1:26" ht="15.75" customHeight="1">
      <c r="A318" s="1836"/>
      <c r="B318" s="1836"/>
      <c r="C318" s="1836"/>
      <c r="D318" s="1836"/>
      <c r="E318" s="1836"/>
      <c r="F318" s="1836"/>
      <c r="G318" s="1836"/>
      <c r="H318" s="1836"/>
      <c r="I318" s="1836"/>
      <c r="J318" s="1836"/>
      <c r="K318" s="1836"/>
      <c r="L318" s="1836"/>
      <c r="M318" s="1836"/>
      <c r="N318" s="1836"/>
      <c r="O318" s="1836"/>
      <c r="P318" s="1836"/>
      <c r="Q318" s="1836"/>
      <c r="R318" s="1836"/>
      <c r="S318" s="1836"/>
      <c r="T318" s="1836"/>
      <c r="U318" s="1836"/>
      <c r="V318" s="1836"/>
      <c r="W318" s="1836"/>
      <c r="X318" s="1836"/>
      <c r="Y318" s="1836"/>
      <c r="Z318" s="1836"/>
    </row>
    <row r="319" spans="1:26" ht="15.75" customHeight="1">
      <c r="A319" s="1836"/>
      <c r="B319" s="1836"/>
      <c r="C319" s="1836"/>
      <c r="D319" s="1836"/>
      <c r="E319" s="1836"/>
      <c r="F319" s="1836"/>
      <c r="G319" s="1836"/>
      <c r="H319" s="1836"/>
      <c r="I319" s="1836"/>
      <c r="J319" s="1836"/>
      <c r="K319" s="1836"/>
      <c r="L319" s="1836"/>
      <c r="M319" s="1836"/>
      <c r="N319" s="1836"/>
      <c r="O319" s="1836"/>
      <c r="P319" s="1836"/>
      <c r="Q319" s="1836"/>
      <c r="R319" s="1836"/>
      <c r="S319" s="1836"/>
      <c r="T319" s="1836"/>
      <c r="U319" s="1836"/>
      <c r="V319" s="1836"/>
      <c r="W319" s="1836"/>
      <c r="X319" s="1836"/>
      <c r="Y319" s="1836"/>
      <c r="Z319" s="1836"/>
    </row>
    <row r="320" spans="1:26" ht="15.75" customHeight="1">
      <c r="A320" s="1836"/>
      <c r="B320" s="1836"/>
      <c r="C320" s="1836"/>
      <c r="D320" s="1836"/>
      <c r="E320" s="1836"/>
      <c r="F320" s="1836"/>
      <c r="G320" s="1836"/>
      <c r="H320" s="1836"/>
      <c r="I320" s="1836"/>
      <c r="J320" s="1836"/>
      <c r="K320" s="1836"/>
      <c r="L320" s="1836"/>
      <c r="M320" s="1836"/>
      <c r="N320" s="1836"/>
      <c r="O320" s="1836"/>
      <c r="P320" s="1836"/>
      <c r="Q320" s="1836"/>
      <c r="R320" s="1836"/>
      <c r="S320" s="1836"/>
      <c r="T320" s="1836"/>
      <c r="U320" s="1836"/>
      <c r="V320" s="1836"/>
      <c r="W320" s="1836"/>
      <c r="X320" s="1836"/>
      <c r="Y320" s="1836"/>
      <c r="Z320" s="1836"/>
    </row>
    <row r="321" spans="1:26" ht="15.75" customHeight="1">
      <c r="A321" s="1836"/>
      <c r="B321" s="1836"/>
      <c r="C321" s="1836"/>
      <c r="D321" s="1836"/>
      <c r="E321" s="1836"/>
      <c r="F321" s="1836"/>
      <c r="G321" s="1836"/>
      <c r="H321" s="1836"/>
      <c r="I321" s="1836"/>
      <c r="J321" s="1836"/>
      <c r="K321" s="1836"/>
      <c r="L321" s="1836"/>
      <c r="M321" s="1836"/>
      <c r="N321" s="1836"/>
      <c r="O321" s="1836"/>
      <c r="P321" s="1836"/>
      <c r="Q321" s="1836"/>
      <c r="R321" s="1836"/>
      <c r="S321" s="1836"/>
      <c r="T321" s="1836"/>
      <c r="U321" s="1836"/>
      <c r="V321" s="1836"/>
      <c r="W321" s="1836"/>
      <c r="X321" s="1836"/>
      <c r="Y321" s="1836"/>
      <c r="Z321" s="1836"/>
    </row>
    <row r="322" spans="1:26" ht="15.75" customHeight="1">
      <c r="A322" s="1836"/>
      <c r="B322" s="1836"/>
      <c r="C322" s="1836"/>
      <c r="D322" s="1836"/>
      <c r="E322" s="1836"/>
      <c r="F322" s="1836"/>
      <c r="G322" s="1836"/>
      <c r="H322" s="1836"/>
      <c r="I322" s="1836"/>
      <c r="J322" s="1836"/>
      <c r="K322" s="1836"/>
      <c r="L322" s="1836"/>
      <c r="M322" s="1836"/>
      <c r="N322" s="1836"/>
      <c r="O322" s="1836"/>
      <c r="P322" s="1836"/>
      <c r="Q322" s="1836"/>
      <c r="R322" s="1836"/>
      <c r="S322" s="1836"/>
      <c r="T322" s="1836"/>
      <c r="U322" s="1836"/>
      <c r="V322" s="1836"/>
      <c r="W322" s="1836"/>
      <c r="X322" s="1836"/>
      <c r="Y322" s="1836"/>
      <c r="Z322" s="1836"/>
    </row>
    <row r="323" spans="1:26" ht="15.75" customHeight="1">
      <c r="A323" s="1836"/>
      <c r="B323" s="1836"/>
      <c r="C323" s="1836"/>
      <c r="D323" s="1836"/>
      <c r="E323" s="1836"/>
      <c r="F323" s="1836"/>
      <c r="G323" s="1836"/>
      <c r="H323" s="1836"/>
      <c r="I323" s="1836"/>
      <c r="J323" s="1836"/>
      <c r="K323" s="1836"/>
      <c r="L323" s="1836"/>
      <c r="M323" s="1836"/>
      <c r="N323" s="1836"/>
      <c r="O323" s="1836"/>
      <c r="P323" s="1836"/>
      <c r="Q323" s="1836"/>
      <c r="R323" s="1836"/>
      <c r="S323" s="1836"/>
      <c r="T323" s="1836"/>
      <c r="U323" s="1836"/>
      <c r="V323" s="1836"/>
      <c r="W323" s="1836"/>
      <c r="X323" s="1836"/>
      <c r="Y323" s="1836"/>
      <c r="Z323" s="1836"/>
    </row>
    <row r="324" spans="1:26" ht="15.75" customHeight="1">
      <c r="A324" s="1836"/>
      <c r="B324" s="1836"/>
      <c r="C324" s="1836"/>
      <c r="D324" s="1836"/>
      <c r="E324" s="1836"/>
      <c r="F324" s="1836"/>
      <c r="G324" s="1836"/>
      <c r="H324" s="1836"/>
      <c r="I324" s="1836"/>
      <c r="J324" s="1836"/>
      <c r="K324" s="1836"/>
      <c r="L324" s="1836"/>
      <c r="M324" s="1836"/>
      <c r="N324" s="1836"/>
      <c r="O324" s="1836"/>
      <c r="P324" s="1836"/>
      <c r="Q324" s="1836"/>
      <c r="R324" s="1836"/>
      <c r="S324" s="1836"/>
      <c r="T324" s="1836"/>
      <c r="U324" s="1836"/>
      <c r="V324" s="1836"/>
      <c r="W324" s="1836"/>
      <c r="X324" s="1836"/>
      <c r="Y324" s="1836"/>
      <c r="Z324" s="1836"/>
    </row>
    <row r="325" spans="1:26" ht="15.75" customHeight="1">
      <c r="A325" s="1836"/>
      <c r="B325" s="1836"/>
      <c r="C325" s="1836"/>
      <c r="D325" s="1836"/>
      <c r="E325" s="1836"/>
      <c r="F325" s="1836"/>
      <c r="G325" s="1836"/>
      <c r="H325" s="1836"/>
      <c r="I325" s="1836"/>
      <c r="J325" s="1836"/>
      <c r="K325" s="1836"/>
      <c r="L325" s="1836"/>
      <c r="M325" s="1836"/>
      <c r="N325" s="1836"/>
      <c r="O325" s="1836"/>
      <c r="P325" s="1836"/>
      <c r="Q325" s="1836"/>
      <c r="R325" s="1836"/>
      <c r="S325" s="1836"/>
      <c r="T325" s="1836"/>
      <c r="U325" s="1836"/>
      <c r="V325" s="1836"/>
      <c r="W325" s="1836"/>
      <c r="X325" s="1836"/>
      <c r="Y325" s="1836"/>
      <c r="Z325" s="1836"/>
    </row>
    <row r="326" spans="1:26" ht="15.75" customHeight="1">
      <c r="A326" s="1836"/>
      <c r="B326" s="1836"/>
      <c r="C326" s="1836"/>
      <c r="D326" s="1836"/>
      <c r="E326" s="1836"/>
      <c r="F326" s="1836"/>
      <c r="G326" s="1836"/>
      <c r="H326" s="1836"/>
      <c r="I326" s="1836"/>
      <c r="J326" s="1836"/>
      <c r="K326" s="1836"/>
      <c r="L326" s="1836"/>
      <c r="M326" s="1836"/>
      <c r="N326" s="1836"/>
      <c r="O326" s="1836"/>
      <c r="P326" s="1836"/>
      <c r="Q326" s="1836"/>
      <c r="R326" s="1836"/>
      <c r="S326" s="1836"/>
      <c r="T326" s="1836"/>
      <c r="U326" s="1836"/>
      <c r="V326" s="1836"/>
      <c r="W326" s="1836"/>
      <c r="X326" s="1836"/>
      <c r="Y326" s="1836"/>
      <c r="Z326" s="1836"/>
    </row>
    <row r="327" spans="1:26" ht="15.75" customHeight="1">
      <c r="A327" s="1836"/>
      <c r="B327" s="1836"/>
      <c r="C327" s="1836"/>
      <c r="D327" s="1836"/>
      <c r="E327" s="1836"/>
      <c r="F327" s="1836"/>
      <c r="G327" s="1836"/>
      <c r="H327" s="1836"/>
      <c r="I327" s="1836"/>
      <c r="J327" s="1836"/>
      <c r="K327" s="1836"/>
      <c r="L327" s="1836"/>
      <c r="M327" s="1836"/>
      <c r="N327" s="1836"/>
      <c r="O327" s="1836"/>
      <c r="P327" s="1836"/>
      <c r="Q327" s="1836"/>
      <c r="R327" s="1836"/>
      <c r="S327" s="1836"/>
      <c r="T327" s="1836"/>
      <c r="U327" s="1836"/>
      <c r="V327" s="1836"/>
      <c r="W327" s="1836"/>
      <c r="X327" s="1836"/>
      <c r="Y327" s="1836"/>
      <c r="Z327" s="1836"/>
    </row>
    <row r="328" spans="1:26" ht="15.75" customHeight="1">
      <c r="A328" s="1836"/>
      <c r="B328" s="1836"/>
      <c r="C328" s="1836"/>
      <c r="D328" s="1836"/>
      <c r="E328" s="1836"/>
      <c r="F328" s="1836"/>
      <c r="G328" s="1836"/>
      <c r="H328" s="1836"/>
      <c r="I328" s="1836"/>
      <c r="J328" s="1836"/>
      <c r="K328" s="1836"/>
      <c r="L328" s="1836"/>
      <c r="M328" s="1836"/>
      <c r="N328" s="1836"/>
      <c r="O328" s="1836"/>
      <c r="P328" s="1836"/>
      <c r="Q328" s="1836"/>
      <c r="R328" s="1836"/>
      <c r="S328" s="1836"/>
      <c r="T328" s="1836"/>
      <c r="U328" s="1836"/>
      <c r="V328" s="1836"/>
      <c r="W328" s="1836"/>
      <c r="X328" s="1836"/>
      <c r="Y328" s="1836"/>
      <c r="Z328" s="1836"/>
    </row>
    <row r="329" spans="1:26" ht="15.75" customHeight="1">
      <c r="A329" s="1836"/>
      <c r="B329" s="1836"/>
      <c r="C329" s="1836"/>
      <c r="D329" s="1836"/>
      <c r="E329" s="1836"/>
      <c r="F329" s="1836"/>
      <c r="G329" s="1836"/>
      <c r="H329" s="1836"/>
      <c r="I329" s="1836"/>
      <c r="J329" s="1836"/>
      <c r="K329" s="1836"/>
      <c r="L329" s="1836"/>
      <c r="M329" s="1836"/>
      <c r="N329" s="1836"/>
      <c r="O329" s="1836"/>
      <c r="P329" s="1836"/>
      <c r="Q329" s="1836"/>
      <c r="R329" s="1836"/>
      <c r="S329" s="1836"/>
      <c r="T329" s="1836"/>
      <c r="U329" s="1836"/>
      <c r="V329" s="1836"/>
      <c r="W329" s="1836"/>
      <c r="X329" s="1836"/>
      <c r="Y329" s="1836"/>
      <c r="Z329" s="1836"/>
    </row>
    <row r="330" spans="1:26" ht="15.75" customHeight="1">
      <c r="A330" s="1836"/>
      <c r="B330" s="1836"/>
      <c r="C330" s="1836"/>
      <c r="D330" s="1836"/>
      <c r="E330" s="1836"/>
      <c r="F330" s="1836"/>
      <c r="G330" s="1836"/>
      <c r="H330" s="1836"/>
      <c r="I330" s="1836"/>
      <c r="J330" s="1836"/>
      <c r="K330" s="1836"/>
      <c r="L330" s="1836"/>
      <c r="M330" s="1836"/>
      <c r="N330" s="1836"/>
      <c r="O330" s="1836"/>
      <c r="P330" s="1836"/>
      <c r="Q330" s="1836"/>
      <c r="R330" s="1836"/>
      <c r="S330" s="1836"/>
      <c r="T330" s="1836"/>
      <c r="U330" s="1836"/>
      <c r="V330" s="1836"/>
      <c r="W330" s="1836"/>
      <c r="X330" s="1836"/>
      <c r="Y330" s="1836"/>
      <c r="Z330" s="1836"/>
    </row>
    <row r="331" spans="1:26" ht="15.75" customHeight="1">
      <c r="A331" s="1836"/>
      <c r="B331" s="1836"/>
      <c r="C331" s="1836"/>
      <c r="D331" s="1836"/>
      <c r="E331" s="1836"/>
      <c r="F331" s="1836"/>
      <c r="G331" s="1836"/>
      <c r="H331" s="1836"/>
      <c r="I331" s="1836"/>
      <c r="J331" s="1836"/>
      <c r="K331" s="1836"/>
      <c r="L331" s="1836"/>
      <c r="M331" s="1836"/>
      <c r="N331" s="1836"/>
      <c r="O331" s="1836"/>
      <c r="P331" s="1836"/>
      <c r="Q331" s="1836"/>
      <c r="R331" s="1836"/>
      <c r="S331" s="1836"/>
      <c r="T331" s="1836"/>
      <c r="U331" s="1836"/>
      <c r="V331" s="1836"/>
      <c r="W331" s="1836"/>
      <c r="X331" s="1836"/>
      <c r="Y331" s="1836"/>
      <c r="Z331" s="1836"/>
    </row>
    <row r="332" spans="1:26" ht="15.75" customHeight="1">
      <c r="A332" s="1836"/>
      <c r="B332" s="1836"/>
      <c r="C332" s="1836"/>
      <c r="D332" s="1836"/>
      <c r="E332" s="1836"/>
      <c r="F332" s="1836"/>
      <c r="G332" s="1836"/>
      <c r="H332" s="1836"/>
      <c r="I332" s="1836"/>
      <c r="J332" s="1836"/>
      <c r="K332" s="1836"/>
      <c r="L332" s="1836"/>
      <c r="M332" s="1836"/>
      <c r="N332" s="1836"/>
      <c r="O332" s="1836"/>
      <c r="P332" s="1836"/>
      <c r="Q332" s="1836"/>
      <c r="R332" s="1836"/>
      <c r="S332" s="1836"/>
      <c r="T332" s="1836"/>
      <c r="U332" s="1836"/>
      <c r="V332" s="1836"/>
      <c r="W332" s="1836"/>
      <c r="X332" s="1836"/>
      <c r="Y332" s="1836"/>
      <c r="Z332" s="1836"/>
    </row>
    <row r="333" spans="1:26" ht="15.75" customHeight="1">
      <c r="A333" s="1836"/>
      <c r="B333" s="1836"/>
      <c r="C333" s="1836"/>
      <c r="D333" s="1836"/>
      <c r="E333" s="1836"/>
      <c r="F333" s="1836"/>
      <c r="G333" s="1836"/>
      <c r="H333" s="1836"/>
      <c r="I333" s="1836"/>
      <c r="J333" s="1836"/>
      <c r="K333" s="1836"/>
      <c r="L333" s="1836"/>
      <c r="M333" s="1836"/>
      <c r="N333" s="1836"/>
      <c r="O333" s="1836"/>
      <c r="P333" s="1836"/>
      <c r="Q333" s="1836"/>
      <c r="R333" s="1836"/>
      <c r="S333" s="1836"/>
      <c r="T333" s="1836"/>
      <c r="U333" s="1836"/>
      <c r="V333" s="1836"/>
      <c r="W333" s="1836"/>
      <c r="X333" s="1836"/>
      <c r="Y333" s="1836"/>
      <c r="Z333" s="1836"/>
    </row>
    <row r="334" spans="1:26" ht="15.75" customHeight="1">
      <c r="A334" s="1836"/>
      <c r="B334" s="1836"/>
      <c r="C334" s="1836"/>
      <c r="D334" s="1836"/>
      <c r="E334" s="1836"/>
      <c r="F334" s="1836"/>
      <c r="G334" s="1836"/>
      <c r="H334" s="1836"/>
      <c r="I334" s="1836"/>
      <c r="J334" s="1836"/>
      <c r="K334" s="1836"/>
      <c r="L334" s="1836"/>
      <c r="M334" s="1836"/>
      <c r="N334" s="1836"/>
      <c r="O334" s="1836"/>
      <c r="P334" s="1836"/>
      <c r="Q334" s="1836"/>
      <c r="R334" s="1836"/>
      <c r="S334" s="1836"/>
      <c r="T334" s="1836"/>
      <c r="U334" s="1836"/>
      <c r="V334" s="1836"/>
      <c r="W334" s="1836"/>
      <c r="X334" s="1836"/>
      <c r="Y334" s="1836"/>
      <c r="Z334" s="1836"/>
    </row>
    <row r="335" spans="1:26" ht="15.75" customHeight="1">
      <c r="A335" s="1836"/>
      <c r="B335" s="1836"/>
      <c r="C335" s="1836"/>
      <c r="D335" s="1836"/>
      <c r="E335" s="1836"/>
      <c r="F335" s="1836"/>
      <c r="G335" s="1836"/>
      <c r="H335" s="1836"/>
      <c r="I335" s="1836"/>
      <c r="J335" s="1836"/>
      <c r="K335" s="1836"/>
      <c r="L335" s="1836"/>
      <c r="M335" s="1836"/>
      <c r="N335" s="1836"/>
      <c r="O335" s="1836"/>
      <c r="P335" s="1836"/>
      <c r="Q335" s="1836"/>
      <c r="R335" s="1836"/>
      <c r="S335" s="1836"/>
      <c r="T335" s="1836"/>
      <c r="U335" s="1836"/>
      <c r="V335" s="1836"/>
      <c r="W335" s="1836"/>
      <c r="X335" s="1836"/>
      <c r="Y335" s="1836"/>
      <c r="Z335" s="1836"/>
    </row>
    <row r="336" spans="1:26" ht="15.75" customHeight="1">
      <c r="A336" s="1836"/>
      <c r="B336" s="1836"/>
      <c r="C336" s="1836"/>
      <c r="D336" s="1836"/>
      <c r="E336" s="1836"/>
      <c r="F336" s="1836"/>
      <c r="G336" s="1836"/>
      <c r="H336" s="1836"/>
      <c r="I336" s="1836"/>
      <c r="J336" s="1836"/>
      <c r="K336" s="1836"/>
      <c r="L336" s="1836"/>
      <c r="M336" s="1836"/>
      <c r="N336" s="1836"/>
      <c r="O336" s="1836"/>
      <c r="P336" s="1836"/>
      <c r="Q336" s="1836"/>
      <c r="R336" s="1836"/>
      <c r="S336" s="1836"/>
      <c r="T336" s="1836"/>
      <c r="U336" s="1836"/>
      <c r="V336" s="1836"/>
      <c r="W336" s="1836"/>
      <c r="X336" s="1836"/>
      <c r="Y336" s="1836"/>
      <c r="Z336" s="1836"/>
    </row>
    <row r="337" spans="1:26" ht="15.75" customHeight="1">
      <c r="A337" s="1836"/>
      <c r="B337" s="1836"/>
      <c r="C337" s="1836"/>
      <c r="D337" s="1836"/>
      <c r="E337" s="1836"/>
      <c r="F337" s="1836"/>
      <c r="G337" s="1836"/>
      <c r="H337" s="1836"/>
      <c r="I337" s="1836"/>
      <c r="J337" s="1836"/>
      <c r="K337" s="1836"/>
      <c r="L337" s="1836"/>
      <c r="M337" s="1836"/>
      <c r="N337" s="1836"/>
      <c r="O337" s="1836"/>
      <c r="P337" s="1836"/>
      <c r="Q337" s="1836"/>
      <c r="R337" s="1836"/>
      <c r="S337" s="1836"/>
      <c r="T337" s="1836"/>
      <c r="U337" s="1836"/>
      <c r="V337" s="1836"/>
      <c r="W337" s="1836"/>
      <c r="X337" s="1836"/>
      <c r="Y337" s="1836"/>
      <c r="Z337" s="1836"/>
    </row>
    <row r="338" spans="1:26" ht="15.75" customHeight="1">
      <c r="A338" s="1836"/>
      <c r="B338" s="1836"/>
      <c r="C338" s="1836"/>
      <c r="D338" s="1836"/>
      <c r="E338" s="1836"/>
      <c r="F338" s="1836"/>
      <c r="G338" s="1836"/>
      <c r="H338" s="1836"/>
      <c r="I338" s="1836"/>
      <c r="J338" s="1836"/>
      <c r="K338" s="1836"/>
      <c r="L338" s="1836"/>
      <c r="M338" s="1836"/>
      <c r="N338" s="1836"/>
      <c r="O338" s="1836"/>
      <c r="P338" s="1836"/>
      <c r="Q338" s="1836"/>
      <c r="R338" s="1836"/>
      <c r="S338" s="1836"/>
      <c r="T338" s="1836"/>
      <c r="U338" s="1836"/>
      <c r="V338" s="1836"/>
      <c r="W338" s="1836"/>
      <c r="X338" s="1836"/>
      <c r="Y338" s="1836"/>
      <c r="Z338" s="1836"/>
    </row>
    <row r="339" spans="1:26" ht="15.75" customHeight="1">
      <c r="A339" s="1836"/>
      <c r="B339" s="1836"/>
      <c r="C339" s="1836"/>
      <c r="D339" s="1836"/>
      <c r="E339" s="1836"/>
      <c r="F339" s="1836"/>
      <c r="G339" s="1836"/>
      <c r="H339" s="1836"/>
      <c r="I339" s="1836"/>
      <c r="J339" s="1836"/>
      <c r="K339" s="1836"/>
      <c r="L339" s="1836"/>
      <c r="M339" s="1836"/>
      <c r="N339" s="1836"/>
      <c r="O339" s="1836"/>
      <c r="P339" s="1836"/>
      <c r="Q339" s="1836"/>
      <c r="R339" s="1836"/>
      <c r="S339" s="1836"/>
      <c r="T339" s="1836"/>
      <c r="U339" s="1836"/>
      <c r="V339" s="1836"/>
      <c r="W339" s="1836"/>
      <c r="X339" s="1836"/>
      <c r="Y339" s="1836"/>
      <c r="Z339" s="1836"/>
    </row>
    <row r="340" spans="1:26" ht="15.75" customHeight="1">
      <c r="A340" s="1836"/>
      <c r="B340" s="1836"/>
      <c r="C340" s="1836"/>
      <c r="D340" s="1836"/>
      <c r="E340" s="1836"/>
      <c r="F340" s="1836"/>
      <c r="G340" s="1836"/>
      <c r="H340" s="1836"/>
      <c r="I340" s="1836"/>
      <c r="J340" s="1836"/>
      <c r="K340" s="1836"/>
      <c r="L340" s="1836"/>
      <c r="M340" s="1836"/>
      <c r="N340" s="1836"/>
      <c r="O340" s="1836"/>
      <c r="P340" s="1836"/>
      <c r="Q340" s="1836"/>
      <c r="R340" s="1836"/>
      <c r="S340" s="1836"/>
      <c r="T340" s="1836"/>
      <c r="U340" s="1836"/>
      <c r="V340" s="1836"/>
      <c r="W340" s="1836"/>
      <c r="X340" s="1836"/>
      <c r="Y340" s="1836"/>
      <c r="Z340" s="1836"/>
    </row>
    <row r="341" spans="1:26" ht="15.75" customHeight="1">
      <c r="A341" s="1836"/>
      <c r="B341" s="1836"/>
      <c r="C341" s="1836"/>
      <c r="D341" s="1836"/>
      <c r="E341" s="1836"/>
      <c r="F341" s="1836"/>
      <c r="G341" s="1836"/>
      <c r="H341" s="1836"/>
      <c r="I341" s="1836"/>
      <c r="J341" s="1836"/>
      <c r="K341" s="1836"/>
      <c r="L341" s="1836"/>
      <c r="M341" s="1836"/>
      <c r="N341" s="1836"/>
      <c r="O341" s="1836"/>
      <c r="P341" s="1836"/>
      <c r="Q341" s="1836"/>
      <c r="R341" s="1836"/>
      <c r="S341" s="1836"/>
      <c r="T341" s="1836"/>
      <c r="U341" s="1836"/>
      <c r="V341" s="1836"/>
      <c r="W341" s="1836"/>
      <c r="X341" s="1836"/>
      <c r="Y341" s="1836"/>
      <c r="Z341" s="1836"/>
    </row>
    <row r="342" spans="1:26" ht="15.75" customHeight="1">
      <c r="A342" s="1836"/>
      <c r="B342" s="1836"/>
      <c r="C342" s="1836"/>
      <c r="D342" s="1836"/>
      <c r="E342" s="1836"/>
      <c r="F342" s="1836"/>
      <c r="G342" s="1836"/>
      <c r="H342" s="1836"/>
      <c r="I342" s="1836"/>
      <c r="J342" s="1836"/>
      <c r="K342" s="1836"/>
      <c r="L342" s="1836"/>
      <c r="M342" s="1836"/>
      <c r="N342" s="1836"/>
      <c r="O342" s="1836"/>
      <c r="P342" s="1836"/>
      <c r="Q342" s="1836"/>
      <c r="R342" s="1836"/>
      <c r="S342" s="1836"/>
      <c r="T342" s="1836"/>
      <c r="U342" s="1836"/>
      <c r="V342" s="1836"/>
      <c r="W342" s="1836"/>
      <c r="X342" s="1836"/>
      <c r="Y342" s="1836"/>
      <c r="Z342" s="1836"/>
    </row>
    <row r="343" spans="1:26" ht="15.75" customHeight="1">
      <c r="A343" s="1836"/>
      <c r="B343" s="1836"/>
      <c r="C343" s="1836"/>
      <c r="D343" s="1836"/>
      <c r="E343" s="1836"/>
      <c r="F343" s="1836"/>
      <c r="G343" s="1836"/>
      <c r="H343" s="1836"/>
      <c r="I343" s="1836"/>
      <c r="J343" s="1836"/>
      <c r="K343" s="1836"/>
      <c r="L343" s="1836"/>
      <c r="M343" s="1836"/>
      <c r="N343" s="1836"/>
      <c r="O343" s="1836"/>
      <c r="P343" s="1836"/>
      <c r="Q343" s="1836"/>
      <c r="R343" s="1836"/>
      <c r="S343" s="1836"/>
      <c r="T343" s="1836"/>
      <c r="U343" s="1836"/>
      <c r="V343" s="1836"/>
      <c r="W343" s="1836"/>
      <c r="X343" s="1836"/>
      <c r="Y343" s="1836"/>
      <c r="Z343" s="1836"/>
    </row>
    <row r="344" spans="1:26" ht="15.75" customHeight="1">
      <c r="A344" s="1836"/>
      <c r="B344" s="1836"/>
      <c r="C344" s="1836"/>
      <c r="D344" s="1836"/>
      <c r="E344" s="1836"/>
      <c r="F344" s="1836"/>
      <c r="G344" s="1836"/>
      <c r="H344" s="1836"/>
      <c r="I344" s="1836"/>
      <c r="J344" s="1836"/>
      <c r="K344" s="1836"/>
      <c r="L344" s="1836"/>
      <c r="M344" s="1836"/>
      <c r="N344" s="1836"/>
      <c r="O344" s="1836"/>
      <c r="P344" s="1836"/>
      <c r="Q344" s="1836"/>
      <c r="R344" s="1836"/>
      <c r="S344" s="1836"/>
      <c r="T344" s="1836"/>
      <c r="U344" s="1836"/>
      <c r="V344" s="1836"/>
      <c r="W344" s="1836"/>
      <c r="X344" s="1836"/>
      <c r="Y344" s="1836"/>
      <c r="Z344" s="1836"/>
    </row>
    <row r="345" spans="1:26" ht="15.75" customHeight="1">
      <c r="A345" s="1836"/>
      <c r="B345" s="1836"/>
      <c r="C345" s="1836"/>
      <c r="D345" s="1836"/>
      <c r="E345" s="1836"/>
      <c r="F345" s="1836"/>
      <c r="G345" s="1836"/>
      <c r="H345" s="1836"/>
      <c r="I345" s="1836"/>
      <c r="J345" s="1836"/>
      <c r="K345" s="1836"/>
      <c r="L345" s="1836"/>
      <c r="M345" s="1836"/>
      <c r="N345" s="1836"/>
      <c r="O345" s="1836"/>
      <c r="P345" s="1836"/>
      <c r="Q345" s="1836"/>
      <c r="R345" s="1836"/>
      <c r="S345" s="1836"/>
      <c r="T345" s="1836"/>
      <c r="U345" s="1836"/>
      <c r="V345" s="1836"/>
      <c r="W345" s="1836"/>
      <c r="X345" s="1836"/>
      <c r="Y345" s="1836"/>
      <c r="Z345" s="1836"/>
    </row>
    <row r="346" spans="1:26" ht="15.75" customHeight="1">
      <c r="A346" s="1836"/>
      <c r="B346" s="1836"/>
      <c r="C346" s="1836"/>
      <c r="D346" s="1836"/>
      <c r="E346" s="1836"/>
      <c r="F346" s="1836"/>
      <c r="G346" s="1836"/>
      <c r="H346" s="1836"/>
      <c r="I346" s="1836"/>
      <c r="J346" s="1836"/>
      <c r="K346" s="1836"/>
      <c r="L346" s="1836"/>
      <c r="M346" s="1836"/>
      <c r="N346" s="1836"/>
      <c r="O346" s="1836"/>
      <c r="P346" s="1836"/>
      <c r="Q346" s="1836"/>
      <c r="R346" s="1836"/>
      <c r="S346" s="1836"/>
      <c r="T346" s="1836"/>
      <c r="U346" s="1836"/>
      <c r="V346" s="1836"/>
      <c r="W346" s="1836"/>
      <c r="X346" s="1836"/>
      <c r="Y346" s="1836"/>
      <c r="Z346" s="1836"/>
    </row>
    <row r="347" spans="1:26" ht="15.75" customHeight="1">
      <c r="A347" s="1836"/>
      <c r="B347" s="1836"/>
      <c r="C347" s="1836"/>
      <c r="D347" s="1836"/>
      <c r="E347" s="1836"/>
      <c r="F347" s="1836"/>
      <c r="G347" s="1836"/>
      <c r="H347" s="1836"/>
      <c r="I347" s="1836"/>
      <c r="J347" s="1836"/>
      <c r="K347" s="1836"/>
      <c r="L347" s="1836"/>
      <c r="M347" s="1836"/>
      <c r="N347" s="1836"/>
      <c r="O347" s="1836"/>
      <c r="P347" s="1836"/>
      <c r="Q347" s="1836"/>
      <c r="R347" s="1836"/>
      <c r="S347" s="1836"/>
      <c r="T347" s="1836"/>
      <c r="U347" s="1836"/>
      <c r="V347" s="1836"/>
      <c r="W347" s="1836"/>
      <c r="X347" s="1836"/>
      <c r="Y347" s="1836"/>
      <c r="Z347" s="1836"/>
    </row>
    <row r="348" spans="1:26" ht="15.75" customHeight="1">
      <c r="A348" s="1836"/>
      <c r="B348" s="1836"/>
      <c r="C348" s="1836"/>
      <c r="D348" s="1836"/>
      <c r="E348" s="1836"/>
      <c r="F348" s="1836"/>
      <c r="G348" s="1836"/>
      <c r="H348" s="1836"/>
      <c r="I348" s="1836"/>
      <c r="J348" s="1836"/>
      <c r="K348" s="1836"/>
      <c r="L348" s="1836"/>
      <c r="M348" s="1836"/>
      <c r="N348" s="1836"/>
      <c r="O348" s="1836"/>
      <c r="P348" s="1836"/>
      <c r="Q348" s="1836"/>
      <c r="R348" s="1836"/>
      <c r="S348" s="1836"/>
      <c r="T348" s="1836"/>
      <c r="U348" s="1836"/>
      <c r="V348" s="1836"/>
      <c r="W348" s="1836"/>
      <c r="X348" s="1836"/>
      <c r="Y348" s="1836"/>
      <c r="Z348" s="1836"/>
    </row>
    <row r="349" spans="1:26" ht="15.75" customHeight="1">
      <c r="A349" s="1836"/>
      <c r="B349" s="1836"/>
      <c r="C349" s="1836"/>
      <c r="D349" s="1836"/>
      <c r="E349" s="1836"/>
      <c r="F349" s="1836"/>
      <c r="G349" s="1836"/>
      <c r="H349" s="1836"/>
      <c r="I349" s="1836"/>
      <c r="J349" s="1836"/>
      <c r="K349" s="1836"/>
      <c r="L349" s="1836"/>
      <c r="M349" s="1836"/>
      <c r="N349" s="1836"/>
      <c r="O349" s="1836"/>
      <c r="P349" s="1836"/>
      <c r="Q349" s="1836"/>
      <c r="R349" s="1836"/>
      <c r="S349" s="1836"/>
      <c r="T349" s="1836"/>
      <c r="U349" s="1836"/>
      <c r="V349" s="1836"/>
      <c r="W349" s="1836"/>
      <c r="X349" s="1836"/>
      <c r="Y349" s="1836"/>
      <c r="Z349" s="1836"/>
    </row>
    <row r="350" spans="1:26" ht="15.75" customHeight="1">
      <c r="A350" s="1836"/>
      <c r="B350" s="1836"/>
      <c r="C350" s="1836"/>
      <c r="D350" s="1836"/>
      <c r="E350" s="1836"/>
      <c r="F350" s="1836"/>
      <c r="G350" s="1836"/>
      <c r="H350" s="1836"/>
      <c r="I350" s="1836"/>
      <c r="J350" s="1836"/>
      <c r="K350" s="1836"/>
      <c r="L350" s="1836"/>
      <c r="M350" s="1836"/>
      <c r="N350" s="1836"/>
      <c r="O350" s="1836"/>
      <c r="P350" s="1836"/>
      <c r="Q350" s="1836"/>
      <c r="R350" s="1836"/>
      <c r="S350" s="1836"/>
      <c r="T350" s="1836"/>
      <c r="U350" s="1836"/>
      <c r="V350" s="1836"/>
      <c r="W350" s="1836"/>
      <c r="X350" s="1836"/>
      <c r="Y350" s="1836"/>
      <c r="Z350" s="1836"/>
    </row>
    <row r="351" spans="1:26" ht="15.75" customHeight="1">
      <c r="A351" s="1836"/>
      <c r="B351" s="1836"/>
      <c r="C351" s="1836"/>
      <c r="D351" s="1836"/>
      <c r="E351" s="1836"/>
      <c r="F351" s="1836"/>
      <c r="G351" s="1836"/>
      <c r="H351" s="1836"/>
      <c r="I351" s="1836"/>
      <c r="J351" s="1836"/>
      <c r="K351" s="1836"/>
      <c r="L351" s="1836"/>
      <c r="M351" s="1836"/>
      <c r="N351" s="1836"/>
      <c r="O351" s="1836"/>
      <c r="P351" s="1836"/>
      <c r="Q351" s="1836"/>
      <c r="R351" s="1836"/>
      <c r="S351" s="1836"/>
      <c r="T351" s="1836"/>
      <c r="U351" s="1836"/>
      <c r="V351" s="1836"/>
      <c r="W351" s="1836"/>
      <c r="X351" s="1836"/>
      <c r="Y351" s="1836"/>
      <c r="Z351" s="1836"/>
    </row>
    <row r="352" spans="1:26" ht="15.75" customHeight="1">
      <c r="A352" s="1836"/>
      <c r="B352" s="1836"/>
      <c r="C352" s="1836"/>
      <c r="D352" s="1836"/>
      <c r="E352" s="1836"/>
      <c r="F352" s="1836"/>
      <c r="G352" s="1836"/>
      <c r="H352" s="1836"/>
      <c r="I352" s="1836"/>
      <c r="J352" s="1836"/>
      <c r="K352" s="1836"/>
      <c r="L352" s="1836"/>
      <c r="M352" s="1836"/>
      <c r="N352" s="1836"/>
      <c r="O352" s="1836"/>
      <c r="P352" s="1836"/>
      <c r="Q352" s="1836"/>
      <c r="R352" s="1836"/>
      <c r="S352" s="1836"/>
      <c r="T352" s="1836"/>
      <c r="U352" s="1836"/>
      <c r="V352" s="1836"/>
      <c r="W352" s="1836"/>
      <c r="X352" s="1836"/>
      <c r="Y352" s="1836"/>
      <c r="Z352" s="1836"/>
    </row>
    <row r="353" spans="1:26" ht="15.75" customHeight="1">
      <c r="A353" s="1836"/>
      <c r="B353" s="1836"/>
      <c r="C353" s="1836"/>
      <c r="D353" s="1836"/>
      <c r="E353" s="1836"/>
      <c r="F353" s="1836"/>
      <c r="G353" s="1836"/>
      <c r="H353" s="1836"/>
      <c r="I353" s="1836"/>
      <c r="J353" s="1836"/>
      <c r="K353" s="1836"/>
      <c r="L353" s="1836"/>
      <c r="M353" s="1836"/>
      <c r="N353" s="1836"/>
      <c r="O353" s="1836"/>
      <c r="P353" s="1836"/>
      <c r="Q353" s="1836"/>
      <c r="R353" s="1836"/>
      <c r="S353" s="1836"/>
      <c r="T353" s="1836"/>
      <c r="U353" s="1836"/>
      <c r="V353" s="1836"/>
      <c r="W353" s="1836"/>
      <c r="X353" s="1836"/>
      <c r="Y353" s="1836"/>
      <c r="Z353" s="1836"/>
    </row>
    <row r="354" spans="1:26" ht="15.75" customHeight="1">
      <c r="A354" s="1836"/>
      <c r="B354" s="1836"/>
      <c r="C354" s="1836"/>
      <c r="D354" s="1836"/>
      <c r="E354" s="1836"/>
      <c r="F354" s="1836"/>
      <c r="G354" s="1836"/>
      <c r="H354" s="1836"/>
      <c r="I354" s="1836"/>
      <c r="J354" s="1836"/>
      <c r="K354" s="1836"/>
      <c r="L354" s="1836"/>
      <c r="M354" s="1836"/>
      <c r="N354" s="1836"/>
      <c r="O354" s="1836"/>
      <c r="P354" s="1836"/>
      <c r="Q354" s="1836"/>
      <c r="R354" s="1836"/>
      <c r="S354" s="1836"/>
      <c r="T354" s="1836"/>
      <c r="U354" s="1836"/>
      <c r="V354" s="1836"/>
      <c r="W354" s="1836"/>
      <c r="X354" s="1836"/>
      <c r="Y354" s="1836"/>
      <c r="Z354" s="1836"/>
    </row>
    <row r="355" spans="1:26" ht="15.75" customHeight="1">
      <c r="A355" s="1836"/>
      <c r="B355" s="1836"/>
      <c r="C355" s="1836"/>
      <c r="D355" s="1836"/>
      <c r="E355" s="1836"/>
      <c r="F355" s="1836"/>
      <c r="G355" s="1836"/>
      <c r="H355" s="1836"/>
      <c r="I355" s="1836"/>
      <c r="J355" s="1836"/>
      <c r="K355" s="1836"/>
      <c r="L355" s="1836"/>
      <c r="M355" s="1836"/>
      <c r="N355" s="1836"/>
      <c r="O355" s="1836"/>
      <c r="P355" s="1836"/>
      <c r="Q355" s="1836"/>
      <c r="R355" s="1836"/>
      <c r="S355" s="1836"/>
      <c r="T355" s="1836"/>
      <c r="U355" s="1836"/>
      <c r="V355" s="1836"/>
      <c r="W355" s="1836"/>
      <c r="X355" s="1836"/>
      <c r="Y355" s="1836"/>
      <c r="Z355" s="1836"/>
    </row>
    <row r="356" spans="1:26" ht="15.75" customHeight="1">
      <c r="A356" s="1836"/>
      <c r="B356" s="1836"/>
      <c r="C356" s="1836"/>
      <c r="D356" s="1836"/>
      <c r="E356" s="1836"/>
      <c r="F356" s="1836"/>
      <c r="G356" s="1836"/>
      <c r="H356" s="1836"/>
      <c r="I356" s="1836"/>
      <c r="J356" s="1836"/>
      <c r="K356" s="1836"/>
      <c r="L356" s="1836"/>
      <c r="M356" s="1836"/>
      <c r="N356" s="1836"/>
      <c r="O356" s="1836"/>
      <c r="P356" s="1836"/>
      <c r="Q356" s="1836"/>
      <c r="R356" s="1836"/>
      <c r="S356" s="1836"/>
      <c r="T356" s="1836"/>
      <c r="U356" s="1836"/>
      <c r="V356" s="1836"/>
      <c r="W356" s="1836"/>
      <c r="X356" s="1836"/>
      <c r="Y356" s="1836"/>
      <c r="Z356" s="1836"/>
    </row>
    <row r="357" spans="1:26" ht="15.75" customHeight="1">
      <c r="A357" s="1836"/>
      <c r="B357" s="1836"/>
      <c r="C357" s="1836"/>
      <c r="D357" s="1836"/>
      <c r="E357" s="1836"/>
      <c r="F357" s="1836"/>
      <c r="G357" s="1836"/>
      <c r="H357" s="1836"/>
      <c r="I357" s="1836"/>
      <c r="J357" s="1836"/>
      <c r="K357" s="1836"/>
      <c r="L357" s="1836"/>
      <c r="M357" s="1836"/>
      <c r="N357" s="1836"/>
      <c r="O357" s="1836"/>
      <c r="P357" s="1836"/>
      <c r="Q357" s="1836"/>
      <c r="R357" s="1836"/>
      <c r="S357" s="1836"/>
      <c r="T357" s="1836"/>
      <c r="U357" s="1836"/>
      <c r="V357" s="1836"/>
      <c r="W357" s="1836"/>
      <c r="X357" s="1836"/>
      <c r="Y357" s="1836"/>
      <c r="Z357" s="1836"/>
    </row>
    <row r="358" spans="1:26" ht="15.75" customHeight="1">
      <c r="A358" s="1836"/>
      <c r="B358" s="1836"/>
      <c r="C358" s="1836"/>
      <c r="D358" s="1836"/>
      <c r="E358" s="1836"/>
      <c r="F358" s="1836"/>
      <c r="G358" s="1836"/>
      <c r="H358" s="1836"/>
      <c r="I358" s="1836"/>
      <c r="J358" s="1836"/>
      <c r="K358" s="1836"/>
      <c r="L358" s="1836"/>
      <c r="M358" s="1836"/>
      <c r="N358" s="1836"/>
      <c r="O358" s="1836"/>
      <c r="P358" s="1836"/>
      <c r="Q358" s="1836"/>
      <c r="R358" s="1836"/>
      <c r="S358" s="1836"/>
      <c r="T358" s="1836"/>
      <c r="U358" s="1836"/>
      <c r="V358" s="1836"/>
      <c r="W358" s="1836"/>
      <c r="X358" s="1836"/>
      <c r="Y358" s="1836"/>
      <c r="Z358" s="1836"/>
    </row>
    <row r="359" spans="1:26" ht="15.75" customHeight="1">
      <c r="A359" s="1836"/>
      <c r="B359" s="1836"/>
      <c r="C359" s="1836"/>
      <c r="D359" s="1836"/>
      <c r="E359" s="1836"/>
      <c r="F359" s="1836"/>
      <c r="G359" s="1836"/>
      <c r="H359" s="1836"/>
      <c r="I359" s="1836"/>
      <c r="J359" s="1836"/>
      <c r="K359" s="1836"/>
      <c r="L359" s="1836"/>
      <c r="M359" s="1836"/>
      <c r="N359" s="1836"/>
      <c r="O359" s="1836"/>
      <c r="P359" s="1836"/>
      <c r="Q359" s="1836"/>
      <c r="R359" s="1836"/>
      <c r="S359" s="1836"/>
      <c r="T359" s="1836"/>
      <c r="U359" s="1836"/>
      <c r="V359" s="1836"/>
      <c r="W359" s="1836"/>
      <c r="X359" s="1836"/>
      <c r="Y359" s="1836"/>
      <c r="Z359" s="1836"/>
    </row>
    <row r="360" spans="1:26" ht="15.75" customHeight="1">
      <c r="A360" s="1836"/>
      <c r="B360" s="1836"/>
      <c r="C360" s="1836"/>
      <c r="D360" s="1836"/>
      <c r="E360" s="1836"/>
      <c r="F360" s="1836"/>
      <c r="G360" s="1836"/>
      <c r="H360" s="1836"/>
      <c r="I360" s="1836"/>
      <c r="J360" s="1836"/>
      <c r="K360" s="1836"/>
      <c r="L360" s="1836"/>
      <c r="M360" s="1836"/>
      <c r="N360" s="1836"/>
      <c r="O360" s="1836"/>
      <c r="P360" s="1836"/>
      <c r="Q360" s="1836"/>
      <c r="R360" s="1836"/>
      <c r="S360" s="1836"/>
      <c r="T360" s="1836"/>
      <c r="U360" s="1836"/>
      <c r="V360" s="1836"/>
      <c r="W360" s="1836"/>
      <c r="X360" s="1836"/>
      <c r="Y360" s="1836"/>
      <c r="Z360" s="1836"/>
    </row>
    <row r="361" spans="1:26" ht="15.75" customHeight="1">
      <c r="A361" s="1836"/>
      <c r="B361" s="1836"/>
      <c r="C361" s="1836"/>
      <c r="D361" s="1836"/>
      <c r="E361" s="1836"/>
      <c r="F361" s="1836"/>
      <c r="G361" s="1836"/>
      <c r="H361" s="1836"/>
      <c r="I361" s="1836"/>
      <c r="J361" s="1836"/>
      <c r="K361" s="1836"/>
      <c r="L361" s="1836"/>
      <c r="M361" s="1836"/>
      <c r="N361" s="1836"/>
      <c r="O361" s="1836"/>
      <c r="P361" s="1836"/>
      <c r="Q361" s="1836"/>
      <c r="R361" s="1836"/>
      <c r="S361" s="1836"/>
      <c r="T361" s="1836"/>
      <c r="U361" s="1836"/>
      <c r="V361" s="1836"/>
      <c r="W361" s="1836"/>
      <c r="X361" s="1836"/>
      <c r="Y361" s="1836"/>
      <c r="Z361" s="1836"/>
    </row>
    <row r="362" spans="1:26" ht="15.75" customHeight="1">
      <c r="A362" s="1836"/>
      <c r="B362" s="1836"/>
      <c r="C362" s="1836"/>
      <c r="D362" s="1836"/>
      <c r="E362" s="1836"/>
      <c r="F362" s="1836"/>
      <c r="G362" s="1836"/>
      <c r="H362" s="1836"/>
      <c r="I362" s="1836"/>
      <c r="J362" s="1836"/>
      <c r="K362" s="1836"/>
      <c r="L362" s="1836"/>
      <c r="M362" s="1836"/>
      <c r="N362" s="1836"/>
      <c r="O362" s="1836"/>
      <c r="P362" s="1836"/>
      <c r="Q362" s="1836"/>
      <c r="R362" s="1836"/>
      <c r="S362" s="1836"/>
      <c r="T362" s="1836"/>
      <c r="U362" s="1836"/>
      <c r="V362" s="1836"/>
      <c r="W362" s="1836"/>
      <c r="X362" s="1836"/>
      <c r="Y362" s="1836"/>
      <c r="Z362" s="1836"/>
    </row>
    <row r="363" spans="1:26" ht="15.75" customHeight="1">
      <c r="A363" s="1836"/>
      <c r="B363" s="1836"/>
      <c r="C363" s="1836"/>
      <c r="D363" s="1836"/>
      <c r="E363" s="1836"/>
      <c r="F363" s="1836"/>
      <c r="G363" s="1836"/>
      <c r="H363" s="1836"/>
      <c r="I363" s="1836"/>
      <c r="J363" s="1836"/>
      <c r="K363" s="1836"/>
      <c r="L363" s="1836"/>
      <c r="M363" s="1836"/>
      <c r="N363" s="1836"/>
      <c r="O363" s="1836"/>
      <c r="P363" s="1836"/>
      <c r="Q363" s="1836"/>
      <c r="R363" s="1836"/>
      <c r="S363" s="1836"/>
      <c r="T363" s="1836"/>
      <c r="U363" s="1836"/>
      <c r="V363" s="1836"/>
      <c r="W363" s="1836"/>
      <c r="X363" s="1836"/>
      <c r="Y363" s="1836"/>
      <c r="Z363" s="1836"/>
    </row>
    <row r="364" spans="1:26" ht="15.75" customHeight="1">
      <c r="A364" s="1836"/>
      <c r="B364" s="1836"/>
      <c r="C364" s="1836"/>
      <c r="D364" s="1836"/>
      <c r="E364" s="1836"/>
      <c r="F364" s="1836"/>
      <c r="G364" s="1836"/>
      <c r="H364" s="1836"/>
      <c r="I364" s="1836"/>
      <c r="J364" s="1836"/>
      <c r="K364" s="1836"/>
      <c r="L364" s="1836"/>
      <c r="M364" s="1836"/>
      <c r="N364" s="1836"/>
      <c r="O364" s="1836"/>
      <c r="P364" s="1836"/>
      <c r="Q364" s="1836"/>
      <c r="R364" s="1836"/>
      <c r="S364" s="1836"/>
      <c r="T364" s="1836"/>
      <c r="U364" s="1836"/>
      <c r="V364" s="1836"/>
      <c r="W364" s="1836"/>
      <c r="X364" s="1836"/>
      <c r="Y364" s="1836"/>
      <c r="Z364" s="1836"/>
    </row>
    <row r="365" spans="1:26" ht="15.75" customHeight="1">
      <c r="A365" s="1836"/>
      <c r="B365" s="1836"/>
      <c r="C365" s="1836"/>
      <c r="D365" s="1836"/>
      <c r="E365" s="1836"/>
      <c r="F365" s="1836"/>
      <c r="G365" s="1836"/>
      <c r="H365" s="1836"/>
      <c r="I365" s="1836"/>
      <c r="J365" s="1836"/>
      <c r="K365" s="1836"/>
      <c r="L365" s="1836"/>
      <c r="M365" s="1836"/>
      <c r="N365" s="1836"/>
      <c r="O365" s="1836"/>
      <c r="P365" s="1836"/>
      <c r="Q365" s="1836"/>
      <c r="R365" s="1836"/>
      <c r="S365" s="1836"/>
      <c r="T365" s="1836"/>
      <c r="U365" s="1836"/>
      <c r="V365" s="1836"/>
      <c r="W365" s="1836"/>
      <c r="X365" s="1836"/>
      <c r="Y365" s="1836"/>
      <c r="Z365" s="1836"/>
    </row>
    <row r="366" spans="1:26" ht="15.75" customHeight="1">
      <c r="A366" s="1836"/>
      <c r="B366" s="1836"/>
      <c r="C366" s="1836"/>
      <c r="D366" s="1836"/>
      <c r="E366" s="1836"/>
      <c r="F366" s="1836"/>
      <c r="G366" s="1836"/>
      <c r="H366" s="1836"/>
      <c r="I366" s="1836"/>
      <c r="J366" s="1836"/>
      <c r="K366" s="1836"/>
      <c r="L366" s="1836"/>
      <c r="M366" s="1836"/>
      <c r="N366" s="1836"/>
      <c r="O366" s="1836"/>
      <c r="P366" s="1836"/>
      <c r="Q366" s="1836"/>
      <c r="R366" s="1836"/>
      <c r="S366" s="1836"/>
      <c r="T366" s="1836"/>
      <c r="U366" s="1836"/>
      <c r="V366" s="1836"/>
      <c r="W366" s="1836"/>
      <c r="X366" s="1836"/>
      <c r="Y366" s="1836"/>
      <c r="Z366" s="1836"/>
    </row>
    <row r="367" spans="1:26" ht="15.75" customHeight="1">
      <c r="A367" s="1836"/>
      <c r="B367" s="1836"/>
      <c r="C367" s="1836"/>
      <c r="D367" s="1836"/>
      <c r="E367" s="1836"/>
      <c r="F367" s="1836"/>
      <c r="G367" s="1836"/>
      <c r="H367" s="1836"/>
      <c r="I367" s="1836"/>
      <c r="J367" s="1836"/>
      <c r="K367" s="1836"/>
      <c r="L367" s="1836"/>
      <c r="M367" s="1836"/>
      <c r="N367" s="1836"/>
      <c r="O367" s="1836"/>
      <c r="P367" s="1836"/>
      <c r="Q367" s="1836"/>
      <c r="R367" s="1836"/>
      <c r="S367" s="1836"/>
      <c r="T367" s="1836"/>
      <c r="U367" s="1836"/>
      <c r="V367" s="1836"/>
      <c r="W367" s="1836"/>
      <c r="X367" s="1836"/>
      <c r="Y367" s="1836"/>
      <c r="Z367" s="1836"/>
    </row>
    <row r="368" spans="1:26" ht="15.75" customHeight="1">
      <c r="A368" s="1836"/>
      <c r="B368" s="1836"/>
      <c r="C368" s="1836"/>
      <c r="D368" s="1836"/>
      <c r="E368" s="1836"/>
      <c r="F368" s="1836"/>
      <c r="G368" s="1836"/>
      <c r="H368" s="1836"/>
      <c r="I368" s="1836"/>
      <c r="J368" s="1836"/>
      <c r="K368" s="1836"/>
      <c r="L368" s="1836"/>
      <c r="M368" s="1836"/>
      <c r="N368" s="1836"/>
      <c r="O368" s="1836"/>
      <c r="P368" s="1836"/>
      <c r="Q368" s="1836"/>
      <c r="R368" s="1836"/>
      <c r="S368" s="1836"/>
      <c r="T368" s="1836"/>
      <c r="U368" s="1836"/>
      <c r="V368" s="1836"/>
      <c r="W368" s="1836"/>
      <c r="X368" s="1836"/>
      <c r="Y368" s="1836"/>
      <c r="Z368" s="1836"/>
    </row>
    <row r="369" spans="1:26" ht="15.75" customHeight="1">
      <c r="A369" s="1836"/>
      <c r="B369" s="1836"/>
      <c r="C369" s="1836"/>
      <c r="D369" s="1836"/>
      <c r="E369" s="1836"/>
      <c r="F369" s="1836"/>
      <c r="G369" s="1836"/>
      <c r="H369" s="1836"/>
      <c r="I369" s="1836"/>
      <c r="J369" s="1836"/>
      <c r="K369" s="1836"/>
      <c r="L369" s="1836"/>
      <c r="M369" s="1836"/>
      <c r="N369" s="1836"/>
      <c r="O369" s="1836"/>
      <c r="P369" s="1836"/>
      <c r="Q369" s="1836"/>
      <c r="R369" s="1836"/>
      <c r="S369" s="1836"/>
      <c r="T369" s="1836"/>
      <c r="U369" s="1836"/>
      <c r="V369" s="1836"/>
      <c r="W369" s="1836"/>
      <c r="X369" s="1836"/>
      <c r="Y369" s="1836"/>
      <c r="Z369" s="1836"/>
    </row>
    <row r="370" spans="1:26" ht="15.75" customHeight="1">
      <c r="A370" s="1836"/>
      <c r="B370" s="1836"/>
      <c r="C370" s="1836"/>
      <c r="D370" s="1836"/>
      <c r="E370" s="1836"/>
      <c r="F370" s="1836"/>
      <c r="G370" s="1836"/>
      <c r="H370" s="1836"/>
      <c r="I370" s="1836"/>
      <c r="J370" s="1836"/>
      <c r="K370" s="1836"/>
      <c r="L370" s="1836"/>
      <c r="M370" s="1836"/>
      <c r="N370" s="1836"/>
      <c r="O370" s="1836"/>
      <c r="P370" s="1836"/>
      <c r="Q370" s="1836"/>
      <c r="R370" s="1836"/>
      <c r="S370" s="1836"/>
      <c r="T370" s="1836"/>
      <c r="U370" s="1836"/>
      <c r="V370" s="1836"/>
      <c r="W370" s="1836"/>
      <c r="X370" s="1836"/>
      <c r="Y370" s="1836"/>
      <c r="Z370" s="1836"/>
    </row>
    <row r="371" spans="1:26" ht="15.75" customHeight="1">
      <c r="A371" s="1836"/>
      <c r="B371" s="1836"/>
      <c r="C371" s="1836"/>
      <c r="D371" s="1836"/>
      <c r="E371" s="1836"/>
      <c r="F371" s="1836"/>
      <c r="G371" s="1836"/>
      <c r="H371" s="1836"/>
      <c r="I371" s="1836"/>
      <c r="J371" s="1836"/>
      <c r="K371" s="1836"/>
      <c r="L371" s="1836"/>
      <c r="M371" s="1836"/>
      <c r="N371" s="1836"/>
      <c r="O371" s="1836"/>
      <c r="P371" s="1836"/>
      <c r="Q371" s="1836"/>
      <c r="R371" s="1836"/>
      <c r="S371" s="1836"/>
      <c r="T371" s="1836"/>
      <c r="U371" s="1836"/>
      <c r="V371" s="1836"/>
      <c r="W371" s="1836"/>
      <c r="X371" s="1836"/>
      <c r="Y371" s="1836"/>
      <c r="Z371" s="1836"/>
    </row>
    <row r="372" spans="1:26" ht="15.75" customHeight="1">
      <c r="A372" s="1836"/>
      <c r="B372" s="1836"/>
      <c r="C372" s="1836"/>
      <c r="D372" s="1836"/>
      <c r="E372" s="1836"/>
      <c r="F372" s="1836"/>
      <c r="G372" s="1836"/>
      <c r="H372" s="1836"/>
      <c r="I372" s="1836"/>
      <c r="J372" s="1836"/>
      <c r="K372" s="1836"/>
      <c r="L372" s="1836"/>
      <c r="M372" s="1836"/>
      <c r="N372" s="1836"/>
      <c r="O372" s="1836"/>
      <c r="P372" s="1836"/>
      <c r="Q372" s="1836"/>
      <c r="R372" s="1836"/>
      <c r="S372" s="1836"/>
      <c r="T372" s="1836"/>
      <c r="U372" s="1836"/>
      <c r="V372" s="1836"/>
      <c r="W372" s="1836"/>
      <c r="X372" s="1836"/>
      <c r="Y372" s="1836"/>
      <c r="Z372" s="1836"/>
    </row>
    <row r="373" spans="1:26" ht="15.75" customHeight="1">
      <c r="A373" s="1836"/>
      <c r="B373" s="1836"/>
      <c r="C373" s="1836"/>
      <c r="D373" s="1836"/>
      <c r="E373" s="1836"/>
      <c r="F373" s="1836"/>
      <c r="G373" s="1836"/>
      <c r="H373" s="1836"/>
      <c r="I373" s="1836"/>
      <c r="J373" s="1836"/>
      <c r="K373" s="1836"/>
      <c r="L373" s="1836"/>
      <c r="M373" s="1836"/>
      <c r="N373" s="1836"/>
      <c r="O373" s="1836"/>
      <c r="P373" s="1836"/>
      <c r="Q373" s="1836"/>
      <c r="R373" s="1836"/>
      <c r="S373" s="1836"/>
      <c r="T373" s="1836"/>
      <c r="U373" s="1836"/>
      <c r="V373" s="1836"/>
      <c r="W373" s="1836"/>
      <c r="X373" s="1836"/>
      <c r="Y373" s="1836"/>
      <c r="Z373" s="1836"/>
    </row>
    <row r="374" spans="1:26" ht="15.75" customHeight="1">
      <c r="A374" s="1836"/>
      <c r="B374" s="1836"/>
      <c r="C374" s="1836"/>
      <c r="D374" s="1836"/>
      <c r="E374" s="1836"/>
      <c r="F374" s="1836"/>
      <c r="G374" s="1836"/>
      <c r="H374" s="1836"/>
      <c r="I374" s="1836"/>
      <c r="J374" s="1836"/>
      <c r="K374" s="1836"/>
      <c r="L374" s="1836"/>
      <c r="M374" s="1836"/>
      <c r="N374" s="1836"/>
      <c r="O374" s="1836"/>
      <c r="P374" s="1836"/>
      <c r="Q374" s="1836"/>
      <c r="R374" s="1836"/>
      <c r="S374" s="1836"/>
      <c r="T374" s="1836"/>
      <c r="U374" s="1836"/>
      <c r="V374" s="1836"/>
      <c r="W374" s="1836"/>
      <c r="X374" s="1836"/>
      <c r="Y374" s="1836"/>
      <c r="Z374" s="1836"/>
    </row>
    <row r="375" spans="1:26" ht="15.75" customHeight="1">
      <c r="A375" s="1836"/>
      <c r="B375" s="1836"/>
      <c r="C375" s="1836"/>
      <c r="D375" s="1836"/>
      <c r="E375" s="1836"/>
      <c r="F375" s="1836"/>
      <c r="G375" s="1836"/>
      <c r="H375" s="1836"/>
      <c r="I375" s="1836"/>
      <c r="J375" s="1836"/>
      <c r="K375" s="1836"/>
      <c r="L375" s="1836"/>
      <c r="M375" s="1836"/>
      <c r="N375" s="1836"/>
      <c r="O375" s="1836"/>
      <c r="P375" s="1836"/>
      <c r="Q375" s="1836"/>
      <c r="R375" s="1836"/>
      <c r="S375" s="1836"/>
      <c r="T375" s="1836"/>
      <c r="U375" s="1836"/>
      <c r="V375" s="1836"/>
      <c r="W375" s="1836"/>
      <c r="X375" s="1836"/>
      <c r="Y375" s="1836"/>
      <c r="Z375" s="1836"/>
    </row>
    <row r="376" spans="1:26" ht="15.75" customHeight="1">
      <c r="A376" s="1836"/>
      <c r="B376" s="1836"/>
      <c r="C376" s="1836"/>
      <c r="D376" s="1836"/>
      <c r="E376" s="1836"/>
      <c r="F376" s="1836"/>
      <c r="G376" s="1836"/>
      <c r="H376" s="1836"/>
      <c r="I376" s="1836"/>
      <c r="J376" s="1836"/>
      <c r="K376" s="1836"/>
      <c r="L376" s="1836"/>
      <c r="M376" s="1836"/>
      <c r="N376" s="1836"/>
      <c r="O376" s="1836"/>
      <c r="P376" s="1836"/>
      <c r="Q376" s="1836"/>
      <c r="R376" s="1836"/>
      <c r="S376" s="1836"/>
      <c r="T376" s="1836"/>
      <c r="U376" s="1836"/>
      <c r="V376" s="1836"/>
      <c r="W376" s="1836"/>
      <c r="X376" s="1836"/>
      <c r="Y376" s="1836"/>
      <c r="Z376" s="1836"/>
    </row>
    <row r="377" spans="1:26" ht="15.75" customHeight="1">
      <c r="A377" s="1836"/>
      <c r="B377" s="1836"/>
      <c r="C377" s="1836"/>
      <c r="D377" s="1836"/>
      <c r="E377" s="1836"/>
      <c r="F377" s="1836"/>
      <c r="G377" s="1836"/>
      <c r="H377" s="1836"/>
      <c r="I377" s="1836"/>
      <c r="J377" s="1836"/>
      <c r="K377" s="1836"/>
      <c r="L377" s="1836"/>
      <c r="M377" s="1836"/>
      <c r="N377" s="1836"/>
      <c r="O377" s="1836"/>
      <c r="P377" s="1836"/>
      <c r="Q377" s="1836"/>
      <c r="R377" s="1836"/>
      <c r="S377" s="1836"/>
      <c r="T377" s="1836"/>
      <c r="U377" s="1836"/>
      <c r="V377" s="1836"/>
      <c r="W377" s="1836"/>
      <c r="X377" s="1836"/>
      <c r="Y377" s="1836"/>
      <c r="Z377" s="1836"/>
    </row>
    <row r="378" spans="1:26" ht="15.75" customHeight="1">
      <c r="A378" s="1836"/>
      <c r="B378" s="1836"/>
      <c r="C378" s="1836"/>
      <c r="D378" s="1836"/>
      <c r="E378" s="1836"/>
      <c r="F378" s="1836"/>
      <c r="G378" s="1836"/>
      <c r="H378" s="1836"/>
      <c r="I378" s="1836"/>
      <c r="J378" s="1836"/>
      <c r="K378" s="1836"/>
      <c r="L378" s="1836"/>
      <c r="M378" s="1836"/>
      <c r="N378" s="1836"/>
      <c r="O378" s="1836"/>
      <c r="P378" s="1836"/>
      <c r="Q378" s="1836"/>
      <c r="R378" s="1836"/>
      <c r="S378" s="1836"/>
      <c r="T378" s="1836"/>
      <c r="U378" s="1836"/>
      <c r="V378" s="1836"/>
      <c r="W378" s="1836"/>
      <c r="X378" s="1836"/>
      <c r="Y378" s="1836"/>
      <c r="Z378" s="1836"/>
    </row>
    <row r="379" spans="1:26" ht="15.75" customHeight="1">
      <c r="A379" s="1836"/>
      <c r="B379" s="1836"/>
      <c r="C379" s="1836"/>
      <c r="D379" s="1836"/>
      <c r="E379" s="1836"/>
      <c r="F379" s="1836"/>
      <c r="G379" s="1836"/>
      <c r="H379" s="1836"/>
      <c r="I379" s="1836"/>
      <c r="J379" s="1836"/>
      <c r="K379" s="1836"/>
      <c r="L379" s="1836"/>
      <c r="M379" s="1836"/>
      <c r="N379" s="1836"/>
      <c r="O379" s="1836"/>
      <c r="P379" s="1836"/>
      <c r="Q379" s="1836"/>
      <c r="R379" s="1836"/>
      <c r="S379" s="1836"/>
      <c r="T379" s="1836"/>
      <c r="U379" s="1836"/>
      <c r="V379" s="1836"/>
      <c r="W379" s="1836"/>
      <c r="X379" s="1836"/>
      <c r="Y379" s="1836"/>
      <c r="Z379" s="1836"/>
    </row>
    <row r="380" spans="1:26" ht="15.75" customHeight="1">
      <c r="A380" s="1836"/>
      <c r="B380" s="1836"/>
      <c r="C380" s="1836"/>
      <c r="D380" s="1836"/>
      <c r="E380" s="1836"/>
      <c r="F380" s="1836"/>
      <c r="G380" s="1836"/>
      <c r="H380" s="1836"/>
      <c r="I380" s="1836"/>
      <c r="J380" s="1836"/>
      <c r="K380" s="1836"/>
      <c r="L380" s="1836"/>
      <c r="M380" s="1836"/>
      <c r="N380" s="1836"/>
      <c r="O380" s="1836"/>
      <c r="P380" s="1836"/>
      <c r="Q380" s="1836"/>
      <c r="R380" s="1836"/>
      <c r="S380" s="1836"/>
      <c r="T380" s="1836"/>
      <c r="U380" s="1836"/>
      <c r="V380" s="1836"/>
      <c r="W380" s="1836"/>
      <c r="X380" s="1836"/>
      <c r="Y380" s="1836"/>
      <c r="Z380" s="1836"/>
    </row>
    <row r="381" spans="1:26" ht="15.75" customHeight="1">
      <c r="A381" s="1836"/>
      <c r="B381" s="1836"/>
      <c r="C381" s="1836"/>
      <c r="D381" s="1836"/>
      <c r="E381" s="1836"/>
      <c r="F381" s="1836"/>
      <c r="G381" s="1836"/>
      <c r="H381" s="1836"/>
      <c r="I381" s="1836"/>
      <c r="J381" s="1836"/>
      <c r="K381" s="1836"/>
      <c r="L381" s="1836"/>
      <c r="M381" s="1836"/>
      <c r="N381" s="1836"/>
      <c r="O381" s="1836"/>
      <c r="P381" s="1836"/>
      <c r="Q381" s="1836"/>
      <c r="R381" s="1836"/>
      <c r="S381" s="1836"/>
      <c r="T381" s="1836"/>
      <c r="U381" s="1836"/>
      <c r="V381" s="1836"/>
      <c r="W381" s="1836"/>
      <c r="X381" s="1836"/>
      <c r="Y381" s="1836"/>
      <c r="Z381" s="1836"/>
    </row>
    <row r="382" spans="1:26" ht="15.75" customHeight="1">
      <c r="A382" s="1836"/>
      <c r="B382" s="1836"/>
      <c r="C382" s="1836"/>
      <c r="D382" s="1836"/>
      <c r="E382" s="1836"/>
      <c r="F382" s="1836"/>
      <c r="G382" s="1836"/>
      <c r="H382" s="1836"/>
      <c r="I382" s="1836"/>
      <c r="J382" s="1836"/>
      <c r="K382" s="1836"/>
      <c r="L382" s="1836"/>
      <c r="M382" s="1836"/>
      <c r="N382" s="1836"/>
      <c r="O382" s="1836"/>
      <c r="P382" s="1836"/>
      <c r="Q382" s="1836"/>
      <c r="R382" s="1836"/>
      <c r="S382" s="1836"/>
      <c r="T382" s="1836"/>
      <c r="U382" s="1836"/>
      <c r="V382" s="1836"/>
      <c r="W382" s="1836"/>
      <c r="X382" s="1836"/>
      <c r="Y382" s="1836"/>
      <c r="Z382" s="1836"/>
    </row>
    <row r="383" spans="1:26" ht="15.75" customHeight="1">
      <c r="A383" s="1836"/>
      <c r="B383" s="1836"/>
      <c r="C383" s="1836"/>
      <c r="D383" s="1836"/>
      <c r="E383" s="1836"/>
      <c r="F383" s="1836"/>
      <c r="G383" s="1836"/>
      <c r="H383" s="1836"/>
      <c r="I383" s="1836"/>
      <c r="J383" s="1836"/>
      <c r="K383" s="1836"/>
      <c r="L383" s="1836"/>
      <c r="M383" s="1836"/>
      <c r="N383" s="1836"/>
      <c r="O383" s="1836"/>
      <c r="P383" s="1836"/>
      <c r="Q383" s="1836"/>
      <c r="R383" s="1836"/>
      <c r="S383" s="1836"/>
      <c r="T383" s="1836"/>
      <c r="U383" s="1836"/>
      <c r="V383" s="1836"/>
      <c r="W383" s="1836"/>
      <c r="X383" s="1836"/>
      <c r="Y383" s="1836"/>
      <c r="Z383" s="1836"/>
    </row>
    <row r="384" spans="1:26" ht="15.75" customHeight="1">
      <c r="A384" s="1836"/>
      <c r="B384" s="1836"/>
      <c r="C384" s="1836"/>
      <c r="D384" s="1836"/>
      <c r="E384" s="1836"/>
      <c r="F384" s="1836"/>
      <c r="G384" s="1836"/>
      <c r="H384" s="1836"/>
      <c r="I384" s="1836"/>
      <c r="J384" s="1836"/>
      <c r="K384" s="1836"/>
      <c r="L384" s="1836"/>
      <c r="M384" s="1836"/>
      <c r="N384" s="1836"/>
      <c r="O384" s="1836"/>
      <c r="P384" s="1836"/>
      <c r="Q384" s="1836"/>
      <c r="R384" s="1836"/>
      <c r="S384" s="1836"/>
      <c r="T384" s="1836"/>
      <c r="U384" s="1836"/>
      <c r="V384" s="1836"/>
      <c r="W384" s="1836"/>
      <c r="X384" s="1836"/>
      <c r="Y384" s="1836"/>
      <c r="Z384" s="1836"/>
    </row>
    <row r="385" spans="1:26" ht="15.75" customHeight="1">
      <c r="A385" s="1836"/>
      <c r="B385" s="1836"/>
      <c r="C385" s="1836"/>
      <c r="D385" s="1836"/>
      <c r="E385" s="1836"/>
      <c r="F385" s="1836"/>
      <c r="G385" s="1836"/>
      <c r="H385" s="1836"/>
      <c r="I385" s="1836"/>
      <c r="J385" s="1836"/>
      <c r="K385" s="1836"/>
      <c r="L385" s="1836"/>
      <c r="M385" s="1836"/>
      <c r="N385" s="1836"/>
      <c r="O385" s="1836"/>
      <c r="P385" s="1836"/>
      <c r="Q385" s="1836"/>
      <c r="R385" s="1836"/>
      <c r="S385" s="1836"/>
      <c r="T385" s="1836"/>
      <c r="U385" s="1836"/>
      <c r="V385" s="1836"/>
      <c r="W385" s="1836"/>
      <c r="X385" s="1836"/>
      <c r="Y385" s="1836"/>
      <c r="Z385" s="1836"/>
    </row>
    <row r="386" spans="1:26" ht="15.75" customHeight="1">
      <c r="A386" s="1836"/>
      <c r="B386" s="1836"/>
      <c r="C386" s="1836"/>
      <c r="D386" s="1836"/>
      <c r="E386" s="1836"/>
      <c r="F386" s="1836"/>
      <c r="G386" s="1836"/>
      <c r="H386" s="1836"/>
      <c r="I386" s="1836"/>
      <c r="J386" s="1836"/>
      <c r="K386" s="1836"/>
      <c r="L386" s="1836"/>
      <c r="M386" s="1836"/>
      <c r="N386" s="1836"/>
      <c r="O386" s="1836"/>
      <c r="P386" s="1836"/>
      <c r="Q386" s="1836"/>
      <c r="R386" s="1836"/>
      <c r="S386" s="1836"/>
      <c r="T386" s="1836"/>
      <c r="U386" s="1836"/>
      <c r="V386" s="1836"/>
      <c r="W386" s="1836"/>
      <c r="X386" s="1836"/>
      <c r="Y386" s="1836"/>
      <c r="Z386" s="1836"/>
    </row>
    <row r="387" spans="1:26" ht="15.75" customHeight="1">
      <c r="A387" s="1836"/>
      <c r="B387" s="1836"/>
      <c r="C387" s="1836"/>
      <c r="D387" s="1836"/>
      <c r="E387" s="1836"/>
      <c r="F387" s="1836"/>
      <c r="G387" s="1836"/>
      <c r="H387" s="1836"/>
      <c r="I387" s="1836"/>
      <c r="J387" s="1836"/>
      <c r="K387" s="1836"/>
      <c r="L387" s="1836"/>
      <c r="M387" s="1836"/>
      <c r="N387" s="1836"/>
      <c r="O387" s="1836"/>
      <c r="P387" s="1836"/>
      <c r="Q387" s="1836"/>
      <c r="R387" s="1836"/>
      <c r="S387" s="1836"/>
      <c r="T387" s="1836"/>
      <c r="U387" s="1836"/>
      <c r="V387" s="1836"/>
      <c r="W387" s="1836"/>
      <c r="X387" s="1836"/>
      <c r="Y387" s="1836"/>
      <c r="Z387" s="1836"/>
    </row>
    <row r="388" spans="1:26" ht="15.75" customHeight="1">
      <c r="A388" s="1836"/>
      <c r="B388" s="1836"/>
      <c r="C388" s="1836"/>
      <c r="D388" s="1836"/>
      <c r="E388" s="1836"/>
      <c r="F388" s="1836"/>
      <c r="G388" s="1836"/>
      <c r="H388" s="1836"/>
      <c r="I388" s="1836"/>
      <c r="J388" s="1836"/>
      <c r="K388" s="1836"/>
      <c r="L388" s="1836"/>
      <c r="M388" s="1836"/>
      <c r="N388" s="1836"/>
      <c r="O388" s="1836"/>
      <c r="P388" s="1836"/>
      <c r="Q388" s="1836"/>
      <c r="R388" s="1836"/>
      <c r="S388" s="1836"/>
      <c r="T388" s="1836"/>
      <c r="U388" s="1836"/>
      <c r="V388" s="1836"/>
      <c r="W388" s="1836"/>
      <c r="X388" s="1836"/>
      <c r="Y388" s="1836"/>
      <c r="Z388" s="1836"/>
    </row>
    <row r="389" spans="1:26" ht="15.75" customHeight="1">
      <c r="A389" s="1836"/>
      <c r="B389" s="1836"/>
      <c r="C389" s="1836"/>
      <c r="D389" s="1836"/>
      <c r="E389" s="1836"/>
      <c r="F389" s="1836"/>
      <c r="G389" s="1836"/>
      <c r="H389" s="1836"/>
      <c r="I389" s="1836"/>
      <c r="J389" s="1836"/>
      <c r="K389" s="1836"/>
      <c r="L389" s="1836"/>
      <c r="M389" s="1836"/>
      <c r="N389" s="1836"/>
      <c r="O389" s="1836"/>
      <c r="P389" s="1836"/>
      <c r="Q389" s="1836"/>
      <c r="R389" s="1836"/>
      <c r="S389" s="1836"/>
      <c r="T389" s="1836"/>
      <c r="U389" s="1836"/>
      <c r="V389" s="1836"/>
      <c r="W389" s="1836"/>
      <c r="X389" s="1836"/>
      <c r="Y389" s="1836"/>
      <c r="Z389" s="1836"/>
    </row>
    <row r="390" spans="1:26" ht="15.75" customHeight="1">
      <c r="A390" s="1836"/>
      <c r="B390" s="1836"/>
      <c r="C390" s="1836"/>
      <c r="D390" s="1836"/>
      <c r="E390" s="1836"/>
      <c r="F390" s="1836"/>
      <c r="G390" s="1836"/>
      <c r="H390" s="1836"/>
      <c r="I390" s="1836"/>
      <c r="J390" s="1836"/>
      <c r="K390" s="1836"/>
      <c r="L390" s="1836"/>
      <c r="M390" s="1836"/>
      <c r="N390" s="1836"/>
      <c r="O390" s="1836"/>
      <c r="P390" s="1836"/>
      <c r="Q390" s="1836"/>
      <c r="R390" s="1836"/>
      <c r="S390" s="1836"/>
      <c r="T390" s="1836"/>
      <c r="U390" s="1836"/>
      <c r="V390" s="1836"/>
      <c r="W390" s="1836"/>
      <c r="X390" s="1836"/>
      <c r="Y390" s="1836"/>
      <c r="Z390" s="1836"/>
    </row>
    <row r="391" spans="1:26" ht="15.75" customHeight="1">
      <c r="A391" s="1836"/>
      <c r="B391" s="1836"/>
      <c r="C391" s="1836"/>
      <c r="D391" s="1836"/>
      <c r="E391" s="1836"/>
      <c r="F391" s="1836"/>
      <c r="G391" s="1836"/>
      <c r="H391" s="1836"/>
      <c r="I391" s="1836"/>
      <c r="J391" s="1836"/>
      <c r="K391" s="1836"/>
      <c r="L391" s="1836"/>
      <c r="M391" s="1836"/>
      <c r="N391" s="1836"/>
      <c r="O391" s="1836"/>
      <c r="P391" s="1836"/>
      <c r="Q391" s="1836"/>
      <c r="R391" s="1836"/>
      <c r="S391" s="1836"/>
      <c r="T391" s="1836"/>
      <c r="U391" s="1836"/>
      <c r="V391" s="1836"/>
      <c r="W391" s="1836"/>
      <c r="X391" s="1836"/>
      <c r="Y391" s="1836"/>
      <c r="Z391" s="1836"/>
    </row>
    <row r="392" spans="1:26" ht="15.75" customHeight="1">
      <c r="A392" s="1836"/>
      <c r="B392" s="1836"/>
      <c r="C392" s="1836"/>
      <c r="D392" s="1836"/>
      <c r="E392" s="1836"/>
      <c r="F392" s="1836"/>
      <c r="G392" s="1836"/>
      <c r="H392" s="1836"/>
      <c r="I392" s="1836"/>
      <c r="J392" s="1836"/>
      <c r="K392" s="1836"/>
      <c r="L392" s="1836"/>
      <c r="M392" s="1836"/>
      <c r="N392" s="1836"/>
      <c r="O392" s="1836"/>
      <c r="P392" s="1836"/>
      <c r="Q392" s="1836"/>
      <c r="R392" s="1836"/>
      <c r="S392" s="1836"/>
      <c r="T392" s="1836"/>
      <c r="U392" s="1836"/>
      <c r="V392" s="1836"/>
      <c r="W392" s="1836"/>
      <c r="X392" s="1836"/>
      <c r="Y392" s="1836"/>
      <c r="Z392" s="1836"/>
    </row>
    <row r="393" spans="1:26" ht="15.75" customHeight="1">
      <c r="A393" s="1836"/>
      <c r="B393" s="1836"/>
      <c r="C393" s="1836"/>
      <c r="D393" s="1836"/>
      <c r="E393" s="1836"/>
      <c r="F393" s="1836"/>
      <c r="G393" s="1836"/>
      <c r="H393" s="1836"/>
      <c r="I393" s="1836"/>
      <c r="J393" s="1836"/>
      <c r="K393" s="1836"/>
      <c r="L393" s="1836"/>
      <c r="M393" s="1836"/>
      <c r="N393" s="1836"/>
      <c r="O393" s="1836"/>
      <c r="P393" s="1836"/>
      <c r="Q393" s="1836"/>
      <c r="R393" s="1836"/>
      <c r="S393" s="1836"/>
      <c r="T393" s="1836"/>
      <c r="U393" s="1836"/>
      <c r="V393" s="1836"/>
      <c r="W393" s="1836"/>
      <c r="X393" s="1836"/>
      <c r="Y393" s="1836"/>
      <c r="Z393" s="1836"/>
    </row>
    <row r="394" spans="1:26" ht="15.75" customHeight="1">
      <c r="A394" s="1836"/>
      <c r="B394" s="1836"/>
      <c r="C394" s="1836"/>
      <c r="D394" s="1836"/>
      <c r="E394" s="1836"/>
      <c r="F394" s="1836"/>
      <c r="G394" s="1836"/>
      <c r="H394" s="1836"/>
      <c r="I394" s="1836"/>
      <c r="J394" s="1836"/>
      <c r="K394" s="1836"/>
      <c r="L394" s="1836"/>
      <c r="M394" s="1836"/>
      <c r="N394" s="1836"/>
      <c r="O394" s="1836"/>
      <c r="P394" s="1836"/>
      <c r="Q394" s="1836"/>
      <c r="R394" s="1836"/>
      <c r="S394" s="1836"/>
      <c r="T394" s="1836"/>
      <c r="U394" s="1836"/>
      <c r="V394" s="1836"/>
      <c r="W394" s="1836"/>
      <c r="X394" s="1836"/>
      <c r="Y394" s="1836"/>
      <c r="Z394" s="1836"/>
    </row>
    <row r="395" spans="1:26" ht="15.75" customHeight="1">
      <c r="A395" s="1836"/>
      <c r="B395" s="1836"/>
      <c r="C395" s="1836"/>
      <c r="D395" s="1836"/>
      <c r="E395" s="1836"/>
      <c r="F395" s="1836"/>
      <c r="G395" s="1836"/>
      <c r="H395" s="1836"/>
      <c r="I395" s="1836"/>
      <c r="J395" s="1836"/>
      <c r="K395" s="1836"/>
      <c r="L395" s="1836"/>
      <c r="M395" s="1836"/>
      <c r="N395" s="1836"/>
      <c r="O395" s="1836"/>
      <c r="P395" s="1836"/>
      <c r="Q395" s="1836"/>
      <c r="R395" s="1836"/>
      <c r="S395" s="1836"/>
      <c r="T395" s="1836"/>
      <c r="U395" s="1836"/>
      <c r="V395" s="1836"/>
      <c r="W395" s="1836"/>
      <c r="X395" s="1836"/>
      <c r="Y395" s="1836"/>
      <c r="Z395" s="1836"/>
    </row>
    <row r="396" spans="1:26" ht="15.75" customHeight="1">
      <c r="A396" s="1836"/>
      <c r="B396" s="1836"/>
      <c r="C396" s="1836"/>
      <c r="D396" s="1836"/>
      <c r="E396" s="1836"/>
      <c r="F396" s="1836"/>
      <c r="G396" s="1836"/>
      <c r="H396" s="1836"/>
      <c r="I396" s="1836"/>
      <c r="J396" s="1836"/>
      <c r="K396" s="1836"/>
      <c r="L396" s="1836"/>
      <c r="M396" s="1836"/>
      <c r="N396" s="1836"/>
      <c r="O396" s="1836"/>
      <c r="P396" s="1836"/>
      <c r="Q396" s="1836"/>
      <c r="R396" s="1836"/>
      <c r="S396" s="1836"/>
      <c r="T396" s="1836"/>
      <c r="U396" s="1836"/>
      <c r="V396" s="1836"/>
      <c r="W396" s="1836"/>
      <c r="X396" s="1836"/>
      <c r="Y396" s="1836"/>
      <c r="Z396" s="1836"/>
    </row>
    <row r="397" spans="1:26" ht="15.75" customHeight="1">
      <c r="A397" s="1836"/>
      <c r="B397" s="1836"/>
      <c r="C397" s="1836"/>
      <c r="D397" s="1836"/>
      <c r="E397" s="1836"/>
      <c r="F397" s="1836"/>
      <c r="G397" s="1836"/>
      <c r="H397" s="1836"/>
      <c r="I397" s="1836"/>
      <c r="J397" s="1836"/>
      <c r="K397" s="1836"/>
      <c r="L397" s="1836"/>
      <c r="M397" s="1836"/>
      <c r="N397" s="1836"/>
      <c r="O397" s="1836"/>
      <c r="P397" s="1836"/>
      <c r="Q397" s="1836"/>
      <c r="R397" s="1836"/>
      <c r="S397" s="1836"/>
      <c r="T397" s="1836"/>
      <c r="U397" s="1836"/>
      <c r="V397" s="1836"/>
      <c r="W397" s="1836"/>
      <c r="X397" s="1836"/>
      <c r="Y397" s="1836"/>
      <c r="Z397" s="1836"/>
    </row>
    <row r="398" spans="1:26" ht="15.75" customHeight="1">
      <c r="A398" s="1836"/>
      <c r="B398" s="1836"/>
      <c r="C398" s="1836"/>
      <c r="D398" s="1836"/>
      <c r="E398" s="1836"/>
      <c r="F398" s="1836"/>
      <c r="G398" s="1836"/>
      <c r="H398" s="1836"/>
      <c r="I398" s="1836"/>
      <c r="J398" s="1836"/>
      <c r="K398" s="1836"/>
      <c r="L398" s="1836"/>
      <c r="M398" s="1836"/>
      <c r="N398" s="1836"/>
      <c r="O398" s="1836"/>
      <c r="P398" s="1836"/>
      <c r="Q398" s="1836"/>
      <c r="R398" s="1836"/>
      <c r="S398" s="1836"/>
      <c r="T398" s="1836"/>
      <c r="U398" s="1836"/>
      <c r="V398" s="1836"/>
      <c r="W398" s="1836"/>
      <c r="X398" s="1836"/>
      <c r="Y398" s="1836"/>
      <c r="Z398" s="1836"/>
    </row>
    <row r="399" spans="1:26" ht="15.75" customHeight="1">
      <c r="A399" s="1836"/>
      <c r="B399" s="1836"/>
      <c r="C399" s="1836"/>
      <c r="D399" s="1836"/>
      <c r="E399" s="1836"/>
      <c r="F399" s="1836"/>
      <c r="G399" s="1836"/>
      <c r="H399" s="1836"/>
      <c r="I399" s="1836"/>
      <c r="J399" s="1836"/>
      <c r="K399" s="1836"/>
      <c r="L399" s="1836"/>
      <c r="M399" s="1836"/>
      <c r="N399" s="1836"/>
      <c r="O399" s="1836"/>
      <c r="P399" s="1836"/>
      <c r="Q399" s="1836"/>
      <c r="R399" s="1836"/>
      <c r="S399" s="1836"/>
      <c r="T399" s="1836"/>
      <c r="U399" s="1836"/>
      <c r="V399" s="1836"/>
      <c r="W399" s="1836"/>
      <c r="X399" s="1836"/>
      <c r="Y399" s="1836"/>
      <c r="Z399" s="1836"/>
    </row>
    <row r="400" spans="1:26" ht="15.75" customHeight="1">
      <c r="A400" s="1836"/>
      <c r="B400" s="1836"/>
      <c r="C400" s="1836"/>
      <c r="D400" s="1836"/>
      <c r="E400" s="1836"/>
      <c r="F400" s="1836"/>
      <c r="G400" s="1836"/>
      <c r="H400" s="1836"/>
      <c r="I400" s="1836"/>
      <c r="J400" s="1836"/>
      <c r="K400" s="1836"/>
      <c r="L400" s="1836"/>
      <c r="M400" s="1836"/>
      <c r="N400" s="1836"/>
      <c r="O400" s="1836"/>
      <c r="P400" s="1836"/>
      <c r="Q400" s="1836"/>
      <c r="R400" s="1836"/>
      <c r="S400" s="1836"/>
      <c r="T400" s="1836"/>
      <c r="U400" s="1836"/>
      <c r="V400" s="1836"/>
      <c r="W400" s="1836"/>
      <c r="X400" s="1836"/>
      <c r="Y400" s="1836"/>
      <c r="Z400" s="1836"/>
    </row>
    <row r="401" spans="1:26" ht="15.75" customHeight="1">
      <c r="A401" s="1836"/>
      <c r="B401" s="1836"/>
      <c r="C401" s="1836"/>
      <c r="D401" s="1836"/>
      <c r="E401" s="1836"/>
      <c r="F401" s="1836"/>
      <c r="G401" s="1836"/>
      <c r="H401" s="1836"/>
      <c r="I401" s="1836"/>
      <c r="J401" s="1836"/>
      <c r="K401" s="1836"/>
      <c r="L401" s="1836"/>
      <c r="M401" s="1836"/>
      <c r="N401" s="1836"/>
      <c r="O401" s="1836"/>
      <c r="P401" s="1836"/>
      <c r="Q401" s="1836"/>
      <c r="R401" s="1836"/>
      <c r="S401" s="1836"/>
      <c r="T401" s="1836"/>
      <c r="U401" s="1836"/>
      <c r="V401" s="1836"/>
      <c r="W401" s="1836"/>
      <c r="X401" s="1836"/>
      <c r="Y401" s="1836"/>
      <c r="Z401" s="1836"/>
    </row>
    <row r="402" spans="1:26" ht="15.75" customHeight="1">
      <c r="A402" s="1836"/>
      <c r="B402" s="1836"/>
      <c r="C402" s="1836"/>
      <c r="D402" s="1836"/>
      <c r="E402" s="1836"/>
      <c r="F402" s="1836"/>
      <c r="G402" s="1836"/>
      <c r="H402" s="1836"/>
      <c r="I402" s="1836"/>
      <c r="J402" s="1836"/>
      <c r="K402" s="1836"/>
      <c r="L402" s="1836"/>
      <c r="M402" s="1836"/>
      <c r="N402" s="1836"/>
      <c r="O402" s="1836"/>
      <c r="P402" s="1836"/>
      <c r="Q402" s="1836"/>
      <c r="R402" s="1836"/>
      <c r="S402" s="1836"/>
      <c r="T402" s="1836"/>
      <c r="U402" s="1836"/>
      <c r="V402" s="1836"/>
      <c r="W402" s="1836"/>
      <c r="X402" s="1836"/>
      <c r="Y402" s="1836"/>
      <c r="Z402" s="1836"/>
    </row>
    <row r="403" spans="1:26" ht="15.75" customHeight="1">
      <c r="A403" s="1836"/>
      <c r="B403" s="1836"/>
      <c r="C403" s="1836"/>
      <c r="D403" s="1836"/>
      <c r="E403" s="1836"/>
      <c r="F403" s="1836"/>
      <c r="G403" s="1836"/>
      <c r="H403" s="1836"/>
      <c r="I403" s="1836"/>
      <c r="J403" s="1836"/>
      <c r="K403" s="1836"/>
      <c r="L403" s="1836"/>
      <c r="M403" s="1836"/>
      <c r="N403" s="1836"/>
      <c r="O403" s="1836"/>
      <c r="P403" s="1836"/>
      <c r="Q403" s="1836"/>
      <c r="R403" s="1836"/>
      <c r="S403" s="1836"/>
      <c r="T403" s="1836"/>
      <c r="U403" s="1836"/>
      <c r="V403" s="1836"/>
      <c r="W403" s="1836"/>
      <c r="X403" s="1836"/>
      <c r="Y403" s="1836"/>
      <c r="Z403" s="1836"/>
    </row>
    <row r="404" spans="1:26" ht="15.75" customHeight="1">
      <c r="A404" s="1836"/>
      <c r="B404" s="1836"/>
      <c r="C404" s="1836"/>
      <c r="D404" s="1836"/>
      <c r="E404" s="1836"/>
      <c r="F404" s="1836"/>
      <c r="G404" s="1836"/>
      <c r="H404" s="1836"/>
      <c r="I404" s="1836"/>
      <c r="J404" s="1836"/>
      <c r="K404" s="1836"/>
      <c r="L404" s="1836"/>
      <c r="M404" s="1836"/>
      <c r="N404" s="1836"/>
      <c r="O404" s="1836"/>
      <c r="P404" s="1836"/>
      <c r="Q404" s="1836"/>
      <c r="R404" s="1836"/>
      <c r="S404" s="1836"/>
      <c r="T404" s="1836"/>
      <c r="U404" s="1836"/>
      <c r="V404" s="1836"/>
      <c r="W404" s="1836"/>
      <c r="X404" s="1836"/>
      <c r="Y404" s="1836"/>
      <c r="Z404" s="1836"/>
    </row>
    <row r="405" spans="1:26" ht="15.75" customHeight="1">
      <c r="A405" s="1836"/>
      <c r="B405" s="1836"/>
      <c r="C405" s="1836"/>
      <c r="D405" s="1836"/>
      <c r="E405" s="1836"/>
      <c r="F405" s="1836"/>
      <c r="G405" s="1836"/>
      <c r="H405" s="1836"/>
      <c r="I405" s="1836"/>
      <c r="J405" s="1836"/>
      <c r="K405" s="1836"/>
      <c r="L405" s="1836"/>
      <c r="M405" s="1836"/>
      <c r="N405" s="1836"/>
      <c r="O405" s="1836"/>
      <c r="P405" s="1836"/>
      <c r="Q405" s="1836"/>
      <c r="R405" s="1836"/>
      <c r="S405" s="1836"/>
      <c r="T405" s="1836"/>
      <c r="U405" s="1836"/>
      <c r="V405" s="1836"/>
      <c r="W405" s="1836"/>
      <c r="X405" s="1836"/>
      <c r="Y405" s="1836"/>
      <c r="Z405" s="1836"/>
    </row>
    <row r="406" spans="1:26" ht="15.75" customHeight="1">
      <c r="A406" s="1836"/>
      <c r="B406" s="1836"/>
      <c r="C406" s="1836"/>
      <c r="D406" s="1836"/>
      <c r="E406" s="1836"/>
      <c r="F406" s="1836"/>
      <c r="G406" s="1836"/>
      <c r="H406" s="1836"/>
      <c r="I406" s="1836"/>
      <c r="J406" s="1836"/>
      <c r="K406" s="1836"/>
      <c r="L406" s="1836"/>
      <c r="M406" s="1836"/>
      <c r="N406" s="1836"/>
      <c r="O406" s="1836"/>
      <c r="P406" s="1836"/>
      <c r="Q406" s="1836"/>
      <c r="R406" s="1836"/>
      <c r="S406" s="1836"/>
      <c r="T406" s="1836"/>
      <c r="U406" s="1836"/>
      <c r="V406" s="1836"/>
      <c r="W406" s="1836"/>
      <c r="X406" s="1836"/>
      <c r="Y406" s="1836"/>
      <c r="Z406" s="1836"/>
    </row>
    <row r="407" spans="1:26" ht="15.75" customHeight="1">
      <c r="A407" s="1836"/>
      <c r="B407" s="1836"/>
      <c r="C407" s="1836"/>
      <c r="D407" s="1836"/>
      <c r="E407" s="1836"/>
      <c r="F407" s="1836"/>
      <c r="G407" s="1836"/>
      <c r="H407" s="1836"/>
      <c r="I407" s="1836"/>
      <c r="J407" s="1836"/>
      <c r="K407" s="1836"/>
      <c r="L407" s="1836"/>
      <c r="M407" s="1836"/>
      <c r="N407" s="1836"/>
      <c r="O407" s="1836"/>
      <c r="P407" s="1836"/>
      <c r="Q407" s="1836"/>
      <c r="R407" s="1836"/>
      <c r="S407" s="1836"/>
      <c r="T407" s="1836"/>
      <c r="U407" s="1836"/>
      <c r="V407" s="1836"/>
      <c r="W407" s="1836"/>
      <c r="X407" s="1836"/>
      <c r="Y407" s="1836"/>
      <c r="Z407" s="1836"/>
    </row>
    <row r="408" spans="1:26" ht="15.75" customHeight="1">
      <c r="A408" s="1836"/>
      <c r="B408" s="1836"/>
      <c r="C408" s="1836"/>
      <c r="D408" s="1836"/>
      <c r="E408" s="1836"/>
      <c r="F408" s="1836"/>
      <c r="G408" s="1836"/>
      <c r="H408" s="1836"/>
      <c r="I408" s="1836"/>
      <c r="J408" s="1836"/>
      <c r="K408" s="1836"/>
      <c r="L408" s="1836"/>
      <c r="M408" s="1836"/>
      <c r="N408" s="1836"/>
      <c r="O408" s="1836"/>
      <c r="P408" s="1836"/>
      <c r="Q408" s="1836"/>
      <c r="R408" s="1836"/>
      <c r="S408" s="1836"/>
      <c r="T408" s="1836"/>
      <c r="U408" s="1836"/>
      <c r="V408" s="1836"/>
      <c r="W408" s="1836"/>
      <c r="X408" s="1836"/>
      <c r="Y408" s="1836"/>
      <c r="Z408" s="1836"/>
    </row>
    <row r="409" spans="1:26" ht="15.75" customHeight="1">
      <c r="A409" s="1836"/>
      <c r="B409" s="1836"/>
      <c r="C409" s="1836"/>
      <c r="D409" s="1836"/>
      <c r="E409" s="1836"/>
      <c r="F409" s="1836"/>
      <c r="G409" s="1836"/>
      <c r="H409" s="1836"/>
      <c r="I409" s="1836"/>
      <c r="J409" s="1836"/>
      <c r="K409" s="1836"/>
      <c r="L409" s="1836"/>
      <c r="M409" s="1836"/>
      <c r="N409" s="1836"/>
      <c r="O409" s="1836"/>
      <c r="P409" s="1836"/>
      <c r="Q409" s="1836"/>
      <c r="R409" s="1836"/>
      <c r="S409" s="1836"/>
      <c r="T409" s="1836"/>
      <c r="U409" s="1836"/>
      <c r="V409" s="1836"/>
      <c r="W409" s="1836"/>
      <c r="X409" s="1836"/>
      <c r="Y409" s="1836"/>
      <c r="Z409" s="1836"/>
    </row>
    <row r="410" spans="1:26" ht="15.75" customHeight="1">
      <c r="A410" s="1836"/>
      <c r="B410" s="1836"/>
      <c r="C410" s="1836"/>
      <c r="D410" s="1836"/>
      <c r="E410" s="1836"/>
      <c r="F410" s="1836"/>
      <c r="G410" s="1836"/>
      <c r="H410" s="1836"/>
      <c r="I410" s="1836"/>
      <c r="J410" s="1836"/>
      <c r="K410" s="1836"/>
      <c r="L410" s="1836"/>
      <c r="M410" s="1836"/>
      <c r="N410" s="1836"/>
      <c r="O410" s="1836"/>
      <c r="P410" s="1836"/>
      <c r="Q410" s="1836"/>
      <c r="R410" s="1836"/>
      <c r="S410" s="1836"/>
      <c r="T410" s="1836"/>
      <c r="U410" s="1836"/>
      <c r="V410" s="1836"/>
      <c r="W410" s="1836"/>
      <c r="X410" s="1836"/>
      <c r="Y410" s="1836"/>
      <c r="Z410" s="1836"/>
    </row>
    <row r="411" spans="1:26" ht="15.75" customHeight="1">
      <c r="A411" s="1836"/>
      <c r="B411" s="1836"/>
      <c r="C411" s="1836"/>
      <c r="D411" s="1836"/>
      <c r="E411" s="1836"/>
      <c r="F411" s="1836"/>
      <c r="G411" s="1836"/>
      <c r="H411" s="1836"/>
      <c r="I411" s="1836"/>
      <c r="J411" s="1836"/>
      <c r="K411" s="1836"/>
      <c r="L411" s="1836"/>
      <c r="M411" s="1836"/>
      <c r="N411" s="1836"/>
      <c r="O411" s="1836"/>
      <c r="P411" s="1836"/>
      <c r="Q411" s="1836"/>
      <c r="R411" s="1836"/>
      <c r="S411" s="1836"/>
      <c r="T411" s="1836"/>
      <c r="U411" s="1836"/>
      <c r="V411" s="1836"/>
      <c r="W411" s="1836"/>
      <c r="X411" s="1836"/>
      <c r="Y411" s="1836"/>
      <c r="Z411" s="1836"/>
    </row>
    <row r="412" spans="1:26" ht="15.75" customHeight="1">
      <c r="A412" s="1836"/>
      <c r="B412" s="1836"/>
      <c r="C412" s="1836"/>
      <c r="D412" s="1836"/>
      <c r="E412" s="1836"/>
      <c r="F412" s="1836"/>
      <c r="G412" s="1836"/>
      <c r="H412" s="1836"/>
      <c r="I412" s="1836"/>
      <c r="J412" s="1836"/>
      <c r="K412" s="1836"/>
      <c r="L412" s="1836"/>
      <c r="M412" s="1836"/>
      <c r="N412" s="1836"/>
      <c r="O412" s="1836"/>
      <c r="P412" s="1836"/>
      <c r="Q412" s="1836"/>
      <c r="R412" s="1836"/>
      <c r="S412" s="1836"/>
      <c r="T412" s="1836"/>
      <c r="U412" s="1836"/>
      <c r="V412" s="1836"/>
      <c r="W412" s="1836"/>
      <c r="X412" s="1836"/>
      <c r="Y412" s="1836"/>
      <c r="Z412" s="1836"/>
    </row>
    <row r="413" spans="1:26" ht="15.75" customHeight="1">
      <c r="A413" s="1836"/>
      <c r="B413" s="1836"/>
      <c r="C413" s="1836"/>
      <c r="D413" s="1836"/>
      <c r="E413" s="1836"/>
      <c r="F413" s="1836"/>
      <c r="G413" s="1836"/>
      <c r="H413" s="1836"/>
      <c r="I413" s="1836"/>
      <c r="J413" s="1836"/>
      <c r="K413" s="1836"/>
      <c r="L413" s="1836"/>
      <c r="M413" s="1836"/>
      <c r="N413" s="1836"/>
      <c r="O413" s="1836"/>
      <c r="P413" s="1836"/>
      <c r="Q413" s="1836"/>
      <c r="R413" s="1836"/>
      <c r="S413" s="1836"/>
      <c r="T413" s="1836"/>
      <c r="U413" s="1836"/>
      <c r="V413" s="1836"/>
      <c r="W413" s="1836"/>
      <c r="X413" s="1836"/>
      <c r="Y413" s="1836"/>
      <c r="Z413" s="1836"/>
    </row>
    <row r="414" spans="1:26" ht="15.75" customHeight="1">
      <c r="A414" s="1836"/>
      <c r="B414" s="1836"/>
      <c r="C414" s="1836"/>
      <c r="D414" s="1836"/>
      <c r="E414" s="1836"/>
      <c r="F414" s="1836"/>
      <c r="G414" s="1836"/>
      <c r="H414" s="1836"/>
      <c r="I414" s="1836"/>
      <c r="J414" s="1836"/>
      <c r="K414" s="1836"/>
      <c r="L414" s="1836"/>
      <c r="M414" s="1836"/>
      <c r="N414" s="1836"/>
      <c r="O414" s="1836"/>
      <c r="P414" s="1836"/>
      <c r="Q414" s="1836"/>
      <c r="R414" s="1836"/>
      <c r="S414" s="1836"/>
      <c r="T414" s="1836"/>
      <c r="U414" s="1836"/>
      <c r="V414" s="1836"/>
      <c r="W414" s="1836"/>
      <c r="X414" s="1836"/>
      <c r="Y414" s="1836"/>
      <c r="Z414" s="1836"/>
    </row>
    <row r="415" spans="1:26" ht="15.75" customHeight="1">
      <c r="A415" s="1836"/>
      <c r="B415" s="1836"/>
      <c r="C415" s="1836"/>
      <c r="D415" s="1836"/>
      <c r="E415" s="1836"/>
      <c r="F415" s="1836"/>
      <c r="G415" s="1836"/>
      <c r="H415" s="1836"/>
      <c r="I415" s="1836"/>
      <c r="J415" s="1836"/>
      <c r="K415" s="1836"/>
      <c r="L415" s="1836"/>
      <c r="M415" s="1836"/>
      <c r="N415" s="1836"/>
      <c r="O415" s="1836"/>
      <c r="P415" s="1836"/>
      <c r="Q415" s="1836"/>
      <c r="R415" s="1836"/>
      <c r="S415" s="1836"/>
      <c r="T415" s="1836"/>
      <c r="U415" s="1836"/>
      <c r="V415" s="1836"/>
      <c r="W415" s="1836"/>
      <c r="X415" s="1836"/>
      <c r="Y415" s="1836"/>
      <c r="Z415" s="1836"/>
    </row>
    <row r="416" spans="1:26" ht="15.75" customHeight="1">
      <c r="A416" s="1836"/>
      <c r="B416" s="1836"/>
      <c r="C416" s="1836"/>
      <c r="D416" s="1836"/>
      <c r="E416" s="1836"/>
      <c r="F416" s="1836"/>
      <c r="G416" s="1836"/>
      <c r="H416" s="1836"/>
      <c r="I416" s="1836"/>
      <c r="J416" s="1836"/>
      <c r="K416" s="1836"/>
      <c r="L416" s="1836"/>
      <c r="M416" s="1836"/>
      <c r="N416" s="1836"/>
      <c r="O416" s="1836"/>
      <c r="P416" s="1836"/>
      <c r="Q416" s="1836"/>
      <c r="R416" s="1836"/>
      <c r="S416" s="1836"/>
      <c r="T416" s="1836"/>
      <c r="U416" s="1836"/>
      <c r="V416" s="1836"/>
      <c r="W416" s="1836"/>
      <c r="X416" s="1836"/>
      <c r="Y416" s="1836"/>
      <c r="Z416" s="1836"/>
    </row>
    <row r="417" spans="1:26" ht="15.75" customHeight="1">
      <c r="A417" s="1836"/>
      <c r="B417" s="1836"/>
      <c r="C417" s="1836"/>
      <c r="D417" s="1836"/>
      <c r="E417" s="1836"/>
      <c r="F417" s="1836"/>
      <c r="G417" s="1836"/>
      <c r="H417" s="1836"/>
      <c r="I417" s="1836"/>
      <c r="J417" s="1836"/>
      <c r="K417" s="1836"/>
      <c r="L417" s="1836"/>
      <c r="M417" s="1836"/>
      <c r="N417" s="1836"/>
      <c r="O417" s="1836"/>
      <c r="P417" s="1836"/>
      <c r="Q417" s="1836"/>
      <c r="R417" s="1836"/>
      <c r="S417" s="1836"/>
      <c r="T417" s="1836"/>
      <c r="U417" s="1836"/>
      <c r="V417" s="1836"/>
      <c r="W417" s="1836"/>
      <c r="X417" s="1836"/>
      <c r="Y417" s="1836"/>
      <c r="Z417" s="1836"/>
    </row>
    <row r="418" spans="1:26" ht="15.75" customHeight="1">
      <c r="A418" s="1836"/>
      <c r="B418" s="1836"/>
      <c r="C418" s="1836"/>
      <c r="D418" s="1836"/>
      <c r="E418" s="1836"/>
      <c r="F418" s="1836"/>
      <c r="G418" s="1836"/>
      <c r="H418" s="1836"/>
      <c r="I418" s="1836"/>
      <c r="J418" s="1836"/>
      <c r="K418" s="1836"/>
      <c r="L418" s="1836"/>
      <c r="M418" s="1836"/>
      <c r="N418" s="1836"/>
      <c r="O418" s="1836"/>
      <c r="P418" s="1836"/>
      <c r="Q418" s="1836"/>
      <c r="R418" s="1836"/>
      <c r="S418" s="1836"/>
      <c r="T418" s="1836"/>
      <c r="U418" s="1836"/>
      <c r="V418" s="1836"/>
      <c r="W418" s="1836"/>
      <c r="X418" s="1836"/>
      <c r="Y418" s="1836"/>
      <c r="Z418" s="1836"/>
    </row>
    <row r="419" spans="1:26" ht="15.75" customHeight="1">
      <c r="A419" s="1836"/>
      <c r="B419" s="1836"/>
      <c r="C419" s="1836"/>
      <c r="D419" s="1836"/>
      <c r="E419" s="1836"/>
      <c r="F419" s="1836"/>
      <c r="G419" s="1836"/>
      <c r="H419" s="1836"/>
      <c r="I419" s="1836"/>
      <c r="J419" s="1836"/>
      <c r="K419" s="1836"/>
      <c r="L419" s="1836"/>
      <c r="M419" s="1836"/>
      <c r="N419" s="1836"/>
      <c r="O419" s="1836"/>
      <c r="P419" s="1836"/>
      <c r="Q419" s="1836"/>
      <c r="R419" s="1836"/>
      <c r="S419" s="1836"/>
      <c r="T419" s="1836"/>
      <c r="U419" s="1836"/>
      <c r="V419" s="1836"/>
      <c r="W419" s="1836"/>
      <c r="X419" s="1836"/>
      <c r="Y419" s="1836"/>
      <c r="Z419" s="1836"/>
    </row>
    <row r="420" spans="1:26" ht="15.75" customHeight="1">
      <c r="A420" s="1836"/>
      <c r="B420" s="1836"/>
      <c r="C420" s="1836"/>
      <c r="D420" s="1836"/>
      <c r="E420" s="1836"/>
      <c r="F420" s="1836"/>
      <c r="G420" s="1836"/>
      <c r="H420" s="1836"/>
      <c r="I420" s="1836"/>
      <c r="J420" s="1836"/>
      <c r="K420" s="1836"/>
      <c r="L420" s="1836"/>
      <c r="M420" s="1836"/>
      <c r="N420" s="1836"/>
      <c r="O420" s="1836"/>
      <c r="P420" s="1836"/>
      <c r="Q420" s="1836"/>
      <c r="R420" s="1836"/>
      <c r="S420" s="1836"/>
      <c r="T420" s="1836"/>
      <c r="U420" s="1836"/>
      <c r="V420" s="1836"/>
      <c r="W420" s="1836"/>
      <c r="X420" s="1836"/>
      <c r="Y420" s="1836"/>
      <c r="Z420" s="1836"/>
    </row>
    <row r="421" spans="1:26" ht="15.75" customHeight="1">
      <c r="A421" s="1836"/>
      <c r="B421" s="1836"/>
      <c r="C421" s="1836"/>
      <c r="D421" s="1836"/>
      <c r="E421" s="1836"/>
      <c r="F421" s="1836"/>
      <c r="G421" s="1836"/>
      <c r="H421" s="1836"/>
      <c r="I421" s="1836"/>
      <c r="J421" s="1836"/>
      <c r="K421" s="1836"/>
      <c r="L421" s="1836"/>
      <c r="M421" s="1836"/>
      <c r="N421" s="1836"/>
      <c r="O421" s="1836"/>
      <c r="P421" s="1836"/>
      <c r="Q421" s="1836"/>
      <c r="R421" s="1836"/>
      <c r="S421" s="1836"/>
      <c r="T421" s="1836"/>
      <c r="U421" s="1836"/>
      <c r="V421" s="1836"/>
      <c r="W421" s="1836"/>
      <c r="X421" s="1836"/>
      <c r="Y421" s="1836"/>
      <c r="Z421" s="1836"/>
    </row>
    <row r="422" spans="1:26" ht="15.75" customHeight="1">
      <c r="A422" s="1836"/>
      <c r="B422" s="1836"/>
      <c r="C422" s="1836"/>
      <c r="D422" s="1836"/>
      <c r="E422" s="1836"/>
      <c r="F422" s="1836"/>
      <c r="G422" s="1836"/>
      <c r="H422" s="1836"/>
      <c r="I422" s="1836"/>
      <c r="J422" s="1836"/>
      <c r="K422" s="1836"/>
      <c r="L422" s="1836"/>
      <c r="M422" s="1836"/>
      <c r="N422" s="1836"/>
      <c r="O422" s="1836"/>
      <c r="P422" s="1836"/>
      <c r="Q422" s="1836"/>
      <c r="R422" s="1836"/>
      <c r="S422" s="1836"/>
      <c r="T422" s="1836"/>
      <c r="U422" s="1836"/>
      <c r="V422" s="1836"/>
      <c r="W422" s="1836"/>
      <c r="X422" s="1836"/>
      <c r="Y422" s="1836"/>
      <c r="Z422" s="1836"/>
    </row>
    <row r="423" spans="1:26" ht="15.75" customHeight="1">
      <c r="A423" s="1836"/>
      <c r="B423" s="1836"/>
      <c r="C423" s="1836"/>
      <c r="D423" s="1836"/>
      <c r="E423" s="1836"/>
      <c r="F423" s="1836"/>
      <c r="G423" s="1836"/>
      <c r="H423" s="1836"/>
      <c r="I423" s="1836"/>
      <c r="J423" s="1836"/>
      <c r="K423" s="1836"/>
      <c r="L423" s="1836"/>
      <c r="M423" s="1836"/>
      <c r="N423" s="1836"/>
      <c r="O423" s="1836"/>
      <c r="P423" s="1836"/>
      <c r="Q423" s="1836"/>
      <c r="R423" s="1836"/>
      <c r="S423" s="1836"/>
      <c r="T423" s="1836"/>
      <c r="U423" s="1836"/>
      <c r="V423" s="1836"/>
      <c r="W423" s="1836"/>
      <c r="X423" s="1836"/>
      <c r="Y423" s="1836"/>
      <c r="Z423" s="1836"/>
    </row>
    <row r="424" spans="1:26" ht="15.75" customHeight="1">
      <c r="A424" s="1836"/>
      <c r="B424" s="1836"/>
      <c r="C424" s="1836"/>
      <c r="D424" s="1836"/>
      <c r="E424" s="1836"/>
      <c r="F424" s="1836"/>
      <c r="G424" s="1836"/>
      <c r="H424" s="1836"/>
      <c r="I424" s="1836"/>
      <c r="J424" s="1836"/>
      <c r="K424" s="1836"/>
      <c r="L424" s="1836"/>
      <c r="M424" s="1836"/>
      <c r="N424" s="1836"/>
      <c r="O424" s="1836"/>
      <c r="P424" s="1836"/>
      <c r="Q424" s="1836"/>
      <c r="R424" s="1836"/>
      <c r="S424" s="1836"/>
      <c r="T424" s="1836"/>
      <c r="U424" s="1836"/>
      <c r="V424" s="1836"/>
      <c r="W424" s="1836"/>
      <c r="X424" s="1836"/>
      <c r="Y424" s="1836"/>
      <c r="Z424" s="1836"/>
    </row>
    <row r="425" spans="1:26" ht="15.75" customHeight="1">
      <c r="A425" s="1836"/>
      <c r="B425" s="1836"/>
      <c r="C425" s="1836"/>
      <c r="D425" s="1836"/>
      <c r="E425" s="1836"/>
      <c r="F425" s="1836"/>
      <c r="G425" s="1836"/>
      <c r="H425" s="1836"/>
      <c r="I425" s="1836"/>
      <c r="J425" s="1836"/>
      <c r="K425" s="1836"/>
      <c r="L425" s="1836"/>
      <c r="M425" s="1836"/>
      <c r="N425" s="1836"/>
      <c r="O425" s="1836"/>
      <c r="P425" s="1836"/>
      <c r="Q425" s="1836"/>
      <c r="R425" s="1836"/>
      <c r="S425" s="1836"/>
      <c r="T425" s="1836"/>
      <c r="U425" s="1836"/>
      <c r="V425" s="1836"/>
      <c r="W425" s="1836"/>
      <c r="X425" s="1836"/>
      <c r="Y425" s="1836"/>
      <c r="Z425" s="1836"/>
    </row>
    <row r="426" spans="1:26" ht="15.75" customHeight="1">
      <c r="A426" s="1836"/>
      <c r="B426" s="1836"/>
      <c r="C426" s="1836"/>
      <c r="D426" s="1836"/>
      <c r="E426" s="1836"/>
      <c r="F426" s="1836"/>
      <c r="G426" s="1836"/>
      <c r="H426" s="1836"/>
      <c r="I426" s="1836"/>
      <c r="J426" s="1836"/>
      <c r="K426" s="1836"/>
      <c r="L426" s="1836"/>
      <c r="M426" s="1836"/>
      <c r="N426" s="1836"/>
      <c r="O426" s="1836"/>
      <c r="P426" s="1836"/>
      <c r="Q426" s="1836"/>
      <c r="R426" s="1836"/>
      <c r="S426" s="1836"/>
      <c r="T426" s="1836"/>
      <c r="U426" s="1836"/>
      <c r="V426" s="1836"/>
      <c r="W426" s="1836"/>
      <c r="X426" s="1836"/>
      <c r="Y426" s="1836"/>
      <c r="Z426" s="1836"/>
    </row>
    <row r="427" spans="1:26" ht="15.75" customHeight="1">
      <c r="A427" s="1836"/>
      <c r="B427" s="1836"/>
      <c r="C427" s="1836"/>
      <c r="D427" s="1836"/>
      <c r="E427" s="1836"/>
      <c r="F427" s="1836"/>
      <c r="G427" s="1836"/>
      <c r="H427" s="1836"/>
      <c r="I427" s="1836"/>
      <c r="J427" s="1836"/>
      <c r="K427" s="1836"/>
      <c r="L427" s="1836"/>
      <c r="M427" s="1836"/>
      <c r="N427" s="1836"/>
      <c r="O427" s="1836"/>
      <c r="P427" s="1836"/>
      <c r="Q427" s="1836"/>
      <c r="R427" s="1836"/>
      <c r="S427" s="1836"/>
      <c r="T427" s="1836"/>
      <c r="U427" s="1836"/>
      <c r="V427" s="1836"/>
      <c r="W427" s="1836"/>
      <c r="X427" s="1836"/>
      <c r="Y427" s="1836"/>
      <c r="Z427" s="1836"/>
    </row>
    <row r="428" spans="1:26" ht="15.75" customHeight="1">
      <c r="A428" s="1836"/>
      <c r="B428" s="1836"/>
      <c r="C428" s="1836"/>
      <c r="D428" s="1836"/>
      <c r="E428" s="1836"/>
      <c r="F428" s="1836"/>
      <c r="G428" s="1836"/>
      <c r="H428" s="1836"/>
      <c r="I428" s="1836"/>
      <c r="J428" s="1836"/>
      <c r="K428" s="1836"/>
      <c r="L428" s="1836"/>
      <c r="M428" s="1836"/>
      <c r="N428" s="1836"/>
      <c r="O428" s="1836"/>
      <c r="P428" s="1836"/>
      <c r="Q428" s="1836"/>
      <c r="R428" s="1836"/>
      <c r="S428" s="1836"/>
      <c r="T428" s="1836"/>
      <c r="U428" s="1836"/>
      <c r="V428" s="1836"/>
      <c r="W428" s="1836"/>
      <c r="X428" s="1836"/>
      <c r="Y428" s="1836"/>
      <c r="Z428" s="1836"/>
    </row>
    <row r="429" spans="1:26" ht="15.75" customHeight="1">
      <c r="A429" s="1836"/>
      <c r="B429" s="1836"/>
      <c r="C429" s="1836"/>
      <c r="D429" s="1836"/>
      <c r="E429" s="1836"/>
      <c r="F429" s="1836"/>
      <c r="G429" s="1836"/>
      <c r="H429" s="1836"/>
      <c r="I429" s="1836"/>
      <c r="J429" s="1836"/>
      <c r="K429" s="1836"/>
      <c r="L429" s="1836"/>
      <c r="M429" s="1836"/>
      <c r="N429" s="1836"/>
      <c r="O429" s="1836"/>
      <c r="P429" s="1836"/>
      <c r="Q429" s="1836"/>
      <c r="R429" s="1836"/>
      <c r="S429" s="1836"/>
      <c r="T429" s="1836"/>
      <c r="U429" s="1836"/>
      <c r="V429" s="1836"/>
      <c r="W429" s="1836"/>
      <c r="X429" s="1836"/>
      <c r="Y429" s="1836"/>
      <c r="Z429" s="1836"/>
    </row>
    <row r="430" spans="1:26" ht="15.75" customHeight="1">
      <c r="A430" s="1836"/>
      <c r="B430" s="1836"/>
      <c r="C430" s="1836"/>
      <c r="D430" s="1836"/>
      <c r="E430" s="1836"/>
      <c r="F430" s="1836"/>
      <c r="G430" s="1836"/>
      <c r="H430" s="1836"/>
      <c r="I430" s="1836"/>
      <c r="J430" s="1836"/>
      <c r="K430" s="1836"/>
      <c r="L430" s="1836"/>
      <c r="M430" s="1836"/>
      <c r="N430" s="1836"/>
      <c r="O430" s="1836"/>
      <c r="P430" s="1836"/>
      <c r="Q430" s="1836"/>
      <c r="R430" s="1836"/>
      <c r="S430" s="1836"/>
      <c r="T430" s="1836"/>
      <c r="U430" s="1836"/>
      <c r="V430" s="1836"/>
      <c r="W430" s="1836"/>
      <c r="X430" s="1836"/>
      <c r="Y430" s="1836"/>
      <c r="Z430" s="1836"/>
    </row>
    <row r="431" spans="1:26" ht="15.75" customHeight="1">
      <c r="A431" s="1836"/>
      <c r="B431" s="1836"/>
      <c r="C431" s="1836"/>
      <c r="D431" s="1836"/>
      <c r="E431" s="1836"/>
      <c r="F431" s="1836"/>
      <c r="G431" s="1836"/>
      <c r="H431" s="1836"/>
      <c r="I431" s="1836"/>
      <c r="J431" s="1836"/>
      <c r="K431" s="1836"/>
      <c r="L431" s="1836"/>
      <c r="M431" s="1836"/>
      <c r="N431" s="1836"/>
      <c r="O431" s="1836"/>
      <c r="P431" s="1836"/>
      <c r="Q431" s="1836"/>
      <c r="R431" s="1836"/>
      <c r="S431" s="1836"/>
      <c r="T431" s="1836"/>
      <c r="U431" s="1836"/>
      <c r="V431" s="1836"/>
      <c r="W431" s="1836"/>
      <c r="X431" s="1836"/>
      <c r="Y431" s="1836"/>
      <c r="Z431" s="1836"/>
    </row>
    <row r="432" spans="1:26" ht="15.75" customHeight="1">
      <c r="A432" s="1836"/>
      <c r="B432" s="1836"/>
      <c r="C432" s="1836"/>
      <c r="D432" s="1836"/>
      <c r="E432" s="1836"/>
      <c r="F432" s="1836"/>
      <c r="G432" s="1836"/>
      <c r="H432" s="1836"/>
      <c r="I432" s="1836"/>
      <c r="J432" s="1836"/>
      <c r="K432" s="1836"/>
      <c r="L432" s="1836"/>
      <c r="M432" s="1836"/>
      <c r="N432" s="1836"/>
      <c r="O432" s="1836"/>
      <c r="P432" s="1836"/>
      <c r="Q432" s="1836"/>
      <c r="R432" s="1836"/>
      <c r="S432" s="1836"/>
      <c r="T432" s="1836"/>
      <c r="U432" s="1836"/>
      <c r="V432" s="1836"/>
      <c r="W432" s="1836"/>
      <c r="X432" s="1836"/>
      <c r="Y432" s="1836"/>
      <c r="Z432" s="1836"/>
    </row>
    <row r="433" spans="1:26" ht="15.75" customHeight="1">
      <c r="A433" s="1836"/>
      <c r="B433" s="1836"/>
      <c r="C433" s="1836"/>
      <c r="D433" s="1836"/>
      <c r="E433" s="1836"/>
      <c r="F433" s="1836"/>
      <c r="G433" s="1836"/>
      <c r="H433" s="1836"/>
      <c r="I433" s="1836"/>
      <c r="J433" s="1836"/>
      <c r="K433" s="1836"/>
      <c r="L433" s="1836"/>
      <c r="M433" s="1836"/>
      <c r="N433" s="1836"/>
      <c r="O433" s="1836"/>
      <c r="P433" s="1836"/>
      <c r="Q433" s="1836"/>
      <c r="R433" s="1836"/>
      <c r="S433" s="1836"/>
      <c r="T433" s="1836"/>
      <c r="U433" s="1836"/>
      <c r="V433" s="1836"/>
      <c r="W433" s="1836"/>
      <c r="X433" s="1836"/>
      <c r="Y433" s="1836"/>
      <c r="Z433" s="1836"/>
    </row>
    <row r="434" spans="1:26" ht="15.75" customHeight="1">
      <c r="A434" s="1836"/>
      <c r="B434" s="1836"/>
      <c r="C434" s="1836"/>
      <c r="D434" s="1836"/>
      <c r="E434" s="1836"/>
      <c r="F434" s="1836"/>
      <c r="G434" s="1836"/>
      <c r="H434" s="1836"/>
      <c r="I434" s="1836"/>
      <c r="J434" s="1836"/>
      <c r="K434" s="1836"/>
      <c r="L434" s="1836"/>
      <c r="M434" s="1836"/>
      <c r="N434" s="1836"/>
      <c r="O434" s="1836"/>
      <c r="P434" s="1836"/>
      <c r="Q434" s="1836"/>
      <c r="R434" s="1836"/>
      <c r="S434" s="1836"/>
      <c r="T434" s="1836"/>
      <c r="U434" s="1836"/>
      <c r="V434" s="1836"/>
      <c r="W434" s="1836"/>
      <c r="X434" s="1836"/>
      <c r="Y434" s="1836"/>
      <c r="Z434" s="1836"/>
    </row>
    <row r="435" spans="1:26" ht="15.75" customHeight="1">
      <c r="A435" s="1836"/>
      <c r="B435" s="1836"/>
      <c r="C435" s="1836"/>
      <c r="D435" s="1836"/>
      <c r="E435" s="1836"/>
      <c r="F435" s="1836"/>
      <c r="G435" s="1836"/>
      <c r="H435" s="1836"/>
      <c r="I435" s="1836"/>
      <c r="J435" s="1836"/>
      <c r="K435" s="1836"/>
      <c r="L435" s="1836"/>
      <c r="M435" s="1836"/>
      <c r="N435" s="1836"/>
      <c r="O435" s="1836"/>
      <c r="P435" s="1836"/>
      <c r="Q435" s="1836"/>
      <c r="R435" s="1836"/>
      <c r="S435" s="1836"/>
      <c r="T435" s="1836"/>
      <c r="U435" s="1836"/>
      <c r="V435" s="1836"/>
      <c r="W435" s="1836"/>
      <c r="X435" s="1836"/>
      <c r="Y435" s="1836"/>
      <c r="Z435" s="1836"/>
    </row>
    <row r="436" spans="1:26" ht="15.75" customHeight="1">
      <c r="A436" s="1836"/>
      <c r="B436" s="1836"/>
      <c r="C436" s="1836"/>
      <c r="D436" s="1836"/>
      <c r="E436" s="1836"/>
      <c r="F436" s="1836"/>
      <c r="G436" s="1836"/>
      <c r="H436" s="1836"/>
      <c r="I436" s="1836"/>
      <c r="J436" s="1836"/>
      <c r="K436" s="1836"/>
      <c r="L436" s="1836"/>
      <c r="M436" s="1836"/>
      <c r="N436" s="1836"/>
      <c r="O436" s="1836"/>
      <c r="P436" s="1836"/>
      <c r="Q436" s="1836"/>
      <c r="R436" s="1836"/>
      <c r="S436" s="1836"/>
      <c r="T436" s="1836"/>
      <c r="U436" s="1836"/>
      <c r="V436" s="1836"/>
      <c r="W436" s="1836"/>
      <c r="X436" s="1836"/>
      <c r="Y436" s="1836"/>
      <c r="Z436" s="1836"/>
    </row>
    <row r="437" spans="1:26" ht="15.75" customHeight="1">
      <c r="A437" s="1836"/>
      <c r="B437" s="1836"/>
      <c r="C437" s="1836"/>
      <c r="D437" s="1836"/>
      <c r="E437" s="1836"/>
      <c r="F437" s="1836"/>
      <c r="G437" s="1836"/>
      <c r="H437" s="1836"/>
      <c r="I437" s="1836"/>
      <c r="J437" s="1836"/>
      <c r="K437" s="1836"/>
      <c r="L437" s="1836"/>
      <c r="M437" s="1836"/>
      <c r="N437" s="1836"/>
      <c r="O437" s="1836"/>
      <c r="P437" s="1836"/>
      <c r="Q437" s="1836"/>
      <c r="R437" s="1836"/>
      <c r="S437" s="1836"/>
      <c r="T437" s="1836"/>
      <c r="U437" s="1836"/>
      <c r="V437" s="1836"/>
      <c r="W437" s="1836"/>
      <c r="X437" s="1836"/>
      <c r="Y437" s="1836"/>
      <c r="Z437" s="1836"/>
    </row>
    <row r="438" spans="1:26" ht="15.75" customHeight="1">
      <c r="A438" s="1836"/>
      <c r="B438" s="1836"/>
      <c r="C438" s="1836"/>
      <c r="D438" s="1836"/>
      <c r="E438" s="1836"/>
      <c r="F438" s="1836"/>
      <c r="G438" s="1836"/>
      <c r="H438" s="1836"/>
      <c r="I438" s="1836"/>
      <c r="J438" s="1836"/>
      <c r="K438" s="1836"/>
      <c r="L438" s="1836"/>
      <c r="M438" s="1836"/>
      <c r="N438" s="1836"/>
      <c r="O438" s="1836"/>
      <c r="P438" s="1836"/>
      <c r="Q438" s="1836"/>
      <c r="R438" s="1836"/>
      <c r="S438" s="1836"/>
      <c r="T438" s="1836"/>
      <c r="U438" s="1836"/>
      <c r="V438" s="1836"/>
      <c r="W438" s="1836"/>
      <c r="X438" s="1836"/>
      <c r="Y438" s="1836"/>
      <c r="Z438" s="1836"/>
    </row>
    <row r="439" spans="1:26" ht="15.75" customHeight="1">
      <c r="A439" s="1836"/>
      <c r="B439" s="1836"/>
      <c r="C439" s="1836"/>
      <c r="D439" s="1836"/>
      <c r="E439" s="1836"/>
      <c r="F439" s="1836"/>
      <c r="G439" s="1836"/>
      <c r="H439" s="1836"/>
      <c r="I439" s="1836"/>
      <c r="J439" s="1836"/>
      <c r="K439" s="1836"/>
      <c r="L439" s="1836"/>
      <c r="M439" s="1836"/>
      <c r="N439" s="1836"/>
      <c r="O439" s="1836"/>
      <c r="P439" s="1836"/>
      <c r="Q439" s="1836"/>
      <c r="R439" s="1836"/>
      <c r="S439" s="1836"/>
      <c r="T439" s="1836"/>
      <c r="U439" s="1836"/>
      <c r="V439" s="1836"/>
      <c r="W439" s="1836"/>
      <c r="X439" s="1836"/>
      <c r="Y439" s="1836"/>
      <c r="Z439" s="1836"/>
    </row>
    <row r="440" spans="1:26" ht="15.75" customHeight="1">
      <c r="A440" s="1836"/>
      <c r="B440" s="1836"/>
      <c r="C440" s="1836"/>
      <c r="D440" s="1836"/>
      <c r="E440" s="1836"/>
      <c r="F440" s="1836"/>
      <c r="G440" s="1836"/>
      <c r="H440" s="1836"/>
      <c r="I440" s="1836"/>
      <c r="J440" s="1836"/>
      <c r="K440" s="1836"/>
      <c r="L440" s="1836"/>
      <c r="M440" s="1836"/>
      <c r="N440" s="1836"/>
      <c r="O440" s="1836"/>
      <c r="P440" s="1836"/>
      <c r="Q440" s="1836"/>
      <c r="R440" s="1836"/>
      <c r="S440" s="1836"/>
      <c r="T440" s="1836"/>
      <c r="U440" s="1836"/>
      <c r="V440" s="1836"/>
      <c r="W440" s="1836"/>
      <c r="X440" s="1836"/>
      <c r="Y440" s="1836"/>
      <c r="Z440" s="1836"/>
    </row>
    <row r="441" spans="1:26" ht="15.75" customHeight="1">
      <c r="A441" s="1836"/>
      <c r="B441" s="1836"/>
      <c r="C441" s="1836"/>
      <c r="D441" s="1836"/>
      <c r="E441" s="1836"/>
      <c r="F441" s="1836"/>
      <c r="G441" s="1836"/>
      <c r="H441" s="1836"/>
      <c r="I441" s="1836"/>
      <c r="J441" s="1836"/>
      <c r="K441" s="1836"/>
      <c r="L441" s="1836"/>
      <c r="M441" s="1836"/>
      <c r="N441" s="1836"/>
      <c r="O441" s="1836"/>
      <c r="P441" s="1836"/>
      <c r="Q441" s="1836"/>
      <c r="R441" s="1836"/>
      <c r="S441" s="1836"/>
      <c r="T441" s="1836"/>
      <c r="U441" s="1836"/>
      <c r="V441" s="1836"/>
      <c r="W441" s="1836"/>
      <c r="X441" s="1836"/>
      <c r="Y441" s="1836"/>
      <c r="Z441" s="1836"/>
    </row>
    <row r="442" spans="1:26" ht="15.75" customHeight="1">
      <c r="A442" s="1836"/>
      <c r="B442" s="1836"/>
      <c r="C442" s="1836"/>
      <c r="D442" s="1836"/>
      <c r="E442" s="1836"/>
      <c r="F442" s="1836"/>
      <c r="G442" s="1836"/>
      <c r="H442" s="1836"/>
      <c r="I442" s="1836"/>
      <c r="J442" s="1836"/>
      <c r="K442" s="1836"/>
      <c r="L442" s="1836"/>
      <c r="M442" s="1836"/>
      <c r="N442" s="1836"/>
      <c r="O442" s="1836"/>
      <c r="P442" s="1836"/>
      <c r="Q442" s="1836"/>
      <c r="R442" s="1836"/>
      <c r="S442" s="1836"/>
      <c r="T442" s="1836"/>
      <c r="U442" s="1836"/>
      <c r="V442" s="1836"/>
      <c r="W442" s="1836"/>
      <c r="X442" s="1836"/>
      <c r="Y442" s="1836"/>
      <c r="Z442" s="1836"/>
    </row>
    <row r="443" spans="1:26" ht="15.75" customHeight="1">
      <c r="A443" s="1836"/>
      <c r="B443" s="1836"/>
      <c r="C443" s="1836"/>
      <c r="D443" s="1836"/>
      <c r="E443" s="1836"/>
      <c r="F443" s="1836"/>
      <c r="G443" s="1836"/>
      <c r="H443" s="1836"/>
      <c r="I443" s="1836"/>
      <c r="J443" s="1836"/>
      <c r="K443" s="1836"/>
      <c r="L443" s="1836"/>
      <c r="M443" s="1836"/>
      <c r="N443" s="1836"/>
      <c r="O443" s="1836"/>
      <c r="P443" s="1836"/>
      <c r="Q443" s="1836"/>
      <c r="R443" s="1836"/>
      <c r="S443" s="1836"/>
      <c r="T443" s="1836"/>
      <c r="U443" s="1836"/>
      <c r="V443" s="1836"/>
      <c r="W443" s="1836"/>
      <c r="X443" s="1836"/>
      <c r="Y443" s="1836"/>
      <c r="Z443" s="1836"/>
    </row>
    <row r="444" spans="1:26" ht="15.75" customHeight="1">
      <c r="A444" s="1836"/>
      <c r="B444" s="1836"/>
      <c r="C444" s="1836"/>
      <c r="D444" s="1836"/>
      <c r="E444" s="1836"/>
      <c r="F444" s="1836"/>
      <c r="G444" s="1836"/>
      <c r="H444" s="1836"/>
      <c r="I444" s="1836"/>
      <c r="J444" s="1836"/>
      <c r="K444" s="1836"/>
      <c r="L444" s="1836"/>
      <c r="M444" s="1836"/>
      <c r="N444" s="1836"/>
      <c r="O444" s="1836"/>
      <c r="P444" s="1836"/>
      <c r="Q444" s="1836"/>
      <c r="R444" s="1836"/>
      <c r="S444" s="1836"/>
      <c r="T444" s="1836"/>
      <c r="U444" s="1836"/>
      <c r="V444" s="1836"/>
      <c r="W444" s="1836"/>
      <c r="X444" s="1836"/>
      <c r="Y444" s="1836"/>
      <c r="Z444" s="1836"/>
    </row>
    <row r="445" spans="1:26" ht="15.75" customHeight="1">
      <c r="A445" s="1836"/>
      <c r="B445" s="1836"/>
      <c r="C445" s="1836"/>
      <c r="D445" s="1836"/>
      <c r="E445" s="1836"/>
      <c r="F445" s="1836"/>
      <c r="G445" s="1836"/>
      <c r="H445" s="1836"/>
      <c r="I445" s="1836"/>
      <c r="J445" s="1836"/>
      <c r="K445" s="1836"/>
      <c r="L445" s="1836"/>
      <c r="M445" s="1836"/>
      <c r="N445" s="1836"/>
      <c r="O445" s="1836"/>
      <c r="P445" s="1836"/>
      <c r="Q445" s="1836"/>
      <c r="R445" s="1836"/>
      <c r="S445" s="1836"/>
      <c r="T445" s="1836"/>
      <c r="U445" s="1836"/>
      <c r="V445" s="1836"/>
      <c r="W445" s="1836"/>
      <c r="X445" s="1836"/>
      <c r="Y445" s="1836"/>
      <c r="Z445" s="1836"/>
    </row>
    <row r="446" spans="1:26" ht="15.75" customHeight="1">
      <c r="A446" s="1836"/>
      <c r="B446" s="1836"/>
      <c r="C446" s="1836"/>
      <c r="D446" s="1836"/>
      <c r="E446" s="1836"/>
      <c r="F446" s="1836"/>
      <c r="G446" s="1836"/>
      <c r="H446" s="1836"/>
      <c r="I446" s="1836"/>
      <c r="J446" s="1836"/>
      <c r="K446" s="1836"/>
      <c r="L446" s="1836"/>
      <c r="M446" s="1836"/>
      <c r="N446" s="1836"/>
      <c r="O446" s="1836"/>
      <c r="P446" s="1836"/>
      <c r="Q446" s="1836"/>
      <c r="R446" s="1836"/>
      <c r="S446" s="1836"/>
      <c r="T446" s="1836"/>
      <c r="U446" s="1836"/>
      <c r="V446" s="1836"/>
      <c r="W446" s="1836"/>
      <c r="X446" s="1836"/>
      <c r="Y446" s="1836"/>
      <c r="Z446" s="1836"/>
    </row>
    <row r="447" spans="1:26" ht="15.75" customHeight="1">
      <c r="A447" s="1836"/>
      <c r="B447" s="1836"/>
      <c r="C447" s="1836"/>
      <c r="D447" s="1836"/>
      <c r="E447" s="1836"/>
      <c r="F447" s="1836"/>
      <c r="G447" s="1836"/>
      <c r="H447" s="1836"/>
      <c r="I447" s="1836"/>
      <c r="J447" s="1836"/>
      <c r="K447" s="1836"/>
      <c r="L447" s="1836"/>
      <c r="M447" s="1836"/>
      <c r="N447" s="1836"/>
      <c r="O447" s="1836"/>
      <c r="P447" s="1836"/>
      <c r="Q447" s="1836"/>
      <c r="R447" s="1836"/>
      <c r="S447" s="1836"/>
      <c r="T447" s="1836"/>
      <c r="U447" s="1836"/>
      <c r="V447" s="1836"/>
      <c r="W447" s="1836"/>
      <c r="X447" s="1836"/>
      <c r="Y447" s="1836"/>
      <c r="Z447" s="1836"/>
    </row>
    <row r="448" spans="1:26" ht="15.75" customHeight="1">
      <c r="A448" s="1836"/>
      <c r="B448" s="1836"/>
      <c r="C448" s="1836"/>
      <c r="D448" s="1836"/>
      <c r="E448" s="1836"/>
      <c r="F448" s="1836"/>
      <c r="G448" s="1836"/>
      <c r="H448" s="1836"/>
      <c r="I448" s="1836"/>
      <c r="J448" s="1836"/>
      <c r="K448" s="1836"/>
      <c r="L448" s="1836"/>
      <c r="M448" s="1836"/>
      <c r="N448" s="1836"/>
      <c r="O448" s="1836"/>
      <c r="P448" s="1836"/>
      <c r="Q448" s="1836"/>
      <c r="R448" s="1836"/>
      <c r="S448" s="1836"/>
      <c r="T448" s="1836"/>
      <c r="U448" s="1836"/>
      <c r="V448" s="1836"/>
      <c r="W448" s="1836"/>
      <c r="X448" s="1836"/>
      <c r="Y448" s="1836"/>
      <c r="Z448" s="1836"/>
    </row>
    <row r="449" spans="1:26" ht="15.75" customHeight="1">
      <c r="A449" s="1836"/>
      <c r="B449" s="1836"/>
      <c r="C449" s="1836"/>
      <c r="D449" s="1836"/>
      <c r="E449" s="1836"/>
      <c r="F449" s="1836"/>
      <c r="G449" s="1836"/>
      <c r="H449" s="1836"/>
      <c r="I449" s="1836"/>
      <c r="J449" s="1836"/>
      <c r="K449" s="1836"/>
      <c r="L449" s="1836"/>
      <c r="M449" s="1836"/>
      <c r="N449" s="1836"/>
      <c r="O449" s="1836"/>
      <c r="P449" s="1836"/>
      <c r="Q449" s="1836"/>
      <c r="R449" s="1836"/>
      <c r="S449" s="1836"/>
      <c r="T449" s="1836"/>
      <c r="U449" s="1836"/>
      <c r="V449" s="1836"/>
      <c r="W449" s="1836"/>
      <c r="X449" s="1836"/>
      <c r="Y449" s="1836"/>
      <c r="Z449" s="1836"/>
    </row>
    <row r="450" spans="1:26" ht="15.75" customHeight="1">
      <c r="A450" s="1836"/>
      <c r="B450" s="1836"/>
      <c r="C450" s="1836"/>
      <c r="D450" s="1836"/>
      <c r="E450" s="1836"/>
      <c r="F450" s="1836"/>
      <c r="G450" s="1836"/>
      <c r="H450" s="1836"/>
      <c r="I450" s="1836"/>
      <c r="J450" s="1836"/>
      <c r="K450" s="1836"/>
      <c r="L450" s="1836"/>
      <c r="M450" s="1836"/>
      <c r="N450" s="1836"/>
      <c r="O450" s="1836"/>
      <c r="P450" s="1836"/>
      <c r="Q450" s="1836"/>
      <c r="R450" s="1836"/>
      <c r="S450" s="1836"/>
      <c r="T450" s="1836"/>
      <c r="U450" s="1836"/>
      <c r="V450" s="1836"/>
      <c r="W450" s="1836"/>
      <c r="X450" s="1836"/>
      <c r="Y450" s="1836"/>
      <c r="Z450" s="1836"/>
    </row>
    <row r="451" spans="1:26" ht="15.75" customHeight="1">
      <c r="A451" s="1836"/>
      <c r="B451" s="1836"/>
      <c r="C451" s="1836"/>
      <c r="D451" s="1836"/>
      <c r="E451" s="1836"/>
      <c r="F451" s="1836"/>
      <c r="G451" s="1836"/>
      <c r="H451" s="1836"/>
      <c r="I451" s="1836"/>
      <c r="J451" s="1836"/>
      <c r="K451" s="1836"/>
      <c r="L451" s="1836"/>
      <c r="M451" s="1836"/>
      <c r="N451" s="1836"/>
      <c r="O451" s="1836"/>
      <c r="P451" s="1836"/>
      <c r="Q451" s="1836"/>
      <c r="R451" s="1836"/>
      <c r="S451" s="1836"/>
      <c r="T451" s="1836"/>
      <c r="U451" s="1836"/>
      <c r="V451" s="1836"/>
      <c r="W451" s="1836"/>
      <c r="X451" s="1836"/>
      <c r="Y451" s="1836"/>
      <c r="Z451" s="1836"/>
    </row>
    <row r="452" spans="1:26" ht="15.75" customHeight="1">
      <c r="A452" s="1836"/>
      <c r="B452" s="1836"/>
      <c r="C452" s="1836"/>
      <c r="D452" s="1836"/>
      <c r="E452" s="1836"/>
      <c r="F452" s="1836"/>
      <c r="G452" s="1836"/>
      <c r="H452" s="1836"/>
      <c r="I452" s="1836"/>
      <c r="J452" s="1836"/>
      <c r="K452" s="1836"/>
      <c r="L452" s="1836"/>
      <c r="M452" s="1836"/>
      <c r="N452" s="1836"/>
      <c r="O452" s="1836"/>
      <c r="P452" s="1836"/>
      <c r="Q452" s="1836"/>
      <c r="R452" s="1836"/>
      <c r="S452" s="1836"/>
      <c r="T452" s="1836"/>
      <c r="U452" s="1836"/>
      <c r="V452" s="1836"/>
      <c r="W452" s="1836"/>
      <c r="X452" s="1836"/>
      <c r="Y452" s="1836"/>
      <c r="Z452" s="1836"/>
    </row>
    <row r="453" spans="1:26" ht="15.75" customHeight="1">
      <c r="A453" s="1836"/>
      <c r="B453" s="1836"/>
      <c r="C453" s="1836"/>
      <c r="D453" s="1836"/>
      <c r="E453" s="1836"/>
      <c r="F453" s="1836"/>
      <c r="G453" s="1836"/>
      <c r="H453" s="1836"/>
      <c r="I453" s="1836"/>
      <c r="J453" s="1836"/>
      <c r="K453" s="1836"/>
      <c r="L453" s="1836"/>
      <c r="M453" s="1836"/>
      <c r="N453" s="1836"/>
      <c r="O453" s="1836"/>
      <c r="P453" s="1836"/>
      <c r="Q453" s="1836"/>
      <c r="R453" s="1836"/>
      <c r="S453" s="1836"/>
      <c r="T453" s="1836"/>
      <c r="U453" s="1836"/>
      <c r="V453" s="1836"/>
      <c r="W453" s="1836"/>
      <c r="X453" s="1836"/>
      <c r="Y453" s="1836"/>
      <c r="Z453" s="1836"/>
    </row>
    <row r="454" spans="1:26" ht="15.75" customHeight="1">
      <c r="A454" s="1836"/>
      <c r="B454" s="1836"/>
      <c r="C454" s="1836"/>
      <c r="D454" s="1836"/>
      <c r="E454" s="1836"/>
      <c r="F454" s="1836"/>
      <c r="G454" s="1836"/>
      <c r="H454" s="1836"/>
      <c r="I454" s="1836"/>
      <c r="J454" s="1836"/>
      <c r="K454" s="1836"/>
      <c r="L454" s="1836"/>
      <c r="M454" s="1836"/>
      <c r="N454" s="1836"/>
      <c r="O454" s="1836"/>
      <c r="P454" s="1836"/>
      <c r="Q454" s="1836"/>
      <c r="R454" s="1836"/>
      <c r="S454" s="1836"/>
      <c r="T454" s="1836"/>
      <c r="U454" s="1836"/>
      <c r="V454" s="1836"/>
      <c r="W454" s="1836"/>
      <c r="X454" s="1836"/>
      <c r="Y454" s="1836"/>
      <c r="Z454" s="1836"/>
    </row>
    <row r="455" spans="1:26" ht="15.75" customHeight="1">
      <c r="A455" s="1836"/>
      <c r="B455" s="1836"/>
      <c r="C455" s="1836"/>
      <c r="D455" s="1836"/>
      <c r="E455" s="1836"/>
      <c r="F455" s="1836"/>
      <c r="G455" s="1836"/>
      <c r="H455" s="1836"/>
      <c r="I455" s="1836"/>
      <c r="J455" s="1836"/>
      <c r="K455" s="1836"/>
      <c r="L455" s="1836"/>
      <c r="M455" s="1836"/>
      <c r="N455" s="1836"/>
      <c r="O455" s="1836"/>
      <c r="P455" s="1836"/>
      <c r="Q455" s="1836"/>
      <c r="R455" s="1836"/>
      <c r="S455" s="1836"/>
      <c r="T455" s="1836"/>
      <c r="U455" s="1836"/>
      <c r="V455" s="1836"/>
      <c r="W455" s="1836"/>
      <c r="X455" s="1836"/>
      <c r="Y455" s="1836"/>
      <c r="Z455" s="1836"/>
    </row>
    <row r="456" spans="1:26" ht="15.75" customHeight="1">
      <c r="A456" s="1836"/>
      <c r="B456" s="1836"/>
      <c r="C456" s="1836"/>
      <c r="D456" s="1836"/>
      <c r="E456" s="1836"/>
      <c r="F456" s="1836"/>
      <c r="G456" s="1836"/>
      <c r="H456" s="1836"/>
      <c r="I456" s="1836"/>
      <c r="J456" s="1836"/>
      <c r="K456" s="1836"/>
      <c r="L456" s="1836"/>
      <c r="M456" s="1836"/>
      <c r="N456" s="1836"/>
      <c r="O456" s="1836"/>
      <c r="P456" s="1836"/>
      <c r="Q456" s="1836"/>
      <c r="R456" s="1836"/>
      <c r="S456" s="1836"/>
      <c r="T456" s="1836"/>
      <c r="U456" s="1836"/>
      <c r="V456" s="1836"/>
      <c r="W456" s="1836"/>
      <c r="X456" s="1836"/>
      <c r="Y456" s="1836"/>
      <c r="Z456" s="1836"/>
    </row>
    <row r="457" spans="1:26" ht="15.75" customHeight="1">
      <c r="A457" s="1836"/>
      <c r="B457" s="1836"/>
      <c r="C457" s="1836"/>
      <c r="D457" s="1836"/>
      <c r="E457" s="1836"/>
      <c r="F457" s="1836"/>
      <c r="G457" s="1836"/>
      <c r="H457" s="1836"/>
      <c r="I457" s="1836"/>
      <c r="J457" s="1836"/>
      <c r="K457" s="1836"/>
      <c r="L457" s="1836"/>
      <c r="M457" s="1836"/>
      <c r="N457" s="1836"/>
      <c r="O457" s="1836"/>
      <c r="P457" s="1836"/>
      <c r="Q457" s="1836"/>
      <c r="R457" s="1836"/>
      <c r="S457" s="1836"/>
      <c r="T457" s="1836"/>
      <c r="U457" s="1836"/>
      <c r="V457" s="1836"/>
      <c r="W457" s="1836"/>
      <c r="X457" s="1836"/>
      <c r="Y457" s="1836"/>
      <c r="Z457" s="1836"/>
    </row>
    <row r="458" spans="1:26" ht="15.75" customHeight="1">
      <c r="A458" s="1836"/>
      <c r="B458" s="1836"/>
      <c r="C458" s="1836"/>
      <c r="D458" s="1836"/>
      <c r="E458" s="1836"/>
      <c r="F458" s="1836"/>
      <c r="G458" s="1836"/>
      <c r="H458" s="1836"/>
      <c r="I458" s="1836"/>
      <c r="J458" s="1836"/>
      <c r="K458" s="1836"/>
      <c r="L458" s="1836"/>
      <c r="M458" s="1836"/>
      <c r="N458" s="1836"/>
      <c r="O458" s="1836"/>
      <c r="P458" s="1836"/>
      <c r="Q458" s="1836"/>
      <c r="R458" s="1836"/>
      <c r="S458" s="1836"/>
      <c r="T458" s="1836"/>
      <c r="U458" s="1836"/>
      <c r="V458" s="1836"/>
      <c r="W458" s="1836"/>
      <c r="X458" s="1836"/>
      <c r="Y458" s="1836"/>
      <c r="Z458" s="1836"/>
    </row>
    <row r="459" spans="1:26" ht="15.75" customHeight="1">
      <c r="A459" s="1836"/>
      <c r="B459" s="1836"/>
      <c r="C459" s="1836"/>
      <c r="D459" s="1836"/>
      <c r="E459" s="1836"/>
      <c r="F459" s="1836"/>
      <c r="G459" s="1836"/>
      <c r="H459" s="1836"/>
      <c r="I459" s="1836"/>
      <c r="J459" s="1836"/>
      <c r="K459" s="1836"/>
      <c r="L459" s="1836"/>
      <c r="M459" s="1836"/>
      <c r="N459" s="1836"/>
      <c r="O459" s="1836"/>
      <c r="P459" s="1836"/>
      <c r="Q459" s="1836"/>
      <c r="R459" s="1836"/>
      <c r="S459" s="1836"/>
      <c r="T459" s="1836"/>
      <c r="U459" s="1836"/>
      <c r="V459" s="1836"/>
      <c r="W459" s="1836"/>
      <c r="X459" s="1836"/>
      <c r="Y459" s="1836"/>
      <c r="Z459" s="1836"/>
    </row>
    <row r="460" spans="1:26" ht="15.75" customHeight="1">
      <c r="A460" s="1836"/>
      <c r="B460" s="1836"/>
      <c r="C460" s="1836"/>
      <c r="D460" s="1836"/>
      <c r="E460" s="1836"/>
      <c r="F460" s="1836"/>
      <c r="G460" s="1836"/>
      <c r="H460" s="1836"/>
      <c r="I460" s="1836"/>
      <c r="J460" s="1836"/>
      <c r="K460" s="1836"/>
      <c r="L460" s="1836"/>
      <c r="M460" s="1836"/>
      <c r="N460" s="1836"/>
      <c r="O460" s="1836"/>
      <c r="P460" s="1836"/>
      <c r="Q460" s="1836"/>
      <c r="R460" s="1836"/>
      <c r="S460" s="1836"/>
      <c r="T460" s="1836"/>
      <c r="U460" s="1836"/>
      <c r="V460" s="1836"/>
      <c r="W460" s="1836"/>
      <c r="X460" s="1836"/>
      <c r="Y460" s="1836"/>
      <c r="Z460" s="1836"/>
    </row>
    <row r="461" spans="1:26" ht="15.75" customHeight="1">
      <c r="A461" s="1836"/>
      <c r="B461" s="1836"/>
      <c r="C461" s="1836"/>
      <c r="D461" s="1836"/>
      <c r="E461" s="1836"/>
      <c r="F461" s="1836"/>
      <c r="G461" s="1836"/>
      <c r="H461" s="1836"/>
      <c r="I461" s="1836"/>
      <c r="J461" s="1836"/>
      <c r="K461" s="1836"/>
      <c r="L461" s="1836"/>
      <c r="M461" s="1836"/>
      <c r="N461" s="1836"/>
      <c r="O461" s="1836"/>
      <c r="P461" s="1836"/>
      <c r="Q461" s="1836"/>
      <c r="R461" s="1836"/>
      <c r="S461" s="1836"/>
      <c r="T461" s="1836"/>
      <c r="U461" s="1836"/>
      <c r="V461" s="1836"/>
      <c r="W461" s="1836"/>
      <c r="X461" s="1836"/>
      <c r="Y461" s="1836"/>
      <c r="Z461" s="1836"/>
    </row>
    <row r="462" spans="1:26" ht="15.75" customHeight="1">
      <c r="A462" s="1836"/>
      <c r="B462" s="1836"/>
      <c r="C462" s="1836"/>
      <c r="D462" s="1836"/>
      <c r="E462" s="1836"/>
      <c r="F462" s="1836"/>
      <c r="G462" s="1836"/>
      <c r="H462" s="1836"/>
      <c r="I462" s="1836"/>
      <c r="J462" s="1836"/>
      <c r="K462" s="1836"/>
      <c r="L462" s="1836"/>
      <c r="M462" s="1836"/>
      <c r="N462" s="1836"/>
      <c r="O462" s="1836"/>
      <c r="P462" s="1836"/>
      <c r="Q462" s="1836"/>
      <c r="R462" s="1836"/>
      <c r="S462" s="1836"/>
      <c r="T462" s="1836"/>
      <c r="U462" s="1836"/>
      <c r="V462" s="1836"/>
      <c r="W462" s="1836"/>
      <c r="X462" s="1836"/>
      <c r="Y462" s="1836"/>
      <c r="Z462" s="1836"/>
    </row>
    <row r="463" spans="1:26" ht="15.75" customHeight="1">
      <c r="A463" s="1836"/>
      <c r="B463" s="1836"/>
      <c r="C463" s="1836"/>
      <c r="D463" s="1836"/>
      <c r="E463" s="1836"/>
      <c r="F463" s="1836"/>
      <c r="G463" s="1836"/>
      <c r="H463" s="1836"/>
      <c r="I463" s="1836"/>
      <c r="J463" s="1836"/>
      <c r="K463" s="1836"/>
      <c r="L463" s="1836"/>
      <c r="M463" s="1836"/>
      <c r="N463" s="1836"/>
      <c r="O463" s="1836"/>
      <c r="P463" s="1836"/>
      <c r="Q463" s="1836"/>
      <c r="R463" s="1836"/>
      <c r="S463" s="1836"/>
      <c r="T463" s="1836"/>
      <c r="U463" s="1836"/>
      <c r="V463" s="1836"/>
      <c r="W463" s="1836"/>
      <c r="X463" s="1836"/>
      <c r="Y463" s="1836"/>
      <c r="Z463" s="1836"/>
    </row>
    <row r="464" spans="1:26" ht="15.75" customHeight="1">
      <c r="A464" s="1836"/>
      <c r="B464" s="1836"/>
      <c r="C464" s="1836"/>
      <c r="D464" s="1836"/>
      <c r="E464" s="1836"/>
      <c r="F464" s="1836"/>
      <c r="G464" s="1836"/>
      <c r="H464" s="1836"/>
      <c r="I464" s="1836"/>
      <c r="J464" s="1836"/>
      <c r="K464" s="1836"/>
      <c r="L464" s="1836"/>
      <c r="M464" s="1836"/>
      <c r="N464" s="1836"/>
      <c r="O464" s="1836"/>
      <c r="P464" s="1836"/>
      <c r="Q464" s="1836"/>
      <c r="R464" s="1836"/>
      <c r="S464" s="1836"/>
      <c r="T464" s="1836"/>
      <c r="U464" s="1836"/>
      <c r="V464" s="1836"/>
      <c r="W464" s="1836"/>
      <c r="X464" s="1836"/>
      <c r="Y464" s="1836"/>
      <c r="Z464" s="1836"/>
    </row>
    <row r="465" spans="1:26" ht="15.75" customHeight="1">
      <c r="A465" s="1836"/>
      <c r="B465" s="1836"/>
      <c r="C465" s="1836"/>
      <c r="D465" s="1836"/>
      <c r="E465" s="1836"/>
      <c r="F465" s="1836"/>
      <c r="G465" s="1836"/>
      <c r="H465" s="1836"/>
      <c r="I465" s="1836"/>
      <c r="J465" s="1836"/>
      <c r="K465" s="1836"/>
      <c r="L465" s="1836"/>
      <c r="M465" s="1836"/>
      <c r="N465" s="1836"/>
      <c r="O465" s="1836"/>
      <c r="P465" s="1836"/>
      <c r="Q465" s="1836"/>
      <c r="R465" s="1836"/>
      <c r="S465" s="1836"/>
      <c r="T465" s="1836"/>
      <c r="U465" s="1836"/>
      <c r="V465" s="1836"/>
      <c r="W465" s="1836"/>
      <c r="X465" s="1836"/>
      <c r="Y465" s="1836"/>
      <c r="Z465" s="1836"/>
    </row>
    <row r="466" spans="1:26" ht="15.75" customHeight="1">
      <c r="A466" s="1836"/>
      <c r="B466" s="1836"/>
      <c r="C466" s="1836"/>
      <c r="D466" s="1836"/>
      <c r="E466" s="1836"/>
      <c r="F466" s="1836"/>
      <c r="G466" s="1836"/>
      <c r="H466" s="1836"/>
      <c r="I466" s="1836"/>
      <c r="J466" s="1836"/>
      <c r="K466" s="1836"/>
      <c r="L466" s="1836"/>
      <c r="M466" s="1836"/>
      <c r="N466" s="1836"/>
      <c r="O466" s="1836"/>
      <c r="P466" s="1836"/>
      <c r="Q466" s="1836"/>
      <c r="R466" s="1836"/>
      <c r="S466" s="1836"/>
      <c r="T466" s="1836"/>
      <c r="U466" s="1836"/>
      <c r="V466" s="1836"/>
      <c r="W466" s="1836"/>
      <c r="X466" s="1836"/>
      <c r="Y466" s="1836"/>
      <c r="Z466" s="1836"/>
    </row>
    <row r="467" spans="1:26" ht="15.75" customHeight="1">
      <c r="A467" s="1836"/>
      <c r="B467" s="1836"/>
      <c r="C467" s="1836"/>
      <c r="D467" s="1836"/>
      <c r="E467" s="1836"/>
      <c r="F467" s="1836"/>
      <c r="G467" s="1836"/>
      <c r="H467" s="1836"/>
      <c r="I467" s="1836"/>
      <c r="J467" s="1836"/>
      <c r="K467" s="1836"/>
      <c r="L467" s="1836"/>
      <c r="M467" s="1836"/>
      <c r="N467" s="1836"/>
      <c r="O467" s="1836"/>
      <c r="P467" s="1836"/>
      <c r="Q467" s="1836"/>
      <c r="R467" s="1836"/>
      <c r="S467" s="1836"/>
      <c r="T467" s="1836"/>
      <c r="U467" s="1836"/>
      <c r="V467" s="1836"/>
      <c r="W467" s="1836"/>
      <c r="X467" s="1836"/>
      <c r="Y467" s="1836"/>
      <c r="Z467" s="1836"/>
    </row>
    <row r="468" spans="1:26" ht="15.75" customHeight="1">
      <c r="A468" s="1836"/>
      <c r="B468" s="1836"/>
      <c r="C468" s="1836"/>
      <c r="D468" s="1836"/>
      <c r="E468" s="1836"/>
      <c r="F468" s="1836"/>
      <c r="G468" s="1836"/>
      <c r="H468" s="1836"/>
      <c r="I468" s="1836"/>
      <c r="J468" s="1836"/>
      <c r="K468" s="1836"/>
      <c r="L468" s="1836"/>
      <c r="M468" s="1836"/>
      <c r="N468" s="1836"/>
      <c r="O468" s="1836"/>
      <c r="P468" s="1836"/>
      <c r="Q468" s="1836"/>
      <c r="R468" s="1836"/>
      <c r="S468" s="1836"/>
      <c r="T468" s="1836"/>
      <c r="U468" s="1836"/>
      <c r="V468" s="1836"/>
      <c r="W468" s="1836"/>
      <c r="X468" s="1836"/>
      <c r="Y468" s="1836"/>
      <c r="Z468" s="1836"/>
    </row>
    <row r="469" spans="1:26" ht="15.75" customHeight="1">
      <c r="A469" s="1836"/>
      <c r="B469" s="1836"/>
      <c r="C469" s="1836"/>
      <c r="D469" s="1836"/>
      <c r="E469" s="1836"/>
      <c r="F469" s="1836"/>
      <c r="G469" s="1836"/>
      <c r="H469" s="1836"/>
      <c r="I469" s="1836"/>
      <c r="J469" s="1836"/>
      <c r="K469" s="1836"/>
      <c r="L469" s="1836"/>
      <c r="M469" s="1836"/>
      <c r="N469" s="1836"/>
      <c r="O469" s="1836"/>
      <c r="P469" s="1836"/>
      <c r="Q469" s="1836"/>
      <c r="R469" s="1836"/>
      <c r="S469" s="1836"/>
      <c r="T469" s="1836"/>
      <c r="U469" s="1836"/>
      <c r="V469" s="1836"/>
      <c r="W469" s="1836"/>
      <c r="X469" s="1836"/>
      <c r="Y469" s="1836"/>
      <c r="Z469" s="1836"/>
    </row>
    <row r="470" spans="1:26" ht="15.75" customHeight="1">
      <c r="A470" s="1836"/>
      <c r="B470" s="1836"/>
      <c r="C470" s="1836"/>
      <c r="D470" s="1836"/>
      <c r="E470" s="1836"/>
      <c r="F470" s="1836"/>
      <c r="G470" s="1836"/>
      <c r="H470" s="1836"/>
      <c r="I470" s="1836"/>
      <c r="J470" s="1836"/>
      <c r="K470" s="1836"/>
      <c r="L470" s="1836"/>
      <c r="M470" s="1836"/>
      <c r="N470" s="1836"/>
      <c r="O470" s="1836"/>
      <c r="P470" s="1836"/>
      <c r="Q470" s="1836"/>
      <c r="R470" s="1836"/>
      <c r="S470" s="1836"/>
      <c r="T470" s="1836"/>
      <c r="U470" s="1836"/>
      <c r="V470" s="1836"/>
      <c r="W470" s="1836"/>
      <c r="X470" s="1836"/>
      <c r="Y470" s="1836"/>
      <c r="Z470" s="1836"/>
    </row>
    <row r="471" spans="1:26" ht="15.75" customHeight="1">
      <c r="A471" s="1836"/>
      <c r="B471" s="1836"/>
      <c r="C471" s="1836"/>
      <c r="D471" s="1836"/>
      <c r="E471" s="1836"/>
      <c r="F471" s="1836"/>
      <c r="G471" s="1836"/>
      <c r="H471" s="1836"/>
      <c r="I471" s="1836"/>
      <c r="J471" s="1836"/>
      <c r="K471" s="1836"/>
      <c r="L471" s="1836"/>
      <c r="M471" s="1836"/>
      <c r="N471" s="1836"/>
      <c r="O471" s="1836"/>
      <c r="P471" s="1836"/>
      <c r="Q471" s="1836"/>
      <c r="R471" s="1836"/>
      <c r="S471" s="1836"/>
      <c r="T471" s="1836"/>
      <c r="U471" s="1836"/>
      <c r="V471" s="1836"/>
      <c r="W471" s="1836"/>
      <c r="X471" s="1836"/>
      <c r="Y471" s="1836"/>
      <c r="Z471" s="1836"/>
    </row>
    <row r="472" spans="1:26" ht="15.75" customHeight="1">
      <c r="A472" s="1836"/>
      <c r="B472" s="1836"/>
      <c r="C472" s="1836"/>
      <c r="D472" s="1836"/>
      <c r="E472" s="1836"/>
      <c r="F472" s="1836"/>
      <c r="G472" s="1836"/>
      <c r="H472" s="1836"/>
      <c r="I472" s="1836"/>
      <c r="J472" s="1836"/>
      <c r="K472" s="1836"/>
      <c r="L472" s="1836"/>
      <c r="M472" s="1836"/>
      <c r="N472" s="1836"/>
      <c r="O472" s="1836"/>
      <c r="P472" s="1836"/>
      <c r="Q472" s="1836"/>
      <c r="R472" s="1836"/>
      <c r="S472" s="1836"/>
      <c r="T472" s="1836"/>
      <c r="U472" s="1836"/>
      <c r="V472" s="1836"/>
      <c r="W472" s="1836"/>
      <c r="X472" s="1836"/>
      <c r="Y472" s="1836"/>
      <c r="Z472" s="1836"/>
    </row>
    <row r="473" spans="1:26" ht="15.75" customHeight="1">
      <c r="A473" s="1836"/>
      <c r="B473" s="1836"/>
      <c r="C473" s="1836"/>
      <c r="D473" s="1836"/>
      <c r="E473" s="1836"/>
      <c r="F473" s="1836"/>
      <c r="G473" s="1836"/>
      <c r="H473" s="1836"/>
      <c r="I473" s="1836"/>
      <c r="J473" s="1836"/>
      <c r="K473" s="1836"/>
      <c r="L473" s="1836"/>
      <c r="M473" s="1836"/>
      <c r="N473" s="1836"/>
      <c r="O473" s="1836"/>
      <c r="P473" s="1836"/>
      <c r="Q473" s="1836"/>
      <c r="R473" s="1836"/>
      <c r="S473" s="1836"/>
      <c r="T473" s="1836"/>
      <c r="U473" s="1836"/>
      <c r="V473" s="1836"/>
      <c r="W473" s="1836"/>
      <c r="X473" s="1836"/>
      <c r="Y473" s="1836"/>
      <c r="Z473" s="1836"/>
    </row>
    <row r="474" spans="1:26" ht="15.75" customHeight="1">
      <c r="A474" s="1836"/>
      <c r="B474" s="1836"/>
      <c r="C474" s="1836"/>
      <c r="D474" s="1836"/>
      <c r="E474" s="1836"/>
      <c r="F474" s="1836"/>
      <c r="G474" s="1836"/>
      <c r="H474" s="1836"/>
      <c r="I474" s="1836"/>
      <c r="J474" s="1836"/>
      <c r="K474" s="1836"/>
      <c r="L474" s="1836"/>
      <c r="M474" s="1836"/>
      <c r="N474" s="1836"/>
      <c r="O474" s="1836"/>
      <c r="P474" s="1836"/>
      <c r="Q474" s="1836"/>
      <c r="R474" s="1836"/>
      <c r="S474" s="1836"/>
      <c r="T474" s="1836"/>
      <c r="U474" s="1836"/>
      <c r="V474" s="1836"/>
      <c r="W474" s="1836"/>
      <c r="X474" s="1836"/>
      <c r="Y474" s="1836"/>
      <c r="Z474" s="1836"/>
    </row>
    <row r="475" spans="1:26" ht="15.75" customHeight="1">
      <c r="A475" s="1836"/>
      <c r="B475" s="1836"/>
      <c r="C475" s="1836"/>
      <c r="D475" s="1836"/>
      <c r="E475" s="1836"/>
      <c r="F475" s="1836"/>
      <c r="G475" s="1836"/>
      <c r="H475" s="1836"/>
      <c r="I475" s="1836"/>
      <c r="J475" s="1836"/>
      <c r="K475" s="1836"/>
      <c r="L475" s="1836"/>
      <c r="M475" s="1836"/>
      <c r="N475" s="1836"/>
      <c r="O475" s="1836"/>
      <c r="P475" s="1836"/>
      <c r="Q475" s="1836"/>
      <c r="R475" s="1836"/>
      <c r="S475" s="1836"/>
      <c r="T475" s="1836"/>
      <c r="U475" s="1836"/>
      <c r="V475" s="1836"/>
      <c r="W475" s="1836"/>
      <c r="X475" s="1836"/>
      <c r="Y475" s="1836"/>
      <c r="Z475" s="1836"/>
    </row>
    <row r="476" spans="1:26" ht="15.75" customHeight="1">
      <c r="A476" s="1836"/>
      <c r="B476" s="1836"/>
      <c r="C476" s="1836"/>
      <c r="D476" s="1836"/>
      <c r="E476" s="1836"/>
      <c r="F476" s="1836"/>
      <c r="G476" s="1836"/>
      <c r="H476" s="1836"/>
      <c r="I476" s="1836"/>
      <c r="J476" s="1836"/>
      <c r="K476" s="1836"/>
      <c r="L476" s="1836"/>
      <c r="M476" s="1836"/>
      <c r="N476" s="1836"/>
      <c r="O476" s="1836"/>
      <c r="P476" s="1836"/>
      <c r="Q476" s="1836"/>
      <c r="R476" s="1836"/>
      <c r="S476" s="1836"/>
      <c r="T476" s="1836"/>
      <c r="U476" s="1836"/>
      <c r="V476" s="1836"/>
      <c r="W476" s="1836"/>
      <c r="X476" s="1836"/>
      <c r="Y476" s="1836"/>
      <c r="Z476" s="1836"/>
    </row>
    <row r="477" spans="1:26" ht="15.75" customHeight="1">
      <c r="A477" s="1836"/>
      <c r="B477" s="1836"/>
      <c r="C477" s="1836"/>
      <c r="D477" s="1836"/>
      <c r="E477" s="1836"/>
      <c r="F477" s="1836"/>
      <c r="G477" s="1836"/>
      <c r="H477" s="1836"/>
      <c r="I477" s="1836"/>
      <c r="J477" s="1836"/>
      <c r="K477" s="1836"/>
      <c r="L477" s="1836"/>
      <c r="M477" s="1836"/>
      <c r="N477" s="1836"/>
      <c r="O477" s="1836"/>
      <c r="P477" s="1836"/>
      <c r="Q477" s="1836"/>
      <c r="R477" s="1836"/>
      <c r="S477" s="1836"/>
      <c r="T477" s="1836"/>
      <c r="U477" s="1836"/>
      <c r="V477" s="1836"/>
      <c r="W477" s="1836"/>
      <c r="X477" s="1836"/>
      <c r="Y477" s="1836"/>
      <c r="Z477" s="1836"/>
    </row>
    <row r="478" spans="1:26" ht="15.75" customHeight="1">
      <c r="A478" s="1836"/>
      <c r="B478" s="1836"/>
      <c r="C478" s="1836"/>
      <c r="D478" s="1836"/>
      <c r="E478" s="1836"/>
      <c r="F478" s="1836"/>
      <c r="G478" s="1836"/>
      <c r="H478" s="1836"/>
      <c r="I478" s="1836"/>
      <c r="J478" s="1836"/>
      <c r="K478" s="1836"/>
      <c r="L478" s="1836"/>
      <c r="M478" s="1836"/>
      <c r="N478" s="1836"/>
      <c r="O478" s="1836"/>
      <c r="P478" s="1836"/>
      <c r="Q478" s="1836"/>
      <c r="R478" s="1836"/>
      <c r="S478" s="1836"/>
      <c r="T478" s="1836"/>
      <c r="U478" s="1836"/>
      <c r="V478" s="1836"/>
      <c r="W478" s="1836"/>
      <c r="X478" s="1836"/>
      <c r="Y478" s="1836"/>
      <c r="Z478" s="1836"/>
    </row>
    <row r="479" spans="1:26" ht="15.75" customHeight="1">
      <c r="A479" s="1836"/>
      <c r="B479" s="1836"/>
      <c r="C479" s="1836"/>
      <c r="D479" s="1836"/>
      <c r="E479" s="1836"/>
      <c r="F479" s="1836"/>
      <c r="G479" s="1836"/>
      <c r="H479" s="1836"/>
      <c r="I479" s="1836"/>
      <c r="J479" s="1836"/>
      <c r="K479" s="1836"/>
      <c r="L479" s="1836"/>
      <c r="M479" s="1836"/>
      <c r="N479" s="1836"/>
      <c r="O479" s="1836"/>
      <c r="P479" s="1836"/>
      <c r="Q479" s="1836"/>
      <c r="R479" s="1836"/>
      <c r="S479" s="1836"/>
      <c r="T479" s="1836"/>
      <c r="U479" s="1836"/>
      <c r="V479" s="1836"/>
      <c r="W479" s="1836"/>
      <c r="X479" s="1836"/>
      <c r="Y479" s="1836"/>
      <c r="Z479" s="1836"/>
    </row>
    <row r="480" spans="1:26" ht="15.75" customHeight="1">
      <c r="A480" s="1836"/>
      <c r="B480" s="1836"/>
      <c r="C480" s="1836"/>
      <c r="D480" s="1836"/>
      <c r="E480" s="1836"/>
      <c r="F480" s="1836"/>
      <c r="G480" s="1836"/>
      <c r="H480" s="1836"/>
      <c r="I480" s="1836"/>
      <c r="J480" s="1836"/>
      <c r="K480" s="1836"/>
      <c r="L480" s="1836"/>
      <c r="M480" s="1836"/>
      <c r="N480" s="1836"/>
      <c r="O480" s="1836"/>
      <c r="P480" s="1836"/>
      <c r="Q480" s="1836"/>
      <c r="R480" s="1836"/>
      <c r="S480" s="1836"/>
      <c r="T480" s="1836"/>
      <c r="U480" s="1836"/>
      <c r="V480" s="1836"/>
      <c r="W480" s="1836"/>
      <c r="X480" s="1836"/>
      <c r="Y480" s="1836"/>
      <c r="Z480" s="1836"/>
    </row>
    <row r="481" spans="1:26" ht="15.75" customHeight="1">
      <c r="A481" s="1836"/>
      <c r="B481" s="1836"/>
      <c r="C481" s="1836"/>
      <c r="D481" s="1836"/>
      <c r="E481" s="1836"/>
      <c r="F481" s="1836"/>
      <c r="G481" s="1836"/>
      <c r="H481" s="1836"/>
      <c r="I481" s="1836"/>
      <c r="J481" s="1836"/>
      <c r="K481" s="1836"/>
      <c r="L481" s="1836"/>
      <c r="M481" s="1836"/>
      <c r="N481" s="1836"/>
      <c r="O481" s="1836"/>
      <c r="P481" s="1836"/>
      <c r="Q481" s="1836"/>
      <c r="R481" s="1836"/>
      <c r="S481" s="1836"/>
      <c r="T481" s="1836"/>
      <c r="U481" s="1836"/>
      <c r="V481" s="1836"/>
      <c r="W481" s="1836"/>
      <c r="X481" s="1836"/>
      <c r="Y481" s="1836"/>
      <c r="Z481" s="1836"/>
    </row>
    <row r="482" spans="1:26" ht="15.75" customHeight="1">
      <c r="A482" s="1836"/>
      <c r="B482" s="1836"/>
      <c r="C482" s="1836"/>
      <c r="D482" s="1836"/>
      <c r="E482" s="1836"/>
      <c r="F482" s="1836"/>
      <c r="G482" s="1836"/>
      <c r="H482" s="1836"/>
      <c r="I482" s="1836"/>
      <c r="J482" s="1836"/>
      <c r="K482" s="1836"/>
      <c r="L482" s="1836"/>
      <c r="M482" s="1836"/>
      <c r="N482" s="1836"/>
      <c r="O482" s="1836"/>
      <c r="P482" s="1836"/>
      <c r="Q482" s="1836"/>
      <c r="R482" s="1836"/>
      <c r="S482" s="1836"/>
      <c r="T482" s="1836"/>
      <c r="U482" s="1836"/>
      <c r="V482" s="1836"/>
      <c r="W482" s="1836"/>
      <c r="X482" s="1836"/>
      <c r="Y482" s="1836"/>
      <c r="Z482" s="1836"/>
    </row>
    <row r="483" spans="1:26" ht="15.75" customHeight="1">
      <c r="A483" s="1836"/>
      <c r="B483" s="1836"/>
      <c r="C483" s="1836"/>
      <c r="D483" s="1836"/>
      <c r="E483" s="1836"/>
      <c r="F483" s="1836"/>
      <c r="G483" s="1836"/>
      <c r="H483" s="1836"/>
      <c r="I483" s="1836"/>
      <c r="J483" s="1836"/>
      <c r="K483" s="1836"/>
      <c r="L483" s="1836"/>
      <c r="M483" s="1836"/>
      <c r="N483" s="1836"/>
      <c r="O483" s="1836"/>
      <c r="P483" s="1836"/>
      <c r="Q483" s="1836"/>
      <c r="R483" s="1836"/>
      <c r="S483" s="1836"/>
      <c r="T483" s="1836"/>
      <c r="U483" s="1836"/>
      <c r="V483" s="1836"/>
      <c r="W483" s="1836"/>
      <c r="X483" s="1836"/>
      <c r="Y483" s="1836"/>
      <c r="Z483" s="1836"/>
    </row>
    <row r="484" spans="1:26" ht="15.75" customHeight="1">
      <c r="A484" s="1836"/>
      <c r="B484" s="1836"/>
      <c r="C484" s="1836"/>
      <c r="D484" s="1836"/>
      <c r="E484" s="1836"/>
      <c r="F484" s="1836"/>
      <c r="G484" s="1836"/>
      <c r="H484" s="1836"/>
      <c r="I484" s="1836"/>
      <c r="J484" s="1836"/>
      <c r="K484" s="1836"/>
      <c r="L484" s="1836"/>
      <c r="M484" s="1836"/>
      <c r="N484" s="1836"/>
      <c r="O484" s="1836"/>
      <c r="P484" s="1836"/>
      <c r="Q484" s="1836"/>
      <c r="R484" s="1836"/>
      <c r="S484" s="1836"/>
      <c r="T484" s="1836"/>
      <c r="U484" s="1836"/>
      <c r="V484" s="1836"/>
      <c r="W484" s="1836"/>
      <c r="X484" s="1836"/>
      <c r="Y484" s="1836"/>
      <c r="Z484" s="1836"/>
    </row>
    <row r="485" spans="1:26" ht="15.75" customHeight="1">
      <c r="A485" s="1836"/>
      <c r="B485" s="1836"/>
      <c r="C485" s="1836"/>
      <c r="D485" s="1836"/>
      <c r="E485" s="1836"/>
      <c r="F485" s="1836"/>
      <c r="G485" s="1836"/>
      <c r="H485" s="1836"/>
      <c r="I485" s="1836"/>
      <c r="J485" s="1836"/>
      <c r="K485" s="1836"/>
      <c r="L485" s="1836"/>
      <c r="M485" s="1836"/>
      <c r="N485" s="1836"/>
      <c r="O485" s="1836"/>
      <c r="P485" s="1836"/>
      <c r="Q485" s="1836"/>
      <c r="R485" s="1836"/>
      <c r="S485" s="1836"/>
      <c r="T485" s="1836"/>
      <c r="U485" s="1836"/>
      <c r="V485" s="1836"/>
      <c r="W485" s="1836"/>
      <c r="X485" s="1836"/>
      <c r="Y485" s="1836"/>
      <c r="Z485" s="1836"/>
    </row>
    <row r="486" spans="1:26" ht="15.75" customHeight="1">
      <c r="A486" s="1836"/>
      <c r="B486" s="1836"/>
      <c r="C486" s="1836"/>
      <c r="D486" s="1836"/>
      <c r="E486" s="1836"/>
      <c r="F486" s="1836"/>
      <c r="G486" s="1836"/>
      <c r="H486" s="1836"/>
      <c r="I486" s="1836"/>
      <c r="J486" s="1836"/>
      <c r="K486" s="1836"/>
      <c r="L486" s="1836"/>
      <c r="M486" s="1836"/>
      <c r="N486" s="1836"/>
      <c r="O486" s="1836"/>
      <c r="P486" s="1836"/>
      <c r="Q486" s="1836"/>
      <c r="R486" s="1836"/>
      <c r="S486" s="1836"/>
      <c r="T486" s="1836"/>
      <c r="U486" s="1836"/>
      <c r="V486" s="1836"/>
      <c r="W486" s="1836"/>
      <c r="X486" s="1836"/>
      <c r="Y486" s="1836"/>
      <c r="Z486" s="1836"/>
    </row>
    <row r="487" spans="1:26" ht="15.75" customHeight="1">
      <c r="A487" s="1836"/>
      <c r="B487" s="1836"/>
      <c r="C487" s="1836"/>
      <c r="D487" s="1836"/>
      <c r="E487" s="1836"/>
      <c r="F487" s="1836"/>
      <c r="G487" s="1836"/>
      <c r="H487" s="1836"/>
      <c r="I487" s="1836"/>
      <c r="J487" s="1836"/>
      <c r="K487" s="1836"/>
      <c r="L487" s="1836"/>
      <c r="M487" s="1836"/>
      <c r="N487" s="1836"/>
      <c r="O487" s="1836"/>
      <c r="P487" s="1836"/>
      <c r="Q487" s="1836"/>
      <c r="R487" s="1836"/>
      <c r="S487" s="1836"/>
      <c r="T487" s="1836"/>
      <c r="U487" s="1836"/>
      <c r="V487" s="1836"/>
      <c r="W487" s="1836"/>
      <c r="X487" s="1836"/>
      <c r="Y487" s="1836"/>
      <c r="Z487" s="1836"/>
    </row>
    <row r="488" spans="1:26" ht="15.75" customHeight="1">
      <c r="A488" s="1836"/>
      <c r="B488" s="1836"/>
      <c r="C488" s="1836"/>
      <c r="D488" s="1836"/>
      <c r="E488" s="1836"/>
      <c r="F488" s="1836"/>
      <c r="G488" s="1836"/>
      <c r="H488" s="1836"/>
      <c r="I488" s="1836"/>
      <c r="J488" s="1836"/>
      <c r="K488" s="1836"/>
      <c r="L488" s="1836"/>
      <c r="M488" s="1836"/>
      <c r="N488" s="1836"/>
      <c r="O488" s="1836"/>
      <c r="P488" s="1836"/>
      <c r="Q488" s="1836"/>
      <c r="R488" s="1836"/>
      <c r="S488" s="1836"/>
      <c r="T488" s="1836"/>
      <c r="U488" s="1836"/>
      <c r="V488" s="1836"/>
      <c r="W488" s="1836"/>
      <c r="X488" s="1836"/>
      <c r="Y488" s="1836"/>
      <c r="Z488" s="1836"/>
    </row>
    <row r="489" spans="1:26" ht="15.75" customHeight="1">
      <c r="A489" s="1836"/>
      <c r="B489" s="1836"/>
      <c r="C489" s="1836"/>
      <c r="D489" s="1836"/>
      <c r="E489" s="1836"/>
      <c r="F489" s="1836"/>
      <c r="G489" s="1836"/>
      <c r="H489" s="1836"/>
      <c r="I489" s="1836"/>
      <c r="J489" s="1836"/>
      <c r="K489" s="1836"/>
      <c r="L489" s="1836"/>
      <c r="M489" s="1836"/>
      <c r="N489" s="1836"/>
      <c r="O489" s="1836"/>
      <c r="P489" s="1836"/>
      <c r="Q489" s="1836"/>
      <c r="R489" s="1836"/>
      <c r="S489" s="1836"/>
      <c r="T489" s="1836"/>
      <c r="U489" s="1836"/>
      <c r="V489" s="1836"/>
      <c r="W489" s="1836"/>
      <c r="X489" s="1836"/>
      <c r="Y489" s="1836"/>
      <c r="Z489" s="1836"/>
    </row>
    <row r="490" spans="1:26" ht="15.75" customHeight="1">
      <c r="A490" s="1836"/>
      <c r="B490" s="1836"/>
      <c r="C490" s="1836"/>
      <c r="D490" s="1836"/>
      <c r="E490" s="1836"/>
      <c r="F490" s="1836"/>
      <c r="G490" s="1836"/>
      <c r="H490" s="1836"/>
      <c r="I490" s="1836"/>
      <c r="J490" s="1836"/>
      <c r="K490" s="1836"/>
      <c r="L490" s="1836"/>
      <c r="M490" s="1836"/>
      <c r="N490" s="1836"/>
      <c r="O490" s="1836"/>
      <c r="P490" s="1836"/>
      <c r="Q490" s="1836"/>
      <c r="R490" s="1836"/>
      <c r="S490" s="1836"/>
      <c r="T490" s="1836"/>
      <c r="U490" s="1836"/>
      <c r="V490" s="1836"/>
      <c r="W490" s="1836"/>
      <c r="X490" s="1836"/>
      <c r="Y490" s="1836"/>
      <c r="Z490" s="1836"/>
    </row>
    <row r="491" spans="1:26" ht="15.75" customHeight="1">
      <c r="A491" s="1836"/>
      <c r="B491" s="1836"/>
      <c r="C491" s="1836"/>
      <c r="D491" s="1836"/>
      <c r="E491" s="1836"/>
      <c r="F491" s="1836"/>
      <c r="G491" s="1836"/>
      <c r="H491" s="1836"/>
      <c r="I491" s="1836"/>
      <c r="J491" s="1836"/>
      <c r="K491" s="1836"/>
      <c r="L491" s="1836"/>
      <c r="M491" s="1836"/>
      <c r="N491" s="1836"/>
      <c r="O491" s="1836"/>
      <c r="P491" s="1836"/>
      <c r="Q491" s="1836"/>
      <c r="R491" s="1836"/>
      <c r="S491" s="1836"/>
      <c r="T491" s="1836"/>
      <c r="U491" s="1836"/>
      <c r="V491" s="1836"/>
      <c r="W491" s="1836"/>
      <c r="X491" s="1836"/>
      <c r="Y491" s="1836"/>
      <c r="Z491" s="1836"/>
    </row>
    <row r="492" spans="1:26" ht="15.75" customHeight="1">
      <c r="A492" s="1836"/>
      <c r="B492" s="1836"/>
      <c r="C492" s="1836"/>
      <c r="D492" s="1836"/>
      <c r="E492" s="1836"/>
      <c r="F492" s="1836"/>
      <c r="G492" s="1836"/>
      <c r="H492" s="1836"/>
      <c r="I492" s="1836"/>
      <c r="J492" s="1836"/>
      <c r="K492" s="1836"/>
      <c r="L492" s="1836"/>
      <c r="M492" s="1836"/>
      <c r="N492" s="1836"/>
      <c r="O492" s="1836"/>
      <c r="P492" s="1836"/>
      <c r="Q492" s="1836"/>
      <c r="R492" s="1836"/>
      <c r="S492" s="1836"/>
      <c r="T492" s="1836"/>
      <c r="U492" s="1836"/>
      <c r="V492" s="1836"/>
      <c r="W492" s="1836"/>
      <c r="X492" s="1836"/>
      <c r="Y492" s="1836"/>
      <c r="Z492" s="1836"/>
    </row>
    <row r="493" spans="1:26" ht="15.75" customHeight="1">
      <c r="A493" s="1836"/>
      <c r="B493" s="1836"/>
      <c r="C493" s="1836"/>
      <c r="D493" s="1836"/>
      <c r="E493" s="1836"/>
      <c r="F493" s="1836"/>
      <c r="G493" s="1836"/>
      <c r="H493" s="1836"/>
      <c r="I493" s="1836"/>
      <c r="J493" s="1836"/>
      <c r="K493" s="1836"/>
      <c r="L493" s="1836"/>
      <c r="M493" s="1836"/>
      <c r="N493" s="1836"/>
      <c r="O493" s="1836"/>
      <c r="P493" s="1836"/>
      <c r="Q493" s="1836"/>
      <c r="R493" s="1836"/>
      <c r="S493" s="1836"/>
      <c r="T493" s="1836"/>
      <c r="U493" s="1836"/>
      <c r="V493" s="1836"/>
      <c r="W493" s="1836"/>
      <c r="X493" s="1836"/>
      <c r="Y493" s="1836"/>
      <c r="Z493" s="1836"/>
    </row>
    <row r="494" spans="1:26" ht="15.75" customHeight="1">
      <c r="A494" s="1836"/>
      <c r="B494" s="1836"/>
      <c r="C494" s="1836"/>
      <c r="D494" s="1836"/>
      <c r="E494" s="1836"/>
      <c r="F494" s="1836"/>
      <c r="G494" s="1836"/>
      <c r="H494" s="1836"/>
      <c r="I494" s="1836"/>
      <c r="J494" s="1836"/>
      <c r="K494" s="1836"/>
      <c r="L494" s="1836"/>
      <c r="M494" s="1836"/>
      <c r="N494" s="1836"/>
      <c r="O494" s="1836"/>
      <c r="P494" s="1836"/>
      <c r="Q494" s="1836"/>
      <c r="R494" s="1836"/>
      <c r="S494" s="1836"/>
      <c r="T494" s="1836"/>
      <c r="U494" s="1836"/>
      <c r="V494" s="1836"/>
      <c r="W494" s="1836"/>
      <c r="X494" s="1836"/>
      <c r="Y494" s="1836"/>
      <c r="Z494" s="1836"/>
    </row>
    <row r="495" spans="1:26" ht="15.75" customHeight="1">
      <c r="A495" s="1836"/>
      <c r="B495" s="1836"/>
      <c r="C495" s="1836"/>
      <c r="D495" s="1836"/>
      <c r="E495" s="1836"/>
      <c r="F495" s="1836"/>
      <c r="G495" s="1836"/>
      <c r="H495" s="1836"/>
      <c r="I495" s="1836"/>
      <c r="J495" s="1836"/>
      <c r="K495" s="1836"/>
      <c r="L495" s="1836"/>
      <c r="M495" s="1836"/>
      <c r="N495" s="1836"/>
      <c r="O495" s="1836"/>
      <c r="P495" s="1836"/>
      <c r="Q495" s="1836"/>
      <c r="R495" s="1836"/>
      <c r="S495" s="1836"/>
      <c r="T495" s="1836"/>
      <c r="U495" s="1836"/>
      <c r="V495" s="1836"/>
      <c r="W495" s="1836"/>
      <c r="X495" s="1836"/>
      <c r="Y495" s="1836"/>
      <c r="Z495" s="1836"/>
    </row>
    <row r="496" spans="1:26" ht="15.75" customHeight="1">
      <c r="A496" s="1836"/>
      <c r="B496" s="1836"/>
      <c r="C496" s="1836"/>
      <c r="D496" s="1836"/>
      <c r="E496" s="1836"/>
      <c r="F496" s="1836"/>
      <c r="G496" s="1836"/>
      <c r="H496" s="1836"/>
      <c r="I496" s="1836"/>
      <c r="J496" s="1836"/>
      <c r="K496" s="1836"/>
      <c r="L496" s="1836"/>
      <c r="M496" s="1836"/>
      <c r="N496" s="1836"/>
      <c r="O496" s="1836"/>
      <c r="P496" s="1836"/>
      <c r="Q496" s="1836"/>
      <c r="R496" s="1836"/>
      <c r="S496" s="1836"/>
      <c r="T496" s="1836"/>
      <c r="U496" s="1836"/>
      <c r="V496" s="1836"/>
      <c r="W496" s="1836"/>
      <c r="X496" s="1836"/>
      <c r="Y496" s="1836"/>
      <c r="Z496" s="1836"/>
    </row>
    <row r="497" spans="1:26" ht="15.75" customHeight="1">
      <c r="A497" s="1836"/>
      <c r="B497" s="1836"/>
      <c r="C497" s="1836"/>
      <c r="D497" s="1836"/>
      <c r="E497" s="1836"/>
      <c r="F497" s="1836"/>
      <c r="G497" s="1836"/>
      <c r="H497" s="1836"/>
      <c r="I497" s="1836"/>
      <c r="J497" s="1836"/>
      <c r="K497" s="1836"/>
      <c r="L497" s="1836"/>
      <c r="M497" s="1836"/>
      <c r="N497" s="1836"/>
      <c r="O497" s="1836"/>
      <c r="P497" s="1836"/>
      <c r="Q497" s="1836"/>
      <c r="R497" s="1836"/>
      <c r="S497" s="1836"/>
      <c r="T497" s="1836"/>
      <c r="U497" s="1836"/>
      <c r="V497" s="1836"/>
      <c r="W497" s="1836"/>
      <c r="X497" s="1836"/>
      <c r="Y497" s="1836"/>
      <c r="Z497" s="1836"/>
    </row>
    <row r="498" spans="1:26" ht="15.75" customHeight="1">
      <c r="A498" s="1836"/>
      <c r="B498" s="1836"/>
      <c r="C498" s="1836"/>
      <c r="D498" s="1836"/>
      <c r="E498" s="1836"/>
      <c r="F498" s="1836"/>
      <c r="G498" s="1836"/>
      <c r="H498" s="1836"/>
      <c r="I498" s="1836"/>
      <c r="J498" s="1836"/>
      <c r="K498" s="1836"/>
      <c r="L498" s="1836"/>
      <c r="M498" s="1836"/>
      <c r="N498" s="1836"/>
      <c r="O498" s="1836"/>
      <c r="P498" s="1836"/>
      <c r="Q498" s="1836"/>
      <c r="R498" s="1836"/>
      <c r="S498" s="1836"/>
      <c r="T498" s="1836"/>
      <c r="U498" s="1836"/>
      <c r="V498" s="1836"/>
      <c r="W498" s="1836"/>
      <c r="X498" s="1836"/>
      <c r="Y498" s="1836"/>
      <c r="Z498" s="1836"/>
    </row>
    <row r="499" spans="1:26" ht="15.75" customHeight="1">
      <c r="A499" s="1836"/>
      <c r="B499" s="1836"/>
      <c r="C499" s="1836"/>
      <c r="D499" s="1836"/>
      <c r="E499" s="1836"/>
      <c r="F499" s="1836"/>
      <c r="G499" s="1836"/>
      <c r="H499" s="1836"/>
      <c r="I499" s="1836"/>
      <c r="J499" s="1836"/>
      <c r="K499" s="1836"/>
      <c r="L499" s="1836"/>
      <c r="M499" s="1836"/>
      <c r="N499" s="1836"/>
      <c r="O499" s="1836"/>
      <c r="P499" s="1836"/>
      <c r="Q499" s="1836"/>
      <c r="R499" s="1836"/>
      <c r="S499" s="1836"/>
      <c r="T499" s="1836"/>
      <c r="U499" s="1836"/>
      <c r="V499" s="1836"/>
      <c r="W499" s="1836"/>
      <c r="X499" s="1836"/>
      <c r="Y499" s="1836"/>
      <c r="Z499" s="1836"/>
    </row>
    <row r="500" spans="1:26" ht="15.75" customHeight="1">
      <c r="A500" s="1836"/>
      <c r="B500" s="1836"/>
      <c r="C500" s="1836"/>
      <c r="D500" s="1836"/>
      <c r="E500" s="1836"/>
      <c r="F500" s="1836"/>
      <c r="G500" s="1836"/>
      <c r="H500" s="1836"/>
      <c r="I500" s="1836"/>
      <c r="J500" s="1836"/>
      <c r="K500" s="1836"/>
      <c r="L500" s="1836"/>
      <c r="M500" s="1836"/>
      <c r="N500" s="1836"/>
      <c r="O500" s="1836"/>
      <c r="P500" s="1836"/>
      <c r="Q500" s="1836"/>
      <c r="R500" s="1836"/>
      <c r="S500" s="1836"/>
      <c r="T500" s="1836"/>
      <c r="U500" s="1836"/>
      <c r="V500" s="1836"/>
      <c r="W500" s="1836"/>
      <c r="X500" s="1836"/>
      <c r="Y500" s="1836"/>
      <c r="Z500" s="1836"/>
    </row>
    <row r="501" spans="1:26" ht="15.75" customHeight="1">
      <c r="A501" s="1836"/>
      <c r="B501" s="1836"/>
      <c r="C501" s="1836"/>
      <c r="D501" s="1836"/>
      <c r="E501" s="1836"/>
      <c r="F501" s="1836"/>
      <c r="G501" s="1836"/>
      <c r="H501" s="1836"/>
      <c r="I501" s="1836"/>
      <c r="J501" s="1836"/>
      <c r="K501" s="1836"/>
      <c r="L501" s="1836"/>
      <c r="M501" s="1836"/>
      <c r="N501" s="1836"/>
      <c r="O501" s="1836"/>
      <c r="P501" s="1836"/>
      <c r="Q501" s="1836"/>
      <c r="R501" s="1836"/>
      <c r="S501" s="1836"/>
      <c r="T501" s="1836"/>
      <c r="U501" s="1836"/>
      <c r="V501" s="1836"/>
      <c r="W501" s="1836"/>
      <c r="X501" s="1836"/>
      <c r="Y501" s="1836"/>
      <c r="Z501" s="1836"/>
    </row>
    <row r="502" spans="1:26" ht="15.75" customHeight="1">
      <c r="A502" s="1836"/>
      <c r="B502" s="1836"/>
      <c r="C502" s="1836"/>
      <c r="D502" s="1836"/>
      <c r="E502" s="1836"/>
      <c r="F502" s="1836"/>
      <c r="G502" s="1836"/>
      <c r="H502" s="1836"/>
      <c r="I502" s="1836"/>
      <c r="J502" s="1836"/>
      <c r="K502" s="1836"/>
      <c r="L502" s="1836"/>
      <c r="M502" s="1836"/>
      <c r="N502" s="1836"/>
      <c r="O502" s="1836"/>
      <c r="P502" s="1836"/>
      <c r="Q502" s="1836"/>
      <c r="R502" s="1836"/>
      <c r="S502" s="1836"/>
      <c r="T502" s="1836"/>
      <c r="U502" s="1836"/>
      <c r="V502" s="1836"/>
      <c r="W502" s="1836"/>
      <c r="X502" s="1836"/>
      <c r="Y502" s="1836"/>
      <c r="Z502" s="1836"/>
    </row>
    <row r="503" spans="1:26" ht="15.75" customHeight="1">
      <c r="A503" s="1836"/>
      <c r="B503" s="1836"/>
      <c r="C503" s="1836"/>
      <c r="D503" s="1836"/>
      <c r="E503" s="1836"/>
      <c r="F503" s="1836"/>
      <c r="G503" s="1836"/>
      <c r="H503" s="1836"/>
      <c r="I503" s="1836"/>
      <c r="J503" s="1836"/>
      <c r="K503" s="1836"/>
      <c r="L503" s="1836"/>
      <c r="M503" s="1836"/>
      <c r="N503" s="1836"/>
      <c r="O503" s="1836"/>
      <c r="P503" s="1836"/>
      <c r="Q503" s="1836"/>
      <c r="R503" s="1836"/>
      <c r="S503" s="1836"/>
      <c r="T503" s="1836"/>
      <c r="U503" s="1836"/>
      <c r="V503" s="1836"/>
      <c r="W503" s="1836"/>
      <c r="X503" s="1836"/>
      <c r="Y503" s="1836"/>
      <c r="Z503" s="1836"/>
    </row>
    <row r="504" spans="1:26" ht="15.75" customHeight="1">
      <c r="A504" s="1836"/>
      <c r="B504" s="1836"/>
      <c r="C504" s="1836"/>
      <c r="D504" s="1836"/>
      <c r="E504" s="1836"/>
      <c r="F504" s="1836"/>
      <c r="G504" s="1836"/>
      <c r="H504" s="1836"/>
      <c r="I504" s="1836"/>
      <c r="J504" s="1836"/>
      <c r="K504" s="1836"/>
      <c r="L504" s="1836"/>
      <c r="M504" s="1836"/>
      <c r="N504" s="1836"/>
      <c r="O504" s="1836"/>
      <c r="P504" s="1836"/>
      <c r="Q504" s="1836"/>
      <c r="R504" s="1836"/>
      <c r="S504" s="1836"/>
      <c r="T504" s="1836"/>
      <c r="U504" s="1836"/>
      <c r="V504" s="1836"/>
      <c r="W504" s="1836"/>
      <c r="X504" s="1836"/>
      <c r="Y504" s="1836"/>
      <c r="Z504" s="1836"/>
    </row>
    <row r="505" spans="1:26" ht="15.75" customHeight="1">
      <c r="A505" s="1836"/>
      <c r="B505" s="1836"/>
      <c r="C505" s="1836"/>
      <c r="D505" s="1836"/>
      <c r="E505" s="1836"/>
      <c r="F505" s="1836"/>
      <c r="G505" s="1836"/>
      <c r="H505" s="1836"/>
      <c r="I505" s="1836"/>
      <c r="J505" s="1836"/>
      <c r="K505" s="1836"/>
      <c r="L505" s="1836"/>
      <c r="M505" s="1836"/>
      <c r="N505" s="1836"/>
      <c r="O505" s="1836"/>
      <c r="P505" s="1836"/>
      <c r="Q505" s="1836"/>
      <c r="R505" s="1836"/>
      <c r="S505" s="1836"/>
      <c r="T505" s="1836"/>
      <c r="U505" s="1836"/>
      <c r="V505" s="1836"/>
      <c r="W505" s="1836"/>
      <c r="X505" s="1836"/>
      <c r="Y505" s="1836"/>
      <c r="Z505" s="1836"/>
    </row>
    <row r="506" spans="1:26" ht="15.75" customHeight="1">
      <c r="A506" s="1836"/>
      <c r="B506" s="1836"/>
      <c r="C506" s="1836"/>
      <c r="D506" s="1836"/>
      <c r="E506" s="1836"/>
      <c r="F506" s="1836"/>
      <c r="G506" s="1836"/>
      <c r="H506" s="1836"/>
      <c r="I506" s="1836"/>
      <c r="J506" s="1836"/>
      <c r="K506" s="1836"/>
      <c r="L506" s="1836"/>
      <c r="M506" s="1836"/>
      <c r="N506" s="1836"/>
      <c r="O506" s="1836"/>
      <c r="P506" s="1836"/>
      <c r="Q506" s="1836"/>
      <c r="R506" s="1836"/>
      <c r="S506" s="1836"/>
      <c r="T506" s="1836"/>
      <c r="U506" s="1836"/>
      <c r="V506" s="1836"/>
      <c r="W506" s="1836"/>
      <c r="X506" s="1836"/>
      <c r="Y506" s="1836"/>
      <c r="Z506" s="1836"/>
    </row>
    <row r="507" spans="1:26" ht="15.75" customHeight="1">
      <c r="A507" s="1836"/>
      <c r="B507" s="1836"/>
      <c r="C507" s="1836"/>
      <c r="D507" s="1836"/>
      <c r="E507" s="1836"/>
      <c r="F507" s="1836"/>
      <c r="G507" s="1836"/>
      <c r="H507" s="1836"/>
      <c r="I507" s="1836"/>
      <c r="J507" s="1836"/>
      <c r="K507" s="1836"/>
      <c r="L507" s="1836"/>
      <c r="M507" s="1836"/>
      <c r="N507" s="1836"/>
      <c r="O507" s="1836"/>
      <c r="P507" s="1836"/>
      <c r="Q507" s="1836"/>
      <c r="R507" s="1836"/>
      <c r="S507" s="1836"/>
      <c r="T507" s="1836"/>
      <c r="U507" s="1836"/>
      <c r="V507" s="1836"/>
      <c r="W507" s="1836"/>
      <c r="X507" s="1836"/>
      <c r="Y507" s="1836"/>
      <c r="Z507" s="1836"/>
    </row>
    <row r="508" spans="1:26" ht="15.75" customHeight="1">
      <c r="A508" s="1836"/>
      <c r="B508" s="1836"/>
      <c r="C508" s="1836"/>
      <c r="D508" s="1836"/>
      <c r="E508" s="1836"/>
      <c r="F508" s="1836"/>
      <c r="G508" s="1836"/>
      <c r="H508" s="1836"/>
      <c r="I508" s="1836"/>
      <c r="J508" s="1836"/>
      <c r="K508" s="1836"/>
      <c r="L508" s="1836"/>
      <c r="M508" s="1836"/>
      <c r="N508" s="1836"/>
      <c r="O508" s="1836"/>
      <c r="P508" s="1836"/>
      <c r="Q508" s="1836"/>
      <c r="R508" s="1836"/>
      <c r="S508" s="1836"/>
      <c r="T508" s="1836"/>
      <c r="U508" s="1836"/>
      <c r="V508" s="1836"/>
      <c r="W508" s="1836"/>
      <c r="X508" s="1836"/>
      <c r="Y508" s="1836"/>
      <c r="Z508" s="1836"/>
    </row>
    <row r="509" spans="1:26" ht="15.75" customHeight="1">
      <c r="A509" s="1836"/>
      <c r="B509" s="1836"/>
      <c r="C509" s="1836"/>
      <c r="D509" s="1836"/>
      <c r="E509" s="1836"/>
      <c r="F509" s="1836"/>
      <c r="G509" s="1836"/>
      <c r="H509" s="1836"/>
      <c r="I509" s="1836"/>
      <c r="J509" s="1836"/>
      <c r="K509" s="1836"/>
      <c r="L509" s="1836"/>
      <c r="M509" s="1836"/>
      <c r="N509" s="1836"/>
      <c r="O509" s="1836"/>
      <c r="P509" s="1836"/>
      <c r="Q509" s="1836"/>
      <c r="R509" s="1836"/>
      <c r="S509" s="1836"/>
      <c r="T509" s="1836"/>
      <c r="U509" s="1836"/>
      <c r="V509" s="1836"/>
      <c r="W509" s="1836"/>
      <c r="X509" s="1836"/>
      <c r="Y509" s="1836"/>
      <c r="Z509" s="1836"/>
    </row>
    <row r="510" spans="1:26" ht="15.75" customHeight="1">
      <c r="A510" s="1836"/>
      <c r="B510" s="1836"/>
      <c r="C510" s="1836"/>
      <c r="D510" s="1836"/>
      <c r="E510" s="1836"/>
      <c r="F510" s="1836"/>
      <c r="G510" s="1836"/>
      <c r="H510" s="1836"/>
      <c r="I510" s="1836"/>
      <c r="J510" s="1836"/>
      <c r="K510" s="1836"/>
      <c r="L510" s="1836"/>
      <c r="M510" s="1836"/>
      <c r="N510" s="1836"/>
      <c r="O510" s="1836"/>
      <c r="P510" s="1836"/>
      <c r="Q510" s="1836"/>
      <c r="R510" s="1836"/>
      <c r="S510" s="1836"/>
      <c r="T510" s="1836"/>
      <c r="U510" s="1836"/>
      <c r="V510" s="1836"/>
      <c r="W510" s="1836"/>
      <c r="X510" s="1836"/>
      <c r="Y510" s="1836"/>
      <c r="Z510" s="1836"/>
    </row>
    <row r="511" spans="1:26" ht="15.75" customHeight="1">
      <c r="A511" s="1836"/>
      <c r="B511" s="1836"/>
      <c r="C511" s="1836"/>
      <c r="D511" s="1836"/>
      <c r="E511" s="1836"/>
      <c r="F511" s="1836"/>
      <c r="G511" s="1836"/>
      <c r="H511" s="1836"/>
      <c r="I511" s="1836"/>
      <c r="J511" s="1836"/>
      <c r="K511" s="1836"/>
      <c r="L511" s="1836"/>
      <c r="M511" s="1836"/>
      <c r="N511" s="1836"/>
      <c r="O511" s="1836"/>
      <c r="P511" s="1836"/>
      <c r="Q511" s="1836"/>
      <c r="R511" s="1836"/>
      <c r="S511" s="1836"/>
      <c r="T511" s="1836"/>
      <c r="U511" s="1836"/>
      <c r="V511" s="1836"/>
      <c r="W511" s="1836"/>
      <c r="X511" s="1836"/>
      <c r="Y511" s="1836"/>
      <c r="Z511" s="1836"/>
    </row>
    <row r="512" spans="1:26" ht="15.75" customHeight="1">
      <c r="A512" s="1836"/>
      <c r="B512" s="1836"/>
      <c r="C512" s="1836"/>
      <c r="D512" s="1836"/>
      <c r="E512" s="1836"/>
      <c r="F512" s="1836"/>
      <c r="G512" s="1836"/>
      <c r="H512" s="1836"/>
      <c r="I512" s="1836"/>
      <c r="J512" s="1836"/>
      <c r="K512" s="1836"/>
      <c r="L512" s="1836"/>
      <c r="M512" s="1836"/>
      <c r="N512" s="1836"/>
      <c r="O512" s="1836"/>
      <c r="P512" s="1836"/>
      <c r="Q512" s="1836"/>
      <c r="R512" s="1836"/>
      <c r="S512" s="1836"/>
      <c r="T512" s="1836"/>
      <c r="U512" s="1836"/>
      <c r="V512" s="1836"/>
      <c r="W512" s="1836"/>
      <c r="X512" s="1836"/>
      <c r="Y512" s="1836"/>
      <c r="Z512" s="1836"/>
    </row>
    <row r="513" spans="1:26" ht="15.75" customHeight="1">
      <c r="A513" s="1836"/>
      <c r="B513" s="1836"/>
      <c r="C513" s="1836"/>
      <c r="D513" s="1836"/>
      <c r="E513" s="1836"/>
      <c r="F513" s="1836"/>
      <c r="G513" s="1836"/>
      <c r="H513" s="1836"/>
      <c r="I513" s="1836"/>
      <c r="J513" s="1836"/>
      <c r="K513" s="1836"/>
      <c r="L513" s="1836"/>
      <c r="M513" s="1836"/>
      <c r="N513" s="1836"/>
      <c r="O513" s="1836"/>
      <c r="P513" s="1836"/>
      <c r="Q513" s="1836"/>
      <c r="R513" s="1836"/>
      <c r="S513" s="1836"/>
      <c r="T513" s="1836"/>
      <c r="U513" s="1836"/>
      <c r="V513" s="1836"/>
      <c r="W513" s="1836"/>
      <c r="X513" s="1836"/>
      <c r="Y513" s="1836"/>
      <c r="Z513" s="1836"/>
    </row>
    <row r="514" spans="1:26" ht="15.75" customHeight="1">
      <c r="A514" s="1836"/>
      <c r="B514" s="1836"/>
      <c r="C514" s="1836"/>
      <c r="D514" s="1836"/>
      <c r="E514" s="1836"/>
      <c r="F514" s="1836"/>
      <c r="G514" s="1836"/>
      <c r="H514" s="1836"/>
      <c r="I514" s="1836"/>
      <c r="J514" s="1836"/>
      <c r="K514" s="1836"/>
      <c r="L514" s="1836"/>
      <c r="M514" s="1836"/>
      <c r="N514" s="1836"/>
      <c r="O514" s="1836"/>
      <c r="P514" s="1836"/>
      <c r="Q514" s="1836"/>
      <c r="R514" s="1836"/>
      <c r="S514" s="1836"/>
      <c r="T514" s="1836"/>
      <c r="U514" s="1836"/>
      <c r="V514" s="1836"/>
      <c r="W514" s="1836"/>
      <c r="X514" s="1836"/>
      <c r="Y514" s="1836"/>
      <c r="Z514" s="1836"/>
    </row>
    <row r="515" spans="1:26" ht="15.75" customHeight="1">
      <c r="A515" s="1836"/>
      <c r="B515" s="1836"/>
      <c r="C515" s="1836"/>
      <c r="D515" s="1836"/>
      <c r="E515" s="1836"/>
      <c r="F515" s="1836"/>
      <c r="G515" s="1836"/>
      <c r="H515" s="1836"/>
      <c r="I515" s="1836"/>
      <c r="J515" s="1836"/>
      <c r="K515" s="1836"/>
      <c r="L515" s="1836"/>
      <c r="M515" s="1836"/>
      <c r="N515" s="1836"/>
      <c r="O515" s="1836"/>
      <c r="P515" s="1836"/>
      <c r="Q515" s="1836"/>
      <c r="R515" s="1836"/>
      <c r="S515" s="1836"/>
      <c r="T515" s="1836"/>
      <c r="U515" s="1836"/>
      <c r="V515" s="1836"/>
      <c r="W515" s="1836"/>
      <c r="X515" s="1836"/>
      <c r="Y515" s="1836"/>
      <c r="Z515" s="1836"/>
    </row>
    <row r="516" spans="1:26" ht="15.75" customHeight="1">
      <c r="A516" s="1836"/>
      <c r="B516" s="1836"/>
      <c r="C516" s="1836"/>
      <c r="D516" s="1836"/>
      <c r="E516" s="1836"/>
      <c r="F516" s="1836"/>
      <c r="G516" s="1836"/>
      <c r="H516" s="1836"/>
      <c r="I516" s="1836"/>
      <c r="J516" s="1836"/>
      <c r="K516" s="1836"/>
      <c r="L516" s="1836"/>
      <c r="M516" s="1836"/>
      <c r="N516" s="1836"/>
      <c r="O516" s="1836"/>
      <c r="P516" s="1836"/>
      <c r="Q516" s="1836"/>
      <c r="R516" s="1836"/>
      <c r="S516" s="1836"/>
      <c r="T516" s="1836"/>
      <c r="U516" s="1836"/>
      <c r="V516" s="1836"/>
      <c r="W516" s="1836"/>
      <c r="X516" s="1836"/>
      <c r="Y516" s="1836"/>
      <c r="Z516" s="1836"/>
    </row>
    <row r="517" spans="1:26" ht="15.75" customHeight="1">
      <c r="A517" s="1836"/>
      <c r="B517" s="1836"/>
      <c r="C517" s="1836"/>
      <c r="D517" s="1836"/>
      <c r="E517" s="1836"/>
      <c r="F517" s="1836"/>
      <c r="G517" s="1836"/>
      <c r="H517" s="1836"/>
      <c r="I517" s="1836"/>
      <c r="J517" s="1836"/>
      <c r="K517" s="1836"/>
      <c r="L517" s="1836"/>
      <c r="M517" s="1836"/>
      <c r="N517" s="1836"/>
      <c r="O517" s="1836"/>
      <c r="P517" s="1836"/>
      <c r="Q517" s="1836"/>
      <c r="R517" s="1836"/>
      <c r="S517" s="1836"/>
      <c r="T517" s="1836"/>
      <c r="U517" s="1836"/>
      <c r="V517" s="1836"/>
      <c r="W517" s="1836"/>
      <c r="X517" s="1836"/>
      <c r="Y517" s="1836"/>
      <c r="Z517" s="1836"/>
    </row>
    <row r="518" spans="1:26" ht="15.75" customHeight="1">
      <c r="A518" s="1836"/>
      <c r="B518" s="1836"/>
      <c r="C518" s="1836"/>
      <c r="D518" s="1836"/>
      <c r="E518" s="1836"/>
      <c r="F518" s="1836"/>
      <c r="G518" s="1836"/>
      <c r="H518" s="1836"/>
      <c r="I518" s="1836"/>
      <c r="J518" s="1836"/>
      <c r="K518" s="1836"/>
      <c r="L518" s="1836"/>
      <c r="M518" s="1836"/>
      <c r="N518" s="1836"/>
      <c r="O518" s="1836"/>
      <c r="P518" s="1836"/>
      <c r="Q518" s="1836"/>
      <c r="R518" s="1836"/>
      <c r="S518" s="1836"/>
      <c r="T518" s="1836"/>
      <c r="U518" s="1836"/>
      <c r="V518" s="1836"/>
      <c r="W518" s="1836"/>
      <c r="X518" s="1836"/>
      <c r="Y518" s="1836"/>
      <c r="Z518" s="1836"/>
    </row>
    <row r="519" spans="1:26" ht="15.75" customHeight="1">
      <c r="A519" s="1836"/>
      <c r="B519" s="1836"/>
      <c r="C519" s="1836"/>
      <c r="D519" s="1836"/>
      <c r="E519" s="1836"/>
      <c r="F519" s="1836"/>
      <c r="G519" s="1836"/>
      <c r="H519" s="1836"/>
      <c r="I519" s="1836"/>
      <c r="J519" s="1836"/>
      <c r="K519" s="1836"/>
      <c r="L519" s="1836"/>
      <c r="M519" s="1836"/>
      <c r="N519" s="1836"/>
      <c r="O519" s="1836"/>
      <c r="P519" s="1836"/>
      <c r="Q519" s="1836"/>
      <c r="R519" s="1836"/>
      <c r="S519" s="1836"/>
      <c r="T519" s="1836"/>
      <c r="U519" s="1836"/>
      <c r="V519" s="1836"/>
      <c r="W519" s="1836"/>
      <c r="X519" s="1836"/>
      <c r="Y519" s="1836"/>
      <c r="Z519" s="1836"/>
    </row>
    <row r="520" spans="1:26" ht="15.75" customHeight="1">
      <c r="A520" s="1836"/>
      <c r="B520" s="1836"/>
      <c r="C520" s="1836"/>
      <c r="D520" s="1836"/>
      <c r="E520" s="1836"/>
      <c r="F520" s="1836"/>
      <c r="G520" s="1836"/>
      <c r="H520" s="1836"/>
      <c r="I520" s="1836"/>
      <c r="J520" s="1836"/>
      <c r="K520" s="1836"/>
      <c r="L520" s="1836"/>
      <c r="M520" s="1836"/>
      <c r="N520" s="1836"/>
      <c r="O520" s="1836"/>
      <c r="P520" s="1836"/>
      <c r="Q520" s="1836"/>
      <c r="R520" s="1836"/>
      <c r="S520" s="1836"/>
      <c r="T520" s="1836"/>
      <c r="U520" s="1836"/>
      <c r="V520" s="1836"/>
      <c r="W520" s="1836"/>
      <c r="X520" s="1836"/>
      <c r="Y520" s="1836"/>
      <c r="Z520" s="1836"/>
    </row>
    <row r="521" spans="1:26" ht="15.75" customHeight="1">
      <c r="A521" s="1836"/>
      <c r="B521" s="1836"/>
      <c r="C521" s="1836"/>
      <c r="D521" s="1836"/>
      <c r="E521" s="1836"/>
      <c r="F521" s="1836"/>
      <c r="G521" s="1836"/>
      <c r="H521" s="1836"/>
      <c r="I521" s="1836"/>
      <c r="J521" s="1836"/>
      <c r="K521" s="1836"/>
      <c r="L521" s="1836"/>
      <c r="M521" s="1836"/>
      <c r="N521" s="1836"/>
      <c r="O521" s="1836"/>
      <c r="P521" s="1836"/>
      <c r="Q521" s="1836"/>
      <c r="R521" s="1836"/>
      <c r="S521" s="1836"/>
      <c r="T521" s="1836"/>
      <c r="U521" s="1836"/>
      <c r="V521" s="1836"/>
      <c r="W521" s="1836"/>
      <c r="X521" s="1836"/>
      <c r="Y521" s="1836"/>
      <c r="Z521" s="1836"/>
    </row>
    <row r="522" spans="1:26" ht="15.75" customHeight="1">
      <c r="A522" s="1836"/>
      <c r="B522" s="1836"/>
      <c r="C522" s="1836"/>
      <c r="D522" s="1836"/>
      <c r="E522" s="1836"/>
      <c r="F522" s="1836"/>
      <c r="G522" s="1836"/>
      <c r="H522" s="1836"/>
      <c r="I522" s="1836"/>
      <c r="J522" s="1836"/>
      <c r="K522" s="1836"/>
      <c r="L522" s="1836"/>
      <c r="M522" s="1836"/>
      <c r="N522" s="1836"/>
      <c r="O522" s="1836"/>
      <c r="P522" s="1836"/>
      <c r="Q522" s="1836"/>
      <c r="R522" s="1836"/>
      <c r="S522" s="1836"/>
      <c r="T522" s="1836"/>
      <c r="U522" s="1836"/>
      <c r="V522" s="1836"/>
      <c r="W522" s="1836"/>
      <c r="X522" s="1836"/>
      <c r="Y522" s="1836"/>
      <c r="Z522" s="1836"/>
    </row>
    <row r="523" spans="1:26" ht="15.75" customHeight="1">
      <c r="A523" s="1836"/>
      <c r="B523" s="1836"/>
      <c r="C523" s="1836"/>
      <c r="D523" s="1836"/>
      <c r="E523" s="1836"/>
      <c r="F523" s="1836"/>
      <c r="G523" s="1836"/>
      <c r="H523" s="1836"/>
      <c r="I523" s="1836"/>
      <c r="J523" s="1836"/>
      <c r="K523" s="1836"/>
      <c r="L523" s="1836"/>
      <c r="M523" s="1836"/>
      <c r="N523" s="1836"/>
      <c r="O523" s="1836"/>
      <c r="P523" s="1836"/>
      <c r="Q523" s="1836"/>
      <c r="R523" s="1836"/>
      <c r="S523" s="1836"/>
      <c r="T523" s="1836"/>
      <c r="U523" s="1836"/>
      <c r="V523" s="1836"/>
      <c r="W523" s="1836"/>
      <c r="X523" s="1836"/>
      <c r="Y523" s="1836"/>
      <c r="Z523" s="1836"/>
    </row>
    <row r="524" spans="1:26" ht="15.75" customHeight="1">
      <c r="A524" s="1836"/>
      <c r="B524" s="1836"/>
      <c r="C524" s="1836"/>
      <c r="D524" s="1836"/>
      <c r="E524" s="1836"/>
      <c r="F524" s="1836"/>
      <c r="G524" s="1836"/>
      <c r="H524" s="1836"/>
      <c r="I524" s="1836"/>
      <c r="J524" s="1836"/>
      <c r="K524" s="1836"/>
      <c r="L524" s="1836"/>
      <c r="M524" s="1836"/>
      <c r="N524" s="1836"/>
      <c r="O524" s="1836"/>
      <c r="P524" s="1836"/>
      <c r="Q524" s="1836"/>
      <c r="R524" s="1836"/>
      <c r="S524" s="1836"/>
      <c r="T524" s="1836"/>
      <c r="U524" s="1836"/>
      <c r="V524" s="1836"/>
      <c r="W524" s="1836"/>
      <c r="X524" s="1836"/>
      <c r="Y524" s="1836"/>
      <c r="Z524" s="1836"/>
    </row>
    <row r="525" spans="1:26" ht="15.75" customHeight="1">
      <c r="A525" s="1836"/>
      <c r="B525" s="1836"/>
      <c r="C525" s="1836"/>
      <c r="D525" s="1836"/>
      <c r="E525" s="1836"/>
      <c r="F525" s="1836"/>
      <c r="G525" s="1836"/>
      <c r="H525" s="1836"/>
      <c r="I525" s="1836"/>
      <c r="J525" s="1836"/>
      <c r="K525" s="1836"/>
      <c r="L525" s="1836"/>
      <c r="M525" s="1836"/>
      <c r="N525" s="1836"/>
      <c r="O525" s="1836"/>
      <c r="P525" s="1836"/>
      <c r="Q525" s="1836"/>
      <c r="R525" s="1836"/>
      <c r="S525" s="1836"/>
      <c r="T525" s="1836"/>
      <c r="U525" s="1836"/>
      <c r="V525" s="1836"/>
      <c r="W525" s="1836"/>
      <c r="X525" s="1836"/>
      <c r="Y525" s="1836"/>
      <c r="Z525" s="1836"/>
    </row>
    <row r="526" spans="1:26" ht="15.75" customHeight="1">
      <c r="A526" s="1836"/>
      <c r="B526" s="1836"/>
      <c r="C526" s="1836"/>
      <c r="D526" s="1836"/>
      <c r="E526" s="1836"/>
      <c r="F526" s="1836"/>
      <c r="G526" s="1836"/>
      <c r="H526" s="1836"/>
      <c r="I526" s="1836"/>
      <c r="J526" s="1836"/>
      <c r="K526" s="1836"/>
      <c r="L526" s="1836"/>
      <c r="M526" s="1836"/>
      <c r="N526" s="1836"/>
      <c r="O526" s="1836"/>
      <c r="P526" s="1836"/>
      <c r="Q526" s="1836"/>
      <c r="R526" s="1836"/>
      <c r="S526" s="1836"/>
      <c r="T526" s="1836"/>
      <c r="U526" s="1836"/>
      <c r="V526" s="1836"/>
      <c r="W526" s="1836"/>
      <c r="X526" s="1836"/>
      <c r="Y526" s="1836"/>
      <c r="Z526" s="1836"/>
    </row>
    <row r="527" spans="1:26" ht="15.75" customHeight="1">
      <c r="A527" s="1836"/>
      <c r="B527" s="1836"/>
      <c r="C527" s="1836"/>
      <c r="D527" s="1836"/>
      <c r="E527" s="1836"/>
      <c r="F527" s="1836"/>
      <c r="G527" s="1836"/>
      <c r="H527" s="1836"/>
      <c r="I527" s="1836"/>
      <c r="J527" s="1836"/>
      <c r="K527" s="1836"/>
      <c r="L527" s="1836"/>
      <c r="M527" s="1836"/>
      <c r="N527" s="1836"/>
      <c r="O527" s="1836"/>
      <c r="P527" s="1836"/>
      <c r="Q527" s="1836"/>
      <c r="R527" s="1836"/>
      <c r="S527" s="1836"/>
      <c r="T527" s="1836"/>
      <c r="U527" s="1836"/>
      <c r="V527" s="1836"/>
      <c r="W527" s="1836"/>
      <c r="X527" s="1836"/>
      <c r="Y527" s="1836"/>
      <c r="Z527" s="1836"/>
    </row>
    <row r="528" spans="1:26" ht="15.75" customHeight="1">
      <c r="A528" s="1836"/>
      <c r="B528" s="1836"/>
      <c r="C528" s="1836"/>
      <c r="D528" s="1836"/>
      <c r="E528" s="1836"/>
      <c r="F528" s="1836"/>
      <c r="G528" s="1836"/>
      <c r="H528" s="1836"/>
      <c r="I528" s="1836"/>
      <c r="J528" s="1836"/>
      <c r="K528" s="1836"/>
      <c r="L528" s="1836"/>
      <c r="M528" s="1836"/>
      <c r="N528" s="1836"/>
      <c r="O528" s="1836"/>
      <c r="P528" s="1836"/>
      <c r="Q528" s="1836"/>
      <c r="R528" s="1836"/>
      <c r="S528" s="1836"/>
      <c r="T528" s="1836"/>
      <c r="U528" s="1836"/>
      <c r="V528" s="1836"/>
      <c r="W528" s="1836"/>
      <c r="X528" s="1836"/>
      <c r="Y528" s="1836"/>
      <c r="Z528" s="1836"/>
    </row>
    <row r="529" spans="1:26" ht="15.75" customHeight="1">
      <c r="A529" s="1836"/>
      <c r="B529" s="1836"/>
      <c r="C529" s="1836"/>
      <c r="D529" s="1836"/>
      <c r="E529" s="1836"/>
      <c r="F529" s="1836"/>
      <c r="G529" s="1836"/>
      <c r="H529" s="1836"/>
      <c r="I529" s="1836"/>
      <c r="J529" s="1836"/>
      <c r="K529" s="1836"/>
      <c r="L529" s="1836"/>
      <c r="M529" s="1836"/>
      <c r="N529" s="1836"/>
      <c r="O529" s="1836"/>
      <c r="P529" s="1836"/>
      <c r="Q529" s="1836"/>
      <c r="R529" s="1836"/>
      <c r="S529" s="1836"/>
      <c r="T529" s="1836"/>
      <c r="U529" s="1836"/>
      <c r="V529" s="1836"/>
      <c r="W529" s="1836"/>
      <c r="X529" s="1836"/>
      <c r="Y529" s="1836"/>
      <c r="Z529" s="1836"/>
    </row>
    <row r="530" spans="1:26" ht="15.75" customHeight="1">
      <c r="A530" s="1836"/>
      <c r="B530" s="1836"/>
      <c r="C530" s="1836"/>
      <c r="D530" s="1836"/>
      <c r="E530" s="1836"/>
      <c r="F530" s="1836"/>
      <c r="G530" s="1836"/>
      <c r="H530" s="1836"/>
      <c r="I530" s="1836"/>
      <c r="J530" s="1836"/>
      <c r="K530" s="1836"/>
      <c r="L530" s="1836"/>
      <c r="M530" s="1836"/>
      <c r="N530" s="1836"/>
      <c r="O530" s="1836"/>
      <c r="P530" s="1836"/>
      <c r="Q530" s="1836"/>
      <c r="R530" s="1836"/>
      <c r="S530" s="1836"/>
      <c r="T530" s="1836"/>
      <c r="U530" s="1836"/>
      <c r="V530" s="1836"/>
      <c r="W530" s="1836"/>
      <c r="X530" s="1836"/>
      <c r="Y530" s="1836"/>
      <c r="Z530" s="1836"/>
    </row>
    <row r="531" spans="1:26" ht="15.75" customHeight="1">
      <c r="A531" s="1836"/>
      <c r="B531" s="1836"/>
      <c r="C531" s="1836"/>
      <c r="D531" s="1836"/>
      <c r="E531" s="1836"/>
      <c r="F531" s="1836"/>
      <c r="G531" s="1836"/>
      <c r="H531" s="1836"/>
      <c r="I531" s="1836"/>
      <c r="J531" s="1836"/>
      <c r="K531" s="1836"/>
      <c r="L531" s="1836"/>
      <c r="M531" s="1836"/>
      <c r="N531" s="1836"/>
      <c r="O531" s="1836"/>
      <c r="P531" s="1836"/>
      <c r="Q531" s="1836"/>
      <c r="R531" s="1836"/>
      <c r="S531" s="1836"/>
      <c r="T531" s="1836"/>
      <c r="U531" s="1836"/>
      <c r="V531" s="1836"/>
      <c r="W531" s="1836"/>
      <c r="X531" s="1836"/>
      <c r="Y531" s="1836"/>
      <c r="Z531" s="1836"/>
    </row>
    <row r="532" spans="1:26" ht="15.75" customHeight="1">
      <c r="A532" s="1836"/>
      <c r="B532" s="1836"/>
      <c r="C532" s="1836"/>
      <c r="D532" s="1836"/>
      <c r="E532" s="1836"/>
      <c r="F532" s="1836"/>
      <c r="G532" s="1836"/>
      <c r="H532" s="1836"/>
      <c r="I532" s="1836"/>
      <c r="J532" s="1836"/>
      <c r="K532" s="1836"/>
      <c r="L532" s="1836"/>
      <c r="M532" s="1836"/>
      <c r="N532" s="1836"/>
      <c r="O532" s="1836"/>
      <c r="P532" s="1836"/>
      <c r="Q532" s="1836"/>
      <c r="R532" s="1836"/>
      <c r="S532" s="1836"/>
      <c r="T532" s="1836"/>
      <c r="U532" s="1836"/>
      <c r="V532" s="1836"/>
      <c r="W532" s="1836"/>
      <c r="X532" s="1836"/>
      <c r="Y532" s="1836"/>
      <c r="Z532" s="1836"/>
    </row>
    <row r="533" spans="1:26" ht="15.75" customHeight="1">
      <c r="A533" s="1836"/>
      <c r="B533" s="1836"/>
      <c r="C533" s="1836"/>
      <c r="D533" s="1836"/>
      <c r="E533" s="1836"/>
      <c r="F533" s="1836"/>
      <c r="G533" s="1836"/>
      <c r="H533" s="1836"/>
      <c r="I533" s="1836"/>
      <c r="J533" s="1836"/>
      <c r="K533" s="1836"/>
      <c r="L533" s="1836"/>
      <c r="M533" s="1836"/>
      <c r="N533" s="1836"/>
      <c r="O533" s="1836"/>
      <c r="P533" s="1836"/>
      <c r="Q533" s="1836"/>
      <c r="R533" s="1836"/>
      <c r="S533" s="1836"/>
      <c r="T533" s="1836"/>
      <c r="U533" s="1836"/>
      <c r="V533" s="1836"/>
      <c r="W533" s="1836"/>
      <c r="X533" s="1836"/>
      <c r="Y533" s="1836"/>
      <c r="Z533" s="1836"/>
    </row>
    <row r="534" spans="1:26" ht="15.75" customHeight="1">
      <c r="A534" s="1836"/>
      <c r="B534" s="1836"/>
      <c r="C534" s="1836"/>
      <c r="D534" s="1836"/>
      <c r="E534" s="1836"/>
      <c r="F534" s="1836"/>
      <c r="G534" s="1836"/>
      <c r="H534" s="1836"/>
      <c r="I534" s="1836"/>
      <c r="J534" s="1836"/>
      <c r="K534" s="1836"/>
      <c r="L534" s="1836"/>
      <c r="M534" s="1836"/>
      <c r="N534" s="1836"/>
      <c r="O534" s="1836"/>
      <c r="P534" s="1836"/>
      <c r="Q534" s="1836"/>
      <c r="R534" s="1836"/>
      <c r="S534" s="1836"/>
      <c r="T534" s="1836"/>
      <c r="U534" s="1836"/>
      <c r="V534" s="1836"/>
      <c r="W534" s="1836"/>
      <c r="X534" s="1836"/>
      <c r="Y534" s="1836"/>
      <c r="Z534" s="1836"/>
    </row>
    <row r="535" spans="1:26" ht="15.75" customHeight="1">
      <c r="A535" s="1836"/>
      <c r="B535" s="1836"/>
      <c r="C535" s="1836"/>
      <c r="D535" s="1836"/>
      <c r="E535" s="1836"/>
      <c r="F535" s="1836"/>
      <c r="G535" s="1836"/>
      <c r="H535" s="1836"/>
      <c r="I535" s="1836"/>
      <c r="J535" s="1836"/>
      <c r="K535" s="1836"/>
      <c r="L535" s="1836"/>
      <c r="M535" s="1836"/>
      <c r="N535" s="1836"/>
      <c r="O535" s="1836"/>
      <c r="P535" s="1836"/>
      <c r="Q535" s="1836"/>
      <c r="R535" s="1836"/>
      <c r="S535" s="1836"/>
      <c r="T535" s="1836"/>
      <c r="U535" s="1836"/>
      <c r="V535" s="1836"/>
      <c r="W535" s="1836"/>
      <c r="X535" s="1836"/>
      <c r="Y535" s="1836"/>
      <c r="Z535" s="1836"/>
    </row>
    <row r="536" spans="1:26" ht="15.75" customHeight="1">
      <c r="A536" s="1836"/>
      <c r="B536" s="1836"/>
      <c r="C536" s="1836"/>
      <c r="D536" s="1836"/>
      <c r="E536" s="1836"/>
      <c r="F536" s="1836"/>
      <c r="G536" s="1836"/>
      <c r="H536" s="1836"/>
      <c r="I536" s="1836"/>
      <c r="J536" s="1836"/>
      <c r="K536" s="1836"/>
      <c r="L536" s="1836"/>
      <c r="M536" s="1836"/>
      <c r="N536" s="1836"/>
      <c r="O536" s="1836"/>
      <c r="P536" s="1836"/>
      <c r="Q536" s="1836"/>
      <c r="R536" s="1836"/>
      <c r="S536" s="1836"/>
      <c r="T536" s="1836"/>
      <c r="U536" s="1836"/>
      <c r="V536" s="1836"/>
      <c r="W536" s="1836"/>
      <c r="X536" s="1836"/>
      <c r="Y536" s="1836"/>
      <c r="Z536" s="1836"/>
    </row>
    <row r="537" spans="1:26" ht="15.75" customHeight="1">
      <c r="A537" s="1836"/>
      <c r="B537" s="1836"/>
      <c r="C537" s="1836"/>
      <c r="D537" s="1836"/>
      <c r="E537" s="1836"/>
      <c r="F537" s="1836"/>
      <c r="G537" s="1836"/>
      <c r="H537" s="1836"/>
      <c r="I537" s="1836"/>
      <c r="J537" s="1836"/>
      <c r="K537" s="1836"/>
      <c r="L537" s="1836"/>
      <c r="M537" s="1836"/>
      <c r="N537" s="1836"/>
      <c r="O537" s="1836"/>
      <c r="P537" s="1836"/>
      <c r="Q537" s="1836"/>
      <c r="R537" s="1836"/>
      <c r="S537" s="1836"/>
      <c r="T537" s="1836"/>
      <c r="U537" s="1836"/>
      <c r="V537" s="1836"/>
      <c r="W537" s="1836"/>
      <c r="X537" s="1836"/>
      <c r="Y537" s="1836"/>
      <c r="Z537" s="1836"/>
    </row>
    <row r="538" spans="1:26" ht="15.75" customHeight="1">
      <c r="A538" s="1836"/>
      <c r="B538" s="1836"/>
      <c r="C538" s="1836"/>
      <c r="D538" s="1836"/>
      <c r="E538" s="1836"/>
      <c r="F538" s="1836"/>
      <c r="G538" s="1836"/>
      <c r="H538" s="1836"/>
      <c r="I538" s="1836"/>
      <c r="J538" s="1836"/>
      <c r="K538" s="1836"/>
      <c r="L538" s="1836"/>
      <c r="M538" s="1836"/>
      <c r="N538" s="1836"/>
      <c r="O538" s="1836"/>
      <c r="P538" s="1836"/>
      <c r="Q538" s="1836"/>
      <c r="R538" s="1836"/>
      <c r="S538" s="1836"/>
      <c r="T538" s="1836"/>
      <c r="U538" s="1836"/>
      <c r="V538" s="1836"/>
      <c r="W538" s="1836"/>
      <c r="X538" s="1836"/>
      <c r="Y538" s="1836"/>
      <c r="Z538" s="1836"/>
    </row>
    <row r="539" spans="1:26" ht="15.75" customHeight="1">
      <c r="A539" s="1836"/>
      <c r="B539" s="1836"/>
      <c r="C539" s="1836"/>
      <c r="D539" s="1836"/>
      <c r="E539" s="1836"/>
      <c r="F539" s="1836"/>
      <c r="G539" s="1836"/>
      <c r="H539" s="1836"/>
      <c r="I539" s="1836"/>
      <c r="J539" s="1836"/>
      <c r="K539" s="1836"/>
      <c r="L539" s="1836"/>
      <c r="M539" s="1836"/>
      <c r="N539" s="1836"/>
      <c r="O539" s="1836"/>
      <c r="P539" s="1836"/>
      <c r="Q539" s="1836"/>
      <c r="R539" s="1836"/>
      <c r="S539" s="1836"/>
      <c r="T539" s="1836"/>
      <c r="U539" s="1836"/>
      <c r="V539" s="1836"/>
      <c r="W539" s="1836"/>
      <c r="X539" s="1836"/>
      <c r="Y539" s="1836"/>
      <c r="Z539" s="1836"/>
    </row>
    <row r="540" spans="1:26" ht="15.75" customHeight="1">
      <c r="A540" s="1836"/>
      <c r="B540" s="1836"/>
      <c r="C540" s="1836"/>
      <c r="D540" s="1836"/>
      <c r="E540" s="1836"/>
      <c r="F540" s="1836"/>
      <c r="G540" s="1836"/>
      <c r="H540" s="1836"/>
      <c r="I540" s="1836"/>
      <c r="J540" s="1836"/>
      <c r="K540" s="1836"/>
      <c r="L540" s="1836"/>
      <c r="M540" s="1836"/>
      <c r="N540" s="1836"/>
      <c r="O540" s="1836"/>
      <c r="P540" s="1836"/>
      <c r="Q540" s="1836"/>
      <c r="R540" s="1836"/>
      <c r="S540" s="1836"/>
      <c r="T540" s="1836"/>
      <c r="U540" s="1836"/>
      <c r="V540" s="1836"/>
      <c r="W540" s="1836"/>
      <c r="X540" s="1836"/>
      <c r="Y540" s="1836"/>
      <c r="Z540" s="1836"/>
    </row>
    <row r="541" spans="1:26" ht="15.75" customHeight="1">
      <c r="A541" s="1836"/>
      <c r="B541" s="1836"/>
      <c r="C541" s="1836"/>
      <c r="D541" s="1836"/>
      <c r="E541" s="1836"/>
      <c r="F541" s="1836"/>
      <c r="G541" s="1836"/>
      <c r="H541" s="1836"/>
      <c r="I541" s="1836"/>
      <c r="J541" s="1836"/>
      <c r="K541" s="1836"/>
      <c r="L541" s="1836"/>
      <c r="M541" s="1836"/>
      <c r="N541" s="1836"/>
      <c r="O541" s="1836"/>
      <c r="P541" s="1836"/>
      <c r="Q541" s="1836"/>
      <c r="R541" s="1836"/>
      <c r="S541" s="1836"/>
      <c r="T541" s="1836"/>
      <c r="U541" s="1836"/>
      <c r="V541" s="1836"/>
      <c r="W541" s="1836"/>
      <c r="X541" s="1836"/>
      <c r="Y541" s="1836"/>
      <c r="Z541" s="1836"/>
    </row>
    <row r="542" spans="1:26" ht="15.75" customHeight="1">
      <c r="A542" s="1836"/>
      <c r="B542" s="1836"/>
      <c r="C542" s="1836"/>
      <c r="D542" s="1836"/>
      <c r="E542" s="1836"/>
      <c r="F542" s="1836"/>
      <c r="G542" s="1836"/>
      <c r="H542" s="1836"/>
      <c r="I542" s="1836"/>
      <c r="J542" s="1836"/>
      <c r="K542" s="1836"/>
      <c r="L542" s="1836"/>
      <c r="M542" s="1836"/>
      <c r="N542" s="1836"/>
      <c r="O542" s="1836"/>
      <c r="P542" s="1836"/>
      <c r="Q542" s="1836"/>
      <c r="R542" s="1836"/>
      <c r="S542" s="1836"/>
      <c r="T542" s="1836"/>
      <c r="U542" s="1836"/>
      <c r="V542" s="1836"/>
      <c r="W542" s="1836"/>
      <c r="X542" s="1836"/>
      <c r="Y542" s="1836"/>
      <c r="Z542" s="1836"/>
    </row>
    <row r="543" spans="1:26" ht="15.75" customHeight="1">
      <c r="A543" s="1836"/>
      <c r="B543" s="1836"/>
      <c r="C543" s="1836"/>
      <c r="D543" s="1836"/>
      <c r="E543" s="1836"/>
      <c r="F543" s="1836"/>
      <c r="G543" s="1836"/>
      <c r="H543" s="1836"/>
      <c r="I543" s="1836"/>
      <c r="J543" s="1836"/>
      <c r="K543" s="1836"/>
      <c r="L543" s="1836"/>
      <c r="M543" s="1836"/>
      <c r="N543" s="1836"/>
      <c r="O543" s="1836"/>
      <c r="P543" s="1836"/>
      <c r="Q543" s="1836"/>
      <c r="R543" s="1836"/>
      <c r="S543" s="1836"/>
      <c r="T543" s="1836"/>
      <c r="U543" s="1836"/>
      <c r="V543" s="1836"/>
      <c r="W543" s="1836"/>
      <c r="X543" s="1836"/>
      <c r="Y543" s="1836"/>
      <c r="Z543" s="1836"/>
    </row>
    <row r="544" spans="1:26" ht="15.75" customHeight="1">
      <c r="A544" s="1836"/>
      <c r="B544" s="1836"/>
      <c r="C544" s="1836"/>
      <c r="D544" s="1836"/>
      <c r="E544" s="1836"/>
      <c r="F544" s="1836"/>
      <c r="G544" s="1836"/>
      <c r="H544" s="1836"/>
      <c r="I544" s="1836"/>
      <c r="J544" s="1836"/>
      <c r="K544" s="1836"/>
      <c r="L544" s="1836"/>
      <c r="M544" s="1836"/>
      <c r="N544" s="1836"/>
      <c r="O544" s="1836"/>
      <c r="P544" s="1836"/>
      <c r="Q544" s="1836"/>
      <c r="R544" s="1836"/>
      <c r="S544" s="1836"/>
      <c r="T544" s="1836"/>
      <c r="U544" s="1836"/>
      <c r="V544" s="1836"/>
      <c r="W544" s="1836"/>
      <c r="X544" s="1836"/>
      <c r="Y544" s="1836"/>
      <c r="Z544" s="1836"/>
    </row>
    <row r="545" spans="1:26" ht="15.75" customHeight="1">
      <c r="A545" s="1836"/>
      <c r="B545" s="1836"/>
      <c r="C545" s="1836"/>
      <c r="D545" s="1836"/>
      <c r="E545" s="1836"/>
      <c r="F545" s="1836"/>
      <c r="G545" s="1836"/>
      <c r="H545" s="1836"/>
      <c r="I545" s="1836"/>
      <c r="J545" s="1836"/>
      <c r="K545" s="1836"/>
      <c r="L545" s="1836"/>
      <c r="M545" s="1836"/>
      <c r="N545" s="1836"/>
      <c r="O545" s="1836"/>
      <c r="P545" s="1836"/>
      <c r="Q545" s="1836"/>
      <c r="R545" s="1836"/>
      <c r="S545" s="1836"/>
      <c r="T545" s="1836"/>
      <c r="U545" s="1836"/>
      <c r="V545" s="1836"/>
      <c r="W545" s="1836"/>
      <c r="X545" s="1836"/>
      <c r="Y545" s="1836"/>
      <c r="Z545" s="1836"/>
    </row>
    <row r="546" spans="1:26" ht="15.75" customHeight="1">
      <c r="A546" s="1836"/>
      <c r="B546" s="1836"/>
      <c r="C546" s="1836"/>
      <c r="D546" s="1836"/>
      <c r="E546" s="1836"/>
      <c r="F546" s="1836"/>
      <c r="G546" s="1836"/>
      <c r="H546" s="1836"/>
      <c r="I546" s="1836"/>
      <c r="J546" s="1836"/>
      <c r="K546" s="1836"/>
      <c r="L546" s="1836"/>
      <c r="M546" s="1836"/>
      <c r="N546" s="1836"/>
      <c r="O546" s="1836"/>
      <c r="P546" s="1836"/>
      <c r="Q546" s="1836"/>
      <c r="R546" s="1836"/>
      <c r="S546" s="1836"/>
      <c r="T546" s="1836"/>
      <c r="U546" s="1836"/>
      <c r="V546" s="1836"/>
      <c r="W546" s="1836"/>
      <c r="X546" s="1836"/>
      <c r="Y546" s="1836"/>
      <c r="Z546" s="1836"/>
    </row>
    <row r="547" spans="1:26" ht="15.75" customHeight="1">
      <c r="A547" s="1836"/>
      <c r="B547" s="1836"/>
      <c r="C547" s="1836"/>
      <c r="D547" s="1836"/>
      <c r="E547" s="1836"/>
      <c r="F547" s="1836"/>
      <c r="G547" s="1836"/>
      <c r="H547" s="1836"/>
      <c r="I547" s="1836"/>
      <c r="J547" s="1836"/>
      <c r="K547" s="1836"/>
      <c r="L547" s="1836"/>
      <c r="M547" s="1836"/>
      <c r="N547" s="1836"/>
      <c r="O547" s="1836"/>
      <c r="P547" s="1836"/>
      <c r="Q547" s="1836"/>
      <c r="R547" s="1836"/>
      <c r="S547" s="1836"/>
      <c r="T547" s="1836"/>
      <c r="U547" s="1836"/>
      <c r="V547" s="1836"/>
      <c r="W547" s="1836"/>
      <c r="X547" s="1836"/>
      <c r="Y547" s="1836"/>
      <c r="Z547" s="1836"/>
    </row>
    <row r="548" spans="1:26" ht="15.75" customHeight="1">
      <c r="A548" s="1836"/>
      <c r="B548" s="1836"/>
      <c r="C548" s="1836"/>
      <c r="D548" s="1836"/>
      <c r="E548" s="1836"/>
      <c r="F548" s="1836"/>
      <c r="G548" s="1836"/>
      <c r="H548" s="1836"/>
      <c r="I548" s="1836"/>
      <c r="J548" s="1836"/>
      <c r="K548" s="1836"/>
      <c r="L548" s="1836"/>
      <c r="M548" s="1836"/>
      <c r="N548" s="1836"/>
      <c r="O548" s="1836"/>
      <c r="P548" s="1836"/>
      <c r="Q548" s="1836"/>
      <c r="R548" s="1836"/>
      <c r="S548" s="1836"/>
      <c r="T548" s="1836"/>
      <c r="U548" s="1836"/>
      <c r="V548" s="1836"/>
      <c r="W548" s="1836"/>
      <c r="X548" s="1836"/>
      <c r="Y548" s="1836"/>
      <c r="Z548" s="1836"/>
    </row>
    <row r="549" spans="1:26" ht="15.75" customHeight="1">
      <c r="A549" s="1836"/>
      <c r="B549" s="1836"/>
      <c r="C549" s="1836"/>
      <c r="D549" s="1836"/>
      <c r="E549" s="1836"/>
      <c r="F549" s="1836"/>
      <c r="G549" s="1836"/>
      <c r="H549" s="1836"/>
      <c r="I549" s="1836"/>
      <c r="J549" s="1836"/>
      <c r="K549" s="1836"/>
      <c r="L549" s="1836"/>
      <c r="M549" s="1836"/>
      <c r="N549" s="1836"/>
      <c r="O549" s="1836"/>
      <c r="P549" s="1836"/>
      <c r="Q549" s="1836"/>
      <c r="R549" s="1836"/>
      <c r="S549" s="1836"/>
      <c r="T549" s="1836"/>
      <c r="U549" s="1836"/>
      <c r="V549" s="1836"/>
      <c r="W549" s="1836"/>
      <c r="X549" s="1836"/>
      <c r="Y549" s="1836"/>
      <c r="Z549" s="1836"/>
    </row>
    <row r="550" spans="1:26" ht="15.75" customHeight="1">
      <c r="A550" s="1836"/>
      <c r="B550" s="1836"/>
      <c r="C550" s="1836"/>
      <c r="D550" s="1836"/>
      <c r="E550" s="1836"/>
      <c r="F550" s="1836"/>
      <c r="G550" s="1836"/>
      <c r="H550" s="1836"/>
      <c r="I550" s="1836"/>
      <c r="J550" s="1836"/>
      <c r="K550" s="1836"/>
      <c r="L550" s="1836"/>
      <c r="M550" s="1836"/>
      <c r="N550" s="1836"/>
      <c r="O550" s="1836"/>
      <c r="P550" s="1836"/>
      <c r="Q550" s="1836"/>
      <c r="R550" s="1836"/>
      <c r="S550" s="1836"/>
      <c r="T550" s="1836"/>
      <c r="U550" s="1836"/>
      <c r="V550" s="1836"/>
      <c r="W550" s="1836"/>
      <c r="X550" s="1836"/>
      <c r="Y550" s="1836"/>
      <c r="Z550" s="1836"/>
    </row>
    <row r="551" spans="1:26" ht="15.75" customHeight="1">
      <c r="A551" s="1836"/>
      <c r="B551" s="1836"/>
      <c r="C551" s="1836"/>
      <c r="D551" s="1836"/>
      <c r="E551" s="1836"/>
      <c r="F551" s="1836"/>
      <c r="G551" s="1836"/>
      <c r="H551" s="1836"/>
      <c r="I551" s="1836"/>
      <c r="J551" s="1836"/>
      <c r="K551" s="1836"/>
      <c r="L551" s="1836"/>
      <c r="M551" s="1836"/>
      <c r="N551" s="1836"/>
      <c r="O551" s="1836"/>
      <c r="P551" s="1836"/>
      <c r="Q551" s="1836"/>
      <c r="R551" s="1836"/>
      <c r="S551" s="1836"/>
      <c r="T551" s="1836"/>
      <c r="U551" s="1836"/>
      <c r="V551" s="1836"/>
      <c r="W551" s="1836"/>
      <c r="X551" s="1836"/>
      <c r="Y551" s="1836"/>
      <c r="Z551" s="1836"/>
    </row>
    <row r="552" spans="1:26" ht="15.75" customHeight="1">
      <c r="A552" s="1836"/>
      <c r="B552" s="1836"/>
      <c r="C552" s="1836"/>
      <c r="D552" s="1836"/>
      <c r="E552" s="1836"/>
      <c r="F552" s="1836"/>
      <c r="G552" s="1836"/>
      <c r="H552" s="1836"/>
      <c r="I552" s="1836"/>
      <c r="J552" s="1836"/>
      <c r="K552" s="1836"/>
      <c r="L552" s="1836"/>
      <c r="M552" s="1836"/>
      <c r="N552" s="1836"/>
      <c r="O552" s="1836"/>
      <c r="P552" s="1836"/>
      <c r="Q552" s="1836"/>
      <c r="R552" s="1836"/>
      <c r="S552" s="1836"/>
      <c r="T552" s="1836"/>
      <c r="U552" s="1836"/>
      <c r="V552" s="1836"/>
      <c r="W552" s="1836"/>
      <c r="X552" s="1836"/>
      <c r="Y552" s="1836"/>
      <c r="Z552" s="1836"/>
    </row>
    <row r="553" spans="1:26" ht="15.75" customHeight="1">
      <c r="A553" s="1836"/>
      <c r="B553" s="1836"/>
      <c r="C553" s="1836"/>
      <c r="D553" s="1836"/>
      <c r="E553" s="1836"/>
      <c r="F553" s="1836"/>
      <c r="G553" s="1836"/>
      <c r="H553" s="1836"/>
      <c r="I553" s="1836"/>
      <c r="J553" s="1836"/>
      <c r="K553" s="1836"/>
      <c r="L553" s="1836"/>
      <c r="M553" s="1836"/>
      <c r="N553" s="1836"/>
      <c r="O553" s="1836"/>
      <c r="P553" s="1836"/>
      <c r="Q553" s="1836"/>
      <c r="R553" s="1836"/>
      <c r="S553" s="1836"/>
      <c r="T553" s="1836"/>
      <c r="U553" s="1836"/>
      <c r="V553" s="1836"/>
      <c r="W553" s="1836"/>
      <c r="X553" s="1836"/>
      <c r="Y553" s="1836"/>
      <c r="Z553" s="1836"/>
    </row>
    <row r="554" spans="1:26" ht="15.75" customHeight="1">
      <c r="A554" s="1836"/>
      <c r="B554" s="1836"/>
      <c r="C554" s="1836"/>
      <c r="D554" s="1836"/>
      <c r="E554" s="1836"/>
      <c r="F554" s="1836"/>
      <c r="G554" s="1836"/>
      <c r="H554" s="1836"/>
      <c r="I554" s="1836"/>
      <c r="J554" s="1836"/>
      <c r="K554" s="1836"/>
      <c r="L554" s="1836"/>
      <c r="M554" s="1836"/>
      <c r="N554" s="1836"/>
      <c r="O554" s="1836"/>
      <c r="P554" s="1836"/>
      <c r="Q554" s="1836"/>
      <c r="R554" s="1836"/>
      <c r="S554" s="1836"/>
      <c r="T554" s="1836"/>
      <c r="U554" s="1836"/>
      <c r="V554" s="1836"/>
      <c r="W554" s="1836"/>
      <c r="X554" s="1836"/>
      <c r="Y554" s="1836"/>
      <c r="Z554" s="1836"/>
    </row>
    <row r="555" spans="1:26" ht="15.75" customHeight="1">
      <c r="A555" s="1836"/>
      <c r="B555" s="1836"/>
      <c r="C555" s="1836"/>
      <c r="D555" s="1836"/>
      <c r="E555" s="1836"/>
      <c r="F555" s="1836"/>
      <c r="G555" s="1836"/>
      <c r="H555" s="1836"/>
      <c r="I555" s="1836"/>
      <c r="J555" s="1836"/>
      <c r="K555" s="1836"/>
      <c r="L555" s="1836"/>
      <c r="M555" s="1836"/>
      <c r="N555" s="1836"/>
      <c r="O555" s="1836"/>
      <c r="P555" s="1836"/>
      <c r="Q555" s="1836"/>
      <c r="R555" s="1836"/>
      <c r="S555" s="1836"/>
      <c r="T555" s="1836"/>
      <c r="U555" s="1836"/>
      <c r="V555" s="1836"/>
      <c r="W555" s="1836"/>
      <c r="X555" s="1836"/>
      <c r="Y555" s="1836"/>
      <c r="Z555" s="1836"/>
    </row>
    <row r="556" spans="1:26" ht="15.75" customHeight="1">
      <c r="A556" s="1836"/>
      <c r="B556" s="1836"/>
      <c r="C556" s="1836"/>
      <c r="D556" s="1836"/>
      <c r="E556" s="1836"/>
      <c r="F556" s="1836"/>
      <c r="G556" s="1836"/>
      <c r="H556" s="1836"/>
      <c r="I556" s="1836"/>
      <c r="J556" s="1836"/>
      <c r="K556" s="1836"/>
      <c r="L556" s="1836"/>
      <c r="M556" s="1836"/>
      <c r="N556" s="1836"/>
      <c r="O556" s="1836"/>
      <c r="P556" s="1836"/>
      <c r="Q556" s="1836"/>
      <c r="R556" s="1836"/>
      <c r="S556" s="1836"/>
      <c r="T556" s="1836"/>
      <c r="U556" s="1836"/>
      <c r="V556" s="1836"/>
      <c r="W556" s="1836"/>
      <c r="X556" s="1836"/>
      <c r="Y556" s="1836"/>
      <c r="Z556" s="1836"/>
    </row>
    <row r="557" spans="1:26" ht="15.75" customHeight="1">
      <c r="A557" s="1836"/>
      <c r="B557" s="1836"/>
      <c r="C557" s="1836"/>
      <c r="D557" s="1836"/>
      <c r="E557" s="1836"/>
      <c r="F557" s="1836"/>
      <c r="G557" s="1836"/>
      <c r="H557" s="1836"/>
      <c r="I557" s="1836"/>
      <c r="J557" s="1836"/>
      <c r="K557" s="1836"/>
      <c r="L557" s="1836"/>
      <c r="M557" s="1836"/>
      <c r="N557" s="1836"/>
      <c r="O557" s="1836"/>
      <c r="P557" s="1836"/>
      <c r="Q557" s="1836"/>
      <c r="R557" s="1836"/>
      <c r="S557" s="1836"/>
      <c r="T557" s="1836"/>
      <c r="U557" s="1836"/>
      <c r="V557" s="1836"/>
      <c r="W557" s="1836"/>
      <c r="X557" s="1836"/>
      <c r="Y557" s="1836"/>
      <c r="Z557" s="1836"/>
    </row>
    <row r="558" spans="1:26" ht="15.75" customHeight="1">
      <c r="A558" s="1836"/>
      <c r="B558" s="1836"/>
      <c r="C558" s="1836"/>
      <c r="D558" s="1836"/>
      <c r="E558" s="1836"/>
      <c r="F558" s="1836"/>
      <c r="G558" s="1836"/>
      <c r="H558" s="1836"/>
      <c r="I558" s="1836"/>
      <c r="J558" s="1836"/>
      <c r="K558" s="1836"/>
      <c r="L558" s="1836"/>
      <c r="M558" s="1836"/>
      <c r="N558" s="1836"/>
      <c r="O558" s="1836"/>
      <c r="P558" s="1836"/>
      <c r="Q558" s="1836"/>
      <c r="R558" s="1836"/>
      <c r="S558" s="1836"/>
      <c r="T558" s="1836"/>
      <c r="U558" s="1836"/>
      <c r="V558" s="1836"/>
      <c r="W558" s="1836"/>
      <c r="X558" s="1836"/>
      <c r="Y558" s="1836"/>
      <c r="Z558" s="1836"/>
    </row>
    <row r="559" spans="1:26" ht="15.75" customHeight="1">
      <c r="A559" s="1836"/>
      <c r="B559" s="1836"/>
      <c r="C559" s="1836"/>
      <c r="D559" s="1836"/>
      <c r="E559" s="1836"/>
      <c r="F559" s="1836"/>
      <c r="G559" s="1836"/>
      <c r="H559" s="1836"/>
      <c r="I559" s="1836"/>
      <c r="J559" s="1836"/>
      <c r="K559" s="1836"/>
      <c r="L559" s="1836"/>
      <c r="M559" s="1836"/>
      <c r="N559" s="1836"/>
      <c r="O559" s="1836"/>
      <c r="P559" s="1836"/>
      <c r="Q559" s="1836"/>
      <c r="R559" s="1836"/>
      <c r="S559" s="1836"/>
      <c r="T559" s="1836"/>
      <c r="U559" s="1836"/>
      <c r="V559" s="1836"/>
      <c r="W559" s="1836"/>
      <c r="X559" s="1836"/>
      <c r="Y559" s="1836"/>
      <c r="Z559" s="1836"/>
    </row>
    <row r="560" spans="1:26" ht="15.75" customHeight="1">
      <c r="A560" s="1836"/>
      <c r="B560" s="1836"/>
      <c r="C560" s="1836"/>
      <c r="D560" s="1836"/>
      <c r="E560" s="1836"/>
      <c r="F560" s="1836"/>
      <c r="G560" s="1836"/>
      <c r="H560" s="1836"/>
      <c r="I560" s="1836"/>
      <c r="J560" s="1836"/>
      <c r="K560" s="1836"/>
      <c r="L560" s="1836"/>
      <c r="M560" s="1836"/>
      <c r="N560" s="1836"/>
      <c r="O560" s="1836"/>
      <c r="P560" s="1836"/>
      <c r="Q560" s="1836"/>
      <c r="R560" s="1836"/>
      <c r="S560" s="1836"/>
      <c r="T560" s="1836"/>
      <c r="U560" s="1836"/>
      <c r="V560" s="1836"/>
      <c r="W560" s="1836"/>
      <c r="X560" s="1836"/>
      <c r="Y560" s="1836"/>
      <c r="Z560" s="1836"/>
    </row>
    <row r="561" spans="1:26" ht="15.75" customHeight="1">
      <c r="A561" s="1836"/>
      <c r="B561" s="1836"/>
      <c r="C561" s="1836"/>
      <c r="D561" s="1836"/>
      <c r="E561" s="1836"/>
      <c r="F561" s="1836"/>
      <c r="G561" s="1836"/>
      <c r="H561" s="1836"/>
      <c r="I561" s="1836"/>
      <c r="J561" s="1836"/>
      <c r="K561" s="1836"/>
      <c r="L561" s="1836"/>
      <c r="M561" s="1836"/>
      <c r="N561" s="1836"/>
      <c r="O561" s="1836"/>
      <c r="P561" s="1836"/>
      <c r="Q561" s="1836"/>
      <c r="R561" s="1836"/>
      <c r="S561" s="1836"/>
      <c r="T561" s="1836"/>
      <c r="U561" s="1836"/>
      <c r="V561" s="1836"/>
      <c r="W561" s="1836"/>
      <c r="X561" s="1836"/>
      <c r="Y561" s="1836"/>
      <c r="Z561" s="1836"/>
    </row>
    <row r="562" spans="1:26" ht="15.75" customHeight="1">
      <c r="A562" s="1836"/>
      <c r="B562" s="1836"/>
      <c r="C562" s="1836"/>
      <c r="D562" s="1836"/>
      <c r="E562" s="1836"/>
      <c r="F562" s="1836"/>
      <c r="G562" s="1836"/>
      <c r="H562" s="1836"/>
      <c r="I562" s="1836"/>
      <c r="J562" s="1836"/>
      <c r="K562" s="1836"/>
      <c r="L562" s="1836"/>
      <c r="M562" s="1836"/>
      <c r="N562" s="1836"/>
      <c r="O562" s="1836"/>
      <c r="P562" s="1836"/>
      <c r="Q562" s="1836"/>
      <c r="R562" s="1836"/>
      <c r="S562" s="1836"/>
      <c r="T562" s="1836"/>
      <c r="U562" s="1836"/>
      <c r="V562" s="1836"/>
      <c r="W562" s="1836"/>
      <c r="X562" s="1836"/>
      <c r="Y562" s="1836"/>
      <c r="Z562" s="1836"/>
    </row>
    <row r="563" spans="1:26" ht="15.75" customHeight="1">
      <c r="A563" s="1836"/>
      <c r="B563" s="1836"/>
      <c r="C563" s="1836"/>
      <c r="D563" s="1836"/>
      <c r="E563" s="1836"/>
      <c r="F563" s="1836"/>
      <c r="G563" s="1836"/>
      <c r="H563" s="1836"/>
      <c r="I563" s="1836"/>
      <c r="J563" s="1836"/>
      <c r="K563" s="1836"/>
      <c r="L563" s="1836"/>
      <c r="M563" s="1836"/>
      <c r="N563" s="1836"/>
      <c r="O563" s="1836"/>
      <c r="P563" s="1836"/>
      <c r="Q563" s="1836"/>
      <c r="R563" s="1836"/>
      <c r="S563" s="1836"/>
      <c r="T563" s="1836"/>
      <c r="U563" s="1836"/>
      <c r="V563" s="1836"/>
      <c r="W563" s="1836"/>
      <c r="X563" s="1836"/>
      <c r="Y563" s="1836"/>
      <c r="Z563" s="1836"/>
    </row>
    <row r="564" spans="1:26" ht="15.75" customHeight="1">
      <c r="A564" s="1836"/>
      <c r="B564" s="1836"/>
      <c r="C564" s="1836"/>
      <c r="D564" s="1836"/>
      <c r="E564" s="1836"/>
      <c r="F564" s="1836"/>
      <c r="G564" s="1836"/>
      <c r="H564" s="1836"/>
      <c r="I564" s="1836"/>
      <c r="J564" s="1836"/>
      <c r="K564" s="1836"/>
      <c r="L564" s="1836"/>
      <c r="M564" s="1836"/>
      <c r="N564" s="1836"/>
      <c r="O564" s="1836"/>
      <c r="P564" s="1836"/>
      <c r="Q564" s="1836"/>
      <c r="R564" s="1836"/>
      <c r="S564" s="1836"/>
      <c r="T564" s="1836"/>
      <c r="U564" s="1836"/>
      <c r="V564" s="1836"/>
      <c r="W564" s="1836"/>
      <c r="X564" s="1836"/>
      <c r="Y564" s="1836"/>
      <c r="Z564" s="1836"/>
    </row>
    <row r="565" spans="1:26" ht="15.75" customHeight="1">
      <c r="A565" s="1836"/>
      <c r="B565" s="1836"/>
      <c r="C565" s="1836"/>
      <c r="D565" s="1836"/>
      <c r="E565" s="1836"/>
      <c r="F565" s="1836"/>
      <c r="G565" s="1836"/>
      <c r="H565" s="1836"/>
      <c r="I565" s="1836"/>
      <c r="J565" s="1836"/>
      <c r="K565" s="1836"/>
      <c r="L565" s="1836"/>
      <c r="M565" s="1836"/>
      <c r="N565" s="1836"/>
      <c r="O565" s="1836"/>
      <c r="P565" s="1836"/>
      <c r="Q565" s="1836"/>
      <c r="R565" s="1836"/>
      <c r="S565" s="1836"/>
      <c r="T565" s="1836"/>
      <c r="U565" s="1836"/>
      <c r="V565" s="1836"/>
      <c r="W565" s="1836"/>
      <c r="X565" s="1836"/>
      <c r="Y565" s="1836"/>
      <c r="Z565" s="1836"/>
    </row>
    <row r="566" spans="1:26" ht="15.75" customHeight="1">
      <c r="A566" s="1836"/>
      <c r="B566" s="1836"/>
      <c r="C566" s="1836"/>
      <c r="D566" s="1836"/>
      <c r="E566" s="1836"/>
      <c r="F566" s="1836"/>
      <c r="G566" s="1836"/>
      <c r="H566" s="1836"/>
      <c r="I566" s="1836"/>
      <c r="J566" s="1836"/>
      <c r="K566" s="1836"/>
      <c r="L566" s="1836"/>
      <c r="M566" s="1836"/>
      <c r="N566" s="1836"/>
      <c r="O566" s="1836"/>
      <c r="P566" s="1836"/>
      <c r="Q566" s="1836"/>
      <c r="R566" s="1836"/>
      <c r="S566" s="1836"/>
      <c r="T566" s="1836"/>
      <c r="U566" s="1836"/>
      <c r="V566" s="1836"/>
      <c r="W566" s="1836"/>
      <c r="X566" s="1836"/>
      <c r="Y566" s="1836"/>
      <c r="Z566" s="1836"/>
    </row>
    <row r="567" spans="1:26" ht="15.75" customHeight="1">
      <c r="A567" s="1836"/>
      <c r="B567" s="1836"/>
      <c r="C567" s="1836"/>
      <c r="D567" s="1836"/>
      <c r="E567" s="1836"/>
      <c r="F567" s="1836"/>
      <c r="G567" s="1836"/>
      <c r="H567" s="1836"/>
      <c r="I567" s="1836"/>
      <c r="J567" s="1836"/>
      <c r="K567" s="1836"/>
      <c r="L567" s="1836"/>
      <c r="M567" s="1836"/>
      <c r="N567" s="1836"/>
      <c r="O567" s="1836"/>
      <c r="P567" s="1836"/>
      <c r="Q567" s="1836"/>
      <c r="R567" s="1836"/>
      <c r="S567" s="1836"/>
      <c r="T567" s="1836"/>
      <c r="U567" s="1836"/>
      <c r="V567" s="1836"/>
      <c r="W567" s="1836"/>
      <c r="X567" s="1836"/>
      <c r="Y567" s="1836"/>
      <c r="Z567" s="1836"/>
    </row>
    <row r="568" spans="1:26" ht="15.75" customHeight="1">
      <c r="A568" s="1836"/>
      <c r="B568" s="1836"/>
      <c r="C568" s="1836"/>
      <c r="D568" s="1836"/>
      <c r="E568" s="1836"/>
      <c r="F568" s="1836"/>
      <c r="G568" s="1836"/>
      <c r="H568" s="1836"/>
      <c r="I568" s="1836"/>
      <c r="J568" s="1836"/>
      <c r="K568" s="1836"/>
      <c r="L568" s="1836"/>
      <c r="M568" s="1836"/>
      <c r="N568" s="1836"/>
      <c r="O568" s="1836"/>
      <c r="P568" s="1836"/>
      <c r="Q568" s="1836"/>
      <c r="R568" s="1836"/>
      <c r="S568" s="1836"/>
      <c r="T568" s="1836"/>
      <c r="U568" s="1836"/>
      <c r="V568" s="1836"/>
      <c r="W568" s="1836"/>
      <c r="X568" s="1836"/>
      <c r="Y568" s="1836"/>
      <c r="Z568" s="1836"/>
    </row>
    <row r="569" spans="1:26" ht="15.75" customHeight="1">
      <c r="A569" s="1836"/>
      <c r="B569" s="1836"/>
      <c r="C569" s="1836"/>
      <c r="D569" s="1836"/>
      <c r="E569" s="1836"/>
      <c r="F569" s="1836"/>
      <c r="G569" s="1836"/>
      <c r="H569" s="1836"/>
      <c r="I569" s="1836"/>
      <c r="J569" s="1836"/>
      <c r="K569" s="1836"/>
      <c r="L569" s="1836"/>
      <c r="M569" s="1836"/>
      <c r="N569" s="1836"/>
      <c r="O569" s="1836"/>
      <c r="P569" s="1836"/>
      <c r="Q569" s="1836"/>
      <c r="R569" s="1836"/>
      <c r="S569" s="1836"/>
      <c r="T569" s="1836"/>
      <c r="U569" s="1836"/>
      <c r="V569" s="1836"/>
      <c r="W569" s="1836"/>
      <c r="X569" s="1836"/>
      <c r="Y569" s="1836"/>
      <c r="Z569" s="1836"/>
    </row>
    <row r="570" spans="1:26" ht="15.75" customHeight="1">
      <c r="A570" s="1836"/>
      <c r="B570" s="1836"/>
      <c r="C570" s="1836"/>
      <c r="D570" s="1836"/>
      <c r="E570" s="1836"/>
      <c r="F570" s="1836"/>
      <c r="G570" s="1836"/>
      <c r="H570" s="1836"/>
      <c r="I570" s="1836"/>
      <c r="J570" s="1836"/>
      <c r="K570" s="1836"/>
      <c r="L570" s="1836"/>
      <c r="M570" s="1836"/>
      <c r="N570" s="1836"/>
      <c r="O570" s="1836"/>
      <c r="P570" s="1836"/>
      <c r="Q570" s="1836"/>
      <c r="R570" s="1836"/>
      <c r="S570" s="1836"/>
      <c r="T570" s="1836"/>
      <c r="U570" s="1836"/>
      <c r="V570" s="1836"/>
      <c r="W570" s="1836"/>
      <c r="X570" s="1836"/>
      <c r="Y570" s="1836"/>
      <c r="Z570" s="1836"/>
    </row>
    <row r="571" spans="1:26" ht="15.75" customHeight="1">
      <c r="A571" s="1836"/>
      <c r="B571" s="1836"/>
      <c r="C571" s="1836"/>
      <c r="D571" s="1836"/>
      <c r="E571" s="1836"/>
      <c r="F571" s="1836"/>
      <c r="G571" s="1836"/>
      <c r="H571" s="1836"/>
      <c r="I571" s="1836"/>
      <c r="J571" s="1836"/>
      <c r="K571" s="1836"/>
      <c r="L571" s="1836"/>
      <c r="M571" s="1836"/>
      <c r="N571" s="1836"/>
      <c r="O571" s="1836"/>
      <c r="P571" s="1836"/>
      <c r="Q571" s="1836"/>
      <c r="R571" s="1836"/>
      <c r="S571" s="1836"/>
      <c r="T571" s="1836"/>
      <c r="U571" s="1836"/>
      <c r="V571" s="1836"/>
      <c r="W571" s="1836"/>
      <c r="X571" s="1836"/>
      <c r="Y571" s="1836"/>
      <c r="Z571" s="1836"/>
    </row>
    <row r="572" spans="1:26" ht="15.75" customHeight="1">
      <c r="A572" s="1836"/>
      <c r="B572" s="1836"/>
      <c r="C572" s="1836"/>
      <c r="D572" s="1836"/>
      <c r="E572" s="1836"/>
      <c r="F572" s="1836"/>
      <c r="G572" s="1836"/>
      <c r="H572" s="1836"/>
      <c r="I572" s="1836"/>
      <c r="J572" s="1836"/>
      <c r="K572" s="1836"/>
      <c r="L572" s="1836"/>
      <c r="M572" s="1836"/>
      <c r="N572" s="1836"/>
      <c r="O572" s="1836"/>
      <c r="P572" s="1836"/>
      <c r="Q572" s="1836"/>
      <c r="R572" s="1836"/>
      <c r="S572" s="1836"/>
      <c r="T572" s="1836"/>
      <c r="U572" s="1836"/>
      <c r="V572" s="1836"/>
      <c r="W572" s="1836"/>
      <c r="X572" s="1836"/>
      <c r="Y572" s="1836"/>
      <c r="Z572" s="1836"/>
    </row>
    <row r="573" spans="1:26" ht="15.75" customHeight="1">
      <c r="A573" s="1836"/>
      <c r="B573" s="1836"/>
      <c r="C573" s="1836"/>
      <c r="D573" s="1836"/>
      <c r="E573" s="1836"/>
      <c r="F573" s="1836"/>
      <c r="G573" s="1836"/>
      <c r="H573" s="1836"/>
      <c r="I573" s="1836"/>
      <c r="J573" s="1836"/>
      <c r="K573" s="1836"/>
      <c r="L573" s="1836"/>
      <c r="M573" s="1836"/>
      <c r="N573" s="1836"/>
      <c r="O573" s="1836"/>
      <c r="P573" s="1836"/>
      <c r="Q573" s="1836"/>
      <c r="R573" s="1836"/>
      <c r="S573" s="1836"/>
      <c r="T573" s="1836"/>
      <c r="U573" s="1836"/>
      <c r="V573" s="1836"/>
      <c r="W573" s="1836"/>
      <c r="X573" s="1836"/>
      <c r="Y573" s="1836"/>
      <c r="Z573" s="1836"/>
    </row>
    <row r="574" spans="1:26" ht="15.75" customHeight="1">
      <c r="A574" s="1836"/>
      <c r="B574" s="1836"/>
      <c r="C574" s="1836"/>
      <c r="D574" s="1836"/>
      <c r="E574" s="1836"/>
      <c r="F574" s="1836"/>
      <c r="G574" s="1836"/>
      <c r="H574" s="1836"/>
      <c r="I574" s="1836"/>
      <c r="J574" s="1836"/>
      <c r="K574" s="1836"/>
      <c r="L574" s="1836"/>
      <c r="M574" s="1836"/>
      <c r="N574" s="1836"/>
      <c r="O574" s="1836"/>
      <c r="P574" s="1836"/>
      <c r="Q574" s="1836"/>
      <c r="R574" s="1836"/>
      <c r="S574" s="1836"/>
      <c r="T574" s="1836"/>
      <c r="U574" s="1836"/>
      <c r="V574" s="1836"/>
      <c r="W574" s="1836"/>
      <c r="X574" s="1836"/>
      <c r="Y574" s="1836"/>
      <c r="Z574" s="1836"/>
    </row>
    <row r="575" spans="1:26" ht="15.75" customHeight="1">
      <c r="A575" s="1836"/>
      <c r="B575" s="1836"/>
      <c r="C575" s="1836"/>
      <c r="D575" s="1836"/>
      <c r="E575" s="1836"/>
      <c r="F575" s="1836"/>
      <c r="G575" s="1836"/>
      <c r="H575" s="1836"/>
      <c r="I575" s="1836"/>
      <c r="J575" s="1836"/>
      <c r="K575" s="1836"/>
      <c r="L575" s="1836"/>
      <c r="M575" s="1836"/>
      <c r="N575" s="1836"/>
      <c r="O575" s="1836"/>
      <c r="P575" s="1836"/>
      <c r="Q575" s="1836"/>
      <c r="R575" s="1836"/>
      <c r="S575" s="1836"/>
      <c r="T575" s="1836"/>
      <c r="U575" s="1836"/>
      <c r="V575" s="1836"/>
      <c r="W575" s="1836"/>
      <c r="X575" s="1836"/>
      <c r="Y575" s="1836"/>
      <c r="Z575" s="1836"/>
    </row>
    <row r="576" spans="1:26" ht="15.75" customHeight="1">
      <c r="A576" s="1836"/>
      <c r="B576" s="1836"/>
      <c r="C576" s="1836"/>
      <c r="D576" s="1836"/>
      <c r="E576" s="1836"/>
      <c r="F576" s="1836"/>
      <c r="G576" s="1836"/>
      <c r="H576" s="1836"/>
      <c r="I576" s="1836"/>
      <c r="J576" s="1836"/>
      <c r="K576" s="1836"/>
      <c r="L576" s="1836"/>
      <c r="M576" s="1836"/>
      <c r="N576" s="1836"/>
      <c r="O576" s="1836"/>
      <c r="P576" s="1836"/>
      <c r="Q576" s="1836"/>
      <c r="R576" s="1836"/>
      <c r="S576" s="1836"/>
      <c r="T576" s="1836"/>
      <c r="U576" s="1836"/>
      <c r="V576" s="1836"/>
      <c r="W576" s="1836"/>
      <c r="X576" s="1836"/>
      <c r="Y576" s="1836"/>
      <c r="Z576" s="1836"/>
    </row>
    <row r="577" spans="1:26" ht="15.75" customHeight="1">
      <c r="A577" s="1836"/>
      <c r="B577" s="1836"/>
      <c r="C577" s="1836"/>
      <c r="D577" s="1836"/>
      <c r="E577" s="1836"/>
      <c r="F577" s="1836"/>
      <c r="G577" s="1836"/>
      <c r="H577" s="1836"/>
      <c r="I577" s="1836"/>
      <c r="J577" s="1836"/>
      <c r="K577" s="1836"/>
      <c r="L577" s="1836"/>
      <c r="M577" s="1836"/>
      <c r="N577" s="1836"/>
      <c r="O577" s="1836"/>
      <c r="P577" s="1836"/>
      <c r="Q577" s="1836"/>
      <c r="R577" s="1836"/>
      <c r="S577" s="1836"/>
      <c r="T577" s="1836"/>
      <c r="U577" s="1836"/>
      <c r="V577" s="1836"/>
      <c r="W577" s="1836"/>
      <c r="X577" s="1836"/>
      <c r="Y577" s="1836"/>
      <c r="Z577" s="1836"/>
    </row>
    <row r="578" spans="1:26" ht="15.75" customHeight="1">
      <c r="A578" s="1836"/>
      <c r="B578" s="1836"/>
      <c r="C578" s="1836"/>
      <c r="D578" s="1836"/>
      <c r="E578" s="1836"/>
      <c r="F578" s="1836"/>
      <c r="G578" s="1836"/>
      <c r="H578" s="1836"/>
      <c r="I578" s="1836"/>
      <c r="J578" s="1836"/>
      <c r="K578" s="1836"/>
      <c r="L578" s="1836"/>
      <c r="M578" s="1836"/>
      <c r="N578" s="1836"/>
      <c r="O578" s="1836"/>
      <c r="P578" s="1836"/>
      <c r="Q578" s="1836"/>
      <c r="R578" s="1836"/>
      <c r="S578" s="1836"/>
      <c r="T578" s="1836"/>
      <c r="U578" s="1836"/>
      <c r="V578" s="1836"/>
      <c r="W578" s="1836"/>
      <c r="X578" s="1836"/>
      <c r="Y578" s="1836"/>
      <c r="Z578" s="1836"/>
    </row>
    <row r="579" spans="1:26" ht="15.75" customHeight="1">
      <c r="A579" s="1836"/>
      <c r="B579" s="1836"/>
      <c r="C579" s="1836"/>
      <c r="D579" s="1836"/>
      <c r="E579" s="1836"/>
      <c r="F579" s="1836"/>
      <c r="G579" s="1836"/>
      <c r="H579" s="1836"/>
      <c r="I579" s="1836"/>
      <c r="J579" s="1836"/>
      <c r="K579" s="1836"/>
      <c r="L579" s="1836"/>
      <c r="M579" s="1836"/>
      <c r="N579" s="1836"/>
      <c r="O579" s="1836"/>
      <c r="P579" s="1836"/>
      <c r="Q579" s="1836"/>
      <c r="R579" s="1836"/>
      <c r="S579" s="1836"/>
      <c r="T579" s="1836"/>
      <c r="U579" s="1836"/>
      <c r="V579" s="1836"/>
      <c r="W579" s="1836"/>
      <c r="X579" s="1836"/>
      <c r="Y579" s="1836"/>
      <c r="Z579" s="1836"/>
    </row>
    <row r="580" spans="1:26" ht="15.75" customHeight="1">
      <c r="A580" s="1836"/>
      <c r="B580" s="1836"/>
      <c r="C580" s="1836"/>
      <c r="D580" s="1836"/>
      <c r="E580" s="1836"/>
      <c r="F580" s="1836"/>
      <c r="G580" s="1836"/>
      <c r="H580" s="1836"/>
      <c r="I580" s="1836"/>
      <c r="J580" s="1836"/>
      <c r="K580" s="1836"/>
      <c r="L580" s="1836"/>
      <c r="M580" s="1836"/>
      <c r="N580" s="1836"/>
      <c r="O580" s="1836"/>
      <c r="P580" s="1836"/>
      <c r="Q580" s="1836"/>
      <c r="R580" s="1836"/>
      <c r="S580" s="1836"/>
      <c r="T580" s="1836"/>
      <c r="U580" s="1836"/>
      <c r="V580" s="1836"/>
      <c r="W580" s="1836"/>
      <c r="X580" s="1836"/>
      <c r="Y580" s="1836"/>
      <c r="Z580" s="1836"/>
    </row>
    <row r="581" spans="1:26" ht="15.75" customHeight="1">
      <c r="A581" s="1836"/>
      <c r="B581" s="1836"/>
      <c r="C581" s="1836"/>
      <c r="D581" s="1836"/>
      <c r="E581" s="1836"/>
      <c r="F581" s="1836"/>
      <c r="G581" s="1836"/>
      <c r="H581" s="1836"/>
      <c r="I581" s="1836"/>
      <c r="J581" s="1836"/>
      <c r="K581" s="1836"/>
      <c r="L581" s="1836"/>
      <c r="M581" s="1836"/>
      <c r="N581" s="1836"/>
      <c r="O581" s="1836"/>
      <c r="P581" s="1836"/>
      <c r="Q581" s="1836"/>
      <c r="R581" s="1836"/>
      <c r="S581" s="1836"/>
      <c r="T581" s="1836"/>
      <c r="U581" s="1836"/>
      <c r="V581" s="1836"/>
      <c r="W581" s="1836"/>
      <c r="X581" s="1836"/>
      <c r="Y581" s="1836"/>
      <c r="Z581" s="1836"/>
    </row>
    <row r="582" spans="1:26" ht="15.75" customHeight="1">
      <c r="A582" s="1836"/>
      <c r="B582" s="1836"/>
      <c r="C582" s="1836"/>
      <c r="D582" s="1836"/>
      <c r="E582" s="1836"/>
      <c r="F582" s="1836"/>
      <c r="G582" s="1836"/>
      <c r="H582" s="1836"/>
      <c r="I582" s="1836"/>
      <c r="J582" s="1836"/>
      <c r="K582" s="1836"/>
      <c r="L582" s="1836"/>
      <c r="M582" s="1836"/>
      <c r="N582" s="1836"/>
      <c r="O582" s="1836"/>
      <c r="P582" s="1836"/>
      <c r="Q582" s="1836"/>
      <c r="R582" s="1836"/>
      <c r="S582" s="1836"/>
      <c r="T582" s="1836"/>
      <c r="U582" s="1836"/>
      <c r="V582" s="1836"/>
      <c r="W582" s="1836"/>
      <c r="X582" s="1836"/>
      <c r="Y582" s="1836"/>
      <c r="Z582" s="1836"/>
    </row>
    <row r="583" spans="1:26" ht="15.75" customHeight="1">
      <c r="A583" s="1836"/>
      <c r="B583" s="1836"/>
      <c r="C583" s="1836"/>
      <c r="D583" s="1836"/>
      <c r="E583" s="1836"/>
      <c r="F583" s="1836"/>
      <c r="G583" s="1836"/>
      <c r="H583" s="1836"/>
      <c r="I583" s="1836"/>
      <c r="J583" s="1836"/>
      <c r="K583" s="1836"/>
      <c r="L583" s="1836"/>
      <c r="M583" s="1836"/>
      <c r="N583" s="1836"/>
      <c r="O583" s="1836"/>
      <c r="P583" s="1836"/>
      <c r="Q583" s="1836"/>
      <c r="R583" s="1836"/>
      <c r="S583" s="1836"/>
      <c r="T583" s="1836"/>
      <c r="U583" s="1836"/>
      <c r="V583" s="1836"/>
      <c r="W583" s="1836"/>
      <c r="X583" s="1836"/>
      <c r="Y583" s="1836"/>
      <c r="Z583" s="1836"/>
    </row>
    <row r="584" spans="1:26" ht="15.75" customHeight="1">
      <c r="A584" s="1836"/>
      <c r="B584" s="1836"/>
      <c r="C584" s="1836"/>
      <c r="D584" s="1836"/>
      <c r="E584" s="1836"/>
      <c r="F584" s="1836"/>
      <c r="G584" s="1836"/>
      <c r="H584" s="1836"/>
      <c r="I584" s="1836"/>
      <c r="J584" s="1836"/>
      <c r="K584" s="1836"/>
      <c r="L584" s="1836"/>
      <c r="M584" s="1836"/>
      <c r="N584" s="1836"/>
      <c r="O584" s="1836"/>
      <c r="P584" s="1836"/>
      <c r="Q584" s="1836"/>
      <c r="R584" s="1836"/>
      <c r="S584" s="1836"/>
      <c r="T584" s="1836"/>
      <c r="U584" s="1836"/>
      <c r="V584" s="1836"/>
      <c r="W584" s="1836"/>
      <c r="X584" s="1836"/>
      <c r="Y584" s="1836"/>
      <c r="Z584" s="1836"/>
    </row>
    <row r="585" spans="1:26" ht="15.75" customHeight="1">
      <c r="A585" s="1836"/>
      <c r="B585" s="1836"/>
      <c r="C585" s="1836"/>
      <c r="D585" s="1836"/>
      <c r="E585" s="1836"/>
      <c r="F585" s="1836"/>
      <c r="G585" s="1836"/>
      <c r="H585" s="1836"/>
      <c r="I585" s="1836"/>
      <c r="J585" s="1836"/>
      <c r="K585" s="1836"/>
      <c r="L585" s="1836"/>
      <c r="M585" s="1836"/>
      <c r="N585" s="1836"/>
      <c r="O585" s="1836"/>
      <c r="P585" s="1836"/>
      <c r="Q585" s="1836"/>
      <c r="R585" s="1836"/>
      <c r="S585" s="1836"/>
      <c r="T585" s="1836"/>
      <c r="U585" s="1836"/>
      <c r="V585" s="1836"/>
      <c r="W585" s="1836"/>
      <c r="X585" s="1836"/>
      <c r="Y585" s="1836"/>
      <c r="Z585" s="1836"/>
    </row>
    <row r="586" spans="1:26" ht="15.75" customHeight="1">
      <c r="A586" s="1836"/>
      <c r="B586" s="1836"/>
      <c r="C586" s="1836"/>
      <c r="D586" s="1836"/>
      <c r="E586" s="1836"/>
      <c r="F586" s="1836"/>
      <c r="G586" s="1836"/>
      <c r="H586" s="1836"/>
      <c r="I586" s="1836"/>
      <c r="J586" s="1836"/>
      <c r="K586" s="1836"/>
      <c r="L586" s="1836"/>
      <c r="M586" s="1836"/>
      <c r="N586" s="1836"/>
      <c r="O586" s="1836"/>
      <c r="P586" s="1836"/>
      <c r="Q586" s="1836"/>
      <c r="R586" s="1836"/>
      <c r="S586" s="1836"/>
      <c r="T586" s="1836"/>
      <c r="U586" s="1836"/>
      <c r="V586" s="1836"/>
      <c r="W586" s="1836"/>
      <c r="X586" s="1836"/>
      <c r="Y586" s="1836"/>
      <c r="Z586" s="1836"/>
    </row>
    <row r="587" spans="1:26" ht="15.75" customHeight="1">
      <c r="A587" s="1836"/>
      <c r="B587" s="1836"/>
      <c r="C587" s="1836"/>
      <c r="D587" s="1836"/>
      <c r="E587" s="1836"/>
      <c r="F587" s="1836"/>
      <c r="G587" s="1836"/>
      <c r="H587" s="1836"/>
      <c r="I587" s="1836"/>
      <c r="J587" s="1836"/>
      <c r="K587" s="1836"/>
      <c r="L587" s="1836"/>
      <c r="M587" s="1836"/>
      <c r="N587" s="1836"/>
      <c r="O587" s="1836"/>
      <c r="P587" s="1836"/>
      <c r="Q587" s="1836"/>
      <c r="R587" s="1836"/>
      <c r="S587" s="1836"/>
      <c r="T587" s="1836"/>
      <c r="U587" s="1836"/>
      <c r="V587" s="1836"/>
      <c r="W587" s="1836"/>
      <c r="X587" s="1836"/>
      <c r="Y587" s="1836"/>
      <c r="Z587" s="1836"/>
    </row>
    <row r="588" spans="1:26" ht="15.75" customHeight="1">
      <c r="A588" s="1836"/>
      <c r="B588" s="1836"/>
      <c r="C588" s="1836"/>
      <c r="D588" s="1836"/>
      <c r="E588" s="1836"/>
      <c r="F588" s="1836"/>
      <c r="G588" s="1836"/>
      <c r="H588" s="1836"/>
      <c r="I588" s="1836"/>
      <c r="J588" s="1836"/>
      <c r="K588" s="1836"/>
      <c r="L588" s="1836"/>
      <c r="M588" s="1836"/>
      <c r="N588" s="1836"/>
      <c r="O588" s="1836"/>
      <c r="P588" s="1836"/>
      <c r="Q588" s="1836"/>
      <c r="R588" s="1836"/>
      <c r="S588" s="1836"/>
      <c r="T588" s="1836"/>
      <c r="U588" s="1836"/>
      <c r="V588" s="1836"/>
      <c r="W588" s="1836"/>
      <c r="X588" s="1836"/>
      <c r="Y588" s="1836"/>
      <c r="Z588" s="1836"/>
    </row>
    <row r="589" spans="1:26" ht="15.75" customHeight="1">
      <c r="A589" s="1836"/>
      <c r="B589" s="1836"/>
      <c r="C589" s="1836"/>
      <c r="D589" s="1836"/>
      <c r="E589" s="1836"/>
      <c r="F589" s="1836"/>
      <c r="G589" s="1836"/>
      <c r="H589" s="1836"/>
      <c r="I589" s="1836"/>
      <c r="J589" s="1836"/>
      <c r="K589" s="1836"/>
      <c r="L589" s="1836"/>
      <c r="M589" s="1836"/>
      <c r="N589" s="1836"/>
      <c r="O589" s="1836"/>
      <c r="P589" s="1836"/>
      <c r="Q589" s="1836"/>
      <c r="R589" s="1836"/>
      <c r="S589" s="1836"/>
      <c r="T589" s="1836"/>
      <c r="U589" s="1836"/>
      <c r="V589" s="1836"/>
      <c r="W589" s="1836"/>
      <c r="X589" s="1836"/>
      <c r="Y589" s="1836"/>
      <c r="Z589" s="1836"/>
    </row>
    <row r="590" spans="1:26" ht="15.75" customHeight="1">
      <c r="A590" s="1836"/>
      <c r="B590" s="1836"/>
      <c r="C590" s="1836"/>
      <c r="D590" s="1836"/>
      <c r="E590" s="1836"/>
      <c r="F590" s="1836"/>
      <c r="G590" s="1836"/>
      <c r="H590" s="1836"/>
      <c r="I590" s="1836"/>
      <c r="J590" s="1836"/>
      <c r="K590" s="1836"/>
      <c r="L590" s="1836"/>
      <c r="M590" s="1836"/>
      <c r="N590" s="1836"/>
      <c r="O590" s="1836"/>
      <c r="P590" s="1836"/>
      <c r="Q590" s="1836"/>
      <c r="R590" s="1836"/>
      <c r="S590" s="1836"/>
      <c r="T590" s="1836"/>
      <c r="U590" s="1836"/>
      <c r="V590" s="1836"/>
      <c r="W590" s="1836"/>
      <c r="X590" s="1836"/>
      <c r="Y590" s="1836"/>
      <c r="Z590" s="1836"/>
    </row>
    <row r="591" spans="1:26" ht="15.75" customHeight="1">
      <c r="A591" s="1836"/>
      <c r="B591" s="1836"/>
      <c r="C591" s="1836"/>
      <c r="D591" s="1836"/>
      <c r="E591" s="1836"/>
      <c r="F591" s="1836"/>
      <c r="G591" s="1836"/>
      <c r="H591" s="1836"/>
      <c r="I591" s="1836"/>
      <c r="J591" s="1836"/>
      <c r="K591" s="1836"/>
      <c r="L591" s="1836"/>
      <c r="M591" s="1836"/>
      <c r="N591" s="1836"/>
      <c r="O591" s="1836"/>
      <c r="P591" s="1836"/>
      <c r="Q591" s="1836"/>
      <c r="R591" s="1836"/>
      <c r="S591" s="1836"/>
      <c r="T591" s="1836"/>
      <c r="U591" s="1836"/>
      <c r="V591" s="1836"/>
      <c r="W591" s="1836"/>
      <c r="X591" s="1836"/>
      <c r="Y591" s="1836"/>
      <c r="Z591" s="1836"/>
    </row>
    <row r="592" spans="1:26" ht="15.75" customHeight="1">
      <c r="A592" s="1836"/>
      <c r="B592" s="1836"/>
      <c r="C592" s="1836"/>
      <c r="D592" s="1836"/>
      <c r="E592" s="1836"/>
      <c r="F592" s="1836"/>
      <c r="G592" s="1836"/>
      <c r="H592" s="1836"/>
      <c r="I592" s="1836"/>
      <c r="J592" s="1836"/>
      <c r="K592" s="1836"/>
      <c r="L592" s="1836"/>
      <c r="M592" s="1836"/>
      <c r="N592" s="1836"/>
      <c r="O592" s="1836"/>
      <c r="P592" s="1836"/>
      <c r="Q592" s="1836"/>
      <c r="R592" s="1836"/>
      <c r="S592" s="1836"/>
      <c r="T592" s="1836"/>
      <c r="U592" s="1836"/>
      <c r="V592" s="1836"/>
      <c r="W592" s="1836"/>
      <c r="X592" s="1836"/>
      <c r="Y592" s="1836"/>
      <c r="Z592" s="1836"/>
    </row>
    <row r="593" spans="1:26" ht="15.75" customHeight="1">
      <c r="A593" s="1836"/>
      <c r="B593" s="1836"/>
      <c r="C593" s="1836"/>
      <c r="D593" s="1836"/>
      <c r="E593" s="1836"/>
      <c r="F593" s="1836"/>
      <c r="G593" s="1836"/>
      <c r="H593" s="1836"/>
      <c r="I593" s="1836"/>
      <c r="J593" s="1836"/>
      <c r="K593" s="1836"/>
      <c r="L593" s="1836"/>
      <c r="M593" s="1836"/>
      <c r="N593" s="1836"/>
      <c r="O593" s="1836"/>
      <c r="P593" s="1836"/>
      <c r="Q593" s="1836"/>
      <c r="R593" s="1836"/>
      <c r="S593" s="1836"/>
      <c r="T593" s="1836"/>
      <c r="U593" s="1836"/>
      <c r="V593" s="1836"/>
      <c r="W593" s="1836"/>
      <c r="X593" s="1836"/>
      <c r="Y593" s="1836"/>
      <c r="Z593" s="1836"/>
    </row>
    <row r="594" spans="1:26" ht="15.75" customHeight="1">
      <c r="A594" s="1836"/>
      <c r="B594" s="1836"/>
      <c r="C594" s="1836"/>
      <c r="D594" s="1836"/>
      <c r="E594" s="1836"/>
      <c r="F594" s="1836"/>
      <c r="G594" s="1836"/>
      <c r="H594" s="1836"/>
      <c r="I594" s="1836"/>
      <c r="J594" s="1836"/>
      <c r="K594" s="1836"/>
      <c r="L594" s="1836"/>
      <c r="M594" s="1836"/>
      <c r="N594" s="1836"/>
      <c r="O594" s="1836"/>
      <c r="P594" s="1836"/>
      <c r="Q594" s="1836"/>
      <c r="R594" s="1836"/>
      <c r="S594" s="1836"/>
      <c r="T594" s="1836"/>
      <c r="U594" s="1836"/>
      <c r="V594" s="1836"/>
      <c r="W594" s="1836"/>
      <c r="X594" s="1836"/>
      <c r="Y594" s="1836"/>
      <c r="Z594" s="1836"/>
    </row>
    <row r="595" spans="1:26" ht="15.75" customHeight="1">
      <c r="A595" s="1836"/>
      <c r="B595" s="1836"/>
      <c r="C595" s="1836"/>
      <c r="D595" s="1836"/>
      <c r="E595" s="1836"/>
      <c r="F595" s="1836"/>
      <c r="G595" s="1836"/>
      <c r="H595" s="1836"/>
      <c r="I595" s="1836"/>
      <c r="J595" s="1836"/>
      <c r="K595" s="1836"/>
      <c r="L595" s="1836"/>
      <c r="M595" s="1836"/>
      <c r="N595" s="1836"/>
      <c r="O595" s="1836"/>
      <c r="P595" s="1836"/>
      <c r="Q595" s="1836"/>
      <c r="R595" s="1836"/>
      <c r="S595" s="1836"/>
      <c r="T595" s="1836"/>
      <c r="U595" s="1836"/>
      <c r="V595" s="1836"/>
      <c r="W595" s="1836"/>
      <c r="X595" s="1836"/>
      <c r="Y595" s="1836"/>
      <c r="Z595" s="1836"/>
    </row>
    <row r="596" spans="1:26" ht="15.75" customHeight="1">
      <c r="A596" s="1836"/>
      <c r="B596" s="1836"/>
      <c r="C596" s="1836"/>
      <c r="D596" s="1836"/>
      <c r="E596" s="1836"/>
      <c r="F596" s="1836"/>
      <c r="G596" s="1836"/>
      <c r="H596" s="1836"/>
      <c r="I596" s="1836"/>
      <c r="J596" s="1836"/>
      <c r="K596" s="1836"/>
      <c r="L596" s="1836"/>
      <c r="M596" s="1836"/>
      <c r="N596" s="1836"/>
      <c r="O596" s="1836"/>
      <c r="P596" s="1836"/>
      <c r="Q596" s="1836"/>
      <c r="R596" s="1836"/>
      <c r="S596" s="1836"/>
      <c r="T596" s="1836"/>
      <c r="U596" s="1836"/>
      <c r="V596" s="1836"/>
      <c r="W596" s="1836"/>
      <c r="X596" s="1836"/>
      <c r="Y596" s="1836"/>
      <c r="Z596" s="1836"/>
    </row>
    <row r="597" spans="1:26" ht="15.75" customHeight="1">
      <c r="A597" s="1836"/>
      <c r="B597" s="1836"/>
      <c r="C597" s="1836"/>
      <c r="D597" s="1836"/>
      <c r="E597" s="1836"/>
      <c r="F597" s="1836"/>
      <c r="G597" s="1836"/>
      <c r="H597" s="1836"/>
      <c r="I597" s="1836"/>
      <c r="J597" s="1836"/>
      <c r="K597" s="1836"/>
      <c r="L597" s="1836"/>
      <c r="M597" s="1836"/>
      <c r="N597" s="1836"/>
      <c r="O597" s="1836"/>
      <c r="P597" s="1836"/>
      <c r="Q597" s="1836"/>
      <c r="R597" s="1836"/>
      <c r="S597" s="1836"/>
      <c r="T597" s="1836"/>
      <c r="U597" s="1836"/>
      <c r="V597" s="1836"/>
      <c r="W597" s="1836"/>
      <c r="X597" s="1836"/>
      <c r="Y597" s="1836"/>
      <c r="Z597" s="1836"/>
    </row>
    <row r="598" spans="1:26" ht="15.75" customHeight="1">
      <c r="A598" s="1836"/>
      <c r="B598" s="1836"/>
      <c r="C598" s="1836"/>
      <c r="D598" s="1836"/>
      <c r="E598" s="1836"/>
      <c r="F598" s="1836"/>
      <c r="G598" s="1836"/>
      <c r="H598" s="1836"/>
      <c r="I598" s="1836"/>
      <c r="J598" s="1836"/>
      <c r="K598" s="1836"/>
      <c r="L598" s="1836"/>
      <c r="M598" s="1836"/>
      <c r="N598" s="1836"/>
      <c r="O598" s="1836"/>
      <c r="P598" s="1836"/>
      <c r="Q598" s="1836"/>
      <c r="R598" s="1836"/>
      <c r="S598" s="1836"/>
      <c r="T598" s="1836"/>
      <c r="U598" s="1836"/>
      <c r="V598" s="1836"/>
      <c r="W598" s="1836"/>
      <c r="X598" s="1836"/>
      <c r="Y598" s="1836"/>
      <c r="Z598" s="1836"/>
    </row>
    <row r="599" spans="1:26" ht="15.75" customHeight="1">
      <c r="A599" s="1836"/>
      <c r="B599" s="1836"/>
      <c r="C599" s="1836"/>
      <c r="D599" s="1836"/>
      <c r="E599" s="1836"/>
      <c r="F599" s="1836"/>
      <c r="G599" s="1836"/>
      <c r="H599" s="1836"/>
      <c r="I599" s="1836"/>
      <c r="J599" s="1836"/>
      <c r="K599" s="1836"/>
      <c r="L599" s="1836"/>
      <c r="M599" s="1836"/>
      <c r="N599" s="1836"/>
      <c r="O599" s="1836"/>
      <c r="P599" s="1836"/>
      <c r="Q599" s="1836"/>
      <c r="R599" s="1836"/>
      <c r="S599" s="1836"/>
      <c r="T599" s="1836"/>
      <c r="U599" s="1836"/>
      <c r="V599" s="1836"/>
      <c r="W599" s="1836"/>
      <c r="X599" s="1836"/>
      <c r="Y599" s="1836"/>
      <c r="Z599" s="1836"/>
    </row>
    <row r="600" spans="1:26" ht="15.75" customHeight="1">
      <c r="A600" s="1836"/>
      <c r="B600" s="1836"/>
      <c r="C600" s="1836"/>
      <c r="D600" s="1836"/>
      <c r="E600" s="1836"/>
      <c r="F600" s="1836"/>
      <c r="G600" s="1836"/>
      <c r="H600" s="1836"/>
      <c r="I600" s="1836"/>
      <c r="J600" s="1836"/>
      <c r="K600" s="1836"/>
      <c r="L600" s="1836"/>
      <c r="M600" s="1836"/>
      <c r="N600" s="1836"/>
      <c r="O600" s="1836"/>
      <c r="P600" s="1836"/>
      <c r="Q600" s="1836"/>
      <c r="R600" s="1836"/>
      <c r="S600" s="1836"/>
      <c r="T600" s="1836"/>
      <c r="U600" s="1836"/>
      <c r="V600" s="1836"/>
      <c r="W600" s="1836"/>
      <c r="X600" s="1836"/>
      <c r="Y600" s="1836"/>
      <c r="Z600" s="1836"/>
    </row>
    <row r="601" spans="1:26" ht="15.75" customHeight="1">
      <c r="A601" s="1836"/>
      <c r="B601" s="1836"/>
      <c r="C601" s="1836"/>
      <c r="D601" s="1836"/>
      <c r="E601" s="1836"/>
      <c r="F601" s="1836"/>
      <c r="G601" s="1836"/>
      <c r="H601" s="1836"/>
      <c r="I601" s="1836"/>
      <c r="J601" s="1836"/>
      <c r="K601" s="1836"/>
      <c r="L601" s="1836"/>
      <c r="M601" s="1836"/>
      <c r="N601" s="1836"/>
      <c r="O601" s="1836"/>
      <c r="P601" s="1836"/>
      <c r="Q601" s="1836"/>
      <c r="R601" s="1836"/>
      <c r="S601" s="1836"/>
      <c r="T601" s="1836"/>
      <c r="U601" s="1836"/>
      <c r="V601" s="1836"/>
      <c r="W601" s="1836"/>
      <c r="X601" s="1836"/>
      <c r="Y601" s="1836"/>
      <c r="Z601" s="1836"/>
    </row>
    <row r="602" spans="1:26" ht="15.75" customHeight="1">
      <c r="A602" s="1836"/>
      <c r="B602" s="1836"/>
      <c r="C602" s="1836"/>
      <c r="D602" s="1836"/>
      <c r="E602" s="1836"/>
      <c r="F602" s="1836"/>
      <c r="G602" s="1836"/>
      <c r="H602" s="1836"/>
      <c r="I602" s="1836"/>
      <c r="J602" s="1836"/>
      <c r="K602" s="1836"/>
      <c r="L602" s="1836"/>
      <c r="M602" s="1836"/>
      <c r="N602" s="1836"/>
      <c r="O602" s="1836"/>
      <c r="P602" s="1836"/>
      <c r="Q602" s="1836"/>
      <c r="R602" s="1836"/>
      <c r="S602" s="1836"/>
      <c r="T602" s="1836"/>
      <c r="U602" s="1836"/>
      <c r="V602" s="1836"/>
      <c r="W602" s="1836"/>
      <c r="X602" s="1836"/>
      <c r="Y602" s="1836"/>
      <c r="Z602" s="1836"/>
    </row>
    <row r="603" spans="1:26" ht="15.75" customHeight="1">
      <c r="A603" s="1836"/>
      <c r="B603" s="1836"/>
      <c r="C603" s="1836"/>
      <c r="D603" s="1836"/>
      <c r="E603" s="1836"/>
      <c r="F603" s="1836"/>
      <c r="G603" s="1836"/>
      <c r="H603" s="1836"/>
      <c r="I603" s="1836"/>
      <c r="J603" s="1836"/>
      <c r="K603" s="1836"/>
      <c r="L603" s="1836"/>
      <c r="M603" s="1836"/>
      <c r="N603" s="1836"/>
      <c r="O603" s="1836"/>
      <c r="P603" s="1836"/>
      <c r="Q603" s="1836"/>
      <c r="R603" s="1836"/>
      <c r="S603" s="1836"/>
      <c r="T603" s="1836"/>
      <c r="U603" s="1836"/>
      <c r="V603" s="1836"/>
      <c r="W603" s="1836"/>
      <c r="X603" s="1836"/>
      <c r="Y603" s="1836"/>
      <c r="Z603" s="1836"/>
    </row>
    <row r="604" spans="1:26" ht="15.75" customHeight="1">
      <c r="A604" s="1836"/>
      <c r="B604" s="1836"/>
      <c r="C604" s="1836"/>
      <c r="D604" s="1836"/>
      <c r="E604" s="1836"/>
      <c r="F604" s="1836"/>
      <c r="G604" s="1836"/>
      <c r="H604" s="1836"/>
      <c r="I604" s="1836"/>
      <c r="J604" s="1836"/>
      <c r="K604" s="1836"/>
      <c r="L604" s="1836"/>
      <c r="M604" s="1836"/>
      <c r="N604" s="1836"/>
      <c r="O604" s="1836"/>
      <c r="P604" s="1836"/>
      <c r="Q604" s="1836"/>
      <c r="R604" s="1836"/>
      <c r="S604" s="1836"/>
      <c r="T604" s="1836"/>
      <c r="U604" s="1836"/>
      <c r="V604" s="1836"/>
      <c r="W604" s="1836"/>
      <c r="X604" s="1836"/>
      <c r="Y604" s="1836"/>
      <c r="Z604" s="1836"/>
    </row>
    <row r="605" spans="1:26" ht="15.75" customHeight="1">
      <c r="A605" s="1836"/>
      <c r="B605" s="1836"/>
      <c r="C605" s="1836"/>
      <c r="D605" s="1836"/>
      <c r="E605" s="1836"/>
      <c r="F605" s="1836"/>
      <c r="G605" s="1836"/>
      <c r="H605" s="1836"/>
      <c r="I605" s="1836"/>
      <c r="J605" s="1836"/>
      <c r="K605" s="1836"/>
      <c r="L605" s="1836"/>
      <c r="M605" s="1836"/>
      <c r="N605" s="1836"/>
      <c r="O605" s="1836"/>
      <c r="P605" s="1836"/>
      <c r="Q605" s="1836"/>
      <c r="R605" s="1836"/>
      <c r="S605" s="1836"/>
      <c r="T605" s="1836"/>
      <c r="U605" s="1836"/>
      <c r="V605" s="1836"/>
      <c r="W605" s="1836"/>
      <c r="X605" s="1836"/>
      <c r="Y605" s="1836"/>
      <c r="Z605" s="1836"/>
    </row>
    <row r="606" spans="1:26" ht="15.75" customHeight="1">
      <c r="A606" s="1836"/>
      <c r="B606" s="1836"/>
      <c r="C606" s="1836"/>
      <c r="D606" s="1836"/>
      <c r="E606" s="1836"/>
      <c r="F606" s="1836"/>
      <c r="G606" s="1836"/>
      <c r="H606" s="1836"/>
      <c r="I606" s="1836"/>
      <c r="J606" s="1836"/>
      <c r="K606" s="1836"/>
      <c r="L606" s="1836"/>
      <c r="M606" s="1836"/>
      <c r="N606" s="1836"/>
      <c r="O606" s="1836"/>
      <c r="P606" s="1836"/>
      <c r="Q606" s="1836"/>
      <c r="R606" s="1836"/>
      <c r="S606" s="1836"/>
      <c r="T606" s="1836"/>
      <c r="U606" s="1836"/>
      <c r="V606" s="1836"/>
      <c r="W606" s="1836"/>
      <c r="X606" s="1836"/>
      <c r="Y606" s="1836"/>
      <c r="Z606" s="1836"/>
    </row>
    <row r="607" spans="1:26" ht="15.75" customHeight="1">
      <c r="A607" s="1836"/>
      <c r="B607" s="1836"/>
      <c r="C607" s="1836"/>
      <c r="D607" s="1836"/>
      <c r="E607" s="1836"/>
      <c r="F607" s="1836"/>
      <c r="G607" s="1836"/>
      <c r="H607" s="1836"/>
      <c r="I607" s="1836"/>
      <c r="J607" s="1836"/>
      <c r="K607" s="1836"/>
      <c r="L607" s="1836"/>
      <c r="M607" s="1836"/>
      <c r="N607" s="1836"/>
      <c r="O607" s="1836"/>
      <c r="P607" s="1836"/>
      <c r="Q607" s="1836"/>
      <c r="R607" s="1836"/>
      <c r="S607" s="1836"/>
      <c r="T607" s="1836"/>
      <c r="U607" s="1836"/>
      <c r="V607" s="1836"/>
      <c r="W607" s="1836"/>
      <c r="X607" s="1836"/>
      <c r="Y607" s="1836"/>
      <c r="Z607" s="1836"/>
    </row>
    <row r="608" spans="1:26" ht="15.75" customHeight="1">
      <c r="A608" s="1836"/>
      <c r="B608" s="1836"/>
      <c r="C608" s="1836"/>
      <c r="D608" s="1836"/>
      <c r="E608" s="1836"/>
      <c r="F608" s="1836"/>
      <c r="G608" s="1836"/>
      <c r="H608" s="1836"/>
      <c r="I608" s="1836"/>
      <c r="J608" s="1836"/>
      <c r="K608" s="1836"/>
      <c r="L608" s="1836"/>
      <c r="M608" s="1836"/>
      <c r="N608" s="1836"/>
      <c r="O608" s="1836"/>
      <c r="P608" s="1836"/>
      <c r="Q608" s="1836"/>
      <c r="R608" s="1836"/>
      <c r="S608" s="1836"/>
      <c r="T608" s="1836"/>
      <c r="U608" s="1836"/>
      <c r="V608" s="1836"/>
      <c r="W608" s="1836"/>
      <c r="X608" s="1836"/>
      <c r="Y608" s="1836"/>
      <c r="Z608" s="1836"/>
    </row>
    <row r="609" spans="1:26" ht="15.75" customHeight="1">
      <c r="A609" s="1836"/>
      <c r="B609" s="1836"/>
      <c r="C609" s="1836"/>
      <c r="D609" s="1836"/>
      <c r="E609" s="1836"/>
      <c r="F609" s="1836"/>
      <c r="G609" s="1836"/>
      <c r="H609" s="1836"/>
      <c r="I609" s="1836"/>
      <c r="J609" s="1836"/>
      <c r="K609" s="1836"/>
      <c r="L609" s="1836"/>
      <c r="M609" s="1836"/>
      <c r="N609" s="1836"/>
      <c r="O609" s="1836"/>
      <c r="P609" s="1836"/>
      <c r="Q609" s="1836"/>
      <c r="R609" s="1836"/>
      <c r="S609" s="1836"/>
      <c r="T609" s="1836"/>
      <c r="U609" s="1836"/>
      <c r="V609" s="1836"/>
      <c r="W609" s="1836"/>
      <c r="X609" s="1836"/>
      <c r="Y609" s="1836"/>
      <c r="Z609" s="1836"/>
    </row>
    <row r="610" spans="1:26" ht="15.75" customHeight="1">
      <c r="A610" s="1836"/>
      <c r="B610" s="1836"/>
      <c r="C610" s="1836"/>
      <c r="D610" s="1836"/>
      <c r="E610" s="1836"/>
      <c r="F610" s="1836"/>
      <c r="G610" s="1836"/>
      <c r="H610" s="1836"/>
      <c r="I610" s="1836"/>
      <c r="J610" s="1836"/>
      <c r="K610" s="1836"/>
      <c r="L610" s="1836"/>
      <c r="M610" s="1836"/>
      <c r="N610" s="1836"/>
      <c r="O610" s="1836"/>
      <c r="P610" s="1836"/>
      <c r="Q610" s="1836"/>
      <c r="R610" s="1836"/>
      <c r="S610" s="1836"/>
      <c r="T610" s="1836"/>
      <c r="U610" s="1836"/>
      <c r="V610" s="1836"/>
      <c r="W610" s="1836"/>
      <c r="X610" s="1836"/>
      <c r="Y610" s="1836"/>
      <c r="Z610" s="1836"/>
    </row>
    <row r="611" spans="1:26" ht="15.75" customHeight="1">
      <c r="A611" s="1836"/>
      <c r="B611" s="1836"/>
      <c r="C611" s="1836"/>
      <c r="D611" s="1836"/>
      <c r="E611" s="1836"/>
      <c r="F611" s="1836"/>
      <c r="G611" s="1836"/>
      <c r="H611" s="1836"/>
      <c r="I611" s="1836"/>
      <c r="J611" s="1836"/>
      <c r="K611" s="1836"/>
      <c r="L611" s="1836"/>
      <c r="M611" s="1836"/>
      <c r="N611" s="1836"/>
      <c r="O611" s="1836"/>
      <c r="P611" s="1836"/>
      <c r="Q611" s="1836"/>
      <c r="R611" s="1836"/>
      <c r="S611" s="1836"/>
      <c r="T611" s="1836"/>
      <c r="U611" s="1836"/>
      <c r="V611" s="1836"/>
      <c r="W611" s="1836"/>
      <c r="X611" s="1836"/>
      <c r="Y611" s="1836"/>
      <c r="Z611" s="1836"/>
    </row>
    <row r="612" spans="1:26" ht="15.75" customHeight="1">
      <c r="A612" s="1836"/>
      <c r="B612" s="1836"/>
      <c r="C612" s="1836"/>
      <c r="D612" s="1836"/>
      <c r="E612" s="1836"/>
      <c r="F612" s="1836"/>
      <c r="G612" s="1836"/>
      <c r="H612" s="1836"/>
      <c r="I612" s="1836"/>
      <c r="J612" s="1836"/>
      <c r="K612" s="1836"/>
      <c r="L612" s="1836"/>
      <c r="M612" s="1836"/>
      <c r="N612" s="1836"/>
      <c r="O612" s="1836"/>
      <c r="P612" s="1836"/>
      <c r="Q612" s="1836"/>
      <c r="R612" s="1836"/>
      <c r="S612" s="1836"/>
      <c r="T612" s="1836"/>
      <c r="U612" s="1836"/>
      <c r="V612" s="1836"/>
      <c r="W612" s="1836"/>
      <c r="X612" s="1836"/>
      <c r="Y612" s="1836"/>
      <c r="Z612" s="1836"/>
    </row>
    <row r="613" spans="1:26" ht="15.75" customHeight="1">
      <c r="A613" s="1836"/>
      <c r="B613" s="1836"/>
      <c r="C613" s="1836"/>
      <c r="D613" s="1836"/>
      <c r="E613" s="1836"/>
      <c r="F613" s="1836"/>
      <c r="G613" s="1836"/>
      <c r="H613" s="1836"/>
      <c r="I613" s="1836"/>
      <c r="J613" s="1836"/>
      <c r="K613" s="1836"/>
      <c r="L613" s="1836"/>
      <c r="M613" s="1836"/>
      <c r="N613" s="1836"/>
      <c r="O613" s="1836"/>
      <c r="P613" s="1836"/>
      <c r="Q613" s="1836"/>
      <c r="R613" s="1836"/>
      <c r="S613" s="1836"/>
      <c r="T613" s="1836"/>
      <c r="U613" s="1836"/>
      <c r="V613" s="1836"/>
      <c r="W613" s="1836"/>
      <c r="X613" s="1836"/>
      <c r="Y613" s="1836"/>
      <c r="Z613" s="1836"/>
    </row>
    <row r="614" spans="1:26" ht="15.75" customHeight="1">
      <c r="A614" s="1836"/>
      <c r="B614" s="1836"/>
      <c r="C614" s="1836"/>
      <c r="D614" s="1836"/>
      <c r="E614" s="1836"/>
      <c r="F614" s="1836"/>
      <c r="G614" s="1836"/>
      <c r="H614" s="1836"/>
      <c r="I614" s="1836"/>
      <c r="J614" s="1836"/>
      <c r="K614" s="1836"/>
      <c r="L614" s="1836"/>
      <c r="M614" s="1836"/>
      <c r="N614" s="1836"/>
      <c r="O614" s="1836"/>
      <c r="P614" s="1836"/>
      <c r="Q614" s="1836"/>
      <c r="R614" s="1836"/>
      <c r="S614" s="1836"/>
      <c r="T614" s="1836"/>
      <c r="U614" s="1836"/>
      <c r="V614" s="1836"/>
      <c r="W614" s="1836"/>
      <c r="X614" s="1836"/>
      <c r="Y614" s="1836"/>
      <c r="Z614" s="1836"/>
    </row>
    <row r="615" spans="1:26" ht="15.75" customHeight="1">
      <c r="A615" s="1836"/>
      <c r="B615" s="1836"/>
      <c r="C615" s="1836"/>
      <c r="D615" s="1836"/>
      <c r="E615" s="1836"/>
      <c r="F615" s="1836"/>
      <c r="G615" s="1836"/>
      <c r="H615" s="1836"/>
      <c r="I615" s="1836"/>
      <c r="J615" s="1836"/>
      <c r="K615" s="1836"/>
      <c r="L615" s="1836"/>
      <c r="M615" s="1836"/>
      <c r="N615" s="1836"/>
      <c r="O615" s="1836"/>
      <c r="P615" s="1836"/>
      <c r="Q615" s="1836"/>
      <c r="R615" s="1836"/>
      <c r="S615" s="1836"/>
      <c r="T615" s="1836"/>
      <c r="U615" s="1836"/>
      <c r="V615" s="1836"/>
      <c r="W615" s="1836"/>
      <c r="X615" s="1836"/>
      <c r="Y615" s="1836"/>
      <c r="Z615" s="1836"/>
    </row>
    <row r="616" spans="1:26" ht="15.75" customHeight="1">
      <c r="A616" s="1836"/>
      <c r="B616" s="1836"/>
      <c r="C616" s="1836"/>
      <c r="D616" s="1836"/>
      <c r="E616" s="1836"/>
      <c r="F616" s="1836"/>
      <c r="G616" s="1836"/>
      <c r="H616" s="1836"/>
      <c r="I616" s="1836"/>
      <c r="J616" s="1836"/>
      <c r="K616" s="1836"/>
      <c r="L616" s="1836"/>
      <c r="M616" s="1836"/>
      <c r="N616" s="1836"/>
      <c r="O616" s="1836"/>
      <c r="P616" s="1836"/>
      <c r="Q616" s="1836"/>
      <c r="R616" s="1836"/>
      <c r="S616" s="1836"/>
      <c r="T616" s="1836"/>
      <c r="U616" s="1836"/>
      <c r="V616" s="1836"/>
      <c r="W616" s="1836"/>
      <c r="X616" s="1836"/>
      <c r="Y616" s="1836"/>
      <c r="Z616" s="1836"/>
    </row>
    <row r="617" spans="1:26" ht="15.75" customHeight="1">
      <c r="A617" s="1836"/>
      <c r="B617" s="1836"/>
      <c r="C617" s="1836"/>
      <c r="D617" s="1836"/>
      <c r="E617" s="1836"/>
      <c r="F617" s="1836"/>
      <c r="G617" s="1836"/>
      <c r="H617" s="1836"/>
      <c r="I617" s="1836"/>
      <c r="J617" s="1836"/>
      <c r="K617" s="1836"/>
      <c r="L617" s="1836"/>
      <c r="M617" s="1836"/>
      <c r="N617" s="1836"/>
      <c r="O617" s="1836"/>
      <c r="P617" s="1836"/>
      <c r="Q617" s="1836"/>
      <c r="R617" s="1836"/>
      <c r="S617" s="1836"/>
      <c r="T617" s="1836"/>
      <c r="U617" s="1836"/>
      <c r="V617" s="1836"/>
      <c r="W617" s="1836"/>
      <c r="X617" s="1836"/>
      <c r="Y617" s="1836"/>
      <c r="Z617" s="1836"/>
    </row>
    <row r="618" spans="1:26" ht="15.75" customHeight="1">
      <c r="A618" s="1836"/>
      <c r="B618" s="1836"/>
      <c r="C618" s="1836"/>
      <c r="D618" s="1836"/>
      <c r="E618" s="1836"/>
      <c r="F618" s="1836"/>
      <c r="G618" s="1836"/>
      <c r="H618" s="1836"/>
      <c r="I618" s="1836"/>
      <c r="J618" s="1836"/>
      <c r="K618" s="1836"/>
      <c r="L618" s="1836"/>
      <c r="M618" s="1836"/>
      <c r="N618" s="1836"/>
      <c r="O618" s="1836"/>
      <c r="P618" s="1836"/>
      <c r="Q618" s="1836"/>
      <c r="R618" s="1836"/>
      <c r="S618" s="1836"/>
      <c r="T618" s="1836"/>
      <c r="U618" s="1836"/>
      <c r="V618" s="1836"/>
      <c r="W618" s="1836"/>
      <c r="X618" s="1836"/>
      <c r="Y618" s="1836"/>
      <c r="Z618" s="1836"/>
    </row>
    <row r="619" spans="1:26" ht="15.75" customHeight="1">
      <c r="A619" s="1836"/>
      <c r="B619" s="1836"/>
      <c r="C619" s="1836"/>
      <c r="D619" s="1836"/>
      <c r="E619" s="1836"/>
      <c r="F619" s="1836"/>
      <c r="G619" s="1836"/>
      <c r="H619" s="1836"/>
      <c r="I619" s="1836"/>
      <c r="J619" s="1836"/>
      <c r="K619" s="1836"/>
      <c r="L619" s="1836"/>
      <c r="M619" s="1836"/>
      <c r="N619" s="1836"/>
      <c r="O619" s="1836"/>
      <c r="P619" s="1836"/>
      <c r="Q619" s="1836"/>
      <c r="R619" s="1836"/>
      <c r="S619" s="1836"/>
      <c r="T619" s="1836"/>
      <c r="U619" s="1836"/>
      <c r="V619" s="1836"/>
      <c r="W619" s="1836"/>
      <c r="X619" s="1836"/>
      <c r="Y619" s="1836"/>
      <c r="Z619" s="1836"/>
    </row>
    <row r="620" spans="1:26" ht="15.75" customHeight="1">
      <c r="A620" s="1836"/>
      <c r="B620" s="1836"/>
      <c r="C620" s="1836"/>
      <c r="D620" s="1836"/>
      <c r="E620" s="1836"/>
      <c r="F620" s="1836"/>
      <c r="G620" s="1836"/>
      <c r="H620" s="1836"/>
      <c r="I620" s="1836"/>
      <c r="J620" s="1836"/>
      <c r="K620" s="1836"/>
      <c r="L620" s="1836"/>
      <c r="M620" s="1836"/>
      <c r="N620" s="1836"/>
      <c r="O620" s="1836"/>
      <c r="P620" s="1836"/>
      <c r="Q620" s="1836"/>
      <c r="R620" s="1836"/>
      <c r="S620" s="1836"/>
      <c r="T620" s="1836"/>
      <c r="U620" s="1836"/>
      <c r="V620" s="1836"/>
      <c r="W620" s="1836"/>
      <c r="X620" s="1836"/>
      <c r="Y620" s="1836"/>
      <c r="Z620" s="1836"/>
    </row>
    <row r="621" spans="1:26" ht="15.75" customHeight="1">
      <c r="A621" s="1836"/>
      <c r="B621" s="1836"/>
      <c r="C621" s="1836"/>
      <c r="D621" s="1836"/>
      <c r="E621" s="1836"/>
      <c r="F621" s="1836"/>
      <c r="G621" s="1836"/>
      <c r="H621" s="1836"/>
      <c r="I621" s="1836"/>
      <c r="J621" s="1836"/>
      <c r="K621" s="1836"/>
      <c r="L621" s="1836"/>
      <c r="M621" s="1836"/>
      <c r="N621" s="1836"/>
      <c r="O621" s="1836"/>
      <c r="P621" s="1836"/>
      <c r="Q621" s="1836"/>
      <c r="R621" s="1836"/>
      <c r="S621" s="1836"/>
      <c r="T621" s="1836"/>
      <c r="U621" s="1836"/>
      <c r="V621" s="1836"/>
      <c r="W621" s="1836"/>
      <c r="X621" s="1836"/>
      <c r="Y621" s="1836"/>
      <c r="Z621" s="1836"/>
    </row>
    <row r="622" spans="1:26" ht="15.75" customHeight="1">
      <c r="A622" s="1836"/>
      <c r="B622" s="1836"/>
      <c r="C622" s="1836"/>
      <c r="D622" s="1836"/>
      <c r="E622" s="1836"/>
      <c r="F622" s="1836"/>
      <c r="G622" s="1836"/>
      <c r="H622" s="1836"/>
      <c r="I622" s="1836"/>
      <c r="J622" s="1836"/>
      <c r="K622" s="1836"/>
      <c r="L622" s="1836"/>
      <c r="M622" s="1836"/>
      <c r="N622" s="1836"/>
      <c r="O622" s="1836"/>
      <c r="P622" s="1836"/>
      <c r="Q622" s="1836"/>
      <c r="R622" s="1836"/>
      <c r="S622" s="1836"/>
      <c r="T622" s="1836"/>
      <c r="U622" s="1836"/>
      <c r="V622" s="1836"/>
      <c r="W622" s="1836"/>
      <c r="X622" s="1836"/>
      <c r="Y622" s="1836"/>
      <c r="Z622" s="1836"/>
    </row>
    <row r="623" spans="1:26" ht="15.75" customHeight="1">
      <c r="A623" s="1836"/>
      <c r="B623" s="1836"/>
      <c r="C623" s="1836"/>
      <c r="D623" s="1836"/>
      <c r="E623" s="1836"/>
      <c r="F623" s="1836"/>
      <c r="G623" s="1836"/>
      <c r="H623" s="1836"/>
      <c r="I623" s="1836"/>
      <c r="J623" s="1836"/>
      <c r="K623" s="1836"/>
      <c r="L623" s="1836"/>
      <c r="M623" s="1836"/>
      <c r="N623" s="1836"/>
      <c r="O623" s="1836"/>
      <c r="P623" s="1836"/>
      <c r="Q623" s="1836"/>
      <c r="R623" s="1836"/>
      <c r="S623" s="1836"/>
      <c r="T623" s="1836"/>
      <c r="U623" s="1836"/>
      <c r="V623" s="1836"/>
      <c r="W623" s="1836"/>
      <c r="X623" s="1836"/>
      <c r="Y623" s="1836"/>
      <c r="Z623" s="1836"/>
    </row>
    <row r="624" spans="1:26" ht="15.75" customHeight="1">
      <c r="A624" s="1836"/>
      <c r="B624" s="1836"/>
      <c r="C624" s="1836"/>
      <c r="D624" s="1836"/>
      <c r="E624" s="1836"/>
      <c r="F624" s="1836"/>
      <c r="G624" s="1836"/>
      <c r="H624" s="1836"/>
      <c r="I624" s="1836"/>
      <c r="J624" s="1836"/>
      <c r="K624" s="1836"/>
      <c r="L624" s="1836"/>
      <c r="M624" s="1836"/>
      <c r="N624" s="1836"/>
      <c r="O624" s="1836"/>
      <c r="P624" s="1836"/>
      <c r="Q624" s="1836"/>
      <c r="R624" s="1836"/>
      <c r="S624" s="1836"/>
      <c r="T624" s="1836"/>
      <c r="U624" s="1836"/>
      <c r="V624" s="1836"/>
      <c r="W624" s="1836"/>
      <c r="X624" s="1836"/>
      <c r="Y624" s="1836"/>
      <c r="Z624" s="1836"/>
    </row>
    <row r="625" spans="1:26" ht="15.75" customHeight="1">
      <c r="A625" s="1836"/>
      <c r="B625" s="1836"/>
      <c r="C625" s="1836"/>
      <c r="D625" s="1836"/>
      <c r="E625" s="1836"/>
      <c r="F625" s="1836"/>
      <c r="G625" s="1836"/>
      <c r="H625" s="1836"/>
      <c r="I625" s="1836"/>
      <c r="J625" s="1836"/>
      <c r="K625" s="1836"/>
      <c r="L625" s="1836"/>
      <c r="M625" s="1836"/>
      <c r="N625" s="1836"/>
      <c r="O625" s="1836"/>
      <c r="P625" s="1836"/>
      <c r="Q625" s="1836"/>
      <c r="R625" s="1836"/>
      <c r="S625" s="1836"/>
      <c r="T625" s="1836"/>
      <c r="U625" s="1836"/>
      <c r="V625" s="1836"/>
      <c r="W625" s="1836"/>
      <c r="X625" s="1836"/>
      <c r="Y625" s="1836"/>
      <c r="Z625" s="1836"/>
    </row>
    <row r="626" spans="1:26" ht="15.75" customHeight="1">
      <c r="A626" s="1836"/>
      <c r="B626" s="1836"/>
      <c r="C626" s="1836"/>
      <c r="D626" s="1836"/>
      <c r="E626" s="1836"/>
      <c r="F626" s="1836"/>
      <c r="G626" s="1836"/>
      <c r="H626" s="1836"/>
      <c r="I626" s="1836"/>
      <c r="J626" s="1836"/>
      <c r="K626" s="1836"/>
      <c r="L626" s="1836"/>
      <c r="M626" s="1836"/>
      <c r="N626" s="1836"/>
      <c r="O626" s="1836"/>
      <c r="P626" s="1836"/>
      <c r="Q626" s="1836"/>
      <c r="R626" s="1836"/>
      <c r="S626" s="1836"/>
      <c r="T626" s="1836"/>
      <c r="U626" s="1836"/>
      <c r="V626" s="1836"/>
      <c r="W626" s="1836"/>
      <c r="X626" s="1836"/>
      <c r="Y626" s="1836"/>
      <c r="Z626" s="1836"/>
    </row>
    <row r="627" spans="1:26" ht="15.75" customHeight="1">
      <c r="A627" s="1836"/>
      <c r="B627" s="1836"/>
      <c r="C627" s="1836"/>
      <c r="D627" s="1836"/>
      <c r="E627" s="1836"/>
      <c r="F627" s="1836"/>
      <c r="G627" s="1836"/>
      <c r="H627" s="1836"/>
      <c r="I627" s="1836"/>
      <c r="J627" s="1836"/>
      <c r="K627" s="1836"/>
      <c r="L627" s="1836"/>
      <c r="M627" s="1836"/>
      <c r="N627" s="1836"/>
      <c r="O627" s="1836"/>
      <c r="P627" s="1836"/>
      <c r="Q627" s="1836"/>
      <c r="R627" s="1836"/>
      <c r="S627" s="1836"/>
      <c r="T627" s="1836"/>
      <c r="U627" s="1836"/>
      <c r="V627" s="1836"/>
      <c r="W627" s="1836"/>
      <c r="X627" s="1836"/>
      <c r="Y627" s="1836"/>
      <c r="Z627" s="1836"/>
    </row>
    <row r="628" spans="1:26" ht="15.75" customHeight="1">
      <c r="A628" s="1836"/>
      <c r="B628" s="1836"/>
      <c r="C628" s="1836"/>
      <c r="D628" s="1836"/>
      <c r="E628" s="1836"/>
      <c r="F628" s="1836"/>
      <c r="G628" s="1836"/>
      <c r="H628" s="1836"/>
      <c r="I628" s="1836"/>
      <c r="J628" s="1836"/>
      <c r="K628" s="1836"/>
      <c r="L628" s="1836"/>
      <c r="M628" s="1836"/>
      <c r="N628" s="1836"/>
      <c r="O628" s="1836"/>
      <c r="P628" s="1836"/>
      <c r="Q628" s="1836"/>
      <c r="R628" s="1836"/>
      <c r="S628" s="1836"/>
      <c r="T628" s="1836"/>
      <c r="U628" s="1836"/>
      <c r="V628" s="1836"/>
      <c r="W628" s="1836"/>
      <c r="X628" s="1836"/>
      <c r="Y628" s="1836"/>
      <c r="Z628" s="1836"/>
    </row>
    <row r="629" spans="1:26" ht="15.75" customHeight="1">
      <c r="A629" s="1836"/>
      <c r="B629" s="1836"/>
      <c r="C629" s="1836"/>
      <c r="D629" s="1836"/>
      <c r="E629" s="1836"/>
      <c r="F629" s="1836"/>
      <c r="G629" s="1836"/>
      <c r="H629" s="1836"/>
      <c r="I629" s="1836"/>
      <c r="J629" s="1836"/>
      <c r="K629" s="1836"/>
      <c r="L629" s="1836"/>
      <c r="M629" s="1836"/>
      <c r="N629" s="1836"/>
      <c r="O629" s="1836"/>
      <c r="P629" s="1836"/>
      <c r="Q629" s="1836"/>
      <c r="R629" s="1836"/>
      <c r="S629" s="1836"/>
      <c r="T629" s="1836"/>
      <c r="U629" s="1836"/>
      <c r="V629" s="1836"/>
      <c r="W629" s="1836"/>
      <c r="X629" s="1836"/>
      <c r="Y629" s="1836"/>
      <c r="Z629" s="1836"/>
    </row>
    <row r="630" spans="1:26" ht="15.75" customHeight="1">
      <c r="A630" s="1836"/>
      <c r="B630" s="1836"/>
      <c r="C630" s="1836"/>
      <c r="D630" s="1836"/>
      <c r="E630" s="1836"/>
      <c r="F630" s="1836"/>
      <c r="G630" s="1836"/>
      <c r="H630" s="1836"/>
      <c r="I630" s="1836"/>
      <c r="J630" s="1836"/>
      <c r="K630" s="1836"/>
      <c r="L630" s="1836"/>
      <c r="M630" s="1836"/>
      <c r="N630" s="1836"/>
      <c r="O630" s="1836"/>
      <c r="P630" s="1836"/>
      <c r="Q630" s="1836"/>
      <c r="R630" s="1836"/>
      <c r="S630" s="1836"/>
      <c r="T630" s="1836"/>
      <c r="U630" s="1836"/>
      <c r="V630" s="1836"/>
      <c r="W630" s="1836"/>
      <c r="X630" s="1836"/>
      <c r="Y630" s="1836"/>
      <c r="Z630" s="1836"/>
    </row>
    <row r="631" spans="1:26" ht="15.75" customHeight="1">
      <c r="A631" s="1836"/>
      <c r="B631" s="1836"/>
      <c r="C631" s="1836"/>
      <c r="D631" s="1836"/>
      <c r="E631" s="1836"/>
      <c r="F631" s="1836"/>
      <c r="G631" s="1836"/>
      <c r="H631" s="1836"/>
      <c r="I631" s="1836"/>
      <c r="J631" s="1836"/>
      <c r="K631" s="1836"/>
      <c r="L631" s="1836"/>
      <c r="M631" s="1836"/>
      <c r="N631" s="1836"/>
      <c r="O631" s="1836"/>
      <c r="P631" s="1836"/>
      <c r="Q631" s="1836"/>
      <c r="R631" s="1836"/>
      <c r="S631" s="1836"/>
      <c r="T631" s="1836"/>
      <c r="U631" s="1836"/>
      <c r="V631" s="1836"/>
      <c r="W631" s="1836"/>
      <c r="X631" s="1836"/>
      <c r="Y631" s="1836"/>
      <c r="Z631" s="1836"/>
    </row>
    <row r="632" spans="1:26" ht="15.75" customHeight="1">
      <c r="A632" s="1836"/>
      <c r="B632" s="1836"/>
      <c r="C632" s="1836"/>
      <c r="D632" s="1836"/>
      <c r="E632" s="1836"/>
      <c r="F632" s="1836"/>
      <c r="G632" s="1836"/>
      <c r="H632" s="1836"/>
      <c r="I632" s="1836"/>
      <c r="J632" s="1836"/>
      <c r="K632" s="1836"/>
      <c r="L632" s="1836"/>
      <c r="M632" s="1836"/>
      <c r="N632" s="1836"/>
      <c r="O632" s="1836"/>
      <c r="P632" s="1836"/>
      <c r="Q632" s="1836"/>
      <c r="R632" s="1836"/>
      <c r="S632" s="1836"/>
      <c r="T632" s="1836"/>
      <c r="U632" s="1836"/>
      <c r="V632" s="1836"/>
      <c r="W632" s="1836"/>
      <c r="X632" s="1836"/>
      <c r="Y632" s="1836"/>
      <c r="Z632" s="1836"/>
    </row>
    <row r="633" spans="1:26" ht="15.75" customHeight="1">
      <c r="A633" s="1836"/>
      <c r="B633" s="1836"/>
      <c r="C633" s="1836"/>
      <c r="D633" s="1836"/>
      <c r="E633" s="1836"/>
      <c r="F633" s="1836"/>
      <c r="G633" s="1836"/>
      <c r="H633" s="1836"/>
      <c r="I633" s="1836"/>
      <c r="J633" s="1836"/>
      <c r="K633" s="1836"/>
      <c r="L633" s="1836"/>
      <c r="M633" s="1836"/>
      <c r="N633" s="1836"/>
      <c r="O633" s="1836"/>
      <c r="P633" s="1836"/>
      <c r="Q633" s="1836"/>
      <c r="R633" s="1836"/>
      <c r="S633" s="1836"/>
      <c r="T633" s="1836"/>
      <c r="U633" s="1836"/>
      <c r="V633" s="1836"/>
      <c r="W633" s="1836"/>
      <c r="X633" s="1836"/>
      <c r="Y633" s="1836"/>
      <c r="Z633" s="1836"/>
    </row>
    <row r="634" spans="1:26" ht="15.75" customHeight="1">
      <c r="A634" s="1836"/>
      <c r="B634" s="1836"/>
      <c r="C634" s="1836"/>
      <c r="D634" s="1836"/>
      <c r="E634" s="1836"/>
      <c r="F634" s="1836"/>
      <c r="G634" s="1836"/>
      <c r="H634" s="1836"/>
      <c r="I634" s="1836"/>
      <c r="J634" s="1836"/>
      <c r="K634" s="1836"/>
      <c r="L634" s="1836"/>
      <c r="M634" s="1836"/>
      <c r="N634" s="1836"/>
      <c r="O634" s="1836"/>
      <c r="P634" s="1836"/>
      <c r="Q634" s="1836"/>
      <c r="R634" s="1836"/>
      <c r="S634" s="1836"/>
      <c r="T634" s="1836"/>
      <c r="U634" s="1836"/>
      <c r="V634" s="1836"/>
      <c r="W634" s="1836"/>
      <c r="X634" s="1836"/>
      <c r="Y634" s="1836"/>
      <c r="Z634" s="1836"/>
    </row>
    <row r="635" spans="1:26" ht="15.75" customHeight="1">
      <c r="A635" s="1836"/>
      <c r="B635" s="1836"/>
      <c r="C635" s="1836"/>
      <c r="D635" s="1836"/>
      <c r="E635" s="1836"/>
      <c r="F635" s="1836"/>
      <c r="G635" s="1836"/>
      <c r="H635" s="1836"/>
      <c r="I635" s="1836"/>
      <c r="J635" s="1836"/>
      <c r="K635" s="1836"/>
      <c r="L635" s="1836"/>
      <c r="M635" s="1836"/>
      <c r="N635" s="1836"/>
      <c r="O635" s="1836"/>
      <c r="P635" s="1836"/>
      <c r="Q635" s="1836"/>
      <c r="R635" s="1836"/>
      <c r="S635" s="1836"/>
      <c r="T635" s="1836"/>
      <c r="U635" s="1836"/>
      <c r="V635" s="1836"/>
      <c r="W635" s="1836"/>
      <c r="X635" s="1836"/>
      <c r="Y635" s="1836"/>
      <c r="Z635" s="1836"/>
    </row>
    <row r="636" spans="1:26" ht="15.75" customHeight="1">
      <c r="A636" s="1836"/>
      <c r="B636" s="1836"/>
      <c r="C636" s="1836"/>
      <c r="D636" s="1836"/>
      <c r="E636" s="1836"/>
      <c r="F636" s="1836"/>
      <c r="G636" s="1836"/>
      <c r="H636" s="1836"/>
      <c r="I636" s="1836"/>
      <c r="J636" s="1836"/>
      <c r="K636" s="1836"/>
      <c r="L636" s="1836"/>
      <c r="M636" s="1836"/>
      <c r="N636" s="1836"/>
      <c r="O636" s="1836"/>
      <c r="P636" s="1836"/>
      <c r="Q636" s="1836"/>
      <c r="R636" s="1836"/>
      <c r="S636" s="1836"/>
      <c r="T636" s="1836"/>
      <c r="U636" s="1836"/>
      <c r="V636" s="1836"/>
      <c r="W636" s="1836"/>
      <c r="X636" s="1836"/>
      <c r="Y636" s="1836"/>
      <c r="Z636" s="1836"/>
    </row>
    <row r="637" spans="1:26" ht="15.75" customHeight="1">
      <c r="A637" s="1836"/>
      <c r="B637" s="1836"/>
      <c r="C637" s="1836"/>
      <c r="D637" s="1836"/>
      <c r="E637" s="1836"/>
      <c r="F637" s="1836"/>
      <c r="G637" s="1836"/>
      <c r="H637" s="1836"/>
      <c r="I637" s="1836"/>
      <c r="J637" s="1836"/>
      <c r="K637" s="1836"/>
      <c r="L637" s="1836"/>
      <c r="M637" s="1836"/>
      <c r="N637" s="1836"/>
      <c r="O637" s="1836"/>
      <c r="P637" s="1836"/>
      <c r="Q637" s="1836"/>
      <c r="R637" s="1836"/>
      <c r="S637" s="1836"/>
      <c r="T637" s="1836"/>
      <c r="U637" s="1836"/>
      <c r="V637" s="1836"/>
      <c r="W637" s="1836"/>
      <c r="X637" s="1836"/>
      <c r="Y637" s="1836"/>
      <c r="Z637" s="1836"/>
    </row>
    <row r="638" spans="1:26" ht="15.75" customHeight="1">
      <c r="A638" s="1836"/>
      <c r="B638" s="1836"/>
      <c r="C638" s="1836"/>
      <c r="D638" s="1836"/>
      <c r="E638" s="1836"/>
      <c r="F638" s="1836"/>
      <c r="G638" s="1836"/>
      <c r="H638" s="1836"/>
      <c r="I638" s="1836"/>
      <c r="J638" s="1836"/>
      <c r="K638" s="1836"/>
      <c r="L638" s="1836"/>
      <c r="M638" s="1836"/>
      <c r="N638" s="1836"/>
      <c r="O638" s="1836"/>
      <c r="P638" s="1836"/>
      <c r="Q638" s="1836"/>
      <c r="R638" s="1836"/>
      <c r="S638" s="1836"/>
      <c r="T638" s="1836"/>
      <c r="U638" s="1836"/>
      <c r="V638" s="1836"/>
      <c r="W638" s="1836"/>
      <c r="X638" s="1836"/>
      <c r="Y638" s="1836"/>
      <c r="Z638" s="1836"/>
    </row>
    <row r="639" spans="1:26" ht="15.75" customHeight="1">
      <c r="A639" s="1836"/>
      <c r="B639" s="1836"/>
      <c r="C639" s="1836"/>
      <c r="D639" s="1836"/>
      <c r="E639" s="1836"/>
      <c r="F639" s="1836"/>
      <c r="G639" s="1836"/>
      <c r="H639" s="1836"/>
      <c r="I639" s="1836"/>
      <c r="J639" s="1836"/>
      <c r="K639" s="1836"/>
      <c r="L639" s="1836"/>
      <c r="M639" s="1836"/>
      <c r="N639" s="1836"/>
      <c r="O639" s="1836"/>
      <c r="P639" s="1836"/>
      <c r="Q639" s="1836"/>
      <c r="R639" s="1836"/>
      <c r="S639" s="1836"/>
      <c r="T639" s="1836"/>
      <c r="U639" s="1836"/>
      <c r="V639" s="1836"/>
      <c r="W639" s="1836"/>
      <c r="X639" s="1836"/>
      <c r="Y639" s="1836"/>
      <c r="Z639" s="1836"/>
    </row>
    <row r="640" spans="1:26" ht="15.75" customHeight="1">
      <c r="A640" s="1836"/>
      <c r="B640" s="1836"/>
      <c r="C640" s="1836"/>
      <c r="D640" s="1836"/>
      <c r="E640" s="1836"/>
      <c r="F640" s="1836"/>
      <c r="G640" s="1836"/>
      <c r="H640" s="1836"/>
      <c r="I640" s="1836"/>
      <c r="J640" s="1836"/>
      <c r="K640" s="1836"/>
      <c r="L640" s="1836"/>
      <c r="M640" s="1836"/>
      <c r="N640" s="1836"/>
      <c r="O640" s="1836"/>
      <c r="P640" s="1836"/>
      <c r="Q640" s="1836"/>
      <c r="R640" s="1836"/>
      <c r="S640" s="1836"/>
      <c r="T640" s="1836"/>
      <c r="U640" s="1836"/>
      <c r="V640" s="1836"/>
      <c r="W640" s="1836"/>
      <c r="X640" s="1836"/>
      <c r="Y640" s="1836"/>
      <c r="Z640" s="1836"/>
    </row>
    <row r="641" spans="1:26" ht="15.75" customHeight="1">
      <c r="A641" s="1836"/>
      <c r="B641" s="1836"/>
      <c r="C641" s="1836"/>
      <c r="D641" s="1836"/>
      <c r="E641" s="1836"/>
      <c r="F641" s="1836"/>
      <c r="G641" s="1836"/>
      <c r="H641" s="1836"/>
      <c r="I641" s="1836"/>
      <c r="J641" s="1836"/>
      <c r="K641" s="1836"/>
      <c r="L641" s="1836"/>
      <c r="M641" s="1836"/>
      <c r="N641" s="1836"/>
      <c r="O641" s="1836"/>
      <c r="P641" s="1836"/>
      <c r="Q641" s="1836"/>
      <c r="R641" s="1836"/>
      <c r="S641" s="1836"/>
      <c r="T641" s="1836"/>
      <c r="U641" s="1836"/>
      <c r="V641" s="1836"/>
      <c r="W641" s="1836"/>
      <c r="X641" s="1836"/>
      <c r="Y641" s="1836"/>
      <c r="Z641" s="1836"/>
    </row>
    <row r="642" spans="1:26" ht="15.75" customHeight="1">
      <c r="A642" s="1836"/>
      <c r="B642" s="1836"/>
      <c r="C642" s="1836"/>
      <c r="D642" s="1836"/>
      <c r="E642" s="1836"/>
      <c r="F642" s="1836"/>
      <c r="G642" s="1836"/>
      <c r="H642" s="1836"/>
      <c r="I642" s="1836"/>
      <c r="J642" s="1836"/>
      <c r="K642" s="1836"/>
      <c r="L642" s="1836"/>
      <c r="M642" s="1836"/>
      <c r="N642" s="1836"/>
      <c r="O642" s="1836"/>
      <c r="P642" s="1836"/>
      <c r="Q642" s="1836"/>
      <c r="R642" s="1836"/>
      <c r="S642" s="1836"/>
      <c r="T642" s="1836"/>
      <c r="U642" s="1836"/>
      <c r="V642" s="1836"/>
      <c r="W642" s="1836"/>
      <c r="X642" s="1836"/>
      <c r="Y642" s="1836"/>
      <c r="Z642" s="1836"/>
    </row>
    <row r="643" spans="1:26" ht="15.75" customHeight="1">
      <c r="A643" s="1836"/>
      <c r="B643" s="1836"/>
      <c r="C643" s="1836"/>
      <c r="D643" s="1836"/>
      <c r="E643" s="1836"/>
      <c r="F643" s="1836"/>
      <c r="G643" s="1836"/>
      <c r="H643" s="1836"/>
      <c r="I643" s="1836"/>
      <c r="J643" s="1836"/>
      <c r="K643" s="1836"/>
      <c r="L643" s="1836"/>
      <c r="M643" s="1836"/>
      <c r="N643" s="1836"/>
      <c r="O643" s="1836"/>
      <c r="P643" s="1836"/>
      <c r="Q643" s="1836"/>
      <c r="R643" s="1836"/>
      <c r="S643" s="1836"/>
      <c r="T643" s="1836"/>
      <c r="U643" s="1836"/>
      <c r="V643" s="1836"/>
      <c r="W643" s="1836"/>
      <c r="X643" s="1836"/>
      <c r="Y643" s="1836"/>
      <c r="Z643" s="1836"/>
    </row>
    <row r="644" spans="1:26" ht="15.75" customHeight="1">
      <c r="A644" s="1836"/>
      <c r="B644" s="1836"/>
      <c r="C644" s="1836"/>
      <c r="D644" s="1836"/>
      <c r="E644" s="1836"/>
      <c r="F644" s="1836"/>
      <c r="G644" s="1836"/>
      <c r="H644" s="1836"/>
      <c r="I644" s="1836"/>
      <c r="J644" s="1836"/>
      <c r="K644" s="1836"/>
      <c r="L644" s="1836"/>
      <c r="M644" s="1836"/>
      <c r="N644" s="1836"/>
      <c r="O644" s="1836"/>
      <c r="P644" s="1836"/>
      <c r="Q644" s="1836"/>
      <c r="R644" s="1836"/>
      <c r="S644" s="1836"/>
      <c r="T644" s="1836"/>
      <c r="U644" s="1836"/>
      <c r="V644" s="1836"/>
      <c r="W644" s="1836"/>
      <c r="X644" s="1836"/>
      <c r="Y644" s="1836"/>
      <c r="Z644" s="1836"/>
    </row>
    <row r="645" spans="1:26" ht="15.75" customHeight="1">
      <c r="A645" s="1836"/>
      <c r="B645" s="1836"/>
      <c r="C645" s="1836"/>
      <c r="D645" s="1836"/>
      <c r="E645" s="1836"/>
      <c r="F645" s="1836"/>
      <c r="G645" s="1836"/>
      <c r="H645" s="1836"/>
      <c r="I645" s="1836"/>
      <c r="J645" s="1836"/>
      <c r="K645" s="1836"/>
      <c r="L645" s="1836"/>
      <c r="M645" s="1836"/>
      <c r="N645" s="1836"/>
      <c r="O645" s="1836"/>
      <c r="P645" s="1836"/>
      <c r="Q645" s="1836"/>
      <c r="R645" s="1836"/>
      <c r="S645" s="1836"/>
      <c r="T645" s="1836"/>
      <c r="U645" s="1836"/>
      <c r="V645" s="1836"/>
      <c r="W645" s="1836"/>
      <c r="X645" s="1836"/>
      <c r="Y645" s="1836"/>
      <c r="Z645" s="1836"/>
    </row>
    <row r="646" spans="1:26" ht="15.75" customHeight="1">
      <c r="A646" s="1836"/>
      <c r="B646" s="1836"/>
      <c r="C646" s="1836"/>
      <c r="D646" s="1836"/>
      <c r="E646" s="1836"/>
      <c r="F646" s="1836"/>
      <c r="G646" s="1836"/>
      <c r="H646" s="1836"/>
      <c r="I646" s="1836"/>
      <c r="J646" s="1836"/>
      <c r="K646" s="1836"/>
      <c r="L646" s="1836"/>
      <c r="M646" s="1836"/>
      <c r="N646" s="1836"/>
      <c r="O646" s="1836"/>
      <c r="P646" s="1836"/>
      <c r="Q646" s="1836"/>
      <c r="R646" s="1836"/>
      <c r="S646" s="1836"/>
      <c r="T646" s="1836"/>
      <c r="U646" s="1836"/>
      <c r="V646" s="1836"/>
      <c r="W646" s="1836"/>
      <c r="X646" s="1836"/>
      <c r="Y646" s="1836"/>
      <c r="Z646" s="1836"/>
    </row>
    <row r="647" spans="1:26" ht="15.75" customHeight="1">
      <c r="A647" s="1836"/>
      <c r="B647" s="1836"/>
      <c r="C647" s="1836"/>
      <c r="D647" s="1836"/>
      <c r="E647" s="1836"/>
      <c r="F647" s="1836"/>
      <c r="G647" s="1836"/>
      <c r="H647" s="1836"/>
      <c r="I647" s="1836"/>
      <c r="J647" s="1836"/>
      <c r="K647" s="1836"/>
      <c r="L647" s="1836"/>
      <c r="M647" s="1836"/>
      <c r="N647" s="1836"/>
      <c r="O647" s="1836"/>
      <c r="P647" s="1836"/>
      <c r="Q647" s="1836"/>
      <c r="R647" s="1836"/>
      <c r="S647" s="1836"/>
      <c r="T647" s="1836"/>
      <c r="U647" s="1836"/>
      <c r="V647" s="1836"/>
      <c r="W647" s="1836"/>
      <c r="X647" s="1836"/>
      <c r="Y647" s="1836"/>
      <c r="Z647" s="1836"/>
    </row>
    <row r="648" spans="1:26" ht="15.75" customHeight="1">
      <c r="A648" s="1836"/>
      <c r="B648" s="1836"/>
      <c r="C648" s="1836"/>
      <c r="D648" s="1836"/>
      <c r="E648" s="1836"/>
      <c r="F648" s="1836"/>
      <c r="G648" s="1836"/>
      <c r="H648" s="1836"/>
      <c r="I648" s="1836"/>
      <c r="J648" s="1836"/>
      <c r="K648" s="1836"/>
      <c r="L648" s="1836"/>
      <c r="M648" s="1836"/>
      <c r="N648" s="1836"/>
      <c r="O648" s="1836"/>
      <c r="P648" s="1836"/>
      <c r="Q648" s="1836"/>
      <c r="R648" s="1836"/>
      <c r="S648" s="1836"/>
      <c r="T648" s="1836"/>
      <c r="U648" s="1836"/>
      <c r="V648" s="1836"/>
      <c r="W648" s="1836"/>
      <c r="X648" s="1836"/>
      <c r="Y648" s="1836"/>
      <c r="Z648" s="1836"/>
    </row>
    <row r="649" spans="1:26" ht="15.75" customHeight="1">
      <c r="A649" s="1836"/>
      <c r="B649" s="1836"/>
      <c r="C649" s="1836"/>
      <c r="D649" s="1836"/>
      <c r="E649" s="1836"/>
      <c r="F649" s="1836"/>
      <c r="G649" s="1836"/>
      <c r="H649" s="1836"/>
      <c r="I649" s="1836"/>
      <c r="J649" s="1836"/>
      <c r="K649" s="1836"/>
      <c r="L649" s="1836"/>
      <c r="M649" s="1836"/>
      <c r="N649" s="1836"/>
      <c r="O649" s="1836"/>
      <c r="P649" s="1836"/>
      <c r="Q649" s="1836"/>
      <c r="R649" s="1836"/>
      <c r="S649" s="1836"/>
      <c r="T649" s="1836"/>
      <c r="U649" s="1836"/>
      <c r="V649" s="1836"/>
      <c r="W649" s="1836"/>
      <c r="X649" s="1836"/>
      <c r="Y649" s="1836"/>
      <c r="Z649" s="1836"/>
    </row>
    <row r="650" spans="1:26" ht="15.75" customHeight="1">
      <c r="A650" s="1836"/>
      <c r="B650" s="1836"/>
      <c r="C650" s="1836"/>
      <c r="D650" s="1836"/>
      <c r="E650" s="1836"/>
      <c r="F650" s="1836"/>
      <c r="G650" s="1836"/>
      <c r="H650" s="1836"/>
      <c r="I650" s="1836"/>
      <c r="J650" s="1836"/>
      <c r="K650" s="1836"/>
      <c r="L650" s="1836"/>
      <c r="M650" s="1836"/>
      <c r="N650" s="1836"/>
      <c r="O650" s="1836"/>
      <c r="P650" s="1836"/>
      <c r="Q650" s="1836"/>
      <c r="R650" s="1836"/>
      <c r="S650" s="1836"/>
      <c r="T650" s="1836"/>
      <c r="U650" s="1836"/>
      <c r="V650" s="1836"/>
      <c r="W650" s="1836"/>
      <c r="X650" s="1836"/>
      <c r="Y650" s="1836"/>
      <c r="Z650" s="1836"/>
    </row>
    <row r="651" spans="1:26" ht="15.75" customHeight="1">
      <c r="A651" s="1836"/>
      <c r="B651" s="1836"/>
      <c r="C651" s="1836"/>
      <c r="D651" s="1836"/>
      <c r="E651" s="1836"/>
      <c r="F651" s="1836"/>
      <c r="G651" s="1836"/>
      <c r="H651" s="1836"/>
      <c r="I651" s="1836"/>
      <c r="J651" s="1836"/>
      <c r="K651" s="1836"/>
      <c r="L651" s="1836"/>
      <c r="M651" s="1836"/>
      <c r="N651" s="1836"/>
      <c r="O651" s="1836"/>
      <c r="P651" s="1836"/>
      <c r="Q651" s="1836"/>
      <c r="R651" s="1836"/>
      <c r="S651" s="1836"/>
      <c r="T651" s="1836"/>
      <c r="U651" s="1836"/>
      <c r="V651" s="1836"/>
      <c r="W651" s="1836"/>
      <c r="X651" s="1836"/>
      <c r="Y651" s="1836"/>
      <c r="Z651" s="1836"/>
    </row>
    <row r="652" spans="1:26" ht="15.75" customHeight="1">
      <c r="A652" s="1836"/>
      <c r="B652" s="1836"/>
      <c r="C652" s="1836"/>
      <c r="D652" s="1836"/>
      <c r="E652" s="1836"/>
      <c r="F652" s="1836"/>
      <c r="G652" s="1836"/>
      <c r="H652" s="1836"/>
      <c r="I652" s="1836"/>
      <c r="J652" s="1836"/>
      <c r="K652" s="1836"/>
      <c r="L652" s="1836"/>
      <c r="M652" s="1836"/>
      <c r="N652" s="1836"/>
      <c r="O652" s="1836"/>
      <c r="P652" s="1836"/>
      <c r="Q652" s="1836"/>
      <c r="R652" s="1836"/>
      <c r="S652" s="1836"/>
      <c r="T652" s="1836"/>
      <c r="U652" s="1836"/>
      <c r="V652" s="1836"/>
      <c r="W652" s="1836"/>
      <c r="X652" s="1836"/>
      <c r="Y652" s="1836"/>
      <c r="Z652" s="1836"/>
    </row>
    <row r="653" spans="1:26" ht="15.75" customHeight="1">
      <c r="A653" s="1836"/>
      <c r="B653" s="1836"/>
      <c r="C653" s="1836"/>
      <c r="D653" s="1836"/>
      <c r="E653" s="1836"/>
      <c r="F653" s="1836"/>
      <c r="G653" s="1836"/>
      <c r="H653" s="1836"/>
      <c r="I653" s="1836"/>
      <c r="J653" s="1836"/>
      <c r="K653" s="1836"/>
      <c r="L653" s="1836"/>
      <c r="M653" s="1836"/>
      <c r="N653" s="1836"/>
      <c r="O653" s="1836"/>
      <c r="P653" s="1836"/>
      <c r="Q653" s="1836"/>
      <c r="R653" s="1836"/>
      <c r="S653" s="1836"/>
      <c r="T653" s="1836"/>
      <c r="U653" s="1836"/>
      <c r="V653" s="1836"/>
      <c r="W653" s="1836"/>
      <c r="X653" s="1836"/>
      <c r="Y653" s="1836"/>
      <c r="Z653" s="1836"/>
    </row>
    <row r="654" spans="1:26" ht="15.75" customHeight="1">
      <c r="A654" s="1836"/>
      <c r="B654" s="1836"/>
      <c r="C654" s="1836"/>
      <c r="D654" s="1836"/>
      <c r="E654" s="1836"/>
      <c r="F654" s="1836"/>
      <c r="G654" s="1836"/>
      <c r="H654" s="1836"/>
      <c r="I654" s="1836"/>
      <c r="J654" s="1836"/>
      <c r="K654" s="1836"/>
      <c r="L654" s="1836"/>
      <c r="M654" s="1836"/>
      <c r="N654" s="1836"/>
      <c r="O654" s="1836"/>
      <c r="P654" s="1836"/>
      <c r="Q654" s="1836"/>
      <c r="R654" s="1836"/>
      <c r="S654" s="1836"/>
      <c r="T654" s="1836"/>
      <c r="U654" s="1836"/>
      <c r="V654" s="1836"/>
      <c r="W654" s="1836"/>
      <c r="X654" s="1836"/>
      <c r="Y654" s="1836"/>
      <c r="Z654" s="1836"/>
    </row>
    <row r="655" spans="1:26" ht="15.75" customHeight="1">
      <c r="A655" s="1836"/>
      <c r="B655" s="1836"/>
      <c r="C655" s="1836"/>
      <c r="D655" s="1836"/>
      <c r="E655" s="1836"/>
      <c r="F655" s="1836"/>
      <c r="G655" s="1836"/>
      <c r="H655" s="1836"/>
      <c r="I655" s="1836"/>
      <c r="J655" s="1836"/>
      <c r="K655" s="1836"/>
      <c r="L655" s="1836"/>
      <c r="M655" s="1836"/>
      <c r="N655" s="1836"/>
      <c r="O655" s="1836"/>
      <c r="P655" s="1836"/>
      <c r="Q655" s="1836"/>
      <c r="R655" s="1836"/>
      <c r="S655" s="1836"/>
      <c r="T655" s="1836"/>
      <c r="U655" s="1836"/>
      <c r="V655" s="1836"/>
      <c r="W655" s="1836"/>
      <c r="X655" s="1836"/>
      <c r="Y655" s="1836"/>
      <c r="Z655" s="1836"/>
    </row>
    <row r="656" spans="1:26" ht="15.75" customHeight="1">
      <c r="A656" s="1836"/>
      <c r="B656" s="1836"/>
      <c r="C656" s="1836"/>
      <c r="D656" s="1836"/>
      <c r="E656" s="1836"/>
      <c r="F656" s="1836"/>
      <c r="G656" s="1836"/>
      <c r="H656" s="1836"/>
      <c r="I656" s="1836"/>
      <c r="J656" s="1836"/>
      <c r="K656" s="1836"/>
      <c r="L656" s="1836"/>
      <c r="M656" s="1836"/>
      <c r="N656" s="1836"/>
      <c r="O656" s="1836"/>
      <c r="P656" s="1836"/>
      <c r="Q656" s="1836"/>
      <c r="R656" s="1836"/>
      <c r="S656" s="1836"/>
      <c r="T656" s="1836"/>
      <c r="U656" s="1836"/>
      <c r="V656" s="1836"/>
      <c r="W656" s="1836"/>
      <c r="X656" s="1836"/>
      <c r="Y656" s="1836"/>
      <c r="Z656" s="1836"/>
    </row>
    <row r="657" spans="1:26" ht="15.75" customHeight="1">
      <c r="A657" s="1836"/>
      <c r="B657" s="1836"/>
      <c r="C657" s="1836"/>
      <c r="D657" s="1836"/>
      <c r="E657" s="1836"/>
      <c r="F657" s="1836"/>
      <c r="G657" s="1836"/>
      <c r="H657" s="1836"/>
      <c r="I657" s="1836"/>
      <c r="J657" s="1836"/>
      <c r="K657" s="1836"/>
      <c r="L657" s="1836"/>
      <c r="M657" s="1836"/>
      <c r="N657" s="1836"/>
      <c r="O657" s="1836"/>
      <c r="P657" s="1836"/>
      <c r="Q657" s="1836"/>
      <c r="R657" s="1836"/>
      <c r="S657" s="1836"/>
      <c r="T657" s="1836"/>
      <c r="U657" s="1836"/>
      <c r="V657" s="1836"/>
      <c r="W657" s="1836"/>
      <c r="X657" s="1836"/>
      <c r="Y657" s="1836"/>
      <c r="Z657" s="1836"/>
    </row>
    <row r="658" spans="1:26" ht="15.75" customHeight="1">
      <c r="A658" s="1836"/>
      <c r="B658" s="1836"/>
      <c r="C658" s="1836"/>
      <c r="D658" s="1836"/>
      <c r="E658" s="1836"/>
      <c r="F658" s="1836"/>
      <c r="G658" s="1836"/>
      <c r="H658" s="1836"/>
      <c r="I658" s="1836"/>
      <c r="J658" s="1836"/>
      <c r="K658" s="1836"/>
      <c r="L658" s="1836"/>
      <c r="M658" s="1836"/>
      <c r="N658" s="1836"/>
      <c r="O658" s="1836"/>
      <c r="P658" s="1836"/>
      <c r="Q658" s="1836"/>
      <c r="R658" s="1836"/>
      <c r="S658" s="1836"/>
      <c r="T658" s="1836"/>
      <c r="U658" s="1836"/>
      <c r="V658" s="1836"/>
      <c r="W658" s="1836"/>
      <c r="X658" s="1836"/>
      <c r="Y658" s="1836"/>
      <c r="Z658" s="1836"/>
    </row>
    <row r="659" spans="1:26" ht="15.75" customHeight="1">
      <c r="A659" s="1836"/>
      <c r="B659" s="1836"/>
      <c r="C659" s="1836"/>
      <c r="D659" s="1836"/>
      <c r="E659" s="1836"/>
      <c r="F659" s="1836"/>
      <c r="G659" s="1836"/>
      <c r="H659" s="1836"/>
      <c r="I659" s="1836"/>
      <c r="J659" s="1836"/>
      <c r="K659" s="1836"/>
      <c r="L659" s="1836"/>
      <c r="M659" s="1836"/>
      <c r="N659" s="1836"/>
      <c r="O659" s="1836"/>
      <c r="P659" s="1836"/>
      <c r="Q659" s="1836"/>
      <c r="R659" s="1836"/>
      <c r="S659" s="1836"/>
      <c r="T659" s="1836"/>
      <c r="U659" s="1836"/>
      <c r="V659" s="1836"/>
      <c r="W659" s="1836"/>
      <c r="X659" s="1836"/>
      <c r="Y659" s="1836"/>
      <c r="Z659" s="1836"/>
    </row>
    <row r="660" spans="1:26" ht="15.75" customHeight="1">
      <c r="A660" s="1836"/>
      <c r="B660" s="1836"/>
      <c r="C660" s="1836"/>
      <c r="D660" s="1836"/>
      <c r="E660" s="1836"/>
      <c r="F660" s="1836"/>
      <c r="G660" s="1836"/>
      <c r="H660" s="1836"/>
      <c r="I660" s="1836"/>
      <c r="J660" s="1836"/>
      <c r="K660" s="1836"/>
      <c r="L660" s="1836"/>
      <c r="M660" s="1836"/>
      <c r="N660" s="1836"/>
      <c r="O660" s="1836"/>
      <c r="P660" s="1836"/>
      <c r="Q660" s="1836"/>
      <c r="R660" s="1836"/>
      <c r="S660" s="1836"/>
      <c r="T660" s="1836"/>
      <c r="U660" s="1836"/>
      <c r="V660" s="1836"/>
      <c r="W660" s="1836"/>
      <c r="X660" s="1836"/>
      <c r="Y660" s="1836"/>
      <c r="Z660" s="1836"/>
    </row>
    <row r="661" spans="1:26" ht="15.75" customHeight="1">
      <c r="A661" s="1836"/>
      <c r="B661" s="1836"/>
      <c r="C661" s="1836"/>
      <c r="D661" s="1836"/>
      <c r="E661" s="1836"/>
      <c r="F661" s="1836"/>
      <c r="G661" s="1836"/>
      <c r="H661" s="1836"/>
      <c r="I661" s="1836"/>
      <c r="J661" s="1836"/>
      <c r="K661" s="1836"/>
      <c r="L661" s="1836"/>
      <c r="M661" s="1836"/>
      <c r="N661" s="1836"/>
      <c r="O661" s="1836"/>
      <c r="P661" s="1836"/>
      <c r="Q661" s="1836"/>
      <c r="R661" s="1836"/>
      <c r="S661" s="1836"/>
      <c r="T661" s="1836"/>
      <c r="U661" s="1836"/>
      <c r="V661" s="1836"/>
      <c r="W661" s="1836"/>
      <c r="X661" s="1836"/>
      <c r="Y661" s="1836"/>
      <c r="Z661" s="1836"/>
    </row>
    <row r="662" spans="1:26" ht="15.75" customHeight="1">
      <c r="A662" s="1836"/>
      <c r="B662" s="1836"/>
      <c r="C662" s="1836"/>
      <c r="D662" s="1836"/>
      <c r="E662" s="1836"/>
      <c r="F662" s="1836"/>
      <c r="G662" s="1836"/>
      <c r="H662" s="1836"/>
      <c r="I662" s="1836"/>
      <c r="J662" s="1836"/>
      <c r="K662" s="1836"/>
      <c r="L662" s="1836"/>
      <c r="M662" s="1836"/>
      <c r="N662" s="1836"/>
      <c r="O662" s="1836"/>
      <c r="P662" s="1836"/>
      <c r="Q662" s="1836"/>
      <c r="R662" s="1836"/>
      <c r="S662" s="1836"/>
      <c r="T662" s="1836"/>
      <c r="U662" s="1836"/>
      <c r="V662" s="1836"/>
      <c r="W662" s="1836"/>
      <c r="X662" s="1836"/>
      <c r="Y662" s="1836"/>
      <c r="Z662" s="1836"/>
    </row>
    <row r="663" spans="1:26" ht="15.75" customHeight="1">
      <c r="A663" s="1836"/>
      <c r="B663" s="1836"/>
      <c r="C663" s="1836"/>
      <c r="D663" s="1836"/>
      <c r="E663" s="1836"/>
      <c r="F663" s="1836"/>
      <c r="G663" s="1836"/>
      <c r="H663" s="1836"/>
      <c r="I663" s="1836"/>
      <c r="J663" s="1836"/>
      <c r="K663" s="1836"/>
      <c r="L663" s="1836"/>
      <c r="M663" s="1836"/>
      <c r="N663" s="1836"/>
      <c r="O663" s="1836"/>
      <c r="P663" s="1836"/>
      <c r="Q663" s="1836"/>
      <c r="R663" s="1836"/>
      <c r="S663" s="1836"/>
      <c r="T663" s="1836"/>
      <c r="U663" s="1836"/>
      <c r="V663" s="1836"/>
      <c r="W663" s="1836"/>
      <c r="X663" s="1836"/>
      <c r="Y663" s="1836"/>
      <c r="Z663" s="1836"/>
    </row>
    <row r="664" spans="1:26" ht="15.75" customHeight="1">
      <c r="A664" s="1836"/>
      <c r="B664" s="1836"/>
      <c r="C664" s="1836"/>
      <c r="D664" s="1836"/>
      <c r="E664" s="1836"/>
      <c r="F664" s="1836"/>
      <c r="G664" s="1836"/>
      <c r="H664" s="1836"/>
      <c r="I664" s="1836"/>
      <c r="J664" s="1836"/>
      <c r="K664" s="1836"/>
      <c r="L664" s="1836"/>
      <c r="M664" s="1836"/>
      <c r="N664" s="1836"/>
      <c r="O664" s="1836"/>
      <c r="P664" s="1836"/>
      <c r="Q664" s="1836"/>
      <c r="R664" s="1836"/>
      <c r="S664" s="1836"/>
      <c r="T664" s="1836"/>
      <c r="U664" s="1836"/>
      <c r="V664" s="1836"/>
      <c r="W664" s="1836"/>
      <c r="X664" s="1836"/>
      <c r="Y664" s="1836"/>
      <c r="Z664" s="1836"/>
    </row>
    <row r="665" spans="1:26" ht="15.75" customHeight="1">
      <c r="A665" s="1836"/>
      <c r="B665" s="1836"/>
      <c r="C665" s="1836"/>
      <c r="D665" s="1836"/>
      <c r="E665" s="1836"/>
      <c r="F665" s="1836"/>
      <c r="G665" s="1836"/>
      <c r="H665" s="1836"/>
      <c r="I665" s="1836"/>
      <c r="J665" s="1836"/>
      <c r="K665" s="1836"/>
      <c r="L665" s="1836"/>
      <c r="M665" s="1836"/>
      <c r="N665" s="1836"/>
      <c r="O665" s="1836"/>
      <c r="P665" s="1836"/>
      <c r="Q665" s="1836"/>
      <c r="R665" s="1836"/>
      <c r="S665" s="1836"/>
      <c r="T665" s="1836"/>
      <c r="U665" s="1836"/>
      <c r="V665" s="1836"/>
      <c r="W665" s="1836"/>
      <c r="X665" s="1836"/>
      <c r="Y665" s="1836"/>
      <c r="Z665" s="1836"/>
    </row>
    <row r="666" spans="1:26" ht="15.75" customHeight="1">
      <c r="A666" s="1836"/>
      <c r="B666" s="1836"/>
      <c r="C666" s="1836"/>
      <c r="D666" s="1836"/>
      <c r="E666" s="1836"/>
      <c r="F666" s="1836"/>
      <c r="G666" s="1836"/>
      <c r="H666" s="1836"/>
      <c r="I666" s="1836"/>
      <c r="J666" s="1836"/>
      <c r="K666" s="1836"/>
      <c r="L666" s="1836"/>
      <c r="M666" s="1836"/>
      <c r="N666" s="1836"/>
      <c r="O666" s="1836"/>
      <c r="P666" s="1836"/>
      <c r="Q666" s="1836"/>
      <c r="R666" s="1836"/>
      <c r="S666" s="1836"/>
      <c r="T666" s="1836"/>
      <c r="U666" s="1836"/>
      <c r="V666" s="1836"/>
      <c r="W666" s="1836"/>
      <c r="X666" s="1836"/>
      <c r="Y666" s="1836"/>
      <c r="Z666" s="1836"/>
    </row>
    <row r="667" spans="1:26" ht="15.75" customHeight="1">
      <c r="A667" s="1836"/>
      <c r="B667" s="1836"/>
      <c r="C667" s="1836"/>
      <c r="D667" s="1836"/>
      <c r="E667" s="1836"/>
      <c r="F667" s="1836"/>
      <c r="G667" s="1836"/>
      <c r="H667" s="1836"/>
      <c r="I667" s="1836"/>
      <c r="J667" s="1836"/>
      <c r="K667" s="1836"/>
      <c r="L667" s="1836"/>
      <c r="M667" s="1836"/>
      <c r="N667" s="1836"/>
      <c r="O667" s="1836"/>
      <c r="P667" s="1836"/>
      <c r="Q667" s="1836"/>
      <c r="R667" s="1836"/>
      <c r="S667" s="1836"/>
      <c r="T667" s="1836"/>
      <c r="U667" s="1836"/>
      <c r="V667" s="1836"/>
      <c r="W667" s="1836"/>
      <c r="X667" s="1836"/>
      <c r="Y667" s="1836"/>
      <c r="Z667" s="1836"/>
    </row>
    <row r="668" spans="1:26" ht="15.75" customHeight="1">
      <c r="A668" s="1836"/>
      <c r="B668" s="1836"/>
      <c r="C668" s="1836"/>
      <c r="D668" s="1836"/>
      <c r="E668" s="1836"/>
      <c r="F668" s="1836"/>
      <c r="G668" s="1836"/>
      <c r="H668" s="1836"/>
      <c r="I668" s="1836"/>
      <c r="J668" s="1836"/>
      <c r="K668" s="1836"/>
      <c r="L668" s="1836"/>
      <c r="M668" s="1836"/>
      <c r="N668" s="1836"/>
      <c r="O668" s="1836"/>
      <c r="P668" s="1836"/>
      <c r="Q668" s="1836"/>
      <c r="R668" s="1836"/>
      <c r="S668" s="1836"/>
      <c r="T668" s="1836"/>
      <c r="U668" s="1836"/>
      <c r="V668" s="1836"/>
      <c r="W668" s="1836"/>
      <c r="X668" s="1836"/>
      <c r="Y668" s="1836"/>
      <c r="Z668" s="1836"/>
    </row>
    <row r="669" spans="1:26" ht="15.75" customHeight="1">
      <c r="A669" s="1836"/>
      <c r="B669" s="1836"/>
      <c r="C669" s="1836"/>
      <c r="D669" s="1836"/>
      <c r="E669" s="1836"/>
      <c r="F669" s="1836"/>
      <c r="G669" s="1836"/>
      <c r="H669" s="1836"/>
      <c r="I669" s="1836"/>
      <c r="J669" s="1836"/>
      <c r="K669" s="1836"/>
      <c r="L669" s="1836"/>
      <c r="M669" s="1836"/>
      <c r="N669" s="1836"/>
      <c r="O669" s="1836"/>
      <c r="P669" s="1836"/>
      <c r="Q669" s="1836"/>
      <c r="R669" s="1836"/>
      <c r="S669" s="1836"/>
      <c r="T669" s="1836"/>
      <c r="U669" s="1836"/>
      <c r="V669" s="1836"/>
      <c r="W669" s="1836"/>
      <c r="X669" s="1836"/>
      <c r="Y669" s="1836"/>
      <c r="Z669" s="1836"/>
    </row>
    <row r="670" spans="1:26" ht="15.75" customHeight="1">
      <c r="A670" s="1836"/>
      <c r="B670" s="1836"/>
      <c r="C670" s="1836"/>
      <c r="D670" s="1836"/>
      <c r="E670" s="1836"/>
      <c r="F670" s="1836"/>
      <c r="G670" s="1836"/>
      <c r="H670" s="1836"/>
      <c r="I670" s="1836"/>
      <c r="J670" s="1836"/>
      <c r="K670" s="1836"/>
      <c r="L670" s="1836"/>
      <c r="M670" s="1836"/>
      <c r="N670" s="1836"/>
      <c r="O670" s="1836"/>
      <c r="P670" s="1836"/>
      <c r="Q670" s="1836"/>
      <c r="R670" s="1836"/>
      <c r="S670" s="1836"/>
      <c r="T670" s="1836"/>
      <c r="U670" s="1836"/>
      <c r="V670" s="1836"/>
      <c r="W670" s="1836"/>
      <c r="X670" s="1836"/>
      <c r="Y670" s="1836"/>
      <c r="Z670" s="1836"/>
    </row>
    <row r="671" spans="1:26" ht="15.75" customHeight="1">
      <c r="A671" s="1836"/>
      <c r="B671" s="1836"/>
      <c r="C671" s="1836"/>
      <c r="D671" s="1836"/>
      <c r="E671" s="1836"/>
      <c r="F671" s="1836"/>
      <c r="G671" s="1836"/>
      <c r="H671" s="1836"/>
      <c r="I671" s="1836"/>
      <c r="J671" s="1836"/>
      <c r="K671" s="1836"/>
      <c r="L671" s="1836"/>
      <c r="M671" s="1836"/>
      <c r="N671" s="1836"/>
      <c r="O671" s="1836"/>
      <c r="P671" s="1836"/>
      <c r="Q671" s="1836"/>
      <c r="R671" s="1836"/>
      <c r="S671" s="1836"/>
      <c r="T671" s="1836"/>
      <c r="U671" s="1836"/>
      <c r="V671" s="1836"/>
      <c r="W671" s="1836"/>
      <c r="X671" s="1836"/>
      <c r="Y671" s="1836"/>
      <c r="Z671" s="1836"/>
    </row>
    <row r="672" spans="1:26" ht="15.75" customHeight="1">
      <c r="A672" s="1836"/>
      <c r="B672" s="1836"/>
      <c r="C672" s="1836"/>
      <c r="D672" s="1836"/>
      <c r="E672" s="1836"/>
      <c r="F672" s="1836"/>
      <c r="G672" s="1836"/>
      <c r="H672" s="1836"/>
      <c r="I672" s="1836"/>
      <c r="J672" s="1836"/>
      <c r="K672" s="1836"/>
      <c r="L672" s="1836"/>
      <c r="M672" s="1836"/>
      <c r="N672" s="1836"/>
      <c r="O672" s="1836"/>
      <c r="P672" s="1836"/>
      <c r="Q672" s="1836"/>
      <c r="R672" s="1836"/>
      <c r="S672" s="1836"/>
      <c r="T672" s="1836"/>
      <c r="U672" s="1836"/>
      <c r="V672" s="1836"/>
      <c r="W672" s="1836"/>
      <c r="X672" s="1836"/>
      <c r="Y672" s="1836"/>
      <c r="Z672" s="1836"/>
    </row>
    <row r="673" spans="1:26" ht="15.75" customHeight="1">
      <c r="A673" s="1836"/>
      <c r="B673" s="1836"/>
      <c r="C673" s="1836"/>
      <c r="D673" s="1836"/>
      <c r="E673" s="1836"/>
      <c r="F673" s="1836"/>
      <c r="G673" s="1836"/>
      <c r="H673" s="1836"/>
      <c r="I673" s="1836"/>
      <c r="J673" s="1836"/>
      <c r="K673" s="1836"/>
      <c r="L673" s="1836"/>
      <c r="M673" s="1836"/>
      <c r="N673" s="1836"/>
      <c r="O673" s="1836"/>
      <c r="P673" s="1836"/>
      <c r="Q673" s="1836"/>
      <c r="R673" s="1836"/>
      <c r="S673" s="1836"/>
      <c r="T673" s="1836"/>
      <c r="U673" s="1836"/>
      <c r="V673" s="1836"/>
      <c r="W673" s="1836"/>
      <c r="X673" s="1836"/>
      <c r="Y673" s="1836"/>
      <c r="Z673" s="1836"/>
    </row>
    <row r="674" spans="1:26" ht="15.75" customHeight="1">
      <c r="A674" s="1836"/>
      <c r="B674" s="1836"/>
      <c r="C674" s="1836"/>
      <c r="D674" s="1836"/>
      <c r="E674" s="1836"/>
      <c r="F674" s="1836"/>
      <c r="G674" s="1836"/>
      <c r="H674" s="1836"/>
      <c r="I674" s="1836"/>
      <c r="J674" s="1836"/>
      <c r="K674" s="1836"/>
      <c r="L674" s="1836"/>
      <c r="M674" s="1836"/>
      <c r="N674" s="1836"/>
      <c r="O674" s="1836"/>
      <c r="P674" s="1836"/>
      <c r="Q674" s="1836"/>
      <c r="R674" s="1836"/>
      <c r="S674" s="1836"/>
      <c r="T674" s="1836"/>
      <c r="U674" s="1836"/>
      <c r="V674" s="1836"/>
      <c r="W674" s="1836"/>
      <c r="X674" s="1836"/>
      <c r="Y674" s="1836"/>
      <c r="Z674" s="1836"/>
    </row>
    <row r="675" spans="1:26" ht="15.75" customHeight="1">
      <c r="A675" s="1836"/>
      <c r="B675" s="1836"/>
      <c r="C675" s="1836"/>
      <c r="D675" s="1836"/>
      <c r="E675" s="1836"/>
      <c r="F675" s="1836"/>
      <c r="G675" s="1836"/>
      <c r="H675" s="1836"/>
      <c r="I675" s="1836"/>
      <c r="J675" s="1836"/>
      <c r="K675" s="1836"/>
      <c r="L675" s="1836"/>
      <c r="M675" s="1836"/>
      <c r="N675" s="1836"/>
      <c r="O675" s="1836"/>
      <c r="P675" s="1836"/>
      <c r="Q675" s="1836"/>
      <c r="R675" s="1836"/>
      <c r="S675" s="1836"/>
      <c r="T675" s="1836"/>
      <c r="U675" s="1836"/>
      <c r="V675" s="1836"/>
      <c r="W675" s="1836"/>
      <c r="X675" s="1836"/>
      <c r="Y675" s="1836"/>
      <c r="Z675" s="1836"/>
    </row>
    <row r="676" spans="1:26" ht="15.75" customHeight="1">
      <c r="A676" s="1836"/>
      <c r="B676" s="1836"/>
      <c r="C676" s="1836"/>
      <c r="D676" s="1836"/>
      <c r="E676" s="1836"/>
      <c r="F676" s="1836"/>
      <c r="G676" s="1836"/>
      <c r="H676" s="1836"/>
      <c r="I676" s="1836"/>
      <c r="J676" s="1836"/>
      <c r="K676" s="1836"/>
      <c r="L676" s="1836"/>
      <c r="M676" s="1836"/>
      <c r="N676" s="1836"/>
      <c r="O676" s="1836"/>
      <c r="P676" s="1836"/>
      <c r="Q676" s="1836"/>
      <c r="R676" s="1836"/>
      <c r="S676" s="1836"/>
      <c r="T676" s="1836"/>
      <c r="U676" s="1836"/>
      <c r="V676" s="1836"/>
      <c r="W676" s="1836"/>
      <c r="X676" s="1836"/>
      <c r="Y676" s="1836"/>
      <c r="Z676" s="1836"/>
    </row>
    <row r="677" spans="1:26" ht="15.75" customHeight="1">
      <c r="A677" s="1836"/>
      <c r="B677" s="1836"/>
      <c r="C677" s="1836"/>
      <c r="D677" s="1836"/>
      <c r="E677" s="1836"/>
      <c r="F677" s="1836"/>
      <c r="G677" s="1836"/>
      <c r="H677" s="1836"/>
      <c r="I677" s="1836"/>
      <c r="J677" s="1836"/>
      <c r="K677" s="1836"/>
      <c r="L677" s="1836"/>
      <c r="M677" s="1836"/>
      <c r="N677" s="1836"/>
      <c r="O677" s="1836"/>
      <c r="P677" s="1836"/>
      <c r="Q677" s="1836"/>
      <c r="R677" s="1836"/>
      <c r="S677" s="1836"/>
      <c r="T677" s="1836"/>
      <c r="U677" s="1836"/>
      <c r="V677" s="1836"/>
      <c r="W677" s="1836"/>
      <c r="X677" s="1836"/>
      <c r="Y677" s="1836"/>
      <c r="Z677" s="1836"/>
    </row>
    <row r="678" spans="1:26" ht="15.75" customHeight="1">
      <c r="A678" s="1836"/>
      <c r="B678" s="1836"/>
      <c r="C678" s="1836"/>
      <c r="D678" s="1836"/>
      <c r="E678" s="1836"/>
      <c r="F678" s="1836"/>
      <c r="G678" s="1836"/>
      <c r="H678" s="1836"/>
      <c r="I678" s="1836"/>
      <c r="J678" s="1836"/>
      <c r="K678" s="1836"/>
      <c r="L678" s="1836"/>
      <c r="M678" s="1836"/>
      <c r="N678" s="1836"/>
      <c r="O678" s="1836"/>
      <c r="P678" s="1836"/>
      <c r="Q678" s="1836"/>
      <c r="R678" s="1836"/>
      <c r="S678" s="1836"/>
      <c r="T678" s="1836"/>
      <c r="U678" s="1836"/>
      <c r="V678" s="1836"/>
      <c r="W678" s="1836"/>
      <c r="X678" s="1836"/>
      <c r="Y678" s="1836"/>
      <c r="Z678" s="1836"/>
    </row>
    <row r="679" spans="1:26" ht="15.75" customHeight="1">
      <c r="A679" s="1836"/>
      <c r="B679" s="1836"/>
      <c r="C679" s="1836"/>
      <c r="D679" s="1836"/>
      <c r="E679" s="1836"/>
      <c r="F679" s="1836"/>
      <c r="G679" s="1836"/>
      <c r="H679" s="1836"/>
      <c r="I679" s="1836"/>
      <c r="J679" s="1836"/>
      <c r="K679" s="1836"/>
      <c r="L679" s="1836"/>
      <c r="M679" s="1836"/>
      <c r="N679" s="1836"/>
      <c r="O679" s="1836"/>
      <c r="P679" s="1836"/>
      <c r="Q679" s="1836"/>
      <c r="R679" s="1836"/>
      <c r="S679" s="1836"/>
      <c r="T679" s="1836"/>
      <c r="U679" s="1836"/>
      <c r="V679" s="1836"/>
      <c r="W679" s="1836"/>
      <c r="X679" s="1836"/>
      <c r="Y679" s="1836"/>
      <c r="Z679" s="1836"/>
    </row>
    <row r="680" spans="1:26" ht="15.75" customHeight="1">
      <c r="A680" s="1836"/>
      <c r="B680" s="1836"/>
      <c r="C680" s="1836"/>
      <c r="D680" s="1836"/>
      <c r="E680" s="1836"/>
      <c r="F680" s="1836"/>
      <c r="G680" s="1836"/>
      <c r="H680" s="1836"/>
      <c r="I680" s="1836"/>
      <c r="J680" s="1836"/>
      <c r="K680" s="1836"/>
      <c r="L680" s="1836"/>
      <c r="M680" s="1836"/>
      <c r="N680" s="1836"/>
      <c r="O680" s="1836"/>
      <c r="P680" s="1836"/>
      <c r="Q680" s="1836"/>
      <c r="R680" s="1836"/>
      <c r="S680" s="1836"/>
      <c r="T680" s="1836"/>
      <c r="U680" s="1836"/>
      <c r="V680" s="1836"/>
      <c r="W680" s="1836"/>
      <c r="X680" s="1836"/>
      <c r="Y680" s="1836"/>
      <c r="Z680" s="1836"/>
    </row>
    <row r="681" spans="1:26" ht="15.75" customHeight="1">
      <c r="A681" s="1836"/>
      <c r="B681" s="1836"/>
      <c r="C681" s="1836"/>
      <c r="D681" s="1836"/>
      <c r="E681" s="1836"/>
      <c r="F681" s="1836"/>
      <c r="G681" s="1836"/>
      <c r="H681" s="1836"/>
      <c r="I681" s="1836"/>
      <c r="J681" s="1836"/>
      <c r="K681" s="1836"/>
      <c r="L681" s="1836"/>
      <c r="M681" s="1836"/>
      <c r="N681" s="1836"/>
      <c r="O681" s="1836"/>
      <c r="P681" s="1836"/>
      <c r="Q681" s="1836"/>
      <c r="R681" s="1836"/>
      <c r="S681" s="1836"/>
      <c r="T681" s="1836"/>
      <c r="U681" s="1836"/>
      <c r="V681" s="1836"/>
      <c r="W681" s="1836"/>
      <c r="X681" s="1836"/>
      <c r="Y681" s="1836"/>
      <c r="Z681" s="1836"/>
    </row>
    <row r="682" spans="1:26" ht="15.75" customHeight="1">
      <c r="A682" s="1836"/>
      <c r="B682" s="1836"/>
      <c r="C682" s="1836"/>
      <c r="D682" s="1836"/>
      <c r="E682" s="1836"/>
      <c r="F682" s="1836"/>
      <c r="G682" s="1836"/>
      <c r="H682" s="1836"/>
      <c r="I682" s="1836"/>
      <c r="J682" s="1836"/>
      <c r="K682" s="1836"/>
      <c r="L682" s="1836"/>
      <c r="M682" s="1836"/>
      <c r="N682" s="1836"/>
      <c r="O682" s="1836"/>
      <c r="P682" s="1836"/>
      <c r="Q682" s="1836"/>
      <c r="R682" s="1836"/>
      <c r="S682" s="1836"/>
      <c r="T682" s="1836"/>
      <c r="U682" s="1836"/>
      <c r="V682" s="1836"/>
      <c r="W682" s="1836"/>
      <c r="X682" s="1836"/>
      <c r="Y682" s="1836"/>
      <c r="Z682" s="1836"/>
    </row>
    <row r="683" spans="1:26" ht="15.75" customHeight="1">
      <c r="A683" s="1836"/>
      <c r="B683" s="1836"/>
      <c r="C683" s="1836"/>
      <c r="D683" s="1836"/>
      <c r="E683" s="1836"/>
      <c r="F683" s="1836"/>
      <c r="G683" s="1836"/>
      <c r="H683" s="1836"/>
      <c r="I683" s="1836"/>
      <c r="J683" s="1836"/>
      <c r="K683" s="1836"/>
      <c r="L683" s="1836"/>
      <c r="M683" s="1836"/>
      <c r="N683" s="1836"/>
      <c r="O683" s="1836"/>
      <c r="P683" s="1836"/>
      <c r="Q683" s="1836"/>
      <c r="R683" s="1836"/>
      <c r="S683" s="1836"/>
      <c r="T683" s="1836"/>
      <c r="U683" s="1836"/>
      <c r="V683" s="1836"/>
      <c r="W683" s="1836"/>
      <c r="X683" s="1836"/>
      <c r="Y683" s="1836"/>
      <c r="Z683" s="1836"/>
    </row>
    <row r="684" spans="1:26" ht="15.75" customHeight="1">
      <c r="A684" s="1836"/>
      <c r="B684" s="1836"/>
      <c r="C684" s="1836"/>
      <c r="D684" s="1836"/>
      <c r="E684" s="1836"/>
      <c r="F684" s="1836"/>
      <c r="G684" s="1836"/>
      <c r="H684" s="1836"/>
      <c r="I684" s="1836"/>
      <c r="J684" s="1836"/>
      <c r="K684" s="1836"/>
      <c r="L684" s="1836"/>
      <c r="M684" s="1836"/>
      <c r="N684" s="1836"/>
      <c r="O684" s="1836"/>
      <c r="P684" s="1836"/>
      <c r="Q684" s="1836"/>
      <c r="R684" s="1836"/>
      <c r="S684" s="1836"/>
      <c r="T684" s="1836"/>
      <c r="U684" s="1836"/>
      <c r="V684" s="1836"/>
      <c r="W684" s="1836"/>
      <c r="X684" s="1836"/>
      <c r="Y684" s="1836"/>
      <c r="Z684" s="1836"/>
    </row>
    <row r="685" spans="1:26" ht="15.75" customHeight="1">
      <c r="A685" s="1836"/>
      <c r="B685" s="1836"/>
      <c r="C685" s="1836"/>
      <c r="D685" s="1836"/>
      <c r="E685" s="1836"/>
      <c r="F685" s="1836"/>
      <c r="G685" s="1836"/>
      <c r="H685" s="1836"/>
      <c r="I685" s="1836"/>
      <c r="J685" s="1836"/>
      <c r="K685" s="1836"/>
      <c r="L685" s="1836"/>
      <c r="M685" s="1836"/>
      <c r="N685" s="1836"/>
      <c r="O685" s="1836"/>
      <c r="P685" s="1836"/>
      <c r="Q685" s="1836"/>
      <c r="R685" s="1836"/>
      <c r="S685" s="1836"/>
      <c r="T685" s="1836"/>
      <c r="U685" s="1836"/>
      <c r="V685" s="1836"/>
      <c r="W685" s="1836"/>
      <c r="X685" s="1836"/>
      <c r="Y685" s="1836"/>
      <c r="Z685" s="1836"/>
    </row>
    <row r="686" spans="1:26" ht="15.75" customHeight="1">
      <c r="A686" s="1836"/>
      <c r="B686" s="1836"/>
      <c r="C686" s="1836"/>
      <c r="D686" s="1836"/>
      <c r="E686" s="1836"/>
      <c r="F686" s="1836"/>
      <c r="G686" s="1836"/>
      <c r="H686" s="1836"/>
      <c r="I686" s="1836"/>
      <c r="J686" s="1836"/>
      <c r="K686" s="1836"/>
      <c r="L686" s="1836"/>
      <c r="M686" s="1836"/>
      <c r="N686" s="1836"/>
      <c r="O686" s="1836"/>
      <c r="P686" s="1836"/>
      <c r="Q686" s="1836"/>
      <c r="R686" s="1836"/>
      <c r="S686" s="1836"/>
      <c r="T686" s="1836"/>
      <c r="U686" s="1836"/>
      <c r="V686" s="1836"/>
      <c r="W686" s="1836"/>
      <c r="X686" s="1836"/>
      <c r="Y686" s="1836"/>
      <c r="Z686" s="1836"/>
    </row>
    <row r="687" spans="1:26" ht="15.75" customHeight="1">
      <c r="A687" s="1836"/>
      <c r="B687" s="1836"/>
      <c r="C687" s="1836"/>
      <c r="D687" s="1836"/>
      <c r="E687" s="1836"/>
      <c r="F687" s="1836"/>
      <c r="G687" s="1836"/>
      <c r="H687" s="1836"/>
      <c r="I687" s="1836"/>
      <c r="J687" s="1836"/>
      <c r="K687" s="1836"/>
      <c r="L687" s="1836"/>
      <c r="M687" s="1836"/>
      <c r="N687" s="1836"/>
      <c r="O687" s="1836"/>
      <c r="P687" s="1836"/>
      <c r="Q687" s="1836"/>
      <c r="R687" s="1836"/>
      <c r="S687" s="1836"/>
      <c r="T687" s="1836"/>
      <c r="U687" s="1836"/>
      <c r="V687" s="1836"/>
      <c r="W687" s="1836"/>
      <c r="X687" s="1836"/>
      <c r="Y687" s="1836"/>
      <c r="Z687" s="1836"/>
    </row>
    <row r="688" spans="1:26" ht="15.75" customHeight="1">
      <c r="A688" s="1836"/>
      <c r="B688" s="1836"/>
      <c r="C688" s="1836"/>
      <c r="D688" s="1836"/>
      <c r="E688" s="1836"/>
      <c r="F688" s="1836"/>
      <c r="G688" s="1836"/>
      <c r="H688" s="1836"/>
      <c r="I688" s="1836"/>
      <c r="J688" s="1836"/>
      <c r="K688" s="1836"/>
      <c r="L688" s="1836"/>
      <c r="M688" s="1836"/>
      <c r="N688" s="1836"/>
      <c r="O688" s="1836"/>
      <c r="P688" s="1836"/>
      <c r="Q688" s="1836"/>
      <c r="R688" s="1836"/>
      <c r="S688" s="1836"/>
      <c r="T688" s="1836"/>
      <c r="U688" s="1836"/>
      <c r="V688" s="1836"/>
      <c r="W688" s="1836"/>
      <c r="X688" s="1836"/>
      <c r="Y688" s="1836"/>
      <c r="Z688" s="1836"/>
    </row>
    <row r="689" spans="1:26" ht="15.75" customHeight="1">
      <c r="A689" s="1836"/>
      <c r="B689" s="1836"/>
      <c r="C689" s="1836"/>
      <c r="D689" s="1836"/>
      <c r="E689" s="1836"/>
      <c r="F689" s="1836"/>
      <c r="G689" s="1836"/>
      <c r="H689" s="1836"/>
      <c r="I689" s="1836"/>
      <c r="J689" s="1836"/>
      <c r="K689" s="1836"/>
      <c r="L689" s="1836"/>
      <c r="M689" s="1836"/>
      <c r="N689" s="1836"/>
      <c r="O689" s="1836"/>
      <c r="P689" s="1836"/>
      <c r="Q689" s="1836"/>
      <c r="R689" s="1836"/>
      <c r="S689" s="1836"/>
      <c r="T689" s="1836"/>
      <c r="U689" s="1836"/>
      <c r="V689" s="1836"/>
      <c r="W689" s="1836"/>
      <c r="X689" s="1836"/>
      <c r="Y689" s="1836"/>
      <c r="Z689" s="1836"/>
    </row>
    <row r="690" spans="1:26" ht="15.75" customHeight="1">
      <c r="A690" s="1836"/>
      <c r="B690" s="1836"/>
      <c r="C690" s="1836"/>
      <c r="D690" s="1836"/>
      <c r="E690" s="1836"/>
      <c r="F690" s="1836"/>
      <c r="G690" s="1836"/>
      <c r="H690" s="1836"/>
      <c r="I690" s="1836"/>
      <c r="J690" s="1836"/>
      <c r="K690" s="1836"/>
      <c r="L690" s="1836"/>
      <c r="M690" s="1836"/>
      <c r="N690" s="1836"/>
      <c r="O690" s="1836"/>
      <c r="P690" s="1836"/>
      <c r="Q690" s="1836"/>
      <c r="R690" s="1836"/>
      <c r="S690" s="1836"/>
      <c r="T690" s="1836"/>
      <c r="U690" s="1836"/>
      <c r="V690" s="1836"/>
      <c r="W690" s="1836"/>
      <c r="X690" s="1836"/>
      <c r="Y690" s="1836"/>
      <c r="Z690" s="1836"/>
    </row>
    <row r="691" spans="1:26" ht="15.75" customHeight="1">
      <c r="A691" s="1836"/>
      <c r="B691" s="1836"/>
      <c r="C691" s="1836"/>
      <c r="D691" s="1836"/>
      <c r="E691" s="1836"/>
      <c r="F691" s="1836"/>
      <c r="G691" s="1836"/>
      <c r="H691" s="1836"/>
      <c r="I691" s="1836"/>
      <c r="J691" s="1836"/>
      <c r="K691" s="1836"/>
      <c r="L691" s="1836"/>
      <c r="M691" s="1836"/>
      <c r="N691" s="1836"/>
      <c r="O691" s="1836"/>
      <c r="P691" s="1836"/>
      <c r="Q691" s="1836"/>
      <c r="R691" s="1836"/>
      <c r="S691" s="1836"/>
      <c r="T691" s="1836"/>
      <c r="U691" s="1836"/>
      <c r="V691" s="1836"/>
      <c r="W691" s="1836"/>
      <c r="X691" s="1836"/>
      <c r="Y691" s="1836"/>
      <c r="Z691" s="1836"/>
    </row>
    <row r="692" spans="1:26" ht="15.75" customHeight="1">
      <c r="A692" s="1836"/>
      <c r="B692" s="1836"/>
      <c r="C692" s="1836"/>
      <c r="D692" s="1836"/>
      <c r="E692" s="1836"/>
      <c r="F692" s="1836"/>
      <c r="G692" s="1836"/>
      <c r="H692" s="1836"/>
      <c r="I692" s="1836"/>
      <c r="J692" s="1836"/>
      <c r="K692" s="1836"/>
      <c r="L692" s="1836"/>
      <c r="M692" s="1836"/>
      <c r="N692" s="1836"/>
      <c r="O692" s="1836"/>
      <c r="P692" s="1836"/>
      <c r="Q692" s="1836"/>
      <c r="R692" s="1836"/>
      <c r="S692" s="1836"/>
      <c r="T692" s="1836"/>
      <c r="U692" s="1836"/>
      <c r="V692" s="1836"/>
      <c r="W692" s="1836"/>
      <c r="X692" s="1836"/>
      <c r="Y692" s="1836"/>
      <c r="Z692" s="1836"/>
    </row>
    <row r="693" spans="1:26" ht="15.75" customHeight="1">
      <c r="A693" s="1836"/>
      <c r="B693" s="1836"/>
      <c r="C693" s="1836"/>
      <c r="D693" s="1836"/>
      <c r="E693" s="1836"/>
      <c r="F693" s="1836"/>
      <c r="G693" s="1836"/>
      <c r="H693" s="1836"/>
      <c r="I693" s="1836"/>
      <c r="J693" s="1836"/>
      <c r="K693" s="1836"/>
      <c r="L693" s="1836"/>
      <c r="M693" s="1836"/>
      <c r="N693" s="1836"/>
      <c r="O693" s="1836"/>
      <c r="P693" s="1836"/>
      <c r="Q693" s="1836"/>
      <c r="R693" s="1836"/>
      <c r="S693" s="1836"/>
      <c r="T693" s="1836"/>
      <c r="U693" s="1836"/>
      <c r="V693" s="1836"/>
      <c r="W693" s="1836"/>
      <c r="X693" s="1836"/>
      <c r="Y693" s="1836"/>
      <c r="Z693" s="1836"/>
    </row>
    <row r="694" spans="1:26" ht="15.75" customHeight="1">
      <c r="A694" s="1836"/>
      <c r="B694" s="1836"/>
      <c r="C694" s="1836"/>
      <c r="D694" s="1836"/>
      <c r="E694" s="1836"/>
      <c r="F694" s="1836"/>
      <c r="G694" s="1836"/>
      <c r="H694" s="1836"/>
      <c r="I694" s="1836"/>
      <c r="J694" s="1836"/>
      <c r="K694" s="1836"/>
      <c r="L694" s="1836"/>
      <c r="M694" s="1836"/>
      <c r="N694" s="1836"/>
      <c r="O694" s="1836"/>
      <c r="P694" s="1836"/>
      <c r="Q694" s="1836"/>
      <c r="R694" s="1836"/>
      <c r="S694" s="1836"/>
      <c r="T694" s="1836"/>
      <c r="U694" s="1836"/>
      <c r="V694" s="1836"/>
      <c r="W694" s="1836"/>
      <c r="X694" s="1836"/>
      <c r="Y694" s="1836"/>
      <c r="Z694" s="1836"/>
    </row>
    <row r="695" spans="1:26" ht="15.75" customHeight="1">
      <c r="A695" s="1836"/>
      <c r="B695" s="1836"/>
      <c r="C695" s="1836"/>
      <c r="D695" s="1836"/>
      <c r="E695" s="1836"/>
      <c r="F695" s="1836"/>
      <c r="G695" s="1836"/>
      <c r="H695" s="1836"/>
      <c r="I695" s="1836"/>
      <c r="J695" s="1836"/>
      <c r="K695" s="1836"/>
      <c r="L695" s="1836"/>
      <c r="M695" s="1836"/>
      <c r="N695" s="1836"/>
      <c r="O695" s="1836"/>
      <c r="P695" s="1836"/>
      <c r="Q695" s="1836"/>
      <c r="R695" s="1836"/>
      <c r="S695" s="1836"/>
      <c r="T695" s="1836"/>
      <c r="U695" s="1836"/>
      <c r="V695" s="1836"/>
      <c r="W695" s="1836"/>
      <c r="X695" s="1836"/>
      <c r="Y695" s="1836"/>
      <c r="Z695" s="1836"/>
    </row>
    <row r="696" spans="1:26" ht="15.75" customHeight="1">
      <c r="A696" s="1836"/>
      <c r="B696" s="1836"/>
      <c r="C696" s="1836"/>
      <c r="D696" s="1836"/>
      <c r="E696" s="1836"/>
      <c r="F696" s="1836"/>
      <c r="G696" s="1836"/>
      <c r="H696" s="1836"/>
      <c r="I696" s="1836"/>
      <c r="J696" s="1836"/>
      <c r="K696" s="1836"/>
      <c r="L696" s="1836"/>
      <c r="M696" s="1836"/>
      <c r="N696" s="1836"/>
      <c r="O696" s="1836"/>
      <c r="P696" s="1836"/>
      <c r="Q696" s="1836"/>
      <c r="R696" s="1836"/>
      <c r="S696" s="1836"/>
      <c r="T696" s="1836"/>
      <c r="U696" s="1836"/>
      <c r="V696" s="1836"/>
      <c r="W696" s="1836"/>
      <c r="X696" s="1836"/>
      <c r="Y696" s="1836"/>
      <c r="Z696" s="1836"/>
    </row>
    <row r="697" spans="1:26" ht="15.75" customHeight="1">
      <c r="A697" s="1836"/>
      <c r="B697" s="1836"/>
      <c r="C697" s="1836"/>
      <c r="D697" s="1836"/>
      <c r="E697" s="1836"/>
      <c r="F697" s="1836"/>
      <c r="G697" s="1836"/>
      <c r="H697" s="1836"/>
      <c r="I697" s="1836"/>
      <c r="J697" s="1836"/>
      <c r="K697" s="1836"/>
      <c r="L697" s="1836"/>
      <c r="M697" s="1836"/>
      <c r="N697" s="1836"/>
      <c r="O697" s="1836"/>
      <c r="P697" s="1836"/>
      <c r="Q697" s="1836"/>
      <c r="R697" s="1836"/>
      <c r="S697" s="1836"/>
      <c r="T697" s="1836"/>
      <c r="U697" s="1836"/>
      <c r="V697" s="1836"/>
      <c r="W697" s="1836"/>
      <c r="X697" s="1836"/>
      <c r="Y697" s="1836"/>
      <c r="Z697" s="1836"/>
    </row>
    <row r="698" spans="1:26" ht="15.75" customHeight="1">
      <c r="A698" s="1836"/>
      <c r="B698" s="1836"/>
      <c r="C698" s="1836"/>
      <c r="D698" s="1836"/>
      <c r="E698" s="1836"/>
      <c r="F698" s="1836"/>
      <c r="G698" s="1836"/>
      <c r="H698" s="1836"/>
      <c r="I698" s="1836"/>
      <c r="J698" s="1836"/>
      <c r="K698" s="1836"/>
      <c r="L698" s="1836"/>
      <c r="M698" s="1836"/>
      <c r="N698" s="1836"/>
      <c r="O698" s="1836"/>
      <c r="P698" s="1836"/>
      <c r="Q698" s="1836"/>
      <c r="R698" s="1836"/>
      <c r="S698" s="1836"/>
      <c r="T698" s="1836"/>
      <c r="U698" s="1836"/>
      <c r="V698" s="1836"/>
      <c r="W698" s="1836"/>
      <c r="X698" s="1836"/>
      <c r="Y698" s="1836"/>
      <c r="Z698" s="1836"/>
    </row>
    <row r="699" spans="1:26" ht="15.75" customHeight="1">
      <c r="A699" s="1836"/>
      <c r="B699" s="1836"/>
      <c r="C699" s="1836"/>
      <c r="D699" s="1836"/>
      <c r="E699" s="1836"/>
      <c r="F699" s="1836"/>
      <c r="G699" s="1836"/>
      <c r="H699" s="1836"/>
      <c r="I699" s="1836"/>
      <c r="J699" s="1836"/>
      <c r="K699" s="1836"/>
      <c r="L699" s="1836"/>
      <c r="M699" s="1836"/>
      <c r="N699" s="1836"/>
      <c r="O699" s="1836"/>
      <c r="P699" s="1836"/>
      <c r="Q699" s="1836"/>
      <c r="R699" s="1836"/>
      <c r="S699" s="1836"/>
      <c r="T699" s="1836"/>
      <c r="U699" s="1836"/>
      <c r="V699" s="1836"/>
      <c r="W699" s="1836"/>
      <c r="X699" s="1836"/>
      <c r="Y699" s="1836"/>
      <c r="Z699" s="1836"/>
    </row>
    <row r="700" spans="1:26" ht="15.75" customHeight="1">
      <c r="A700" s="1836"/>
      <c r="B700" s="1836"/>
      <c r="C700" s="1836"/>
      <c r="D700" s="1836"/>
      <c r="E700" s="1836"/>
      <c r="F700" s="1836"/>
      <c r="G700" s="1836"/>
      <c r="H700" s="1836"/>
      <c r="I700" s="1836"/>
      <c r="J700" s="1836"/>
      <c r="K700" s="1836"/>
      <c r="L700" s="1836"/>
      <c r="M700" s="1836"/>
      <c r="N700" s="1836"/>
      <c r="O700" s="1836"/>
      <c r="P700" s="1836"/>
      <c r="Q700" s="1836"/>
      <c r="R700" s="1836"/>
      <c r="S700" s="1836"/>
      <c r="T700" s="1836"/>
      <c r="U700" s="1836"/>
      <c r="V700" s="1836"/>
      <c r="W700" s="1836"/>
      <c r="X700" s="1836"/>
      <c r="Y700" s="1836"/>
      <c r="Z700" s="1836"/>
    </row>
    <row r="701" spans="1:26" ht="15.75" customHeight="1">
      <c r="A701" s="1836"/>
      <c r="B701" s="1836"/>
      <c r="C701" s="1836"/>
      <c r="D701" s="1836"/>
      <c r="E701" s="1836"/>
      <c r="F701" s="1836"/>
      <c r="G701" s="1836"/>
      <c r="H701" s="1836"/>
      <c r="I701" s="1836"/>
      <c r="J701" s="1836"/>
      <c r="K701" s="1836"/>
      <c r="L701" s="1836"/>
      <c r="M701" s="1836"/>
      <c r="N701" s="1836"/>
      <c r="O701" s="1836"/>
      <c r="P701" s="1836"/>
      <c r="Q701" s="1836"/>
      <c r="R701" s="1836"/>
      <c r="S701" s="1836"/>
      <c r="T701" s="1836"/>
      <c r="U701" s="1836"/>
      <c r="V701" s="1836"/>
      <c r="W701" s="1836"/>
      <c r="X701" s="1836"/>
      <c r="Y701" s="1836"/>
      <c r="Z701" s="1836"/>
    </row>
    <row r="702" spans="1:26" ht="15.75" customHeight="1">
      <c r="A702" s="1836"/>
      <c r="B702" s="1836"/>
      <c r="C702" s="1836"/>
      <c r="D702" s="1836"/>
      <c r="E702" s="1836"/>
      <c r="F702" s="1836"/>
      <c r="G702" s="1836"/>
      <c r="H702" s="1836"/>
      <c r="I702" s="1836"/>
      <c r="J702" s="1836"/>
      <c r="K702" s="1836"/>
      <c r="L702" s="1836"/>
      <c r="M702" s="1836"/>
      <c r="N702" s="1836"/>
      <c r="O702" s="1836"/>
      <c r="P702" s="1836"/>
      <c r="Q702" s="1836"/>
      <c r="R702" s="1836"/>
      <c r="S702" s="1836"/>
      <c r="T702" s="1836"/>
      <c r="U702" s="1836"/>
      <c r="V702" s="1836"/>
      <c r="W702" s="1836"/>
      <c r="X702" s="1836"/>
      <c r="Y702" s="1836"/>
      <c r="Z702" s="1836"/>
    </row>
    <row r="703" spans="1:26" ht="15.75" customHeight="1">
      <c r="A703" s="1836"/>
      <c r="B703" s="1836"/>
      <c r="C703" s="1836"/>
      <c r="D703" s="1836"/>
      <c r="E703" s="1836"/>
      <c r="F703" s="1836"/>
      <c r="G703" s="1836"/>
      <c r="H703" s="1836"/>
      <c r="I703" s="1836"/>
      <c r="J703" s="1836"/>
      <c r="K703" s="1836"/>
      <c r="L703" s="1836"/>
      <c r="M703" s="1836"/>
      <c r="N703" s="1836"/>
      <c r="O703" s="1836"/>
      <c r="P703" s="1836"/>
      <c r="Q703" s="1836"/>
      <c r="R703" s="1836"/>
      <c r="S703" s="1836"/>
      <c r="T703" s="1836"/>
      <c r="U703" s="1836"/>
      <c r="V703" s="1836"/>
      <c r="W703" s="1836"/>
      <c r="X703" s="1836"/>
      <c r="Y703" s="1836"/>
      <c r="Z703" s="1836"/>
    </row>
    <row r="704" spans="1:26" ht="15.75" customHeight="1">
      <c r="A704" s="1836"/>
      <c r="B704" s="1836"/>
      <c r="C704" s="1836"/>
      <c r="D704" s="1836"/>
      <c r="E704" s="1836"/>
      <c r="F704" s="1836"/>
      <c r="G704" s="1836"/>
      <c r="H704" s="1836"/>
      <c r="I704" s="1836"/>
      <c r="J704" s="1836"/>
      <c r="K704" s="1836"/>
      <c r="L704" s="1836"/>
      <c r="M704" s="1836"/>
      <c r="N704" s="1836"/>
      <c r="O704" s="1836"/>
      <c r="P704" s="1836"/>
      <c r="Q704" s="1836"/>
      <c r="R704" s="1836"/>
      <c r="S704" s="1836"/>
      <c r="T704" s="1836"/>
      <c r="U704" s="1836"/>
      <c r="V704" s="1836"/>
      <c r="W704" s="1836"/>
      <c r="X704" s="1836"/>
      <c r="Y704" s="1836"/>
      <c r="Z704" s="1836"/>
    </row>
    <row r="705" spans="1:26" ht="15.75" customHeight="1">
      <c r="A705" s="1836"/>
      <c r="B705" s="1836"/>
      <c r="C705" s="1836"/>
      <c r="D705" s="1836"/>
      <c r="E705" s="1836"/>
      <c r="F705" s="1836"/>
      <c r="G705" s="1836"/>
      <c r="H705" s="1836"/>
      <c r="I705" s="1836"/>
      <c r="J705" s="1836"/>
      <c r="K705" s="1836"/>
      <c r="L705" s="1836"/>
      <c r="M705" s="1836"/>
      <c r="N705" s="1836"/>
      <c r="O705" s="1836"/>
      <c r="P705" s="1836"/>
      <c r="Q705" s="1836"/>
      <c r="R705" s="1836"/>
      <c r="S705" s="1836"/>
      <c r="T705" s="1836"/>
      <c r="U705" s="1836"/>
      <c r="V705" s="1836"/>
      <c r="W705" s="1836"/>
      <c r="X705" s="1836"/>
      <c r="Y705" s="1836"/>
      <c r="Z705" s="1836"/>
    </row>
    <row r="706" spans="1:26" ht="15.75" customHeight="1">
      <c r="A706" s="1836"/>
      <c r="B706" s="1836"/>
      <c r="C706" s="1836"/>
      <c r="D706" s="1836"/>
      <c r="E706" s="1836"/>
      <c r="F706" s="1836"/>
      <c r="G706" s="1836"/>
      <c r="H706" s="1836"/>
      <c r="I706" s="1836"/>
      <c r="J706" s="1836"/>
      <c r="K706" s="1836"/>
      <c r="L706" s="1836"/>
      <c r="M706" s="1836"/>
      <c r="N706" s="1836"/>
      <c r="O706" s="1836"/>
      <c r="P706" s="1836"/>
      <c r="Q706" s="1836"/>
      <c r="R706" s="1836"/>
      <c r="S706" s="1836"/>
      <c r="T706" s="1836"/>
      <c r="U706" s="1836"/>
      <c r="V706" s="1836"/>
      <c r="W706" s="1836"/>
      <c r="X706" s="1836"/>
      <c r="Y706" s="1836"/>
      <c r="Z706" s="1836"/>
    </row>
    <row r="707" spans="1:26" ht="15.75" customHeight="1">
      <c r="A707" s="1836"/>
      <c r="B707" s="1836"/>
      <c r="C707" s="1836"/>
      <c r="D707" s="1836"/>
      <c r="E707" s="1836"/>
      <c r="F707" s="1836"/>
      <c r="G707" s="1836"/>
      <c r="H707" s="1836"/>
      <c r="I707" s="1836"/>
      <c r="J707" s="1836"/>
      <c r="K707" s="1836"/>
      <c r="L707" s="1836"/>
      <c r="M707" s="1836"/>
      <c r="N707" s="1836"/>
      <c r="O707" s="1836"/>
      <c r="P707" s="1836"/>
      <c r="Q707" s="1836"/>
      <c r="R707" s="1836"/>
      <c r="S707" s="1836"/>
      <c r="T707" s="1836"/>
      <c r="U707" s="1836"/>
      <c r="V707" s="1836"/>
      <c r="W707" s="1836"/>
      <c r="X707" s="1836"/>
      <c r="Y707" s="1836"/>
      <c r="Z707" s="1836"/>
    </row>
    <row r="708" spans="1:26" ht="15.75" customHeight="1">
      <c r="A708" s="1836"/>
      <c r="B708" s="1836"/>
      <c r="C708" s="1836"/>
      <c r="D708" s="1836"/>
      <c r="E708" s="1836"/>
      <c r="F708" s="1836"/>
      <c r="G708" s="1836"/>
      <c r="H708" s="1836"/>
      <c r="I708" s="1836"/>
      <c r="J708" s="1836"/>
      <c r="K708" s="1836"/>
      <c r="L708" s="1836"/>
      <c r="M708" s="1836"/>
      <c r="N708" s="1836"/>
      <c r="O708" s="1836"/>
      <c r="P708" s="1836"/>
      <c r="Q708" s="1836"/>
      <c r="R708" s="1836"/>
      <c r="S708" s="1836"/>
      <c r="T708" s="1836"/>
      <c r="U708" s="1836"/>
      <c r="V708" s="1836"/>
      <c r="W708" s="1836"/>
      <c r="X708" s="1836"/>
      <c r="Y708" s="1836"/>
      <c r="Z708" s="1836"/>
    </row>
    <row r="709" spans="1:26" ht="15.75" customHeight="1">
      <c r="A709" s="1836"/>
      <c r="B709" s="1836"/>
      <c r="C709" s="1836"/>
      <c r="D709" s="1836"/>
      <c r="E709" s="1836"/>
      <c r="F709" s="1836"/>
      <c r="G709" s="1836"/>
      <c r="H709" s="1836"/>
      <c r="I709" s="1836"/>
      <c r="J709" s="1836"/>
      <c r="K709" s="1836"/>
      <c r="L709" s="1836"/>
      <c r="M709" s="1836"/>
      <c r="N709" s="1836"/>
      <c r="O709" s="1836"/>
      <c r="P709" s="1836"/>
      <c r="Q709" s="1836"/>
      <c r="R709" s="1836"/>
      <c r="S709" s="1836"/>
      <c r="T709" s="1836"/>
      <c r="U709" s="1836"/>
      <c r="V709" s="1836"/>
      <c r="W709" s="1836"/>
      <c r="X709" s="1836"/>
      <c r="Y709" s="1836"/>
      <c r="Z709" s="1836"/>
    </row>
    <row r="710" spans="1:26" ht="15.75" customHeight="1">
      <c r="A710" s="1836"/>
      <c r="B710" s="1836"/>
      <c r="C710" s="1836"/>
      <c r="D710" s="1836"/>
      <c r="E710" s="1836"/>
      <c r="F710" s="1836"/>
      <c r="G710" s="1836"/>
      <c r="H710" s="1836"/>
      <c r="I710" s="1836"/>
      <c r="J710" s="1836"/>
      <c r="K710" s="1836"/>
      <c r="L710" s="1836"/>
      <c r="M710" s="1836"/>
      <c r="N710" s="1836"/>
      <c r="O710" s="1836"/>
      <c r="P710" s="1836"/>
      <c r="Q710" s="1836"/>
      <c r="R710" s="1836"/>
      <c r="S710" s="1836"/>
      <c r="T710" s="1836"/>
      <c r="U710" s="1836"/>
      <c r="V710" s="1836"/>
      <c r="W710" s="1836"/>
      <c r="X710" s="1836"/>
      <c r="Y710" s="1836"/>
      <c r="Z710" s="1836"/>
    </row>
    <row r="711" spans="1:26" ht="15.75" customHeight="1">
      <c r="A711" s="1836"/>
      <c r="B711" s="1836"/>
      <c r="C711" s="1836"/>
      <c r="D711" s="1836"/>
      <c r="E711" s="1836"/>
      <c r="F711" s="1836"/>
      <c r="G711" s="1836"/>
      <c r="H711" s="1836"/>
      <c r="I711" s="1836"/>
      <c r="J711" s="1836"/>
      <c r="K711" s="1836"/>
      <c r="L711" s="1836"/>
      <c r="M711" s="1836"/>
      <c r="N711" s="1836"/>
      <c r="O711" s="1836"/>
      <c r="P711" s="1836"/>
      <c r="Q711" s="1836"/>
      <c r="R711" s="1836"/>
      <c r="S711" s="1836"/>
      <c r="T711" s="1836"/>
      <c r="U711" s="1836"/>
      <c r="V711" s="1836"/>
      <c r="W711" s="1836"/>
      <c r="X711" s="1836"/>
      <c r="Y711" s="1836"/>
      <c r="Z711" s="1836"/>
    </row>
    <row r="712" spans="1:26" ht="15.75" customHeight="1">
      <c r="A712" s="1836"/>
      <c r="B712" s="1836"/>
      <c r="C712" s="1836"/>
      <c r="D712" s="1836"/>
      <c r="E712" s="1836"/>
      <c r="F712" s="1836"/>
      <c r="G712" s="1836"/>
      <c r="H712" s="1836"/>
      <c r="I712" s="1836"/>
      <c r="J712" s="1836"/>
      <c r="K712" s="1836"/>
      <c r="L712" s="1836"/>
      <c r="M712" s="1836"/>
      <c r="N712" s="1836"/>
      <c r="O712" s="1836"/>
      <c r="P712" s="1836"/>
      <c r="Q712" s="1836"/>
      <c r="R712" s="1836"/>
      <c r="S712" s="1836"/>
      <c r="T712" s="1836"/>
      <c r="U712" s="1836"/>
      <c r="V712" s="1836"/>
      <c r="W712" s="1836"/>
      <c r="X712" s="1836"/>
      <c r="Y712" s="1836"/>
      <c r="Z712" s="1836"/>
    </row>
    <row r="713" spans="1:26" ht="15.75" customHeight="1">
      <c r="A713" s="1836"/>
      <c r="B713" s="1836"/>
      <c r="C713" s="1836"/>
      <c r="D713" s="1836"/>
      <c r="E713" s="1836"/>
      <c r="F713" s="1836"/>
      <c r="G713" s="1836"/>
      <c r="H713" s="1836"/>
      <c r="I713" s="1836"/>
      <c r="J713" s="1836"/>
      <c r="K713" s="1836"/>
      <c r="L713" s="1836"/>
      <c r="M713" s="1836"/>
      <c r="N713" s="1836"/>
      <c r="O713" s="1836"/>
      <c r="P713" s="1836"/>
      <c r="Q713" s="1836"/>
      <c r="R713" s="1836"/>
      <c r="S713" s="1836"/>
      <c r="T713" s="1836"/>
      <c r="U713" s="1836"/>
      <c r="V713" s="1836"/>
      <c r="W713" s="1836"/>
      <c r="X713" s="1836"/>
      <c r="Y713" s="1836"/>
      <c r="Z713" s="1836"/>
    </row>
    <row r="714" spans="1:26" ht="15.75" customHeight="1">
      <c r="A714" s="1836"/>
      <c r="B714" s="1836"/>
      <c r="C714" s="1836"/>
      <c r="D714" s="1836"/>
      <c r="E714" s="1836"/>
      <c r="F714" s="1836"/>
      <c r="G714" s="1836"/>
      <c r="H714" s="1836"/>
      <c r="I714" s="1836"/>
      <c r="J714" s="1836"/>
      <c r="K714" s="1836"/>
      <c r="L714" s="1836"/>
      <c r="M714" s="1836"/>
      <c r="N714" s="1836"/>
      <c r="O714" s="1836"/>
      <c r="P714" s="1836"/>
      <c r="Q714" s="1836"/>
      <c r="R714" s="1836"/>
      <c r="S714" s="1836"/>
      <c r="T714" s="1836"/>
      <c r="U714" s="1836"/>
      <c r="V714" s="1836"/>
      <c r="W714" s="1836"/>
      <c r="X714" s="1836"/>
      <c r="Y714" s="1836"/>
      <c r="Z714" s="1836"/>
    </row>
    <row r="715" spans="1:26" ht="15.75" customHeight="1">
      <c r="A715" s="1836"/>
      <c r="B715" s="1836"/>
      <c r="C715" s="1836"/>
      <c r="D715" s="1836"/>
      <c r="E715" s="1836"/>
      <c r="F715" s="1836"/>
      <c r="G715" s="1836"/>
      <c r="H715" s="1836"/>
      <c r="I715" s="1836"/>
      <c r="J715" s="1836"/>
      <c r="K715" s="1836"/>
      <c r="L715" s="1836"/>
      <c r="M715" s="1836"/>
      <c r="N715" s="1836"/>
      <c r="O715" s="1836"/>
      <c r="P715" s="1836"/>
      <c r="Q715" s="1836"/>
      <c r="R715" s="1836"/>
      <c r="S715" s="1836"/>
      <c r="T715" s="1836"/>
      <c r="U715" s="1836"/>
      <c r="V715" s="1836"/>
      <c r="W715" s="1836"/>
      <c r="X715" s="1836"/>
      <c r="Y715" s="1836"/>
      <c r="Z715" s="1836"/>
    </row>
    <row r="716" spans="1:26" ht="15.75" customHeight="1">
      <c r="A716" s="1836"/>
      <c r="B716" s="1836"/>
      <c r="C716" s="1836"/>
      <c r="D716" s="1836"/>
      <c r="E716" s="1836"/>
      <c r="F716" s="1836"/>
      <c r="G716" s="1836"/>
      <c r="H716" s="1836"/>
      <c r="I716" s="1836"/>
      <c r="J716" s="1836"/>
      <c r="K716" s="1836"/>
      <c r="L716" s="1836"/>
      <c r="M716" s="1836"/>
      <c r="N716" s="1836"/>
      <c r="O716" s="1836"/>
      <c r="P716" s="1836"/>
      <c r="Q716" s="1836"/>
      <c r="R716" s="1836"/>
      <c r="S716" s="1836"/>
      <c r="T716" s="1836"/>
      <c r="U716" s="1836"/>
      <c r="V716" s="1836"/>
      <c r="W716" s="1836"/>
      <c r="X716" s="1836"/>
      <c r="Y716" s="1836"/>
      <c r="Z716" s="1836"/>
    </row>
    <row r="717" spans="1:26" ht="15.75" customHeight="1">
      <c r="A717" s="1836"/>
      <c r="B717" s="1836"/>
      <c r="C717" s="1836"/>
      <c r="D717" s="1836"/>
      <c r="E717" s="1836"/>
      <c r="F717" s="1836"/>
      <c r="G717" s="1836"/>
      <c r="H717" s="1836"/>
      <c r="I717" s="1836"/>
      <c r="J717" s="1836"/>
      <c r="K717" s="1836"/>
      <c r="L717" s="1836"/>
      <c r="M717" s="1836"/>
      <c r="N717" s="1836"/>
      <c r="O717" s="1836"/>
      <c r="P717" s="1836"/>
      <c r="Q717" s="1836"/>
      <c r="R717" s="1836"/>
      <c r="S717" s="1836"/>
      <c r="T717" s="1836"/>
      <c r="U717" s="1836"/>
      <c r="V717" s="1836"/>
      <c r="W717" s="1836"/>
      <c r="X717" s="1836"/>
      <c r="Y717" s="1836"/>
      <c r="Z717" s="1836"/>
    </row>
    <row r="718" spans="1:26" ht="15.75" customHeight="1">
      <c r="A718" s="1836"/>
      <c r="B718" s="1836"/>
      <c r="C718" s="1836"/>
      <c r="D718" s="1836"/>
      <c r="E718" s="1836"/>
      <c r="F718" s="1836"/>
      <c r="G718" s="1836"/>
      <c r="H718" s="1836"/>
      <c r="I718" s="1836"/>
      <c r="J718" s="1836"/>
      <c r="K718" s="1836"/>
      <c r="L718" s="1836"/>
      <c r="M718" s="1836"/>
      <c r="N718" s="1836"/>
      <c r="O718" s="1836"/>
      <c r="P718" s="1836"/>
      <c r="Q718" s="1836"/>
      <c r="R718" s="1836"/>
      <c r="S718" s="1836"/>
      <c r="T718" s="1836"/>
      <c r="U718" s="1836"/>
      <c r="V718" s="1836"/>
      <c r="W718" s="1836"/>
      <c r="X718" s="1836"/>
      <c r="Y718" s="1836"/>
      <c r="Z718" s="1836"/>
    </row>
    <row r="719" spans="1:26" ht="15.75" customHeight="1">
      <c r="A719" s="1836"/>
      <c r="B719" s="1836"/>
      <c r="C719" s="1836"/>
      <c r="D719" s="1836"/>
      <c r="E719" s="1836"/>
      <c r="F719" s="1836"/>
      <c r="G719" s="1836"/>
      <c r="H719" s="1836"/>
      <c r="I719" s="1836"/>
      <c r="J719" s="1836"/>
      <c r="K719" s="1836"/>
      <c r="L719" s="1836"/>
      <c r="M719" s="1836"/>
      <c r="N719" s="1836"/>
      <c r="O719" s="1836"/>
      <c r="P719" s="1836"/>
      <c r="Q719" s="1836"/>
      <c r="R719" s="1836"/>
      <c r="S719" s="1836"/>
      <c r="T719" s="1836"/>
      <c r="U719" s="1836"/>
      <c r="V719" s="1836"/>
      <c r="W719" s="1836"/>
      <c r="X719" s="1836"/>
      <c r="Y719" s="1836"/>
      <c r="Z719" s="1836"/>
    </row>
    <row r="720" spans="1:26" ht="15.75" customHeight="1">
      <c r="A720" s="1836"/>
      <c r="B720" s="1836"/>
      <c r="C720" s="1836"/>
      <c r="D720" s="1836"/>
      <c r="E720" s="1836"/>
      <c r="F720" s="1836"/>
      <c r="G720" s="1836"/>
      <c r="H720" s="1836"/>
      <c r="I720" s="1836"/>
      <c r="J720" s="1836"/>
      <c r="K720" s="1836"/>
      <c r="L720" s="1836"/>
      <c r="M720" s="1836"/>
      <c r="N720" s="1836"/>
      <c r="O720" s="1836"/>
      <c r="P720" s="1836"/>
      <c r="Q720" s="1836"/>
      <c r="R720" s="1836"/>
      <c r="S720" s="1836"/>
      <c r="T720" s="1836"/>
      <c r="U720" s="1836"/>
      <c r="V720" s="1836"/>
      <c r="W720" s="1836"/>
      <c r="X720" s="1836"/>
      <c r="Y720" s="1836"/>
      <c r="Z720" s="1836"/>
    </row>
    <row r="721" spans="1:26" ht="15.75" customHeight="1">
      <c r="A721" s="1836"/>
      <c r="B721" s="1836"/>
      <c r="C721" s="1836"/>
      <c r="D721" s="1836"/>
      <c r="E721" s="1836"/>
      <c r="F721" s="1836"/>
      <c r="G721" s="1836"/>
      <c r="H721" s="1836"/>
      <c r="I721" s="1836"/>
      <c r="J721" s="1836"/>
      <c r="K721" s="1836"/>
      <c r="L721" s="1836"/>
      <c r="M721" s="1836"/>
      <c r="N721" s="1836"/>
      <c r="O721" s="1836"/>
      <c r="P721" s="1836"/>
      <c r="Q721" s="1836"/>
      <c r="R721" s="1836"/>
      <c r="S721" s="1836"/>
      <c r="T721" s="1836"/>
      <c r="U721" s="1836"/>
      <c r="V721" s="1836"/>
      <c r="W721" s="1836"/>
      <c r="X721" s="1836"/>
      <c r="Y721" s="1836"/>
      <c r="Z721" s="1836"/>
    </row>
    <row r="722" spans="1:26" ht="15.75" customHeight="1">
      <c r="A722" s="1836"/>
      <c r="B722" s="1836"/>
      <c r="C722" s="1836"/>
      <c r="D722" s="1836"/>
      <c r="E722" s="1836"/>
      <c r="F722" s="1836"/>
      <c r="G722" s="1836"/>
      <c r="H722" s="1836"/>
      <c r="I722" s="1836"/>
      <c r="J722" s="1836"/>
      <c r="K722" s="1836"/>
      <c r="L722" s="1836"/>
      <c r="M722" s="1836"/>
      <c r="N722" s="1836"/>
      <c r="O722" s="1836"/>
      <c r="P722" s="1836"/>
      <c r="Q722" s="1836"/>
      <c r="R722" s="1836"/>
      <c r="S722" s="1836"/>
      <c r="T722" s="1836"/>
      <c r="U722" s="1836"/>
      <c r="V722" s="1836"/>
      <c r="W722" s="1836"/>
      <c r="X722" s="1836"/>
      <c r="Y722" s="1836"/>
      <c r="Z722" s="1836"/>
    </row>
    <row r="723" spans="1:26" ht="15.75" customHeight="1">
      <c r="A723" s="1836"/>
      <c r="B723" s="1836"/>
      <c r="C723" s="1836"/>
      <c r="D723" s="1836"/>
      <c r="E723" s="1836"/>
      <c r="F723" s="1836"/>
      <c r="G723" s="1836"/>
      <c r="H723" s="1836"/>
      <c r="I723" s="1836"/>
      <c r="J723" s="1836"/>
      <c r="K723" s="1836"/>
      <c r="L723" s="1836"/>
      <c r="M723" s="1836"/>
      <c r="N723" s="1836"/>
      <c r="O723" s="1836"/>
      <c r="P723" s="1836"/>
      <c r="Q723" s="1836"/>
      <c r="R723" s="1836"/>
      <c r="S723" s="1836"/>
      <c r="T723" s="1836"/>
      <c r="U723" s="1836"/>
      <c r="V723" s="1836"/>
      <c r="W723" s="1836"/>
      <c r="X723" s="1836"/>
      <c r="Y723" s="1836"/>
      <c r="Z723" s="1836"/>
    </row>
    <row r="724" spans="1:26" ht="15.75" customHeight="1">
      <c r="A724" s="1836"/>
      <c r="B724" s="1836"/>
      <c r="C724" s="1836"/>
      <c r="D724" s="1836"/>
      <c r="E724" s="1836"/>
      <c r="F724" s="1836"/>
      <c r="G724" s="1836"/>
      <c r="H724" s="1836"/>
      <c r="I724" s="1836"/>
      <c r="J724" s="1836"/>
      <c r="K724" s="1836"/>
      <c r="L724" s="1836"/>
      <c r="M724" s="1836"/>
      <c r="N724" s="1836"/>
      <c r="O724" s="1836"/>
      <c r="P724" s="1836"/>
      <c r="Q724" s="1836"/>
      <c r="R724" s="1836"/>
      <c r="S724" s="1836"/>
      <c r="T724" s="1836"/>
      <c r="U724" s="1836"/>
      <c r="V724" s="1836"/>
      <c r="W724" s="1836"/>
      <c r="X724" s="1836"/>
      <c r="Y724" s="1836"/>
      <c r="Z724" s="1836"/>
    </row>
    <row r="725" spans="1:26" ht="15.75" customHeight="1">
      <c r="A725" s="1836"/>
      <c r="B725" s="1836"/>
      <c r="C725" s="1836"/>
      <c r="D725" s="1836"/>
      <c r="E725" s="1836"/>
      <c r="F725" s="1836"/>
      <c r="G725" s="1836"/>
      <c r="H725" s="1836"/>
      <c r="I725" s="1836"/>
      <c r="J725" s="1836"/>
      <c r="K725" s="1836"/>
      <c r="L725" s="1836"/>
      <c r="M725" s="1836"/>
      <c r="N725" s="1836"/>
      <c r="O725" s="1836"/>
      <c r="P725" s="1836"/>
      <c r="Q725" s="1836"/>
      <c r="R725" s="1836"/>
      <c r="S725" s="1836"/>
      <c r="T725" s="1836"/>
      <c r="U725" s="1836"/>
      <c r="V725" s="1836"/>
      <c r="W725" s="1836"/>
      <c r="X725" s="1836"/>
      <c r="Y725" s="1836"/>
      <c r="Z725" s="1836"/>
    </row>
    <row r="726" spans="1:26" ht="15.75" customHeight="1">
      <c r="A726" s="1836"/>
      <c r="B726" s="1836"/>
      <c r="C726" s="1836"/>
      <c r="D726" s="1836"/>
      <c r="E726" s="1836"/>
      <c r="F726" s="1836"/>
      <c r="G726" s="1836"/>
      <c r="H726" s="1836"/>
      <c r="I726" s="1836"/>
      <c r="J726" s="1836"/>
      <c r="K726" s="1836"/>
      <c r="L726" s="1836"/>
      <c r="M726" s="1836"/>
      <c r="N726" s="1836"/>
      <c r="O726" s="1836"/>
      <c r="P726" s="1836"/>
      <c r="Q726" s="1836"/>
      <c r="R726" s="1836"/>
      <c r="S726" s="1836"/>
      <c r="T726" s="1836"/>
      <c r="U726" s="1836"/>
      <c r="V726" s="1836"/>
      <c r="W726" s="1836"/>
      <c r="X726" s="1836"/>
      <c r="Y726" s="1836"/>
      <c r="Z726" s="1836"/>
    </row>
    <row r="727" spans="1:26" ht="15.75" customHeight="1">
      <c r="A727" s="1836"/>
      <c r="B727" s="1836"/>
      <c r="C727" s="1836"/>
      <c r="D727" s="1836"/>
      <c r="E727" s="1836"/>
      <c r="F727" s="1836"/>
      <c r="G727" s="1836"/>
      <c r="H727" s="1836"/>
      <c r="I727" s="1836"/>
      <c r="J727" s="1836"/>
      <c r="K727" s="1836"/>
      <c r="L727" s="1836"/>
      <c r="M727" s="1836"/>
      <c r="N727" s="1836"/>
      <c r="O727" s="1836"/>
      <c r="P727" s="1836"/>
      <c r="Q727" s="1836"/>
      <c r="R727" s="1836"/>
      <c r="S727" s="1836"/>
      <c r="T727" s="1836"/>
      <c r="U727" s="1836"/>
      <c r="V727" s="1836"/>
      <c r="W727" s="1836"/>
      <c r="X727" s="1836"/>
      <c r="Y727" s="1836"/>
      <c r="Z727" s="1836"/>
    </row>
    <row r="728" spans="1:26" ht="15.75" customHeight="1">
      <c r="A728" s="1836"/>
      <c r="B728" s="1836"/>
      <c r="C728" s="1836"/>
      <c r="D728" s="1836"/>
      <c r="E728" s="1836"/>
      <c r="F728" s="1836"/>
      <c r="G728" s="1836"/>
      <c r="H728" s="1836"/>
      <c r="I728" s="1836"/>
      <c r="J728" s="1836"/>
      <c r="K728" s="1836"/>
      <c r="L728" s="1836"/>
      <c r="M728" s="1836"/>
      <c r="N728" s="1836"/>
      <c r="O728" s="1836"/>
      <c r="P728" s="1836"/>
      <c r="Q728" s="1836"/>
      <c r="R728" s="1836"/>
      <c r="S728" s="1836"/>
      <c r="T728" s="1836"/>
      <c r="U728" s="1836"/>
      <c r="V728" s="1836"/>
      <c r="W728" s="1836"/>
      <c r="X728" s="1836"/>
      <c r="Y728" s="1836"/>
      <c r="Z728" s="1836"/>
    </row>
    <row r="729" spans="1:26" ht="15.75" customHeight="1">
      <c r="A729" s="1836"/>
      <c r="B729" s="1836"/>
      <c r="C729" s="1836"/>
      <c r="D729" s="1836"/>
      <c r="E729" s="1836"/>
      <c r="F729" s="1836"/>
      <c r="G729" s="1836"/>
      <c r="H729" s="1836"/>
      <c r="I729" s="1836"/>
      <c r="J729" s="1836"/>
      <c r="K729" s="1836"/>
      <c r="L729" s="1836"/>
      <c r="M729" s="1836"/>
      <c r="N729" s="1836"/>
      <c r="O729" s="1836"/>
      <c r="P729" s="1836"/>
      <c r="Q729" s="1836"/>
      <c r="R729" s="1836"/>
      <c r="S729" s="1836"/>
      <c r="T729" s="1836"/>
      <c r="U729" s="1836"/>
      <c r="V729" s="1836"/>
      <c r="W729" s="1836"/>
      <c r="X729" s="1836"/>
      <c r="Y729" s="1836"/>
      <c r="Z729" s="1836"/>
    </row>
    <row r="730" spans="1:26" ht="15.75" customHeight="1">
      <c r="A730" s="1836"/>
      <c r="B730" s="1836"/>
      <c r="C730" s="1836"/>
      <c r="D730" s="1836"/>
      <c r="E730" s="1836"/>
      <c r="F730" s="1836"/>
      <c r="G730" s="1836"/>
      <c r="H730" s="1836"/>
      <c r="I730" s="1836"/>
      <c r="J730" s="1836"/>
      <c r="K730" s="1836"/>
      <c r="L730" s="1836"/>
      <c r="M730" s="1836"/>
      <c r="N730" s="1836"/>
      <c r="O730" s="1836"/>
      <c r="P730" s="1836"/>
      <c r="Q730" s="1836"/>
      <c r="R730" s="1836"/>
      <c r="S730" s="1836"/>
      <c r="T730" s="1836"/>
      <c r="U730" s="1836"/>
      <c r="V730" s="1836"/>
      <c r="W730" s="1836"/>
      <c r="X730" s="1836"/>
      <c r="Y730" s="1836"/>
      <c r="Z730" s="1836"/>
    </row>
    <row r="731" spans="1:26" ht="15.75" customHeight="1">
      <c r="A731" s="1836"/>
      <c r="B731" s="1836"/>
      <c r="C731" s="1836"/>
      <c r="D731" s="1836"/>
      <c r="E731" s="1836"/>
      <c r="F731" s="1836"/>
      <c r="G731" s="1836"/>
      <c r="H731" s="1836"/>
      <c r="I731" s="1836"/>
      <c r="J731" s="1836"/>
      <c r="K731" s="1836"/>
      <c r="L731" s="1836"/>
      <c r="M731" s="1836"/>
      <c r="N731" s="1836"/>
      <c r="O731" s="1836"/>
      <c r="P731" s="1836"/>
      <c r="Q731" s="1836"/>
      <c r="R731" s="1836"/>
      <c r="S731" s="1836"/>
      <c r="T731" s="1836"/>
      <c r="U731" s="1836"/>
      <c r="V731" s="1836"/>
      <c r="W731" s="1836"/>
      <c r="X731" s="1836"/>
      <c r="Y731" s="1836"/>
      <c r="Z731" s="1836"/>
    </row>
    <row r="732" spans="1:26" ht="15.75" customHeight="1">
      <c r="A732" s="1836"/>
      <c r="B732" s="1836"/>
      <c r="C732" s="1836"/>
      <c r="D732" s="1836"/>
      <c r="E732" s="1836"/>
      <c r="F732" s="1836"/>
      <c r="G732" s="1836"/>
      <c r="H732" s="1836"/>
      <c r="I732" s="1836"/>
      <c r="J732" s="1836"/>
      <c r="K732" s="1836"/>
      <c r="L732" s="1836"/>
      <c r="M732" s="1836"/>
      <c r="N732" s="1836"/>
      <c r="O732" s="1836"/>
      <c r="P732" s="1836"/>
      <c r="Q732" s="1836"/>
      <c r="R732" s="1836"/>
      <c r="S732" s="1836"/>
      <c r="T732" s="1836"/>
      <c r="U732" s="1836"/>
      <c r="V732" s="1836"/>
      <c r="W732" s="1836"/>
      <c r="X732" s="1836"/>
      <c r="Y732" s="1836"/>
      <c r="Z732" s="1836"/>
    </row>
    <row r="733" spans="1:26" ht="15.75" customHeight="1">
      <c r="A733" s="1836"/>
      <c r="B733" s="1836"/>
      <c r="C733" s="1836"/>
      <c r="D733" s="1836"/>
      <c r="E733" s="1836"/>
      <c r="F733" s="1836"/>
      <c r="G733" s="1836"/>
      <c r="H733" s="1836"/>
      <c r="I733" s="1836"/>
      <c r="J733" s="1836"/>
      <c r="K733" s="1836"/>
      <c r="L733" s="1836"/>
      <c r="M733" s="1836"/>
      <c r="N733" s="1836"/>
      <c r="O733" s="1836"/>
      <c r="P733" s="1836"/>
      <c r="Q733" s="1836"/>
      <c r="R733" s="1836"/>
      <c r="S733" s="1836"/>
      <c r="T733" s="1836"/>
      <c r="U733" s="1836"/>
      <c r="V733" s="1836"/>
      <c r="W733" s="1836"/>
      <c r="X733" s="1836"/>
      <c r="Y733" s="1836"/>
      <c r="Z733" s="1836"/>
    </row>
    <row r="734" spans="1:26" ht="15.75" customHeight="1">
      <c r="A734" s="1836"/>
      <c r="B734" s="1836"/>
      <c r="C734" s="1836"/>
      <c r="D734" s="1836"/>
      <c r="E734" s="1836"/>
      <c r="F734" s="1836"/>
      <c r="G734" s="1836"/>
      <c r="H734" s="1836"/>
      <c r="I734" s="1836"/>
      <c r="J734" s="1836"/>
      <c r="K734" s="1836"/>
      <c r="L734" s="1836"/>
      <c r="M734" s="1836"/>
      <c r="N734" s="1836"/>
      <c r="O734" s="1836"/>
      <c r="P734" s="1836"/>
      <c r="Q734" s="1836"/>
      <c r="R734" s="1836"/>
      <c r="S734" s="1836"/>
      <c r="T734" s="1836"/>
      <c r="U734" s="1836"/>
      <c r="V734" s="1836"/>
      <c r="W734" s="1836"/>
      <c r="X734" s="1836"/>
      <c r="Y734" s="1836"/>
      <c r="Z734" s="1836"/>
    </row>
    <row r="735" spans="1:26" ht="15.75" customHeight="1">
      <c r="A735" s="1836"/>
      <c r="B735" s="1836"/>
      <c r="C735" s="1836"/>
      <c r="D735" s="1836"/>
      <c r="E735" s="1836"/>
      <c r="F735" s="1836"/>
      <c r="G735" s="1836"/>
      <c r="H735" s="1836"/>
      <c r="I735" s="1836"/>
      <c r="J735" s="1836"/>
      <c r="K735" s="1836"/>
      <c r="L735" s="1836"/>
      <c r="M735" s="1836"/>
      <c r="N735" s="1836"/>
      <c r="O735" s="1836"/>
      <c r="P735" s="1836"/>
      <c r="Q735" s="1836"/>
      <c r="R735" s="1836"/>
      <c r="S735" s="1836"/>
      <c r="T735" s="1836"/>
      <c r="U735" s="1836"/>
      <c r="V735" s="1836"/>
      <c r="W735" s="1836"/>
      <c r="X735" s="1836"/>
      <c r="Y735" s="1836"/>
      <c r="Z735" s="1836"/>
    </row>
    <row r="736" spans="1:26" ht="15.75" customHeight="1">
      <c r="A736" s="1836"/>
      <c r="B736" s="1836"/>
      <c r="C736" s="1836"/>
      <c r="D736" s="1836"/>
      <c r="E736" s="1836"/>
      <c r="F736" s="1836"/>
      <c r="G736" s="1836"/>
      <c r="H736" s="1836"/>
      <c r="I736" s="1836"/>
      <c r="J736" s="1836"/>
      <c r="K736" s="1836"/>
      <c r="L736" s="1836"/>
      <c r="M736" s="1836"/>
      <c r="N736" s="1836"/>
      <c r="O736" s="1836"/>
      <c r="P736" s="1836"/>
      <c r="Q736" s="1836"/>
      <c r="R736" s="1836"/>
      <c r="S736" s="1836"/>
      <c r="T736" s="1836"/>
      <c r="U736" s="1836"/>
      <c r="V736" s="1836"/>
      <c r="W736" s="1836"/>
      <c r="X736" s="1836"/>
      <c r="Y736" s="1836"/>
      <c r="Z736" s="1836"/>
    </row>
    <row r="737" spans="1:26" ht="15.75" customHeight="1">
      <c r="A737" s="1836"/>
      <c r="B737" s="1836"/>
      <c r="C737" s="1836"/>
      <c r="D737" s="1836"/>
      <c r="E737" s="1836"/>
      <c r="F737" s="1836"/>
      <c r="G737" s="1836"/>
      <c r="H737" s="1836"/>
      <c r="I737" s="1836"/>
      <c r="J737" s="1836"/>
      <c r="K737" s="1836"/>
      <c r="L737" s="1836"/>
      <c r="M737" s="1836"/>
      <c r="N737" s="1836"/>
      <c r="O737" s="1836"/>
      <c r="P737" s="1836"/>
      <c r="Q737" s="1836"/>
      <c r="R737" s="1836"/>
      <c r="S737" s="1836"/>
      <c r="T737" s="1836"/>
      <c r="U737" s="1836"/>
      <c r="V737" s="1836"/>
      <c r="W737" s="1836"/>
      <c r="X737" s="1836"/>
      <c r="Y737" s="1836"/>
      <c r="Z737" s="1836"/>
    </row>
    <row r="738" spans="1:26" ht="15.75" customHeight="1">
      <c r="A738" s="1836"/>
      <c r="B738" s="1836"/>
      <c r="C738" s="1836"/>
      <c r="D738" s="1836"/>
      <c r="E738" s="1836"/>
      <c r="F738" s="1836"/>
      <c r="G738" s="1836"/>
      <c r="H738" s="1836"/>
      <c r="I738" s="1836"/>
      <c r="J738" s="1836"/>
      <c r="K738" s="1836"/>
      <c r="L738" s="1836"/>
      <c r="M738" s="1836"/>
      <c r="N738" s="1836"/>
      <c r="O738" s="1836"/>
      <c r="P738" s="1836"/>
      <c r="Q738" s="1836"/>
      <c r="R738" s="1836"/>
      <c r="S738" s="1836"/>
      <c r="T738" s="1836"/>
      <c r="U738" s="1836"/>
      <c r="V738" s="1836"/>
      <c r="W738" s="1836"/>
      <c r="X738" s="1836"/>
      <c r="Y738" s="1836"/>
      <c r="Z738" s="1836"/>
    </row>
    <row r="739" spans="1:26" ht="15.75" customHeight="1">
      <c r="A739" s="1836"/>
      <c r="B739" s="1836"/>
      <c r="C739" s="1836"/>
      <c r="D739" s="1836"/>
      <c r="E739" s="1836"/>
      <c r="F739" s="1836"/>
      <c r="G739" s="1836"/>
      <c r="H739" s="1836"/>
      <c r="I739" s="1836"/>
      <c r="J739" s="1836"/>
      <c r="K739" s="1836"/>
      <c r="L739" s="1836"/>
      <c r="M739" s="1836"/>
      <c r="N739" s="1836"/>
      <c r="O739" s="1836"/>
      <c r="P739" s="1836"/>
      <c r="Q739" s="1836"/>
      <c r="R739" s="1836"/>
      <c r="S739" s="1836"/>
      <c r="T739" s="1836"/>
      <c r="U739" s="1836"/>
      <c r="V739" s="1836"/>
      <c r="W739" s="1836"/>
      <c r="X739" s="1836"/>
      <c r="Y739" s="1836"/>
      <c r="Z739" s="1836"/>
    </row>
    <row r="740" spans="1:26" ht="15.75" customHeight="1">
      <c r="A740" s="1836"/>
      <c r="B740" s="1836"/>
      <c r="C740" s="1836"/>
      <c r="D740" s="1836"/>
      <c r="E740" s="1836"/>
      <c r="F740" s="1836"/>
      <c r="G740" s="1836"/>
      <c r="H740" s="1836"/>
      <c r="I740" s="1836"/>
      <c r="J740" s="1836"/>
      <c r="K740" s="1836"/>
      <c r="L740" s="1836"/>
      <c r="M740" s="1836"/>
      <c r="N740" s="1836"/>
      <c r="O740" s="1836"/>
      <c r="P740" s="1836"/>
      <c r="Q740" s="1836"/>
      <c r="R740" s="1836"/>
      <c r="S740" s="1836"/>
      <c r="T740" s="1836"/>
      <c r="U740" s="1836"/>
      <c r="V740" s="1836"/>
      <c r="W740" s="1836"/>
      <c r="X740" s="1836"/>
      <c r="Y740" s="1836"/>
      <c r="Z740" s="1836"/>
    </row>
    <row r="741" spans="1:26" ht="15.75" customHeight="1">
      <c r="A741" s="1836"/>
      <c r="B741" s="1836"/>
      <c r="C741" s="1836"/>
      <c r="D741" s="1836"/>
      <c r="E741" s="1836"/>
      <c r="F741" s="1836"/>
      <c r="G741" s="1836"/>
      <c r="H741" s="1836"/>
      <c r="I741" s="1836"/>
      <c r="J741" s="1836"/>
      <c r="K741" s="1836"/>
      <c r="L741" s="1836"/>
      <c r="M741" s="1836"/>
      <c r="N741" s="1836"/>
      <c r="O741" s="1836"/>
      <c r="P741" s="1836"/>
      <c r="Q741" s="1836"/>
      <c r="R741" s="1836"/>
      <c r="S741" s="1836"/>
      <c r="T741" s="1836"/>
      <c r="U741" s="1836"/>
      <c r="V741" s="1836"/>
      <c r="W741" s="1836"/>
      <c r="X741" s="1836"/>
      <c r="Y741" s="1836"/>
      <c r="Z741" s="1836"/>
    </row>
    <row r="742" spans="1:26" ht="15.75" customHeight="1">
      <c r="A742" s="1836"/>
      <c r="B742" s="1836"/>
      <c r="C742" s="1836"/>
      <c r="D742" s="1836"/>
      <c r="E742" s="1836"/>
      <c r="F742" s="1836"/>
      <c r="G742" s="1836"/>
      <c r="H742" s="1836"/>
      <c r="I742" s="1836"/>
      <c r="J742" s="1836"/>
      <c r="K742" s="1836"/>
      <c r="L742" s="1836"/>
      <c r="M742" s="1836"/>
      <c r="N742" s="1836"/>
      <c r="O742" s="1836"/>
      <c r="P742" s="1836"/>
      <c r="Q742" s="1836"/>
      <c r="R742" s="1836"/>
      <c r="S742" s="1836"/>
      <c r="T742" s="1836"/>
      <c r="U742" s="1836"/>
      <c r="V742" s="1836"/>
      <c r="W742" s="1836"/>
      <c r="X742" s="1836"/>
      <c r="Y742" s="1836"/>
      <c r="Z742" s="1836"/>
    </row>
    <row r="743" spans="1:26" ht="15.75" customHeight="1">
      <c r="A743" s="1836"/>
      <c r="B743" s="1836"/>
      <c r="C743" s="1836"/>
      <c r="D743" s="1836"/>
      <c r="E743" s="1836"/>
      <c r="F743" s="1836"/>
      <c r="G743" s="1836"/>
      <c r="H743" s="1836"/>
      <c r="I743" s="1836"/>
      <c r="J743" s="1836"/>
      <c r="K743" s="1836"/>
      <c r="L743" s="1836"/>
      <c r="M743" s="1836"/>
      <c r="N743" s="1836"/>
      <c r="O743" s="1836"/>
      <c r="P743" s="1836"/>
      <c r="Q743" s="1836"/>
      <c r="R743" s="1836"/>
      <c r="S743" s="1836"/>
      <c r="T743" s="1836"/>
      <c r="U743" s="1836"/>
      <c r="V743" s="1836"/>
      <c r="W743" s="1836"/>
      <c r="X743" s="1836"/>
      <c r="Y743" s="1836"/>
      <c r="Z743" s="1836"/>
    </row>
    <row r="744" spans="1:26" ht="15.75" customHeight="1">
      <c r="A744" s="1836"/>
      <c r="B744" s="1836"/>
      <c r="C744" s="1836"/>
      <c r="D744" s="1836"/>
      <c r="E744" s="1836"/>
      <c r="F744" s="1836"/>
      <c r="G744" s="1836"/>
      <c r="H744" s="1836"/>
      <c r="I744" s="1836"/>
      <c r="J744" s="1836"/>
      <c r="K744" s="1836"/>
      <c r="L744" s="1836"/>
      <c r="M744" s="1836"/>
      <c r="N744" s="1836"/>
      <c r="O744" s="1836"/>
      <c r="P744" s="1836"/>
      <c r="Q744" s="1836"/>
      <c r="R744" s="1836"/>
      <c r="S744" s="1836"/>
      <c r="T744" s="1836"/>
      <c r="U744" s="1836"/>
      <c r="V744" s="1836"/>
      <c r="W744" s="1836"/>
      <c r="X744" s="1836"/>
      <c r="Y744" s="1836"/>
      <c r="Z744" s="1836"/>
    </row>
    <row r="745" spans="1:26" ht="15.75" customHeight="1">
      <c r="A745" s="1836"/>
      <c r="B745" s="1836"/>
      <c r="C745" s="1836"/>
      <c r="D745" s="1836"/>
      <c r="E745" s="1836"/>
      <c r="F745" s="1836"/>
      <c r="G745" s="1836"/>
      <c r="H745" s="1836"/>
      <c r="I745" s="1836"/>
      <c r="J745" s="1836"/>
      <c r="K745" s="1836"/>
      <c r="L745" s="1836"/>
      <c r="M745" s="1836"/>
      <c r="N745" s="1836"/>
      <c r="O745" s="1836"/>
      <c r="P745" s="1836"/>
      <c r="Q745" s="1836"/>
      <c r="R745" s="1836"/>
      <c r="S745" s="1836"/>
      <c r="T745" s="1836"/>
      <c r="U745" s="1836"/>
      <c r="V745" s="1836"/>
      <c r="W745" s="1836"/>
      <c r="X745" s="1836"/>
      <c r="Y745" s="1836"/>
      <c r="Z745" s="1836"/>
    </row>
    <row r="746" spans="1:26" ht="15.75" customHeight="1">
      <c r="A746" s="1836"/>
      <c r="B746" s="1836"/>
      <c r="C746" s="1836"/>
      <c r="D746" s="1836"/>
      <c r="E746" s="1836"/>
      <c r="F746" s="1836"/>
      <c r="G746" s="1836"/>
      <c r="H746" s="1836"/>
      <c r="I746" s="1836"/>
      <c r="J746" s="1836"/>
      <c r="K746" s="1836"/>
      <c r="L746" s="1836"/>
      <c r="M746" s="1836"/>
      <c r="N746" s="1836"/>
      <c r="O746" s="1836"/>
      <c r="P746" s="1836"/>
      <c r="Q746" s="1836"/>
      <c r="R746" s="1836"/>
      <c r="S746" s="1836"/>
      <c r="T746" s="1836"/>
      <c r="U746" s="1836"/>
      <c r="V746" s="1836"/>
      <c r="W746" s="1836"/>
      <c r="X746" s="1836"/>
      <c r="Y746" s="1836"/>
      <c r="Z746" s="1836"/>
    </row>
    <row r="747" spans="1:26" ht="15.75" customHeight="1">
      <c r="A747" s="1836"/>
      <c r="B747" s="1836"/>
      <c r="C747" s="1836"/>
      <c r="D747" s="1836"/>
      <c r="E747" s="1836"/>
      <c r="F747" s="1836"/>
      <c r="G747" s="1836"/>
      <c r="H747" s="1836"/>
      <c r="I747" s="1836"/>
      <c r="J747" s="1836"/>
      <c r="K747" s="1836"/>
      <c r="L747" s="1836"/>
      <c r="M747" s="1836"/>
      <c r="N747" s="1836"/>
      <c r="O747" s="1836"/>
      <c r="P747" s="1836"/>
      <c r="Q747" s="1836"/>
      <c r="R747" s="1836"/>
      <c r="S747" s="1836"/>
      <c r="T747" s="1836"/>
      <c r="U747" s="1836"/>
      <c r="V747" s="1836"/>
      <c r="W747" s="1836"/>
      <c r="X747" s="1836"/>
      <c r="Y747" s="1836"/>
      <c r="Z747" s="1836"/>
    </row>
    <row r="748" spans="1:26" ht="15.75" customHeight="1">
      <c r="A748" s="1836"/>
      <c r="B748" s="1836"/>
      <c r="C748" s="1836"/>
      <c r="D748" s="1836"/>
      <c r="E748" s="1836"/>
      <c r="F748" s="1836"/>
      <c r="G748" s="1836"/>
      <c r="H748" s="1836"/>
      <c r="I748" s="1836"/>
      <c r="J748" s="1836"/>
      <c r="K748" s="1836"/>
      <c r="L748" s="1836"/>
      <c r="M748" s="1836"/>
      <c r="N748" s="1836"/>
      <c r="O748" s="1836"/>
      <c r="P748" s="1836"/>
      <c r="Q748" s="1836"/>
      <c r="R748" s="1836"/>
      <c r="S748" s="1836"/>
      <c r="T748" s="1836"/>
      <c r="U748" s="1836"/>
      <c r="V748" s="1836"/>
      <c r="W748" s="1836"/>
      <c r="X748" s="1836"/>
      <c r="Y748" s="1836"/>
      <c r="Z748" s="1836"/>
    </row>
    <row r="749" spans="1:26" ht="15.75" customHeight="1">
      <c r="A749" s="1836"/>
      <c r="B749" s="1836"/>
      <c r="C749" s="1836"/>
      <c r="D749" s="1836"/>
      <c r="E749" s="1836"/>
      <c r="F749" s="1836"/>
      <c r="G749" s="1836"/>
      <c r="H749" s="1836"/>
      <c r="I749" s="1836"/>
      <c r="J749" s="1836"/>
      <c r="K749" s="1836"/>
      <c r="L749" s="1836"/>
      <c r="M749" s="1836"/>
      <c r="N749" s="1836"/>
      <c r="O749" s="1836"/>
      <c r="P749" s="1836"/>
      <c r="Q749" s="1836"/>
      <c r="R749" s="1836"/>
      <c r="S749" s="1836"/>
      <c r="T749" s="1836"/>
      <c r="U749" s="1836"/>
      <c r="V749" s="1836"/>
      <c r="W749" s="1836"/>
      <c r="X749" s="1836"/>
      <c r="Y749" s="1836"/>
      <c r="Z749" s="1836"/>
    </row>
    <row r="750" spans="1:26" ht="15.75" customHeight="1">
      <c r="A750" s="1836"/>
      <c r="B750" s="1836"/>
      <c r="C750" s="1836"/>
      <c r="D750" s="1836"/>
      <c r="E750" s="1836"/>
      <c r="F750" s="1836"/>
      <c r="G750" s="1836"/>
      <c r="H750" s="1836"/>
      <c r="I750" s="1836"/>
      <c r="J750" s="1836"/>
      <c r="K750" s="1836"/>
      <c r="L750" s="1836"/>
      <c r="M750" s="1836"/>
      <c r="N750" s="1836"/>
      <c r="O750" s="1836"/>
      <c r="P750" s="1836"/>
      <c r="Q750" s="1836"/>
      <c r="R750" s="1836"/>
      <c r="S750" s="1836"/>
      <c r="T750" s="1836"/>
      <c r="U750" s="1836"/>
      <c r="V750" s="1836"/>
      <c r="W750" s="1836"/>
      <c r="X750" s="1836"/>
      <c r="Y750" s="1836"/>
      <c r="Z750" s="1836"/>
    </row>
    <row r="751" spans="1:26" ht="15.75" customHeight="1">
      <c r="A751" s="1836"/>
      <c r="B751" s="1836"/>
      <c r="C751" s="1836"/>
      <c r="D751" s="1836"/>
      <c r="E751" s="1836"/>
      <c r="F751" s="1836"/>
      <c r="G751" s="1836"/>
      <c r="H751" s="1836"/>
      <c r="I751" s="1836"/>
      <c r="J751" s="1836"/>
      <c r="K751" s="1836"/>
      <c r="L751" s="1836"/>
      <c r="M751" s="1836"/>
      <c r="N751" s="1836"/>
      <c r="O751" s="1836"/>
      <c r="P751" s="1836"/>
      <c r="Q751" s="1836"/>
      <c r="R751" s="1836"/>
      <c r="S751" s="1836"/>
      <c r="T751" s="1836"/>
      <c r="U751" s="1836"/>
      <c r="V751" s="1836"/>
      <c r="W751" s="1836"/>
      <c r="X751" s="1836"/>
      <c r="Y751" s="1836"/>
      <c r="Z751" s="1836"/>
    </row>
    <row r="752" spans="1:26" ht="15.75" customHeight="1">
      <c r="A752" s="1836"/>
      <c r="B752" s="1836"/>
      <c r="C752" s="1836"/>
      <c r="D752" s="1836"/>
      <c r="E752" s="1836"/>
      <c r="F752" s="1836"/>
      <c r="G752" s="1836"/>
      <c r="H752" s="1836"/>
      <c r="I752" s="1836"/>
      <c r="J752" s="1836"/>
      <c r="K752" s="1836"/>
      <c r="L752" s="1836"/>
      <c r="M752" s="1836"/>
      <c r="N752" s="1836"/>
      <c r="O752" s="1836"/>
      <c r="P752" s="1836"/>
      <c r="Q752" s="1836"/>
      <c r="R752" s="1836"/>
      <c r="S752" s="1836"/>
      <c r="T752" s="1836"/>
      <c r="U752" s="1836"/>
      <c r="V752" s="1836"/>
      <c r="W752" s="1836"/>
      <c r="X752" s="1836"/>
      <c r="Y752" s="1836"/>
      <c r="Z752" s="1836"/>
    </row>
    <row r="753" spans="1:26" ht="15.75" customHeight="1">
      <c r="A753" s="1836"/>
      <c r="B753" s="1836"/>
      <c r="C753" s="1836"/>
      <c r="D753" s="1836"/>
      <c r="E753" s="1836"/>
      <c r="F753" s="1836"/>
      <c r="G753" s="1836"/>
      <c r="H753" s="1836"/>
      <c r="I753" s="1836"/>
      <c r="J753" s="1836"/>
      <c r="K753" s="1836"/>
      <c r="L753" s="1836"/>
      <c r="M753" s="1836"/>
      <c r="N753" s="1836"/>
      <c r="O753" s="1836"/>
      <c r="P753" s="1836"/>
      <c r="Q753" s="1836"/>
      <c r="R753" s="1836"/>
      <c r="S753" s="1836"/>
      <c r="T753" s="1836"/>
      <c r="U753" s="1836"/>
      <c r="V753" s="1836"/>
      <c r="W753" s="1836"/>
      <c r="X753" s="1836"/>
      <c r="Y753" s="1836"/>
      <c r="Z753" s="1836"/>
    </row>
    <row r="754" spans="1:26" ht="15.75" customHeight="1">
      <c r="A754" s="1836"/>
      <c r="B754" s="1836"/>
      <c r="C754" s="1836"/>
      <c r="D754" s="1836"/>
      <c r="E754" s="1836"/>
      <c r="F754" s="1836"/>
      <c r="G754" s="1836"/>
      <c r="H754" s="1836"/>
      <c r="I754" s="1836"/>
      <c r="J754" s="1836"/>
      <c r="K754" s="1836"/>
      <c r="L754" s="1836"/>
      <c r="M754" s="1836"/>
      <c r="N754" s="1836"/>
      <c r="O754" s="1836"/>
      <c r="P754" s="1836"/>
      <c r="Q754" s="1836"/>
      <c r="R754" s="1836"/>
      <c r="S754" s="1836"/>
      <c r="T754" s="1836"/>
      <c r="U754" s="1836"/>
      <c r="V754" s="1836"/>
      <c r="W754" s="1836"/>
      <c r="X754" s="1836"/>
      <c r="Y754" s="1836"/>
      <c r="Z754" s="1836"/>
    </row>
    <row r="755" spans="1:26" ht="15.75" customHeight="1">
      <c r="A755" s="1836"/>
      <c r="B755" s="1836"/>
      <c r="C755" s="1836"/>
      <c r="D755" s="1836"/>
      <c r="E755" s="1836"/>
      <c r="F755" s="1836"/>
      <c r="G755" s="1836"/>
      <c r="H755" s="1836"/>
      <c r="I755" s="1836"/>
      <c r="J755" s="1836"/>
      <c r="K755" s="1836"/>
      <c r="L755" s="1836"/>
      <c r="M755" s="1836"/>
      <c r="N755" s="1836"/>
      <c r="O755" s="1836"/>
      <c r="P755" s="1836"/>
      <c r="Q755" s="1836"/>
      <c r="R755" s="1836"/>
      <c r="S755" s="1836"/>
      <c r="T755" s="1836"/>
      <c r="U755" s="1836"/>
      <c r="V755" s="1836"/>
      <c r="W755" s="1836"/>
      <c r="X755" s="1836"/>
      <c r="Y755" s="1836"/>
      <c r="Z755" s="1836"/>
    </row>
    <row r="756" spans="1:26" ht="15.75" customHeight="1">
      <c r="A756" s="1836"/>
      <c r="B756" s="1836"/>
      <c r="C756" s="1836"/>
      <c r="D756" s="1836"/>
      <c r="E756" s="1836"/>
      <c r="F756" s="1836"/>
      <c r="G756" s="1836"/>
      <c r="H756" s="1836"/>
      <c r="I756" s="1836"/>
      <c r="J756" s="1836"/>
      <c r="K756" s="1836"/>
      <c r="L756" s="1836"/>
      <c r="M756" s="1836"/>
      <c r="N756" s="1836"/>
      <c r="O756" s="1836"/>
      <c r="P756" s="1836"/>
      <c r="Q756" s="1836"/>
      <c r="R756" s="1836"/>
      <c r="S756" s="1836"/>
      <c r="T756" s="1836"/>
      <c r="U756" s="1836"/>
      <c r="V756" s="1836"/>
      <c r="W756" s="1836"/>
      <c r="X756" s="1836"/>
      <c r="Y756" s="1836"/>
      <c r="Z756" s="1836"/>
    </row>
    <row r="757" spans="1:26" ht="15.75" customHeight="1">
      <c r="A757" s="1836"/>
      <c r="B757" s="1836"/>
      <c r="C757" s="1836"/>
      <c r="D757" s="1836"/>
      <c r="E757" s="1836"/>
      <c r="F757" s="1836"/>
      <c r="G757" s="1836"/>
      <c r="H757" s="1836"/>
      <c r="I757" s="1836"/>
      <c r="J757" s="1836"/>
      <c r="K757" s="1836"/>
      <c r="L757" s="1836"/>
      <c r="M757" s="1836"/>
      <c r="N757" s="1836"/>
      <c r="O757" s="1836"/>
      <c r="P757" s="1836"/>
      <c r="Q757" s="1836"/>
      <c r="R757" s="1836"/>
      <c r="S757" s="1836"/>
      <c r="T757" s="1836"/>
      <c r="U757" s="1836"/>
      <c r="V757" s="1836"/>
      <c r="W757" s="1836"/>
      <c r="X757" s="1836"/>
      <c r="Y757" s="1836"/>
      <c r="Z757" s="1836"/>
    </row>
    <row r="758" spans="1:26" ht="15.75" customHeight="1">
      <c r="A758" s="1836"/>
      <c r="B758" s="1836"/>
      <c r="C758" s="1836"/>
      <c r="D758" s="1836"/>
      <c r="E758" s="1836"/>
      <c r="F758" s="1836"/>
      <c r="G758" s="1836"/>
      <c r="H758" s="1836"/>
      <c r="I758" s="1836"/>
      <c r="J758" s="1836"/>
      <c r="K758" s="1836"/>
      <c r="L758" s="1836"/>
      <c r="M758" s="1836"/>
      <c r="N758" s="1836"/>
      <c r="O758" s="1836"/>
      <c r="P758" s="1836"/>
      <c r="Q758" s="1836"/>
      <c r="R758" s="1836"/>
      <c r="S758" s="1836"/>
      <c r="T758" s="1836"/>
      <c r="U758" s="1836"/>
      <c r="V758" s="1836"/>
      <c r="W758" s="1836"/>
      <c r="X758" s="1836"/>
      <c r="Y758" s="1836"/>
      <c r="Z758" s="1836"/>
    </row>
    <row r="759" spans="1:26" ht="15.75" customHeight="1">
      <c r="A759" s="1836"/>
      <c r="B759" s="1836"/>
      <c r="C759" s="1836"/>
      <c r="D759" s="1836"/>
      <c r="E759" s="1836"/>
      <c r="F759" s="1836"/>
      <c r="G759" s="1836"/>
      <c r="H759" s="1836"/>
      <c r="I759" s="1836"/>
      <c r="J759" s="1836"/>
      <c r="K759" s="1836"/>
      <c r="L759" s="1836"/>
      <c r="M759" s="1836"/>
      <c r="N759" s="1836"/>
      <c r="O759" s="1836"/>
      <c r="P759" s="1836"/>
      <c r="Q759" s="1836"/>
      <c r="R759" s="1836"/>
      <c r="S759" s="1836"/>
      <c r="T759" s="1836"/>
      <c r="U759" s="1836"/>
      <c r="V759" s="1836"/>
      <c r="W759" s="1836"/>
      <c r="X759" s="1836"/>
      <c r="Y759" s="1836"/>
      <c r="Z759" s="1836"/>
    </row>
    <row r="760" spans="1:26" ht="15.75" customHeight="1">
      <c r="A760" s="1836"/>
      <c r="B760" s="1836"/>
      <c r="C760" s="1836"/>
      <c r="D760" s="1836"/>
      <c r="E760" s="1836"/>
      <c r="F760" s="1836"/>
      <c r="G760" s="1836"/>
      <c r="H760" s="1836"/>
      <c r="I760" s="1836"/>
      <c r="J760" s="1836"/>
      <c r="K760" s="1836"/>
      <c r="L760" s="1836"/>
      <c r="M760" s="1836"/>
      <c r="N760" s="1836"/>
      <c r="O760" s="1836"/>
      <c r="P760" s="1836"/>
      <c r="Q760" s="1836"/>
      <c r="R760" s="1836"/>
      <c r="S760" s="1836"/>
      <c r="T760" s="1836"/>
      <c r="U760" s="1836"/>
      <c r="V760" s="1836"/>
      <c r="W760" s="1836"/>
      <c r="X760" s="1836"/>
      <c r="Y760" s="1836"/>
      <c r="Z760" s="1836"/>
    </row>
    <row r="761" spans="1:26" ht="15.75" customHeight="1">
      <c r="A761" s="1836"/>
      <c r="B761" s="1836"/>
      <c r="C761" s="1836"/>
      <c r="D761" s="1836"/>
      <c r="E761" s="1836"/>
      <c r="F761" s="1836"/>
      <c r="G761" s="1836"/>
      <c r="H761" s="1836"/>
      <c r="I761" s="1836"/>
      <c r="J761" s="1836"/>
      <c r="K761" s="1836"/>
      <c r="L761" s="1836"/>
      <c r="M761" s="1836"/>
      <c r="N761" s="1836"/>
      <c r="O761" s="1836"/>
      <c r="P761" s="1836"/>
      <c r="Q761" s="1836"/>
      <c r="R761" s="1836"/>
      <c r="S761" s="1836"/>
      <c r="T761" s="1836"/>
      <c r="U761" s="1836"/>
      <c r="V761" s="1836"/>
      <c r="W761" s="1836"/>
      <c r="X761" s="1836"/>
      <c r="Y761" s="1836"/>
      <c r="Z761" s="1836"/>
    </row>
    <row r="762" spans="1:26" ht="15.75" customHeight="1">
      <c r="A762" s="1836"/>
      <c r="B762" s="1836"/>
      <c r="C762" s="1836"/>
      <c r="D762" s="1836"/>
      <c r="E762" s="1836"/>
      <c r="F762" s="1836"/>
      <c r="G762" s="1836"/>
      <c r="H762" s="1836"/>
      <c r="I762" s="1836"/>
      <c r="J762" s="1836"/>
      <c r="K762" s="1836"/>
      <c r="L762" s="1836"/>
      <c r="M762" s="1836"/>
      <c r="N762" s="1836"/>
      <c r="O762" s="1836"/>
      <c r="P762" s="1836"/>
      <c r="Q762" s="1836"/>
      <c r="R762" s="1836"/>
      <c r="S762" s="1836"/>
      <c r="T762" s="1836"/>
      <c r="U762" s="1836"/>
      <c r="V762" s="1836"/>
      <c r="W762" s="1836"/>
      <c r="X762" s="1836"/>
      <c r="Y762" s="1836"/>
      <c r="Z762" s="1836"/>
    </row>
    <row r="763" spans="1:26" ht="15.75" customHeight="1">
      <c r="A763" s="1836"/>
      <c r="B763" s="1836"/>
      <c r="C763" s="1836"/>
      <c r="D763" s="1836"/>
      <c r="E763" s="1836"/>
      <c r="F763" s="1836"/>
      <c r="G763" s="1836"/>
      <c r="H763" s="1836"/>
      <c r="I763" s="1836"/>
      <c r="J763" s="1836"/>
      <c r="K763" s="1836"/>
      <c r="L763" s="1836"/>
      <c r="M763" s="1836"/>
      <c r="N763" s="1836"/>
      <c r="O763" s="1836"/>
      <c r="P763" s="1836"/>
      <c r="Q763" s="1836"/>
      <c r="R763" s="1836"/>
      <c r="S763" s="1836"/>
      <c r="T763" s="1836"/>
      <c r="U763" s="1836"/>
      <c r="V763" s="1836"/>
      <c r="W763" s="1836"/>
      <c r="X763" s="1836"/>
      <c r="Y763" s="1836"/>
      <c r="Z763" s="1836"/>
    </row>
    <row r="764" spans="1:26" ht="15.75" customHeight="1">
      <c r="A764" s="1836"/>
      <c r="B764" s="1836"/>
      <c r="C764" s="1836"/>
      <c r="D764" s="1836"/>
      <c r="E764" s="1836"/>
      <c r="F764" s="1836"/>
      <c r="G764" s="1836"/>
      <c r="H764" s="1836"/>
      <c r="I764" s="1836"/>
      <c r="J764" s="1836"/>
      <c r="K764" s="1836"/>
      <c r="L764" s="1836"/>
      <c r="M764" s="1836"/>
      <c r="N764" s="1836"/>
      <c r="O764" s="1836"/>
      <c r="P764" s="1836"/>
      <c r="Q764" s="1836"/>
      <c r="R764" s="1836"/>
      <c r="S764" s="1836"/>
      <c r="T764" s="1836"/>
      <c r="U764" s="1836"/>
      <c r="V764" s="1836"/>
      <c r="W764" s="1836"/>
      <c r="X764" s="1836"/>
      <c r="Y764" s="1836"/>
      <c r="Z764" s="1836"/>
    </row>
    <row r="765" spans="1:26" ht="15.75" customHeight="1">
      <c r="A765" s="1836"/>
      <c r="B765" s="1836"/>
      <c r="C765" s="1836"/>
      <c r="D765" s="1836"/>
      <c r="E765" s="1836"/>
      <c r="F765" s="1836"/>
      <c r="G765" s="1836"/>
      <c r="H765" s="1836"/>
      <c r="I765" s="1836"/>
      <c r="J765" s="1836"/>
      <c r="K765" s="1836"/>
      <c r="L765" s="1836"/>
      <c r="M765" s="1836"/>
      <c r="N765" s="1836"/>
      <c r="O765" s="1836"/>
      <c r="P765" s="1836"/>
      <c r="Q765" s="1836"/>
      <c r="R765" s="1836"/>
      <c r="S765" s="1836"/>
      <c r="T765" s="1836"/>
      <c r="U765" s="1836"/>
      <c r="V765" s="1836"/>
      <c r="W765" s="1836"/>
      <c r="X765" s="1836"/>
      <c r="Y765" s="1836"/>
      <c r="Z765" s="1836"/>
    </row>
    <row r="766" spans="1:26" ht="15.75" customHeight="1">
      <c r="A766" s="1836"/>
      <c r="B766" s="1836"/>
      <c r="C766" s="1836"/>
      <c r="D766" s="1836"/>
      <c r="E766" s="1836"/>
      <c r="F766" s="1836"/>
      <c r="G766" s="1836"/>
      <c r="H766" s="1836"/>
      <c r="I766" s="1836"/>
      <c r="J766" s="1836"/>
      <c r="K766" s="1836"/>
      <c r="L766" s="1836"/>
      <c r="M766" s="1836"/>
      <c r="N766" s="1836"/>
      <c r="O766" s="1836"/>
      <c r="P766" s="1836"/>
      <c r="Q766" s="1836"/>
      <c r="R766" s="1836"/>
      <c r="S766" s="1836"/>
      <c r="T766" s="1836"/>
      <c r="U766" s="1836"/>
      <c r="V766" s="1836"/>
      <c r="W766" s="1836"/>
      <c r="X766" s="1836"/>
      <c r="Y766" s="1836"/>
      <c r="Z766" s="1836"/>
    </row>
    <row r="767" spans="1:26" ht="15.75" customHeight="1">
      <c r="A767" s="1836"/>
      <c r="B767" s="1836"/>
      <c r="C767" s="1836"/>
      <c r="D767" s="1836"/>
      <c r="E767" s="1836"/>
      <c r="F767" s="1836"/>
      <c r="G767" s="1836"/>
      <c r="H767" s="1836"/>
      <c r="I767" s="1836"/>
      <c r="J767" s="1836"/>
      <c r="K767" s="1836"/>
      <c r="L767" s="1836"/>
      <c r="M767" s="1836"/>
      <c r="N767" s="1836"/>
      <c r="O767" s="1836"/>
      <c r="P767" s="1836"/>
      <c r="Q767" s="1836"/>
      <c r="R767" s="1836"/>
      <c r="S767" s="1836"/>
      <c r="T767" s="1836"/>
      <c r="U767" s="1836"/>
      <c r="V767" s="1836"/>
      <c r="W767" s="1836"/>
      <c r="X767" s="1836"/>
      <c r="Y767" s="1836"/>
      <c r="Z767" s="1836"/>
    </row>
    <row r="768" spans="1:26" ht="15.75" customHeight="1">
      <c r="A768" s="1836"/>
      <c r="B768" s="1836"/>
      <c r="C768" s="1836"/>
      <c r="D768" s="1836"/>
      <c r="E768" s="1836"/>
      <c r="F768" s="1836"/>
      <c r="G768" s="1836"/>
      <c r="H768" s="1836"/>
      <c r="I768" s="1836"/>
      <c r="J768" s="1836"/>
      <c r="K768" s="1836"/>
      <c r="L768" s="1836"/>
      <c r="M768" s="1836"/>
      <c r="N768" s="1836"/>
      <c r="O768" s="1836"/>
      <c r="P768" s="1836"/>
      <c r="Q768" s="1836"/>
      <c r="R768" s="1836"/>
      <c r="S768" s="1836"/>
      <c r="T768" s="1836"/>
      <c r="U768" s="1836"/>
      <c r="V768" s="1836"/>
      <c r="W768" s="1836"/>
      <c r="X768" s="1836"/>
      <c r="Y768" s="1836"/>
      <c r="Z768" s="1836"/>
    </row>
    <row r="769" spans="1:26" ht="15.75" customHeight="1">
      <c r="A769" s="1836"/>
      <c r="B769" s="1836"/>
      <c r="C769" s="1836"/>
      <c r="D769" s="1836"/>
      <c r="E769" s="1836"/>
      <c r="F769" s="1836"/>
      <c r="G769" s="1836"/>
      <c r="H769" s="1836"/>
      <c r="I769" s="1836"/>
      <c r="J769" s="1836"/>
      <c r="K769" s="1836"/>
      <c r="L769" s="1836"/>
      <c r="M769" s="1836"/>
      <c r="N769" s="1836"/>
      <c r="O769" s="1836"/>
      <c r="P769" s="1836"/>
      <c r="Q769" s="1836"/>
      <c r="R769" s="1836"/>
      <c r="S769" s="1836"/>
      <c r="T769" s="1836"/>
      <c r="U769" s="1836"/>
      <c r="V769" s="1836"/>
      <c r="W769" s="1836"/>
      <c r="X769" s="1836"/>
      <c r="Y769" s="1836"/>
      <c r="Z769" s="1836"/>
    </row>
    <row r="770" spans="1:26" ht="15.75" customHeight="1">
      <c r="A770" s="1836"/>
      <c r="B770" s="1836"/>
      <c r="C770" s="1836"/>
      <c r="D770" s="1836"/>
      <c r="E770" s="1836"/>
      <c r="F770" s="1836"/>
      <c r="G770" s="1836"/>
      <c r="H770" s="1836"/>
      <c r="I770" s="1836"/>
      <c r="J770" s="1836"/>
      <c r="K770" s="1836"/>
      <c r="L770" s="1836"/>
      <c r="M770" s="1836"/>
      <c r="N770" s="1836"/>
      <c r="O770" s="1836"/>
      <c r="P770" s="1836"/>
      <c r="Q770" s="1836"/>
      <c r="R770" s="1836"/>
      <c r="S770" s="1836"/>
      <c r="T770" s="1836"/>
      <c r="U770" s="1836"/>
      <c r="V770" s="1836"/>
      <c r="W770" s="1836"/>
      <c r="X770" s="1836"/>
      <c r="Y770" s="1836"/>
      <c r="Z770" s="1836"/>
    </row>
    <row r="771" spans="1:26" ht="15.75" customHeight="1">
      <c r="A771" s="1836"/>
      <c r="B771" s="1836"/>
      <c r="C771" s="1836"/>
      <c r="D771" s="1836"/>
      <c r="E771" s="1836"/>
      <c r="F771" s="1836"/>
      <c r="G771" s="1836"/>
      <c r="H771" s="1836"/>
      <c r="I771" s="1836"/>
      <c r="J771" s="1836"/>
      <c r="K771" s="1836"/>
      <c r="L771" s="1836"/>
      <c r="M771" s="1836"/>
      <c r="N771" s="1836"/>
      <c r="O771" s="1836"/>
      <c r="P771" s="1836"/>
      <c r="Q771" s="1836"/>
      <c r="R771" s="1836"/>
      <c r="S771" s="1836"/>
      <c r="T771" s="1836"/>
      <c r="U771" s="1836"/>
      <c r="V771" s="1836"/>
      <c r="W771" s="1836"/>
      <c r="X771" s="1836"/>
      <c r="Y771" s="1836"/>
      <c r="Z771" s="1836"/>
    </row>
    <row r="772" spans="1:26" ht="15.75" customHeight="1">
      <c r="A772" s="1836"/>
      <c r="B772" s="1836"/>
      <c r="C772" s="1836"/>
      <c r="D772" s="1836"/>
      <c r="E772" s="1836"/>
      <c r="F772" s="1836"/>
      <c r="G772" s="1836"/>
      <c r="H772" s="1836"/>
      <c r="I772" s="1836"/>
      <c r="J772" s="1836"/>
      <c r="K772" s="1836"/>
      <c r="L772" s="1836"/>
      <c r="M772" s="1836"/>
      <c r="N772" s="1836"/>
      <c r="O772" s="1836"/>
      <c r="P772" s="1836"/>
      <c r="Q772" s="1836"/>
      <c r="R772" s="1836"/>
      <c r="S772" s="1836"/>
      <c r="T772" s="1836"/>
      <c r="U772" s="1836"/>
      <c r="V772" s="1836"/>
      <c r="W772" s="1836"/>
      <c r="X772" s="1836"/>
      <c r="Y772" s="1836"/>
      <c r="Z772" s="1836"/>
    </row>
    <row r="773" spans="1:26" ht="15.75" customHeight="1">
      <c r="A773" s="1836"/>
      <c r="B773" s="1836"/>
      <c r="C773" s="1836"/>
      <c r="D773" s="1836"/>
      <c r="E773" s="1836"/>
      <c r="F773" s="1836"/>
      <c r="G773" s="1836"/>
      <c r="H773" s="1836"/>
      <c r="I773" s="1836"/>
      <c r="J773" s="1836"/>
      <c r="K773" s="1836"/>
      <c r="L773" s="1836"/>
      <c r="M773" s="1836"/>
      <c r="N773" s="1836"/>
      <c r="O773" s="1836"/>
      <c r="P773" s="1836"/>
      <c r="Q773" s="1836"/>
      <c r="R773" s="1836"/>
      <c r="S773" s="1836"/>
      <c r="T773" s="1836"/>
      <c r="U773" s="1836"/>
      <c r="V773" s="1836"/>
      <c r="W773" s="1836"/>
      <c r="X773" s="1836"/>
      <c r="Y773" s="1836"/>
      <c r="Z773" s="1836"/>
    </row>
    <row r="774" spans="1:26" ht="15.75" customHeight="1">
      <c r="A774" s="1836"/>
      <c r="B774" s="1836"/>
      <c r="C774" s="1836"/>
      <c r="D774" s="1836"/>
      <c r="E774" s="1836"/>
      <c r="F774" s="1836"/>
      <c r="G774" s="1836"/>
      <c r="H774" s="1836"/>
      <c r="I774" s="1836"/>
      <c r="J774" s="1836"/>
      <c r="K774" s="1836"/>
      <c r="L774" s="1836"/>
      <c r="M774" s="1836"/>
      <c r="N774" s="1836"/>
      <c r="O774" s="1836"/>
      <c r="P774" s="1836"/>
      <c r="Q774" s="1836"/>
      <c r="R774" s="1836"/>
      <c r="S774" s="1836"/>
      <c r="T774" s="1836"/>
      <c r="U774" s="1836"/>
      <c r="V774" s="1836"/>
      <c r="W774" s="1836"/>
      <c r="X774" s="1836"/>
      <c r="Y774" s="1836"/>
      <c r="Z774" s="1836"/>
    </row>
    <row r="775" spans="1:26" ht="15.75" customHeight="1">
      <c r="A775" s="1836"/>
      <c r="B775" s="1836"/>
      <c r="C775" s="1836"/>
      <c r="D775" s="1836"/>
      <c r="E775" s="1836"/>
      <c r="F775" s="1836"/>
      <c r="G775" s="1836"/>
      <c r="H775" s="1836"/>
      <c r="I775" s="1836"/>
      <c r="J775" s="1836"/>
      <c r="K775" s="1836"/>
      <c r="L775" s="1836"/>
      <c r="M775" s="1836"/>
      <c r="N775" s="1836"/>
      <c r="O775" s="1836"/>
      <c r="P775" s="1836"/>
      <c r="Q775" s="1836"/>
      <c r="R775" s="1836"/>
      <c r="S775" s="1836"/>
      <c r="T775" s="1836"/>
      <c r="U775" s="1836"/>
      <c r="V775" s="1836"/>
      <c r="W775" s="1836"/>
      <c r="X775" s="1836"/>
      <c r="Y775" s="1836"/>
      <c r="Z775" s="1836"/>
    </row>
    <row r="776" spans="1:26" ht="15.75" customHeight="1">
      <c r="A776" s="1836"/>
      <c r="B776" s="1836"/>
      <c r="C776" s="1836"/>
      <c r="D776" s="1836"/>
      <c r="E776" s="1836"/>
      <c r="F776" s="1836"/>
      <c r="G776" s="1836"/>
      <c r="H776" s="1836"/>
      <c r="I776" s="1836"/>
      <c r="J776" s="1836"/>
      <c r="K776" s="1836"/>
      <c r="L776" s="1836"/>
      <c r="M776" s="1836"/>
      <c r="N776" s="1836"/>
      <c r="O776" s="1836"/>
      <c r="P776" s="1836"/>
      <c r="Q776" s="1836"/>
      <c r="R776" s="1836"/>
      <c r="S776" s="1836"/>
      <c r="T776" s="1836"/>
      <c r="U776" s="1836"/>
      <c r="V776" s="1836"/>
      <c r="W776" s="1836"/>
      <c r="X776" s="1836"/>
      <c r="Y776" s="1836"/>
      <c r="Z776" s="1836"/>
    </row>
    <row r="777" spans="1:26" ht="15.75" customHeight="1">
      <c r="A777" s="1836"/>
      <c r="B777" s="1836"/>
      <c r="C777" s="1836"/>
      <c r="D777" s="1836"/>
      <c r="E777" s="1836"/>
      <c r="F777" s="1836"/>
      <c r="G777" s="1836"/>
      <c r="H777" s="1836"/>
      <c r="I777" s="1836"/>
      <c r="J777" s="1836"/>
      <c r="K777" s="1836"/>
      <c r="L777" s="1836"/>
      <c r="M777" s="1836"/>
      <c r="N777" s="1836"/>
      <c r="O777" s="1836"/>
      <c r="P777" s="1836"/>
      <c r="Q777" s="1836"/>
      <c r="R777" s="1836"/>
      <c r="S777" s="1836"/>
      <c r="T777" s="1836"/>
      <c r="U777" s="1836"/>
      <c r="V777" s="1836"/>
      <c r="W777" s="1836"/>
      <c r="X777" s="1836"/>
      <c r="Y777" s="1836"/>
      <c r="Z777" s="1836"/>
    </row>
    <row r="778" spans="1:26" ht="15.75" customHeight="1">
      <c r="A778" s="1836"/>
      <c r="B778" s="1836"/>
      <c r="C778" s="1836"/>
      <c r="D778" s="1836"/>
      <c r="E778" s="1836"/>
      <c r="F778" s="1836"/>
      <c r="G778" s="1836"/>
      <c r="H778" s="1836"/>
      <c r="I778" s="1836"/>
      <c r="J778" s="1836"/>
      <c r="K778" s="1836"/>
      <c r="L778" s="1836"/>
      <c r="M778" s="1836"/>
      <c r="N778" s="1836"/>
      <c r="O778" s="1836"/>
      <c r="P778" s="1836"/>
      <c r="Q778" s="1836"/>
      <c r="R778" s="1836"/>
      <c r="S778" s="1836"/>
      <c r="T778" s="1836"/>
      <c r="U778" s="1836"/>
      <c r="V778" s="1836"/>
      <c r="W778" s="1836"/>
      <c r="X778" s="1836"/>
      <c r="Y778" s="1836"/>
      <c r="Z778" s="1836"/>
    </row>
    <row r="779" spans="1:26" ht="15.75" customHeight="1">
      <c r="A779" s="1836"/>
      <c r="B779" s="1836"/>
      <c r="C779" s="1836"/>
      <c r="D779" s="1836"/>
      <c r="E779" s="1836"/>
      <c r="F779" s="1836"/>
      <c r="G779" s="1836"/>
      <c r="H779" s="1836"/>
      <c r="I779" s="1836"/>
      <c r="J779" s="1836"/>
      <c r="K779" s="1836"/>
      <c r="L779" s="1836"/>
      <c r="M779" s="1836"/>
      <c r="N779" s="1836"/>
      <c r="O779" s="1836"/>
      <c r="P779" s="1836"/>
      <c r="Q779" s="1836"/>
      <c r="R779" s="1836"/>
      <c r="S779" s="1836"/>
      <c r="T779" s="1836"/>
      <c r="U779" s="1836"/>
      <c r="V779" s="1836"/>
      <c r="W779" s="1836"/>
      <c r="X779" s="1836"/>
      <c r="Y779" s="1836"/>
      <c r="Z779" s="1836"/>
    </row>
    <row r="780" spans="1:26" ht="15.75" customHeight="1">
      <c r="A780" s="1836"/>
      <c r="B780" s="1836"/>
      <c r="C780" s="1836"/>
      <c r="D780" s="1836"/>
      <c r="E780" s="1836"/>
      <c r="F780" s="1836"/>
      <c r="G780" s="1836"/>
      <c r="H780" s="1836"/>
      <c r="I780" s="1836"/>
      <c r="J780" s="1836"/>
      <c r="K780" s="1836"/>
      <c r="L780" s="1836"/>
      <c r="M780" s="1836"/>
      <c r="N780" s="1836"/>
      <c r="O780" s="1836"/>
      <c r="P780" s="1836"/>
      <c r="Q780" s="1836"/>
      <c r="R780" s="1836"/>
      <c r="S780" s="1836"/>
      <c r="T780" s="1836"/>
      <c r="U780" s="1836"/>
      <c r="V780" s="1836"/>
      <c r="W780" s="1836"/>
      <c r="X780" s="1836"/>
      <c r="Y780" s="1836"/>
      <c r="Z780" s="1836"/>
    </row>
    <row r="781" spans="1:26" ht="15.75" customHeight="1">
      <c r="A781" s="1836"/>
      <c r="B781" s="1836"/>
      <c r="C781" s="1836"/>
      <c r="D781" s="1836"/>
      <c r="E781" s="1836"/>
      <c r="F781" s="1836"/>
      <c r="G781" s="1836"/>
      <c r="H781" s="1836"/>
      <c r="I781" s="1836"/>
      <c r="J781" s="1836"/>
      <c r="K781" s="1836"/>
      <c r="L781" s="1836"/>
      <c r="M781" s="1836"/>
      <c r="N781" s="1836"/>
      <c r="O781" s="1836"/>
      <c r="P781" s="1836"/>
      <c r="Q781" s="1836"/>
      <c r="R781" s="1836"/>
      <c r="S781" s="1836"/>
      <c r="T781" s="1836"/>
      <c r="U781" s="1836"/>
      <c r="V781" s="1836"/>
      <c r="W781" s="1836"/>
      <c r="X781" s="1836"/>
      <c r="Y781" s="1836"/>
      <c r="Z781" s="1836"/>
    </row>
    <row r="782" spans="1:26" ht="15.75" customHeight="1">
      <c r="A782" s="1836"/>
      <c r="B782" s="1836"/>
      <c r="C782" s="1836"/>
      <c r="D782" s="1836"/>
      <c r="E782" s="1836"/>
      <c r="F782" s="1836"/>
      <c r="G782" s="1836"/>
      <c r="H782" s="1836"/>
      <c r="I782" s="1836"/>
      <c r="J782" s="1836"/>
      <c r="K782" s="1836"/>
      <c r="L782" s="1836"/>
      <c r="M782" s="1836"/>
      <c r="N782" s="1836"/>
      <c r="O782" s="1836"/>
      <c r="P782" s="1836"/>
      <c r="Q782" s="1836"/>
      <c r="R782" s="1836"/>
      <c r="S782" s="1836"/>
      <c r="T782" s="1836"/>
      <c r="U782" s="1836"/>
      <c r="V782" s="1836"/>
      <c r="W782" s="1836"/>
      <c r="X782" s="1836"/>
      <c r="Y782" s="1836"/>
      <c r="Z782" s="1836"/>
    </row>
    <row r="783" spans="1:26" ht="15.75" customHeight="1">
      <c r="A783" s="1836"/>
      <c r="B783" s="1836"/>
      <c r="C783" s="1836"/>
      <c r="D783" s="1836"/>
      <c r="E783" s="1836"/>
      <c r="F783" s="1836"/>
      <c r="G783" s="1836"/>
      <c r="H783" s="1836"/>
      <c r="I783" s="1836"/>
      <c r="J783" s="1836"/>
      <c r="K783" s="1836"/>
      <c r="L783" s="1836"/>
      <c r="M783" s="1836"/>
      <c r="N783" s="1836"/>
      <c r="O783" s="1836"/>
      <c r="P783" s="1836"/>
      <c r="Q783" s="1836"/>
      <c r="R783" s="1836"/>
      <c r="S783" s="1836"/>
      <c r="T783" s="1836"/>
      <c r="U783" s="1836"/>
      <c r="V783" s="1836"/>
      <c r="W783" s="1836"/>
      <c r="X783" s="1836"/>
      <c r="Y783" s="1836"/>
      <c r="Z783" s="1836"/>
    </row>
    <row r="784" spans="1:26" ht="15.75" customHeight="1">
      <c r="A784" s="1836"/>
      <c r="B784" s="1836"/>
      <c r="C784" s="1836"/>
      <c r="D784" s="1836"/>
      <c r="E784" s="1836"/>
      <c r="F784" s="1836"/>
      <c r="G784" s="1836"/>
      <c r="H784" s="1836"/>
      <c r="I784" s="1836"/>
      <c r="J784" s="1836"/>
      <c r="K784" s="1836"/>
      <c r="L784" s="1836"/>
      <c r="M784" s="1836"/>
      <c r="N784" s="1836"/>
      <c r="O784" s="1836"/>
      <c r="P784" s="1836"/>
      <c r="Q784" s="1836"/>
      <c r="R784" s="1836"/>
      <c r="S784" s="1836"/>
      <c r="T784" s="1836"/>
      <c r="U784" s="1836"/>
      <c r="V784" s="1836"/>
      <c r="W784" s="1836"/>
      <c r="X784" s="1836"/>
      <c r="Y784" s="1836"/>
      <c r="Z784" s="1836"/>
    </row>
    <row r="785" spans="1:26" ht="15.75" customHeight="1">
      <c r="A785" s="1836"/>
      <c r="B785" s="1836"/>
      <c r="C785" s="1836"/>
      <c r="D785" s="1836"/>
      <c r="E785" s="1836"/>
      <c r="F785" s="1836"/>
      <c r="G785" s="1836"/>
      <c r="H785" s="1836"/>
      <c r="I785" s="1836"/>
      <c r="J785" s="1836"/>
      <c r="K785" s="1836"/>
      <c r="L785" s="1836"/>
      <c r="M785" s="1836"/>
      <c r="N785" s="1836"/>
      <c r="O785" s="1836"/>
      <c r="P785" s="1836"/>
      <c r="Q785" s="1836"/>
      <c r="R785" s="1836"/>
      <c r="S785" s="1836"/>
      <c r="T785" s="1836"/>
      <c r="U785" s="1836"/>
      <c r="V785" s="1836"/>
      <c r="W785" s="1836"/>
      <c r="X785" s="1836"/>
      <c r="Y785" s="1836"/>
      <c r="Z785" s="1836"/>
    </row>
    <row r="786" spans="1:26" ht="15.75" customHeight="1">
      <c r="A786" s="1836"/>
      <c r="B786" s="1836"/>
      <c r="C786" s="1836"/>
      <c r="D786" s="1836"/>
      <c r="E786" s="1836"/>
      <c r="F786" s="1836"/>
      <c r="G786" s="1836"/>
      <c r="H786" s="1836"/>
      <c r="I786" s="1836"/>
      <c r="J786" s="1836"/>
      <c r="K786" s="1836"/>
      <c r="L786" s="1836"/>
      <c r="M786" s="1836"/>
      <c r="N786" s="1836"/>
      <c r="O786" s="1836"/>
      <c r="P786" s="1836"/>
      <c r="Q786" s="1836"/>
      <c r="R786" s="1836"/>
      <c r="S786" s="1836"/>
      <c r="T786" s="1836"/>
      <c r="U786" s="1836"/>
      <c r="V786" s="1836"/>
      <c r="W786" s="1836"/>
      <c r="X786" s="1836"/>
      <c r="Y786" s="1836"/>
      <c r="Z786" s="1836"/>
    </row>
    <row r="787" spans="1:26" ht="15.75" customHeight="1">
      <c r="A787" s="1836"/>
      <c r="B787" s="1836"/>
      <c r="C787" s="1836"/>
      <c r="D787" s="1836"/>
      <c r="E787" s="1836"/>
      <c r="F787" s="1836"/>
      <c r="G787" s="1836"/>
      <c r="H787" s="1836"/>
      <c r="I787" s="1836"/>
      <c r="J787" s="1836"/>
      <c r="K787" s="1836"/>
      <c r="L787" s="1836"/>
      <c r="M787" s="1836"/>
      <c r="N787" s="1836"/>
      <c r="O787" s="1836"/>
      <c r="P787" s="1836"/>
      <c r="Q787" s="1836"/>
      <c r="R787" s="1836"/>
      <c r="S787" s="1836"/>
      <c r="T787" s="1836"/>
      <c r="U787" s="1836"/>
      <c r="V787" s="1836"/>
      <c r="W787" s="1836"/>
      <c r="X787" s="1836"/>
      <c r="Y787" s="1836"/>
      <c r="Z787" s="1836"/>
    </row>
    <row r="788" spans="1:26" ht="15.75" customHeight="1">
      <c r="A788" s="1836"/>
      <c r="B788" s="1836"/>
      <c r="C788" s="1836"/>
      <c r="D788" s="1836"/>
      <c r="E788" s="1836"/>
      <c r="F788" s="1836"/>
      <c r="G788" s="1836"/>
      <c r="H788" s="1836"/>
      <c r="I788" s="1836"/>
      <c r="J788" s="1836"/>
      <c r="K788" s="1836"/>
      <c r="L788" s="1836"/>
      <c r="M788" s="1836"/>
      <c r="N788" s="1836"/>
      <c r="O788" s="1836"/>
      <c r="P788" s="1836"/>
      <c r="Q788" s="1836"/>
      <c r="R788" s="1836"/>
      <c r="S788" s="1836"/>
      <c r="T788" s="1836"/>
      <c r="U788" s="1836"/>
      <c r="V788" s="1836"/>
      <c r="W788" s="1836"/>
      <c r="X788" s="1836"/>
      <c r="Y788" s="1836"/>
      <c r="Z788" s="1836"/>
    </row>
    <row r="789" spans="1:26" ht="15.75" customHeight="1">
      <c r="A789" s="1836"/>
      <c r="B789" s="1836"/>
      <c r="C789" s="1836"/>
      <c r="D789" s="1836"/>
      <c r="E789" s="1836"/>
      <c r="F789" s="1836"/>
      <c r="G789" s="1836"/>
      <c r="H789" s="1836"/>
      <c r="I789" s="1836"/>
      <c r="J789" s="1836"/>
      <c r="K789" s="1836"/>
      <c r="L789" s="1836"/>
      <c r="M789" s="1836"/>
      <c r="N789" s="1836"/>
      <c r="O789" s="1836"/>
      <c r="P789" s="1836"/>
      <c r="Q789" s="1836"/>
      <c r="R789" s="1836"/>
      <c r="S789" s="1836"/>
      <c r="T789" s="1836"/>
      <c r="U789" s="1836"/>
      <c r="V789" s="1836"/>
      <c r="W789" s="1836"/>
      <c r="X789" s="1836"/>
      <c r="Y789" s="1836"/>
      <c r="Z789" s="1836"/>
    </row>
    <row r="790" spans="1:26" ht="15.75" customHeight="1">
      <c r="A790" s="1836"/>
      <c r="B790" s="1836"/>
      <c r="C790" s="1836"/>
      <c r="D790" s="1836"/>
      <c r="E790" s="1836"/>
      <c r="F790" s="1836"/>
      <c r="G790" s="1836"/>
      <c r="H790" s="1836"/>
      <c r="I790" s="1836"/>
      <c r="J790" s="1836"/>
      <c r="K790" s="1836"/>
      <c r="L790" s="1836"/>
      <c r="M790" s="1836"/>
      <c r="N790" s="1836"/>
      <c r="O790" s="1836"/>
      <c r="P790" s="1836"/>
      <c r="Q790" s="1836"/>
      <c r="R790" s="1836"/>
      <c r="S790" s="1836"/>
      <c r="T790" s="1836"/>
      <c r="U790" s="1836"/>
      <c r="V790" s="1836"/>
      <c r="W790" s="1836"/>
      <c r="X790" s="1836"/>
      <c r="Y790" s="1836"/>
      <c r="Z790" s="1836"/>
    </row>
    <row r="791" spans="1:26" ht="15.75" customHeight="1">
      <c r="A791" s="1836"/>
      <c r="B791" s="1836"/>
      <c r="C791" s="1836"/>
      <c r="D791" s="1836"/>
      <c r="E791" s="1836"/>
      <c r="F791" s="1836"/>
      <c r="G791" s="1836"/>
      <c r="H791" s="1836"/>
      <c r="I791" s="1836"/>
      <c r="J791" s="1836"/>
      <c r="K791" s="1836"/>
      <c r="L791" s="1836"/>
      <c r="M791" s="1836"/>
      <c r="N791" s="1836"/>
      <c r="O791" s="1836"/>
      <c r="P791" s="1836"/>
      <c r="Q791" s="1836"/>
      <c r="R791" s="1836"/>
      <c r="S791" s="1836"/>
      <c r="T791" s="1836"/>
      <c r="U791" s="1836"/>
      <c r="V791" s="1836"/>
      <c r="W791" s="1836"/>
      <c r="X791" s="1836"/>
      <c r="Y791" s="1836"/>
      <c r="Z791" s="1836"/>
    </row>
    <row r="792" spans="1:26" ht="15.75" customHeight="1">
      <c r="A792" s="1836"/>
      <c r="B792" s="1836"/>
      <c r="C792" s="1836"/>
      <c r="D792" s="1836"/>
      <c r="E792" s="1836"/>
      <c r="F792" s="1836"/>
      <c r="G792" s="1836"/>
      <c r="H792" s="1836"/>
      <c r="I792" s="1836"/>
      <c r="J792" s="1836"/>
      <c r="K792" s="1836"/>
      <c r="L792" s="1836"/>
      <c r="M792" s="1836"/>
      <c r="N792" s="1836"/>
      <c r="O792" s="1836"/>
      <c r="P792" s="1836"/>
      <c r="Q792" s="1836"/>
      <c r="R792" s="1836"/>
      <c r="S792" s="1836"/>
      <c r="T792" s="1836"/>
      <c r="U792" s="1836"/>
      <c r="V792" s="1836"/>
      <c r="W792" s="1836"/>
      <c r="X792" s="1836"/>
      <c r="Y792" s="1836"/>
      <c r="Z792" s="1836"/>
    </row>
    <row r="793" spans="1:26" ht="15.75" customHeight="1">
      <c r="A793" s="1836"/>
      <c r="B793" s="1836"/>
      <c r="C793" s="1836"/>
      <c r="D793" s="1836"/>
      <c r="E793" s="1836"/>
      <c r="F793" s="1836"/>
      <c r="G793" s="1836"/>
      <c r="H793" s="1836"/>
      <c r="I793" s="1836"/>
      <c r="J793" s="1836"/>
      <c r="K793" s="1836"/>
      <c r="L793" s="1836"/>
      <c r="M793" s="1836"/>
      <c r="N793" s="1836"/>
      <c r="O793" s="1836"/>
      <c r="P793" s="1836"/>
      <c r="Q793" s="1836"/>
      <c r="R793" s="1836"/>
      <c r="S793" s="1836"/>
      <c r="T793" s="1836"/>
      <c r="U793" s="1836"/>
      <c r="V793" s="1836"/>
      <c r="W793" s="1836"/>
      <c r="X793" s="1836"/>
      <c r="Y793" s="1836"/>
      <c r="Z793" s="1836"/>
    </row>
    <row r="794" spans="1:26" ht="15.75" customHeight="1">
      <c r="A794" s="1836"/>
      <c r="B794" s="1836"/>
      <c r="C794" s="1836"/>
      <c r="D794" s="1836"/>
      <c r="E794" s="1836"/>
      <c r="F794" s="1836"/>
      <c r="G794" s="1836"/>
      <c r="H794" s="1836"/>
      <c r="I794" s="1836"/>
      <c r="J794" s="1836"/>
      <c r="K794" s="1836"/>
      <c r="L794" s="1836"/>
      <c r="M794" s="1836"/>
      <c r="N794" s="1836"/>
      <c r="O794" s="1836"/>
      <c r="P794" s="1836"/>
      <c r="Q794" s="1836"/>
      <c r="R794" s="1836"/>
      <c r="S794" s="1836"/>
      <c r="T794" s="1836"/>
      <c r="U794" s="1836"/>
      <c r="V794" s="1836"/>
      <c r="W794" s="1836"/>
      <c r="X794" s="1836"/>
      <c r="Y794" s="1836"/>
      <c r="Z794" s="1836"/>
    </row>
    <row r="795" spans="1:26" ht="15.75" customHeight="1">
      <c r="A795" s="1836"/>
      <c r="B795" s="1836"/>
      <c r="C795" s="1836"/>
      <c r="D795" s="1836"/>
      <c r="E795" s="1836"/>
      <c r="F795" s="1836"/>
      <c r="G795" s="1836"/>
      <c r="H795" s="1836"/>
      <c r="I795" s="1836"/>
      <c r="J795" s="1836"/>
      <c r="K795" s="1836"/>
      <c r="L795" s="1836"/>
      <c r="M795" s="1836"/>
      <c r="N795" s="1836"/>
      <c r="O795" s="1836"/>
      <c r="P795" s="1836"/>
      <c r="Q795" s="1836"/>
      <c r="R795" s="1836"/>
      <c r="S795" s="1836"/>
      <c r="T795" s="1836"/>
      <c r="U795" s="1836"/>
      <c r="V795" s="1836"/>
      <c r="W795" s="1836"/>
      <c r="X795" s="1836"/>
      <c r="Y795" s="1836"/>
      <c r="Z795" s="1836"/>
    </row>
    <row r="796" spans="1:26" ht="15.75" customHeight="1">
      <c r="A796" s="1836"/>
      <c r="B796" s="1836"/>
      <c r="C796" s="1836"/>
      <c r="D796" s="1836"/>
      <c r="E796" s="1836"/>
      <c r="F796" s="1836"/>
      <c r="G796" s="1836"/>
      <c r="H796" s="1836"/>
      <c r="I796" s="1836"/>
      <c r="J796" s="1836"/>
      <c r="K796" s="1836"/>
      <c r="L796" s="1836"/>
      <c r="M796" s="1836"/>
      <c r="N796" s="1836"/>
      <c r="O796" s="1836"/>
      <c r="P796" s="1836"/>
      <c r="Q796" s="1836"/>
      <c r="R796" s="1836"/>
      <c r="S796" s="1836"/>
      <c r="T796" s="1836"/>
      <c r="U796" s="1836"/>
      <c r="V796" s="1836"/>
      <c r="W796" s="1836"/>
      <c r="X796" s="1836"/>
      <c r="Y796" s="1836"/>
      <c r="Z796" s="1836"/>
    </row>
    <row r="797" spans="1:26" ht="15.75" customHeight="1">
      <c r="A797" s="1836"/>
      <c r="B797" s="1836"/>
      <c r="C797" s="1836"/>
      <c r="D797" s="1836"/>
      <c r="E797" s="1836"/>
      <c r="F797" s="1836"/>
      <c r="G797" s="1836"/>
      <c r="H797" s="1836"/>
      <c r="I797" s="1836"/>
      <c r="J797" s="1836"/>
      <c r="K797" s="1836"/>
      <c r="L797" s="1836"/>
      <c r="M797" s="1836"/>
      <c r="N797" s="1836"/>
      <c r="O797" s="1836"/>
      <c r="P797" s="1836"/>
      <c r="Q797" s="1836"/>
      <c r="R797" s="1836"/>
      <c r="S797" s="1836"/>
      <c r="T797" s="1836"/>
      <c r="U797" s="1836"/>
      <c r="V797" s="1836"/>
      <c r="W797" s="1836"/>
      <c r="X797" s="1836"/>
      <c r="Y797" s="1836"/>
      <c r="Z797" s="1836"/>
    </row>
    <row r="798" spans="1:26" ht="15.75" customHeight="1">
      <c r="A798" s="1836"/>
      <c r="B798" s="1836"/>
      <c r="C798" s="1836"/>
      <c r="D798" s="1836"/>
      <c r="E798" s="1836"/>
      <c r="F798" s="1836"/>
      <c r="G798" s="1836"/>
      <c r="H798" s="1836"/>
      <c r="I798" s="1836"/>
      <c r="J798" s="1836"/>
      <c r="K798" s="1836"/>
      <c r="L798" s="1836"/>
      <c r="M798" s="1836"/>
      <c r="N798" s="1836"/>
      <c r="O798" s="1836"/>
      <c r="P798" s="1836"/>
      <c r="Q798" s="1836"/>
      <c r="R798" s="1836"/>
      <c r="S798" s="1836"/>
      <c r="T798" s="1836"/>
      <c r="U798" s="1836"/>
      <c r="V798" s="1836"/>
      <c r="W798" s="1836"/>
      <c r="X798" s="1836"/>
      <c r="Y798" s="1836"/>
      <c r="Z798" s="1836"/>
    </row>
    <row r="799" spans="1:26" ht="15.75" customHeight="1">
      <c r="A799" s="1836"/>
      <c r="B799" s="1836"/>
      <c r="C799" s="1836"/>
      <c r="D799" s="1836"/>
      <c r="E799" s="1836"/>
      <c r="F799" s="1836"/>
      <c r="G799" s="1836"/>
      <c r="H799" s="1836"/>
      <c r="I799" s="1836"/>
      <c r="J799" s="1836"/>
      <c r="K799" s="1836"/>
      <c r="L799" s="1836"/>
      <c r="M799" s="1836"/>
      <c r="N799" s="1836"/>
      <c r="O799" s="1836"/>
      <c r="P799" s="1836"/>
      <c r="Q799" s="1836"/>
      <c r="R799" s="1836"/>
      <c r="S799" s="1836"/>
      <c r="T799" s="1836"/>
      <c r="U799" s="1836"/>
      <c r="V799" s="1836"/>
      <c r="W799" s="1836"/>
      <c r="X799" s="1836"/>
      <c r="Y799" s="1836"/>
      <c r="Z799" s="1836"/>
    </row>
    <row r="800" spans="1:26" ht="15.75" customHeight="1">
      <c r="A800" s="1836"/>
      <c r="B800" s="1836"/>
      <c r="C800" s="1836"/>
      <c r="D800" s="1836"/>
      <c r="E800" s="1836"/>
      <c r="F800" s="1836"/>
      <c r="G800" s="1836"/>
      <c r="H800" s="1836"/>
      <c r="I800" s="1836"/>
      <c r="J800" s="1836"/>
      <c r="K800" s="1836"/>
      <c r="L800" s="1836"/>
      <c r="M800" s="1836"/>
      <c r="N800" s="1836"/>
      <c r="O800" s="1836"/>
      <c r="P800" s="1836"/>
      <c r="Q800" s="1836"/>
      <c r="R800" s="1836"/>
      <c r="S800" s="1836"/>
      <c r="T800" s="1836"/>
      <c r="U800" s="1836"/>
      <c r="V800" s="1836"/>
      <c r="W800" s="1836"/>
      <c r="X800" s="1836"/>
      <c r="Y800" s="1836"/>
      <c r="Z800" s="1836"/>
    </row>
    <row r="801" spans="1:26" ht="15.75" customHeight="1">
      <c r="A801" s="1836"/>
      <c r="B801" s="1836"/>
      <c r="C801" s="1836"/>
      <c r="D801" s="1836"/>
      <c r="E801" s="1836"/>
      <c r="F801" s="1836"/>
      <c r="G801" s="1836"/>
      <c r="H801" s="1836"/>
      <c r="I801" s="1836"/>
      <c r="J801" s="1836"/>
      <c r="K801" s="1836"/>
      <c r="L801" s="1836"/>
      <c r="M801" s="1836"/>
      <c r="N801" s="1836"/>
      <c r="O801" s="1836"/>
      <c r="P801" s="1836"/>
      <c r="Q801" s="1836"/>
      <c r="R801" s="1836"/>
      <c r="S801" s="1836"/>
      <c r="T801" s="1836"/>
      <c r="U801" s="1836"/>
      <c r="V801" s="1836"/>
      <c r="W801" s="1836"/>
      <c r="X801" s="1836"/>
      <c r="Y801" s="1836"/>
      <c r="Z801" s="1836"/>
    </row>
    <row r="802" spans="1:26" ht="15.75" customHeight="1">
      <c r="A802" s="1836"/>
      <c r="B802" s="1836"/>
      <c r="C802" s="1836"/>
      <c r="D802" s="1836"/>
      <c r="E802" s="1836"/>
      <c r="F802" s="1836"/>
      <c r="G802" s="1836"/>
      <c r="H802" s="1836"/>
      <c r="I802" s="1836"/>
      <c r="J802" s="1836"/>
      <c r="K802" s="1836"/>
      <c r="L802" s="1836"/>
      <c r="M802" s="1836"/>
      <c r="N802" s="1836"/>
      <c r="O802" s="1836"/>
      <c r="P802" s="1836"/>
      <c r="Q802" s="1836"/>
      <c r="R802" s="1836"/>
      <c r="S802" s="1836"/>
      <c r="T802" s="1836"/>
      <c r="U802" s="1836"/>
      <c r="V802" s="1836"/>
      <c r="W802" s="1836"/>
      <c r="X802" s="1836"/>
      <c r="Y802" s="1836"/>
      <c r="Z802" s="1836"/>
    </row>
    <row r="803" spans="1:26" ht="15.75" customHeight="1">
      <c r="A803" s="1836"/>
      <c r="B803" s="1836"/>
      <c r="C803" s="1836"/>
      <c r="D803" s="1836"/>
      <c r="E803" s="1836"/>
      <c r="F803" s="1836"/>
      <c r="G803" s="1836"/>
      <c r="H803" s="1836"/>
      <c r="I803" s="1836"/>
      <c r="J803" s="1836"/>
      <c r="K803" s="1836"/>
      <c r="L803" s="1836"/>
      <c r="M803" s="1836"/>
      <c r="N803" s="1836"/>
      <c r="O803" s="1836"/>
      <c r="P803" s="1836"/>
      <c r="Q803" s="1836"/>
      <c r="R803" s="1836"/>
      <c r="S803" s="1836"/>
      <c r="T803" s="1836"/>
      <c r="U803" s="1836"/>
      <c r="V803" s="1836"/>
      <c r="W803" s="1836"/>
      <c r="X803" s="1836"/>
      <c r="Y803" s="1836"/>
      <c r="Z803" s="1836"/>
    </row>
    <row r="804" spans="1:26" ht="15.75" customHeight="1">
      <c r="A804" s="1836"/>
      <c r="B804" s="1836"/>
      <c r="C804" s="1836"/>
      <c r="D804" s="1836"/>
      <c r="E804" s="1836"/>
      <c r="F804" s="1836"/>
      <c r="G804" s="1836"/>
      <c r="H804" s="1836"/>
      <c r="I804" s="1836"/>
      <c r="J804" s="1836"/>
      <c r="K804" s="1836"/>
      <c r="L804" s="1836"/>
      <c r="M804" s="1836"/>
      <c r="N804" s="1836"/>
      <c r="O804" s="1836"/>
      <c r="P804" s="1836"/>
      <c r="Q804" s="1836"/>
      <c r="R804" s="1836"/>
      <c r="S804" s="1836"/>
      <c r="T804" s="1836"/>
      <c r="U804" s="1836"/>
      <c r="V804" s="1836"/>
      <c r="W804" s="1836"/>
      <c r="X804" s="1836"/>
      <c r="Y804" s="1836"/>
      <c r="Z804" s="1836"/>
    </row>
    <row r="805" spans="1:26" ht="15.75" customHeight="1">
      <c r="A805" s="1836"/>
      <c r="B805" s="1836"/>
      <c r="C805" s="1836"/>
      <c r="D805" s="1836"/>
      <c r="E805" s="1836"/>
      <c r="F805" s="1836"/>
      <c r="G805" s="1836"/>
      <c r="H805" s="1836"/>
      <c r="I805" s="1836"/>
      <c r="J805" s="1836"/>
      <c r="K805" s="1836"/>
      <c r="L805" s="1836"/>
      <c r="M805" s="1836"/>
      <c r="N805" s="1836"/>
      <c r="O805" s="1836"/>
      <c r="P805" s="1836"/>
      <c r="Q805" s="1836"/>
      <c r="R805" s="1836"/>
      <c r="S805" s="1836"/>
      <c r="T805" s="1836"/>
      <c r="U805" s="1836"/>
      <c r="V805" s="1836"/>
      <c r="W805" s="1836"/>
      <c r="X805" s="1836"/>
      <c r="Y805" s="1836"/>
      <c r="Z805" s="1836"/>
    </row>
    <row r="806" spans="1:26" ht="15.75" customHeight="1">
      <c r="A806" s="1836"/>
      <c r="B806" s="1836"/>
      <c r="C806" s="1836"/>
      <c r="D806" s="1836"/>
      <c r="E806" s="1836"/>
      <c r="F806" s="1836"/>
      <c r="G806" s="1836"/>
      <c r="H806" s="1836"/>
      <c r="I806" s="1836"/>
      <c r="J806" s="1836"/>
      <c r="K806" s="1836"/>
      <c r="L806" s="1836"/>
      <c r="M806" s="1836"/>
      <c r="N806" s="1836"/>
      <c r="O806" s="1836"/>
      <c r="P806" s="1836"/>
      <c r="Q806" s="1836"/>
      <c r="R806" s="1836"/>
      <c r="S806" s="1836"/>
      <c r="T806" s="1836"/>
      <c r="U806" s="1836"/>
      <c r="V806" s="1836"/>
      <c r="W806" s="1836"/>
      <c r="X806" s="1836"/>
      <c r="Y806" s="1836"/>
      <c r="Z806" s="1836"/>
    </row>
    <row r="807" spans="1:26" ht="15.75" customHeight="1">
      <c r="A807" s="1836"/>
      <c r="B807" s="1836"/>
      <c r="C807" s="1836"/>
      <c r="D807" s="1836"/>
      <c r="E807" s="1836"/>
      <c r="F807" s="1836"/>
      <c r="G807" s="1836"/>
      <c r="H807" s="1836"/>
      <c r="I807" s="1836"/>
      <c r="J807" s="1836"/>
      <c r="K807" s="1836"/>
      <c r="L807" s="1836"/>
      <c r="M807" s="1836"/>
      <c r="N807" s="1836"/>
      <c r="O807" s="1836"/>
      <c r="P807" s="1836"/>
      <c r="Q807" s="1836"/>
      <c r="R807" s="1836"/>
      <c r="S807" s="1836"/>
      <c r="T807" s="1836"/>
      <c r="U807" s="1836"/>
      <c r="V807" s="1836"/>
      <c r="W807" s="1836"/>
      <c r="X807" s="1836"/>
      <c r="Y807" s="1836"/>
      <c r="Z807" s="1836"/>
    </row>
    <row r="808" spans="1:26" ht="15.75" customHeight="1">
      <c r="A808" s="1836"/>
      <c r="B808" s="1836"/>
      <c r="C808" s="1836"/>
      <c r="D808" s="1836"/>
      <c r="E808" s="1836"/>
      <c r="F808" s="1836"/>
      <c r="G808" s="1836"/>
      <c r="H808" s="1836"/>
      <c r="I808" s="1836"/>
      <c r="J808" s="1836"/>
      <c r="K808" s="1836"/>
      <c r="L808" s="1836"/>
      <c r="M808" s="1836"/>
      <c r="N808" s="1836"/>
      <c r="O808" s="1836"/>
      <c r="P808" s="1836"/>
      <c r="Q808" s="1836"/>
      <c r="R808" s="1836"/>
      <c r="S808" s="1836"/>
      <c r="T808" s="1836"/>
      <c r="U808" s="1836"/>
      <c r="V808" s="1836"/>
      <c r="W808" s="1836"/>
      <c r="X808" s="1836"/>
      <c r="Y808" s="1836"/>
      <c r="Z808" s="1836"/>
    </row>
    <row r="809" spans="1:26" ht="15.75" customHeight="1">
      <c r="A809" s="1836"/>
      <c r="B809" s="1836"/>
      <c r="C809" s="1836"/>
      <c r="D809" s="1836"/>
      <c r="E809" s="1836"/>
      <c r="F809" s="1836"/>
      <c r="G809" s="1836"/>
      <c r="H809" s="1836"/>
      <c r="I809" s="1836"/>
      <c r="J809" s="1836"/>
      <c r="K809" s="1836"/>
      <c r="L809" s="1836"/>
      <c r="M809" s="1836"/>
      <c r="N809" s="1836"/>
      <c r="O809" s="1836"/>
      <c r="P809" s="1836"/>
      <c r="Q809" s="1836"/>
      <c r="R809" s="1836"/>
      <c r="S809" s="1836"/>
      <c r="T809" s="1836"/>
      <c r="U809" s="1836"/>
      <c r="V809" s="1836"/>
      <c r="W809" s="1836"/>
      <c r="X809" s="1836"/>
      <c r="Y809" s="1836"/>
      <c r="Z809" s="1836"/>
    </row>
    <row r="810" spans="1:26" ht="15.75" customHeight="1">
      <c r="A810" s="1836"/>
      <c r="B810" s="1836"/>
      <c r="C810" s="1836"/>
      <c r="D810" s="1836"/>
      <c r="E810" s="1836"/>
      <c r="F810" s="1836"/>
      <c r="G810" s="1836"/>
      <c r="H810" s="1836"/>
      <c r="I810" s="1836"/>
      <c r="J810" s="1836"/>
      <c r="K810" s="1836"/>
      <c r="L810" s="1836"/>
      <c r="M810" s="1836"/>
      <c r="N810" s="1836"/>
      <c r="O810" s="1836"/>
      <c r="P810" s="1836"/>
      <c r="Q810" s="1836"/>
      <c r="R810" s="1836"/>
      <c r="S810" s="1836"/>
      <c r="T810" s="1836"/>
      <c r="U810" s="1836"/>
      <c r="V810" s="1836"/>
      <c r="W810" s="1836"/>
      <c r="X810" s="1836"/>
      <c r="Y810" s="1836"/>
      <c r="Z810" s="1836"/>
    </row>
    <row r="811" spans="1:26" ht="15.75" customHeight="1">
      <c r="A811" s="1836"/>
      <c r="B811" s="1836"/>
      <c r="C811" s="1836"/>
      <c r="D811" s="1836"/>
      <c r="E811" s="1836"/>
      <c r="F811" s="1836"/>
      <c r="G811" s="1836"/>
      <c r="H811" s="1836"/>
      <c r="I811" s="1836"/>
      <c r="J811" s="1836"/>
      <c r="K811" s="1836"/>
      <c r="L811" s="1836"/>
      <c r="M811" s="1836"/>
      <c r="N811" s="1836"/>
      <c r="O811" s="1836"/>
      <c r="P811" s="1836"/>
      <c r="Q811" s="1836"/>
      <c r="R811" s="1836"/>
      <c r="S811" s="1836"/>
      <c r="T811" s="1836"/>
      <c r="U811" s="1836"/>
      <c r="V811" s="1836"/>
      <c r="W811" s="1836"/>
      <c r="X811" s="1836"/>
      <c r="Y811" s="1836"/>
      <c r="Z811" s="1836"/>
    </row>
    <row r="812" spans="1:26" ht="15.75" customHeight="1">
      <c r="A812" s="1836"/>
      <c r="B812" s="1836"/>
      <c r="C812" s="1836"/>
      <c r="D812" s="1836"/>
      <c r="E812" s="1836"/>
      <c r="F812" s="1836"/>
      <c r="G812" s="1836"/>
      <c r="H812" s="1836"/>
      <c r="I812" s="1836"/>
      <c r="J812" s="1836"/>
      <c r="K812" s="1836"/>
      <c r="L812" s="1836"/>
      <c r="M812" s="1836"/>
      <c r="N812" s="1836"/>
      <c r="O812" s="1836"/>
      <c r="P812" s="1836"/>
      <c r="Q812" s="1836"/>
      <c r="R812" s="1836"/>
      <c r="S812" s="1836"/>
      <c r="T812" s="1836"/>
      <c r="U812" s="1836"/>
      <c r="V812" s="1836"/>
      <c r="W812" s="1836"/>
      <c r="X812" s="1836"/>
      <c r="Y812" s="1836"/>
      <c r="Z812" s="1836"/>
    </row>
    <row r="813" spans="1:26" ht="15.75" customHeight="1">
      <c r="A813" s="1836"/>
      <c r="B813" s="1836"/>
      <c r="C813" s="1836"/>
      <c r="D813" s="1836"/>
      <c r="E813" s="1836"/>
      <c r="F813" s="1836"/>
      <c r="G813" s="1836"/>
      <c r="H813" s="1836"/>
      <c r="I813" s="1836"/>
      <c r="J813" s="1836"/>
      <c r="K813" s="1836"/>
      <c r="L813" s="1836"/>
      <c r="M813" s="1836"/>
      <c r="N813" s="1836"/>
      <c r="O813" s="1836"/>
      <c r="P813" s="1836"/>
      <c r="Q813" s="1836"/>
      <c r="R813" s="1836"/>
      <c r="S813" s="1836"/>
      <c r="T813" s="1836"/>
      <c r="U813" s="1836"/>
      <c r="V813" s="1836"/>
      <c r="W813" s="1836"/>
      <c r="X813" s="1836"/>
      <c r="Y813" s="1836"/>
      <c r="Z813" s="1836"/>
    </row>
    <row r="814" spans="1:26" ht="15.75" customHeight="1">
      <c r="A814" s="1836"/>
      <c r="B814" s="1836"/>
      <c r="C814" s="1836"/>
      <c r="D814" s="1836"/>
      <c r="E814" s="1836"/>
      <c r="F814" s="1836"/>
      <c r="G814" s="1836"/>
      <c r="H814" s="1836"/>
      <c r="I814" s="1836"/>
      <c r="J814" s="1836"/>
      <c r="K814" s="1836"/>
      <c r="L814" s="1836"/>
      <c r="M814" s="1836"/>
      <c r="N814" s="1836"/>
      <c r="O814" s="1836"/>
      <c r="P814" s="1836"/>
      <c r="Q814" s="1836"/>
      <c r="R814" s="1836"/>
      <c r="S814" s="1836"/>
      <c r="T814" s="1836"/>
      <c r="U814" s="1836"/>
      <c r="V814" s="1836"/>
      <c r="W814" s="1836"/>
      <c r="X814" s="1836"/>
      <c r="Y814" s="1836"/>
      <c r="Z814" s="1836"/>
    </row>
    <row r="815" spans="1:26" ht="15.75" customHeight="1">
      <c r="A815" s="1836"/>
      <c r="B815" s="1836"/>
      <c r="C815" s="1836"/>
      <c r="D815" s="1836"/>
      <c r="E815" s="1836"/>
      <c r="F815" s="1836"/>
      <c r="G815" s="1836"/>
      <c r="H815" s="1836"/>
      <c r="I815" s="1836"/>
      <c r="J815" s="1836"/>
      <c r="K815" s="1836"/>
      <c r="L815" s="1836"/>
      <c r="M815" s="1836"/>
      <c r="N815" s="1836"/>
      <c r="O815" s="1836"/>
      <c r="P815" s="1836"/>
      <c r="Q815" s="1836"/>
      <c r="R815" s="1836"/>
      <c r="S815" s="1836"/>
      <c r="T815" s="1836"/>
      <c r="U815" s="1836"/>
      <c r="V815" s="1836"/>
      <c r="W815" s="1836"/>
      <c r="X815" s="1836"/>
      <c r="Y815" s="1836"/>
      <c r="Z815" s="1836"/>
    </row>
    <row r="816" spans="1:26" ht="15.75" customHeight="1">
      <c r="A816" s="1836"/>
      <c r="B816" s="1836"/>
      <c r="C816" s="1836"/>
      <c r="D816" s="1836"/>
      <c r="E816" s="1836"/>
      <c r="F816" s="1836"/>
      <c r="G816" s="1836"/>
      <c r="H816" s="1836"/>
      <c r="I816" s="1836"/>
      <c r="J816" s="1836"/>
      <c r="K816" s="1836"/>
      <c r="L816" s="1836"/>
      <c r="M816" s="1836"/>
      <c r="N816" s="1836"/>
      <c r="O816" s="1836"/>
      <c r="P816" s="1836"/>
      <c r="Q816" s="1836"/>
      <c r="R816" s="1836"/>
      <c r="S816" s="1836"/>
      <c r="T816" s="1836"/>
      <c r="U816" s="1836"/>
      <c r="V816" s="1836"/>
      <c r="W816" s="1836"/>
      <c r="X816" s="1836"/>
      <c r="Y816" s="1836"/>
      <c r="Z816" s="1836"/>
    </row>
    <row r="817" spans="1:26" ht="15.75" customHeight="1">
      <c r="A817" s="1836"/>
      <c r="B817" s="1836"/>
      <c r="C817" s="1836"/>
      <c r="D817" s="1836"/>
      <c r="E817" s="1836"/>
      <c r="F817" s="1836"/>
      <c r="G817" s="1836"/>
      <c r="H817" s="1836"/>
      <c r="I817" s="1836"/>
      <c r="J817" s="1836"/>
      <c r="K817" s="1836"/>
      <c r="L817" s="1836"/>
      <c r="M817" s="1836"/>
      <c r="N817" s="1836"/>
      <c r="O817" s="1836"/>
      <c r="P817" s="1836"/>
      <c r="Q817" s="1836"/>
      <c r="R817" s="1836"/>
      <c r="S817" s="1836"/>
      <c r="T817" s="1836"/>
      <c r="U817" s="1836"/>
      <c r="V817" s="1836"/>
      <c r="W817" s="1836"/>
      <c r="X817" s="1836"/>
      <c r="Y817" s="1836"/>
      <c r="Z817" s="1836"/>
    </row>
    <row r="818" spans="1:26" ht="15.75" customHeight="1">
      <c r="A818" s="1836"/>
      <c r="B818" s="1836"/>
      <c r="C818" s="1836"/>
      <c r="D818" s="1836"/>
      <c r="E818" s="1836"/>
      <c r="F818" s="1836"/>
      <c r="G818" s="1836"/>
      <c r="H818" s="1836"/>
      <c r="I818" s="1836"/>
      <c r="J818" s="1836"/>
      <c r="K818" s="1836"/>
      <c r="L818" s="1836"/>
      <c r="M818" s="1836"/>
      <c r="N818" s="1836"/>
      <c r="O818" s="1836"/>
      <c r="P818" s="1836"/>
      <c r="Q818" s="1836"/>
      <c r="R818" s="1836"/>
      <c r="S818" s="1836"/>
      <c r="T818" s="1836"/>
      <c r="U818" s="1836"/>
      <c r="V818" s="1836"/>
      <c r="W818" s="1836"/>
      <c r="X818" s="1836"/>
      <c r="Y818" s="1836"/>
      <c r="Z818" s="1836"/>
    </row>
    <row r="819" spans="1:26" ht="15.75" customHeight="1">
      <c r="A819" s="1836"/>
      <c r="B819" s="1836"/>
      <c r="C819" s="1836"/>
      <c r="D819" s="1836"/>
      <c r="E819" s="1836"/>
      <c r="F819" s="1836"/>
      <c r="G819" s="1836"/>
      <c r="H819" s="1836"/>
      <c r="I819" s="1836"/>
      <c r="J819" s="1836"/>
      <c r="K819" s="1836"/>
      <c r="L819" s="1836"/>
      <c r="M819" s="1836"/>
      <c r="N819" s="1836"/>
      <c r="O819" s="1836"/>
      <c r="P819" s="1836"/>
      <c r="Q819" s="1836"/>
      <c r="R819" s="1836"/>
      <c r="S819" s="1836"/>
      <c r="T819" s="1836"/>
      <c r="U819" s="1836"/>
      <c r="V819" s="1836"/>
      <c r="W819" s="1836"/>
      <c r="X819" s="1836"/>
      <c r="Y819" s="1836"/>
      <c r="Z819" s="1836"/>
    </row>
    <row r="820" spans="1:26" ht="15.75" customHeight="1">
      <c r="A820" s="1836"/>
      <c r="B820" s="1836"/>
      <c r="C820" s="1836"/>
      <c r="D820" s="1836"/>
      <c r="E820" s="1836"/>
      <c r="F820" s="1836"/>
      <c r="G820" s="1836"/>
      <c r="H820" s="1836"/>
      <c r="I820" s="1836"/>
      <c r="J820" s="1836"/>
      <c r="K820" s="1836"/>
      <c r="L820" s="1836"/>
      <c r="M820" s="1836"/>
      <c r="N820" s="1836"/>
      <c r="O820" s="1836"/>
      <c r="P820" s="1836"/>
      <c r="Q820" s="1836"/>
      <c r="R820" s="1836"/>
      <c r="S820" s="1836"/>
      <c r="T820" s="1836"/>
      <c r="U820" s="1836"/>
      <c r="V820" s="1836"/>
      <c r="W820" s="1836"/>
      <c r="X820" s="1836"/>
      <c r="Y820" s="1836"/>
      <c r="Z820" s="1836"/>
    </row>
    <row r="821" spans="1:26" ht="15.75" customHeight="1">
      <c r="A821" s="1836"/>
      <c r="B821" s="1836"/>
      <c r="C821" s="1836"/>
      <c r="D821" s="1836"/>
      <c r="E821" s="1836"/>
      <c r="F821" s="1836"/>
      <c r="G821" s="1836"/>
      <c r="H821" s="1836"/>
      <c r="I821" s="1836"/>
      <c r="J821" s="1836"/>
      <c r="K821" s="1836"/>
      <c r="L821" s="1836"/>
      <c r="M821" s="1836"/>
      <c r="N821" s="1836"/>
      <c r="O821" s="1836"/>
      <c r="P821" s="1836"/>
      <c r="Q821" s="1836"/>
      <c r="R821" s="1836"/>
      <c r="S821" s="1836"/>
      <c r="T821" s="1836"/>
      <c r="U821" s="1836"/>
      <c r="V821" s="1836"/>
      <c r="W821" s="1836"/>
      <c r="X821" s="1836"/>
      <c r="Y821" s="1836"/>
      <c r="Z821" s="1836"/>
    </row>
    <row r="822" spans="1:26" ht="15.75" customHeight="1">
      <c r="A822" s="1836"/>
      <c r="B822" s="1836"/>
      <c r="C822" s="1836"/>
      <c r="D822" s="1836"/>
      <c r="E822" s="1836"/>
      <c r="F822" s="1836"/>
      <c r="G822" s="1836"/>
      <c r="H822" s="1836"/>
      <c r="I822" s="1836"/>
      <c r="J822" s="1836"/>
      <c r="K822" s="1836"/>
      <c r="L822" s="1836"/>
      <c r="M822" s="1836"/>
      <c r="N822" s="1836"/>
      <c r="O822" s="1836"/>
      <c r="P822" s="1836"/>
      <c r="Q822" s="1836"/>
      <c r="R822" s="1836"/>
      <c r="S822" s="1836"/>
      <c r="T822" s="1836"/>
      <c r="U822" s="1836"/>
      <c r="V822" s="1836"/>
      <c r="W822" s="1836"/>
      <c r="X822" s="1836"/>
      <c r="Y822" s="1836"/>
      <c r="Z822" s="1836"/>
    </row>
    <row r="823" spans="1:26" ht="15.75" customHeight="1">
      <c r="A823" s="1836"/>
      <c r="B823" s="1836"/>
      <c r="C823" s="1836"/>
      <c r="D823" s="1836"/>
      <c r="E823" s="1836"/>
      <c r="F823" s="1836"/>
      <c r="G823" s="1836"/>
      <c r="H823" s="1836"/>
      <c r="I823" s="1836"/>
      <c r="J823" s="1836"/>
      <c r="K823" s="1836"/>
      <c r="L823" s="1836"/>
      <c r="M823" s="1836"/>
      <c r="N823" s="1836"/>
      <c r="O823" s="1836"/>
      <c r="P823" s="1836"/>
      <c r="Q823" s="1836"/>
      <c r="R823" s="1836"/>
      <c r="S823" s="1836"/>
      <c r="T823" s="1836"/>
      <c r="U823" s="1836"/>
      <c r="V823" s="1836"/>
      <c r="W823" s="1836"/>
      <c r="X823" s="1836"/>
      <c r="Y823" s="1836"/>
      <c r="Z823" s="1836"/>
    </row>
    <row r="824" spans="1:26" ht="15.75" customHeight="1">
      <c r="A824" s="1836"/>
      <c r="B824" s="1836"/>
      <c r="C824" s="1836"/>
      <c r="D824" s="1836"/>
      <c r="E824" s="1836"/>
      <c r="F824" s="1836"/>
      <c r="G824" s="1836"/>
      <c r="H824" s="1836"/>
      <c r="I824" s="1836"/>
      <c r="J824" s="1836"/>
      <c r="K824" s="1836"/>
      <c r="L824" s="1836"/>
      <c r="M824" s="1836"/>
      <c r="N824" s="1836"/>
      <c r="O824" s="1836"/>
      <c r="P824" s="1836"/>
      <c r="Q824" s="1836"/>
      <c r="R824" s="1836"/>
      <c r="S824" s="1836"/>
      <c r="T824" s="1836"/>
      <c r="U824" s="1836"/>
      <c r="V824" s="1836"/>
      <c r="W824" s="1836"/>
      <c r="X824" s="1836"/>
      <c r="Y824" s="1836"/>
      <c r="Z824" s="1836"/>
    </row>
    <row r="825" spans="1:26" ht="15.75" customHeight="1">
      <c r="A825" s="1836"/>
      <c r="B825" s="1836"/>
      <c r="C825" s="1836"/>
      <c r="D825" s="1836"/>
      <c r="E825" s="1836"/>
      <c r="F825" s="1836"/>
      <c r="G825" s="1836"/>
      <c r="H825" s="1836"/>
      <c r="I825" s="1836"/>
      <c r="J825" s="1836"/>
      <c r="K825" s="1836"/>
      <c r="L825" s="1836"/>
      <c r="M825" s="1836"/>
      <c r="N825" s="1836"/>
      <c r="O825" s="1836"/>
      <c r="P825" s="1836"/>
      <c r="Q825" s="1836"/>
      <c r="R825" s="1836"/>
      <c r="S825" s="1836"/>
      <c r="T825" s="1836"/>
      <c r="U825" s="1836"/>
      <c r="V825" s="1836"/>
      <c r="W825" s="1836"/>
      <c r="X825" s="1836"/>
      <c r="Y825" s="1836"/>
      <c r="Z825" s="1836"/>
    </row>
    <row r="826" spans="1:26" ht="15.75" customHeight="1">
      <c r="A826" s="1836"/>
      <c r="B826" s="1836"/>
      <c r="C826" s="1836"/>
      <c r="D826" s="1836"/>
      <c r="E826" s="1836"/>
      <c r="F826" s="1836"/>
      <c r="G826" s="1836"/>
      <c r="H826" s="1836"/>
      <c r="I826" s="1836"/>
      <c r="J826" s="1836"/>
      <c r="K826" s="1836"/>
      <c r="L826" s="1836"/>
      <c r="M826" s="1836"/>
      <c r="N826" s="1836"/>
      <c r="O826" s="1836"/>
      <c r="P826" s="1836"/>
      <c r="Q826" s="1836"/>
      <c r="R826" s="1836"/>
      <c r="S826" s="1836"/>
      <c r="T826" s="1836"/>
      <c r="U826" s="1836"/>
      <c r="V826" s="1836"/>
      <c r="W826" s="1836"/>
      <c r="X826" s="1836"/>
      <c r="Y826" s="1836"/>
      <c r="Z826" s="1836"/>
    </row>
    <row r="827" spans="1:26" ht="15.75" customHeight="1">
      <c r="A827" s="1836"/>
      <c r="B827" s="1836"/>
      <c r="C827" s="1836"/>
      <c r="D827" s="1836"/>
      <c r="E827" s="1836"/>
      <c r="F827" s="1836"/>
      <c r="G827" s="1836"/>
      <c r="H827" s="1836"/>
      <c r="I827" s="1836"/>
      <c r="J827" s="1836"/>
      <c r="K827" s="1836"/>
      <c r="L827" s="1836"/>
      <c r="M827" s="1836"/>
      <c r="N827" s="1836"/>
      <c r="O827" s="1836"/>
      <c r="P827" s="1836"/>
      <c r="Q827" s="1836"/>
      <c r="R827" s="1836"/>
      <c r="S827" s="1836"/>
      <c r="T827" s="1836"/>
      <c r="U827" s="1836"/>
      <c r="V827" s="1836"/>
      <c r="W827" s="1836"/>
      <c r="X827" s="1836"/>
      <c r="Y827" s="1836"/>
      <c r="Z827" s="1836"/>
    </row>
    <row r="828" spans="1:26" ht="15.75" customHeight="1">
      <c r="A828" s="1836"/>
      <c r="B828" s="1836"/>
      <c r="C828" s="1836"/>
      <c r="D828" s="1836"/>
      <c r="E828" s="1836"/>
      <c r="F828" s="1836"/>
      <c r="G828" s="1836"/>
      <c r="H828" s="1836"/>
      <c r="I828" s="1836"/>
      <c r="J828" s="1836"/>
      <c r="K828" s="1836"/>
      <c r="L828" s="1836"/>
      <c r="M828" s="1836"/>
      <c r="N828" s="1836"/>
      <c r="O828" s="1836"/>
      <c r="P828" s="1836"/>
      <c r="Q828" s="1836"/>
      <c r="R828" s="1836"/>
      <c r="S828" s="1836"/>
      <c r="T828" s="1836"/>
      <c r="U828" s="1836"/>
      <c r="V828" s="1836"/>
      <c r="W828" s="1836"/>
      <c r="X828" s="1836"/>
      <c r="Y828" s="1836"/>
      <c r="Z828" s="1836"/>
    </row>
    <row r="829" spans="1:26" ht="15.75" customHeight="1">
      <c r="A829" s="1836"/>
      <c r="B829" s="1836"/>
      <c r="C829" s="1836"/>
      <c r="D829" s="1836"/>
      <c r="E829" s="1836"/>
      <c r="F829" s="1836"/>
      <c r="G829" s="1836"/>
      <c r="H829" s="1836"/>
      <c r="I829" s="1836"/>
      <c r="J829" s="1836"/>
      <c r="K829" s="1836"/>
      <c r="L829" s="1836"/>
      <c r="M829" s="1836"/>
      <c r="N829" s="1836"/>
      <c r="O829" s="1836"/>
      <c r="P829" s="1836"/>
      <c r="Q829" s="1836"/>
      <c r="R829" s="1836"/>
      <c r="S829" s="1836"/>
      <c r="T829" s="1836"/>
      <c r="U829" s="1836"/>
      <c r="V829" s="1836"/>
      <c r="W829" s="1836"/>
      <c r="X829" s="1836"/>
      <c r="Y829" s="1836"/>
      <c r="Z829" s="1836"/>
    </row>
    <row r="830" spans="1:26" ht="15.75" customHeight="1">
      <c r="A830" s="1836"/>
      <c r="B830" s="1836"/>
      <c r="C830" s="1836"/>
      <c r="D830" s="1836"/>
      <c r="E830" s="1836"/>
      <c r="F830" s="1836"/>
      <c r="G830" s="1836"/>
      <c r="H830" s="1836"/>
      <c r="I830" s="1836"/>
      <c r="J830" s="1836"/>
      <c r="K830" s="1836"/>
      <c r="L830" s="1836"/>
      <c r="M830" s="1836"/>
      <c r="N830" s="1836"/>
      <c r="O830" s="1836"/>
      <c r="P830" s="1836"/>
      <c r="Q830" s="1836"/>
      <c r="R830" s="1836"/>
      <c r="S830" s="1836"/>
      <c r="T830" s="1836"/>
      <c r="U830" s="1836"/>
      <c r="V830" s="1836"/>
      <c r="W830" s="1836"/>
      <c r="X830" s="1836"/>
      <c r="Y830" s="1836"/>
      <c r="Z830" s="1836"/>
    </row>
    <row r="831" spans="1:26" ht="15.75" customHeight="1">
      <c r="A831" s="1836"/>
      <c r="B831" s="1836"/>
      <c r="C831" s="1836"/>
      <c r="D831" s="1836"/>
      <c r="E831" s="1836"/>
      <c r="F831" s="1836"/>
      <c r="G831" s="1836"/>
      <c r="H831" s="1836"/>
      <c r="I831" s="1836"/>
      <c r="J831" s="1836"/>
      <c r="K831" s="1836"/>
      <c r="L831" s="1836"/>
      <c r="M831" s="1836"/>
      <c r="N831" s="1836"/>
      <c r="O831" s="1836"/>
      <c r="P831" s="1836"/>
      <c r="Q831" s="1836"/>
      <c r="R831" s="1836"/>
      <c r="S831" s="1836"/>
      <c r="T831" s="1836"/>
      <c r="U831" s="1836"/>
      <c r="V831" s="1836"/>
      <c r="W831" s="1836"/>
      <c r="X831" s="1836"/>
      <c r="Y831" s="1836"/>
      <c r="Z831" s="1836"/>
    </row>
    <row r="832" spans="1:26" ht="15.75" customHeight="1">
      <c r="A832" s="1836"/>
      <c r="B832" s="1836"/>
      <c r="C832" s="1836"/>
      <c r="D832" s="1836"/>
      <c r="E832" s="1836"/>
      <c r="F832" s="1836"/>
      <c r="G832" s="1836"/>
      <c r="H832" s="1836"/>
      <c r="I832" s="1836"/>
      <c r="J832" s="1836"/>
      <c r="K832" s="1836"/>
      <c r="L832" s="1836"/>
      <c r="M832" s="1836"/>
      <c r="N832" s="1836"/>
      <c r="O832" s="1836"/>
      <c r="P832" s="1836"/>
      <c r="Q832" s="1836"/>
      <c r="R832" s="1836"/>
      <c r="S832" s="1836"/>
      <c r="T832" s="1836"/>
      <c r="U832" s="1836"/>
      <c r="V832" s="1836"/>
      <c r="W832" s="1836"/>
      <c r="X832" s="1836"/>
      <c r="Y832" s="1836"/>
      <c r="Z832" s="1836"/>
    </row>
    <row r="833" spans="1:26" ht="15.75" customHeight="1">
      <c r="A833" s="1836"/>
      <c r="B833" s="1836"/>
      <c r="C833" s="1836"/>
      <c r="D833" s="1836"/>
      <c r="E833" s="1836"/>
      <c r="F833" s="1836"/>
      <c r="G833" s="1836"/>
      <c r="H833" s="1836"/>
      <c r="I833" s="1836"/>
      <c r="J833" s="1836"/>
      <c r="K833" s="1836"/>
      <c r="L833" s="1836"/>
      <c r="M833" s="1836"/>
      <c r="N833" s="1836"/>
      <c r="O833" s="1836"/>
      <c r="P833" s="1836"/>
      <c r="Q833" s="1836"/>
      <c r="R833" s="1836"/>
      <c r="S833" s="1836"/>
      <c r="T833" s="1836"/>
      <c r="U833" s="1836"/>
      <c r="V833" s="1836"/>
      <c r="W833" s="1836"/>
      <c r="X833" s="1836"/>
      <c r="Y833" s="1836"/>
      <c r="Z833" s="1836"/>
    </row>
    <row r="834" spans="1:26" ht="15.75" customHeight="1">
      <c r="A834" s="1836"/>
      <c r="B834" s="1836"/>
      <c r="C834" s="1836"/>
      <c r="D834" s="1836"/>
      <c r="E834" s="1836"/>
      <c r="F834" s="1836"/>
      <c r="G834" s="1836"/>
      <c r="H834" s="1836"/>
      <c r="I834" s="1836"/>
      <c r="J834" s="1836"/>
      <c r="K834" s="1836"/>
      <c r="L834" s="1836"/>
      <c r="M834" s="1836"/>
      <c r="N834" s="1836"/>
      <c r="O834" s="1836"/>
      <c r="P834" s="1836"/>
      <c r="Q834" s="1836"/>
      <c r="R834" s="1836"/>
      <c r="S834" s="1836"/>
      <c r="T834" s="1836"/>
      <c r="U834" s="1836"/>
      <c r="V834" s="1836"/>
      <c r="W834" s="1836"/>
      <c r="X834" s="1836"/>
      <c r="Y834" s="1836"/>
      <c r="Z834" s="1836"/>
    </row>
    <row r="835" spans="1:26" ht="15.75" customHeight="1">
      <c r="A835" s="1836"/>
      <c r="B835" s="1836"/>
      <c r="C835" s="1836"/>
      <c r="D835" s="1836"/>
      <c r="E835" s="1836"/>
      <c r="F835" s="1836"/>
      <c r="G835" s="1836"/>
      <c r="H835" s="1836"/>
      <c r="I835" s="1836"/>
      <c r="J835" s="1836"/>
      <c r="K835" s="1836"/>
      <c r="L835" s="1836"/>
      <c r="M835" s="1836"/>
      <c r="N835" s="1836"/>
      <c r="O835" s="1836"/>
      <c r="P835" s="1836"/>
      <c r="Q835" s="1836"/>
      <c r="R835" s="1836"/>
      <c r="S835" s="1836"/>
      <c r="T835" s="1836"/>
      <c r="U835" s="1836"/>
      <c r="V835" s="1836"/>
      <c r="W835" s="1836"/>
      <c r="X835" s="1836"/>
      <c r="Y835" s="1836"/>
      <c r="Z835" s="1836"/>
    </row>
    <row r="836" spans="1:26" ht="15.75" customHeight="1">
      <c r="A836" s="1836"/>
      <c r="B836" s="1836"/>
      <c r="C836" s="1836"/>
      <c r="D836" s="1836"/>
      <c r="E836" s="1836"/>
      <c r="F836" s="1836"/>
      <c r="G836" s="1836"/>
      <c r="H836" s="1836"/>
      <c r="I836" s="1836"/>
      <c r="J836" s="1836"/>
      <c r="K836" s="1836"/>
      <c r="L836" s="1836"/>
      <c r="M836" s="1836"/>
      <c r="N836" s="1836"/>
      <c r="O836" s="1836"/>
      <c r="P836" s="1836"/>
      <c r="Q836" s="1836"/>
      <c r="R836" s="1836"/>
      <c r="S836" s="1836"/>
      <c r="T836" s="1836"/>
      <c r="U836" s="1836"/>
      <c r="V836" s="1836"/>
      <c r="W836" s="1836"/>
      <c r="X836" s="1836"/>
      <c r="Y836" s="1836"/>
      <c r="Z836" s="1836"/>
    </row>
    <row r="837" spans="1:26" ht="15.75" customHeight="1">
      <c r="A837" s="1836"/>
      <c r="B837" s="1836"/>
      <c r="C837" s="1836"/>
      <c r="D837" s="1836"/>
      <c r="E837" s="1836"/>
      <c r="F837" s="1836"/>
      <c r="G837" s="1836"/>
      <c r="H837" s="1836"/>
      <c r="I837" s="1836"/>
      <c r="J837" s="1836"/>
      <c r="K837" s="1836"/>
      <c r="L837" s="1836"/>
      <c r="M837" s="1836"/>
      <c r="N837" s="1836"/>
      <c r="O837" s="1836"/>
      <c r="P837" s="1836"/>
      <c r="Q837" s="1836"/>
      <c r="R837" s="1836"/>
      <c r="S837" s="1836"/>
      <c r="T837" s="1836"/>
      <c r="U837" s="1836"/>
      <c r="V837" s="1836"/>
      <c r="W837" s="1836"/>
      <c r="X837" s="1836"/>
      <c r="Y837" s="1836"/>
      <c r="Z837" s="1836"/>
    </row>
    <row r="838" spans="1:26" ht="15.75" customHeight="1">
      <c r="A838" s="1836"/>
      <c r="B838" s="1836"/>
      <c r="C838" s="1836"/>
      <c r="D838" s="1836"/>
      <c r="E838" s="1836"/>
      <c r="F838" s="1836"/>
      <c r="G838" s="1836"/>
      <c r="H838" s="1836"/>
      <c r="I838" s="1836"/>
      <c r="J838" s="1836"/>
      <c r="K838" s="1836"/>
      <c r="L838" s="1836"/>
      <c r="M838" s="1836"/>
      <c r="N838" s="1836"/>
      <c r="O838" s="1836"/>
      <c r="P838" s="1836"/>
      <c r="Q838" s="1836"/>
      <c r="R838" s="1836"/>
      <c r="S838" s="1836"/>
      <c r="T838" s="1836"/>
      <c r="U838" s="1836"/>
      <c r="V838" s="1836"/>
      <c r="W838" s="1836"/>
      <c r="X838" s="1836"/>
      <c r="Y838" s="1836"/>
      <c r="Z838" s="1836"/>
    </row>
    <row r="839" spans="1:26" ht="15.75" customHeight="1">
      <c r="A839" s="1836"/>
      <c r="B839" s="1836"/>
      <c r="C839" s="1836"/>
      <c r="D839" s="1836"/>
      <c r="E839" s="1836"/>
      <c r="F839" s="1836"/>
      <c r="G839" s="1836"/>
      <c r="H839" s="1836"/>
      <c r="I839" s="1836"/>
      <c r="J839" s="1836"/>
      <c r="K839" s="1836"/>
      <c r="L839" s="1836"/>
      <c r="M839" s="1836"/>
      <c r="N839" s="1836"/>
      <c r="O839" s="1836"/>
      <c r="P839" s="1836"/>
      <c r="Q839" s="1836"/>
      <c r="R839" s="1836"/>
      <c r="S839" s="1836"/>
      <c r="T839" s="1836"/>
      <c r="U839" s="1836"/>
      <c r="V839" s="1836"/>
      <c r="W839" s="1836"/>
      <c r="X839" s="1836"/>
      <c r="Y839" s="1836"/>
      <c r="Z839" s="1836"/>
    </row>
    <row r="840" spans="1:26" ht="15.75" customHeight="1">
      <c r="A840" s="1836"/>
      <c r="B840" s="1836"/>
      <c r="C840" s="1836"/>
      <c r="D840" s="1836"/>
      <c r="E840" s="1836"/>
      <c r="F840" s="1836"/>
      <c r="G840" s="1836"/>
      <c r="H840" s="1836"/>
      <c r="I840" s="1836"/>
      <c r="J840" s="1836"/>
      <c r="K840" s="1836"/>
      <c r="L840" s="1836"/>
      <c r="M840" s="1836"/>
      <c r="N840" s="1836"/>
      <c r="O840" s="1836"/>
      <c r="P840" s="1836"/>
      <c r="Q840" s="1836"/>
      <c r="R840" s="1836"/>
      <c r="S840" s="1836"/>
      <c r="T840" s="1836"/>
      <c r="U840" s="1836"/>
      <c r="V840" s="1836"/>
      <c r="W840" s="1836"/>
      <c r="X840" s="1836"/>
      <c r="Y840" s="1836"/>
      <c r="Z840" s="1836"/>
    </row>
    <row r="841" spans="1:26" ht="15.75" customHeight="1">
      <c r="A841" s="1836"/>
      <c r="B841" s="1836"/>
      <c r="C841" s="1836"/>
      <c r="D841" s="1836"/>
      <c r="E841" s="1836"/>
      <c r="F841" s="1836"/>
      <c r="G841" s="1836"/>
      <c r="H841" s="1836"/>
      <c r="I841" s="1836"/>
      <c r="J841" s="1836"/>
      <c r="K841" s="1836"/>
      <c r="L841" s="1836"/>
      <c r="M841" s="1836"/>
      <c r="N841" s="1836"/>
      <c r="O841" s="1836"/>
      <c r="P841" s="1836"/>
      <c r="Q841" s="1836"/>
      <c r="R841" s="1836"/>
      <c r="S841" s="1836"/>
      <c r="T841" s="1836"/>
      <c r="U841" s="1836"/>
      <c r="V841" s="1836"/>
      <c r="W841" s="1836"/>
      <c r="X841" s="1836"/>
      <c r="Y841" s="1836"/>
      <c r="Z841" s="1836"/>
    </row>
    <row r="842" spans="1:26" ht="15.75" customHeight="1">
      <c r="A842" s="1836"/>
      <c r="B842" s="1836"/>
      <c r="C842" s="1836"/>
      <c r="D842" s="1836"/>
      <c r="E842" s="1836"/>
      <c r="F842" s="1836"/>
      <c r="G842" s="1836"/>
      <c r="H842" s="1836"/>
      <c r="I842" s="1836"/>
      <c r="J842" s="1836"/>
      <c r="K842" s="1836"/>
      <c r="L842" s="1836"/>
      <c r="M842" s="1836"/>
      <c r="N842" s="1836"/>
      <c r="O842" s="1836"/>
      <c r="P842" s="1836"/>
      <c r="Q842" s="1836"/>
      <c r="R842" s="1836"/>
      <c r="S842" s="1836"/>
      <c r="T842" s="1836"/>
      <c r="U842" s="1836"/>
      <c r="V842" s="1836"/>
      <c r="W842" s="1836"/>
      <c r="X842" s="1836"/>
      <c r="Y842" s="1836"/>
      <c r="Z842" s="1836"/>
    </row>
    <row r="843" spans="1:26" ht="15.75" customHeight="1">
      <c r="A843" s="1836"/>
      <c r="B843" s="1836"/>
      <c r="C843" s="1836"/>
      <c r="D843" s="1836"/>
      <c r="E843" s="1836"/>
      <c r="F843" s="1836"/>
      <c r="G843" s="1836"/>
      <c r="H843" s="1836"/>
      <c r="I843" s="1836"/>
      <c r="J843" s="1836"/>
      <c r="K843" s="1836"/>
      <c r="L843" s="1836"/>
      <c r="M843" s="1836"/>
      <c r="N843" s="1836"/>
      <c r="O843" s="1836"/>
      <c r="P843" s="1836"/>
      <c r="Q843" s="1836"/>
      <c r="R843" s="1836"/>
      <c r="S843" s="1836"/>
      <c r="T843" s="1836"/>
      <c r="U843" s="1836"/>
      <c r="V843" s="1836"/>
      <c r="W843" s="1836"/>
      <c r="X843" s="1836"/>
      <c r="Y843" s="1836"/>
      <c r="Z843" s="1836"/>
    </row>
    <row r="844" spans="1:26" ht="15.75" customHeight="1">
      <c r="A844" s="1836"/>
      <c r="B844" s="1836"/>
      <c r="C844" s="1836"/>
      <c r="D844" s="1836"/>
      <c r="E844" s="1836"/>
      <c r="F844" s="1836"/>
      <c r="G844" s="1836"/>
      <c r="H844" s="1836"/>
      <c r="I844" s="1836"/>
      <c r="J844" s="1836"/>
      <c r="K844" s="1836"/>
      <c r="L844" s="1836"/>
      <c r="M844" s="1836"/>
      <c r="N844" s="1836"/>
      <c r="O844" s="1836"/>
      <c r="P844" s="1836"/>
      <c r="Q844" s="1836"/>
      <c r="R844" s="1836"/>
      <c r="S844" s="1836"/>
      <c r="T844" s="1836"/>
      <c r="U844" s="1836"/>
      <c r="V844" s="1836"/>
      <c r="W844" s="1836"/>
      <c r="X844" s="1836"/>
      <c r="Y844" s="1836"/>
      <c r="Z844" s="1836"/>
    </row>
    <row r="845" spans="1:26" ht="15.75" customHeight="1">
      <c r="A845" s="1836"/>
      <c r="B845" s="1836"/>
      <c r="C845" s="1836"/>
      <c r="D845" s="1836"/>
      <c r="E845" s="1836"/>
      <c r="F845" s="1836"/>
      <c r="G845" s="1836"/>
      <c r="H845" s="1836"/>
      <c r="I845" s="1836"/>
      <c r="J845" s="1836"/>
      <c r="K845" s="1836"/>
      <c r="L845" s="1836"/>
      <c r="M845" s="1836"/>
      <c r="N845" s="1836"/>
      <c r="O845" s="1836"/>
      <c r="P845" s="1836"/>
      <c r="Q845" s="1836"/>
      <c r="R845" s="1836"/>
      <c r="S845" s="1836"/>
      <c r="T845" s="1836"/>
      <c r="U845" s="1836"/>
      <c r="V845" s="1836"/>
      <c r="W845" s="1836"/>
      <c r="X845" s="1836"/>
      <c r="Y845" s="1836"/>
      <c r="Z845" s="1836"/>
    </row>
    <row r="846" spans="1:26" ht="15.75" customHeight="1">
      <c r="A846" s="1836"/>
      <c r="B846" s="1836"/>
      <c r="C846" s="1836"/>
      <c r="D846" s="1836"/>
      <c r="E846" s="1836"/>
      <c r="F846" s="1836"/>
      <c r="G846" s="1836"/>
      <c r="H846" s="1836"/>
      <c r="I846" s="1836"/>
      <c r="J846" s="1836"/>
      <c r="K846" s="1836"/>
      <c r="L846" s="1836"/>
      <c r="M846" s="1836"/>
      <c r="N846" s="1836"/>
      <c r="O846" s="1836"/>
      <c r="P846" s="1836"/>
      <c r="Q846" s="1836"/>
      <c r="R846" s="1836"/>
      <c r="S846" s="1836"/>
      <c r="T846" s="1836"/>
      <c r="U846" s="1836"/>
      <c r="V846" s="1836"/>
      <c r="W846" s="1836"/>
      <c r="X846" s="1836"/>
      <c r="Y846" s="1836"/>
      <c r="Z846" s="1836"/>
    </row>
    <row r="847" spans="1:26" ht="15.75" customHeight="1">
      <c r="A847" s="1836"/>
      <c r="B847" s="1836"/>
      <c r="C847" s="1836"/>
      <c r="D847" s="1836"/>
      <c r="E847" s="1836"/>
      <c r="F847" s="1836"/>
      <c r="G847" s="1836"/>
      <c r="H847" s="1836"/>
      <c r="I847" s="1836"/>
      <c r="J847" s="1836"/>
      <c r="K847" s="1836"/>
      <c r="L847" s="1836"/>
      <c r="M847" s="1836"/>
      <c r="N847" s="1836"/>
      <c r="O847" s="1836"/>
      <c r="P847" s="1836"/>
      <c r="Q847" s="1836"/>
      <c r="R847" s="1836"/>
      <c r="S847" s="1836"/>
      <c r="T847" s="1836"/>
      <c r="U847" s="1836"/>
      <c r="V847" s="1836"/>
      <c r="W847" s="1836"/>
      <c r="X847" s="1836"/>
      <c r="Y847" s="1836"/>
      <c r="Z847" s="1836"/>
    </row>
    <row r="848" spans="1:26" ht="15.75" customHeight="1">
      <c r="A848" s="1836"/>
      <c r="B848" s="1836"/>
      <c r="C848" s="1836"/>
      <c r="D848" s="1836"/>
      <c r="E848" s="1836"/>
      <c r="F848" s="1836"/>
      <c r="G848" s="1836"/>
      <c r="H848" s="1836"/>
      <c r="I848" s="1836"/>
      <c r="J848" s="1836"/>
      <c r="K848" s="1836"/>
      <c r="L848" s="1836"/>
      <c r="M848" s="1836"/>
      <c r="N848" s="1836"/>
      <c r="O848" s="1836"/>
      <c r="P848" s="1836"/>
      <c r="Q848" s="1836"/>
      <c r="R848" s="1836"/>
      <c r="S848" s="1836"/>
      <c r="T848" s="1836"/>
      <c r="U848" s="1836"/>
      <c r="V848" s="1836"/>
      <c r="W848" s="1836"/>
      <c r="X848" s="1836"/>
      <c r="Y848" s="1836"/>
      <c r="Z848" s="1836"/>
    </row>
    <row r="849" spans="1:26" ht="15.75" customHeight="1">
      <c r="A849" s="1836"/>
      <c r="B849" s="1836"/>
      <c r="C849" s="1836"/>
      <c r="D849" s="1836"/>
      <c r="E849" s="1836"/>
      <c r="F849" s="1836"/>
      <c r="G849" s="1836"/>
      <c r="H849" s="1836"/>
      <c r="I849" s="1836"/>
      <c r="J849" s="1836"/>
      <c r="K849" s="1836"/>
      <c r="L849" s="1836"/>
      <c r="M849" s="1836"/>
      <c r="N849" s="1836"/>
      <c r="O849" s="1836"/>
      <c r="P849" s="1836"/>
      <c r="Q849" s="1836"/>
      <c r="R849" s="1836"/>
      <c r="S849" s="1836"/>
      <c r="T849" s="1836"/>
      <c r="U849" s="1836"/>
      <c r="V849" s="1836"/>
      <c r="W849" s="1836"/>
      <c r="X849" s="1836"/>
      <c r="Y849" s="1836"/>
      <c r="Z849" s="1836"/>
    </row>
    <row r="850" spans="1:26" ht="15.75" customHeight="1">
      <c r="A850" s="1836"/>
      <c r="B850" s="1836"/>
      <c r="C850" s="1836"/>
      <c r="D850" s="1836"/>
      <c r="E850" s="1836"/>
      <c r="F850" s="1836"/>
      <c r="G850" s="1836"/>
      <c r="H850" s="1836"/>
      <c r="I850" s="1836"/>
      <c r="J850" s="1836"/>
      <c r="K850" s="1836"/>
      <c r="L850" s="1836"/>
      <c r="M850" s="1836"/>
      <c r="N850" s="1836"/>
      <c r="O850" s="1836"/>
      <c r="P850" s="1836"/>
      <c r="Q850" s="1836"/>
      <c r="R850" s="1836"/>
      <c r="S850" s="1836"/>
      <c r="T850" s="1836"/>
      <c r="U850" s="1836"/>
      <c r="V850" s="1836"/>
      <c r="W850" s="1836"/>
      <c r="X850" s="1836"/>
      <c r="Y850" s="1836"/>
      <c r="Z850" s="1836"/>
    </row>
    <row r="851" spans="1:26" ht="15.75" customHeight="1">
      <c r="A851" s="1836"/>
      <c r="B851" s="1836"/>
      <c r="C851" s="1836"/>
      <c r="D851" s="1836"/>
      <c r="E851" s="1836"/>
      <c r="F851" s="1836"/>
      <c r="G851" s="1836"/>
      <c r="H851" s="1836"/>
      <c r="I851" s="1836"/>
      <c r="J851" s="1836"/>
      <c r="K851" s="1836"/>
      <c r="L851" s="1836"/>
      <c r="M851" s="1836"/>
      <c r="N851" s="1836"/>
      <c r="O851" s="1836"/>
      <c r="P851" s="1836"/>
      <c r="Q851" s="1836"/>
      <c r="R851" s="1836"/>
      <c r="S851" s="1836"/>
      <c r="T851" s="1836"/>
      <c r="U851" s="1836"/>
      <c r="V851" s="1836"/>
      <c r="W851" s="1836"/>
      <c r="X851" s="1836"/>
      <c r="Y851" s="1836"/>
      <c r="Z851" s="1836"/>
    </row>
    <row r="852" spans="1:26" ht="15.75" customHeight="1">
      <c r="A852" s="1836"/>
      <c r="B852" s="1836"/>
      <c r="C852" s="1836"/>
      <c r="D852" s="1836"/>
      <c r="E852" s="1836"/>
      <c r="F852" s="1836"/>
      <c r="G852" s="1836"/>
      <c r="H852" s="1836"/>
      <c r="I852" s="1836"/>
      <c r="J852" s="1836"/>
      <c r="K852" s="1836"/>
      <c r="L852" s="1836"/>
      <c r="M852" s="1836"/>
      <c r="N852" s="1836"/>
      <c r="O852" s="1836"/>
      <c r="P852" s="1836"/>
      <c r="Q852" s="1836"/>
      <c r="R852" s="1836"/>
      <c r="S852" s="1836"/>
      <c r="T852" s="1836"/>
      <c r="U852" s="1836"/>
      <c r="V852" s="1836"/>
      <c r="W852" s="1836"/>
      <c r="X852" s="1836"/>
      <c r="Y852" s="1836"/>
      <c r="Z852" s="1836"/>
    </row>
    <row r="853" spans="1:26" ht="15.75" customHeight="1">
      <c r="A853" s="1836"/>
      <c r="B853" s="1836"/>
      <c r="C853" s="1836"/>
      <c r="D853" s="1836"/>
      <c r="E853" s="1836"/>
      <c r="F853" s="1836"/>
      <c r="G853" s="1836"/>
      <c r="H853" s="1836"/>
      <c r="I853" s="1836"/>
      <c r="J853" s="1836"/>
      <c r="K853" s="1836"/>
      <c r="L853" s="1836"/>
      <c r="M853" s="1836"/>
      <c r="N853" s="1836"/>
      <c r="O853" s="1836"/>
      <c r="P853" s="1836"/>
      <c r="Q853" s="1836"/>
      <c r="R853" s="1836"/>
      <c r="S853" s="1836"/>
      <c r="T853" s="1836"/>
      <c r="U853" s="1836"/>
      <c r="V853" s="1836"/>
      <c r="W853" s="1836"/>
      <c r="X853" s="1836"/>
      <c r="Y853" s="1836"/>
      <c r="Z853" s="1836"/>
    </row>
    <row r="854" spans="1:26" ht="15.75" customHeight="1">
      <c r="A854" s="1836"/>
      <c r="B854" s="1836"/>
      <c r="C854" s="1836"/>
      <c r="D854" s="1836"/>
      <c r="E854" s="1836"/>
      <c r="F854" s="1836"/>
      <c r="G854" s="1836"/>
      <c r="H854" s="1836"/>
      <c r="I854" s="1836"/>
      <c r="J854" s="1836"/>
      <c r="K854" s="1836"/>
      <c r="L854" s="1836"/>
      <c r="M854" s="1836"/>
      <c r="N854" s="1836"/>
      <c r="O854" s="1836"/>
      <c r="P854" s="1836"/>
      <c r="Q854" s="1836"/>
      <c r="R854" s="1836"/>
      <c r="S854" s="1836"/>
      <c r="T854" s="1836"/>
      <c r="U854" s="1836"/>
      <c r="V854" s="1836"/>
      <c r="W854" s="1836"/>
      <c r="X854" s="1836"/>
      <c r="Y854" s="1836"/>
      <c r="Z854" s="1836"/>
    </row>
    <row r="855" spans="1:26" ht="15.75" customHeight="1">
      <c r="A855" s="1836"/>
      <c r="B855" s="1836"/>
      <c r="C855" s="1836"/>
      <c r="D855" s="1836"/>
      <c r="E855" s="1836"/>
      <c r="F855" s="1836"/>
      <c r="G855" s="1836"/>
      <c r="H855" s="1836"/>
      <c r="I855" s="1836"/>
      <c r="J855" s="1836"/>
      <c r="K855" s="1836"/>
      <c r="L855" s="1836"/>
      <c r="M855" s="1836"/>
      <c r="N855" s="1836"/>
      <c r="O855" s="1836"/>
      <c r="P855" s="1836"/>
      <c r="Q855" s="1836"/>
      <c r="R855" s="1836"/>
      <c r="S855" s="1836"/>
      <c r="T855" s="1836"/>
      <c r="U855" s="1836"/>
      <c r="V855" s="1836"/>
      <c r="W855" s="1836"/>
      <c r="X855" s="1836"/>
      <c r="Y855" s="1836"/>
      <c r="Z855" s="1836"/>
    </row>
    <row r="856" spans="1:26" ht="15.75" customHeight="1">
      <c r="A856" s="1836"/>
      <c r="B856" s="1836"/>
      <c r="C856" s="1836"/>
      <c r="D856" s="1836"/>
      <c r="E856" s="1836"/>
      <c r="F856" s="1836"/>
      <c r="G856" s="1836"/>
      <c r="H856" s="1836"/>
      <c r="I856" s="1836"/>
      <c r="J856" s="1836"/>
      <c r="K856" s="1836"/>
      <c r="L856" s="1836"/>
      <c r="M856" s="1836"/>
      <c r="N856" s="1836"/>
      <c r="O856" s="1836"/>
      <c r="P856" s="1836"/>
      <c r="Q856" s="1836"/>
      <c r="R856" s="1836"/>
      <c r="S856" s="1836"/>
      <c r="T856" s="1836"/>
      <c r="U856" s="1836"/>
      <c r="V856" s="1836"/>
      <c r="W856" s="1836"/>
      <c r="X856" s="1836"/>
      <c r="Y856" s="1836"/>
      <c r="Z856" s="1836"/>
    </row>
    <row r="857" spans="1:26" ht="15.75" customHeight="1">
      <c r="A857" s="1836"/>
      <c r="B857" s="1836"/>
      <c r="C857" s="1836"/>
      <c r="D857" s="1836"/>
      <c r="E857" s="1836"/>
      <c r="F857" s="1836"/>
      <c r="G857" s="1836"/>
      <c r="H857" s="1836"/>
      <c r="I857" s="1836"/>
      <c r="J857" s="1836"/>
      <c r="K857" s="1836"/>
      <c r="L857" s="1836"/>
      <c r="M857" s="1836"/>
      <c r="N857" s="1836"/>
      <c r="O857" s="1836"/>
      <c r="P857" s="1836"/>
      <c r="Q857" s="1836"/>
      <c r="R857" s="1836"/>
      <c r="S857" s="1836"/>
      <c r="T857" s="1836"/>
      <c r="U857" s="1836"/>
      <c r="V857" s="1836"/>
      <c r="W857" s="1836"/>
      <c r="X857" s="1836"/>
      <c r="Y857" s="1836"/>
      <c r="Z857" s="1836"/>
    </row>
    <row r="858" spans="1:26" ht="15.75" customHeight="1">
      <c r="A858" s="1836"/>
      <c r="B858" s="1836"/>
      <c r="C858" s="1836"/>
      <c r="D858" s="1836"/>
      <c r="E858" s="1836"/>
      <c r="F858" s="1836"/>
      <c r="G858" s="1836"/>
      <c r="H858" s="1836"/>
      <c r="I858" s="1836"/>
      <c r="J858" s="1836"/>
      <c r="K858" s="1836"/>
      <c r="L858" s="1836"/>
      <c r="M858" s="1836"/>
      <c r="N858" s="1836"/>
      <c r="O858" s="1836"/>
      <c r="P858" s="1836"/>
      <c r="Q858" s="1836"/>
      <c r="R858" s="1836"/>
      <c r="S858" s="1836"/>
      <c r="T858" s="1836"/>
      <c r="U858" s="1836"/>
      <c r="V858" s="1836"/>
      <c r="W858" s="1836"/>
      <c r="X858" s="1836"/>
      <c r="Y858" s="1836"/>
      <c r="Z858" s="1836"/>
    </row>
    <row r="859" spans="1:26" ht="15.75" customHeight="1">
      <c r="A859" s="1836"/>
      <c r="B859" s="1836"/>
      <c r="C859" s="1836"/>
      <c r="D859" s="1836"/>
      <c r="E859" s="1836"/>
      <c r="F859" s="1836"/>
      <c r="G859" s="1836"/>
      <c r="H859" s="1836"/>
      <c r="I859" s="1836"/>
      <c r="J859" s="1836"/>
      <c r="K859" s="1836"/>
      <c r="L859" s="1836"/>
      <c r="M859" s="1836"/>
      <c r="N859" s="1836"/>
      <c r="O859" s="1836"/>
      <c r="P859" s="1836"/>
      <c r="Q859" s="1836"/>
      <c r="R859" s="1836"/>
      <c r="S859" s="1836"/>
      <c r="T859" s="1836"/>
      <c r="U859" s="1836"/>
      <c r="V859" s="1836"/>
      <c r="W859" s="1836"/>
      <c r="X859" s="1836"/>
      <c r="Y859" s="1836"/>
      <c r="Z859" s="1836"/>
    </row>
    <row r="860" spans="1:26" ht="15.75" customHeight="1">
      <c r="A860" s="1836"/>
      <c r="B860" s="1836"/>
      <c r="C860" s="1836"/>
      <c r="D860" s="1836"/>
      <c r="E860" s="1836"/>
      <c r="F860" s="1836"/>
      <c r="G860" s="1836"/>
      <c r="H860" s="1836"/>
      <c r="I860" s="1836"/>
      <c r="J860" s="1836"/>
      <c r="K860" s="1836"/>
      <c r="L860" s="1836"/>
      <c r="M860" s="1836"/>
      <c r="N860" s="1836"/>
      <c r="O860" s="1836"/>
      <c r="P860" s="1836"/>
      <c r="Q860" s="1836"/>
      <c r="R860" s="1836"/>
      <c r="S860" s="1836"/>
      <c r="T860" s="1836"/>
      <c r="U860" s="1836"/>
      <c r="V860" s="1836"/>
      <c r="W860" s="1836"/>
      <c r="X860" s="1836"/>
      <c r="Y860" s="1836"/>
      <c r="Z860" s="1836"/>
    </row>
    <row r="861" spans="1:26" ht="15.75" customHeight="1">
      <c r="A861" s="1836"/>
      <c r="B861" s="1836"/>
      <c r="C861" s="1836"/>
      <c r="D861" s="1836"/>
      <c r="E861" s="1836"/>
      <c r="F861" s="1836"/>
      <c r="G861" s="1836"/>
      <c r="H861" s="1836"/>
      <c r="I861" s="1836"/>
      <c r="J861" s="1836"/>
      <c r="K861" s="1836"/>
      <c r="L861" s="1836"/>
      <c r="M861" s="1836"/>
      <c r="N861" s="1836"/>
      <c r="O861" s="1836"/>
      <c r="P861" s="1836"/>
      <c r="Q861" s="1836"/>
      <c r="R861" s="1836"/>
      <c r="S861" s="1836"/>
      <c r="T861" s="1836"/>
      <c r="U861" s="1836"/>
      <c r="V861" s="1836"/>
      <c r="W861" s="1836"/>
      <c r="X861" s="1836"/>
      <c r="Y861" s="1836"/>
      <c r="Z861" s="1836"/>
    </row>
    <row r="862" spans="1:26" ht="15.75" customHeight="1">
      <c r="A862" s="1836"/>
      <c r="B862" s="1836"/>
      <c r="C862" s="1836"/>
      <c r="D862" s="1836"/>
      <c r="E862" s="1836"/>
      <c r="F862" s="1836"/>
      <c r="G862" s="1836"/>
      <c r="H862" s="1836"/>
      <c r="I862" s="1836"/>
      <c r="J862" s="1836"/>
      <c r="K862" s="1836"/>
      <c r="L862" s="1836"/>
      <c r="M862" s="1836"/>
      <c r="N862" s="1836"/>
      <c r="O862" s="1836"/>
      <c r="P862" s="1836"/>
      <c r="Q862" s="1836"/>
      <c r="R862" s="1836"/>
      <c r="S862" s="1836"/>
      <c r="T862" s="1836"/>
      <c r="U862" s="1836"/>
      <c r="V862" s="1836"/>
      <c r="W862" s="1836"/>
      <c r="X862" s="1836"/>
      <c r="Y862" s="1836"/>
      <c r="Z862" s="1836"/>
    </row>
    <row r="863" spans="1:26" ht="15.75" customHeight="1">
      <c r="A863" s="1836"/>
      <c r="B863" s="1836"/>
      <c r="C863" s="1836"/>
      <c r="D863" s="1836"/>
      <c r="E863" s="1836"/>
      <c r="F863" s="1836"/>
      <c r="G863" s="1836"/>
      <c r="H863" s="1836"/>
      <c r="I863" s="1836"/>
      <c r="J863" s="1836"/>
      <c r="K863" s="1836"/>
      <c r="L863" s="1836"/>
      <c r="M863" s="1836"/>
      <c r="N863" s="1836"/>
      <c r="O863" s="1836"/>
      <c r="P863" s="1836"/>
      <c r="Q863" s="1836"/>
      <c r="R863" s="1836"/>
      <c r="S863" s="1836"/>
      <c r="T863" s="1836"/>
      <c r="U863" s="1836"/>
      <c r="V863" s="1836"/>
      <c r="W863" s="1836"/>
      <c r="X863" s="1836"/>
      <c r="Y863" s="1836"/>
      <c r="Z863" s="1836"/>
    </row>
    <row r="864" spans="1:26" ht="15.75" customHeight="1">
      <c r="A864" s="1836"/>
      <c r="B864" s="1836"/>
      <c r="C864" s="1836"/>
      <c r="D864" s="1836"/>
      <c r="E864" s="1836"/>
      <c r="F864" s="1836"/>
      <c r="G864" s="1836"/>
      <c r="H864" s="1836"/>
      <c r="I864" s="1836"/>
      <c r="J864" s="1836"/>
      <c r="K864" s="1836"/>
      <c r="L864" s="1836"/>
      <c r="M864" s="1836"/>
      <c r="N864" s="1836"/>
      <c r="O864" s="1836"/>
      <c r="P864" s="1836"/>
      <c r="Q864" s="1836"/>
      <c r="R864" s="1836"/>
      <c r="S864" s="1836"/>
      <c r="T864" s="1836"/>
      <c r="U864" s="1836"/>
      <c r="V864" s="1836"/>
      <c r="W864" s="1836"/>
      <c r="X864" s="1836"/>
      <c r="Y864" s="1836"/>
      <c r="Z864" s="1836"/>
    </row>
    <row r="865" spans="1:26" ht="15.75" customHeight="1">
      <c r="A865" s="1836"/>
      <c r="B865" s="1836"/>
      <c r="C865" s="1836"/>
      <c r="D865" s="1836"/>
      <c r="E865" s="1836"/>
      <c r="F865" s="1836"/>
      <c r="G865" s="1836"/>
      <c r="H865" s="1836"/>
      <c r="I865" s="1836"/>
      <c r="J865" s="1836"/>
      <c r="K865" s="1836"/>
      <c r="L865" s="1836"/>
      <c r="M865" s="1836"/>
      <c r="N865" s="1836"/>
      <c r="O865" s="1836"/>
      <c r="P865" s="1836"/>
      <c r="Q865" s="1836"/>
      <c r="R865" s="1836"/>
      <c r="S865" s="1836"/>
      <c r="T865" s="1836"/>
      <c r="U865" s="1836"/>
      <c r="V865" s="1836"/>
      <c r="W865" s="1836"/>
      <c r="X865" s="1836"/>
      <c r="Y865" s="1836"/>
      <c r="Z865" s="1836"/>
    </row>
    <row r="866" spans="1:26" ht="15.75" customHeight="1">
      <c r="A866" s="1836"/>
      <c r="B866" s="1836"/>
      <c r="C866" s="1836"/>
      <c r="D866" s="1836"/>
      <c r="E866" s="1836"/>
      <c r="F866" s="1836"/>
      <c r="G866" s="1836"/>
      <c r="H866" s="1836"/>
      <c r="I866" s="1836"/>
      <c r="J866" s="1836"/>
      <c r="K866" s="1836"/>
      <c r="L866" s="1836"/>
      <c r="M866" s="1836"/>
      <c r="N866" s="1836"/>
      <c r="O866" s="1836"/>
      <c r="P866" s="1836"/>
      <c r="Q866" s="1836"/>
      <c r="R866" s="1836"/>
      <c r="S866" s="1836"/>
      <c r="T866" s="1836"/>
      <c r="U866" s="1836"/>
      <c r="V866" s="1836"/>
      <c r="W866" s="1836"/>
      <c r="X866" s="1836"/>
      <c r="Y866" s="1836"/>
      <c r="Z866" s="1836"/>
    </row>
    <row r="867" spans="1:26" ht="15.75" customHeight="1">
      <c r="A867" s="1836"/>
      <c r="B867" s="1836"/>
      <c r="C867" s="1836"/>
      <c r="D867" s="1836"/>
      <c r="E867" s="1836"/>
      <c r="F867" s="1836"/>
      <c r="G867" s="1836"/>
      <c r="H867" s="1836"/>
      <c r="I867" s="1836"/>
      <c r="J867" s="1836"/>
      <c r="K867" s="1836"/>
      <c r="L867" s="1836"/>
      <c r="M867" s="1836"/>
      <c r="N867" s="1836"/>
      <c r="O867" s="1836"/>
      <c r="P867" s="1836"/>
      <c r="Q867" s="1836"/>
      <c r="R867" s="1836"/>
      <c r="S867" s="1836"/>
      <c r="T867" s="1836"/>
      <c r="U867" s="1836"/>
      <c r="V867" s="1836"/>
      <c r="W867" s="1836"/>
      <c r="X867" s="1836"/>
      <c r="Y867" s="1836"/>
      <c r="Z867" s="1836"/>
    </row>
    <row r="868" spans="1:26" ht="15.75" customHeight="1">
      <c r="A868" s="1836"/>
      <c r="B868" s="1836"/>
      <c r="C868" s="1836"/>
      <c r="D868" s="1836"/>
      <c r="E868" s="1836"/>
      <c r="F868" s="1836"/>
      <c r="G868" s="1836"/>
      <c r="H868" s="1836"/>
      <c r="I868" s="1836"/>
      <c r="J868" s="1836"/>
      <c r="K868" s="1836"/>
      <c r="L868" s="1836"/>
      <c r="M868" s="1836"/>
      <c r="N868" s="1836"/>
      <c r="O868" s="1836"/>
      <c r="P868" s="1836"/>
      <c r="Q868" s="1836"/>
      <c r="R868" s="1836"/>
      <c r="S868" s="1836"/>
      <c r="T868" s="1836"/>
      <c r="U868" s="1836"/>
      <c r="V868" s="1836"/>
      <c r="W868" s="1836"/>
      <c r="X868" s="1836"/>
      <c r="Y868" s="1836"/>
      <c r="Z868" s="1836"/>
    </row>
    <row r="869" spans="1:26" ht="15.75" customHeight="1">
      <c r="A869" s="1836"/>
      <c r="B869" s="1836"/>
      <c r="C869" s="1836"/>
      <c r="D869" s="1836"/>
      <c r="E869" s="1836"/>
      <c r="F869" s="1836"/>
      <c r="G869" s="1836"/>
      <c r="H869" s="1836"/>
      <c r="I869" s="1836"/>
      <c r="J869" s="1836"/>
      <c r="K869" s="1836"/>
      <c r="L869" s="1836"/>
      <c r="M869" s="1836"/>
      <c r="N869" s="1836"/>
      <c r="O869" s="1836"/>
      <c r="P869" s="1836"/>
      <c r="Q869" s="1836"/>
      <c r="R869" s="1836"/>
      <c r="S869" s="1836"/>
      <c r="T869" s="1836"/>
      <c r="U869" s="1836"/>
      <c r="V869" s="1836"/>
      <c r="W869" s="1836"/>
      <c r="X869" s="1836"/>
      <c r="Y869" s="1836"/>
      <c r="Z869" s="1836"/>
    </row>
    <row r="870" spans="1:26" ht="15.75" customHeight="1">
      <c r="A870" s="1836"/>
      <c r="B870" s="1836"/>
      <c r="C870" s="1836"/>
      <c r="D870" s="1836"/>
      <c r="E870" s="1836"/>
      <c r="F870" s="1836"/>
      <c r="G870" s="1836"/>
      <c r="H870" s="1836"/>
      <c r="I870" s="1836"/>
      <c r="J870" s="1836"/>
      <c r="K870" s="1836"/>
      <c r="L870" s="1836"/>
      <c r="M870" s="1836"/>
      <c r="N870" s="1836"/>
      <c r="O870" s="1836"/>
      <c r="P870" s="1836"/>
      <c r="Q870" s="1836"/>
      <c r="R870" s="1836"/>
      <c r="S870" s="1836"/>
      <c r="T870" s="1836"/>
      <c r="U870" s="1836"/>
      <c r="V870" s="1836"/>
      <c r="W870" s="1836"/>
      <c r="X870" s="1836"/>
      <c r="Y870" s="1836"/>
      <c r="Z870" s="1836"/>
    </row>
    <row r="871" spans="1:26" ht="15.75" customHeight="1">
      <c r="A871" s="1836"/>
      <c r="B871" s="1836"/>
      <c r="C871" s="1836"/>
      <c r="D871" s="1836"/>
      <c r="E871" s="1836"/>
      <c r="F871" s="1836"/>
      <c r="G871" s="1836"/>
      <c r="H871" s="1836"/>
      <c r="I871" s="1836"/>
      <c r="J871" s="1836"/>
      <c r="K871" s="1836"/>
      <c r="L871" s="1836"/>
      <c r="M871" s="1836"/>
      <c r="N871" s="1836"/>
      <c r="O871" s="1836"/>
      <c r="P871" s="1836"/>
      <c r="Q871" s="1836"/>
      <c r="R871" s="1836"/>
      <c r="S871" s="1836"/>
      <c r="T871" s="1836"/>
      <c r="U871" s="1836"/>
      <c r="V871" s="1836"/>
      <c r="W871" s="1836"/>
      <c r="X871" s="1836"/>
      <c r="Y871" s="1836"/>
      <c r="Z871" s="1836"/>
    </row>
    <row r="872" spans="1:26" ht="15.75" customHeight="1">
      <c r="A872" s="1836"/>
      <c r="B872" s="1836"/>
      <c r="C872" s="1836"/>
      <c r="D872" s="1836"/>
      <c r="E872" s="1836"/>
      <c r="F872" s="1836"/>
      <c r="G872" s="1836"/>
      <c r="H872" s="1836"/>
      <c r="I872" s="1836"/>
      <c r="J872" s="1836"/>
      <c r="K872" s="1836"/>
      <c r="L872" s="1836"/>
      <c r="M872" s="1836"/>
      <c r="N872" s="1836"/>
      <c r="O872" s="1836"/>
      <c r="P872" s="1836"/>
      <c r="Q872" s="1836"/>
      <c r="R872" s="1836"/>
      <c r="S872" s="1836"/>
      <c r="T872" s="1836"/>
      <c r="U872" s="1836"/>
      <c r="V872" s="1836"/>
      <c r="W872" s="1836"/>
      <c r="X872" s="1836"/>
      <c r="Y872" s="1836"/>
      <c r="Z872" s="1836"/>
    </row>
    <row r="873" spans="1:26" ht="15.75" customHeight="1">
      <c r="A873" s="1836"/>
      <c r="B873" s="1836"/>
      <c r="C873" s="1836"/>
      <c r="D873" s="1836"/>
      <c r="E873" s="1836"/>
      <c r="F873" s="1836"/>
      <c r="G873" s="1836"/>
      <c r="H873" s="1836"/>
      <c r="I873" s="1836"/>
      <c r="J873" s="1836"/>
      <c r="K873" s="1836"/>
      <c r="L873" s="1836"/>
      <c r="M873" s="1836"/>
      <c r="N873" s="1836"/>
      <c r="O873" s="1836"/>
      <c r="P873" s="1836"/>
      <c r="Q873" s="1836"/>
      <c r="R873" s="1836"/>
      <c r="S873" s="1836"/>
      <c r="T873" s="1836"/>
      <c r="U873" s="1836"/>
      <c r="V873" s="1836"/>
      <c r="W873" s="1836"/>
      <c r="X873" s="1836"/>
      <c r="Y873" s="1836"/>
      <c r="Z873" s="1836"/>
    </row>
    <row r="874" spans="1:26" ht="15.75" customHeight="1">
      <c r="A874" s="1836"/>
      <c r="B874" s="1836"/>
      <c r="C874" s="1836"/>
      <c r="D874" s="1836"/>
      <c r="E874" s="1836"/>
      <c r="F874" s="1836"/>
      <c r="G874" s="1836"/>
      <c r="H874" s="1836"/>
      <c r="I874" s="1836"/>
      <c r="J874" s="1836"/>
      <c r="K874" s="1836"/>
      <c r="L874" s="1836"/>
      <c r="M874" s="1836"/>
      <c r="N874" s="1836"/>
      <c r="O874" s="1836"/>
      <c r="P874" s="1836"/>
      <c r="Q874" s="1836"/>
      <c r="R874" s="1836"/>
      <c r="S874" s="1836"/>
      <c r="T874" s="1836"/>
      <c r="U874" s="1836"/>
      <c r="V874" s="1836"/>
      <c r="W874" s="1836"/>
      <c r="X874" s="1836"/>
      <c r="Y874" s="1836"/>
      <c r="Z874" s="1836"/>
    </row>
    <row r="875" spans="1:26" ht="15.75" customHeight="1">
      <c r="A875" s="1836"/>
      <c r="B875" s="1836"/>
      <c r="C875" s="1836"/>
      <c r="D875" s="1836"/>
      <c r="E875" s="1836"/>
      <c r="F875" s="1836"/>
      <c r="G875" s="1836"/>
      <c r="H875" s="1836"/>
      <c r="I875" s="1836"/>
      <c r="J875" s="1836"/>
      <c r="K875" s="1836"/>
      <c r="L875" s="1836"/>
      <c r="M875" s="1836"/>
      <c r="N875" s="1836"/>
      <c r="O875" s="1836"/>
      <c r="P875" s="1836"/>
      <c r="Q875" s="1836"/>
      <c r="R875" s="1836"/>
      <c r="S875" s="1836"/>
      <c r="T875" s="1836"/>
      <c r="U875" s="1836"/>
      <c r="V875" s="1836"/>
      <c r="W875" s="1836"/>
      <c r="X875" s="1836"/>
      <c r="Y875" s="1836"/>
      <c r="Z875" s="1836"/>
    </row>
    <row r="876" spans="1:26" ht="15.75" customHeight="1">
      <c r="A876" s="1836"/>
      <c r="B876" s="1836"/>
      <c r="C876" s="1836"/>
      <c r="D876" s="1836"/>
      <c r="E876" s="1836"/>
      <c r="F876" s="1836"/>
      <c r="G876" s="1836"/>
      <c r="H876" s="1836"/>
      <c r="I876" s="1836"/>
      <c r="J876" s="1836"/>
      <c r="K876" s="1836"/>
      <c r="L876" s="1836"/>
      <c r="M876" s="1836"/>
      <c r="N876" s="1836"/>
      <c r="O876" s="1836"/>
      <c r="P876" s="1836"/>
      <c r="Q876" s="1836"/>
      <c r="R876" s="1836"/>
      <c r="S876" s="1836"/>
      <c r="T876" s="1836"/>
      <c r="U876" s="1836"/>
      <c r="V876" s="1836"/>
      <c r="W876" s="1836"/>
      <c r="X876" s="1836"/>
      <c r="Y876" s="1836"/>
      <c r="Z876" s="1836"/>
    </row>
    <row r="877" spans="1:26" ht="15.75" customHeight="1">
      <c r="A877" s="1836"/>
      <c r="B877" s="1836"/>
      <c r="C877" s="1836"/>
      <c r="D877" s="1836"/>
      <c r="E877" s="1836"/>
      <c r="F877" s="1836"/>
      <c r="G877" s="1836"/>
      <c r="H877" s="1836"/>
      <c r="I877" s="1836"/>
      <c r="J877" s="1836"/>
      <c r="K877" s="1836"/>
      <c r="L877" s="1836"/>
      <c r="M877" s="1836"/>
      <c r="N877" s="1836"/>
      <c r="O877" s="1836"/>
      <c r="P877" s="1836"/>
      <c r="Q877" s="1836"/>
      <c r="R877" s="1836"/>
      <c r="S877" s="1836"/>
      <c r="T877" s="1836"/>
      <c r="U877" s="1836"/>
      <c r="V877" s="1836"/>
      <c r="W877" s="1836"/>
      <c r="X877" s="1836"/>
      <c r="Y877" s="1836"/>
      <c r="Z877" s="1836"/>
    </row>
    <row r="878" spans="1:26" ht="15.75" customHeight="1">
      <c r="A878" s="1836"/>
      <c r="B878" s="1836"/>
      <c r="C878" s="1836"/>
      <c r="D878" s="1836"/>
      <c r="E878" s="1836"/>
      <c r="F878" s="1836"/>
      <c r="G878" s="1836"/>
      <c r="H878" s="1836"/>
      <c r="I878" s="1836"/>
      <c r="J878" s="1836"/>
      <c r="K878" s="1836"/>
      <c r="L878" s="1836"/>
      <c r="M878" s="1836"/>
      <c r="N878" s="1836"/>
      <c r="O878" s="1836"/>
      <c r="P878" s="1836"/>
      <c r="Q878" s="1836"/>
      <c r="R878" s="1836"/>
      <c r="S878" s="1836"/>
      <c r="T878" s="1836"/>
      <c r="U878" s="1836"/>
      <c r="V878" s="1836"/>
      <c r="W878" s="1836"/>
      <c r="X878" s="1836"/>
      <c r="Y878" s="1836"/>
      <c r="Z878" s="1836"/>
    </row>
    <row r="879" spans="1:26" ht="15.75" customHeight="1">
      <c r="A879" s="1836"/>
      <c r="B879" s="1836"/>
      <c r="C879" s="1836"/>
      <c r="D879" s="1836"/>
      <c r="E879" s="1836"/>
      <c r="F879" s="1836"/>
      <c r="G879" s="1836"/>
      <c r="H879" s="1836"/>
      <c r="I879" s="1836"/>
      <c r="J879" s="1836"/>
      <c r="K879" s="1836"/>
      <c r="L879" s="1836"/>
      <c r="M879" s="1836"/>
      <c r="N879" s="1836"/>
      <c r="O879" s="1836"/>
      <c r="P879" s="1836"/>
      <c r="Q879" s="1836"/>
      <c r="R879" s="1836"/>
      <c r="S879" s="1836"/>
      <c r="T879" s="1836"/>
      <c r="U879" s="1836"/>
      <c r="V879" s="1836"/>
      <c r="W879" s="1836"/>
      <c r="X879" s="1836"/>
      <c r="Y879" s="1836"/>
      <c r="Z879" s="1836"/>
    </row>
    <row r="880" spans="1:26" ht="15.75" customHeight="1">
      <c r="A880" s="1836"/>
      <c r="B880" s="1836"/>
      <c r="C880" s="1836"/>
      <c r="D880" s="1836"/>
      <c r="E880" s="1836"/>
      <c r="F880" s="1836"/>
      <c r="G880" s="1836"/>
      <c r="H880" s="1836"/>
      <c r="I880" s="1836"/>
      <c r="J880" s="1836"/>
      <c r="K880" s="1836"/>
      <c r="L880" s="1836"/>
      <c r="M880" s="1836"/>
      <c r="N880" s="1836"/>
      <c r="O880" s="1836"/>
      <c r="P880" s="1836"/>
      <c r="Q880" s="1836"/>
      <c r="R880" s="1836"/>
      <c r="S880" s="1836"/>
      <c r="T880" s="1836"/>
      <c r="U880" s="1836"/>
      <c r="V880" s="1836"/>
      <c r="W880" s="1836"/>
      <c r="X880" s="1836"/>
      <c r="Y880" s="1836"/>
      <c r="Z880" s="1836"/>
    </row>
    <row r="881" spans="1:26" ht="15.75" customHeight="1">
      <c r="A881" s="1836"/>
      <c r="B881" s="1836"/>
      <c r="C881" s="1836"/>
      <c r="D881" s="1836"/>
      <c r="E881" s="1836"/>
      <c r="F881" s="1836"/>
      <c r="G881" s="1836"/>
      <c r="H881" s="1836"/>
      <c r="I881" s="1836"/>
      <c r="J881" s="1836"/>
      <c r="K881" s="1836"/>
      <c r="L881" s="1836"/>
      <c r="M881" s="1836"/>
      <c r="N881" s="1836"/>
      <c r="O881" s="1836"/>
      <c r="P881" s="1836"/>
      <c r="Q881" s="1836"/>
      <c r="R881" s="1836"/>
      <c r="S881" s="1836"/>
      <c r="T881" s="1836"/>
      <c r="U881" s="1836"/>
      <c r="V881" s="1836"/>
      <c r="W881" s="1836"/>
      <c r="X881" s="1836"/>
      <c r="Y881" s="1836"/>
      <c r="Z881" s="1836"/>
    </row>
    <row r="882" spans="1:26" ht="15.75" customHeight="1">
      <c r="A882" s="1836"/>
      <c r="B882" s="1836"/>
      <c r="C882" s="1836"/>
      <c r="D882" s="1836"/>
      <c r="E882" s="1836"/>
      <c r="F882" s="1836"/>
      <c r="G882" s="1836"/>
      <c r="H882" s="1836"/>
      <c r="I882" s="1836"/>
      <c r="J882" s="1836"/>
      <c r="K882" s="1836"/>
      <c r="L882" s="1836"/>
      <c r="M882" s="1836"/>
      <c r="N882" s="1836"/>
      <c r="O882" s="1836"/>
      <c r="P882" s="1836"/>
      <c r="Q882" s="1836"/>
      <c r="R882" s="1836"/>
      <c r="S882" s="1836"/>
      <c r="T882" s="1836"/>
      <c r="U882" s="1836"/>
      <c r="V882" s="1836"/>
      <c r="W882" s="1836"/>
      <c r="X882" s="1836"/>
      <c r="Y882" s="1836"/>
      <c r="Z882" s="1836"/>
    </row>
    <row r="883" spans="1:26" ht="15.75" customHeight="1">
      <c r="A883" s="1836"/>
      <c r="B883" s="1836"/>
      <c r="C883" s="1836"/>
      <c r="D883" s="1836"/>
      <c r="E883" s="1836"/>
      <c r="F883" s="1836"/>
      <c r="G883" s="1836"/>
      <c r="H883" s="1836"/>
      <c r="I883" s="1836"/>
      <c r="J883" s="1836"/>
      <c r="K883" s="1836"/>
      <c r="L883" s="1836"/>
      <c r="M883" s="1836"/>
      <c r="N883" s="1836"/>
      <c r="O883" s="1836"/>
      <c r="P883" s="1836"/>
      <c r="Q883" s="1836"/>
      <c r="R883" s="1836"/>
      <c r="S883" s="1836"/>
      <c r="T883" s="1836"/>
      <c r="U883" s="1836"/>
      <c r="V883" s="1836"/>
      <c r="W883" s="1836"/>
      <c r="X883" s="1836"/>
      <c r="Y883" s="1836"/>
      <c r="Z883" s="1836"/>
    </row>
    <row r="884" spans="1:26" ht="15.75" customHeight="1">
      <c r="A884" s="1836"/>
      <c r="B884" s="1836"/>
      <c r="C884" s="1836"/>
      <c r="D884" s="1836"/>
      <c r="E884" s="1836"/>
      <c r="F884" s="1836"/>
      <c r="G884" s="1836"/>
      <c r="H884" s="1836"/>
      <c r="I884" s="1836"/>
      <c r="J884" s="1836"/>
      <c r="K884" s="1836"/>
      <c r="L884" s="1836"/>
      <c r="M884" s="1836"/>
      <c r="N884" s="1836"/>
      <c r="O884" s="1836"/>
      <c r="P884" s="1836"/>
      <c r="Q884" s="1836"/>
      <c r="R884" s="1836"/>
      <c r="S884" s="1836"/>
      <c r="T884" s="1836"/>
      <c r="U884" s="1836"/>
      <c r="V884" s="1836"/>
      <c r="W884" s="1836"/>
      <c r="X884" s="1836"/>
      <c r="Y884" s="1836"/>
      <c r="Z884" s="1836"/>
    </row>
    <row r="885" spans="1:26" ht="15.75" customHeight="1">
      <c r="A885" s="1836"/>
      <c r="B885" s="1836"/>
      <c r="C885" s="1836"/>
      <c r="D885" s="1836"/>
      <c r="E885" s="1836"/>
      <c r="F885" s="1836"/>
      <c r="G885" s="1836"/>
      <c r="H885" s="1836"/>
      <c r="I885" s="1836"/>
      <c r="J885" s="1836"/>
      <c r="K885" s="1836"/>
      <c r="L885" s="1836"/>
      <c r="M885" s="1836"/>
      <c r="N885" s="1836"/>
      <c r="O885" s="1836"/>
      <c r="P885" s="1836"/>
      <c r="Q885" s="1836"/>
      <c r="R885" s="1836"/>
      <c r="S885" s="1836"/>
      <c r="T885" s="1836"/>
      <c r="U885" s="1836"/>
      <c r="V885" s="1836"/>
      <c r="W885" s="1836"/>
      <c r="X885" s="1836"/>
      <c r="Y885" s="1836"/>
      <c r="Z885" s="1836"/>
    </row>
    <row r="886" spans="1:26" ht="15.75" customHeight="1">
      <c r="A886" s="1836"/>
      <c r="B886" s="1836"/>
      <c r="C886" s="1836"/>
      <c r="D886" s="1836"/>
      <c r="E886" s="1836"/>
      <c r="F886" s="1836"/>
      <c r="G886" s="1836"/>
      <c r="H886" s="1836"/>
      <c r="I886" s="1836"/>
      <c r="J886" s="1836"/>
      <c r="K886" s="1836"/>
      <c r="L886" s="1836"/>
      <c r="M886" s="1836"/>
      <c r="N886" s="1836"/>
      <c r="O886" s="1836"/>
      <c r="P886" s="1836"/>
      <c r="Q886" s="1836"/>
      <c r="R886" s="1836"/>
      <c r="S886" s="1836"/>
      <c r="T886" s="1836"/>
      <c r="U886" s="1836"/>
      <c r="V886" s="1836"/>
      <c r="W886" s="1836"/>
      <c r="X886" s="1836"/>
      <c r="Y886" s="1836"/>
      <c r="Z886" s="1836"/>
    </row>
    <row r="887" spans="1:26" ht="15.75" customHeight="1">
      <c r="A887" s="1836"/>
      <c r="B887" s="1836"/>
      <c r="C887" s="1836"/>
      <c r="D887" s="1836"/>
      <c r="E887" s="1836"/>
      <c r="F887" s="1836"/>
      <c r="G887" s="1836"/>
      <c r="H887" s="1836"/>
      <c r="I887" s="1836"/>
      <c r="J887" s="1836"/>
      <c r="K887" s="1836"/>
      <c r="L887" s="1836"/>
      <c r="M887" s="1836"/>
      <c r="N887" s="1836"/>
      <c r="O887" s="1836"/>
      <c r="P887" s="1836"/>
      <c r="Q887" s="1836"/>
      <c r="R887" s="1836"/>
      <c r="S887" s="1836"/>
      <c r="T887" s="1836"/>
      <c r="U887" s="1836"/>
      <c r="V887" s="1836"/>
      <c r="W887" s="1836"/>
      <c r="X887" s="1836"/>
      <c r="Y887" s="1836"/>
      <c r="Z887" s="1836"/>
    </row>
    <row r="888" spans="1:26" ht="15.75" customHeight="1">
      <c r="A888" s="1836"/>
      <c r="B888" s="1836"/>
      <c r="C888" s="1836"/>
      <c r="D888" s="1836"/>
      <c r="E888" s="1836"/>
      <c r="F888" s="1836"/>
      <c r="G888" s="1836"/>
      <c r="H888" s="1836"/>
      <c r="I888" s="1836"/>
      <c r="J888" s="1836"/>
      <c r="K888" s="1836"/>
      <c r="L888" s="1836"/>
      <c r="M888" s="1836"/>
      <c r="N888" s="1836"/>
      <c r="O888" s="1836"/>
      <c r="P888" s="1836"/>
      <c r="Q888" s="1836"/>
      <c r="R888" s="1836"/>
      <c r="S888" s="1836"/>
      <c r="T888" s="1836"/>
      <c r="U888" s="1836"/>
      <c r="V888" s="1836"/>
      <c r="W888" s="1836"/>
      <c r="X888" s="1836"/>
      <c r="Y888" s="1836"/>
      <c r="Z888" s="1836"/>
    </row>
    <row r="889" spans="1:26" ht="15.75" customHeight="1">
      <c r="A889" s="1836"/>
      <c r="B889" s="1836"/>
      <c r="C889" s="1836"/>
      <c r="D889" s="1836"/>
      <c r="E889" s="1836"/>
      <c r="F889" s="1836"/>
      <c r="G889" s="1836"/>
      <c r="H889" s="1836"/>
      <c r="I889" s="1836"/>
      <c r="J889" s="1836"/>
      <c r="K889" s="1836"/>
      <c r="L889" s="1836"/>
      <c r="M889" s="1836"/>
      <c r="N889" s="1836"/>
      <c r="O889" s="1836"/>
      <c r="P889" s="1836"/>
      <c r="Q889" s="1836"/>
      <c r="R889" s="1836"/>
      <c r="S889" s="1836"/>
      <c r="T889" s="1836"/>
      <c r="U889" s="1836"/>
      <c r="V889" s="1836"/>
      <c r="W889" s="1836"/>
      <c r="X889" s="1836"/>
      <c r="Y889" s="1836"/>
      <c r="Z889" s="1836"/>
    </row>
    <row r="890" spans="1:26" ht="15.75" customHeight="1">
      <c r="A890" s="1836"/>
      <c r="B890" s="1836"/>
      <c r="C890" s="1836"/>
      <c r="D890" s="1836"/>
      <c r="E890" s="1836"/>
      <c r="F890" s="1836"/>
      <c r="G890" s="1836"/>
      <c r="H890" s="1836"/>
      <c r="I890" s="1836"/>
      <c r="J890" s="1836"/>
      <c r="K890" s="1836"/>
      <c r="L890" s="1836"/>
      <c r="M890" s="1836"/>
      <c r="N890" s="1836"/>
      <c r="O890" s="1836"/>
      <c r="P890" s="1836"/>
      <c r="Q890" s="1836"/>
      <c r="R890" s="1836"/>
      <c r="S890" s="1836"/>
      <c r="T890" s="1836"/>
      <c r="U890" s="1836"/>
      <c r="V890" s="1836"/>
      <c r="W890" s="1836"/>
      <c r="X890" s="1836"/>
      <c r="Y890" s="1836"/>
      <c r="Z890" s="1836"/>
    </row>
    <row r="891" spans="1:26" ht="15.75" customHeight="1">
      <c r="A891" s="1836"/>
      <c r="B891" s="1836"/>
      <c r="C891" s="1836"/>
      <c r="D891" s="1836"/>
      <c r="E891" s="1836"/>
      <c r="F891" s="1836"/>
      <c r="G891" s="1836"/>
      <c r="H891" s="1836"/>
      <c r="I891" s="1836"/>
      <c r="J891" s="1836"/>
      <c r="K891" s="1836"/>
      <c r="L891" s="1836"/>
      <c r="M891" s="1836"/>
      <c r="N891" s="1836"/>
      <c r="O891" s="1836"/>
      <c r="P891" s="1836"/>
      <c r="Q891" s="1836"/>
      <c r="R891" s="1836"/>
      <c r="S891" s="1836"/>
      <c r="T891" s="1836"/>
      <c r="U891" s="1836"/>
      <c r="V891" s="1836"/>
      <c r="W891" s="1836"/>
      <c r="X891" s="1836"/>
      <c r="Y891" s="1836"/>
      <c r="Z891" s="1836"/>
    </row>
    <row r="892" spans="1:26" ht="15.75" customHeight="1">
      <c r="A892" s="1836"/>
      <c r="B892" s="1836"/>
      <c r="C892" s="1836"/>
      <c r="D892" s="1836"/>
      <c r="E892" s="1836"/>
      <c r="F892" s="1836"/>
      <c r="G892" s="1836"/>
      <c r="H892" s="1836"/>
      <c r="I892" s="1836"/>
      <c r="J892" s="1836"/>
      <c r="K892" s="1836"/>
      <c r="L892" s="1836"/>
      <c r="M892" s="1836"/>
      <c r="N892" s="1836"/>
      <c r="O892" s="1836"/>
      <c r="P892" s="1836"/>
      <c r="Q892" s="1836"/>
      <c r="R892" s="1836"/>
      <c r="S892" s="1836"/>
      <c r="T892" s="1836"/>
      <c r="U892" s="1836"/>
      <c r="V892" s="1836"/>
      <c r="W892" s="1836"/>
      <c r="X892" s="1836"/>
      <c r="Y892" s="1836"/>
      <c r="Z892" s="1836"/>
    </row>
    <row r="893" spans="1:26" ht="15.75" customHeight="1">
      <c r="A893" s="1836"/>
      <c r="B893" s="1836"/>
      <c r="C893" s="1836"/>
      <c r="D893" s="1836"/>
      <c r="E893" s="1836"/>
      <c r="F893" s="1836"/>
      <c r="G893" s="1836"/>
      <c r="H893" s="1836"/>
      <c r="I893" s="1836"/>
      <c r="J893" s="1836"/>
      <c r="K893" s="1836"/>
      <c r="L893" s="1836"/>
      <c r="M893" s="1836"/>
      <c r="N893" s="1836"/>
      <c r="O893" s="1836"/>
      <c r="P893" s="1836"/>
      <c r="Q893" s="1836"/>
      <c r="R893" s="1836"/>
      <c r="S893" s="1836"/>
      <c r="T893" s="1836"/>
      <c r="U893" s="1836"/>
      <c r="V893" s="1836"/>
      <c r="W893" s="1836"/>
      <c r="X893" s="1836"/>
      <c r="Y893" s="1836"/>
      <c r="Z893" s="1836"/>
    </row>
    <row r="894" spans="1:26" ht="15.75" customHeight="1">
      <c r="A894" s="1836"/>
      <c r="B894" s="1836"/>
      <c r="C894" s="1836"/>
      <c r="D894" s="1836"/>
      <c r="E894" s="1836"/>
      <c r="F894" s="1836"/>
      <c r="G894" s="1836"/>
      <c r="H894" s="1836"/>
      <c r="I894" s="1836"/>
      <c r="J894" s="1836"/>
      <c r="K894" s="1836"/>
      <c r="L894" s="1836"/>
      <c r="M894" s="1836"/>
      <c r="N894" s="1836"/>
      <c r="O894" s="1836"/>
      <c r="P894" s="1836"/>
      <c r="Q894" s="1836"/>
      <c r="R894" s="1836"/>
      <c r="S894" s="1836"/>
      <c r="T894" s="1836"/>
      <c r="U894" s="1836"/>
      <c r="V894" s="1836"/>
      <c r="W894" s="1836"/>
      <c r="X894" s="1836"/>
      <c r="Y894" s="1836"/>
      <c r="Z894" s="1836"/>
    </row>
    <row r="895" spans="1:26" ht="15.75" customHeight="1">
      <c r="A895" s="1836"/>
      <c r="B895" s="1836"/>
      <c r="C895" s="1836"/>
      <c r="D895" s="1836"/>
      <c r="E895" s="1836"/>
      <c r="F895" s="1836"/>
      <c r="G895" s="1836"/>
      <c r="H895" s="1836"/>
      <c r="I895" s="1836"/>
      <c r="J895" s="1836"/>
      <c r="K895" s="1836"/>
      <c r="L895" s="1836"/>
      <c r="M895" s="1836"/>
      <c r="N895" s="1836"/>
      <c r="O895" s="1836"/>
      <c r="P895" s="1836"/>
      <c r="Q895" s="1836"/>
      <c r="R895" s="1836"/>
      <c r="S895" s="1836"/>
      <c r="T895" s="1836"/>
      <c r="U895" s="1836"/>
      <c r="V895" s="1836"/>
      <c r="W895" s="1836"/>
      <c r="X895" s="1836"/>
      <c r="Y895" s="1836"/>
      <c r="Z895" s="1836"/>
    </row>
    <row r="896" spans="1:26" ht="15.75" customHeight="1">
      <c r="A896" s="1836"/>
      <c r="B896" s="1836"/>
      <c r="C896" s="1836"/>
      <c r="D896" s="1836"/>
      <c r="E896" s="1836"/>
      <c r="F896" s="1836"/>
      <c r="G896" s="1836"/>
      <c r="H896" s="1836"/>
      <c r="I896" s="1836"/>
      <c r="J896" s="1836"/>
      <c r="K896" s="1836"/>
      <c r="L896" s="1836"/>
      <c r="M896" s="1836"/>
      <c r="N896" s="1836"/>
      <c r="O896" s="1836"/>
      <c r="P896" s="1836"/>
      <c r="Q896" s="1836"/>
      <c r="R896" s="1836"/>
      <c r="S896" s="1836"/>
      <c r="T896" s="1836"/>
      <c r="U896" s="1836"/>
      <c r="V896" s="1836"/>
      <c r="W896" s="1836"/>
      <c r="X896" s="1836"/>
      <c r="Y896" s="1836"/>
      <c r="Z896" s="1836"/>
    </row>
    <row r="897" spans="1:26" ht="15.75" customHeight="1">
      <c r="A897" s="1836"/>
      <c r="B897" s="1836"/>
      <c r="C897" s="1836"/>
      <c r="D897" s="1836"/>
      <c r="E897" s="1836"/>
      <c r="F897" s="1836"/>
      <c r="G897" s="1836"/>
      <c r="H897" s="1836"/>
      <c r="I897" s="1836"/>
      <c r="J897" s="1836"/>
      <c r="K897" s="1836"/>
      <c r="L897" s="1836"/>
      <c r="M897" s="1836"/>
      <c r="N897" s="1836"/>
      <c r="O897" s="1836"/>
      <c r="P897" s="1836"/>
      <c r="Q897" s="1836"/>
      <c r="R897" s="1836"/>
      <c r="S897" s="1836"/>
      <c r="T897" s="1836"/>
      <c r="U897" s="1836"/>
      <c r="V897" s="1836"/>
      <c r="W897" s="1836"/>
      <c r="X897" s="1836"/>
      <c r="Y897" s="1836"/>
      <c r="Z897" s="1836"/>
    </row>
    <row r="898" spans="1:26" ht="15.75" customHeight="1">
      <c r="A898" s="1836"/>
      <c r="B898" s="1836"/>
      <c r="C898" s="1836"/>
      <c r="D898" s="1836"/>
      <c r="E898" s="1836"/>
      <c r="F898" s="1836"/>
      <c r="G898" s="1836"/>
      <c r="H898" s="1836"/>
      <c r="I898" s="1836"/>
      <c r="J898" s="1836"/>
      <c r="K898" s="1836"/>
      <c r="L898" s="1836"/>
      <c r="M898" s="1836"/>
      <c r="N898" s="1836"/>
      <c r="O898" s="1836"/>
      <c r="P898" s="1836"/>
      <c r="Q898" s="1836"/>
      <c r="R898" s="1836"/>
      <c r="S898" s="1836"/>
      <c r="T898" s="1836"/>
      <c r="U898" s="1836"/>
      <c r="V898" s="1836"/>
      <c r="W898" s="1836"/>
      <c r="X898" s="1836"/>
      <c r="Y898" s="1836"/>
      <c r="Z898" s="1836"/>
    </row>
    <row r="899" spans="1:26" ht="15.75" customHeight="1">
      <c r="A899" s="1836"/>
      <c r="B899" s="1836"/>
      <c r="C899" s="1836"/>
      <c r="D899" s="1836"/>
      <c r="E899" s="1836"/>
      <c r="F899" s="1836"/>
      <c r="G899" s="1836"/>
      <c r="H899" s="1836"/>
      <c r="I899" s="1836"/>
      <c r="J899" s="1836"/>
      <c r="K899" s="1836"/>
      <c r="L899" s="1836"/>
      <c r="M899" s="1836"/>
      <c r="N899" s="1836"/>
      <c r="O899" s="1836"/>
      <c r="P899" s="1836"/>
      <c r="Q899" s="1836"/>
      <c r="R899" s="1836"/>
      <c r="S899" s="1836"/>
      <c r="T899" s="1836"/>
      <c r="U899" s="1836"/>
      <c r="V899" s="1836"/>
      <c r="W899" s="1836"/>
      <c r="X899" s="1836"/>
      <c r="Y899" s="1836"/>
      <c r="Z899" s="1836"/>
    </row>
    <row r="900" spans="1:26" ht="15.75" customHeight="1">
      <c r="A900" s="1836"/>
      <c r="B900" s="1836"/>
      <c r="C900" s="1836"/>
      <c r="D900" s="1836"/>
      <c r="E900" s="1836"/>
      <c r="F900" s="1836"/>
      <c r="G900" s="1836"/>
      <c r="H900" s="1836"/>
      <c r="I900" s="1836"/>
      <c r="J900" s="1836"/>
      <c r="K900" s="1836"/>
      <c r="L900" s="1836"/>
      <c r="M900" s="1836"/>
      <c r="N900" s="1836"/>
      <c r="O900" s="1836"/>
      <c r="P900" s="1836"/>
      <c r="Q900" s="1836"/>
      <c r="R900" s="1836"/>
      <c r="S900" s="1836"/>
      <c r="T900" s="1836"/>
      <c r="U900" s="1836"/>
      <c r="V900" s="1836"/>
      <c r="W900" s="1836"/>
      <c r="X900" s="1836"/>
      <c r="Y900" s="1836"/>
      <c r="Z900" s="1836"/>
    </row>
    <row r="901" spans="1:26" ht="15.75" customHeight="1">
      <c r="A901" s="1836"/>
      <c r="B901" s="1836"/>
      <c r="C901" s="1836"/>
      <c r="D901" s="1836"/>
      <c r="E901" s="1836"/>
      <c r="F901" s="1836"/>
      <c r="G901" s="1836"/>
      <c r="H901" s="1836"/>
      <c r="I901" s="1836"/>
      <c r="J901" s="1836"/>
      <c r="K901" s="1836"/>
      <c r="L901" s="1836"/>
      <c r="M901" s="1836"/>
      <c r="N901" s="1836"/>
      <c r="O901" s="1836"/>
      <c r="P901" s="1836"/>
      <c r="Q901" s="1836"/>
      <c r="R901" s="1836"/>
      <c r="S901" s="1836"/>
      <c r="T901" s="1836"/>
      <c r="U901" s="1836"/>
      <c r="V901" s="1836"/>
      <c r="W901" s="1836"/>
      <c r="X901" s="1836"/>
      <c r="Y901" s="1836"/>
      <c r="Z901" s="1836"/>
    </row>
    <row r="902" spans="1:26" ht="15.75" customHeight="1">
      <c r="A902" s="1836"/>
      <c r="B902" s="1836"/>
      <c r="C902" s="1836"/>
      <c r="D902" s="1836"/>
      <c r="E902" s="1836"/>
      <c r="F902" s="1836"/>
      <c r="G902" s="1836"/>
      <c r="H902" s="1836"/>
      <c r="I902" s="1836"/>
      <c r="J902" s="1836"/>
      <c r="K902" s="1836"/>
      <c r="L902" s="1836"/>
      <c r="M902" s="1836"/>
      <c r="N902" s="1836"/>
      <c r="O902" s="1836"/>
      <c r="P902" s="1836"/>
      <c r="Q902" s="1836"/>
      <c r="R902" s="1836"/>
      <c r="S902" s="1836"/>
      <c r="T902" s="1836"/>
      <c r="U902" s="1836"/>
      <c r="V902" s="1836"/>
      <c r="W902" s="1836"/>
      <c r="X902" s="1836"/>
      <c r="Y902" s="1836"/>
      <c r="Z902" s="1836"/>
    </row>
    <row r="903" spans="1:26" ht="15.75" customHeight="1">
      <c r="A903" s="1836"/>
      <c r="B903" s="1836"/>
      <c r="C903" s="1836"/>
      <c r="D903" s="1836"/>
      <c r="E903" s="1836"/>
      <c r="F903" s="1836"/>
      <c r="G903" s="1836"/>
      <c r="H903" s="1836"/>
      <c r="I903" s="1836"/>
      <c r="J903" s="1836"/>
      <c r="K903" s="1836"/>
      <c r="L903" s="1836"/>
      <c r="M903" s="1836"/>
      <c r="N903" s="1836"/>
      <c r="O903" s="1836"/>
      <c r="P903" s="1836"/>
      <c r="Q903" s="1836"/>
      <c r="R903" s="1836"/>
      <c r="S903" s="1836"/>
      <c r="T903" s="1836"/>
      <c r="U903" s="1836"/>
      <c r="V903" s="1836"/>
      <c r="W903" s="1836"/>
      <c r="X903" s="1836"/>
      <c r="Y903" s="1836"/>
      <c r="Z903" s="1836"/>
    </row>
    <row r="904" spans="1:26" ht="15.75" customHeight="1">
      <c r="A904" s="1836"/>
      <c r="B904" s="1836"/>
      <c r="C904" s="1836"/>
      <c r="D904" s="1836"/>
      <c r="E904" s="1836"/>
      <c r="F904" s="1836"/>
      <c r="G904" s="1836"/>
      <c r="H904" s="1836"/>
      <c r="I904" s="1836"/>
      <c r="J904" s="1836"/>
      <c r="K904" s="1836"/>
      <c r="L904" s="1836"/>
      <c r="M904" s="1836"/>
      <c r="N904" s="1836"/>
      <c r="O904" s="1836"/>
      <c r="P904" s="1836"/>
      <c r="Q904" s="1836"/>
      <c r="R904" s="1836"/>
      <c r="S904" s="1836"/>
      <c r="T904" s="1836"/>
      <c r="U904" s="1836"/>
      <c r="V904" s="1836"/>
      <c r="W904" s="1836"/>
      <c r="X904" s="1836"/>
      <c r="Y904" s="1836"/>
      <c r="Z904" s="1836"/>
    </row>
    <row r="905" spans="1:26" ht="15.75" customHeight="1">
      <c r="A905" s="1836"/>
      <c r="B905" s="1836"/>
      <c r="C905" s="1836"/>
      <c r="D905" s="1836"/>
      <c r="E905" s="1836"/>
      <c r="F905" s="1836"/>
      <c r="G905" s="1836"/>
      <c r="H905" s="1836"/>
      <c r="I905" s="1836"/>
      <c r="J905" s="1836"/>
      <c r="K905" s="1836"/>
      <c r="L905" s="1836"/>
      <c r="M905" s="1836"/>
      <c r="N905" s="1836"/>
      <c r="O905" s="1836"/>
      <c r="P905" s="1836"/>
      <c r="Q905" s="1836"/>
      <c r="R905" s="1836"/>
      <c r="S905" s="1836"/>
      <c r="T905" s="1836"/>
      <c r="U905" s="1836"/>
      <c r="V905" s="1836"/>
      <c r="W905" s="1836"/>
      <c r="X905" s="1836"/>
      <c r="Y905" s="1836"/>
      <c r="Z905" s="1836"/>
    </row>
    <row r="906" spans="1:26" ht="15.75" customHeight="1">
      <c r="A906" s="1836"/>
      <c r="B906" s="1836"/>
      <c r="C906" s="1836"/>
      <c r="D906" s="1836"/>
      <c r="E906" s="1836"/>
      <c r="F906" s="1836"/>
      <c r="G906" s="1836"/>
      <c r="H906" s="1836"/>
      <c r="I906" s="1836"/>
      <c r="J906" s="1836"/>
      <c r="K906" s="1836"/>
      <c r="L906" s="1836"/>
      <c r="M906" s="1836"/>
      <c r="N906" s="1836"/>
      <c r="O906" s="1836"/>
      <c r="P906" s="1836"/>
      <c r="Q906" s="1836"/>
      <c r="R906" s="1836"/>
      <c r="S906" s="1836"/>
      <c r="T906" s="1836"/>
      <c r="U906" s="1836"/>
      <c r="V906" s="1836"/>
      <c r="W906" s="1836"/>
      <c r="X906" s="1836"/>
      <c r="Y906" s="1836"/>
      <c r="Z906" s="1836"/>
    </row>
    <row r="907" spans="1:26" ht="15.75" customHeight="1">
      <c r="A907" s="1836"/>
      <c r="B907" s="1836"/>
      <c r="C907" s="1836"/>
      <c r="D907" s="1836"/>
      <c r="E907" s="1836"/>
      <c r="F907" s="1836"/>
      <c r="G907" s="1836"/>
      <c r="H907" s="1836"/>
      <c r="I907" s="1836"/>
      <c r="J907" s="1836"/>
      <c r="K907" s="1836"/>
      <c r="L907" s="1836"/>
      <c r="M907" s="1836"/>
      <c r="N907" s="1836"/>
      <c r="O907" s="1836"/>
      <c r="P907" s="1836"/>
      <c r="Q907" s="1836"/>
      <c r="R907" s="1836"/>
      <c r="S907" s="1836"/>
      <c r="T907" s="1836"/>
      <c r="U907" s="1836"/>
      <c r="V907" s="1836"/>
      <c r="W907" s="1836"/>
      <c r="X907" s="1836"/>
      <c r="Y907" s="1836"/>
      <c r="Z907" s="1836"/>
    </row>
    <row r="908" spans="1:26" ht="15.75" customHeight="1">
      <c r="A908" s="1836"/>
      <c r="B908" s="1836"/>
      <c r="C908" s="1836"/>
      <c r="D908" s="1836"/>
      <c r="E908" s="1836"/>
      <c r="F908" s="1836"/>
      <c r="G908" s="1836"/>
      <c r="H908" s="1836"/>
      <c r="I908" s="1836"/>
      <c r="J908" s="1836"/>
      <c r="K908" s="1836"/>
      <c r="L908" s="1836"/>
      <c r="M908" s="1836"/>
      <c r="N908" s="1836"/>
      <c r="O908" s="1836"/>
      <c r="P908" s="1836"/>
      <c r="Q908" s="1836"/>
      <c r="R908" s="1836"/>
      <c r="S908" s="1836"/>
      <c r="T908" s="1836"/>
      <c r="U908" s="1836"/>
      <c r="V908" s="1836"/>
      <c r="W908" s="1836"/>
      <c r="X908" s="1836"/>
      <c r="Y908" s="1836"/>
      <c r="Z908" s="1836"/>
    </row>
    <row r="909" spans="1:26" ht="15.75" customHeight="1">
      <c r="A909" s="1836"/>
      <c r="B909" s="1836"/>
      <c r="C909" s="1836"/>
      <c r="D909" s="1836"/>
      <c r="E909" s="1836"/>
      <c r="F909" s="1836"/>
      <c r="G909" s="1836"/>
      <c r="H909" s="1836"/>
      <c r="I909" s="1836"/>
      <c r="J909" s="1836"/>
      <c r="K909" s="1836"/>
      <c r="L909" s="1836"/>
      <c r="M909" s="1836"/>
      <c r="N909" s="1836"/>
      <c r="O909" s="1836"/>
      <c r="P909" s="1836"/>
      <c r="Q909" s="1836"/>
      <c r="R909" s="1836"/>
      <c r="S909" s="1836"/>
      <c r="T909" s="1836"/>
      <c r="U909" s="1836"/>
      <c r="V909" s="1836"/>
      <c r="W909" s="1836"/>
      <c r="X909" s="1836"/>
      <c r="Y909" s="1836"/>
      <c r="Z909" s="1836"/>
    </row>
    <row r="910" spans="1:26" ht="15.75" customHeight="1">
      <c r="A910" s="1836"/>
      <c r="B910" s="1836"/>
      <c r="C910" s="1836"/>
      <c r="D910" s="1836"/>
      <c r="E910" s="1836"/>
      <c r="F910" s="1836"/>
      <c r="G910" s="1836"/>
      <c r="H910" s="1836"/>
      <c r="I910" s="1836"/>
      <c r="J910" s="1836"/>
      <c r="K910" s="1836"/>
      <c r="L910" s="1836"/>
      <c r="M910" s="1836"/>
      <c r="N910" s="1836"/>
      <c r="O910" s="1836"/>
      <c r="P910" s="1836"/>
      <c r="Q910" s="1836"/>
      <c r="R910" s="1836"/>
      <c r="S910" s="1836"/>
      <c r="T910" s="1836"/>
      <c r="U910" s="1836"/>
      <c r="V910" s="1836"/>
      <c r="W910" s="1836"/>
      <c r="X910" s="1836"/>
      <c r="Y910" s="1836"/>
      <c r="Z910" s="1836"/>
    </row>
    <row r="911" spans="1:26" ht="15.75" customHeight="1">
      <c r="A911" s="1836"/>
      <c r="B911" s="1836"/>
      <c r="C911" s="1836"/>
      <c r="D911" s="1836"/>
      <c r="E911" s="1836"/>
      <c r="F911" s="1836"/>
      <c r="G911" s="1836"/>
      <c r="H911" s="1836"/>
      <c r="I911" s="1836"/>
      <c r="J911" s="1836"/>
      <c r="K911" s="1836"/>
      <c r="L911" s="1836"/>
      <c r="M911" s="1836"/>
      <c r="N911" s="1836"/>
      <c r="O911" s="1836"/>
      <c r="P911" s="1836"/>
      <c r="Q911" s="1836"/>
      <c r="R911" s="1836"/>
      <c r="S911" s="1836"/>
      <c r="T911" s="1836"/>
      <c r="U911" s="1836"/>
      <c r="V911" s="1836"/>
      <c r="W911" s="1836"/>
      <c r="X911" s="1836"/>
      <c r="Y911" s="1836"/>
      <c r="Z911" s="1836"/>
    </row>
    <row r="912" spans="1:26" ht="15.75" customHeight="1">
      <c r="A912" s="1836"/>
      <c r="B912" s="1836"/>
      <c r="C912" s="1836"/>
      <c r="D912" s="1836"/>
      <c r="E912" s="1836"/>
      <c r="F912" s="1836"/>
      <c r="G912" s="1836"/>
      <c r="H912" s="1836"/>
      <c r="I912" s="1836"/>
      <c r="J912" s="1836"/>
      <c r="K912" s="1836"/>
      <c r="L912" s="1836"/>
      <c r="M912" s="1836"/>
      <c r="N912" s="1836"/>
      <c r="O912" s="1836"/>
      <c r="P912" s="1836"/>
      <c r="Q912" s="1836"/>
      <c r="R912" s="1836"/>
      <c r="S912" s="1836"/>
      <c r="T912" s="1836"/>
      <c r="U912" s="1836"/>
      <c r="V912" s="1836"/>
      <c r="W912" s="1836"/>
      <c r="X912" s="1836"/>
      <c r="Y912" s="1836"/>
      <c r="Z912" s="1836"/>
    </row>
    <row r="913" spans="1:26" ht="15.75" customHeight="1">
      <c r="A913" s="1836"/>
      <c r="B913" s="1836"/>
      <c r="C913" s="1836"/>
      <c r="D913" s="1836"/>
      <c r="E913" s="1836"/>
      <c r="F913" s="1836"/>
      <c r="G913" s="1836"/>
      <c r="H913" s="1836"/>
      <c r="I913" s="1836"/>
      <c r="J913" s="1836"/>
      <c r="K913" s="1836"/>
      <c r="L913" s="1836"/>
      <c r="M913" s="1836"/>
      <c r="N913" s="1836"/>
      <c r="O913" s="1836"/>
      <c r="P913" s="1836"/>
      <c r="Q913" s="1836"/>
      <c r="R913" s="1836"/>
      <c r="S913" s="1836"/>
      <c r="T913" s="1836"/>
      <c r="U913" s="1836"/>
      <c r="V913" s="1836"/>
      <c r="W913" s="1836"/>
      <c r="X913" s="1836"/>
      <c r="Y913" s="1836"/>
      <c r="Z913" s="1836"/>
    </row>
    <row r="914" spans="1:26" ht="15.75" customHeight="1">
      <c r="A914" s="1836"/>
      <c r="B914" s="1836"/>
      <c r="C914" s="1836"/>
      <c r="D914" s="1836"/>
      <c r="E914" s="1836"/>
      <c r="F914" s="1836"/>
      <c r="G914" s="1836"/>
      <c r="H914" s="1836"/>
      <c r="I914" s="1836"/>
      <c r="J914" s="1836"/>
      <c r="K914" s="1836"/>
      <c r="L914" s="1836"/>
      <c r="M914" s="1836"/>
      <c r="N914" s="1836"/>
      <c r="O914" s="1836"/>
      <c r="P914" s="1836"/>
      <c r="Q914" s="1836"/>
      <c r="R914" s="1836"/>
      <c r="S914" s="1836"/>
      <c r="T914" s="1836"/>
      <c r="U914" s="1836"/>
      <c r="V914" s="1836"/>
      <c r="W914" s="1836"/>
      <c r="X914" s="1836"/>
      <c r="Y914" s="1836"/>
      <c r="Z914" s="1836"/>
    </row>
    <row r="915" spans="1:26" ht="15.75" customHeight="1">
      <c r="A915" s="1836"/>
      <c r="B915" s="1836"/>
      <c r="C915" s="1836"/>
      <c r="D915" s="1836"/>
      <c r="E915" s="1836"/>
      <c r="F915" s="1836"/>
      <c r="G915" s="1836"/>
      <c r="H915" s="1836"/>
      <c r="I915" s="1836"/>
      <c r="J915" s="1836"/>
      <c r="K915" s="1836"/>
      <c r="L915" s="1836"/>
      <c r="M915" s="1836"/>
      <c r="N915" s="1836"/>
      <c r="O915" s="1836"/>
      <c r="P915" s="1836"/>
      <c r="Q915" s="1836"/>
      <c r="R915" s="1836"/>
      <c r="S915" s="1836"/>
      <c r="T915" s="1836"/>
      <c r="U915" s="1836"/>
      <c r="V915" s="1836"/>
      <c r="W915" s="1836"/>
      <c r="X915" s="1836"/>
      <c r="Y915" s="1836"/>
      <c r="Z915" s="1836"/>
    </row>
    <row r="916" spans="1:26" ht="15.75" customHeight="1">
      <c r="A916" s="1836"/>
      <c r="B916" s="1836"/>
      <c r="C916" s="1836"/>
      <c r="D916" s="1836"/>
      <c r="E916" s="1836"/>
      <c r="F916" s="1836"/>
      <c r="G916" s="1836"/>
      <c r="H916" s="1836"/>
      <c r="I916" s="1836"/>
      <c r="J916" s="1836"/>
      <c r="K916" s="1836"/>
      <c r="L916" s="1836"/>
      <c r="M916" s="1836"/>
      <c r="N916" s="1836"/>
      <c r="O916" s="1836"/>
      <c r="P916" s="1836"/>
      <c r="Q916" s="1836"/>
      <c r="R916" s="1836"/>
      <c r="S916" s="1836"/>
      <c r="T916" s="1836"/>
      <c r="U916" s="1836"/>
      <c r="V916" s="1836"/>
      <c r="W916" s="1836"/>
      <c r="X916" s="1836"/>
      <c r="Y916" s="1836"/>
      <c r="Z916" s="1836"/>
    </row>
    <row r="917" spans="1:26" ht="15.75" customHeight="1">
      <c r="A917" s="1836"/>
      <c r="B917" s="1836"/>
      <c r="C917" s="1836"/>
      <c r="D917" s="1836"/>
      <c r="E917" s="1836"/>
      <c r="F917" s="1836"/>
      <c r="G917" s="1836"/>
      <c r="H917" s="1836"/>
      <c r="I917" s="1836"/>
      <c r="J917" s="1836"/>
      <c r="K917" s="1836"/>
      <c r="L917" s="1836"/>
      <c r="M917" s="1836"/>
      <c r="N917" s="1836"/>
      <c r="O917" s="1836"/>
      <c r="P917" s="1836"/>
      <c r="Q917" s="1836"/>
      <c r="R917" s="1836"/>
      <c r="S917" s="1836"/>
      <c r="T917" s="1836"/>
      <c r="U917" s="1836"/>
      <c r="V917" s="1836"/>
      <c r="W917" s="1836"/>
      <c r="X917" s="1836"/>
      <c r="Y917" s="1836"/>
      <c r="Z917" s="1836"/>
    </row>
    <row r="918" spans="1:26" ht="15.75" customHeight="1">
      <c r="A918" s="1836"/>
      <c r="B918" s="1836"/>
      <c r="C918" s="1836"/>
      <c r="D918" s="1836"/>
      <c r="E918" s="1836"/>
      <c r="F918" s="1836"/>
      <c r="G918" s="1836"/>
      <c r="H918" s="1836"/>
      <c r="I918" s="1836"/>
      <c r="J918" s="1836"/>
      <c r="K918" s="1836"/>
      <c r="L918" s="1836"/>
      <c r="M918" s="1836"/>
      <c r="N918" s="1836"/>
      <c r="O918" s="1836"/>
      <c r="P918" s="1836"/>
      <c r="Q918" s="1836"/>
      <c r="R918" s="1836"/>
      <c r="S918" s="1836"/>
      <c r="T918" s="1836"/>
      <c r="U918" s="1836"/>
      <c r="V918" s="1836"/>
      <c r="W918" s="1836"/>
      <c r="X918" s="1836"/>
      <c r="Y918" s="1836"/>
      <c r="Z918" s="1836"/>
    </row>
    <row r="919" spans="1:26" ht="15.75" customHeight="1">
      <c r="A919" s="1836"/>
      <c r="B919" s="1836"/>
      <c r="C919" s="1836"/>
      <c r="D919" s="1836"/>
      <c r="E919" s="1836"/>
      <c r="F919" s="1836"/>
      <c r="G919" s="1836"/>
      <c r="H919" s="1836"/>
      <c r="I919" s="1836"/>
      <c r="J919" s="1836"/>
      <c r="K919" s="1836"/>
      <c r="L919" s="1836"/>
      <c r="M919" s="1836"/>
      <c r="N919" s="1836"/>
      <c r="O919" s="1836"/>
      <c r="P919" s="1836"/>
      <c r="Q919" s="1836"/>
      <c r="R919" s="1836"/>
      <c r="S919" s="1836"/>
      <c r="T919" s="1836"/>
      <c r="U919" s="1836"/>
      <c r="V919" s="1836"/>
      <c r="W919" s="1836"/>
      <c r="X919" s="1836"/>
      <c r="Y919" s="1836"/>
      <c r="Z919" s="1836"/>
    </row>
    <row r="920" spans="1:26" ht="15.75" customHeight="1">
      <c r="A920" s="1836"/>
      <c r="B920" s="1836"/>
      <c r="C920" s="1836"/>
      <c r="D920" s="1836"/>
      <c r="E920" s="1836"/>
      <c r="F920" s="1836"/>
      <c r="G920" s="1836"/>
      <c r="H920" s="1836"/>
      <c r="I920" s="1836"/>
      <c r="J920" s="1836"/>
      <c r="K920" s="1836"/>
      <c r="L920" s="1836"/>
      <c r="M920" s="1836"/>
      <c r="N920" s="1836"/>
      <c r="O920" s="1836"/>
      <c r="P920" s="1836"/>
      <c r="Q920" s="1836"/>
      <c r="R920" s="1836"/>
      <c r="S920" s="1836"/>
      <c r="T920" s="1836"/>
      <c r="U920" s="1836"/>
      <c r="V920" s="1836"/>
      <c r="W920" s="1836"/>
      <c r="X920" s="1836"/>
      <c r="Y920" s="1836"/>
      <c r="Z920" s="1836"/>
    </row>
    <row r="921" spans="1:26" ht="15.75" customHeight="1">
      <c r="A921" s="1836"/>
      <c r="B921" s="1836"/>
      <c r="C921" s="1836"/>
      <c r="D921" s="1836"/>
      <c r="E921" s="1836"/>
      <c r="F921" s="1836"/>
      <c r="G921" s="1836"/>
      <c r="H921" s="1836"/>
      <c r="I921" s="1836"/>
      <c r="J921" s="1836"/>
      <c r="K921" s="1836"/>
      <c r="L921" s="1836"/>
      <c r="M921" s="1836"/>
      <c r="N921" s="1836"/>
      <c r="O921" s="1836"/>
      <c r="P921" s="1836"/>
      <c r="Q921" s="1836"/>
      <c r="R921" s="1836"/>
      <c r="S921" s="1836"/>
      <c r="T921" s="1836"/>
      <c r="U921" s="1836"/>
      <c r="V921" s="1836"/>
      <c r="W921" s="1836"/>
      <c r="X921" s="1836"/>
      <c r="Y921" s="1836"/>
      <c r="Z921" s="1836"/>
    </row>
    <row r="922" spans="1:26" ht="15.75" customHeight="1">
      <c r="A922" s="1836"/>
      <c r="B922" s="1836"/>
      <c r="C922" s="1836"/>
      <c r="D922" s="1836"/>
      <c r="E922" s="1836"/>
      <c r="F922" s="1836"/>
      <c r="G922" s="1836"/>
      <c r="H922" s="1836"/>
      <c r="I922" s="1836"/>
      <c r="J922" s="1836"/>
      <c r="K922" s="1836"/>
      <c r="L922" s="1836"/>
      <c r="M922" s="1836"/>
      <c r="N922" s="1836"/>
      <c r="O922" s="1836"/>
      <c r="P922" s="1836"/>
      <c r="Q922" s="1836"/>
      <c r="R922" s="1836"/>
      <c r="S922" s="1836"/>
      <c r="T922" s="1836"/>
      <c r="U922" s="1836"/>
      <c r="V922" s="1836"/>
      <c r="W922" s="1836"/>
      <c r="X922" s="1836"/>
      <c r="Y922" s="1836"/>
      <c r="Z922" s="1836"/>
    </row>
    <row r="923" spans="1:26" ht="15.75" customHeight="1">
      <c r="A923" s="1836"/>
      <c r="B923" s="1836"/>
      <c r="C923" s="1836"/>
      <c r="D923" s="1836"/>
      <c r="E923" s="1836"/>
      <c r="F923" s="1836"/>
      <c r="G923" s="1836"/>
      <c r="H923" s="1836"/>
      <c r="I923" s="1836"/>
      <c r="J923" s="1836"/>
      <c r="K923" s="1836"/>
      <c r="L923" s="1836"/>
      <c r="M923" s="1836"/>
      <c r="N923" s="1836"/>
      <c r="O923" s="1836"/>
      <c r="P923" s="1836"/>
      <c r="Q923" s="1836"/>
      <c r="R923" s="1836"/>
      <c r="S923" s="1836"/>
      <c r="T923" s="1836"/>
      <c r="U923" s="1836"/>
      <c r="V923" s="1836"/>
      <c r="W923" s="1836"/>
      <c r="X923" s="1836"/>
      <c r="Y923" s="1836"/>
      <c r="Z923" s="1836"/>
    </row>
    <row r="924" spans="1:26" ht="15.75" customHeight="1">
      <c r="A924" s="1836"/>
      <c r="B924" s="1836"/>
      <c r="C924" s="1836"/>
      <c r="D924" s="1836"/>
      <c r="E924" s="1836"/>
      <c r="F924" s="1836"/>
      <c r="G924" s="1836"/>
      <c r="H924" s="1836"/>
      <c r="I924" s="1836"/>
      <c r="J924" s="1836"/>
      <c r="K924" s="1836"/>
      <c r="L924" s="1836"/>
      <c r="M924" s="1836"/>
      <c r="N924" s="1836"/>
      <c r="O924" s="1836"/>
      <c r="P924" s="1836"/>
      <c r="Q924" s="1836"/>
      <c r="R924" s="1836"/>
      <c r="S924" s="1836"/>
      <c r="T924" s="1836"/>
      <c r="U924" s="1836"/>
      <c r="V924" s="1836"/>
      <c r="W924" s="1836"/>
      <c r="X924" s="1836"/>
      <c r="Y924" s="1836"/>
      <c r="Z924" s="1836"/>
    </row>
    <row r="925" spans="1:26" ht="15.75" customHeight="1">
      <c r="A925" s="1836"/>
      <c r="B925" s="1836"/>
      <c r="C925" s="1836"/>
      <c r="D925" s="1836"/>
      <c r="E925" s="1836"/>
      <c r="F925" s="1836"/>
      <c r="G925" s="1836"/>
      <c r="H925" s="1836"/>
      <c r="I925" s="1836"/>
      <c r="J925" s="1836"/>
      <c r="K925" s="1836"/>
      <c r="L925" s="1836"/>
      <c r="M925" s="1836"/>
      <c r="N925" s="1836"/>
      <c r="O925" s="1836"/>
      <c r="P925" s="1836"/>
      <c r="Q925" s="1836"/>
      <c r="R925" s="1836"/>
      <c r="S925" s="1836"/>
      <c r="T925" s="1836"/>
      <c r="U925" s="1836"/>
      <c r="V925" s="1836"/>
      <c r="W925" s="1836"/>
      <c r="X925" s="1836"/>
      <c r="Y925" s="1836"/>
      <c r="Z925" s="1836"/>
    </row>
    <row r="926" spans="1:26" ht="15.75" customHeight="1">
      <c r="A926" s="1836"/>
      <c r="B926" s="1836"/>
      <c r="C926" s="1836"/>
      <c r="D926" s="1836"/>
      <c r="E926" s="1836"/>
      <c r="F926" s="1836"/>
      <c r="G926" s="1836"/>
      <c r="H926" s="1836"/>
      <c r="I926" s="1836"/>
      <c r="J926" s="1836"/>
      <c r="K926" s="1836"/>
      <c r="L926" s="1836"/>
      <c r="M926" s="1836"/>
      <c r="N926" s="1836"/>
      <c r="O926" s="1836"/>
      <c r="P926" s="1836"/>
      <c r="Q926" s="1836"/>
      <c r="R926" s="1836"/>
      <c r="S926" s="1836"/>
      <c r="T926" s="1836"/>
      <c r="U926" s="1836"/>
      <c r="V926" s="1836"/>
      <c r="W926" s="1836"/>
      <c r="X926" s="1836"/>
      <c r="Y926" s="1836"/>
      <c r="Z926" s="1836"/>
    </row>
    <row r="927" spans="1:26" ht="15.75" customHeight="1">
      <c r="A927" s="1836"/>
      <c r="B927" s="1836"/>
      <c r="C927" s="1836"/>
      <c r="D927" s="1836"/>
      <c r="E927" s="1836"/>
      <c r="F927" s="1836"/>
      <c r="G927" s="1836"/>
      <c r="H927" s="1836"/>
      <c r="I927" s="1836"/>
      <c r="J927" s="1836"/>
      <c r="K927" s="1836"/>
      <c r="L927" s="1836"/>
      <c r="M927" s="1836"/>
      <c r="N927" s="1836"/>
      <c r="O927" s="1836"/>
      <c r="P927" s="1836"/>
      <c r="Q927" s="1836"/>
      <c r="R927" s="1836"/>
      <c r="S927" s="1836"/>
      <c r="T927" s="1836"/>
      <c r="U927" s="1836"/>
      <c r="V927" s="1836"/>
      <c r="W927" s="1836"/>
      <c r="X927" s="1836"/>
      <c r="Y927" s="1836"/>
      <c r="Z927" s="1836"/>
    </row>
    <row r="928" spans="1:26" ht="15.75" customHeight="1">
      <c r="A928" s="1836"/>
      <c r="B928" s="1836"/>
      <c r="C928" s="1836"/>
      <c r="D928" s="1836"/>
      <c r="E928" s="1836"/>
      <c r="F928" s="1836"/>
      <c r="G928" s="1836"/>
      <c r="H928" s="1836"/>
      <c r="I928" s="1836"/>
      <c r="J928" s="1836"/>
      <c r="K928" s="1836"/>
      <c r="L928" s="1836"/>
      <c r="M928" s="1836"/>
      <c r="N928" s="1836"/>
      <c r="O928" s="1836"/>
      <c r="P928" s="1836"/>
      <c r="Q928" s="1836"/>
      <c r="R928" s="1836"/>
      <c r="S928" s="1836"/>
      <c r="T928" s="1836"/>
      <c r="U928" s="1836"/>
      <c r="V928" s="1836"/>
      <c r="W928" s="1836"/>
      <c r="X928" s="1836"/>
      <c r="Y928" s="1836"/>
      <c r="Z928" s="1836"/>
    </row>
    <row r="929" spans="1:26" ht="15.75" customHeight="1">
      <c r="A929" s="1836"/>
      <c r="B929" s="1836"/>
      <c r="C929" s="1836"/>
      <c r="D929" s="1836"/>
      <c r="E929" s="1836"/>
      <c r="F929" s="1836"/>
      <c r="G929" s="1836"/>
      <c r="H929" s="1836"/>
      <c r="I929" s="1836"/>
      <c r="J929" s="1836"/>
      <c r="K929" s="1836"/>
      <c r="L929" s="1836"/>
      <c r="M929" s="1836"/>
      <c r="N929" s="1836"/>
      <c r="O929" s="1836"/>
      <c r="P929" s="1836"/>
      <c r="Q929" s="1836"/>
      <c r="R929" s="1836"/>
      <c r="S929" s="1836"/>
      <c r="T929" s="1836"/>
      <c r="U929" s="1836"/>
      <c r="V929" s="1836"/>
      <c r="W929" s="1836"/>
      <c r="X929" s="1836"/>
      <c r="Y929" s="1836"/>
      <c r="Z929" s="1836"/>
    </row>
    <row r="930" spans="1:26" ht="15.75" customHeight="1">
      <c r="A930" s="1836"/>
      <c r="B930" s="1836"/>
      <c r="C930" s="1836"/>
      <c r="D930" s="1836"/>
      <c r="E930" s="1836"/>
      <c r="F930" s="1836"/>
      <c r="G930" s="1836"/>
      <c r="H930" s="1836"/>
      <c r="I930" s="1836"/>
      <c r="J930" s="1836"/>
      <c r="K930" s="1836"/>
      <c r="L930" s="1836"/>
      <c r="M930" s="1836"/>
      <c r="N930" s="1836"/>
      <c r="O930" s="1836"/>
      <c r="P930" s="1836"/>
      <c r="Q930" s="1836"/>
      <c r="R930" s="1836"/>
      <c r="S930" s="1836"/>
      <c r="T930" s="1836"/>
      <c r="U930" s="1836"/>
      <c r="V930" s="1836"/>
      <c r="W930" s="1836"/>
      <c r="X930" s="1836"/>
      <c r="Y930" s="1836"/>
      <c r="Z930" s="1836"/>
    </row>
    <row r="931" spans="1:26" ht="15.75" customHeight="1">
      <c r="A931" s="1836"/>
      <c r="B931" s="1836"/>
      <c r="C931" s="1836"/>
      <c r="D931" s="1836"/>
      <c r="E931" s="1836"/>
      <c r="F931" s="1836"/>
      <c r="G931" s="1836"/>
      <c r="H931" s="1836"/>
      <c r="I931" s="1836"/>
      <c r="J931" s="1836"/>
      <c r="K931" s="1836"/>
      <c r="L931" s="1836"/>
      <c r="M931" s="1836"/>
      <c r="N931" s="1836"/>
      <c r="O931" s="1836"/>
      <c r="P931" s="1836"/>
      <c r="Q931" s="1836"/>
      <c r="R931" s="1836"/>
      <c r="S931" s="1836"/>
      <c r="T931" s="1836"/>
      <c r="U931" s="1836"/>
      <c r="V931" s="1836"/>
      <c r="W931" s="1836"/>
      <c r="X931" s="1836"/>
      <c r="Y931" s="1836"/>
      <c r="Z931" s="1836"/>
    </row>
    <row r="932" spans="1:26" ht="15.75" customHeight="1">
      <c r="A932" s="1836"/>
      <c r="B932" s="1836"/>
      <c r="C932" s="1836"/>
      <c r="D932" s="1836"/>
      <c r="E932" s="1836"/>
      <c r="F932" s="1836"/>
      <c r="G932" s="1836"/>
      <c r="H932" s="1836"/>
      <c r="I932" s="1836"/>
      <c r="J932" s="1836"/>
      <c r="K932" s="1836"/>
      <c r="L932" s="1836"/>
      <c r="M932" s="1836"/>
      <c r="N932" s="1836"/>
      <c r="O932" s="1836"/>
      <c r="P932" s="1836"/>
      <c r="Q932" s="1836"/>
      <c r="R932" s="1836"/>
      <c r="S932" s="1836"/>
      <c r="T932" s="1836"/>
      <c r="U932" s="1836"/>
      <c r="V932" s="1836"/>
      <c r="W932" s="1836"/>
      <c r="X932" s="1836"/>
      <c r="Y932" s="1836"/>
      <c r="Z932" s="1836"/>
    </row>
    <row r="933" spans="1:26" ht="15.75" customHeight="1">
      <c r="A933" s="1836"/>
      <c r="B933" s="1836"/>
      <c r="C933" s="1836"/>
      <c r="D933" s="1836"/>
      <c r="E933" s="1836"/>
      <c r="F933" s="1836"/>
      <c r="G933" s="1836"/>
      <c r="H933" s="1836"/>
      <c r="I933" s="1836"/>
      <c r="J933" s="1836"/>
      <c r="K933" s="1836"/>
      <c r="L933" s="1836"/>
      <c r="M933" s="1836"/>
      <c r="N933" s="1836"/>
      <c r="O933" s="1836"/>
      <c r="P933" s="1836"/>
      <c r="Q933" s="1836"/>
      <c r="R933" s="1836"/>
      <c r="S933" s="1836"/>
      <c r="T933" s="1836"/>
      <c r="U933" s="1836"/>
      <c r="V933" s="1836"/>
      <c r="W933" s="1836"/>
      <c r="X933" s="1836"/>
      <c r="Y933" s="1836"/>
      <c r="Z933" s="1836"/>
    </row>
    <row r="934" spans="1:26" ht="15.75" customHeight="1">
      <c r="A934" s="1836"/>
      <c r="B934" s="1836"/>
      <c r="C934" s="1836"/>
      <c r="D934" s="1836"/>
      <c r="E934" s="1836"/>
      <c r="F934" s="1836"/>
      <c r="G934" s="1836"/>
      <c r="H934" s="1836"/>
      <c r="I934" s="1836"/>
      <c r="J934" s="1836"/>
      <c r="K934" s="1836"/>
      <c r="L934" s="1836"/>
      <c r="M934" s="1836"/>
      <c r="N934" s="1836"/>
      <c r="O934" s="1836"/>
      <c r="P934" s="1836"/>
      <c r="Q934" s="1836"/>
      <c r="R934" s="1836"/>
      <c r="S934" s="1836"/>
      <c r="T934" s="1836"/>
      <c r="U934" s="1836"/>
      <c r="V934" s="1836"/>
      <c r="W934" s="1836"/>
      <c r="X934" s="1836"/>
      <c r="Y934" s="1836"/>
      <c r="Z934" s="1836"/>
    </row>
    <row r="935" spans="1:26" ht="15.75" customHeight="1">
      <c r="A935" s="1836"/>
      <c r="B935" s="1836"/>
      <c r="C935" s="1836"/>
      <c r="D935" s="1836"/>
      <c r="E935" s="1836"/>
      <c r="F935" s="1836"/>
      <c r="G935" s="1836"/>
      <c r="H935" s="1836"/>
      <c r="I935" s="1836"/>
      <c r="J935" s="1836"/>
      <c r="K935" s="1836"/>
      <c r="L935" s="1836"/>
      <c r="M935" s="1836"/>
      <c r="N935" s="1836"/>
      <c r="O935" s="1836"/>
      <c r="P935" s="1836"/>
      <c r="Q935" s="1836"/>
      <c r="R935" s="1836"/>
      <c r="S935" s="1836"/>
      <c r="T935" s="1836"/>
      <c r="U935" s="1836"/>
      <c r="V935" s="1836"/>
      <c r="W935" s="1836"/>
      <c r="X935" s="1836"/>
      <c r="Y935" s="1836"/>
      <c r="Z935" s="1836"/>
    </row>
    <row r="936" spans="1:26" ht="15.75" customHeight="1">
      <c r="A936" s="1836"/>
      <c r="B936" s="1836"/>
      <c r="C936" s="1836"/>
      <c r="D936" s="1836"/>
      <c r="E936" s="1836"/>
      <c r="F936" s="1836"/>
      <c r="G936" s="1836"/>
      <c r="H936" s="1836"/>
      <c r="I936" s="1836"/>
      <c r="J936" s="1836"/>
      <c r="K936" s="1836"/>
      <c r="L936" s="1836"/>
      <c r="M936" s="1836"/>
      <c r="N936" s="1836"/>
      <c r="O936" s="1836"/>
      <c r="P936" s="1836"/>
      <c r="Q936" s="1836"/>
      <c r="R936" s="1836"/>
      <c r="S936" s="1836"/>
      <c r="T936" s="1836"/>
      <c r="U936" s="1836"/>
      <c r="V936" s="1836"/>
      <c r="W936" s="1836"/>
      <c r="X936" s="1836"/>
      <c r="Y936" s="1836"/>
      <c r="Z936" s="1836"/>
    </row>
    <row r="937" spans="1:26" ht="15.75" customHeight="1">
      <c r="A937" s="1836"/>
      <c r="B937" s="1836"/>
      <c r="C937" s="1836"/>
      <c r="D937" s="1836"/>
      <c r="E937" s="1836"/>
      <c r="F937" s="1836"/>
      <c r="G937" s="1836"/>
      <c r="H937" s="1836"/>
      <c r="I937" s="1836"/>
      <c r="J937" s="1836"/>
      <c r="K937" s="1836"/>
      <c r="L937" s="1836"/>
      <c r="M937" s="1836"/>
      <c r="N937" s="1836"/>
      <c r="O937" s="1836"/>
      <c r="P937" s="1836"/>
      <c r="Q937" s="1836"/>
      <c r="R937" s="1836"/>
      <c r="S937" s="1836"/>
      <c r="T937" s="1836"/>
      <c r="U937" s="1836"/>
      <c r="V937" s="1836"/>
      <c r="W937" s="1836"/>
      <c r="X937" s="1836"/>
      <c r="Y937" s="1836"/>
      <c r="Z937" s="1836"/>
    </row>
    <row r="938" spans="1:26" ht="15.75" customHeight="1">
      <c r="A938" s="1836"/>
      <c r="B938" s="1836"/>
      <c r="C938" s="1836"/>
      <c r="D938" s="1836"/>
      <c r="E938" s="1836"/>
      <c r="F938" s="1836"/>
      <c r="G938" s="1836"/>
      <c r="H938" s="1836"/>
      <c r="I938" s="1836"/>
      <c r="J938" s="1836"/>
      <c r="K938" s="1836"/>
      <c r="L938" s="1836"/>
      <c r="M938" s="1836"/>
      <c r="N938" s="1836"/>
      <c r="O938" s="1836"/>
      <c r="P938" s="1836"/>
      <c r="Q938" s="1836"/>
      <c r="R938" s="1836"/>
      <c r="S938" s="1836"/>
      <c r="T938" s="1836"/>
      <c r="U938" s="1836"/>
      <c r="V938" s="1836"/>
      <c r="W938" s="1836"/>
      <c r="X938" s="1836"/>
      <c r="Y938" s="1836"/>
      <c r="Z938" s="1836"/>
    </row>
    <row r="939" spans="1:26" ht="15.75" customHeight="1">
      <c r="A939" s="1836"/>
      <c r="B939" s="1836"/>
      <c r="C939" s="1836"/>
      <c r="D939" s="1836"/>
      <c r="E939" s="1836"/>
      <c r="F939" s="1836"/>
      <c r="G939" s="1836"/>
      <c r="H939" s="1836"/>
      <c r="I939" s="1836"/>
      <c r="J939" s="1836"/>
      <c r="K939" s="1836"/>
      <c r="L939" s="1836"/>
      <c r="M939" s="1836"/>
      <c r="N939" s="1836"/>
      <c r="O939" s="1836"/>
      <c r="P939" s="1836"/>
      <c r="Q939" s="1836"/>
      <c r="R939" s="1836"/>
      <c r="S939" s="1836"/>
      <c r="T939" s="1836"/>
      <c r="U939" s="1836"/>
      <c r="V939" s="1836"/>
      <c r="W939" s="1836"/>
      <c r="X939" s="1836"/>
      <c r="Y939" s="1836"/>
      <c r="Z939" s="1836"/>
    </row>
    <row r="940" spans="1:26" ht="15.75" customHeight="1">
      <c r="A940" s="1836"/>
      <c r="B940" s="1836"/>
      <c r="C940" s="1836"/>
      <c r="D940" s="1836"/>
      <c r="E940" s="1836"/>
      <c r="F940" s="1836"/>
      <c r="G940" s="1836"/>
      <c r="H940" s="1836"/>
      <c r="I940" s="1836"/>
      <c r="J940" s="1836"/>
      <c r="K940" s="1836"/>
      <c r="L940" s="1836"/>
      <c r="M940" s="1836"/>
      <c r="N940" s="1836"/>
      <c r="O940" s="1836"/>
      <c r="P940" s="1836"/>
      <c r="Q940" s="1836"/>
      <c r="R940" s="1836"/>
      <c r="S940" s="1836"/>
      <c r="T940" s="1836"/>
      <c r="U940" s="1836"/>
      <c r="V940" s="1836"/>
      <c r="W940" s="1836"/>
      <c r="X940" s="1836"/>
      <c r="Y940" s="1836"/>
      <c r="Z940" s="1836"/>
    </row>
    <row r="941" spans="1:26" ht="15.75" customHeight="1">
      <c r="A941" s="1836"/>
      <c r="B941" s="1836"/>
      <c r="C941" s="1836"/>
      <c r="D941" s="1836"/>
      <c r="E941" s="1836"/>
      <c r="F941" s="1836"/>
      <c r="G941" s="1836"/>
      <c r="H941" s="1836"/>
      <c r="I941" s="1836"/>
      <c r="J941" s="1836"/>
      <c r="K941" s="1836"/>
      <c r="L941" s="1836"/>
      <c r="M941" s="1836"/>
      <c r="N941" s="1836"/>
      <c r="O941" s="1836"/>
      <c r="P941" s="1836"/>
      <c r="Q941" s="1836"/>
      <c r="R941" s="1836"/>
      <c r="S941" s="1836"/>
      <c r="T941" s="1836"/>
      <c r="U941" s="1836"/>
      <c r="V941" s="1836"/>
      <c r="W941" s="1836"/>
      <c r="X941" s="1836"/>
      <c r="Y941" s="1836"/>
      <c r="Z941" s="1836"/>
    </row>
    <row r="942" spans="1:26" ht="15.75" customHeight="1">
      <c r="A942" s="1836"/>
      <c r="B942" s="1836"/>
      <c r="C942" s="1836"/>
      <c r="D942" s="1836"/>
      <c r="E942" s="1836"/>
      <c r="F942" s="1836"/>
      <c r="G942" s="1836"/>
      <c r="H942" s="1836"/>
      <c r="I942" s="1836"/>
      <c r="J942" s="1836"/>
      <c r="K942" s="1836"/>
      <c r="L942" s="1836"/>
      <c r="M942" s="1836"/>
      <c r="N942" s="1836"/>
      <c r="O942" s="1836"/>
      <c r="P942" s="1836"/>
      <c r="Q942" s="1836"/>
      <c r="R942" s="1836"/>
      <c r="S942" s="1836"/>
      <c r="T942" s="1836"/>
      <c r="U942" s="1836"/>
      <c r="V942" s="1836"/>
      <c r="W942" s="1836"/>
      <c r="X942" s="1836"/>
      <c r="Y942" s="1836"/>
      <c r="Z942" s="1836"/>
    </row>
    <row r="943" spans="1:26" ht="15.75" customHeight="1">
      <c r="A943" s="1836"/>
      <c r="B943" s="1836"/>
      <c r="C943" s="1836"/>
      <c r="D943" s="1836"/>
      <c r="E943" s="1836"/>
      <c r="F943" s="1836"/>
      <c r="G943" s="1836"/>
      <c r="H943" s="1836"/>
      <c r="I943" s="1836"/>
      <c r="J943" s="1836"/>
      <c r="K943" s="1836"/>
      <c r="L943" s="1836"/>
      <c r="M943" s="1836"/>
      <c r="N943" s="1836"/>
      <c r="O943" s="1836"/>
      <c r="P943" s="1836"/>
      <c r="Q943" s="1836"/>
      <c r="R943" s="1836"/>
      <c r="S943" s="1836"/>
      <c r="T943" s="1836"/>
      <c r="U943" s="1836"/>
      <c r="V943" s="1836"/>
      <c r="W943" s="1836"/>
      <c r="X943" s="1836"/>
      <c r="Y943" s="1836"/>
      <c r="Z943" s="1836"/>
    </row>
    <row r="944" spans="1:26" ht="15.75" customHeight="1">
      <c r="A944" s="1836"/>
      <c r="B944" s="1836"/>
      <c r="C944" s="1836"/>
      <c r="D944" s="1836"/>
      <c r="E944" s="1836"/>
      <c r="F944" s="1836"/>
      <c r="G944" s="1836"/>
      <c r="H944" s="1836"/>
      <c r="I944" s="1836"/>
      <c r="J944" s="1836"/>
      <c r="K944" s="1836"/>
      <c r="L944" s="1836"/>
      <c r="M944" s="1836"/>
      <c r="N944" s="1836"/>
      <c r="O944" s="1836"/>
      <c r="P944" s="1836"/>
      <c r="Q944" s="1836"/>
      <c r="R944" s="1836"/>
      <c r="S944" s="1836"/>
      <c r="T944" s="1836"/>
      <c r="U944" s="1836"/>
      <c r="V944" s="1836"/>
      <c r="W944" s="1836"/>
      <c r="X944" s="1836"/>
      <c r="Y944" s="1836"/>
      <c r="Z944" s="1836"/>
    </row>
    <row r="945" spans="1:26" ht="15.75" customHeight="1">
      <c r="A945" s="1836"/>
      <c r="B945" s="1836"/>
      <c r="C945" s="1836"/>
      <c r="D945" s="1836"/>
      <c r="E945" s="1836"/>
      <c r="F945" s="1836"/>
      <c r="G945" s="1836"/>
      <c r="H945" s="1836"/>
      <c r="I945" s="1836"/>
      <c r="J945" s="1836"/>
      <c r="K945" s="1836"/>
      <c r="L945" s="1836"/>
      <c r="M945" s="1836"/>
      <c r="N945" s="1836"/>
      <c r="O945" s="1836"/>
      <c r="P945" s="1836"/>
      <c r="Q945" s="1836"/>
      <c r="R945" s="1836"/>
      <c r="S945" s="1836"/>
      <c r="T945" s="1836"/>
      <c r="U945" s="1836"/>
      <c r="V945" s="1836"/>
      <c r="W945" s="1836"/>
      <c r="X945" s="1836"/>
      <c r="Y945" s="1836"/>
      <c r="Z945" s="1836"/>
    </row>
    <row r="946" spans="1:26" ht="15.75" customHeight="1">
      <c r="A946" s="1836"/>
      <c r="B946" s="1836"/>
      <c r="C946" s="1836"/>
      <c r="D946" s="1836"/>
      <c r="E946" s="1836"/>
      <c r="F946" s="1836"/>
      <c r="G946" s="1836"/>
      <c r="H946" s="1836"/>
      <c r="I946" s="1836"/>
      <c r="J946" s="1836"/>
      <c r="K946" s="1836"/>
      <c r="L946" s="1836"/>
      <c r="M946" s="1836"/>
      <c r="N946" s="1836"/>
      <c r="O946" s="1836"/>
      <c r="P946" s="1836"/>
      <c r="Q946" s="1836"/>
      <c r="R946" s="1836"/>
      <c r="S946" s="1836"/>
      <c r="T946" s="1836"/>
      <c r="U946" s="1836"/>
      <c r="V946" s="1836"/>
      <c r="W946" s="1836"/>
      <c r="X946" s="1836"/>
      <c r="Y946" s="1836"/>
      <c r="Z946" s="1836"/>
    </row>
    <row r="947" spans="1:26" ht="15.75" customHeight="1">
      <c r="A947" s="1836"/>
      <c r="B947" s="1836"/>
      <c r="C947" s="1836"/>
      <c r="D947" s="1836"/>
      <c r="E947" s="1836"/>
      <c r="F947" s="1836"/>
      <c r="G947" s="1836"/>
      <c r="H947" s="1836"/>
      <c r="I947" s="1836"/>
      <c r="J947" s="1836"/>
      <c r="K947" s="1836"/>
      <c r="L947" s="1836"/>
      <c r="M947" s="1836"/>
      <c r="N947" s="1836"/>
      <c r="O947" s="1836"/>
      <c r="P947" s="1836"/>
      <c r="Q947" s="1836"/>
      <c r="R947" s="1836"/>
      <c r="S947" s="1836"/>
      <c r="T947" s="1836"/>
      <c r="U947" s="1836"/>
      <c r="V947" s="1836"/>
      <c r="W947" s="1836"/>
      <c r="X947" s="1836"/>
      <c r="Y947" s="1836"/>
      <c r="Z947" s="1836"/>
    </row>
    <row r="948" spans="1:26" ht="15.75" customHeight="1">
      <c r="A948" s="1836"/>
      <c r="B948" s="1836"/>
      <c r="C948" s="1836"/>
      <c r="D948" s="1836"/>
      <c r="E948" s="1836"/>
      <c r="F948" s="1836"/>
      <c r="G948" s="1836"/>
      <c r="H948" s="1836"/>
      <c r="I948" s="1836"/>
      <c r="J948" s="1836"/>
      <c r="K948" s="1836"/>
      <c r="L948" s="1836"/>
      <c r="M948" s="1836"/>
      <c r="N948" s="1836"/>
      <c r="O948" s="1836"/>
      <c r="P948" s="1836"/>
      <c r="Q948" s="1836"/>
      <c r="R948" s="1836"/>
      <c r="S948" s="1836"/>
      <c r="T948" s="1836"/>
      <c r="U948" s="1836"/>
      <c r="V948" s="1836"/>
      <c r="W948" s="1836"/>
      <c r="X948" s="1836"/>
      <c r="Y948" s="1836"/>
      <c r="Z948" s="1836"/>
    </row>
    <row r="949" spans="1:26" ht="15.75" customHeight="1">
      <c r="A949" s="1836"/>
      <c r="B949" s="1836"/>
      <c r="C949" s="1836"/>
      <c r="D949" s="1836"/>
      <c r="E949" s="1836"/>
      <c r="F949" s="1836"/>
      <c r="G949" s="1836"/>
      <c r="H949" s="1836"/>
      <c r="I949" s="1836"/>
      <c r="J949" s="1836"/>
      <c r="K949" s="1836"/>
      <c r="L949" s="1836"/>
      <c r="M949" s="1836"/>
      <c r="N949" s="1836"/>
      <c r="O949" s="1836"/>
      <c r="P949" s="1836"/>
      <c r="Q949" s="1836"/>
      <c r="R949" s="1836"/>
      <c r="S949" s="1836"/>
      <c r="T949" s="1836"/>
      <c r="U949" s="1836"/>
      <c r="V949" s="1836"/>
      <c r="W949" s="1836"/>
      <c r="X949" s="1836"/>
      <c r="Y949" s="1836"/>
      <c r="Z949" s="1836"/>
    </row>
    <row r="950" spans="1:26" ht="15.75" customHeight="1">
      <c r="A950" s="1836"/>
      <c r="B950" s="1836"/>
      <c r="C950" s="1836"/>
      <c r="D950" s="1836"/>
      <c r="E950" s="1836"/>
      <c r="F950" s="1836"/>
      <c r="G950" s="1836"/>
      <c r="H950" s="1836"/>
      <c r="I950" s="1836"/>
      <c r="J950" s="1836"/>
      <c r="K950" s="1836"/>
      <c r="L950" s="1836"/>
      <c r="M950" s="1836"/>
      <c r="N950" s="1836"/>
      <c r="O950" s="1836"/>
      <c r="P950" s="1836"/>
      <c r="Q950" s="1836"/>
      <c r="R950" s="1836"/>
      <c r="S950" s="1836"/>
      <c r="T950" s="1836"/>
      <c r="U950" s="1836"/>
      <c r="V950" s="1836"/>
      <c r="W950" s="1836"/>
      <c r="X950" s="1836"/>
      <c r="Y950" s="1836"/>
      <c r="Z950" s="1836"/>
    </row>
    <row r="951" spans="1:26" ht="15.75" customHeight="1">
      <c r="A951" s="1836"/>
      <c r="B951" s="1836"/>
      <c r="C951" s="1836"/>
      <c r="D951" s="1836"/>
      <c r="E951" s="1836"/>
      <c r="F951" s="1836"/>
      <c r="G951" s="1836"/>
      <c r="H951" s="1836"/>
      <c r="I951" s="1836"/>
      <c r="J951" s="1836"/>
      <c r="K951" s="1836"/>
      <c r="L951" s="1836"/>
      <c r="M951" s="1836"/>
      <c r="N951" s="1836"/>
      <c r="O951" s="1836"/>
      <c r="P951" s="1836"/>
      <c r="Q951" s="1836"/>
      <c r="R951" s="1836"/>
      <c r="S951" s="1836"/>
      <c r="T951" s="1836"/>
      <c r="U951" s="1836"/>
      <c r="V951" s="1836"/>
      <c r="W951" s="1836"/>
      <c r="X951" s="1836"/>
      <c r="Y951" s="1836"/>
      <c r="Z951" s="1836"/>
    </row>
    <row r="952" spans="1:26" ht="15.75" customHeight="1">
      <c r="A952" s="1836"/>
      <c r="B952" s="1836"/>
      <c r="C952" s="1836"/>
      <c r="D952" s="1836"/>
      <c r="E952" s="1836"/>
      <c r="F952" s="1836"/>
      <c r="G952" s="1836"/>
      <c r="H952" s="1836"/>
      <c r="I952" s="1836"/>
      <c r="J952" s="1836"/>
      <c r="K952" s="1836"/>
      <c r="L952" s="1836"/>
      <c r="M952" s="1836"/>
      <c r="N952" s="1836"/>
      <c r="O952" s="1836"/>
      <c r="P952" s="1836"/>
      <c r="Q952" s="1836"/>
      <c r="R952" s="1836"/>
      <c r="S952" s="1836"/>
      <c r="T952" s="1836"/>
      <c r="U952" s="1836"/>
      <c r="V952" s="1836"/>
      <c r="W952" s="1836"/>
      <c r="X952" s="1836"/>
      <c r="Y952" s="1836"/>
      <c r="Z952" s="1836"/>
    </row>
    <row r="953" spans="1:26" ht="15.75" customHeight="1">
      <c r="A953" s="1836"/>
      <c r="B953" s="1836"/>
      <c r="C953" s="1836"/>
      <c r="D953" s="1836"/>
      <c r="E953" s="1836"/>
      <c r="F953" s="1836"/>
      <c r="G953" s="1836"/>
      <c r="H953" s="1836"/>
      <c r="I953" s="1836"/>
      <c r="J953" s="1836"/>
      <c r="K953" s="1836"/>
      <c r="L953" s="1836"/>
      <c r="M953" s="1836"/>
      <c r="N953" s="1836"/>
      <c r="O953" s="1836"/>
      <c r="P953" s="1836"/>
      <c r="Q953" s="1836"/>
      <c r="R953" s="1836"/>
      <c r="S953" s="1836"/>
      <c r="T953" s="1836"/>
      <c r="U953" s="1836"/>
      <c r="V953" s="1836"/>
      <c r="W953" s="1836"/>
      <c r="X953" s="1836"/>
      <c r="Y953" s="1836"/>
      <c r="Z953" s="1836"/>
    </row>
    <row r="954" spans="1:26" ht="15.75" customHeight="1">
      <c r="A954" s="1836"/>
      <c r="B954" s="1836"/>
      <c r="C954" s="1836"/>
      <c r="D954" s="1836"/>
      <c r="E954" s="1836"/>
      <c r="F954" s="1836"/>
      <c r="G954" s="1836"/>
      <c r="H954" s="1836"/>
      <c r="I954" s="1836"/>
      <c r="J954" s="1836"/>
      <c r="K954" s="1836"/>
      <c r="L954" s="1836"/>
      <c r="M954" s="1836"/>
      <c r="N954" s="1836"/>
      <c r="O954" s="1836"/>
      <c r="P954" s="1836"/>
      <c r="Q954" s="1836"/>
      <c r="R954" s="1836"/>
      <c r="S954" s="1836"/>
      <c r="T954" s="1836"/>
      <c r="U954" s="1836"/>
      <c r="V954" s="1836"/>
      <c r="W954" s="1836"/>
      <c r="X954" s="1836"/>
      <c r="Y954" s="1836"/>
      <c r="Z954" s="1836"/>
    </row>
    <row r="955" spans="1:26" ht="15.75" customHeight="1">
      <c r="A955" s="1836"/>
      <c r="B955" s="1836"/>
      <c r="C955" s="1836"/>
      <c r="D955" s="1836"/>
      <c r="E955" s="1836"/>
      <c r="F955" s="1836"/>
      <c r="G955" s="1836"/>
      <c r="H955" s="1836"/>
      <c r="I955" s="1836"/>
      <c r="J955" s="1836"/>
      <c r="K955" s="1836"/>
      <c r="L955" s="1836"/>
      <c r="M955" s="1836"/>
      <c r="N955" s="1836"/>
      <c r="O955" s="1836"/>
      <c r="P955" s="1836"/>
      <c r="Q955" s="1836"/>
      <c r="R955" s="1836"/>
      <c r="S955" s="1836"/>
      <c r="T955" s="1836"/>
      <c r="U955" s="1836"/>
      <c r="V955" s="1836"/>
      <c r="W955" s="1836"/>
      <c r="X955" s="1836"/>
      <c r="Y955" s="1836"/>
      <c r="Z955" s="1836"/>
    </row>
    <row r="956" spans="1:26" ht="15.75" customHeight="1">
      <c r="A956" s="1836"/>
      <c r="B956" s="1836"/>
      <c r="C956" s="1836"/>
      <c r="D956" s="1836"/>
      <c r="E956" s="1836"/>
      <c r="F956" s="1836"/>
      <c r="G956" s="1836"/>
      <c r="H956" s="1836"/>
      <c r="I956" s="1836"/>
      <c r="J956" s="1836"/>
      <c r="K956" s="1836"/>
      <c r="L956" s="1836"/>
      <c r="M956" s="1836"/>
      <c r="N956" s="1836"/>
      <c r="O956" s="1836"/>
      <c r="P956" s="1836"/>
      <c r="Q956" s="1836"/>
      <c r="R956" s="1836"/>
      <c r="S956" s="1836"/>
      <c r="T956" s="1836"/>
      <c r="U956" s="1836"/>
      <c r="V956" s="1836"/>
      <c r="W956" s="1836"/>
      <c r="X956" s="1836"/>
      <c r="Y956" s="1836"/>
      <c r="Z956" s="1836"/>
    </row>
    <row r="957" spans="1:26" ht="15.75" customHeight="1">
      <c r="A957" s="1836"/>
      <c r="B957" s="1836"/>
      <c r="C957" s="1836"/>
      <c r="D957" s="1836"/>
      <c r="E957" s="1836"/>
      <c r="F957" s="1836"/>
      <c r="G957" s="1836"/>
      <c r="H957" s="1836"/>
      <c r="I957" s="1836"/>
      <c r="J957" s="1836"/>
      <c r="K957" s="1836"/>
      <c r="L957" s="1836"/>
      <c r="M957" s="1836"/>
      <c r="N957" s="1836"/>
      <c r="O957" s="1836"/>
      <c r="P957" s="1836"/>
      <c r="Q957" s="1836"/>
      <c r="R957" s="1836"/>
      <c r="S957" s="1836"/>
      <c r="T957" s="1836"/>
      <c r="U957" s="1836"/>
      <c r="V957" s="1836"/>
      <c r="W957" s="1836"/>
      <c r="X957" s="1836"/>
      <c r="Y957" s="1836"/>
      <c r="Z957" s="1836"/>
    </row>
    <row r="958" spans="1:26" ht="15.75" customHeight="1">
      <c r="A958" s="1836"/>
      <c r="B958" s="1836"/>
      <c r="C958" s="1836"/>
      <c r="D958" s="1836"/>
      <c r="E958" s="1836"/>
      <c r="F958" s="1836"/>
      <c r="G958" s="1836"/>
      <c r="H958" s="1836"/>
      <c r="I958" s="1836"/>
      <c r="J958" s="1836"/>
      <c r="K958" s="1836"/>
      <c r="L958" s="1836"/>
      <c r="M958" s="1836"/>
      <c r="N958" s="1836"/>
      <c r="O958" s="1836"/>
      <c r="P958" s="1836"/>
      <c r="Q958" s="1836"/>
      <c r="R958" s="1836"/>
      <c r="S958" s="1836"/>
      <c r="T958" s="1836"/>
      <c r="U958" s="1836"/>
      <c r="V958" s="1836"/>
      <c r="W958" s="1836"/>
      <c r="X958" s="1836"/>
      <c r="Y958" s="1836"/>
      <c r="Z958" s="1836"/>
    </row>
    <row r="959" spans="1:26" ht="15.75" customHeight="1">
      <c r="A959" s="1836"/>
      <c r="B959" s="1836"/>
      <c r="C959" s="1836"/>
      <c r="D959" s="1836"/>
      <c r="E959" s="1836"/>
      <c r="F959" s="1836"/>
      <c r="G959" s="1836"/>
      <c r="H959" s="1836"/>
      <c r="I959" s="1836"/>
      <c r="J959" s="1836"/>
      <c r="K959" s="1836"/>
      <c r="L959" s="1836"/>
      <c r="M959" s="1836"/>
      <c r="N959" s="1836"/>
      <c r="O959" s="1836"/>
      <c r="P959" s="1836"/>
      <c r="Q959" s="1836"/>
      <c r="R959" s="1836"/>
      <c r="S959" s="1836"/>
      <c r="T959" s="1836"/>
      <c r="U959" s="1836"/>
      <c r="V959" s="1836"/>
      <c r="W959" s="1836"/>
      <c r="X959" s="1836"/>
      <c r="Y959" s="1836"/>
      <c r="Z959" s="1836"/>
    </row>
    <row r="960" spans="1:26" ht="15.75" customHeight="1">
      <c r="A960" s="1836"/>
      <c r="B960" s="1836"/>
      <c r="C960" s="1836"/>
      <c r="D960" s="1836"/>
      <c r="E960" s="1836"/>
      <c r="F960" s="1836"/>
      <c r="G960" s="1836"/>
      <c r="H960" s="1836"/>
      <c r="I960" s="1836"/>
      <c r="J960" s="1836"/>
      <c r="K960" s="1836"/>
      <c r="L960" s="1836"/>
      <c r="M960" s="1836"/>
      <c r="N960" s="1836"/>
      <c r="O960" s="1836"/>
      <c r="P960" s="1836"/>
      <c r="Q960" s="1836"/>
      <c r="R960" s="1836"/>
      <c r="S960" s="1836"/>
      <c r="T960" s="1836"/>
      <c r="U960" s="1836"/>
      <c r="V960" s="1836"/>
      <c r="W960" s="1836"/>
      <c r="X960" s="1836"/>
      <c r="Y960" s="1836"/>
      <c r="Z960" s="1836"/>
    </row>
    <row r="961" spans="1:26" ht="15.75" customHeight="1">
      <c r="A961" s="1836"/>
      <c r="B961" s="1836"/>
      <c r="C961" s="1836"/>
      <c r="D961" s="1836"/>
      <c r="E961" s="1836"/>
      <c r="F961" s="1836"/>
      <c r="G961" s="1836"/>
      <c r="H961" s="1836"/>
      <c r="I961" s="1836"/>
      <c r="J961" s="1836"/>
      <c r="K961" s="1836"/>
      <c r="L961" s="1836"/>
      <c r="M961" s="1836"/>
      <c r="N961" s="1836"/>
      <c r="O961" s="1836"/>
      <c r="P961" s="1836"/>
      <c r="Q961" s="1836"/>
      <c r="R961" s="1836"/>
      <c r="S961" s="1836"/>
      <c r="T961" s="1836"/>
      <c r="U961" s="1836"/>
      <c r="V961" s="1836"/>
      <c r="W961" s="1836"/>
      <c r="X961" s="1836"/>
      <c r="Y961" s="1836"/>
      <c r="Z961" s="1836"/>
    </row>
    <row r="962" spans="1:26" ht="15.75" customHeight="1">
      <c r="A962" s="1836"/>
      <c r="B962" s="1836"/>
      <c r="C962" s="1836"/>
      <c r="D962" s="1836"/>
      <c r="E962" s="1836"/>
      <c r="F962" s="1836"/>
      <c r="G962" s="1836"/>
      <c r="H962" s="1836"/>
      <c r="I962" s="1836"/>
      <c r="J962" s="1836"/>
      <c r="K962" s="1836"/>
      <c r="L962" s="1836"/>
      <c r="M962" s="1836"/>
      <c r="N962" s="1836"/>
      <c r="O962" s="1836"/>
      <c r="P962" s="1836"/>
      <c r="Q962" s="1836"/>
      <c r="R962" s="1836"/>
      <c r="S962" s="1836"/>
      <c r="T962" s="1836"/>
      <c r="U962" s="1836"/>
      <c r="V962" s="1836"/>
      <c r="W962" s="1836"/>
      <c r="X962" s="1836"/>
      <c r="Y962" s="1836"/>
      <c r="Z962" s="1836"/>
    </row>
    <row r="963" spans="1:26" ht="15.75" customHeight="1">
      <c r="A963" s="1836"/>
      <c r="B963" s="1836"/>
      <c r="C963" s="1836"/>
      <c r="D963" s="1836"/>
      <c r="E963" s="1836"/>
      <c r="F963" s="1836"/>
      <c r="G963" s="1836"/>
      <c r="H963" s="1836"/>
      <c r="I963" s="1836"/>
      <c r="J963" s="1836"/>
      <c r="K963" s="1836"/>
      <c r="L963" s="1836"/>
      <c r="M963" s="1836"/>
      <c r="N963" s="1836"/>
      <c r="O963" s="1836"/>
      <c r="P963" s="1836"/>
      <c r="Q963" s="1836"/>
      <c r="R963" s="1836"/>
      <c r="S963" s="1836"/>
      <c r="T963" s="1836"/>
      <c r="U963" s="1836"/>
      <c r="V963" s="1836"/>
      <c r="W963" s="1836"/>
      <c r="X963" s="1836"/>
      <c r="Y963" s="1836"/>
      <c r="Z963" s="1836"/>
    </row>
    <row r="964" spans="1:26" ht="15.75" customHeight="1">
      <c r="A964" s="1836"/>
      <c r="B964" s="1836"/>
      <c r="C964" s="1836"/>
      <c r="D964" s="1836"/>
      <c r="E964" s="1836"/>
      <c r="F964" s="1836"/>
      <c r="G964" s="1836"/>
      <c r="H964" s="1836"/>
      <c r="I964" s="1836"/>
      <c r="J964" s="1836"/>
      <c r="K964" s="1836"/>
      <c r="L964" s="1836"/>
      <c r="M964" s="1836"/>
      <c r="N964" s="1836"/>
      <c r="O964" s="1836"/>
      <c r="P964" s="1836"/>
      <c r="Q964" s="1836"/>
      <c r="R964" s="1836"/>
      <c r="S964" s="1836"/>
      <c r="T964" s="1836"/>
      <c r="U964" s="1836"/>
      <c r="V964" s="1836"/>
      <c r="W964" s="1836"/>
      <c r="X964" s="1836"/>
      <c r="Y964" s="1836"/>
      <c r="Z964" s="1836"/>
    </row>
    <row r="965" spans="1:26" ht="15.75" customHeight="1">
      <c r="A965" s="1836"/>
      <c r="B965" s="1836"/>
      <c r="C965" s="1836"/>
      <c r="D965" s="1836"/>
      <c r="E965" s="1836"/>
      <c r="F965" s="1836"/>
      <c r="G965" s="1836"/>
      <c r="H965" s="1836"/>
      <c r="I965" s="1836"/>
      <c r="J965" s="1836"/>
      <c r="K965" s="1836"/>
      <c r="L965" s="1836"/>
      <c r="M965" s="1836"/>
      <c r="N965" s="1836"/>
      <c r="O965" s="1836"/>
      <c r="P965" s="1836"/>
      <c r="Q965" s="1836"/>
      <c r="R965" s="1836"/>
      <c r="S965" s="1836"/>
      <c r="T965" s="1836"/>
      <c r="U965" s="1836"/>
      <c r="V965" s="1836"/>
      <c r="W965" s="1836"/>
      <c r="X965" s="1836"/>
      <c r="Y965" s="1836"/>
      <c r="Z965" s="1836"/>
    </row>
    <row r="966" spans="1:26" ht="15.75" customHeight="1">
      <c r="A966" s="1836"/>
      <c r="B966" s="1836"/>
      <c r="C966" s="1836"/>
      <c r="D966" s="1836"/>
      <c r="E966" s="1836"/>
      <c r="F966" s="1836"/>
      <c r="G966" s="1836"/>
      <c r="H966" s="1836"/>
      <c r="I966" s="1836"/>
      <c r="J966" s="1836"/>
      <c r="K966" s="1836"/>
      <c r="L966" s="1836"/>
      <c r="M966" s="1836"/>
      <c r="N966" s="1836"/>
      <c r="O966" s="1836"/>
      <c r="P966" s="1836"/>
      <c r="Q966" s="1836"/>
      <c r="R966" s="1836"/>
      <c r="S966" s="1836"/>
      <c r="T966" s="1836"/>
      <c r="U966" s="1836"/>
      <c r="V966" s="1836"/>
      <c r="W966" s="1836"/>
      <c r="X966" s="1836"/>
      <c r="Y966" s="1836"/>
      <c r="Z966" s="1836"/>
    </row>
    <row r="967" spans="1:26" ht="15.75" customHeight="1">
      <c r="A967" s="1836"/>
      <c r="B967" s="1836"/>
      <c r="C967" s="1836"/>
      <c r="D967" s="1836"/>
      <c r="E967" s="1836"/>
      <c r="F967" s="1836"/>
      <c r="G967" s="1836"/>
      <c r="H967" s="1836"/>
      <c r="I967" s="1836"/>
      <c r="J967" s="1836"/>
      <c r="K967" s="1836"/>
      <c r="L967" s="1836"/>
      <c r="M967" s="1836"/>
      <c r="N967" s="1836"/>
      <c r="O967" s="1836"/>
      <c r="P967" s="1836"/>
      <c r="Q967" s="1836"/>
      <c r="R967" s="1836"/>
      <c r="S967" s="1836"/>
      <c r="T967" s="1836"/>
      <c r="U967" s="1836"/>
      <c r="V967" s="1836"/>
      <c r="W967" s="1836"/>
      <c r="X967" s="1836"/>
      <c r="Y967" s="1836"/>
      <c r="Z967" s="1836"/>
    </row>
    <row r="968" spans="1:26" ht="15.75" customHeight="1">
      <c r="A968" s="1836"/>
      <c r="B968" s="1836"/>
      <c r="C968" s="1836"/>
      <c r="D968" s="1836"/>
      <c r="E968" s="1836"/>
      <c r="F968" s="1836"/>
      <c r="G968" s="1836"/>
      <c r="H968" s="1836"/>
      <c r="I968" s="1836"/>
      <c r="J968" s="1836"/>
      <c r="K968" s="1836"/>
      <c r="L968" s="1836"/>
      <c r="M968" s="1836"/>
      <c r="N968" s="1836"/>
      <c r="O968" s="1836"/>
      <c r="P968" s="1836"/>
      <c r="Q968" s="1836"/>
      <c r="R968" s="1836"/>
      <c r="S968" s="1836"/>
      <c r="T968" s="1836"/>
      <c r="U968" s="1836"/>
      <c r="V968" s="1836"/>
      <c r="W968" s="1836"/>
      <c r="X968" s="1836"/>
      <c r="Y968" s="1836"/>
      <c r="Z968" s="1836"/>
    </row>
    <row r="969" spans="1:26" ht="15.75" customHeight="1">
      <c r="A969" s="1836"/>
      <c r="B969" s="1836"/>
      <c r="C969" s="1836"/>
      <c r="D969" s="1836"/>
      <c r="E969" s="1836"/>
      <c r="F969" s="1836"/>
      <c r="G969" s="1836"/>
      <c r="H969" s="1836"/>
      <c r="I969" s="1836"/>
      <c r="J969" s="1836"/>
      <c r="K969" s="1836"/>
      <c r="L969" s="1836"/>
      <c r="M969" s="1836"/>
      <c r="N969" s="1836"/>
      <c r="O969" s="1836"/>
      <c r="P969" s="1836"/>
      <c r="Q969" s="1836"/>
      <c r="R969" s="1836"/>
      <c r="S969" s="1836"/>
      <c r="T969" s="1836"/>
      <c r="U969" s="1836"/>
      <c r="V969" s="1836"/>
      <c r="W969" s="1836"/>
      <c r="X969" s="1836"/>
      <c r="Y969" s="1836"/>
      <c r="Z969" s="1836"/>
    </row>
    <row r="970" spans="1:26" ht="15.75" customHeight="1">
      <c r="A970" s="1836"/>
      <c r="B970" s="1836"/>
      <c r="C970" s="1836"/>
      <c r="D970" s="1836"/>
      <c r="E970" s="1836"/>
      <c r="F970" s="1836"/>
      <c r="G970" s="1836"/>
      <c r="H970" s="1836"/>
      <c r="I970" s="1836"/>
      <c r="J970" s="1836"/>
      <c r="K970" s="1836"/>
      <c r="L970" s="1836"/>
      <c r="M970" s="1836"/>
      <c r="N970" s="1836"/>
      <c r="O970" s="1836"/>
      <c r="P970" s="1836"/>
      <c r="Q970" s="1836"/>
      <c r="R970" s="1836"/>
      <c r="S970" s="1836"/>
      <c r="T970" s="1836"/>
      <c r="U970" s="1836"/>
      <c r="V970" s="1836"/>
      <c r="W970" s="1836"/>
      <c r="X970" s="1836"/>
      <c r="Y970" s="1836"/>
      <c r="Z970" s="1836"/>
    </row>
    <row r="971" spans="1:26" ht="15.75" customHeight="1">
      <c r="A971" s="1836"/>
      <c r="B971" s="1836"/>
      <c r="C971" s="1836"/>
      <c r="D971" s="1836"/>
      <c r="E971" s="1836"/>
      <c r="F971" s="1836"/>
      <c r="G971" s="1836"/>
      <c r="H971" s="1836"/>
      <c r="I971" s="1836"/>
      <c r="J971" s="1836"/>
      <c r="K971" s="1836"/>
      <c r="L971" s="1836"/>
      <c r="M971" s="1836"/>
      <c r="N971" s="1836"/>
      <c r="O971" s="1836"/>
      <c r="P971" s="1836"/>
      <c r="Q971" s="1836"/>
      <c r="R971" s="1836"/>
      <c r="S971" s="1836"/>
      <c r="T971" s="1836"/>
      <c r="U971" s="1836"/>
      <c r="V971" s="1836"/>
      <c r="W971" s="1836"/>
      <c r="X971" s="1836"/>
      <c r="Y971" s="1836"/>
      <c r="Z971" s="1836"/>
    </row>
    <row r="972" spans="1:26" ht="15.75" customHeight="1">
      <c r="A972" s="1836"/>
      <c r="B972" s="1836"/>
      <c r="C972" s="1836"/>
      <c r="D972" s="1836"/>
      <c r="E972" s="1836"/>
      <c r="F972" s="1836"/>
      <c r="G972" s="1836"/>
      <c r="H972" s="1836"/>
      <c r="I972" s="1836"/>
      <c r="J972" s="1836"/>
      <c r="K972" s="1836"/>
      <c r="L972" s="1836"/>
      <c r="M972" s="1836"/>
      <c r="N972" s="1836"/>
      <c r="O972" s="1836"/>
      <c r="P972" s="1836"/>
      <c r="Q972" s="1836"/>
      <c r="R972" s="1836"/>
      <c r="S972" s="1836"/>
      <c r="T972" s="1836"/>
      <c r="U972" s="1836"/>
      <c r="V972" s="1836"/>
      <c r="W972" s="1836"/>
      <c r="X972" s="1836"/>
      <c r="Y972" s="1836"/>
      <c r="Z972" s="1836"/>
    </row>
    <row r="973" spans="1:26" ht="15.75" customHeight="1">
      <c r="A973" s="1836"/>
      <c r="B973" s="1836"/>
      <c r="C973" s="1836"/>
      <c r="D973" s="1836"/>
      <c r="E973" s="1836"/>
      <c r="F973" s="1836"/>
      <c r="G973" s="1836"/>
      <c r="H973" s="1836"/>
      <c r="I973" s="1836"/>
      <c r="J973" s="1836"/>
      <c r="K973" s="1836"/>
      <c r="L973" s="1836"/>
      <c r="M973" s="1836"/>
      <c r="N973" s="1836"/>
      <c r="O973" s="1836"/>
      <c r="P973" s="1836"/>
      <c r="Q973" s="1836"/>
      <c r="R973" s="1836"/>
      <c r="S973" s="1836"/>
      <c r="T973" s="1836"/>
      <c r="U973" s="1836"/>
      <c r="V973" s="1836"/>
      <c r="W973" s="1836"/>
      <c r="X973" s="1836"/>
      <c r="Y973" s="1836"/>
      <c r="Z973" s="1836"/>
    </row>
    <row r="974" spans="1:26" ht="15.75" customHeight="1">
      <c r="A974" s="1836"/>
      <c r="B974" s="1836"/>
      <c r="C974" s="1836"/>
      <c r="D974" s="1836"/>
      <c r="E974" s="1836"/>
      <c r="F974" s="1836"/>
      <c r="G974" s="1836"/>
      <c r="H974" s="1836"/>
      <c r="I974" s="1836"/>
      <c r="J974" s="1836"/>
      <c r="K974" s="1836"/>
      <c r="L974" s="1836"/>
      <c r="M974" s="1836"/>
      <c r="N974" s="1836"/>
      <c r="O974" s="1836"/>
      <c r="P974" s="1836"/>
      <c r="Q974" s="1836"/>
      <c r="R974" s="1836"/>
      <c r="S974" s="1836"/>
      <c r="T974" s="1836"/>
      <c r="U974" s="1836"/>
      <c r="V974" s="1836"/>
      <c r="W974" s="1836"/>
      <c r="X974" s="1836"/>
      <c r="Y974" s="1836"/>
      <c r="Z974" s="1836"/>
    </row>
    <row r="975" spans="1:26" ht="15.75" customHeight="1">
      <c r="A975" s="1836"/>
      <c r="B975" s="1836"/>
      <c r="C975" s="1836"/>
      <c r="D975" s="1836"/>
      <c r="E975" s="1836"/>
      <c r="F975" s="1836"/>
      <c r="G975" s="1836"/>
      <c r="H975" s="1836"/>
      <c r="I975" s="1836"/>
      <c r="J975" s="1836"/>
      <c r="K975" s="1836"/>
      <c r="L975" s="1836"/>
      <c r="M975" s="1836"/>
      <c r="N975" s="1836"/>
      <c r="O975" s="1836"/>
      <c r="P975" s="1836"/>
      <c r="Q975" s="1836"/>
      <c r="R975" s="1836"/>
      <c r="S975" s="1836"/>
      <c r="T975" s="1836"/>
      <c r="U975" s="1836"/>
      <c r="V975" s="1836"/>
      <c r="W975" s="1836"/>
      <c r="X975" s="1836"/>
      <c r="Y975" s="1836"/>
      <c r="Z975" s="1836"/>
    </row>
    <row r="976" spans="1:26" ht="15.75" customHeight="1">
      <c r="A976" s="1836"/>
      <c r="B976" s="1836"/>
      <c r="C976" s="1836"/>
      <c r="D976" s="1836"/>
      <c r="E976" s="1836"/>
      <c r="F976" s="1836"/>
      <c r="G976" s="1836"/>
      <c r="H976" s="1836"/>
      <c r="I976" s="1836"/>
      <c r="J976" s="1836"/>
      <c r="K976" s="1836"/>
      <c r="L976" s="1836"/>
      <c r="M976" s="1836"/>
      <c r="N976" s="1836"/>
      <c r="O976" s="1836"/>
      <c r="P976" s="1836"/>
      <c r="Q976" s="1836"/>
      <c r="R976" s="1836"/>
      <c r="S976" s="1836"/>
      <c r="T976" s="1836"/>
      <c r="U976" s="1836"/>
      <c r="V976" s="1836"/>
      <c r="W976" s="1836"/>
      <c r="X976" s="1836"/>
      <c r="Y976" s="1836"/>
      <c r="Z976" s="1836"/>
    </row>
    <row r="977" spans="1:26" ht="15.75" customHeight="1">
      <c r="A977" s="1836"/>
      <c r="B977" s="1836"/>
      <c r="C977" s="1836"/>
      <c r="D977" s="1836"/>
      <c r="E977" s="1836"/>
      <c r="F977" s="1836"/>
      <c r="G977" s="1836"/>
      <c r="H977" s="1836"/>
      <c r="I977" s="1836"/>
      <c r="J977" s="1836"/>
      <c r="K977" s="1836"/>
      <c r="L977" s="1836"/>
      <c r="M977" s="1836"/>
      <c r="N977" s="1836"/>
      <c r="O977" s="1836"/>
      <c r="P977" s="1836"/>
      <c r="Q977" s="1836"/>
      <c r="R977" s="1836"/>
      <c r="S977" s="1836"/>
      <c r="T977" s="1836"/>
      <c r="U977" s="1836"/>
      <c r="V977" s="1836"/>
      <c r="W977" s="1836"/>
      <c r="X977" s="1836"/>
      <c r="Y977" s="1836"/>
      <c r="Z977" s="1836"/>
    </row>
    <row r="978" spans="1:26" ht="15.75" customHeight="1">
      <c r="A978" s="1836"/>
      <c r="B978" s="1836"/>
      <c r="C978" s="1836"/>
      <c r="D978" s="1836"/>
      <c r="E978" s="1836"/>
      <c r="F978" s="1836"/>
      <c r="G978" s="1836"/>
      <c r="H978" s="1836"/>
      <c r="I978" s="1836"/>
      <c r="J978" s="1836"/>
      <c r="K978" s="1836"/>
      <c r="L978" s="1836"/>
      <c r="M978" s="1836"/>
      <c r="N978" s="1836"/>
      <c r="O978" s="1836"/>
      <c r="P978" s="1836"/>
      <c r="Q978" s="1836"/>
      <c r="R978" s="1836"/>
      <c r="S978" s="1836"/>
      <c r="T978" s="1836"/>
      <c r="U978" s="1836"/>
      <c r="V978" s="1836"/>
      <c r="W978" s="1836"/>
      <c r="X978" s="1836"/>
      <c r="Y978" s="1836"/>
      <c r="Z978" s="1836"/>
    </row>
    <row r="979" spans="1:26" ht="15.75" customHeight="1">
      <c r="A979" s="1836"/>
      <c r="B979" s="1836"/>
      <c r="C979" s="1836"/>
      <c r="D979" s="1836"/>
      <c r="E979" s="1836"/>
      <c r="F979" s="1836"/>
      <c r="G979" s="1836"/>
      <c r="H979" s="1836"/>
      <c r="I979" s="1836"/>
      <c r="J979" s="1836"/>
      <c r="K979" s="1836"/>
      <c r="L979" s="1836"/>
      <c r="M979" s="1836"/>
      <c r="N979" s="1836"/>
      <c r="O979" s="1836"/>
      <c r="P979" s="1836"/>
      <c r="Q979" s="1836"/>
      <c r="R979" s="1836"/>
      <c r="S979" s="1836"/>
      <c r="T979" s="1836"/>
      <c r="U979" s="1836"/>
      <c r="V979" s="1836"/>
      <c r="W979" s="1836"/>
      <c r="X979" s="1836"/>
      <c r="Y979" s="1836"/>
      <c r="Z979" s="1836"/>
    </row>
    <row r="980" spans="1:26" ht="15.75" customHeight="1">
      <c r="A980" s="1836"/>
      <c r="B980" s="1836"/>
      <c r="C980" s="1836"/>
      <c r="D980" s="1836"/>
      <c r="E980" s="1836"/>
      <c r="F980" s="1836"/>
      <c r="G980" s="1836"/>
      <c r="H980" s="1836"/>
      <c r="I980" s="1836"/>
      <c r="J980" s="1836"/>
      <c r="K980" s="1836"/>
      <c r="L980" s="1836"/>
      <c r="M980" s="1836"/>
      <c r="N980" s="1836"/>
      <c r="O980" s="1836"/>
      <c r="P980" s="1836"/>
      <c r="Q980" s="1836"/>
      <c r="R980" s="1836"/>
      <c r="S980" s="1836"/>
      <c r="T980" s="1836"/>
      <c r="U980" s="1836"/>
      <c r="V980" s="1836"/>
      <c r="W980" s="1836"/>
      <c r="X980" s="1836"/>
      <c r="Y980" s="1836"/>
      <c r="Z980" s="1836"/>
    </row>
    <row r="981" spans="1:26" ht="15.75" customHeight="1">
      <c r="A981" s="1836"/>
      <c r="B981" s="1836"/>
      <c r="C981" s="1836"/>
      <c r="D981" s="1836"/>
      <c r="E981" s="1836"/>
      <c r="F981" s="1836"/>
      <c r="G981" s="1836"/>
      <c r="H981" s="1836"/>
      <c r="I981" s="1836"/>
      <c r="J981" s="1836"/>
      <c r="K981" s="1836"/>
      <c r="L981" s="1836"/>
      <c r="M981" s="1836"/>
      <c r="N981" s="1836"/>
      <c r="O981" s="1836"/>
      <c r="P981" s="1836"/>
      <c r="Q981" s="1836"/>
      <c r="R981" s="1836"/>
      <c r="S981" s="1836"/>
      <c r="T981" s="1836"/>
      <c r="U981" s="1836"/>
      <c r="V981" s="1836"/>
      <c r="W981" s="1836"/>
      <c r="X981" s="1836"/>
      <c r="Y981" s="1836"/>
      <c r="Z981" s="1836"/>
    </row>
    <row r="982" spans="1:26" ht="15.75" customHeight="1">
      <c r="A982" s="1836"/>
      <c r="B982" s="1836"/>
      <c r="C982" s="1836"/>
      <c r="D982" s="1836"/>
      <c r="E982" s="1836"/>
      <c r="F982" s="1836"/>
      <c r="G982" s="1836"/>
      <c r="H982" s="1836"/>
      <c r="I982" s="1836"/>
      <c r="J982" s="1836"/>
      <c r="K982" s="1836"/>
      <c r="L982" s="1836"/>
      <c r="M982" s="1836"/>
      <c r="N982" s="1836"/>
      <c r="O982" s="1836"/>
      <c r="P982" s="1836"/>
      <c r="Q982" s="1836"/>
      <c r="R982" s="1836"/>
      <c r="S982" s="1836"/>
      <c r="T982" s="1836"/>
      <c r="U982" s="1836"/>
      <c r="V982" s="1836"/>
      <c r="W982" s="1836"/>
      <c r="X982" s="1836"/>
      <c r="Y982" s="1836"/>
      <c r="Z982" s="1836"/>
    </row>
    <row r="983" spans="1:26" ht="15.75" customHeight="1">
      <c r="A983" s="1836"/>
      <c r="B983" s="1836"/>
      <c r="C983" s="1836"/>
      <c r="D983" s="1836"/>
      <c r="E983" s="1836"/>
      <c r="F983" s="1836"/>
      <c r="G983" s="1836"/>
      <c r="H983" s="1836"/>
      <c r="I983" s="1836"/>
      <c r="J983" s="1836"/>
      <c r="K983" s="1836"/>
      <c r="L983" s="1836"/>
      <c r="M983" s="1836"/>
      <c r="N983" s="1836"/>
      <c r="O983" s="1836"/>
      <c r="P983" s="1836"/>
      <c r="Q983" s="1836"/>
      <c r="R983" s="1836"/>
      <c r="S983" s="1836"/>
      <c r="T983" s="1836"/>
      <c r="U983" s="1836"/>
      <c r="V983" s="1836"/>
      <c r="W983" s="1836"/>
      <c r="X983" s="1836"/>
      <c r="Y983" s="1836"/>
      <c r="Z983" s="1836"/>
    </row>
    <row r="984" spans="1:26" ht="15.75" customHeight="1">
      <c r="A984" s="1836"/>
      <c r="B984" s="1836"/>
      <c r="C984" s="1836"/>
      <c r="D984" s="1836"/>
      <c r="E984" s="1836"/>
      <c r="F984" s="1836"/>
      <c r="G984" s="1836"/>
      <c r="H984" s="1836"/>
      <c r="I984" s="1836"/>
      <c r="J984" s="1836"/>
      <c r="K984" s="1836"/>
      <c r="L984" s="1836"/>
      <c r="M984" s="1836"/>
      <c r="N984" s="1836"/>
      <c r="O984" s="1836"/>
      <c r="P984" s="1836"/>
      <c r="Q984" s="1836"/>
      <c r="R984" s="1836"/>
      <c r="S984" s="1836"/>
      <c r="T984" s="1836"/>
      <c r="U984" s="1836"/>
      <c r="V984" s="1836"/>
      <c r="W984" s="1836"/>
      <c r="X984" s="1836"/>
      <c r="Y984" s="1836"/>
      <c r="Z984" s="1836"/>
    </row>
    <row r="985" spans="1:26" ht="15.75" customHeight="1">
      <c r="A985" s="1836"/>
      <c r="B985" s="1836"/>
      <c r="C985" s="1836"/>
      <c r="D985" s="1836"/>
      <c r="E985" s="1836"/>
      <c r="F985" s="1836"/>
      <c r="G985" s="1836"/>
      <c r="H985" s="1836"/>
      <c r="I985" s="1836"/>
      <c r="J985" s="1836"/>
      <c r="K985" s="1836"/>
      <c r="L985" s="1836"/>
      <c r="M985" s="1836"/>
      <c r="N985" s="1836"/>
      <c r="O985" s="1836"/>
      <c r="P985" s="1836"/>
      <c r="Q985" s="1836"/>
      <c r="R985" s="1836"/>
      <c r="S985" s="1836"/>
      <c r="T985" s="1836"/>
      <c r="U985" s="1836"/>
      <c r="V985" s="1836"/>
      <c r="W985" s="1836"/>
      <c r="X985" s="1836"/>
      <c r="Y985" s="1836"/>
      <c r="Z985" s="1836"/>
    </row>
    <row r="986" spans="1:26" ht="15.75" customHeight="1">
      <c r="A986" s="1836"/>
      <c r="B986" s="1836"/>
      <c r="C986" s="1836"/>
      <c r="D986" s="1836"/>
      <c r="E986" s="1836"/>
      <c r="F986" s="1836"/>
      <c r="G986" s="1836"/>
      <c r="H986" s="1836"/>
      <c r="I986" s="1836"/>
      <c r="J986" s="1836"/>
      <c r="K986" s="1836"/>
      <c r="L986" s="1836"/>
      <c r="M986" s="1836"/>
      <c r="N986" s="1836"/>
      <c r="O986" s="1836"/>
      <c r="P986" s="1836"/>
      <c r="Q986" s="1836"/>
      <c r="R986" s="1836"/>
      <c r="S986" s="1836"/>
      <c r="T986" s="1836"/>
      <c r="U986" s="1836"/>
      <c r="V986" s="1836"/>
      <c r="W986" s="1836"/>
      <c r="X986" s="1836"/>
      <c r="Y986" s="1836"/>
      <c r="Z986" s="1836"/>
    </row>
    <row r="987" spans="1:26" ht="15.75" customHeight="1">
      <c r="A987" s="1836"/>
      <c r="B987" s="1836"/>
      <c r="C987" s="1836"/>
      <c r="D987" s="1836"/>
      <c r="E987" s="1836"/>
      <c r="F987" s="1836"/>
      <c r="G987" s="1836"/>
      <c r="H987" s="1836"/>
      <c r="I987" s="1836"/>
      <c r="J987" s="1836"/>
      <c r="K987" s="1836"/>
      <c r="L987" s="1836"/>
      <c r="M987" s="1836"/>
      <c r="N987" s="1836"/>
      <c r="O987" s="1836"/>
      <c r="P987" s="1836"/>
      <c r="Q987" s="1836"/>
      <c r="R987" s="1836"/>
      <c r="S987" s="1836"/>
      <c r="T987" s="1836"/>
      <c r="U987" s="1836"/>
      <c r="V987" s="1836"/>
      <c r="W987" s="1836"/>
      <c r="X987" s="1836"/>
      <c r="Y987" s="1836"/>
      <c r="Z987" s="1836"/>
    </row>
    <row r="988" spans="1:26" ht="15.75" customHeight="1">
      <c r="A988" s="1836"/>
      <c r="B988" s="1836"/>
      <c r="C988" s="1836"/>
      <c r="D988" s="1836"/>
      <c r="E988" s="1836"/>
      <c r="F988" s="1836"/>
      <c r="G988" s="1836"/>
      <c r="H988" s="1836"/>
      <c r="I988" s="1836"/>
      <c r="J988" s="1836"/>
      <c r="K988" s="1836"/>
      <c r="L988" s="1836"/>
      <c r="M988" s="1836"/>
      <c r="N988" s="1836"/>
      <c r="O988" s="1836"/>
      <c r="P988" s="1836"/>
      <c r="Q988" s="1836"/>
      <c r="R988" s="1836"/>
      <c r="S988" s="1836"/>
      <c r="T988" s="1836"/>
      <c r="U988" s="1836"/>
      <c r="V988" s="1836"/>
      <c r="W988" s="1836"/>
      <c r="X988" s="1836"/>
      <c r="Y988" s="1836"/>
      <c r="Z988" s="1836"/>
    </row>
    <row r="989" spans="1:26" ht="15.75" customHeight="1">
      <c r="A989" s="1836"/>
      <c r="B989" s="1836"/>
      <c r="C989" s="1836"/>
      <c r="D989" s="1836"/>
      <c r="E989" s="1836"/>
      <c r="F989" s="1836"/>
      <c r="G989" s="1836"/>
      <c r="H989" s="1836"/>
      <c r="I989" s="1836"/>
      <c r="J989" s="1836"/>
      <c r="K989" s="1836"/>
      <c r="L989" s="1836"/>
      <c r="M989" s="1836"/>
      <c r="N989" s="1836"/>
      <c r="O989" s="1836"/>
      <c r="P989" s="1836"/>
      <c r="Q989" s="1836"/>
      <c r="R989" s="1836"/>
      <c r="S989" s="1836"/>
      <c r="T989" s="1836"/>
      <c r="U989" s="1836"/>
      <c r="V989" s="1836"/>
      <c r="W989" s="1836"/>
      <c r="X989" s="1836"/>
      <c r="Y989" s="1836"/>
      <c r="Z989" s="1836"/>
    </row>
    <row r="990" spans="1:26" ht="15.75" customHeight="1">
      <c r="A990" s="1836"/>
      <c r="B990" s="1836"/>
      <c r="C990" s="1836"/>
      <c r="D990" s="1836"/>
      <c r="E990" s="1836"/>
      <c r="F990" s="1836"/>
      <c r="G990" s="1836"/>
      <c r="H990" s="1836"/>
      <c r="I990" s="1836"/>
      <c r="J990" s="1836"/>
      <c r="K990" s="1836"/>
      <c r="L990" s="1836"/>
      <c r="M990" s="1836"/>
      <c r="N990" s="1836"/>
      <c r="O990" s="1836"/>
      <c r="P990" s="1836"/>
      <c r="Q990" s="1836"/>
      <c r="R990" s="1836"/>
      <c r="S990" s="1836"/>
      <c r="T990" s="1836"/>
      <c r="U990" s="1836"/>
      <c r="V990" s="1836"/>
      <c r="W990" s="1836"/>
      <c r="X990" s="1836"/>
      <c r="Y990" s="1836"/>
      <c r="Z990" s="1836"/>
    </row>
    <row r="991" spans="1:26" ht="15.75" customHeight="1">
      <c r="A991" s="1836"/>
      <c r="B991" s="1836"/>
      <c r="C991" s="1836"/>
      <c r="D991" s="1836"/>
      <c r="E991" s="1836"/>
      <c r="F991" s="1836"/>
      <c r="G991" s="1836"/>
      <c r="H991" s="1836"/>
      <c r="I991" s="1836"/>
      <c r="J991" s="1836"/>
      <c r="K991" s="1836"/>
      <c r="L991" s="1836"/>
      <c r="M991" s="1836"/>
      <c r="N991" s="1836"/>
      <c r="O991" s="1836"/>
      <c r="P991" s="1836"/>
      <c r="Q991" s="1836"/>
      <c r="R991" s="1836"/>
      <c r="S991" s="1836"/>
      <c r="T991" s="1836"/>
      <c r="U991" s="1836"/>
      <c r="V991" s="1836"/>
      <c r="W991" s="1836"/>
      <c r="X991" s="1836"/>
      <c r="Y991" s="1836"/>
      <c r="Z991" s="1836"/>
    </row>
    <row r="992" spans="1:26" ht="15.75" customHeight="1">
      <c r="A992" s="1836"/>
      <c r="B992" s="1836"/>
      <c r="C992" s="1836"/>
      <c r="D992" s="1836"/>
      <c r="E992" s="1836"/>
      <c r="F992" s="1836"/>
      <c r="G992" s="1836"/>
      <c r="H992" s="1836"/>
      <c r="I992" s="1836"/>
      <c r="J992" s="1836"/>
      <c r="K992" s="1836"/>
      <c r="L992" s="1836"/>
      <c r="M992" s="1836"/>
      <c r="N992" s="1836"/>
      <c r="O992" s="1836"/>
      <c r="P992" s="1836"/>
      <c r="Q992" s="1836"/>
      <c r="R992" s="1836"/>
      <c r="S992" s="1836"/>
      <c r="T992" s="1836"/>
      <c r="U992" s="1836"/>
      <c r="V992" s="1836"/>
      <c r="W992" s="1836"/>
      <c r="X992" s="1836"/>
      <c r="Y992" s="1836"/>
      <c r="Z992" s="1836"/>
    </row>
    <row r="993" spans="1:26" ht="15.75" customHeight="1">
      <c r="A993" s="1836"/>
      <c r="B993" s="1836"/>
      <c r="C993" s="1836"/>
      <c r="D993" s="1836"/>
      <c r="E993" s="1836"/>
      <c r="F993" s="1836"/>
      <c r="G993" s="1836"/>
      <c r="H993" s="1836"/>
      <c r="I993" s="1836"/>
      <c r="J993" s="1836"/>
      <c r="K993" s="1836"/>
      <c r="L993" s="1836"/>
      <c r="M993" s="1836"/>
      <c r="N993" s="1836"/>
      <c r="O993" s="1836"/>
      <c r="P993" s="1836"/>
      <c r="Q993" s="1836"/>
      <c r="R993" s="1836"/>
      <c r="S993" s="1836"/>
      <c r="T993" s="1836"/>
      <c r="U993" s="1836"/>
      <c r="V993" s="1836"/>
      <c r="W993" s="1836"/>
      <c r="X993" s="1836"/>
      <c r="Y993" s="1836"/>
      <c r="Z993" s="1836"/>
    </row>
    <row r="994" spans="1:26" ht="15.75" customHeight="1">
      <c r="A994" s="1836"/>
      <c r="B994" s="1836"/>
      <c r="C994" s="1836"/>
      <c r="D994" s="1836"/>
      <c r="E994" s="1836"/>
      <c r="F994" s="1836"/>
      <c r="G994" s="1836"/>
      <c r="H994" s="1836"/>
      <c r="I994" s="1836"/>
      <c r="J994" s="1836"/>
      <c r="K994" s="1836"/>
      <c r="L994" s="1836"/>
      <c r="M994" s="1836"/>
      <c r="N994" s="1836"/>
      <c r="O994" s="1836"/>
      <c r="P994" s="1836"/>
      <c r="Q994" s="1836"/>
      <c r="R994" s="1836"/>
      <c r="S994" s="1836"/>
      <c r="T994" s="1836"/>
      <c r="U994" s="1836"/>
      <c r="V994" s="1836"/>
      <c r="W994" s="1836"/>
      <c r="X994" s="1836"/>
      <c r="Y994" s="1836"/>
      <c r="Z994" s="1836"/>
    </row>
    <row r="995" spans="1:26" ht="15.75" customHeight="1">
      <c r="A995" s="1836"/>
      <c r="B995" s="1836"/>
      <c r="C995" s="1836"/>
      <c r="D995" s="1836"/>
      <c r="E995" s="1836"/>
      <c r="F995" s="1836"/>
      <c r="G995" s="1836"/>
      <c r="H995" s="1836"/>
      <c r="I995" s="1836"/>
      <c r="J995" s="1836"/>
      <c r="K995" s="1836"/>
      <c r="L995" s="1836"/>
      <c r="M995" s="1836"/>
      <c r="N995" s="1836"/>
      <c r="O995" s="1836"/>
      <c r="P995" s="1836"/>
      <c r="Q995" s="1836"/>
      <c r="R995" s="1836"/>
      <c r="S995" s="1836"/>
      <c r="T995" s="1836"/>
      <c r="U995" s="1836"/>
      <c r="V995" s="1836"/>
      <c r="W995" s="1836"/>
      <c r="X995" s="1836"/>
      <c r="Y995" s="1836"/>
      <c r="Z995" s="1836"/>
    </row>
    <row r="996" spans="1:26" ht="15.75" customHeight="1">
      <c r="A996" s="1836"/>
      <c r="B996" s="1836"/>
      <c r="C996" s="1836"/>
      <c r="D996" s="1836"/>
      <c r="E996" s="1836"/>
      <c r="F996" s="1836"/>
      <c r="G996" s="1836"/>
      <c r="H996" s="1836"/>
      <c r="I996" s="1836"/>
      <c r="J996" s="1836"/>
      <c r="K996" s="1836"/>
      <c r="L996" s="1836"/>
      <c r="M996" s="1836"/>
      <c r="N996" s="1836"/>
      <c r="O996" s="1836"/>
      <c r="P996" s="1836"/>
      <c r="Q996" s="1836"/>
      <c r="R996" s="1836"/>
      <c r="S996" s="1836"/>
      <c r="T996" s="1836"/>
      <c r="U996" s="1836"/>
      <c r="V996" s="1836"/>
      <c r="W996" s="1836"/>
      <c r="X996" s="1836"/>
      <c r="Y996" s="1836"/>
      <c r="Z996" s="1836"/>
    </row>
    <row r="997" spans="1:26" ht="15.75" customHeight="1">
      <c r="A997" s="1836"/>
      <c r="B997" s="1836"/>
      <c r="C997" s="1836"/>
      <c r="D997" s="1836"/>
      <c r="E997" s="1836"/>
      <c r="F997" s="1836"/>
      <c r="G997" s="1836"/>
      <c r="H997" s="1836"/>
      <c r="I997" s="1836"/>
      <c r="J997" s="1836"/>
      <c r="K997" s="1836"/>
      <c r="L997" s="1836"/>
      <c r="M997" s="1836"/>
      <c r="N997" s="1836"/>
      <c r="O997" s="1836"/>
      <c r="P997" s="1836"/>
      <c r="Q997" s="1836"/>
      <c r="R997" s="1836"/>
      <c r="S997" s="1836"/>
      <c r="T997" s="1836"/>
      <c r="U997" s="1836"/>
      <c r="V997" s="1836"/>
      <c r="W997" s="1836"/>
      <c r="X997" s="1836"/>
      <c r="Y997" s="1836"/>
      <c r="Z997" s="1836"/>
    </row>
    <row r="998" spans="1:26" ht="15.75" customHeight="1">
      <c r="A998" s="1836"/>
      <c r="B998" s="1836"/>
      <c r="C998" s="1836"/>
      <c r="D998" s="1836"/>
      <c r="E998" s="1836"/>
      <c r="F998" s="1836"/>
      <c r="G998" s="1836"/>
      <c r="H998" s="1836"/>
      <c r="I998" s="1836"/>
      <c r="J998" s="1836"/>
      <c r="K998" s="1836"/>
      <c r="L998" s="1836"/>
      <c r="M998" s="1836"/>
      <c r="N998" s="1836"/>
      <c r="O998" s="1836"/>
      <c r="P998" s="1836"/>
      <c r="Q998" s="1836"/>
      <c r="R998" s="1836"/>
      <c r="S998" s="1836"/>
      <c r="T998" s="1836"/>
      <c r="U998" s="1836"/>
      <c r="V998" s="1836"/>
      <c r="W998" s="1836"/>
      <c r="X998" s="1836"/>
      <c r="Y998" s="1836"/>
      <c r="Z998" s="1836"/>
    </row>
    <row r="999" spans="1:26" ht="15.75" customHeight="1">
      <c r="A999" s="1836"/>
      <c r="B999" s="1836"/>
      <c r="C999" s="1836"/>
      <c r="D999" s="1836"/>
      <c r="E999" s="1836"/>
      <c r="F999" s="1836"/>
      <c r="G999" s="1836"/>
      <c r="H999" s="1836"/>
      <c r="I999" s="1836"/>
      <c r="J999" s="1836"/>
      <c r="K999" s="1836"/>
      <c r="L999" s="1836"/>
      <c r="M999" s="1836"/>
      <c r="N999" s="1836"/>
      <c r="O999" s="1836"/>
      <c r="P999" s="1836"/>
      <c r="Q999" s="1836"/>
      <c r="R999" s="1836"/>
      <c r="S999" s="1836"/>
      <c r="T999" s="1836"/>
      <c r="U999" s="1836"/>
      <c r="V999" s="1836"/>
      <c r="W999" s="1836"/>
      <c r="X999" s="1836"/>
      <c r="Y999" s="1836"/>
      <c r="Z999" s="1836"/>
    </row>
    <row r="1000" spans="1:26" ht="15.75" customHeight="1">
      <c r="A1000" s="1836"/>
      <c r="B1000" s="1836"/>
      <c r="C1000" s="1836"/>
      <c r="D1000" s="1836"/>
      <c r="E1000" s="1836"/>
      <c r="F1000" s="1836"/>
      <c r="G1000" s="1836"/>
      <c r="H1000" s="1836"/>
      <c r="I1000" s="1836"/>
      <c r="J1000" s="1836"/>
      <c r="K1000" s="1836"/>
      <c r="L1000" s="1836"/>
      <c r="M1000" s="1836"/>
      <c r="N1000" s="1836"/>
      <c r="O1000" s="1836"/>
      <c r="P1000" s="1836"/>
      <c r="Q1000" s="1836"/>
      <c r="R1000" s="1836"/>
      <c r="S1000" s="1836"/>
      <c r="T1000" s="1836"/>
      <c r="U1000" s="1836"/>
      <c r="V1000" s="1836"/>
      <c r="W1000" s="1836"/>
      <c r="X1000" s="1836"/>
      <c r="Y1000" s="1836"/>
      <c r="Z1000" s="1836"/>
    </row>
  </sheetData>
  <mergeCells count="20">
    <mergeCell ref="B18:Q18"/>
    <mergeCell ref="K3:K4"/>
    <mergeCell ref="L3:L4"/>
    <mergeCell ref="M3:M4"/>
    <mergeCell ref="N3:N4"/>
    <mergeCell ref="O3:O4"/>
    <mergeCell ref="P3:P4"/>
    <mergeCell ref="S3:S4"/>
    <mergeCell ref="I1:M1"/>
    <mergeCell ref="B2:Q2"/>
    <mergeCell ref="C3:C4"/>
    <mergeCell ref="D3:D4"/>
    <mergeCell ref="E3:E4"/>
    <mergeCell ref="F3:F4"/>
    <mergeCell ref="G3:G4"/>
    <mergeCell ref="H3:H4"/>
    <mergeCell ref="I3:I4"/>
    <mergeCell ref="J3:J4"/>
    <mergeCell ref="Q3:Q4"/>
    <mergeCell ref="R3:R4"/>
  </mergeCells>
  <pageMargins left="0.35" right="0.2" top="0.75" bottom="0.75" header="0" footer="0"/>
  <pageSetup scale="86"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8"/>
  <sheetViews>
    <sheetView showGridLines="0" zoomScale="80" zoomScaleNormal="80" workbookViewId="0">
      <selection activeCell="L29" sqref="L29"/>
    </sheetView>
  </sheetViews>
  <sheetFormatPr defaultColWidth="14.42578125" defaultRowHeight="15" customHeight="1"/>
  <cols>
    <col min="1" max="1" width="2.42578125" style="2087" customWidth="1"/>
    <col min="2" max="2" width="11" style="2087" customWidth="1"/>
    <col min="3" max="3" width="3" style="2087" customWidth="1"/>
    <col min="4" max="4" width="2.42578125" style="2087" customWidth="1"/>
    <col min="5" max="5" width="3.42578125" style="2087" customWidth="1"/>
    <col min="6" max="6" width="4" style="2087" customWidth="1"/>
    <col min="7" max="7" width="28.42578125" style="2087" customWidth="1"/>
    <col min="8" max="8" width="16.28515625" style="2087" bestFit="1" customWidth="1"/>
    <col min="9" max="9" width="15.42578125" style="2087" customWidth="1"/>
    <col min="10" max="10" width="16.28515625" style="2088" customWidth="1"/>
    <col min="11" max="11" width="12.7109375" style="2087" customWidth="1"/>
    <col min="12" max="12" width="12" style="2087" customWidth="1"/>
    <col min="13" max="13" width="21.5703125" style="2087" bestFit="1" customWidth="1"/>
    <col min="14" max="16384" width="14.42578125" style="2087"/>
  </cols>
  <sheetData>
    <row r="1" spans="1:13" ht="15.75" customHeight="1">
      <c r="A1" s="2089"/>
      <c r="B1" s="2089"/>
      <c r="C1" s="3340" t="s">
        <v>1784</v>
      </c>
      <c r="D1" s="3339"/>
      <c r="E1" s="3339"/>
      <c r="F1" s="3339"/>
      <c r="G1" s="3339"/>
      <c r="H1" s="3339"/>
      <c r="I1" s="3339"/>
      <c r="J1" s="3339"/>
      <c r="K1" s="3339"/>
      <c r="L1" s="3339"/>
      <c r="M1" s="2089"/>
    </row>
    <row r="2" spans="1:13" ht="15.75" customHeight="1">
      <c r="A2" s="2089"/>
      <c r="B2" s="2089"/>
      <c r="C2" s="3340" t="s">
        <v>1783</v>
      </c>
      <c r="D2" s="3339"/>
      <c r="E2" s="3339"/>
      <c r="F2" s="3339"/>
      <c r="G2" s="3339"/>
      <c r="H2" s="3339"/>
      <c r="I2" s="3339"/>
      <c r="J2" s="3339"/>
      <c r="K2" s="3339"/>
      <c r="L2" s="3339"/>
      <c r="M2" s="2089"/>
    </row>
    <row r="3" spans="1:13" ht="15.75" customHeight="1" thickBot="1">
      <c r="A3" s="2089"/>
      <c r="B3" s="2089"/>
      <c r="C3" s="3341" t="s">
        <v>1782</v>
      </c>
      <c r="D3" s="3342"/>
      <c r="E3" s="3342"/>
      <c r="F3" s="3342"/>
      <c r="G3" s="3342"/>
      <c r="H3" s="3342"/>
      <c r="I3" s="3342"/>
      <c r="J3" s="3342"/>
      <c r="K3" s="3342"/>
      <c r="L3" s="3342"/>
      <c r="M3" s="2089"/>
    </row>
    <row r="4" spans="1:13" ht="15.75" customHeight="1" thickTop="1">
      <c r="A4" s="2089"/>
      <c r="B4" s="2089"/>
      <c r="C4" s="3347" t="s">
        <v>648</v>
      </c>
      <c r="D4" s="3345"/>
      <c r="E4" s="3345"/>
      <c r="F4" s="3345"/>
      <c r="G4" s="3346"/>
      <c r="H4" s="3343" t="s">
        <v>4</v>
      </c>
      <c r="I4" s="3345"/>
      <c r="J4" s="3346"/>
      <c r="K4" s="3343" t="s">
        <v>1781</v>
      </c>
      <c r="L4" s="3344"/>
      <c r="M4" s="2089"/>
    </row>
    <row r="5" spans="1:13" ht="18.75">
      <c r="A5" s="2089"/>
      <c r="B5" s="2089"/>
      <c r="C5" s="3348"/>
      <c r="D5" s="3349"/>
      <c r="E5" s="3349"/>
      <c r="F5" s="3349"/>
      <c r="G5" s="3349"/>
      <c r="H5" s="2146" t="s">
        <v>2000</v>
      </c>
      <c r="I5" s="2146" t="s">
        <v>400</v>
      </c>
      <c r="J5" s="2145" t="s">
        <v>401</v>
      </c>
      <c r="K5" s="2144" t="s">
        <v>85</v>
      </c>
      <c r="L5" s="2143" t="s">
        <v>398</v>
      </c>
      <c r="M5" s="2142"/>
    </row>
    <row r="6" spans="1:13" ht="15.75" customHeight="1">
      <c r="A6" s="2089"/>
      <c r="B6" s="2089"/>
      <c r="C6" s="2115" t="s">
        <v>1780</v>
      </c>
      <c r="D6" s="2114"/>
      <c r="E6" s="2114"/>
      <c r="F6" s="2114"/>
      <c r="G6" s="2114"/>
      <c r="H6" s="2141">
        <v>-266970.39985171054</v>
      </c>
      <c r="I6" s="2140">
        <v>-33763.120085891453</v>
      </c>
      <c r="J6" s="2140">
        <v>-333671.93453037995</v>
      </c>
      <c r="K6" s="2130">
        <v>-87.353234626518415</v>
      </c>
      <c r="L6" s="2139" t="s">
        <v>95</v>
      </c>
      <c r="M6" s="2096"/>
    </row>
    <row r="7" spans="1:13" ht="15.75" customHeight="1">
      <c r="A7" s="2089"/>
      <c r="B7" s="2089"/>
      <c r="C7" s="2108"/>
      <c r="D7" s="2089" t="s">
        <v>1779</v>
      </c>
      <c r="E7" s="2089"/>
      <c r="F7" s="2089"/>
      <c r="G7" s="2089"/>
      <c r="H7" s="2107">
        <v>113686.17358960373</v>
      </c>
      <c r="I7" s="2128">
        <v>108288.0835693877</v>
      </c>
      <c r="J7" s="2128">
        <v>143744.64402002192</v>
      </c>
      <c r="K7" s="2127">
        <v>-4.7482379341067578</v>
      </c>
      <c r="L7" s="2104">
        <v>32.742809071798497</v>
      </c>
      <c r="M7" s="2096"/>
    </row>
    <row r="8" spans="1:13" ht="15.75" customHeight="1">
      <c r="A8" s="2089"/>
      <c r="B8" s="2089"/>
      <c r="C8" s="2108"/>
      <c r="D8" s="2089"/>
      <c r="E8" s="2089" t="s">
        <v>1777</v>
      </c>
      <c r="F8" s="2089"/>
      <c r="G8" s="2089"/>
      <c r="H8" s="2107">
        <v>15986.126076676604</v>
      </c>
      <c r="I8" s="2128">
        <v>9590.2294740262005</v>
      </c>
      <c r="J8" s="2128">
        <v>2227.1566287260216</v>
      </c>
      <c r="K8" s="2127">
        <v>-40.00904641920642</v>
      </c>
      <c r="L8" s="2104">
        <v>-76.776816083932459</v>
      </c>
      <c r="M8" s="2096"/>
    </row>
    <row r="9" spans="1:13" ht="15.75" customHeight="1">
      <c r="A9" s="2089"/>
      <c r="B9" s="2089"/>
      <c r="C9" s="2108"/>
      <c r="D9" s="2089"/>
      <c r="E9" s="2089" t="s">
        <v>524</v>
      </c>
      <c r="F9" s="2089"/>
      <c r="G9" s="2089"/>
      <c r="H9" s="2107">
        <v>97700.047512927122</v>
      </c>
      <c r="I9" s="2128">
        <v>98697.854095361501</v>
      </c>
      <c r="J9" s="2128">
        <v>141517.4873912959</v>
      </c>
      <c r="K9" s="2127">
        <v>1.0212959029547664</v>
      </c>
      <c r="L9" s="2104">
        <v>43.384563614283067</v>
      </c>
      <c r="M9" s="2096"/>
    </row>
    <row r="10" spans="1:13" ht="15.75" customHeight="1">
      <c r="A10" s="2089"/>
      <c r="B10" s="2089"/>
      <c r="C10" s="2108"/>
      <c r="D10" s="2089" t="s">
        <v>1778</v>
      </c>
      <c r="E10" s="2089"/>
      <c r="F10" s="2089"/>
      <c r="G10" s="2089"/>
      <c r="H10" s="2107">
        <v>-1398875.668090916</v>
      </c>
      <c r="I10" s="2128">
        <v>-1169261.4085394414</v>
      </c>
      <c r="J10" s="2128">
        <v>-1499201.5830256527</v>
      </c>
      <c r="K10" s="2127">
        <v>-16.414200689103087</v>
      </c>
      <c r="L10" s="2104">
        <v>28.217828115814502</v>
      </c>
      <c r="M10" s="2096"/>
    </row>
    <row r="11" spans="1:13" ht="15.75" customHeight="1">
      <c r="A11" s="2089"/>
      <c r="B11" s="2089"/>
      <c r="C11" s="2108"/>
      <c r="D11" s="2089"/>
      <c r="E11" s="2089" t="s">
        <v>1777</v>
      </c>
      <c r="F11" s="2089"/>
      <c r="G11" s="2089"/>
      <c r="H11" s="2107">
        <v>-215538.52080500001</v>
      </c>
      <c r="I11" s="2128">
        <v>-166928.55910497997</v>
      </c>
      <c r="J11" s="2128">
        <v>-176320.33830025003</v>
      </c>
      <c r="K11" s="2127">
        <v>-22.552795443928087</v>
      </c>
      <c r="L11" s="2104">
        <v>5.626226719757188</v>
      </c>
      <c r="M11" s="2096"/>
    </row>
    <row r="12" spans="1:13" ht="15.75" customHeight="1">
      <c r="A12" s="2089"/>
      <c r="B12" s="2089"/>
      <c r="C12" s="2108"/>
      <c r="D12" s="2089"/>
      <c r="E12" s="2089" t="s">
        <v>524</v>
      </c>
      <c r="F12" s="2089"/>
      <c r="G12" s="2089"/>
      <c r="H12" s="2107">
        <v>-1183337.1472859159</v>
      </c>
      <c r="I12" s="2128">
        <v>-1002332.8494344614</v>
      </c>
      <c r="J12" s="2128">
        <v>-1322881.2447254027</v>
      </c>
      <c r="K12" s="2127">
        <v>-15.296088546413266</v>
      </c>
      <c r="L12" s="2104">
        <v>31.980234457226643</v>
      </c>
      <c r="M12" s="2096"/>
    </row>
    <row r="13" spans="1:13" ht="15.75" customHeight="1">
      <c r="A13" s="2089"/>
      <c r="B13" s="2089"/>
      <c r="C13" s="2121"/>
      <c r="D13" s="2120" t="s">
        <v>1776</v>
      </c>
      <c r="E13" s="2120"/>
      <c r="F13" s="2120"/>
      <c r="G13" s="2120"/>
      <c r="H13" s="2119">
        <v>-1285189.4945013123</v>
      </c>
      <c r="I13" s="2126">
        <v>-1060973.3249700537</v>
      </c>
      <c r="J13" s="2126">
        <v>-1355456.9390056308</v>
      </c>
      <c r="K13" s="2125">
        <v>-17.446156422112701</v>
      </c>
      <c r="L13" s="2124">
        <v>27.755986611999784</v>
      </c>
      <c r="M13" s="2096"/>
    </row>
    <row r="14" spans="1:13" ht="15.75" customHeight="1">
      <c r="A14" s="2089"/>
      <c r="B14" s="2089"/>
      <c r="C14" s="2121"/>
      <c r="D14" s="2120" t="s">
        <v>1775</v>
      </c>
      <c r="E14" s="2120"/>
      <c r="F14" s="2120"/>
      <c r="G14" s="2120"/>
      <c r="H14" s="2119">
        <v>-14357.011007732013</v>
      </c>
      <c r="I14" s="2126">
        <v>-964.6558673575928</v>
      </c>
      <c r="J14" s="2126">
        <v>-72852.523615579019</v>
      </c>
      <c r="K14" s="2125">
        <v>-93.280942204208984</v>
      </c>
      <c r="L14" s="2124" t="s">
        <v>95</v>
      </c>
      <c r="M14" s="2096"/>
    </row>
    <row r="15" spans="1:13" ht="15.75" customHeight="1">
      <c r="A15" s="2089"/>
      <c r="B15" s="2089"/>
      <c r="C15" s="2108"/>
      <c r="D15" s="2089"/>
      <c r="E15" s="2089" t="s">
        <v>1774</v>
      </c>
      <c r="F15" s="2089"/>
      <c r="G15" s="2089"/>
      <c r="H15" s="2107">
        <v>185739.20492407907</v>
      </c>
      <c r="I15" s="2128">
        <v>156349.80200217909</v>
      </c>
      <c r="J15" s="2138">
        <v>79069.86678441368</v>
      </c>
      <c r="K15" s="2137">
        <v>-15.822939984002248</v>
      </c>
      <c r="L15" s="2104">
        <v>-49.427587517308361</v>
      </c>
      <c r="M15" s="2096"/>
    </row>
    <row r="16" spans="1:13" ht="15.75" customHeight="1">
      <c r="A16" s="2089"/>
      <c r="B16" s="2089"/>
      <c r="C16" s="2108"/>
      <c r="D16" s="2089"/>
      <c r="E16" s="2089"/>
      <c r="F16" s="2089" t="s">
        <v>1772</v>
      </c>
      <c r="G16" s="2089"/>
      <c r="H16" s="2107">
        <v>75142.84452948028</v>
      </c>
      <c r="I16" s="2128">
        <v>60885.360453307971</v>
      </c>
      <c r="J16" s="2135">
        <v>7266.2775993884043</v>
      </c>
      <c r="K16" s="2134">
        <v>-18.973841309106643</v>
      </c>
      <c r="L16" s="2104">
        <v>-88.065640828453667</v>
      </c>
      <c r="M16" s="2096"/>
    </row>
    <row r="17" spans="1:13" ht="15.75" customHeight="1">
      <c r="A17" s="2089"/>
      <c r="B17" s="2089"/>
      <c r="C17" s="2108"/>
      <c r="D17" s="2089"/>
      <c r="E17" s="2089"/>
      <c r="F17" s="2089" t="s">
        <v>1770</v>
      </c>
      <c r="G17" s="2089"/>
      <c r="H17" s="2107">
        <v>21842.023089999999</v>
      </c>
      <c r="I17" s="2128">
        <v>12337.970069999999</v>
      </c>
      <c r="J17" s="2135">
        <v>6331.6378365052387</v>
      </c>
      <c r="K17" s="2134">
        <v>-43.512695599847021</v>
      </c>
      <c r="L17" s="2104">
        <v>-48.681689122421105</v>
      </c>
      <c r="M17" s="2096"/>
    </row>
    <row r="18" spans="1:13" ht="15.75" customHeight="1">
      <c r="A18" s="2089"/>
      <c r="B18" s="2089"/>
      <c r="C18" s="2108"/>
      <c r="D18" s="2089"/>
      <c r="E18" s="2089"/>
      <c r="F18" s="2089" t="s">
        <v>524</v>
      </c>
      <c r="G18" s="2089"/>
      <c r="H18" s="2107">
        <v>88754.337304598783</v>
      </c>
      <c r="I18" s="2128">
        <v>83126.471478871114</v>
      </c>
      <c r="J18" s="2136">
        <v>65471.951348520044</v>
      </c>
      <c r="K18" s="2134">
        <v>-6.3409473797468863</v>
      </c>
      <c r="L18" s="2104">
        <v>-21.238144499900315</v>
      </c>
      <c r="M18" s="2096"/>
    </row>
    <row r="19" spans="1:13" ht="15.75" customHeight="1">
      <c r="A19" s="2089"/>
      <c r="B19" s="2089"/>
      <c r="C19" s="2108"/>
      <c r="D19" s="2089"/>
      <c r="E19" s="2089" t="s">
        <v>1773</v>
      </c>
      <c r="F19" s="2089"/>
      <c r="G19" s="2089"/>
      <c r="H19" s="2107">
        <v>-200096.21593181108</v>
      </c>
      <c r="I19" s="2128">
        <v>-157314.45786953668</v>
      </c>
      <c r="J19" s="2136">
        <v>-151922.3903999927</v>
      </c>
      <c r="K19" s="2134">
        <v>-21.380593262620017</v>
      </c>
      <c r="L19" s="2104">
        <v>-3.4275727371578912</v>
      </c>
      <c r="M19" s="2096"/>
    </row>
    <row r="20" spans="1:13" ht="15.75" customHeight="1">
      <c r="A20" s="2089"/>
      <c r="B20" s="2089"/>
      <c r="C20" s="2108"/>
      <c r="D20" s="2089"/>
      <c r="E20" s="2089"/>
      <c r="F20" s="2089" t="s">
        <v>459</v>
      </c>
      <c r="G20" s="2089"/>
      <c r="H20" s="2107">
        <v>-65746.975998335649</v>
      </c>
      <c r="I20" s="2128">
        <v>-68340.413738784991</v>
      </c>
      <c r="J20" s="2136">
        <v>-80973.548134170516</v>
      </c>
      <c r="K20" s="2134">
        <v>3.9445734211638772</v>
      </c>
      <c r="L20" s="2104">
        <v>18.485598351324995</v>
      </c>
      <c r="M20" s="2096"/>
    </row>
    <row r="21" spans="1:13" ht="15.75" customHeight="1">
      <c r="A21" s="2089"/>
      <c r="B21" s="2089"/>
      <c r="C21" s="2108"/>
      <c r="D21" s="2089"/>
      <c r="E21" s="2089"/>
      <c r="F21" s="2089" t="s">
        <v>1772</v>
      </c>
      <c r="G21" s="2089"/>
      <c r="H21" s="2107">
        <v>-89079.654993643358</v>
      </c>
      <c r="I21" s="2128">
        <v>-53137.353699117542</v>
      </c>
      <c r="J21" s="2135">
        <v>-32800.138471695158</v>
      </c>
      <c r="K21" s="2134">
        <v>-40.348496294794387</v>
      </c>
      <c r="L21" s="2104">
        <v>-38.272916906210419</v>
      </c>
      <c r="M21" s="2096"/>
    </row>
    <row r="22" spans="1:13" ht="15.75" customHeight="1">
      <c r="A22" s="2089"/>
      <c r="B22" s="2089"/>
      <c r="C22" s="2108"/>
      <c r="D22" s="2089"/>
      <c r="E22" s="2089"/>
      <c r="F22" s="2089"/>
      <c r="G22" s="2133" t="s">
        <v>1771</v>
      </c>
      <c r="H22" s="2107">
        <v>-46240.325803690961</v>
      </c>
      <c r="I22" s="2128">
        <v>-25813.151724861043</v>
      </c>
      <c r="J22" s="2128">
        <v>-24959.409645045373</v>
      </c>
      <c r="K22" s="2132">
        <v>-44.176103268717441</v>
      </c>
      <c r="L22" s="2104">
        <v>-3.3073918633245381</v>
      </c>
      <c r="M22" s="2096"/>
    </row>
    <row r="23" spans="1:13" ht="15.75" customHeight="1">
      <c r="A23" s="2089"/>
      <c r="B23" s="2089"/>
      <c r="C23" s="2108"/>
      <c r="D23" s="2089"/>
      <c r="E23" s="2089"/>
      <c r="F23" s="2089" t="s">
        <v>1770</v>
      </c>
      <c r="G23" s="2089"/>
      <c r="H23" s="2107">
        <v>-4703.598</v>
      </c>
      <c r="I23" s="2128">
        <v>-2408.2959999999998</v>
      </c>
      <c r="J23" s="2128">
        <v>-3673.5369999999998</v>
      </c>
      <c r="K23" s="2132">
        <v>-48.79885568452066</v>
      </c>
      <c r="L23" s="2104">
        <v>52.536772888382501</v>
      </c>
      <c r="M23" s="2096"/>
    </row>
    <row r="24" spans="1:13" ht="15.75" customHeight="1">
      <c r="A24" s="2089"/>
      <c r="B24" s="2089"/>
      <c r="C24" s="2108"/>
      <c r="D24" s="2089"/>
      <c r="E24" s="2089"/>
      <c r="F24" s="2089" t="s">
        <v>524</v>
      </c>
      <c r="G24" s="2089"/>
      <c r="H24" s="2107">
        <v>-40565.986939832088</v>
      </c>
      <c r="I24" s="2128">
        <v>-33428.394431634144</v>
      </c>
      <c r="J24" s="2128">
        <v>-34475.166794127028</v>
      </c>
      <c r="K24" s="2127">
        <v>-17.595017517469746</v>
      </c>
      <c r="L24" s="2104">
        <v>3.1313868951549084</v>
      </c>
      <c r="M24" s="2096"/>
    </row>
    <row r="25" spans="1:13" ht="15.75" customHeight="1">
      <c r="A25" s="2089"/>
      <c r="B25" s="2089"/>
      <c r="C25" s="2121"/>
      <c r="D25" s="2120" t="s">
        <v>1769</v>
      </c>
      <c r="E25" s="2120"/>
      <c r="F25" s="2120"/>
      <c r="G25" s="2120"/>
      <c r="H25" s="2119">
        <v>-1299546.5055090443</v>
      </c>
      <c r="I25" s="2126">
        <v>-1061937.9808374112</v>
      </c>
      <c r="J25" s="2126">
        <v>-1428309.4626212099</v>
      </c>
      <c r="K25" s="2125">
        <v>-18.283957031499966</v>
      </c>
      <c r="L25" s="2124">
        <v>34.500271051129516</v>
      </c>
      <c r="M25" s="2096"/>
    </row>
    <row r="26" spans="1:13" ht="15.75" customHeight="1">
      <c r="A26" s="2089"/>
      <c r="B26" s="2089"/>
      <c r="C26" s="2121"/>
      <c r="D26" s="2120" t="s">
        <v>1768</v>
      </c>
      <c r="E26" s="2120"/>
      <c r="F26" s="2120"/>
      <c r="G26" s="2120"/>
      <c r="H26" s="2119">
        <v>35821.940466595493</v>
      </c>
      <c r="I26" s="2126">
        <v>45953.60133456302</v>
      </c>
      <c r="J26" s="2126">
        <v>23285.526984918753</v>
      </c>
      <c r="K26" s="2125">
        <v>28.283394858007348</v>
      </c>
      <c r="L26" s="2124">
        <v>-49.328178186972607</v>
      </c>
      <c r="M26" s="2096"/>
    </row>
    <row r="27" spans="1:13" ht="15.75" customHeight="1">
      <c r="A27" s="2089"/>
      <c r="B27" s="2089"/>
      <c r="C27" s="2108"/>
      <c r="D27" s="2089"/>
      <c r="E27" s="2089" t="s">
        <v>1767</v>
      </c>
      <c r="F27" s="2089"/>
      <c r="G27" s="2089"/>
      <c r="H27" s="2107">
        <v>75704.247466595494</v>
      </c>
      <c r="I27" s="2128">
        <v>68055.414098843015</v>
      </c>
      <c r="J27" s="2128">
        <v>60878.554963328752</v>
      </c>
      <c r="K27" s="2127">
        <v>-10.103572287839635</v>
      </c>
      <c r="L27" s="2104">
        <v>-10.545610853371146</v>
      </c>
      <c r="M27" s="2096"/>
    </row>
    <row r="28" spans="1:13" ht="15.75" customHeight="1">
      <c r="A28" s="2089"/>
      <c r="B28" s="2089"/>
      <c r="C28" s="2108"/>
      <c r="D28" s="2089"/>
      <c r="E28" s="2089" t="s">
        <v>1766</v>
      </c>
      <c r="F28" s="2089"/>
      <c r="G28" s="2089"/>
      <c r="H28" s="2107">
        <v>-39882.307000000001</v>
      </c>
      <c r="I28" s="2128">
        <v>-22101.812764279999</v>
      </c>
      <c r="J28" s="2128">
        <v>-37593.027978409998</v>
      </c>
      <c r="K28" s="2127">
        <v>-44.582411533314762</v>
      </c>
      <c r="L28" s="2104">
        <v>70.090247254135818</v>
      </c>
      <c r="M28" s="2096"/>
    </row>
    <row r="29" spans="1:13" ht="15.75" customHeight="1">
      <c r="A29" s="2089"/>
      <c r="B29" s="2089"/>
      <c r="C29" s="2121"/>
      <c r="D29" s="2120" t="s">
        <v>1765</v>
      </c>
      <c r="E29" s="2120"/>
      <c r="F29" s="2120"/>
      <c r="G29" s="2120"/>
      <c r="H29" s="2119">
        <v>-1263724.5650424487</v>
      </c>
      <c r="I29" s="2126">
        <v>-1015984.3795028483</v>
      </c>
      <c r="J29" s="2126">
        <v>-1405023.935636291</v>
      </c>
      <c r="K29" s="2125">
        <v>-19.603970073279285</v>
      </c>
      <c r="L29" s="2124">
        <v>38.291883613782687</v>
      </c>
      <c r="M29" s="2096"/>
    </row>
    <row r="30" spans="1:13" ht="15.75" customHeight="1">
      <c r="A30" s="2089"/>
      <c r="B30" s="2089"/>
      <c r="C30" s="2121"/>
      <c r="D30" s="2120" t="s">
        <v>1764</v>
      </c>
      <c r="E30" s="2120"/>
      <c r="F30" s="2120"/>
      <c r="G30" s="2120"/>
      <c r="H30" s="2119">
        <v>996754.16519073816</v>
      </c>
      <c r="I30" s="2126">
        <v>982221.2594169568</v>
      </c>
      <c r="J30" s="2126">
        <v>1071352.0011059109</v>
      </c>
      <c r="K30" s="2125">
        <v>-1.4580230794420945</v>
      </c>
      <c r="L30" s="2124">
        <v>9.0744056733064191</v>
      </c>
      <c r="M30" s="2096"/>
    </row>
    <row r="31" spans="1:13" ht="15.75" customHeight="1">
      <c r="A31" s="2089"/>
      <c r="B31" s="2089"/>
      <c r="C31" s="2108"/>
      <c r="D31" s="2089"/>
      <c r="E31" s="2089" t="s">
        <v>1763</v>
      </c>
      <c r="F31" s="2089"/>
      <c r="G31" s="2089"/>
      <c r="H31" s="2107">
        <v>1005693.4138069492</v>
      </c>
      <c r="I31" s="2128">
        <v>987673.52274271101</v>
      </c>
      <c r="J31" s="2128">
        <v>1077413.977805678</v>
      </c>
      <c r="K31" s="2127">
        <v>-1.791787717493909</v>
      </c>
      <c r="L31" s="2104">
        <v>9.0860444262759188</v>
      </c>
      <c r="M31" s="2096"/>
    </row>
    <row r="32" spans="1:13" ht="15.75" customHeight="1">
      <c r="A32" s="2089"/>
      <c r="B32" s="2089"/>
      <c r="C32" s="2108"/>
      <c r="D32" s="2089"/>
      <c r="E32" s="2089"/>
      <c r="F32" s="2089" t="s">
        <v>411</v>
      </c>
      <c r="G32" s="2089"/>
      <c r="H32" s="2107">
        <v>64631.275999999998</v>
      </c>
      <c r="I32" s="2128">
        <v>51925.672685218742</v>
      </c>
      <c r="J32" s="2128">
        <v>57340.72797280844</v>
      </c>
      <c r="K32" s="2127">
        <v>-19.658598903077905</v>
      </c>
      <c r="L32" s="2104">
        <v>10.428474023661828</v>
      </c>
      <c r="M32" s="2096"/>
    </row>
    <row r="33" spans="1:13" ht="15.75" customHeight="1">
      <c r="A33" s="2089"/>
      <c r="B33" s="2089"/>
      <c r="C33" s="2108"/>
      <c r="D33" s="2089"/>
      <c r="E33" s="2089"/>
      <c r="F33" s="2089" t="s">
        <v>1762</v>
      </c>
      <c r="G33" s="2089"/>
      <c r="H33" s="2107">
        <v>879367.14949666336</v>
      </c>
      <c r="I33" s="2128">
        <v>875026.9567769951</v>
      </c>
      <c r="J33" s="2128">
        <v>961054.57727377792</v>
      </c>
      <c r="K33" s="2127">
        <v>-0.49355866001504767</v>
      </c>
      <c r="L33" s="2104">
        <v>9.8314251727341215</v>
      </c>
      <c r="M33" s="2096"/>
    </row>
    <row r="34" spans="1:13" ht="15.75" customHeight="1">
      <c r="A34" s="2089"/>
      <c r="B34" s="2089"/>
      <c r="C34" s="2108"/>
      <c r="D34" s="2089"/>
      <c r="E34" s="2089"/>
      <c r="F34" s="2089" t="s">
        <v>1761</v>
      </c>
      <c r="G34" s="2089"/>
      <c r="H34" s="2107">
        <v>61527.525310285848</v>
      </c>
      <c r="I34" s="2128">
        <v>57818.004280497218</v>
      </c>
      <c r="J34" s="2128">
        <v>58595.109559091594</v>
      </c>
      <c r="K34" s="2127">
        <v>-6.029043117013666</v>
      </c>
      <c r="L34" s="2104">
        <v>1.3440541372274684</v>
      </c>
      <c r="M34" s="2096"/>
    </row>
    <row r="35" spans="1:13" ht="15.75" customHeight="1">
      <c r="A35" s="2089"/>
      <c r="B35" s="2089"/>
      <c r="C35" s="2108"/>
      <c r="D35" s="2089"/>
      <c r="E35" s="2089"/>
      <c r="F35" s="2089" t="s">
        <v>1760</v>
      </c>
      <c r="G35" s="2089"/>
      <c r="H35" s="2107">
        <v>167.46300000000002</v>
      </c>
      <c r="I35" s="2128">
        <v>2902.8890000000001</v>
      </c>
      <c r="J35" s="2128">
        <v>423.56299999999999</v>
      </c>
      <c r="K35" s="2127" t="s">
        <v>95</v>
      </c>
      <c r="L35" s="2104">
        <v>-85.408915049800399</v>
      </c>
      <c r="M35" s="2096"/>
    </row>
    <row r="36" spans="1:13" ht="15.75" customHeight="1">
      <c r="A36" s="2089"/>
      <c r="B36" s="2089"/>
      <c r="C36" s="2108"/>
      <c r="D36" s="2089"/>
      <c r="E36" s="2089" t="s">
        <v>1759</v>
      </c>
      <c r="F36" s="2089"/>
      <c r="G36" s="2089"/>
      <c r="H36" s="2107">
        <v>-8939.2486162109944</v>
      </c>
      <c r="I36" s="2128">
        <v>-5452.2633257542366</v>
      </c>
      <c r="J36" s="2128">
        <v>-6061.9766997672159</v>
      </c>
      <c r="K36" s="2127">
        <v>-39.007588223167211</v>
      </c>
      <c r="L36" s="2104">
        <v>11.182757280503042</v>
      </c>
      <c r="M36" s="2096"/>
    </row>
    <row r="37" spans="1:13" ht="15.75" customHeight="1">
      <c r="A37" s="2089"/>
      <c r="B37" s="2089"/>
      <c r="C37" s="2115" t="s">
        <v>73</v>
      </c>
      <c r="D37" s="2114" t="s">
        <v>1758</v>
      </c>
      <c r="E37" s="2114"/>
      <c r="F37" s="2114"/>
      <c r="G37" s="2114"/>
      <c r="H37" s="2113">
        <v>15458.671799999996</v>
      </c>
      <c r="I37" s="2131">
        <v>14213.181769599998</v>
      </c>
      <c r="J37" s="2131">
        <v>15263.701317525683</v>
      </c>
      <c r="K37" s="2130">
        <v>-8.0569019545391853</v>
      </c>
      <c r="L37" s="2129">
        <v>7.3911638150762293</v>
      </c>
      <c r="M37" s="2096"/>
    </row>
    <row r="38" spans="1:13" ht="15.75" customHeight="1">
      <c r="A38" s="2089"/>
      <c r="B38" s="2089"/>
      <c r="C38" s="2121" t="s">
        <v>1757</v>
      </c>
      <c r="D38" s="2121"/>
      <c r="E38" s="2120"/>
      <c r="F38" s="2120"/>
      <c r="G38" s="2120"/>
      <c r="H38" s="2119">
        <v>-251511.72805171052</v>
      </c>
      <c r="I38" s="2126">
        <v>-19549.938316291453</v>
      </c>
      <c r="J38" s="2126">
        <v>-318408.23321285448</v>
      </c>
      <c r="K38" s="2125">
        <v>-92.227027157846095</v>
      </c>
      <c r="L38" s="2124" t="s">
        <v>95</v>
      </c>
      <c r="M38" s="2096"/>
    </row>
    <row r="39" spans="1:13" ht="15.75" customHeight="1">
      <c r="A39" s="2089"/>
      <c r="B39" s="2089"/>
      <c r="C39" s="2115" t="s">
        <v>75</v>
      </c>
      <c r="D39" s="2114" t="s">
        <v>1756</v>
      </c>
      <c r="E39" s="2114"/>
      <c r="F39" s="2114"/>
      <c r="G39" s="2114"/>
      <c r="H39" s="2113">
        <v>97089.431661012932</v>
      </c>
      <c r="I39" s="2131">
        <v>278748.45128543989</v>
      </c>
      <c r="J39" s="2131">
        <v>230671.82474646778</v>
      </c>
      <c r="K39" s="2130">
        <v>187.10483367405851</v>
      </c>
      <c r="L39" s="2129">
        <v>-17.247316107862922</v>
      </c>
      <c r="M39" s="2096"/>
    </row>
    <row r="40" spans="1:13" ht="15.75" customHeight="1">
      <c r="A40" s="2089"/>
      <c r="B40" s="2089"/>
      <c r="C40" s="2108"/>
      <c r="D40" s="2089" t="s">
        <v>1755</v>
      </c>
      <c r="E40" s="2089"/>
      <c r="F40" s="2089"/>
      <c r="G40" s="2089"/>
      <c r="H40" s="2107">
        <v>13065.175999999998</v>
      </c>
      <c r="I40" s="2128">
        <v>19478.723999999998</v>
      </c>
      <c r="J40" s="2128">
        <v>19512.715000000004</v>
      </c>
      <c r="K40" s="2127">
        <v>49.08887564928326</v>
      </c>
      <c r="L40" s="2104">
        <v>0.1745032169458538</v>
      </c>
      <c r="M40" s="2096"/>
    </row>
    <row r="41" spans="1:13" ht="15.75" customHeight="1">
      <c r="A41" s="2089"/>
      <c r="B41" s="2089"/>
      <c r="C41" s="2108"/>
      <c r="D41" s="2089"/>
      <c r="E41" s="2089" t="s">
        <v>1754</v>
      </c>
      <c r="F41" s="2089"/>
      <c r="G41" s="2089"/>
      <c r="H41" s="2107">
        <v>16647.292999999998</v>
      </c>
      <c r="I41" s="2128">
        <v>19678.481</v>
      </c>
      <c r="J41" s="2128">
        <v>19909.377999999997</v>
      </c>
      <c r="K41" s="2127">
        <v>18.208293684745037</v>
      </c>
      <c r="L41" s="2104">
        <v>1.1733476786140118</v>
      </c>
      <c r="M41" s="2096"/>
    </row>
    <row r="42" spans="1:13" ht="15.75" customHeight="1">
      <c r="A42" s="2089"/>
      <c r="B42" s="2089"/>
      <c r="C42" s="2108"/>
      <c r="D42" s="2089"/>
      <c r="E42" s="2089" t="s">
        <v>1753</v>
      </c>
      <c r="F42" s="2089"/>
      <c r="G42" s="2089"/>
      <c r="H42" s="2107">
        <v>-3582.1169999999997</v>
      </c>
      <c r="I42" s="2128">
        <v>-199.75700000000001</v>
      </c>
      <c r="J42" s="2128">
        <v>-396.66300000000001</v>
      </c>
      <c r="K42" s="2127">
        <v>-94.423493146650429</v>
      </c>
      <c r="L42" s="2104">
        <v>98.572765910581353</v>
      </c>
      <c r="M42" s="2096"/>
    </row>
    <row r="43" spans="1:13" ht="15.75" customHeight="1">
      <c r="A43" s="2089"/>
      <c r="B43" s="2089"/>
      <c r="C43" s="2108"/>
      <c r="D43" s="2089" t="s">
        <v>1752</v>
      </c>
      <c r="E43" s="2089"/>
      <c r="F43" s="2089"/>
      <c r="G43" s="2089"/>
      <c r="H43" s="2107">
        <v>0</v>
      </c>
      <c r="I43" s="2128">
        <v>0</v>
      </c>
      <c r="J43" s="2128">
        <v>0</v>
      </c>
      <c r="K43" s="2127" t="s">
        <v>95</v>
      </c>
      <c r="L43" s="2104" t="s">
        <v>95</v>
      </c>
      <c r="M43" s="2096"/>
    </row>
    <row r="44" spans="1:13" ht="15.75" customHeight="1">
      <c r="A44" s="2089"/>
      <c r="B44" s="2089"/>
      <c r="C44" s="2108"/>
      <c r="D44" s="2089" t="s">
        <v>1751</v>
      </c>
      <c r="E44" s="2089"/>
      <c r="F44" s="2089"/>
      <c r="G44" s="2089"/>
      <c r="H44" s="2107">
        <v>-27473.786572441415</v>
      </c>
      <c r="I44" s="2128">
        <v>-6304.3754938730153</v>
      </c>
      <c r="J44" s="2128">
        <v>-15838.098568321309</v>
      </c>
      <c r="K44" s="2127">
        <v>-77.053124885970945</v>
      </c>
      <c r="L44" s="2104">
        <v>151.22390923119599</v>
      </c>
      <c r="M44" s="2096"/>
    </row>
    <row r="45" spans="1:13" ht="15.75" customHeight="1">
      <c r="A45" s="2089"/>
      <c r="B45" s="2089"/>
      <c r="C45" s="2108"/>
      <c r="D45" s="2089"/>
      <c r="E45" s="2089" t="s">
        <v>1749</v>
      </c>
      <c r="F45" s="2089"/>
      <c r="G45" s="2089"/>
      <c r="H45" s="2107">
        <v>10570.365498942156</v>
      </c>
      <c r="I45" s="2128">
        <v>-6083.3910675825746</v>
      </c>
      <c r="J45" s="2128">
        <v>-15881.69986064831</v>
      </c>
      <c r="K45" s="2127" t="s">
        <v>95</v>
      </c>
      <c r="L45" s="2104">
        <v>161.06656113691864</v>
      </c>
      <c r="M45" s="2096"/>
    </row>
    <row r="46" spans="1:13" ht="15.75" customHeight="1">
      <c r="A46" s="2089"/>
      <c r="B46" s="2089"/>
      <c r="C46" s="2108"/>
      <c r="D46" s="2089"/>
      <c r="E46" s="2089" t="s">
        <v>524</v>
      </c>
      <c r="F46" s="2089"/>
      <c r="G46" s="2089"/>
      <c r="H46" s="2107">
        <v>-38044.152071383571</v>
      </c>
      <c r="I46" s="2128">
        <v>-220.98442629044089</v>
      </c>
      <c r="J46" s="2128">
        <v>43.601292327001161</v>
      </c>
      <c r="K46" s="2127">
        <v>-99.419136938902469</v>
      </c>
      <c r="L46" s="2104" t="s">
        <v>95</v>
      </c>
      <c r="M46" s="2096"/>
    </row>
    <row r="47" spans="1:13" ht="15.75" customHeight="1">
      <c r="A47" s="2089"/>
      <c r="B47" s="2089"/>
      <c r="C47" s="2108"/>
      <c r="D47" s="2089" t="s">
        <v>1750</v>
      </c>
      <c r="E47" s="2089"/>
      <c r="F47" s="2089"/>
      <c r="G47" s="2089"/>
      <c r="H47" s="2107">
        <v>111498.04223345435</v>
      </c>
      <c r="I47" s="2128">
        <v>265574.10277931293</v>
      </c>
      <c r="J47" s="2128">
        <v>226997.20831478908</v>
      </c>
      <c r="K47" s="2127">
        <v>138.18723401730631</v>
      </c>
      <c r="L47" s="2104">
        <v>-14.525849493909625</v>
      </c>
      <c r="M47" s="2096"/>
    </row>
    <row r="48" spans="1:13" ht="15.75" customHeight="1">
      <c r="A48" s="2089"/>
      <c r="B48" s="2089"/>
      <c r="C48" s="2108"/>
      <c r="D48" s="2089"/>
      <c r="E48" s="2089" t="s">
        <v>1749</v>
      </c>
      <c r="F48" s="2089"/>
      <c r="G48" s="2089"/>
      <c r="H48" s="2107">
        <v>37107.363317538809</v>
      </c>
      <c r="I48" s="2128">
        <v>82238.349818380375</v>
      </c>
      <c r="J48" s="2128">
        <v>116853.3674600808</v>
      </c>
      <c r="K48" s="2127">
        <v>121.62272515738239</v>
      </c>
      <c r="L48" s="2104">
        <v>42.091089763043769</v>
      </c>
      <c r="M48" s="2096"/>
    </row>
    <row r="49" spans="1:13" ht="15.75" customHeight="1">
      <c r="A49" s="2089"/>
      <c r="B49" s="2089"/>
      <c r="C49" s="2108"/>
      <c r="D49" s="2089"/>
      <c r="E49" s="2089" t="s">
        <v>1748</v>
      </c>
      <c r="F49" s="2089"/>
      <c r="G49" s="2089"/>
      <c r="H49" s="2107">
        <v>63561.695509920195</v>
      </c>
      <c r="I49" s="2128">
        <v>149599.27917220001</v>
      </c>
      <c r="J49" s="2128">
        <v>114054.2911445387</v>
      </c>
      <c r="K49" s="2127">
        <v>135.36074356111502</v>
      </c>
      <c r="L49" s="2104">
        <v>-23.760133220124914</v>
      </c>
      <c r="M49" s="2096"/>
    </row>
    <row r="50" spans="1:13" ht="15.75" customHeight="1">
      <c r="A50" s="2089"/>
      <c r="B50" s="2089"/>
      <c r="C50" s="2108"/>
      <c r="D50" s="2089"/>
      <c r="E50" s="2089"/>
      <c r="F50" s="2089" t="s">
        <v>1747</v>
      </c>
      <c r="G50" s="2089"/>
      <c r="H50" s="2107">
        <v>61438.108999999997</v>
      </c>
      <c r="I50" s="2128">
        <v>139015.85236912</v>
      </c>
      <c r="J50" s="2128">
        <v>103907.591</v>
      </c>
      <c r="K50" s="2127">
        <v>126.26974467772114</v>
      </c>
      <c r="L50" s="2104">
        <v>-25.254861780726458</v>
      </c>
      <c r="M50" s="2096"/>
    </row>
    <row r="51" spans="1:13" ht="15.75" customHeight="1">
      <c r="A51" s="2089"/>
      <c r="B51" s="2089"/>
      <c r="C51" s="2108"/>
      <c r="D51" s="2089"/>
      <c r="E51" s="2089"/>
      <c r="F51" s="2089"/>
      <c r="G51" s="2089" t="s">
        <v>1745</v>
      </c>
      <c r="H51" s="2107">
        <v>81477.025999999998</v>
      </c>
      <c r="I51" s="2128">
        <v>162576.29999999999</v>
      </c>
      <c r="J51" s="2128">
        <v>127176.2</v>
      </c>
      <c r="K51" s="2127">
        <v>99.536369921013062</v>
      </c>
      <c r="L51" s="2104">
        <v>-21.774452979923886</v>
      </c>
      <c r="M51" s="2096"/>
    </row>
    <row r="52" spans="1:13" ht="15.75" customHeight="1">
      <c r="A52" s="2089"/>
      <c r="B52" s="2089"/>
      <c r="C52" s="2108"/>
      <c r="D52" s="2089"/>
      <c r="E52" s="2089"/>
      <c r="F52" s="2089"/>
      <c r="G52" s="2089" t="s">
        <v>1744</v>
      </c>
      <c r="H52" s="2107">
        <v>-20038.917000000001</v>
      </c>
      <c r="I52" s="2128">
        <v>-23560.44763088</v>
      </c>
      <c r="J52" s="2128">
        <v>-23268.609</v>
      </c>
      <c r="K52" s="2127">
        <v>17.573457841459184</v>
      </c>
      <c r="L52" s="2104">
        <v>-1.2386803317671058</v>
      </c>
      <c r="M52" s="2096"/>
    </row>
    <row r="53" spans="1:13" ht="15.75" customHeight="1">
      <c r="A53" s="2089"/>
      <c r="B53" s="2089"/>
      <c r="C53" s="2108"/>
      <c r="D53" s="2089"/>
      <c r="E53" s="2089"/>
      <c r="F53" s="2089" t="s">
        <v>1746</v>
      </c>
      <c r="G53" s="2089"/>
      <c r="H53" s="2107">
        <v>2123.5865099201997</v>
      </c>
      <c r="I53" s="2128">
        <v>10583.426803080023</v>
      </c>
      <c r="J53" s="2128">
        <v>10146.700144538696</v>
      </c>
      <c r="K53" s="2127">
        <v>398.37511933892102</v>
      </c>
      <c r="L53" s="2104">
        <v>-4.1265146598286062</v>
      </c>
      <c r="M53" s="2096"/>
    </row>
    <row r="54" spans="1:13" ht="15.75" customHeight="1">
      <c r="A54" s="2089"/>
      <c r="B54" s="2089"/>
      <c r="C54" s="2108"/>
      <c r="D54" s="2089"/>
      <c r="E54" s="2089"/>
      <c r="F54" s="2089"/>
      <c r="G54" s="2089" t="s">
        <v>1745</v>
      </c>
      <c r="H54" s="2107">
        <v>5422.293293087163</v>
      </c>
      <c r="I54" s="2128">
        <v>12662.886584890592</v>
      </c>
      <c r="J54" s="2128">
        <v>13205.55994560993</v>
      </c>
      <c r="K54" s="2127">
        <v>133.53378174940116</v>
      </c>
      <c r="L54" s="2104">
        <v>4.2855422978111291</v>
      </c>
      <c r="M54" s="2096"/>
    </row>
    <row r="55" spans="1:13" ht="15.75" customHeight="1">
      <c r="A55" s="2089"/>
      <c r="B55" s="2089"/>
      <c r="C55" s="2108"/>
      <c r="D55" s="2089"/>
      <c r="E55" s="2089"/>
      <c r="F55" s="2089"/>
      <c r="G55" s="2089" t="s">
        <v>1744</v>
      </c>
      <c r="H55" s="2107">
        <v>-3298.7067831669638</v>
      </c>
      <c r="I55" s="2128">
        <v>-2079.459781810569</v>
      </c>
      <c r="J55" s="2128">
        <v>-3058.8598010712349</v>
      </c>
      <c r="K55" s="2127">
        <v>-36.961363391802948</v>
      </c>
      <c r="L55" s="2104">
        <v>47.098771893915156</v>
      </c>
      <c r="M55" s="2096"/>
    </row>
    <row r="56" spans="1:13" ht="15.75" customHeight="1">
      <c r="A56" s="2089"/>
      <c r="B56" s="2089"/>
      <c r="C56" s="2108"/>
      <c r="D56" s="2089"/>
      <c r="E56" s="2089" t="s">
        <v>1743</v>
      </c>
      <c r="F56" s="2089"/>
      <c r="G56" s="2089"/>
      <c r="H56" s="2107">
        <v>10637.602281263353</v>
      </c>
      <c r="I56" s="2128">
        <v>33706.176485292533</v>
      </c>
      <c r="J56" s="2128">
        <v>-3903.7558898304214</v>
      </c>
      <c r="K56" s="2127">
        <v>216.85877695071608</v>
      </c>
      <c r="L56" s="2104" t="s">
        <v>95</v>
      </c>
      <c r="M56" s="2096"/>
    </row>
    <row r="57" spans="1:13" ht="15.75" customHeight="1">
      <c r="A57" s="2089"/>
      <c r="B57" s="2089"/>
      <c r="C57" s="2108"/>
      <c r="D57" s="2089"/>
      <c r="E57" s="2089"/>
      <c r="F57" s="2089" t="s">
        <v>1736</v>
      </c>
      <c r="G57" s="2089"/>
      <c r="H57" s="2107">
        <v>27.134633059999473</v>
      </c>
      <c r="I57" s="2128">
        <v>25.994724239999769</v>
      </c>
      <c r="J57" s="2128">
        <v>22.617523300001153</v>
      </c>
      <c r="K57" s="2127">
        <v>-4.2009369261753582</v>
      </c>
      <c r="L57" s="2104">
        <v>-12.991870615045409</v>
      </c>
      <c r="M57" s="2096"/>
    </row>
    <row r="58" spans="1:13" ht="15.75" customHeight="1">
      <c r="A58" s="2089"/>
      <c r="B58" s="2089"/>
      <c r="C58" s="2108"/>
      <c r="D58" s="2089"/>
      <c r="E58" s="2089"/>
      <c r="F58" s="2089" t="s">
        <v>1735</v>
      </c>
      <c r="G58" s="2089"/>
      <c r="H58" s="2107">
        <v>10610.467648203354</v>
      </c>
      <c r="I58" s="2128">
        <v>33680.181761052532</v>
      </c>
      <c r="J58" s="2128">
        <v>-3926.3734131304227</v>
      </c>
      <c r="K58" s="2127">
        <v>217.42410304371006</v>
      </c>
      <c r="L58" s="2104" t="s">
        <v>95</v>
      </c>
      <c r="M58" s="2096"/>
    </row>
    <row r="59" spans="1:13" ht="15.75" customHeight="1">
      <c r="A59" s="2089"/>
      <c r="B59" s="2089"/>
      <c r="C59" s="2108"/>
      <c r="D59" s="2089"/>
      <c r="E59" s="2089" t="s">
        <v>1742</v>
      </c>
      <c r="F59" s="2089"/>
      <c r="G59" s="2089"/>
      <c r="H59" s="2107">
        <v>191.38112473200005</v>
      </c>
      <c r="I59" s="2128">
        <v>30.297303439999951</v>
      </c>
      <c r="J59" s="2128">
        <v>-6.6943999999999164</v>
      </c>
      <c r="K59" s="2127">
        <v>-84.169126666787704</v>
      </c>
      <c r="L59" s="2104" t="s">
        <v>95</v>
      </c>
      <c r="M59" s="2096"/>
    </row>
    <row r="60" spans="1:13" ht="15.75" customHeight="1">
      <c r="A60" s="2089"/>
      <c r="B60" s="2089"/>
      <c r="C60" s="2121" t="s">
        <v>1741</v>
      </c>
      <c r="D60" s="2120"/>
      <c r="E60" s="2120"/>
      <c r="F60" s="2120"/>
      <c r="G60" s="2120"/>
      <c r="H60" s="2119">
        <v>-154422.29639069759</v>
      </c>
      <c r="I60" s="2126">
        <v>259198.51296914843</v>
      </c>
      <c r="J60" s="2126">
        <v>-87736.408466386696</v>
      </c>
      <c r="K60" s="2125" t="s">
        <v>95</v>
      </c>
      <c r="L60" s="2124" t="s">
        <v>95</v>
      </c>
      <c r="M60" s="2096"/>
    </row>
    <row r="61" spans="1:13" ht="15.75" customHeight="1">
      <c r="A61" s="2089"/>
      <c r="B61" s="2089"/>
      <c r="C61" s="2115" t="s">
        <v>1444</v>
      </c>
      <c r="D61" s="2114" t="s">
        <v>1740</v>
      </c>
      <c r="E61" s="2114"/>
      <c r="F61" s="2114"/>
      <c r="G61" s="2114"/>
      <c r="H61" s="2113">
        <v>97659.405444578617</v>
      </c>
      <c r="I61" s="2123">
        <v>56917.202584232698</v>
      </c>
      <c r="J61" s="2123">
        <v>85059.367547876493</v>
      </c>
      <c r="K61" s="2111">
        <v>-41.718667725728665</v>
      </c>
      <c r="L61" s="2122">
        <v>49.444040968098776</v>
      </c>
      <c r="M61" s="2096"/>
    </row>
    <row r="62" spans="1:13" ht="15.75" customHeight="1">
      <c r="A62" s="2089"/>
      <c r="B62" s="2089"/>
      <c r="C62" s="2121" t="s">
        <v>1739</v>
      </c>
      <c r="D62" s="2120"/>
      <c r="E62" s="2120"/>
      <c r="F62" s="2120"/>
      <c r="G62" s="2120"/>
      <c r="H62" s="2119">
        <v>-56762.890946118976</v>
      </c>
      <c r="I62" s="2118">
        <v>316115.71555338113</v>
      </c>
      <c r="J62" s="2118">
        <v>-2677.0409185102035</v>
      </c>
      <c r="K62" s="2117" t="s">
        <v>95</v>
      </c>
      <c r="L62" s="2116" t="s">
        <v>95</v>
      </c>
      <c r="M62" s="2096"/>
    </row>
    <row r="63" spans="1:13" ht="15.75" customHeight="1">
      <c r="A63" s="2089"/>
      <c r="B63" s="2089"/>
      <c r="C63" s="2115" t="s">
        <v>1738</v>
      </c>
      <c r="D63" s="2114"/>
      <c r="E63" s="2114"/>
      <c r="F63" s="2114"/>
      <c r="G63" s="2114"/>
      <c r="H63" s="2113">
        <v>56762.890946118649</v>
      </c>
      <c r="I63" s="2112">
        <v>-316115.71555338125</v>
      </c>
      <c r="J63" s="2112">
        <v>2677.0409185103235</v>
      </c>
      <c r="K63" s="2111" t="s">
        <v>95</v>
      </c>
      <c r="L63" s="2110" t="s">
        <v>95</v>
      </c>
      <c r="M63" s="2096"/>
    </row>
    <row r="64" spans="1:13" ht="15.75" customHeight="1">
      <c r="A64" s="2089"/>
      <c r="B64" s="2089"/>
      <c r="C64" s="2108"/>
      <c r="D64" s="2089" t="s">
        <v>1737</v>
      </c>
      <c r="E64" s="2089"/>
      <c r="F64" s="2089"/>
      <c r="G64" s="2089"/>
      <c r="H64" s="2107">
        <v>57644.168412218649</v>
      </c>
      <c r="I64" s="2106">
        <v>-315244.66807948123</v>
      </c>
      <c r="J64" s="2106">
        <v>2677.0409185103235</v>
      </c>
      <c r="K64" s="2105" t="s">
        <v>95</v>
      </c>
      <c r="L64" s="2109" t="s">
        <v>95</v>
      </c>
      <c r="M64" s="2096"/>
    </row>
    <row r="65" spans="1:13" ht="15.75" customHeight="1">
      <c r="A65" s="2089"/>
      <c r="B65" s="2089"/>
      <c r="C65" s="2108"/>
      <c r="D65" s="2089"/>
      <c r="E65" s="2089" t="s">
        <v>1736</v>
      </c>
      <c r="F65" s="2089"/>
      <c r="G65" s="2089"/>
      <c r="H65" s="2107">
        <v>80857.598809601972</v>
      </c>
      <c r="I65" s="2106">
        <v>-276220.86631496984</v>
      </c>
      <c r="J65" s="2106">
        <v>-18889.293804480429</v>
      </c>
      <c r="K65" s="2105" t="s">
        <v>95</v>
      </c>
      <c r="L65" s="2109">
        <v>-93.161525392168855</v>
      </c>
      <c r="M65" s="2096"/>
    </row>
    <row r="66" spans="1:13" ht="15.75" customHeight="1">
      <c r="A66" s="2089"/>
      <c r="B66" s="2089"/>
      <c r="C66" s="2108"/>
      <c r="D66" s="2089"/>
      <c r="E66" s="2089" t="s">
        <v>1735</v>
      </c>
      <c r="F66" s="2089"/>
      <c r="G66" s="2089"/>
      <c r="H66" s="2107">
        <v>-23213.430397383316</v>
      </c>
      <c r="I66" s="2106">
        <v>-39023.801764511387</v>
      </c>
      <c r="J66" s="2106">
        <v>21566.334722990752</v>
      </c>
      <c r="K66" s="2105">
        <v>68.108724546417136</v>
      </c>
      <c r="L66" s="2109" t="s">
        <v>95</v>
      </c>
      <c r="M66" s="2096"/>
    </row>
    <row r="67" spans="1:13" ht="15.75" customHeight="1">
      <c r="A67" s="2089"/>
      <c r="B67" s="2089"/>
      <c r="C67" s="2108"/>
      <c r="D67" s="2089" t="s">
        <v>1734</v>
      </c>
      <c r="E67" s="2089"/>
      <c r="F67" s="2089"/>
      <c r="G67" s="2089"/>
      <c r="H67" s="2107">
        <v>-881.27746610000008</v>
      </c>
      <c r="I67" s="2106">
        <v>-871.0474739</v>
      </c>
      <c r="J67" s="2106">
        <v>0</v>
      </c>
      <c r="K67" s="2105">
        <v>-1.1608139993947497</v>
      </c>
      <c r="L67" s="2104" t="s">
        <v>95</v>
      </c>
      <c r="M67" s="2096"/>
    </row>
    <row r="68" spans="1:13" ht="15.75" customHeight="1" thickBot="1">
      <c r="A68" s="2089"/>
      <c r="B68" s="2089"/>
      <c r="C68" s="2103" t="s">
        <v>1733</v>
      </c>
      <c r="D68" s="2102"/>
      <c r="E68" s="2101"/>
      <c r="F68" s="2101"/>
      <c r="G68" s="2101"/>
      <c r="H68" s="2100">
        <v>67400.493227382001</v>
      </c>
      <c r="I68" s="2099">
        <v>-282409.53906808869</v>
      </c>
      <c r="J68" s="2099">
        <v>-1226.7149713200979</v>
      </c>
      <c r="K68" s="2098" t="s">
        <v>95</v>
      </c>
      <c r="L68" s="2097" t="s">
        <v>95</v>
      </c>
      <c r="M68" s="2096"/>
    </row>
    <row r="69" spans="1:13" ht="20.25" customHeight="1" thickTop="1">
      <c r="A69" s="2089"/>
      <c r="B69" s="2089"/>
      <c r="C69" s="3336" t="s">
        <v>1732</v>
      </c>
      <c r="D69" s="3337"/>
      <c r="E69" s="3337"/>
      <c r="F69" s="3337"/>
      <c r="G69" s="3337"/>
      <c r="H69" s="3337"/>
      <c r="I69" s="3337"/>
      <c r="J69" s="3337"/>
      <c r="K69" s="3337"/>
      <c r="L69" s="3337"/>
      <c r="M69" s="2092"/>
    </row>
    <row r="70" spans="1:13" ht="15.75" customHeight="1">
      <c r="A70" s="2089"/>
      <c r="B70" s="2089"/>
      <c r="C70" s="3338" t="s">
        <v>1731</v>
      </c>
      <c r="D70" s="3339"/>
      <c r="E70" s="3339"/>
      <c r="F70" s="3339"/>
      <c r="G70" s="3339"/>
      <c r="H70" s="3339"/>
      <c r="I70" s="3339"/>
      <c r="J70" s="3339"/>
      <c r="K70" s="3339"/>
      <c r="L70" s="3339"/>
      <c r="M70" s="2092"/>
    </row>
    <row r="71" spans="1:13" ht="15.75" customHeight="1">
      <c r="A71" s="2089"/>
      <c r="B71" s="2089"/>
      <c r="C71" s="2089"/>
      <c r="D71" s="2089"/>
      <c r="E71" s="2089"/>
      <c r="F71" s="2089"/>
      <c r="G71" s="2089"/>
      <c r="H71" s="2095"/>
      <c r="I71" s="2095"/>
      <c r="J71" s="2094"/>
      <c r="K71" s="2093"/>
      <c r="L71" s="2093"/>
      <c r="M71" s="2092"/>
    </row>
    <row r="72" spans="1:13" ht="15.75" customHeight="1">
      <c r="A72" s="2089"/>
      <c r="B72" s="2089"/>
      <c r="C72" s="2089"/>
      <c r="D72" s="2089"/>
      <c r="E72" s="2089"/>
      <c r="F72" s="2089"/>
      <c r="G72" s="2089"/>
      <c r="H72" s="2091"/>
      <c r="I72" s="2091"/>
      <c r="J72" s="2090"/>
      <c r="K72" s="2089"/>
      <c r="L72" s="2089"/>
      <c r="M72" s="2089"/>
    </row>
    <row r="73" spans="1:13" ht="15.75" customHeight="1">
      <c r="A73" s="2089"/>
      <c r="B73" s="2089"/>
      <c r="C73" s="2089"/>
      <c r="D73" s="2089"/>
      <c r="E73" s="2089"/>
      <c r="F73" s="2089"/>
      <c r="G73" s="2089"/>
      <c r="H73" s="2091"/>
      <c r="I73" s="2091"/>
      <c r="J73" s="2090"/>
      <c r="K73" s="2089"/>
      <c r="L73" s="2089"/>
      <c r="M73" s="2089"/>
    </row>
    <row r="74" spans="1:13" ht="15.75" customHeight="1">
      <c r="A74" s="2089"/>
      <c r="B74" s="2089"/>
      <c r="C74" s="2089"/>
      <c r="D74" s="2089"/>
      <c r="E74" s="2089"/>
      <c r="F74" s="2089"/>
      <c r="G74" s="2089"/>
      <c r="H74" s="2091"/>
      <c r="I74" s="2091"/>
      <c r="J74" s="2090"/>
      <c r="K74" s="2089"/>
      <c r="L74" s="2089"/>
      <c r="M74" s="2089"/>
    </row>
    <row r="75" spans="1:13" ht="15.75" customHeight="1">
      <c r="A75" s="2089"/>
      <c r="B75" s="2089"/>
      <c r="C75" s="2089"/>
      <c r="D75" s="2089"/>
      <c r="E75" s="2089"/>
      <c r="F75" s="2089"/>
      <c r="G75" s="2089"/>
      <c r="H75" s="2091"/>
      <c r="I75" s="2091"/>
      <c r="J75" s="2090"/>
      <c r="K75" s="2089"/>
      <c r="L75" s="2089"/>
      <c r="M75" s="2089"/>
    </row>
    <row r="76" spans="1:13" ht="15.75" customHeight="1">
      <c r="A76" s="2089"/>
      <c r="B76" s="2089"/>
      <c r="C76" s="2089"/>
      <c r="D76" s="2089"/>
      <c r="E76" s="2089"/>
      <c r="F76" s="2089"/>
      <c r="G76" s="2089"/>
      <c r="H76" s="2091"/>
      <c r="I76" s="2091"/>
      <c r="J76" s="2090"/>
      <c r="K76" s="2089" t="s">
        <v>694</v>
      </c>
      <c r="L76" s="2089"/>
      <c r="M76" s="2089"/>
    </row>
    <row r="77" spans="1:13" ht="15.75" customHeight="1">
      <c r="A77" s="2089"/>
      <c r="B77" s="2089"/>
      <c r="C77" s="2089"/>
      <c r="D77" s="2089"/>
      <c r="E77" s="2089"/>
      <c r="F77" s="2089"/>
      <c r="G77" s="2089"/>
      <c r="H77" s="2091"/>
      <c r="I77" s="2091"/>
      <c r="J77" s="2090"/>
      <c r="K77" s="2089"/>
      <c r="L77" s="2089"/>
      <c r="M77" s="2089"/>
    </row>
    <row r="78" spans="1:13" ht="15.75" customHeight="1">
      <c r="A78" s="2089"/>
      <c r="B78" s="2089"/>
      <c r="C78" s="2089"/>
      <c r="D78" s="2089"/>
      <c r="E78" s="2089"/>
      <c r="F78" s="2089"/>
      <c r="G78" s="2089"/>
      <c r="H78" s="2091"/>
      <c r="I78" s="2091"/>
      <c r="J78" s="2090"/>
      <c r="K78" s="2089"/>
      <c r="L78" s="2089"/>
      <c r="M78" s="2089"/>
    </row>
    <row r="79" spans="1:13" ht="15.75" customHeight="1">
      <c r="A79" s="2089"/>
      <c r="B79" s="2089"/>
      <c r="C79" s="2089"/>
      <c r="D79" s="2089"/>
      <c r="E79" s="2089"/>
      <c r="F79" s="2089"/>
      <c r="G79" s="2089"/>
      <c r="H79" s="2091"/>
      <c r="I79" s="2091"/>
      <c r="J79" s="2090"/>
      <c r="K79" s="2089"/>
      <c r="L79" s="2089"/>
      <c r="M79" s="2089"/>
    </row>
    <row r="80" spans="1:13" ht="15.75" customHeight="1">
      <c r="A80" s="2089"/>
      <c r="B80" s="2089"/>
      <c r="C80" s="2089"/>
      <c r="D80" s="2089"/>
      <c r="E80" s="2089"/>
      <c r="F80" s="2089"/>
      <c r="G80" s="2089"/>
      <c r="H80" s="2091"/>
      <c r="I80" s="2091"/>
      <c r="J80" s="2090"/>
      <c r="K80" s="2089"/>
      <c r="L80" s="2089"/>
      <c r="M80" s="2089"/>
    </row>
    <row r="81" spans="1:13" ht="15.75" customHeight="1">
      <c r="A81" s="2089"/>
      <c r="B81" s="2089"/>
      <c r="C81" s="2089"/>
      <c r="D81" s="2089"/>
      <c r="E81" s="2089"/>
      <c r="F81" s="2089"/>
      <c r="G81" s="2089"/>
      <c r="H81" s="2091"/>
      <c r="I81" s="2091"/>
      <c r="J81" s="2090"/>
      <c r="K81" s="2089"/>
      <c r="L81" s="2089"/>
      <c r="M81" s="2089"/>
    </row>
    <row r="82" spans="1:13" ht="15.75" customHeight="1">
      <c r="A82" s="2089"/>
      <c r="B82" s="2089"/>
      <c r="C82" s="2089"/>
      <c r="D82" s="2089"/>
      <c r="E82" s="2089"/>
      <c r="F82" s="2089"/>
      <c r="G82" s="2089"/>
      <c r="H82" s="2091"/>
      <c r="I82" s="2091"/>
      <c r="J82" s="2090"/>
      <c r="K82" s="2089"/>
      <c r="L82" s="2089"/>
      <c r="M82" s="2089"/>
    </row>
    <row r="83" spans="1:13" ht="15.75" customHeight="1">
      <c r="A83" s="2089"/>
      <c r="B83" s="2089"/>
      <c r="C83" s="2089"/>
      <c r="D83" s="2089"/>
      <c r="E83" s="2089"/>
      <c r="F83" s="2089"/>
      <c r="G83" s="2089"/>
      <c r="H83" s="2091"/>
      <c r="I83" s="2091"/>
      <c r="J83" s="2090"/>
      <c r="K83" s="2089"/>
      <c r="L83" s="2089"/>
      <c r="M83" s="2089"/>
    </row>
    <row r="84" spans="1:13" ht="15.75" customHeight="1">
      <c r="A84" s="2089"/>
      <c r="B84" s="2089"/>
      <c r="C84" s="2089"/>
      <c r="D84" s="2089"/>
      <c r="E84" s="2089"/>
      <c r="F84" s="2089"/>
      <c r="G84" s="2089"/>
      <c r="H84" s="2091"/>
      <c r="I84" s="2091"/>
      <c r="J84" s="2090"/>
      <c r="K84" s="2089"/>
      <c r="L84" s="2089"/>
      <c r="M84" s="2089"/>
    </row>
    <row r="85" spans="1:13" ht="15.75" customHeight="1">
      <c r="A85" s="2089"/>
      <c r="B85" s="2089"/>
      <c r="C85" s="2089"/>
      <c r="D85" s="2089"/>
      <c r="E85" s="2089"/>
      <c r="F85" s="2089"/>
      <c r="G85" s="2089"/>
      <c r="H85" s="2091"/>
      <c r="I85" s="2091"/>
      <c r="J85" s="2090"/>
      <c r="K85" s="2089"/>
      <c r="L85" s="2089"/>
      <c r="M85" s="2089"/>
    </row>
    <row r="86" spans="1:13" ht="15.75" customHeight="1">
      <c r="A86" s="2089"/>
      <c r="B86" s="2089"/>
      <c r="C86" s="2089"/>
      <c r="D86" s="2089"/>
      <c r="E86" s="2089"/>
      <c r="F86" s="2089"/>
      <c r="G86" s="2089"/>
      <c r="H86" s="2091"/>
      <c r="I86" s="2091"/>
      <c r="J86" s="2090"/>
      <c r="K86" s="2089"/>
      <c r="L86" s="2089"/>
      <c r="M86" s="2089"/>
    </row>
    <row r="87" spans="1:13" ht="15.75" customHeight="1">
      <c r="A87" s="2089"/>
      <c r="B87" s="2089"/>
      <c r="C87" s="2089"/>
      <c r="D87" s="2089"/>
      <c r="E87" s="2089"/>
      <c r="F87" s="2089"/>
      <c r="G87" s="2089"/>
      <c r="H87" s="2091"/>
      <c r="I87" s="2091"/>
      <c r="J87" s="2090"/>
      <c r="K87" s="2089"/>
      <c r="L87" s="2089"/>
      <c r="M87" s="2089"/>
    </row>
    <row r="88" spans="1:13" ht="15.75" customHeight="1">
      <c r="A88" s="2089"/>
      <c r="B88" s="2089"/>
      <c r="C88" s="2089"/>
      <c r="D88" s="2089"/>
      <c r="E88" s="2089"/>
      <c r="F88" s="2089"/>
      <c r="G88" s="2089"/>
      <c r="H88" s="2091"/>
      <c r="I88" s="2091"/>
      <c r="J88" s="2090"/>
      <c r="K88" s="2089"/>
      <c r="L88" s="2089"/>
      <c r="M88" s="2089"/>
    </row>
    <row r="89" spans="1:13" ht="15.75" customHeight="1">
      <c r="A89" s="2089"/>
      <c r="B89" s="2089"/>
      <c r="C89" s="2089"/>
      <c r="D89" s="2089"/>
      <c r="E89" s="2089"/>
      <c r="F89" s="2089"/>
      <c r="G89" s="2089"/>
      <c r="H89" s="2091"/>
      <c r="I89" s="2091"/>
      <c r="J89" s="2090"/>
      <c r="K89" s="2089"/>
      <c r="L89" s="2089"/>
      <c r="M89" s="2089"/>
    </row>
    <row r="90" spans="1:13" ht="15.75" customHeight="1">
      <c r="A90" s="2089"/>
      <c r="B90" s="2089"/>
      <c r="C90" s="2089"/>
      <c r="D90" s="2089"/>
      <c r="E90" s="2089"/>
      <c r="F90" s="2089"/>
      <c r="G90" s="2089"/>
      <c r="H90" s="2091"/>
      <c r="I90" s="2091"/>
      <c r="J90" s="2090"/>
      <c r="K90" s="2089"/>
      <c r="L90" s="2089"/>
      <c r="M90" s="2089"/>
    </row>
    <row r="91" spans="1:13" ht="15.75" customHeight="1">
      <c r="A91" s="2089"/>
      <c r="B91" s="2089"/>
      <c r="C91" s="2089"/>
      <c r="D91" s="2089"/>
      <c r="E91" s="2089"/>
      <c r="F91" s="2089"/>
      <c r="G91" s="2089"/>
      <c r="H91" s="2091"/>
      <c r="I91" s="2091"/>
      <c r="J91" s="2090"/>
      <c r="K91" s="2089"/>
      <c r="L91" s="2089"/>
      <c r="M91" s="2089"/>
    </row>
    <row r="92" spans="1:13" ht="15.75" customHeight="1">
      <c r="A92" s="2089"/>
      <c r="B92" s="2089"/>
      <c r="C92" s="2089"/>
      <c r="D92" s="2089"/>
      <c r="E92" s="2089"/>
      <c r="F92" s="2089"/>
      <c r="G92" s="2089"/>
      <c r="H92" s="2091"/>
      <c r="I92" s="2091"/>
      <c r="J92" s="2090"/>
      <c r="K92" s="2089"/>
      <c r="L92" s="2089"/>
      <c r="M92" s="2089"/>
    </row>
    <row r="93" spans="1:13" ht="15.75" customHeight="1">
      <c r="A93" s="2089"/>
      <c r="B93" s="2089"/>
      <c r="C93" s="2089"/>
      <c r="D93" s="2089"/>
      <c r="E93" s="2089"/>
      <c r="F93" s="2089"/>
      <c r="G93" s="2089"/>
      <c r="H93" s="2091"/>
      <c r="I93" s="2091"/>
      <c r="J93" s="2090"/>
      <c r="K93" s="2089"/>
      <c r="L93" s="2089"/>
      <c r="M93" s="2089"/>
    </row>
    <row r="94" spans="1:13" ht="15.75" customHeight="1">
      <c r="A94" s="2089"/>
      <c r="B94" s="2089"/>
      <c r="C94" s="2089"/>
      <c r="D94" s="2089"/>
      <c r="E94" s="2089"/>
      <c r="F94" s="2089"/>
      <c r="G94" s="2089"/>
      <c r="H94" s="2091"/>
      <c r="I94" s="2091"/>
      <c r="J94" s="2090"/>
      <c r="K94" s="2089"/>
      <c r="L94" s="2089"/>
      <c r="M94" s="2089"/>
    </row>
    <row r="95" spans="1:13" ht="15.75" customHeight="1">
      <c r="A95" s="2089"/>
      <c r="B95" s="2089"/>
      <c r="C95" s="2089"/>
      <c r="D95" s="2089"/>
      <c r="E95" s="2089"/>
      <c r="F95" s="2089"/>
      <c r="G95" s="2089"/>
      <c r="H95" s="2091"/>
      <c r="I95" s="2091"/>
      <c r="J95" s="2090"/>
      <c r="K95" s="2089"/>
      <c r="L95" s="2089"/>
      <c r="M95" s="2089"/>
    </row>
    <row r="96" spans="1:13" ht="15.75" customHeight="1">
      <c r="A96" s="2089"/>
      <c r="B96" s="2089"/>
      <c r="C96" s="2089"/>
      <c r="D96" s="2089"/>
      <c r="E96" s="2089"/>
      <c r="F96" s="2089"/>
      <c r="G96" s="2089"/>
      <c r="H96" s="2091"/>
      <c r="I96" s="2091"/>
      <c r="J96" s="2090"/>
      <c r="K96" s="2089"/>
      <c r="L96" s="2089"/>
      <c r="M96" s="2089"/>
    </row>
    <row r="97" spans="1:13" ht="15.75" customHeight="1">
      <c r="A97" s="2089"/>
      <c r="B97" s="2089"/>
      <c r="C97" s="2089"/>
      <c r="D97" s="2089"/>
      <c r="E97" s="2089"/>
      <c r="F97" s="2089"/>
      <c r="G97" s="2089"/>
      <c r="H97" s="2091"/>
      <c r="I97" s="2091"/>
      <c r="J97" s="2090"/>
      <c r="K97" s="2089"/>
      <c r="L97" s="2089"/>
      <c r="M97" s="2089"/>
    </row>
    <row r="98" spans="1:13" ht="15.75" customHeight="1">
      <c r="A98" s="2089"/>
      <c r="B98" s="2089"/>
      <c r="C98" s="2089"/>
      <c r="D98" s="2089"/>
      <c r="E98" s="2089"/>
      <c r="F98" s="2089"/>
      <c r="G98" s="2089"/>
      <c r="H98" s="2091"/>
      <c r="I98" s="2091"/>
      <c r="J98" s="2090"/>
      <c r="K98" s="2089"/>
      <c r="L98" s="2089"/>
      <c r="M98" s="2089"/>
    </row>
    <row r="99" spans="1:13" ht="15.75" customHeight="1">
      <c r="A99" s="2089"/>
      <c r="B99" s="2089"/>
      <c r="C99" s="2089"/>
      <c r="D99" s="2089"/>
      <c r="E99" s="2089"/>
      <c r="F99" s="2089"/>
      <c r="G99" s="2089"/>
      <c r="H99" s="2091"/>
      <c r="I99" s="2091"/>
      <c r="J99" s="2090"/>
      <c r="K99" s="2089"/>
      <c r="L99" s="2089"/>
      <c r="M99" s="2089"/>
    </row>
    <row r="100" spans="1:13" ht="15.75" customHeight="1">
      <c r="A100" s="2089"/>
      <c r="B100" s="2089"/>
      <c r="C100" s="2089"/>
      <c r="D100" s="2089"/>
      <c r="E100" s="2089"/>
      <c r="F100" s="2089"/>
      <c r="G100" s="2089"/>
      <c r="H100" s="2091"/>
      <c r="I100" s="2091"/>
      <c r="J100" s="2090"/>
      <c r="K100" s="2089"/>
      <c r="L100" s="2089"/>
      <c r="M100" s="2089"/>
    </row>
    <row r="101" spans="1:13" ht="15.75" customHeight="1">
      <c r="A101" s="2089"/>
      <c r="B101" s="2089"/>
      <c r="C101" s="2089"/>
      <c r="D101" s="2089"/>
      <c r="E101" s="2089"/>
      <c r="F101" s="2089"/>
      <c r="G101" s="2089"/>
      <c r="H101" s="2091"/>
      <c r="I101" s="2091"/>
      <c r="J101" s="2090"/>
      <c r="K101" s="2089"/>
      <c r="L101" s="2089"/>
      <c r="M101" s="2089"/>
    </row>
    <row r="102" spans="1:13" ht="15.75" customHeight="1">
      <c r="A102" s="2089"/>
      <c r="B102" s="2089"/>
      <c r="C102" s="2089"/>
      <c r="D102" s="2089"/>
      <c r="E102" s="2089"/>
      <c r="F102" s="2089"/>
      <c r="G102" s="2089"/>
      <c r="H102" s="2091"/>
      <c r="I102" s="2091"/>
      <c r="J102" s="2090"/>
      <c r="K102" s="2089"/>
      <c r="L102" s="2089"/>
      <c r="M102" s="2089"/>
    </row>
    <row r="103" spans="1:13" ht="15.75" customHeight="1">
      <c r="A103" s="2089"/>
      <c r="B103" s="2089"/>
      <c r="C103" s="2089"/>
      <c r="D103" s="2089"/>
      <c r="E103" s="2089"/>
      <c r="F103" s="2089"/>
      <c r="G103" s="2089"/>
      <c r="H103" s="2091"/>
      <c r="I103" s="2091"/>
      <c r="J103" s="2090"/>
      <c r="K103" s="2089"/>
      <c r="L103" s="2089"/>
      <c r="M103" s="2089"/>
    </row>
    <row r="104" spans="1:13" ht="15.75" customHeight="1">
      <c r="A104" s="2089"/>
      <c r="B104" s="2089"/>
      <c r="C104" s="2089"/>
      <c r="D104" s="2089"/>
      <c r="E104" s="2089"/>
      <c r="F104" s="2089"/>
      <c r="G104" s="2089"/>
      <c r="H104" s="2091"/>
      <c r="I104" s="2091"/>
      <c r="J104" s="2090"/>
      <c r="K104" s="2089"/>
      <c r="L104" s="2089"/>
      <c r="M104" s="2089"/>
    </row>
    <row r="105" spans="1:13" ht="15.75" customHeight="1">
      <c r="A105" s="2089"/>
      <c r="B105" s="2089"/>
      <c r="C105" s="2089"/>
      <c r="D105" s="2089"/>
      <c r="E105" s="2089"/>
      <c r="F105" s="2089"/>
      <c r="G105" s="2089"/>
      <c r="H105" s="2091"/>
      <c r="I105" s="2091"/>
      <c r="J105" s="2090"/>
      <c r="K105" s="2089"/>
      <c r="L105" s="2089"/>
      <c r="M105" s="2089"/>
    </row>
    <row r="106" spans="1:13" ht="15.75" customHeight="1">
      <c r="A106" s="2089"/>
      <c r="B106" s="2089"/>
      <c r="C106" s="2089"/>
      <c r="D106" s="2089"/>
      <c r="E106" s="2089"/>
      <c r="F106" s="2089"/>
      <c r="G106" s="2089"/>
      <c r="H106" s="2091"/>
      <c r="I106" s="2091"/>
      <c r="J106" s="2090"/>
      <c r="K106" s="2089"/>
      <c r="L106" s="2089"/>
      <c r="M106" s="2089"/>
    </row>
    <row r="107" spans="1:13" ht="15.75" customHeight="1">
      <c r="A107" s="2089"/>
      <c r="B107" s="2089"/>
      <c r="C107" s="2089"/>
      <c r="D107" s="2089"/>
      <c r="E107" s="2089"/>
      <c r="F107" s="2089"/>
      <c r="G107" s="2089"/>
      <c r="H107" s="2091"/>
      <c r="I107" s="2091"/>
      <c r="J107" s="2090"/>
      <c r="K107" s="2089"/>
      <c r="L107" s="2089"/>
      <c r="M107" s="2089"/>
    </row>
    <row r="108" spans="1:13" ht="15.75" customHeight="1">
      <c r="A108" s="2089"/>
      <c r="B108" s="2089"/>
      <c r="C108" s="2089"/>
      <c r="D108" s="2089"/>
      <c r="E108" s="2089"/>
      <c r="F108" s="2089"/>
      <c r="G108" s="2089"/>
      <c r="H108" s="2091"/>
      <c r="I108" s="2091"/>
      <c r="J108" s="2090"/>
      <c r="K108" s="2089"/>
      <c r="L108" s="2089"/>
      <c r="M108" s="2089"/>
    </row>
    <row r="109" spans="1:13" ht="15.75" customHeight="1">
      <c r="A109" s="2089"/>
      <c r="B109" s="2089"/>
      <c r="C109" s="2089"/>
      <c r="D109" s="2089"/>
      <c r="E109" s="2089"/>
      <c r="F109" s="2089"/>
      <c r="G109" s="2089"/>
      <c r="H109" s="2091"/>
      <c r="I109" s="2091"/>
      <c r="J109" s="2090"/>
      <c r="K109" s="2089"/>
      <c r="L109" s="2089"/>
      <c r="M109" s="2089"/>
    </row>
    <row r="110" spans="1:13" ht="15.75" customHeight="1">
      <c r="A110" s="2089"/>
      <c r="B110" s="2089"/>
      <c r="C110" s="2089"/>
      <c r="D110" s="2089"/>
      <c r="E110" s="2089"/>
      <c r="F110" s="2089"/>
      <c r="G110" s="2089"/>
      <c r="H110" s="2091"/>
      <c r="I110" s="2091"/>
      <c r="J110" s="2090"/>
      <c r="K110" s="2089"/>
      <c r="L110" s="2089"/>
      <c r="M110" s="2089"/>
    </row>
    <row r="111" spans="1:13" ht="15.75" customHeight="1">
      <c r="A111" s="2089"/>
      <c r="B111" s="2089"/>
      <c r="C111" s="2089"/>
      <c r="D111" s="2089"/>
      <c r="E111" s="2089"/>
      <c r="F111" s="2089"/>
      <c r="G111" s="2089"/>
      <c r="H111" s="2091"/>
      <c r="I111" s="2091"/>
      <c r="J111" s="2090"/>
      <c r="K111" s="2089"/>
      <c r="L111" s="2089"/>
      <c r="M111" s="2089"/>
    </row>
    <row r="112" spans="1:13" ht="15.75" customHeight="1">
      <c r="A112" s="2089"/>
      <c r="B112" s="2089"/>
      <c r="C112" s="2089"/>
      <c r="D112" s="2089"/>
      <c r="E112" s="2089"/>
      <c r="F112" s="2089"/>
      <c r="G112" s="2089"/>
      <c r="H112" s="2091"/>
      <c r="I112" s="2091"/>
      <c r="J112" s="2090"/>
      <c r="K112" s="2089"/>
      <c r="L112" s="2089"/>
      <c r="M112" s="2089"/>
    </row>
    <row r="113" spans="1:13" ht="15.75" customHeight="1">
      <c r="A113" s="2089"/>
      <c r="B113" s="2089"/>
      <c r="C113" s="2089"/>
      <c r="D113" s="2089"/>
      <c r="E113" s="2089"/>
      <c r="F113" s="2089"/>
      <c r="G113" s="2089"/>
      <c r="H113" s="2091"/>
      <c r="I113" s="2091"/>
      <c r="J113" s="2090"/>
      <c r="K113" s="2089"/>
      <c r="L113" s="2089"/>
      <c r="M113" s="2089"/>
    </row>
    <row r="114" spans="1:13" ht="15.75" customHeight="1">
      <c r="A114" s="2089"/>
      <c r="B114" s="2089"/>
      <c r="C114" s="2089"/>
      <c r="D114" s="2089"/>
      <c r="E114" s="2089"/>
      <c r="F114" s="2089"/>
      <c r="G114" s="2089"/>
      <c r="H114" s="2091"/>
      <c r="I114" s="2091"/>
      <c r="J114" s="2090"/>
      <c r="K114" s="2089"/>
      <c r="L114" s="2089"/>
      <c r="M114" s="2089"/>
    </row>
    <row r="115" spans="1:13" ht="15.75" customHeight="1">
      <c r="A115" s="2089"/>
      <c r="B115" s="2089"/>
      <c r="C115" s="2089"/>
      <c r="D115" s="2089"/>
      <c r="E115" s="2089"/>
      <c r="F115" s="2089"/>
      <c r="G115" s="2089"/>
      <c r="H115" s="2091"/>
      <c r="I115" s="2091"/>
      <c r="J115" s="2090"/>
      <c r="K115" s="2089"/>
      <c r="L115" s="2089"/>
      <c r="M115" s="2089"/>
    </row>
    <row r="116" spans="1:13" ht="15.75" customHeight="1">
      <c r="A116" s="2089"/>
      <c r="B116" s="2089"/>
      <c r="C116" s="2089"/>
      <c r="D116" s="2089"/>
      <c r="E116" s="2089"/>
      <c r="F116" s="2089"/>
      <c r="G116" s="2089"/>
      <c r="H116" s="2091"/>
      <c r="I116" s="2091"/>
      <c r="J116" s="2090"/>
      <c r="K116" s="2089"/>
      <c r="L116" s="2089"/>
      <c r="M116" s="2089"/>
    </row>
    <row r="117" spans="1:13" ht="15.75" customHeight="1">
      <c r="A117" s="2089"/>
      <c r="B117" s="2089"/>
      <c r="C117" s="2089"/>
      <c r="D117" s="2089"/>
      <c r="E117" s="2089"/>
      <c r="F117" s="2089"/>
      <c r="G117" s="2089"/>
      <c r="H117" s="2091"/>
      <c r="I117" s="2091"/>
      <c r="J117" s="2090"/>
      <c r="K117" s="2089"/>
      <c r="L117" s="2089"/>
      <c r="M117" s="2089"/>
    </row>
    <row r="118" spans="1:13" ht="15.75" customHeight="1">
      <c r="A118" s="2089"/>
      <c r="B118" s="2089"/>
      <c r="C118" s="2089"/>
      <c r="D118" s="2089"/>
      <c r="E118" s="2089"/>
      <c r="F118" s="2089"/>
      <c r="G118" s="2089"/>
      <c r="H118" s="2091"/>
      <c r="I118" s="2091"/>
      <c r="J118" s="2090"/>
      <c r="K118" s="2089"/>
      <c r="L118" s="2089"/>
      <c r="M118" s="2089"/>
    </row>
    <row r="119" spans="1:13" ht="15.75" customHeight="1">
      <c r="A119" s="2089"/>
      <c r="B119" s="2089"/>
      <c r="C119" s="2089"/>
      <c r="D119" s="2089"/>
      <c r="E119" s="2089"/>
      <c r="F119" s="2089"/>
      <c r="G119" s="2089"/>
      <c r="H119" s="2091"/>
      <c r="I119" s="2091"/>
      <c r="J119" s="2090"/>
      <c r="K119" s="2089"/>
      <c r="L119" s="2089"/>
      <c r="M119" s="2089"/>
    </row>
    <row r="120" spans="1:13" ht="15.75" customHeight="1">
      <c r="A120" s="2089"/>
      <c r="B120" s="2089"/>
      <c r="C120" s="2089"/>
      <c r="D120" s="2089"/>
      <c r="E120" s="2089"/>
      <c r="F120" s="2089"/>
      <c r="G120" s="2089"/>
      <c r="H120" s="2091"/>
      <c r="I120" s="2091"/>
      <c r="J120" s="2090"/>
      <c r="K120" s="2089"/>
      <c r="L120" s="2089"/>
      <c r="M120" s="2089"/>
    </row>
    <row r="121" spans="1:13" ht="15.75" customHeight="1">
      <c r="A121" s="2089"/>
      <c r="B121" s="2089"/>
      <c r="C121" s="2089"/>
      <c r="D121" s="2089"/>
      <c r="E121" s="2089"/>
      <c r="F121" s="2089"/>
      <c r="G121" s="2089"/>
      <c r="H121" s="2091"/>
      <c r="I121" s="2091"/>
      <c r="J121" s="2090"/>
      <c r="K121" s="2089"/>
      <c r="L121" s="2089"/>
      <c r="M121" s="2089"/>
    </row>
    <row r="122" spans="1:13" ht="15.75" customHeight="1">
      <c r="A122" s="2089"/>
      <c r="B122" s="2089"/>
      <c r="C122" s="2089"/>
      <c r="D122" s="2089"/>
      <c r="E122" s="2089"/>
      <c r="F122" s="2089"/>
      <c r="G122" s="2089"/>
      <c r="H122" s="2091"/>
      <c r="I122" s="2091"/>
      <c r="J122" s="2090"/>
      <c r="K122" s="2089"/>
      <c r="L122" s="2089"/>
      <c r="M122" s="2089"/>
    </row>
    <row r="123" spans="1:13" ht="15.75" customHeight="1">
      <c r="A123" s="2089"/>
      <c r="B123" s="2089"/>
      <c r="C123" s="2089"/>
      <c r="D123" s="2089"/>
      <c r="E123" s="2089"/>
      <c r="F123" s="2089"/>
      <c r="G123" s="2089"/>
      <c r="H123" s="2091"/>
      <c r="I123" s="2091"/>
      <c r="J123" s="2090"/>
      <c r="K123" s="2089"/>
      <c r="L123" s="2089"/>
      <c r="M123" s="2089"/>
    </row>
    <row r="124" spans="1:13" ht="15.75" customHeight="1">
      <c r="A124" s="2089"/>
      <c r="B124" s="2089"/>
      <c r="C124" s="2089"/>
      <c r="D124" s="2089"/>
      <c r="E124" s="2089"/>
      <c r="F124" s="2089"/>
      <c r="G124" s="2089"/>
      <c r="H124" s="2091"/>
      <c r="I124" s="2091"/>
      <c r="J124" s="2090"/>
      <c r="K124" s="2089"/>
      <c r="L124" s="2089"/>
      <c r="M124" s="2089"/>
    </row>
    <row r="125" spans="1:13" ht="15.75" customHeight="1">
      <c r="A125" s="2089"/>
      <c r="B125" s="2089"/>
      <c r="C125" s="2089"/>
      <c r="D125" s="2089"/>
      <c r="E125" s="2089"/>
      <c r="F125" s="2089"/>
      <c r="G125" s="2089"/>
      <c r="H125" s="2091"/>
      <c r="I125" s="2091"/>
      <c r="J125" s="2090"/>
      <c r="K125" s="2089"/>
      <c r="L125" s="2089"/>
      <c r="M125" s="2089"/>
    </row>
    <row r="126" spans="1:13" ht="15.75" customHeight="1">
      <c r="A126" s="2089"/>
      <c r="B126" s="2089"/>
      <c r="C126" s="2089"/>
      <c r="D126" s="2089"/>
      <c r="E126" s="2089"/>
      <c r="F126" s="2089"/>
      <c r="G126" s="2089"/>
      <c r="H126" s="2091"/>
      <c r="I126" s="2091"/>
      <c r="J126" s="2090"/>
      <c r="K126" s="2089"/>
      <c r="L126" s="2089"/>
      <c r="M126" s="2089"/>
    </row>
    <row r="127" spans="1:13" ht="15.75" customHeight="1">
      <c r="A127" s="2089"/>
      <c r="B127" s="2089"/>
      <c r="C127" s="2089"/>
      <c r="D127" s="2089"/>
      <c r="E127" s="2089"/>
      <c r="F127" s="2089"/>
      <c r="G127" s="2089"/>
      <c r="H127" s="2091"/>
      <c r="I127" s="2091"/>
      <c r="J127" s="2090"/>
      <c r="K127" s="2089"/>
      <c r="L127" s="2089"/>
      <c r="M127" s="2089"/>
    </row>
    <row r="128" spans="1:13" ht="15.75" customHeight="1">
      <c r="A128" s="2089"/>
      <c r="B128" s="2089"/>
      <c r="C128" s="2089"/>
      <c r="D128" s="2089"/>
      <c r="E128" s="2089"/>
      <c r="F128" s="2089"/>
      <c r="G128" s="2089"/>
      <c r="H128" s="2091"/>
      <c r="I128" s="2091"/>
      <c r="J128" s="2090"/>
      <c r="K128" s="2089"/>
      <c r="L128" s="2089"/>
      <c r="M128" s="2089"/>
    </row>
    <row r="129" spans="1:13" ht="15.75" customHeight="1">
      <c r="A129" s="2089"/>
      <c r="B129" s="2089"/>
      <c r="C129" s="2089"/>
      <c r="D129" s="2089"/>
      <c r="E129" s="2089"/>
      <c r="F129" s="2089"/>
      <c r="G129" s="2089"/>
      <c r="H129" s="2091"/>
      <c r="I129" s="2091"/>
      <c r="J129" s="2090"/>
      <c r="K129" s="2089"/>
      <c r="L129" s="2089"/>
      <c r="M129" s="2089"/>
    </row>
    <row r="130" spans="1:13" ht="15.75" customHeight="1">
      <c r="A130" s="2089"/>
      <c r="B130" s="2089"/>
      <c r="C130" s="2089"/>
      <c r="D130" s="2089"/>
      <c r="E130" s="2089"/>
      <c r="F130" s="2089"/>
      <c r="G130" s="2089"/>
      <c r="H130" s="2091"/>
      <c r="I130" s="2091"/>
      <c r="J130" s="2090"/>
      <c r="K130" s="2089"/>
      <c r="L130" s="2089"/>
      <c r="M130" s="2089"/>
    </row>
    <row r="131" spans="1:13" ht="15.75" customHeight="1">
      <c r="A131" s="2089"/>
      <c r="B131" s="2089"/>
      <c r="C131" s="2089"/>
      <c r="D131" s="2089"/>
      <c r="E131" s="2089"/>
      <c r="F131" s="2089"/>
      <c r="G131" s="2089"/>
      <c r="H131" s="2091"/>
      <c r="I131" s="2091"/>
      <c r="J131" s="2090"/>
      <c r="K131" s="2089"/>
      <c r="L131" s="2089"/>
      <c r="M131" s="2089"/>
    </row>
    <row r="132" spans="1:13" ht="15.75" customHeight="1">
      <c r="A132" s="2089"/>
      <c r="B132" s="2089"/>
      <c r="C132" s="2089"/>
      <c r="D132" s="2089"/>
      <c r="E132" s="2089"/>
      <c r="F132" s="2089"/>
      <c r="G132" s="2089"/>
      <c r="H132" s="2091"/>
      <c r="I132" s="2091"/>
      <c r="J132" s="2090"/>
      <c r="K132" s="2089"/>
      <c r="L132" s="2089"/>
      <c r="M132" s="2089"/>
    </row>
    <row r="133" spans="1:13" ht="15.75" customHeight="1">
      <c r="A133" s="2089"/>
      <c r="B133" s="2089"/>
      <c r="C133" s="2089"/>
      <c r="D133" s="2089"/>
      <c r="E133" s="2089"/>
      <c r="F133" s="2089"/>
      <c r="G133" s="2089"/>
      <c r="H133" s="2091"/>
      <c r="I133" s="2091"/>
      <c r="J133" s="2090"/>
      <c r="K133" s="2089"/>
      <c r="L133" s="2089"/>
      <c r="M133" s="2089"/>
    </row>
    <row r="134" spans="1:13" ht="15.75" customHeight="1">
      <c r="A134" s="2089"/>
      <c r="B134" s="2089"/>
      <c r="C134" s="2089"/>
      <c r="D134" s="2089"/>
      <c r="E134" s="2089"/>
      <c r="F134" s="2089"/>
      <c r="G134" s="2089"/>
      <c r="H134" s="2091"/>
      <c r="I134" s="2091"/>
      <c r="J134" s="2090"/>
      <c r="K134" s="2089"/>
      <c r="L134" s="2089"/>
      <c r="M134" s="2089"/>
    </row>
    <row r="135" spans="1:13" ht="15.75" customHeight="1">
      <c r="A135" s="2089"/>
      <c r="B135" s="2089"/>
      <c r="C135" s="2089"/>
      <c r="D135" s="2089"/>
      <c r="E135" s="2089"/>
      <c r="F135" s="2089"/>
      <c r="G135" s="2089"/>
      <c r="H135" s="2091"/>
      <c r="I135" s="2091"/>
      <c r="J135" s="2090"/>
      <c r="K135" s="2089"/>
      <c r="L135" s="2089"/>
      <c r="M135" s="2089"/>
    </row>
    <row r="136" spans="1:13" ht="15.75" customHeight="1">
      <c r="A136" s="2089"/>
      <c r="B136" s="2089"/>
      <c r="C136" s="2089"/>
      <c r="D136" s="2089"/>
      <c r="E136" s="2089"/>
      <c r="F136" s="2089"/>
      <c r="G136" s="2089"/>
      <c r="H136" s="2091"/>
      <c r="I136" s="2091"/>
      <c r="J136" s="2090"/>
      <c r="K136" s="2089"/>
      <c r="L136" s="2089"/>
      <c r="M136" s="2089"/>
    </row>
    <row r="137" spans="1:13" ht="15.75" customHeight="1">
      <c r="A137" s="2089"/>
      <c r="B137" s="2089"/>
      <c r="C137" s="2089"/>
      <c r="D137" s="2089"/>
      <c r="E137" s="2089"/>
      <c r="F137" s="2089"/>
      <c r="G137" s="2089"/>
      <c r="H137" s="2091"/>
      <c r="I137" s="2091"/>
      <c r="J137" s="2090"/>
      <c r="K137" s="2089"/>
      <c r="L137" s="2089"/>
      <c r="M137" s="2089"/>
    </row>
    <row r="138" spans="1:13" ht="15.75" customHeight="1">
      <c r="A138" s="2089"/>
      <c r="B138" s="2089"/>
      <c r="C138" s="2089"/>
      <c r="D138" s="2089"/>
      <c r="E138" s="2089"/>
      <c r="F138" s="2089"/>
      <c r="G138" s="2089"/>
      <c r="H138" s="2091"/>
      <c r="I138" s="2091"/>
      <c r="J138" s="2090"/>
      <c r="K138" s="2089"/>
      <c r="L138" s="2089"/>
      <c r="M138" s="2089"/>
    </row>
    <row r="139" spans="1:13" ht="15.75" customHeight="1">
      <c r="A139" s="2089"/>
      <c r="B139" s="2089"/>
      <c r="C139" s="2089"/>
      <c r="D139" s="2089"/>
      <c r="E139" s="2089"/>
      <c r="F139" s="2089"/>
      <c r="G139" s="2089"/>
      <c r="H139" s="2091"/>
      <c r="I139" s="2091"/>
      <c r="J139" s="2090"/>
      <c r="K139" s="2089"/>
      <c r="L139" s="2089"/>
      <c r="M139" s="2089"/>
    </row>
    <row r="140" spans="1:13" ht="15.75" customHeight="1">
      <c r="A140" s="2089"/>
      <c r="B140" s="2089"/>
      <c r="C140" s="2089"/>
      <c r="D140" s="2089"/>
      <c r="E140" s="2089"/>
      <c r="F140" s="2089"/>
      <c r="G140" s="2089"/>
      <c r="H140" s="2091"/>
      <c r="I140" s="2091"/>
      <c r="J140" s="2090"/>
      <c r="K140" s="2089"/>
      <c r="L140" s="2089"/>
      <c r="M140" s="2089"/>
    </row>
    <row r="141" spans="1:13" ht="15.75" customHeight="1">
      <c r="A141" s="2089"/>
      <c r="B141" s="2089"/>
      <c r="C141" s="2089"/>
      <c r="D141" s="2089"/>
      <c r="E141" s="2089"/>
      <c r="F141" s="2089"/>
      <c r="G141" s="2089"/>
      <c r="H141" s="2091"/>
      <c r="I141" s="2091"/>
      <c r="J141" s="2090"/>
      <c r="K141" s="2089"/>
      <c r="L141" s="2089"/>
      <c r="M141" s="2089"/>
    </row>
    <row r="142" spans="1:13" ht="15.75" customHeight="1">
      <c r="A142" s="2089"/>
      <c r="B142" s="2089"/>
      <c r="C142" s="2089"/>
      <c r="D142" s="2089"/>
      <c r="E142" s="2089"/>
      <c r="F142" s="2089"/>
      <c r="G142" s="2089"/>
      <c r="H142" s="2091"/>
      <c r="I142" s="2091"/>
      <c r="J142" s="2090"/>
      <c r="K142" s="2089"/>
      <c r="L142" s="2089"/>
      <c r="M142" s="2089"/>
    </row>
    <row r="143" spans="1:13" ht="15.75" customHeight="1">
      <c r="A143" s="2089"/>
      <c r="B143" s="2089"/>
      <c r="C143" s="2089"/>
      <c r="D143" s="2089"/>
      <c r="E143" s="2089"/>
      <c r="F143" s="2089"/>
      <c r="G143" s="2089"/>
      <c r="H143" s="2091"/>
      <c r="I143" s="2091"/>
      <c r="J143" s="2090"/>
      <c r="K143" s="2089"/>
      <c r="L143" s="2089"/>
      <c r="M143" s="2089"/>
    </row>
    <row r="144" spans="1:13" ht="15.75" customHeight="1">
      <c r="A144" s="2089"/>
      <c r="B144" s="2089"/>
      <c r="C144" s="2089"/>
      <c r="D144" s="2089"/>
      <c r="E144" s="2089"/>
      <c r="F144" s="2089"/>
      <c r="G144" s="2089"/>
      <c r="H144" s="2091"/>
      <c r="I144" s="2091"/>
      <c r="J144" s="2090"/>
      <c r="K144" s="2089"/>
      <c r="L144" s="2089"/>
      <c r="M144" s="2089"/>
    </row>
    <row r="145" spans="1:13" ht="15.75" customHeight="1">
      <c r="A145" s="2089"/>
      <c r="B145" s="2089"/>
      <c r="C145" s="2089"/>
      <c r="D145" s="2089"/>
      <c r="E145" s="2089"/>
      <c r="F145" s="2089"/>
      <c r="G145" s="2089"/>
      <c r="H145" s="2091"/>
      <c r="I145" s="2091"/>
      <c r="J145" s="2090"/>
      <c r="K145" s="2089"/>
      <c r="L145" s="2089"/>
      <c r="M145" s="2089"/>
    </row>
    <row r="146" spans="1:13" ht="15.75" customHeight="1">
      <c r="A146" s="2089"/>
      <c r="B146" s="2089"/>
      <c r="C146" s="2089"/>
      <c r="D146" s="2089"/>
      <c r="E146" s="2089"/>
      <c r="F146" s="2089"/>
      <c r="G146" s="2089"/>
      <c r="H146" s="2091"/>
      <c r="I146" s="2091"/>
      <c r="J146" s="2090"/>
      <c r="K146" s="2089"/>
      <c r="L146" s="2089"/>
      <c r="M146" s="2089"/>
    </row>
    <row r="147" spans="1:13" ht="15.75" customHeight="1">
      <c r="A147" s="2089"/>
      <c r="B147" s="2089"/>
      <c r="C147" s="2089"/>
      <c r="D147" s="2089"/>
      <c r="E147" s="2089"/>
      <c r="F147" s="2089"/>
      <c r="G147" s="2089"/>
      <c r="H147" s="2091"/>
      <c r="I147" s="2091"/>
      <c r="J147" s="2090"/>
      <c r="K147" s="2089"/>
      <c r="L147" s="2089"/>
      <c r="M147" s="2089"/>
    </row>
    <row r="148" spans="1:13" ht="15.75" customHeight="1">
      <c r="A148" s="2089"/>
      <c r="B148" s="2089"/>
      <c r="C148" s="2089"/>
      <c r="D148" s="2089"/>
      <c r="E148" s="2089"/>
      <c r="F148" s="2089"/>
      <c r="G148" s="2089"/>
      <c r="H148" s="2091"/>
      <c r="I148" s="2091"/>
      <c r="J148" s="2090"/>
      <c r="K148" s="2089"/>
      <c r="L148" s="2089"/>
      <c r="M148" s="2089"/>
    </row>
    <row r="149" spans="1:13" ht="15.75" customHeight="1">
      <c r="A149" s="2089"/>
      <c r="B149" s="2089"/>
      <c r="C149" s="2089"/>
      <c r="D149" s="2089"/>
      <c r="E149" s="2089"/>
      <c r="F149" s="2089"/>
      <c r="G149" s="2089"/>
      <c r="H149" s="2091"/>
      <c r="I149" s="2091"/>
      <c r="J149" s="2090"/>
      <c r="K149" s="2089"/>
      <c r="L149" s="2089"/>
      <c r="M149" s="2089"/>
    </row>
    <row r="150" spans="1:13" ht="15.75" customHeight="1">
      <c r="A150" s="2089"/>
      <c r="B150" s="2089"/>
      <c r="C150" s="2089"/>
      <c r="D150" s="2089"/>
      <c r="E150" s="2089"/>
      <c r="F150" s="2089"/>
      <c r="G150" s="2089"/>
      <c r="H150" s="2091"/>
      <c r="I150" s="2091"/>
      <c r="J150" s="2090"/>
      <c r="K150" s="2089"/>
      <c r="L150" s="2089"/>
      <c r="M150" s="2089"/>
    </row>
    <row r="151" spans="1:13" ht="15.75" customHeight="1">
      <c r="A151" s="2089"/>
      <c r="B151" s="2089"/>
      <c r="C151" s="2089"/>
      <c r="D151" s="2089"/>
      <c r="E151" s="2089"/>
      <c r="F151" s="2089"/>
      <c r="G151" s="2089"/>
      <c r="H151" s="2091"/>
      <c r="I151" s="2091"/>
      <c r="J151" s="2090"/>
      <c r="K151" s="2089"/>
      <c r="L151" s="2089"/>
      <c r="M151" s="2089"/>
    </row>
    <row r="152" spans="1:13" ht="15.75" customHeight="1">
      <c r="A152" s="2089"/>
      <c r="B152" s="2089"/>
      <c r="C152" s="2089"/>
      <c r="D152" s="2089"/>
      <c r="E152" s="2089"/>
      <c r="F152" s="2089"/>
      <c r="G152" s="2089"/>
      <c r="H152" s="2091"/>
      <c r="I152" s="2091"/>
      <c r="J152" s="2090"/>
      <c r="K152" s="2089"/>
      <c r="L152" s="2089"/>
      <c r="M152" s="2089"/>
    </row>
    <row r="153" spans="1:13" ht="15.75" customHeight="1">
      <c r="A153" s="2089"/>
      <c r="B153" s="2089"/>
      <c r="C153" s="2089"/>
      <c r="D153" s="2089"/>
      <c r="E153" s="2089"/>
      <c r="F153" s="2089"/>
      <c r="G153" s="2089"/>
      <c r="H153" s="2091"/>
      <c r="I153" s="2091"/>
      <c r="J153" s="2090"/>
      <c r="K153" s="2089"/>
      <c r="L153" s="2089"/>
      <c r="M153" s="2089"/>
    </row>
    <row r="154" spans="1:13" ht="15.75" customHeight="1">
      <c r="A154" s="2089"/>
      <c r="B154" s="2089"/>
      <c r="C154" s="2089"/>
      <c r="D154" s="2089"/>
      <c r="E154" s="2089"/>
      <c r="F154" s="2089"/>
      <c r="G154" s="2089"/>
      <c r="H154" s="2091"/>
      <c r="I154" s="2091"/>
      <c r="J154" s="2090"/>
      <c r="K154" s="2089"/>
      <c r="L154" s="2089"/>
      <c r="M154" s="2089"/>
    </row>
    <row r="155" spans="1:13" ht="15.75" customHeight="1">
      <c r="A155" s="2089"/>
      <c r="B155" s="2089"/>
      <c r="C155" s="2089"/>
      <c r="D155" s="2089"/>
      <c r="E155" s="2089"/>
      <c r="F155" s="2089"/>
      <c r="G155" s="2089"/>
      <c r="H155" s="2089"/>
      <c r="I155" s="2089"/>
      <c r="J155" s="2090"/>
      <c r="K155" s="2089"/>
      <c r="L155" s="2089"/>
      <c r="M155" s="2089"/>
    </row>
    <row r="156" spans="1:13" ht="15.75" customHeight="1">
      <c r="A156" s="2089"/>
      <c r="B156" s="2089"/>
      <c r="C156" s="2089"/>
      <c r="D156" s="2089"/>
      <c r="E156" s="2089"/>
      <c r="F156" s="2089"/>
      <c r="G156" s="2089"/>
      <c r="H156" s="2089"/>
      <c r="I156" s="2089"/>
      <c r="J156" s="2090"/>
      <c r="K156" s="2089"/>
      <c r="L156" s="2089"/>
      <c r="M156" s="2089"/>
    </row>
    <row r="157" spans="1:13" ht="15.75" customHeight="1">
      <c r="A157" s="2089"/>
      <c r="B157" s="2089"/>
      <c r="C157" s="2089"/>
      <c r="D157" s="2089"/>
      <c r="E157" s="2089"/>
      <c r="F157" s="2089"/>
      <c r="G157" s="2089"/>
      <c r="H157" s="2089"/>
      <c r="I157" s="2089"/>
      <c r="J157" s="2090"/>
      <c r="K157" s="2089"/>
      <c r="L157" s="2089"/>
      <c r="M157" s="2089"/>
    </row>
    <row r="158" spans="1:13" ht="15.75" customHeight="1">
      <c r="A158" s="2089"/>
      <c r="B158" s="2089"/>
      <c r="C158" s="2089"/>
      <c r="D158" s="2089"/>
      <c r="E158" s="2089"/>
      <c r="F158" s="2089"/>
      <c r="G158" s="2089"/>
      <c r="H158" s="2089"/>
      <c r="I158" s="2089"/>
      <c r="J158" s="2090"/>
      <c r="K158" s="2089"/>
      <c r="L158" s="2089"/>
      <c r="M158" s="2089"/>
    </row>
    <row r="159" spans="1:13" ht="15.75" customHeight="1">
      <c r="A159" s="2089"/>
      <c r="B159" s="2089"/>
      <c r="C159" s="2089"/>
      <c r="D159" s="2089"/>
      <c r="E159" s="2089"/>
      <c r="F159" s="2089"/>
      <c r="G159" s="2089"/>
      <c r="H159" s="2089"/>
      <c r="I159" s="2089"/>
      <c r="J159" s="2090"/>
      <c r="K159" s="2089"/>
      <c r="L159" s="2089"/>
      <c r="M159" s="2089"/>
    </row>
    <row r="160" spans="1:13" ht="15.75" customHeight="1">
      <c r="A160" s="2089"/>
      <c r="B160" s="2089"/>
      <c r="C160" s="2089"/>
      <c r="D160" s="2089"/>
      <c r="E160" s="2089"/>
      <c r="F160" s="2089"/>
      <c r="G160" s="2089"/>
      <c r="H160" s="2089"/>
      <c r="I160" s="2089"/>
      <c r="J160" s="2090"/>
      <c r="K160" s="2089"/>
      <c r="L160" s="2089"/>
      <c r="M160" s="2089"/>
    </row>
    <row r="161" spans="1:13" ht="15.75" customHeight="1">
      <c r="A161" s="2089"/>
      <c r="B161" s="2089"/>
      <c r="C161" s="2089"/>
      <c r="D161" s="2089"/>
      <c r="E161" s="2089"/>
      <c r="F161" s="2089"/>
      <c r="G161" s="2089"/>
      <c r="H161" s="2089"/>
      <c r="I161" s="2089"/>
      <c r="J161" s="2090"/>
      <c r="K161" s="2089"/>
      <c r="L161" s="2089"/>
      <c r="M161" s="2089"/>
    </row>
    <row r="162" spans="1:13" ht="15.75" customHeight="1">
      <c r="A162" s="2089"/>
      <c r="B162" s="2089"/>
      <c r="C162" s="2089"/>
      <c r="D162" s="2089"/>
      <c r="E162" s="2089"/>
      <c r="F162" s="2089"/>
      <c r="G162" s="2089"/>
      <c r="H162" s="2089"/>
      <c r="I162" s="2089"/>
      <c r="J162" s="2090"/>
      <c r="K162" s="2089"/>
      <c r="L162" s="2089"/>
      <c r="M162" s="2089"/>
    </row>
    <row r="163" spans="1:13" ht="15.75" customHeight="1">
      <c r="A163" s="2089"/>
      <c r="B163" s="2089"/>
      <c r="C163" s="2089"/>
      <c r="D163" s="2089"/>
      <c r="E163" s="2089"/>
      <c r="F163" s="2089"/>
      <c r="G163" s="2089"/>
      <c r="H163" s="2089"/>
      <c r="I163" s="2089"/>
      <c r="J163" s="2090"/>
      <c r="K163" s="2089"/>
      <c r="L163" s="2089"/>
      <c r="M163" s="2089"/>
    </row>
    <row r="164" spans="1:13" ht="15.75" customHeight="1">
      <c r="A164" s="2089"/>
      <c r="B164" s="2089"/>
      <c r="C164" s="2089"/>
      <c r="D164" s="2089"/>
      <c r="E164" s="2089"/>
      <c r="F164" s="2089"/>
      <c r="G164" s="2089"/>
      <c r="H164" s="2089"/>
      <c r="I164" s="2089"/>
      <c r="J164" s="2090"/>
      <c r="K164" s="2089"/>
      <c r="L164" s="2089"/>
      <c r="M164" s="2089"/>
    </row>
    <row r="165" spans="1:13" ht="15.75" customHeight="1">
      <c r="A165" s="2089"/>
      <c r="B165" s="2089"/>
      <c r="C165" s="2089"/>
      <c r="D165" s="2089"/>
      <c r="E165" s="2089"/>
      <c r="F165" s="2089"/>
      <c r="G165" s="2089"/>
      <c r="H165" s="2089"/>
      <c r="I165" s="2089"/>
      <c r="J165" s="2090"/>
      <c r="K165" s="2089"/>
      <c r="L165" s="2089"/>
      <c r="M165" s="2089"/>
    </row>
    <row r="166" spans="1:13" ht="15.75" customHeight="1">
      <c r="A166" s="2089"/>
      <c r="B166" s="2089"/>
      <c r="C166" s="2089"/>
      <c r="D166" s="2089"/>
      <c r="E166" s="2089"/>
      <c r="F166" s="2089"/>
      <c r="G166" s="2089"/>
      <c r="H166" s="2089"/>
      <c r="I166" s="2089"/>
      <c r="J166" s="2090"/>
      <c r="K166" s="2089"/>
      <c r="L166" s="2089"/>
      <c r="M166" s="2089"/>
    </row>
    <row r="167" spans="1:13" ht="15.75" customHeight="1">
      <c r="A167" s="2089"/>
      <c r="B167" s="2089"/>
      <c r="C167" s="2089"/>
      <c r="D167" s="2089"/>
      <c r="E167" s="2089"/>
      <c r="F167" s="2089"/>
      <c r="G167" s="2089"/>
      <c r="H167" s="2089"/>
      <c r="I167" s="2089"/>
      <c r="J167" s="2090"/>
      <c r="K167" s="2089"/>
      <c r="L167" s="2089"/>
      <c r="M167" s="2089"/>
    </row>
    <row r="168" spans="1:13" ht="15.75" customHeight="1">
      <c r="A168" s="2089"/>
      <c r="B168" s="2089"/>
      <c r="C168" s="2089"/>
      <c r="D168" s="2089"/>
      <c r="E168" s="2089"/>
      <c r="F168" s="2089"/>
      <c r="G168" s="2089"/>
      <c r="H168" s="2089"/>
      <c r="I168" s="2089"/>
      <c r="J168" s="2090"/>
      <c r="K168" s="2089"/>
      <c r="L168" s="2089"/>
      <c r="M168" s="2089"/>
    </row>
    <row r="169" spans="1:13" ht="15.75" customHeight="1">
      <c r="A169" s="2089"/>
      <c r="B169" s="2089"/>
      <c r="C169" s="2089"/>
      <c r="D169" s="2089"/>
      <c r="E169" s="2089"/>
      <c r="F169" s="2089"/>
      <c r="G169" s="2089"/>
      <c r="H169" s="2089"/>
      <c r="I169" s="2089"/>
      <c r="J169" s="2090"/>
      <c r="K169" s="2089"/>
      <c r="L169" s="2089"/>
      <c r="M169" s="2089"/>
    </row>
    <row r="170" spans="1:13" ht="15.75" customHeight="1">
      <c r="A170" s="2089"/>
      <c r="B170" s="2089"/>
      <c r="C170" s="2089"/>
      <c r="D170" s="2089"/>
      <c r="E170" s="2089"/>
      <c r="F170" s="2089"/>
      <c r="G170" s="2089"/>
      <c r="H170" s="2089"/>
      <c r="I170" s="2089"/>
      <c r="J170" s="2090"/>
      <c r="K170" s="2089"/>
      <c r="L170" s="2089"/>
      <c r="M170" s="2089"/>
    </row>
    <row r="171" spans="1:13" ht="15.75" customHeight="1">
      <c r="A171" s="2089"/>
      <c r="B171" s="2089"/>
      <c r="C171" s="2089"/>
      <c r="D171" s="2089"/>
      <c r="E171" s="2089"/>
      <c r="F171" s="2089"/>
      <c r="G171" s="2089"/>
      <c r="H171" s="2089"/>
      <c r="I171" s="2089"/>
      <c r="J171" s="2090"/>
      <c r="K171" s="2089"/>
      <c r="L171" s="2089"/>
      <c r="M171" s="2089"/>
    </row>
    <row r="172" spans="1:13" ht="15.75" customHeight="1">
      <c r="A172" s="2089"/>
      <c r="B172" s="2089"/>
      <c r="C172" s="2089"/>
      <c r="D172" s="2089"/>
      <c r="E172" s="2089"/>
      <c r="F172" s="2089"/>
      <c r="G172" s="2089"/>
      <c r="H172" s="2089"/>
      <c r="I172" s="2089"/>
      <c r="J172" s="2090"/>
      <c r="K172" s="2089"/>
      <c r="L172" s="2089"/>
      <c r="M172" s="2089"/>
    </row>
    <row r="173" spans="1:13" ht="15.75" customHeight="1">
      <c r="A173" s="2089"/>
      <c r="B173" s="2089"/>
      <c r="C173" s="2089"/>
      <c r="D173" s="2089"/>
      <c r="E173" s="2089"/>
      <c r="F173" s="2089"/>
      <c r="G173" s="2089"/>
      <c r="H173" s="2089"/>
      <c r="I173" s="2089"/>
      <c r="J173" s="2090"/>
      <c r="K173" s="2089"/>
      <c r="L173" s="2089"/>
      <c r="M173" s="2089"/>
    </row>
    <row r="174" spans="1:13" ht="15.75" customHeight="1">
      <c r="A174" s="2089"/>
      <c r="B174" s="2089"/>
      <c r="C174" s="2089"/>
      <c r="D174" s="2089"/>
      <c r="E174" s="2089"/>
      <c r="F174" s="2089"/>
      <c r="G174" s="2089"/>
      <c r="H174" s="2089"/>
      <c r="I174" s="2089"/>
      <c r="J174" s="2090"/>
      <c r="K174" s="2089"/>
      <c r="L174" s="2089"/>
      <c r="M174" s="2089"/>
    </row>
    <row r="175" spans="1:13" ht="15.75" customHeight="1">
      <c r="A175" s="2089"/>
      <c r="B175" s="2089"/>
      <c r="C175" s="2089"/>
      <c r="D175" s="2089"/>
      <c r="E175" s="2089"/>
      <c r="F175" s="2089"/>
      <c r="G175" s="2089"/>
      <c r="H175" s="2089"/>
      <c r="I175" s="2089"/>
      <c r="J175" s="2090"/>
      <c r="K175" s="2089"/>
      <c r="L175" s="2089"/>
      <c r="M175" s="2089"/>
    </row>
    <row r="176" spans="1:13" ht="15.75" customHeight="1">
      <c r="A176" s="2089"/>
      <c r="B176" s="2089"/>
      <c r="C176" s="2089"/>
      <c r="D176" s="2089"/>
      <c r="E176" s="2089"/>
      <c r="F176" s="2089"/>
      <c r="G176" s="2089"/>
      <c r="H176" s="2089"/>
      <c r="I176" s="2089"/>
      <c r="J176" s="2090"/>
      <c r="K176" s="2089"/>
      <c r="L176" s="2089"/>
      <c r="M176" s="2089"/>
    </row>
    <row r="177" spans="1:13" ht="15.75" customHeight="1">
      <c r="A177" s="2089"/>
      <c r="B177" s="2089"/>
      <c r="C177" s="2089"/>
      <c r="D177" s="2089"/>
      <c r="E177" s="2089"/>
      <c r="F177" s="2089"/>
      <c r="G177" s="2089"/>
      <c r="H177" s="2089"/>
      <c r="I177" s="2089"/>
      <c r="J177" s="2090"/>
      <c r="K177" s="2089"/>
      <c r="L177" s="2089"/>
      <c r="M177" s="2089"/>
    </row>
    <row r="178" spans="1:13" ht="15.75" customHeight="1">
      <c r="A178" s="2089"/>
      <c r="B178" s="2089"/>
      <c r="C178" s="2089"/>
      <c r="D178" s="2089"/>
      <c r="E178" s="2089"/>
      <c r="F178" s="2089"/>
      <c r="G178" s="2089"/>
      <c r="H178" s="2089"/>
      <c r="I178" s="2089"/>
      <c r="J178" s="2090"/>
      <c r="K178" s="2089"/>
      <c r="L178" s="2089"/>
      <c r="M178" s="2089"/>
    </row>
    <row r="179" spans="1:13" ht="15.75" customHeight="1">
      <c r="A179" s="2089"/>
      <c r="B179" s="2089"/>
      <c r="C179" s="2089"/>
      <c r="D179" s="2089"/>
      <c r="E179" s="2089"/>
      <c r="F179" s="2089"/>
      <c r="G179" s="2089"/>
      <c r="H179" s="2089"/>
      <c r="I179" s="2089"/>
      <c r="J179" s="2090"/>
      <c r="K179" s="2089"/>
      <c r="L179" s="2089"/>
      <c r="M179" s="2089"/>
    </row>
    <row r="180" spans="1:13" ht="15.75" customHeight="1">
      <c r="A180" s="2089"/>
      <c r="B180" s="2089"/>
      <c r="C180" s="2089"/>
      <c r="D180" s="2089"/>
      <c r="E180" s="2089"/>
      <c r="F180" s="2089"/>
      <c r="G180" s="2089"/>
      <c r="H180" s="2089"/>
      <c r="I180" s="2089"/>
      <c r="J180" s="2090"/>
      <c r="K180" s="2089"/>
      <c r="L180" s="2089"/>
      <c r="M180" s="2089"/>
    </row>
    <row r="181" spans="1:13" ht="15.75" customHeight="1">
      <c r="A181" s="2089"/>
      <c r="B181" s="2089"/>
      <c r="C181" s="2089"/>
      <c r="D181" s="2089"/>
      <c r="E181" s="2089"/>
      <c r="F181" s="2089"/>
      <c r="G181" s="2089"/>
      <c r="H181" s="2089"/>
      <c r="I181" s="2089"/>
      <c r="J181" s="2090"/>
      <c r="K181" s="2089"/>
      <c r="L181" s="2089"/>
      <c r="M181" s="2089"/>
    </row>
    <row r="182" spans="1:13" ht="15.75" customHeight="1">
      <c r="A182" s="2089"/>
      <c r="B182" s="2089"/>
      <c r="C182" s="2089"/>
      <c r="D182" s="2089"/>
      <c r="E182" s="2089"/>
      <c r="F182" s="2089"/>
      <c r="G182" s="2089"/>
      <c r="H182" s="2089"/>
      <c r="I182" s="2089"/>
      <c r="J182" s="2090"/>
      <c r="K182" s="2089"/>
      <c r="L182" s="2089"/>
      <c r="M182" s="2089"/>
    </row>
    <row r="183" spans="1:13" ht="15.75" customHeight="1">
      <c r="A183" s="2089"/>
      <c r="B183" s="2089"/>
      <c r="C183" s="2089"/>
      <c r="D183" s="2089"/>
      <c r="E183" s="2089"/>
      <c r="F183" s="2089"/>
      <c r="G183" s="2089"/>
      <c r="H183" s="2089"/>
      <c r="I183" s="2089"/>
      <c r="J183" s="2090"/>
      <c r="K183" s="2089"/>
      <c r="L183" s="2089"/>
      <c r="M183" s="2089"/>
    </row>
    <row r="184" spans="1:13" ht="15.75" customHeight="1">
      <c r="A184" s="2089"/>
      <c r="B184" s="2089"/>
      <c r="C184" s="2089"/>
      <c r="D184" s="2089"/>
      <c r="E184" s="2089"/>
      <c r="F184" s="2089"/>
      <c r="G184" s="2089"/>
      <c r="H184" s="2089"/>
      <c r="I184" s="2089"/>
      <c r="J184" s="2090"/>
      <c r="K184" s="2089"/>
      <c r="L184" s="2089"/>
      <c r="M184" s="2089"/>
    </row>
    <row r="185" spans="1:13" ht="15.75" customHeight="1">
      <c r="A185" s="2089"/>
      <c r="B185" s="2089"/>
      <c r="C185" s="2089"/>
      <c r="D185" s="2089"/>
      <c r="E185" s="2089"/>
      <c r="F185" s="2089"/>
      <c r="G185" s="2089"/>
      <c r="H185" s="2089"/>
      <c r="I185" s="2089"/>
      <c r="J185" s="2090"/>
      <c r="K185" s="2089"/>
      <c r="L185" s="2089"/>
      <c r="M185" s="2089"/>
    </row>
    <row r="186" spans="1:13" ht="15.75" customHeight="1">
      <c r="A186" s="2089"/>
      <c r="B186" s="2089"/>
      <c r="C186" s="2089"/>
      <c r="D186" s="2089"/>
      <c r="E186" s="2089"/>
      <c r="F186" s="2089"/>
      <c r="G186" s="2089"/>
      <c r="H186" s="2089"/>
      <c r="I186" s="2089"/>
      <c r="J186" s="2090"/>
      <c r="K186" s="2089"/>
      <c r="L186" s="2089"/>
      <c r="M186" s="2089"/>
    </row>
    <row r="187" spans="1:13" ht="15.75" customHeight="1">
      <c r="A187" s="2089"/>
      <c r="B187" s="2089"/>
      <c r="C187" s="2089"/>
      <c r="D187" s="2089"/>
      <c r="E187" s="2089"/>
      <c r="F187" s="2089"/>
      <c r="G187" s="2089"/>
      <c r="H187" s="2089"/>
      <c r="I187" s="2089"/>
      <c r="J187" s="2090"/>
      <c r="K187" s="2089"/>
      <c r="L187" s="2089"/>
      <c r="M187" s="2089"/>
    </row>
    <row r="188" spans="1:13" ht="15.75" customHeight="1">
      <c r="A188" s="2089"/>
      <c r="B188" s="2089"/>
      <c r="C188" s="2089"/>
      <c r="D188" s="2089"/>
      <c r="E188" s="2089"/>
      <c r="F188" s="2089"/>
      <c r="G188" s="2089"/>
      <c r="H188" s="2089"/>
      <c r="I188" s="2089"/>
      <c r="J188" s="2090"/>
      <c r="K188" s="2089"/>
      <c r="L188" s="2089"/>
      <c r="M188" s="2089"/>
    </row>
    <row r="189" spans="1:13" ht="15.75" customHeight="1">
      <c r="A189" s="2089"/>
      <c r="B189" s="2089"/>
      <c r="C189" s="2089"/>
      <c r="D189" s="2089"/>
      <c r="E189" s="2089"/>
      <c r="F189" s="2089"/>
      <c r="G189" s="2089"/>
      <c r="H189" s="2089"/>
      <c r="I189" s="2089"/>
      <c r="J189" s="2090"/>
      <c r="K189" s="2089"/>
      <c r="L189" s="2089"/>
      <c r="M189" s="2089"/>
    </row>
    <row r="190" spans="1:13" ht="15.75" customHeight="1">
      <c r="A190" s="2089"/>
      <c r="B190" s="2089"/>
      <c r="C190" s="2089"/>
      <c r="D190" s="2089"/>
      <c r="E190" s="2089"/>
      <c r="F190" s="2089"/>
      <c r="G190" s="2089"/>
      <c r="H190" s="2089"/>
      <c r="I190" s="2089"/>
      <c r="J190" s="2090"/>
      <c r="K190" s="2089"/>
      <c r="L190" s="2089"/>
      <c r="M190" s="2089"/>
    </row>
    <row r="191" spans="1:13" ht="15.75" customHeight="1">
      <c r="A191" s="2089"/>
      <c r="B191" s="2089"/>
      <c r="C191" s="2089"/>
      <c r="D191" s="2089"/>
      <c r="E191" s="2089"/>
      <c r="F191" s="2089"/>
      <c r="G191" s="2089"/>
      <c r="H191" s="2089"/>
      <c r="I191" s="2089"/>
      <c r="J191" s="2090"/>
      <c r="K191" s="2089"/>
      <c r="L191" s="2089"/>
      <c r="M191" s="2089"/>
    </row>
    <row r="192" spans="1:13" ht="15.75" customHeight="1">
      <c r="A192" s="2089"/>
      <c r="B192" s="2089"/>
      <c r="C192" s="2089"/>
      <c r="D192" s="2089"/>
      <c r="E192" s="2089"/>
      <c r="F192" s="2089"/>
      <c r="G192" s="2089"/>
      <c r="H192" s="2089"/>
      <c r="I192" s="2089"/>
      <c r="J192" s="2090"/>
      <c r="K192" s="2089"/>
      <c r="L192" s="2089"/>
      <c r="M192" s="2089"/>
    </row>
    <row r="193" spans="1:13" ht="15.75" customHeight="1">
      <c r="A193" s="2089"/>
      <c r="B193" s="2089"/>
      <c r="C193" s="2089"/>
      <c r="D193" s="2089"/>
      <c r="E193" s="2089"/>
      <c r="F193" s="2089"/>
      <c r="G193" s="2089"/>
      <c r="H193" s="2089"/>
      <c r="I193" s="2089"/>
      <c r="J193" s="2090"/>
      <c r="K193" s="2089"/>
      <c r="L193" s="2089"/>
      <c r="M193" s="2089"/>
    </row>
    <row r="194" spans="1:13" ht="15.75" customHeight="1">
      <c r="A194" s="2089"/>
      <c r="B194" s="2089"/>
      <c r="C194" s="2089"/>
      <c r="D194" s="2089"/>
      <c r="E194" s="2089"/>
      <c r="F194" s="2089"/>
      <c r="G194" s="2089"/>
      <c r="H194" s="2089"/>
      <c r="I194" s="2089"/>
      <c r="J194" s="2090"/>
      <c r="K194" s="2089"/>
      <c r="L194" s="2089"/>
      <c r="M194" s="2089"/>
    </row>
    <row r="195" spans="1:13" ht="15.75" customHeight="1">
      <c r="A195" s="2089"/>
      <c r="B195" s="2089"/>
      <c r="C195" s="2089"/>
      <c r="D195" s="2089"/>
      <c r="E195" s="2089"/>
      <c r="F195" s="2089"/>
      <c r="G195" s="2089"/>
      <c r="H195" s="2089"/>
      <c r="I195" s="2089"/>
      <c r="J195" s="2090"/>
      <c r="K195" s="2089"/>
      <c r="L195" s="2089"/>
      <c r="M195" s="2089"/>
    </row>
    <row r="196" spans="1:13" ht="15.75" customHeight="1">
      <c r="A196" s="2089"/>
      <c r="B196" s="2089"/>
      <c r="C196" s="2089"/>
      <c r="D196" s="2089"/>
      <c r="E196" s="2089"/>
      <c r="F196" s="2089"/>
      <c r="G196" s="2089"/>
      <c r="H196" s="2089"/>
      <c r="I196" s="2089"/>
      <c r="J196" s="2090"/>
      <c r="K196" s="2089"/>
      <c r="L196" s="2089"/>
      <c r="M196" s="2089"/>
    </row>
    <row r="197" spans="1:13" ht="15.75" customHeight="1">
      <c r="A197" s="2089"/>
      <c r="B197" s="2089"/>
      <c r="C197" s="2089"/>
      <c r="D197" s="2089"/>
      <c r="E197" s="2089"/>
      <c r="F197" s="2089"/>
      <c r="G197" s="2089"/>
      <c r="H197" s="2089"/>
      <c r="I197" s="2089"/>
      <c r="J197" s="2090"/>
      <c r="K197" s="2089"/>
      <c r="L197" s="2089"/>
      <c r="M197" s="2089"/>
    </row>
    <row r="198" spans="1:13" ht="15.75" customHeight="1">
      <c r="A198" s="2089"/>
      <c r="B198" s="2089"/>
      <c r="C198" s="2089"/>
      <c r="D198" s="2089"/>
      <c r="E198" s="2089"/>
      <c r="F198" s="2089"/>
      <c r="G198" s="2089"/>
      <c r="H198" s="2089"/>
      <c r="I198" s="2089"/>
      <c r="J198" s="2090"/>
      <c r="K198" s="2089"/>
      <c r="L198" s="2089"/>
      <c r="M198" s="2089"/>
    </row>
    <row r="199" spans="1:13" ht="15.75" customHeight="1">
      <c r="A199" s="2089"/>
      <c r="B199" s="2089"/>
      <c r="C199" s="2089"/>
      <c r="D199" s="2089"/>
      <c r="E199" s="2089"/>
      <c r="F199" s="2089"/>
      <c r="G199" s="2089"/>
      <c r="H199" s="2089"/>
      <c r="I199" s="2089"/>
      <c r="J199" s="2090"/>
      <c r="K199" s="2089"/>
      <c r="L199" s="2089"/>
      <c r="M199" s="2089"/>
    </row>
    <row r="200" spans="1:13" ht="15.75" customHeight="1">
      <c r="A200" s="2089"/>
      <c r="B200" s="2089"/>
      <c r="C200" s="2089"/>
      <c r="D200" s="2089"/>
      <c r="E200" s="2089"/>
      <c r="F200" s="2089"/>
      <c r="G200" s="2089"/>
      <c r="H200" s="2089"/>
      <c r="I200" s="2089"/>
      <c r="J200" s="2090"/>
      <c r="K200" s="2089"/>
      <c r="L200" s="2089"/>
      <c r="M200" s="2089"/>
    </row>
    <row r="201" spans="1:13" ht="15.75" customHeight="1">
      <c r="A201" s="2089"/>
      <c r="B201" s="2089"/>
      <c r="C201" s="2089"/>
      <c r="D201" s="2089"/>
      <c r="E201" s="2089"/>
      <c r="F201" s="2089"/>
      <c r="G201" s="2089"/>
      <c r="H201" s="2089"/>
      <c r="I201" s="2089"/>
      <c r="J201" s="2090"/>
      <c r="K201" s="2089"/>
      <c r="L201" s="2089"/>
      <c r="M201" s="2089"/>
    </row>
    <row r="202" spans="1:13" ht="15.75" customHeight="1">
      <c r="A202" s="2089"/>
      <c r="B202" s="2089"/>
      <c r="C202" s="2089"/>
      <c r="D202" s="2089"/>
      <c r="E202" s="2089"/>
      <c r="F202" s="2089"/>
      <c r="G202" s="2089"/>
      <c r="H202" s="2089"/>
      <c r="I202" s="2089"/>
      <c r="J202" s="2090"/>
      <c r="K202" s="2089"/>
      <c r="L202" s="2089"/>
      <c r="M202" s="2089"/>
    </row>
    <row r="203" spans="1:13" ht="15.75" customHeight="1">
      <c r="A203" s="2089"/>
      <c r="B203" s="2089"/>
      <c r="C203" s="2089"/>
      <c r="D203" s="2089"/>
      <c r="E203" s="2089"/>
      <c r="F203" s="2089"/>
      <c r="G203" s="2089"/>
      <c r="H203" s="2089"/>
      <c r="I203" s="2089"/>
      <c r="J203" s="2090"/>
      <c r="K203" s="2089"/>
      <c r="L203" s="2089"/>
      <c r="M203" s="2089"/>
    </row>
    <row r="204" spans="1:13" ht="15.75" customHeight="1">
      <c r="A204" s="2089"/>
      <c r="B204" s="2089"/>
      <c r="C204" s="2089"/>
      <c r="D204" s="2089"/>
      <c r="E204" s="2089"/>
      <c r="F204" s="2089"/>
      <c r="G204" s="2089"/>
      <c r="H204" s="2089"/>
      <c r="I204" s="2089"/>
      <c r="J204" s="2090"/>
      <c r="K204" s="2089"/>
      <c r="L204" s="2089"/>
      <c r="M204" s="2089"/>
    </row>
    <row r="205" spans="1:13" ht="15.75" customHeight="1">
      <c r="A205" s="2089"/>
      <c r="B205" s="2089"/>
      <c r="C205" s="2089"/>
      <c r="D205" s="2089"/>
      <c r="E205" s="2089"/>
      <c r="F205" s="2089"/>
      <c r="G205" s="2089"/>
      <c r="H205" s="2089"/>
      <c r="I205" s="2089"/>
      <c r="J205" s="2090"/>
      <c r="K205" s="2089"/>
      <c r="L205" s="2089"/>
      <c r="M205" s="2089"/>
    </row>
    <row r="206" spans="1:13" ht="15.75" customHeight="1">
      <c r="A206" s="2089"/>
      <c r="B206" s="2089"/>
      <c r="C206" s="2089"/>
      <c r="D206" s="2089"/>
      <c r="E206" s="2089"/>
      <c r="F206" s="2089"/>
      <c r="G206" s="2089"/>
      <c r="H206" s="2089"/>
      <c r="I206" s="2089"/>
      <c r="J206" s="2090"/>
      <c r="K206" s="2089"/>
      <c r="L206" s="2089"/>
      <c r="M206" s="2089"/>
    </row>
    <row r="207" spans="1:13" ht="15.75" customHeight="1">
      <c r="A207" s="2089"/>
      <c r="B207" s="2089"/>
      <c r="C207" s="2089"/>
      <c r="D207" s="2089"/>
      <c r="E207" s="2089"/>
      <c r="F207" s="2089"/>
      <c r="G207" s="2089"/>
      <c r="H207" s="2089"/>
      <c r="I207" s="2089"/>
      <c r="J207" s="2090"/>
      <c r="K207" s="2089"/>
      <c r="L207" s="2089"/>
      <c r="M207" s="2089"/>
    </row>
    <row r="208" spans="1:13" ht="15.75" customHeight="1">
      <c r="A208" s="2089"/>
      <c r="B208" s="2089"/>
      <c r="C208" s="2089"/>
      <c r="D208" s="2089"/>
      <c r="E208" s="2089"/>
      <c r="F208" s="2089"/>
      <c r="G208" s="2089"/>
      <c r="H208" s="2089"/>
      <c r="I208" s="2089"/>
      <c r="J208" s="2090"/>
      <c r="K208" s="2089"/>
      <c r="L208" s="2089"/>
      <c r="M208" s="2089"/>
    </row>
    <row r="209" spans="1:13" ht="15.75" customHeight="1">
      <c r="A209" s="2089"/>
      <c r="B209" s="2089"/>
      <c r="C209" s="2089"/>
      <c r="D209" s="2089"/>
      <c r="E209" s="2089"/>
      <c r="F209" s="2089"/>
      <c r="G209" s="2089"/>
      <c r="H209" s="2089"/>
      <c r="I209" s="2089"/>
      <c r="J209" s="2090"/>
      <c r="K209" s="2089"/>
      <c r="L209" s="2089"/>
      <c r="M209" s="2089"/>
    </row>
    <row r="210" spans="1:13" ht="15.75" customHeight="1">
      <c r="A210" s="2089"/>
      <c r="B210" s="2089"/>
      <c r="C210" s="2089"/>
      <c r="D210" s="2089"/>
      <c r="E210" s="2089"/>
      <c r="F210" s="2089"/>
      <c r="G210" s="2089"/>
      <c r="H210" s="2089"/>
      <c r="I210" s="2089"/>
      <c r="J210" s="2090"/>
      <c r="K210" s="2089"/>
      <c r="L210" s="2089"/>
      <c r="M210" s="2089"/>
    </row>
    <row r="211" spans="1:13" ht="15.75" customHeight="1">
      <c r="A211" s="2089"/>
      <c r="B211" s="2089"/>
      <c r="C211" s="2089"/>
      <c r="D211" s="2089"/>
      <c r="E211" s="2089"/>
      <c r="F211" s="2089"/>
      <c r="G211" s="2089"/>
      <c r="H211" s="2089"/>
      <c r="I211" s="2089"/>
      <c r="J211" s="2090"/>
      <c r="K211" s="2089"/>
      <c r="L211" s="2089"/>
      <c r="M211" s="2089"/>
    </row>
    <row r="212" spans="1:13" ht="15.75" customHeight="1">
      <c r="A212" s="2089"/>
      <c r="B212" s="2089"/>
      <c r="C212" s="2089"/>
      <c r="D212" s="2089"/>
      <c r="E212" s="2089"/>
      <c r="F212" s="2089"/>
      <c r="G212" s="2089"/>
      <c r="H212" s="2089"/>
      <c r="I212" s="2089"/>
      <c r="J212" s="2090"/>
      <c r="K212" s="2089"/>
      <c r="L212" s="2089"/>
      <c r="M212" s="2089"/>
    </row>
    <row r="213" spans="1:13" ht="15.75" customHeight="1">
      <c r="A213" s="2089"/>
      <c r="B213" s="2089"/>
      <c r="C213" s="2089"/>
      <c r="D213" s="2089"/>
      <c r="E213" s="2089"/>
      <c r="F213" s="2089"/>
      <c r="G213" s="2089"/>
      <c r="H213" s="2089"/>
      <c r="I213" s="2089"/>
      <c r="J213" s="2090"/>
      <c r="K213" s="2089"/>
      <c r="L213" s="2089"/>
      <c r="M213" s="2089"/>
    </row>
    <row r="214" spans="1:13" ht="15.75" customHeight="1">
      <c r="A214" s="2089"/>
      <c r="B214" s="2089"/>
      <c r="C214" s="2089"/>
      <c r="D214" s="2089"/>
      <c r="E214" s="2089"/>
      <c r="F214" s="2089"/>
      <c r="G214" s="2089"/>
      <c r="H214" s="2089"/>
      <c r="I214" s="2089"/>
      <c r="J214" s="2090"/>
      <c r="K214" s="2089"/>
      <c r="L214" s="2089"/>
      <c r="M214" s="2089"/>
    </row>
    <row r="215" spans="1:13" ht="15.75" customHeight="1">
      <c r="A215" s="2089"/>
      <c r="B215" s="2089"/>
      <c r="C215" s="2089"/>
      <c r="D215" s="2089"/>
      <c r="E215" s="2089"/>
      <c r="F215" s="2089"/>
      <c r="G215" s="2089"/>
      <c r="H215" s="2089"/>
      <c r="I215" s="2089"/>
      <c r="J215" s="2090"/>
      <c r="K215" s="2089"/>
      <c r="L215" s="2089"/>
      <c r="M215" s="2089"/>
    </row>
    <row r="216" spans="1:13" ht="15.75" customHeight="1">
      <c r="A216" s="2089"/>
      <c r="B216" s="2089"/>
      <c r="C216" s="2089"/>
      <c r="D216" s="2089"/>
      <c r="E216" s="2089"/>
      <c r="F216" s="2089"/>
      <c r="G216" s="2089"/>
      <c r="H216" s="2089"/>
      <c r="I216" s="2089"/>
      <c r="J216" s="2090"/>
      <c r="K216" s="2089"/>
      <c r="L216" s="2089"/>
      <c r="M216" s="2089"/>
    </row>
    <row r="217" spans="1:13" ht="15.75" customHeight="1">
      <c r="A217" s="2089"/>
      <c r="B217" s="2089"/>
      <c r="C217" s="2089"/>
      <c r="D217" s="2089"/>
      <c r="E217" s="2089"/>
      <c r="F217" s="2089"/>
      <c r="G217" s="2089"/>
      <c r="H217" s="2089"/>
      <c r="I217" s="2089"/>
      <c r="J217" s="2090"/>
      <c r="K217" s="2089"/>
      <c r="L217" s="2089"/>
      <c r="M217" s="2089"/>
    </row>
    <row r="218" spans="1:13" ht="15.75" customHeight="1">
      <c r="A218" s="2089"/>
      <c r="B218" s="2089"/>
      <c r="C218" s="2089"/>
      <c r="D218" s="2089"/>
      <c r="E218" s="2089"/>
      <c r="F218" s="2089"/>
      <c r="G218" s="2089"/>
      <c r="H218" s="2089"/>
      <c r="I218" s="2089"/>
      <c r="J218" s="2090"/>
      <c r="K218" s="2089"/>
      <c r="L218" s="2089"/>
      <c r="M218" s="2089"/>
    </row>
    <row r="219" spans="1:13" ht="15.75" customHeight="1">
      <c r="A219" s="2089"/>
      <c r="B219" s="2089"/>
      <c r="C219" s="2089"/>
      <c r="D219" s="2089"/>
      <c r="E219" s="2089"/>
      <c r="F219" s="2089"/>
      <c r="G219" s="2089"/>
      <c r="H219" s="2089"/>
      <c r="I219" s="2089"/>
      <c r="J219" s="2090"/>
      <c r="K219" s="2089"/>
      <c r="L219" s="2089"/>
      <c r="M219" s="2089"/>
    </row>
    <row r="220" spans="1:13" ht="15.75" customHeight="1">
      <c r="A220" s="2089"/>
      <c r="B220" s="2089"/>
      <c r="C220" s="2089"/>
      <c r="D220" s="2089"/>
      <c r="E220" s="2089"/>
      <c r="F220" s="2089"/>
      <c r="G220" s="2089"/>
      <c r="H220" s="2089"/>
      <c r="I220" s="2089"/>
      <c r="J220" s="2090"/>
      <c r="K220" s="2089"/>
      <c r="L220" s="2089"/>
      <c r="M220" s="2089"/>
    </row>
    <row r="221" spans="1:13" ht="15.75" customHeight="1">
      <c r="A221" s="2089"/>
      <c r="B221" s="2089"/>
      <c r="C221" s="2089"/>
      <c r="D221" s="2089"/>
      <c r="E221" s="2089"/>
      <c r="F221" s="2089"/>
      <c r="G221" s="2089"/>
      <c r="H221" s="2089"/>
      <c r="I221" s="2089"/>
      <c r="J221" s="2090"/>
      <c r="K221" s="2089"/>
      <c r="L221" s="2089"/>
      <c r="M221" s="2089"/>
    </row>
    <row r="222" spans="1:13" ht="15.75" customHeight="1">
      <c r="A222" s="2089"/>
      <c r="B222" s="2089"/>
      <c r="C222" s="2089"/>
      <c r="D222" s="2089"/>
      <c r="E222" s="2089"/>
      <c r="F222" s="2089"/>
      <c r="G222" s="2089"/>
      <c r="H222" s="2089"/>
      <c r="I222" s="2089"/>
      <c r="J222" s="2090"/>
      <c r="K222" s="2089"/>
      <c r="L222" s="2089"/>
      <c r="M222" s="2089"/>
    </row>
    <row r="223" spans="1:13" ht="15.75" customHeight="1">
      <c r="A223" s="2089"/>
      <c r="B223" s="2089"/>
      <c r="C223" s="2089"/>
      <c r="D223" s="2089"/>
      <c r="E223" s="2089"/>
      <c r="F223" s="2089"/>
      <c r="G223" s="2089"/>
      <c r="H223" s="2089"/>
      <c r="I223" s="2089"/>
      <c r="J223" s="2090"/>
      <c r="K223" s="2089"/>
      <c r="L223" s="2089"/>
      <c r="M223" s="2089"/>
    </row>
    <row r="224" spans="1:13" ht="15.75" customHeight="1">
      <c r="A224" s="2089"/>
      <c r="B224" s="2089"/>
      <c r="C224" s="2089"/>
      <c r="D224" s="2089"/>
      <c r="E224" s="2089"/>
      <c r="F224" s="2089"/>
      <c r="G224" s="2089"/>
      <c r="H224" s="2089"/>
      <c r="I224" s="2089"/>
      <c r="J224" s="2090"/>
      <c r="K224" s="2089"/>
      <c r="L224" s="2089"/>
      <c r="M224" s="2089"/>
    </row>
    <row r="225" spans="1:13" ht="15.75" customHeight="1">
      <c r="A225" s="2089"/>
      <c r="B225" s="2089"/>
      <c r="C225" s="2089"/>
      <c r="D225" s="2089"/>
      <c r="E225" s="2089"/>
      <c r="F225" s="2089"/>
      <c r="G225" s="2089"/>
      <c r="H225" s="2089"/>
      <c r="I225" s="2089"/>
      <c r="J225" s="2090"/>
      <c r="K225" s="2089"/>
      <c r="L225" s="2089"/>
      <c r="M225" s="2089"/>
    </row>
    <row r="226" spans="1:13" ht="15.75" customHeight="1">
      <c r="A226" s="2089"/>
      <c r="B226" s="2089"/>
      <c r="C226" s="2089"/>
      <c r="D226" s="2089"/>
      <c r="E226" s="2089"/>
      <c r="F226" s="2089"/>
      <c r="G226" s="2089"/>
      <c r="H226" s="2089"/>
      <c r="I226" s="2089"/>
      <c r="J226" s="2090"/>
      <c r="K226" s="2089"/>
      <c r="L226" s="2089"/>
      <c r="M226" s="2089"/>
    </row>
    <row r="227" spans="1:13" ht="15.75" customHeight="1">
      <c r="A227" s="2089"/>
      <c r="B227" s="2089"/>
      <c r="C227" s="2089"/>
      <c r="D227" s="2089"/>
      <c r="E227" s="2089"/>
      <c r="F227" s="2089"/>
      <c r="G227" s="2089"/>
      <c r="H227" s="2089"/>
      <c r="I227" s="2089"/>
      <c r="J227" s="2090"/>
      <c r="K227" s="2089"/>
      <c r="L227" s="2089"/>
      <c r="M227" s="2089"/>
    </row>
    <row r="228" spans="1:13" ht="15.75" customHeight="1">
      <c r="A228" s="2089"/>
      <c r="B228" s="2089"/>
      <c r="C228" s="2089"/>
      <c r="D228" s="2089"/>
      <c r="E228" s="2089"/>
      <c r="F228" s="2089"/>
      <c r="G228" s="2089"/>
      <c r="H228" s="2089"/>
      <c r="I228" s="2089"/>
      <c r="J228" s="2090"/>
      <c r="K228" s="2089"/>
      <c r="L228" s="2089"/>
      <c r="M228" s="2089"/>
    </row>
    <row r="229" spans="1:13" ht="15.75" customHeight="1">
      <c r="A229" s="2089"/>
      <c r="B229" s="2089"/>
      <c r="C229" s="2089"/>
      <c r="D229" s="2089"/>
      <c r="E229" s="2089"/>
      <c r="F229" s="2089"/>
      <c r="G229" s="2089"/>
      <c r="H229" s="2089"/>
      <c r="I229" s="2089"/>
      <c r="J229" s="2090"/>
      <c r="K229" s="2089"/>
      <c r="L229" s="2089"/>
      <c r="M229" s="2089"/>
    </row>
    <row r="230" spans="1:13" ht="15.75" customHeight="1">
      <c r="A230" s="2089"/>
      <c r="B230" s="2089"/>
      <c r="C230" s="2089"/>
      <c r="D230" s="2089"/>
      <c r="E230" s="2089"/>
      <c r="F230" s="2089"/>
      <c r="G230" s="2089"/>
      <c r="H230" s="2089"/>
      <c r="I230" s="2089"/>
      <c r="J230" s="2090"/>
      <c r="K230" s="2089"/>
      <c r="L230" s="2089"/>
      <c r="M230" s="2089"/>
    </row>
    <row r="231" spans="1:13" ht="15.75" customHeight="1">
      <c r="A231" s="2089"/>
      <c r="B231" s="2089"/>
      <c r="C231" s="2089"/>
      <c r="D231" s="2089"/>
      <c r="E231" s="2089"/>
      <c r="F231" s="2089"/>
      <c r="G231" s="2089"/>
      <c r="H231" s="2089"/>
      <c r="I231" s="2089"/>
      <c r="J231" s="2090"/>
      <c r="K231" s="2089"/>
      <c r="L231" s="2089"/>
      <c r="M231" s="2089"/>
    </row>
    <row r="232" spans="1:13" ht="15.75" customHeight="1">
      <c r="A232" s="2089"/>
      <c r="B232" s="2089"/>
      <c r="C232" s="2089"/>
      <c r="D232" s="2089"/>
      <c r="E232" s="2089"/>
      <c r="F232" s="2089"/>
      <c r="G232" s="2089"/>
      <c r="H232" s="2089"/>
      <c r="I232" s="2089"/>
      <c r="J232" s="2090"/>
      <c r="K232" s="2089"/>
      <c r="L232" s="2089"/>
      <c r="M232" s="2089"/>
    </row>
    <row r="233" spans="1:13" ht="15.75" customHeight="1">
      <c r="A233" s="2089"/>
      <c r="B233" s="2089"/>
      <c r="C233" s="2089"/>
      <c r="D233" s="2089"/>
      <c r="E233" s="2089"/>
      <c r="F233" s="2089"/>
      <c r="G233" s="2089"/>
      <c r="H233" s="2089"/>
      <c r="I233" s="2089"/>
      <c r="J233" s="2090"/>
      <c r="K233" s="2089"/>
      <c r="L233" s="2089"/>
      <c r="M233" s="2089"/>
    </row>
    <row r="234" spans="1:13" ht="15.75" customHeight="1">
      <c r="A234" s="2089"/>
      <c r="B234" s="2089"/>
      <c r="C234" s="2089"/>
      <c r="D234" s="2089"/>
      <c r="E234" s="2089"/>
      <c r="F234" s="2089"/>
      <c r="G234" s="2089"/>
      <c r="H234" s="2089"/>
      <c r="I234" s="2089"/>
      <c r="J234" s="2090"/>
      <c r="K234" s="2089"/>
      <c r="L234" s="2089"/>
      <c r="M234" s="2089"/>
    </row>
    <row r="235" spans="1:13" ht="15.75" customHeight="1">
      <c r="A235" s="2089"/>
      <c r="B235" s="2089"/>
      <c r="C235" s="2089"/>
      <c r="D235" s="2089"/>
      <c r="E235" s="2089"/>
      <c r="F235" s="2089"/>
      <c r="G235" s="2089"/>
      <c r="H235" s="2089"/>
      <c r="I235" s="2089"/>
      <c r="J235" s="2090"/>
      <c r="K235" s="2089"/>
      <c r="L235" s="2089"/>
      <c r="M235" s="2089"/>
    </row>
    <row r="236" spans="1:13" ht="15.75" customHeight="1">
      <c r="A236" s="2089"/>
      <c r="B236" s="2089"/>
      <c r="C236" s="2089"/>
      <c r="D236" s="2089"/>
      <c r="E236" s="2089"/>
      <c r="F236" s="2089"/>
      <c r="G236" s="2089"/>
      <c r="H236" s="2089"/>
      <c r="I236" s="2089"/>
      <c r="J236" s="2090"/>
      <c r="K236" s="2089"/>
      <c r="L236" s="2089"/>
      <c r="M236" s="2089"/>
    </row>
    <row r="237" spans="1:13" ht="15.75" customHeight="1">
      <c r="A237" s="2089"/>
      <c r="B237" s="2089"/>
      <c r="C237" s="2089"/>
      <c r="D237" s="2089"/>
      <c r="E237" s="2089"/>
      <c r="F237" s="2089"/>
      <c r="G237" s="2089"/>
      <c r="H237" s="2089"/>
      <c r="I237" s="2089"/>
      <c r="J237" s="2090"/>
      <c r="K237" s="2089"/>
      <c r="L237" s="2089"/>
      <c r="M237" s="2089"/>
    </row>
    <row r="238" spans="1:13" ht="15.75" customHeight="1">
      <c r="A238" s="2089"/>
      <c r="B238" s="2089"/>
      <c r="C238" s="2089"/>
      <c r="D238" s="2089"/>
      <c r="E238" s="2089"/>
      <c r="F238" s="2089"/>
      <c r="G238" s="2089"/>
      <c r="H238" s="2089"/>
      <c r="I238" s="2089"/>
      <c r="J238" s="2090"/>
      <c r="K238" s="2089"/>
      <c r="L238" s="2089"/>
      <c r="M238" s="2089"/>
    </row>
    <row r="239" spans="1:13" ht="15.75" customHeight="1">
      <c r="A239" s="2089"/>
      <c r="B239" s="2089"/>
      <c r="C239" s="2089"/>
      <c r="D239" s="2089"/>
      <c r="E239" s="2089"/>
      <c r="F239" s="2089"/>
      <c r="G239" s="2089"/>
      <c r="H239" s="2089"/>
      <c r="I239" s="2089"/>
      <c r="J239" s="2090"/>
      <c r="K239" s="2089"/>
      <c r="L239" s="2089"/>
      <c r="M239" s="2089"/>
    </row>
    <row r="240" spans="1:13" ht="15.75" customHeight="1">
      <c r="A240" s="2089"/>
      <c r="B240" s="2089"/>
      <c r="C240" s="2089"/>
      <c r="D240" s="2089"/>
      <c r="E240" s="2089"/>
      <c r="F240" s="2089"/>
      <c r="G240" s="2089"/>
      <c r="H240" s="2089"/>
      <c r="I240" s="2089"/>
      <c r="J240" s="2090"/>
      <c r="K240" s="2089"/>
      <c r="L240" s="2089"/>
      <c r="M240" s="2089"/>
    </row>
    <row r="241" spans="1:13" ht="15.75" customHeight="1">
      <c r="A241" s="2089"/>
      <c r="B241" s="2089"/>
      <c r="C241" s="2089"/>
      <c r="D241" s="2089"/>
      <c r="E241" s="2089"/>
      <c r="F241" s="2089"/>
      <c r="G241" s="2089"/>
      <c r="H241" s="2089"/>
      <c r="I241" s="2089"/>
      <c r="J241" s="2090"/>
      <c r="K241" s="2089"/>
      <c r="L241" s="2089"/>
      <c r="M241" s="2089"/>
    </row>
    <row r="242" spans="1:13" ht="15.75" customHeight="1">
      <c r="A242" s="2089"/>
      <c r="B242" s="2089"/>
      <c r="C242" s="2089"/>
      <c r="D242" s="2089"/>
      <c r="E242" s="2089"/>
      <c r="F242" s="2089"/>
      <c r="G242" s="2089"/>
      <c r="H242" s="2089"/>
      <c r="I242" s="2089"/>
      <c r="J242" s="2090"/>
      <c r="K242" s="2089"/>
      <c r="L242" s="2089"/>
      <c r="M242" s="2089"/>
    </row>
    <row r="243" spans="1:13" ht="15.75" customHeight="1">
      <c r="A243" s="2089"/>
      <c r="B243" s="2089"/>
      <c r="C243" s="2089"/>
      <c r="D243" s="2089"/>
      <c r="E243" s="2089"/>
      <c r="F243" s="2089"/>
      <c r="G243" s="2089"/>
      <c r="H243" s="2089"/>
      <c r="I243" s="2089"/>
      <c r="J243" s="2090"/>
      <c r="K243" s="2089"/>
      <c r="L243" s="2089"/>
      <c r="M243" s="2089"/>
    </row>
    <row r="244" spans="1:13" ht="15.75" customHeight="1">
      <c r="A244" s="2089"/>
      <c r="B244" s="2089"/>
      <c r="C244" s="2089"/>
      <c r="D244" s="2089"/>
      <c r="E244" s="2089"/>
      <c r="F244" s="2089"/>
      <c r="G244" s="2089"/>
      <c r="H244" s="2089"/>
      <c r="I244" s="2089"/>
      <c r="J244" s="2090"/>
      <c r="K244" s="2089"/>
      <c r="L244" s="2089"/>
      <c r="M244" s="2089"/>
    </row>
    <row r="245" spans="1:13" ht="15.75" customHeight="1">
      <c r="A245" s="2089"/>
      <c r="B245" s="2089"/>
      <c r="C245" s="2089"/>
      <c r="D245" s="2089"/>
      <c r="E245" s="2089"/>
      <c r="F245" s="2089"/>
      <c r="G245" s="2089"/>
      <c r="H245" s="2089"/>
      <c r="I245" s="2089"/>
      <c r="J245" s="2090"/>
      <c r="K245" s="2089"/>
      <c r="L245" s="2089"/>
      <c r="M245" s="2089"/>
    </row>
    <row r="246" spans="1:13" ht="15.75" customHeight="1">
      <c r="A246" s="2089"/>
      <c r="B246" s="2089"/>
      <c r="C246" s="2089"/>
      <c r="D246" s="2089"/>
      <c r="E246" s="2089"/>
      <c r="F246" s="2089"/>
      <c r="G246" s="2089"/>
      <c r="H246" s="2089"/>
      <c r="I246" s="2089"/>
      <c r="J246" s="2090"/>
      <c r="K246" s="2089"/>
      <c r="L246" s="2089"/>
      <c r="M246" s="2089"/>
    </row>
    <row r="247" spans="1:13" ht="15.75" customHeight="1">
      <c r="A247" s="2089"/>
      <c r="B247" s="2089"/>
      <c r="C247" s="2089"/>
      <c r="D247" s="2089"/>
      <c r="E247" s="2089"/>
      <c r="F247" s="2089"/>
      <c r="G247" s="2089"/>
      <c r="H247" s="2089"/>
      <c r="I247" s="2089"/>
      <c r="J247" s="2090"/>
      <c r="K247" s="2089"/>
      <c r="L247" s="2089"/>
      <c r="M247" s="2089"/>
    </row>
    <row r="248" spans="1:13" ht="15.75" customHeight="1">
      <c r="A248" s="2089"/>
      <c r="B248" s="2089"/>
      <c r="C248" s="2089"/>
      <c r="D248" s="2089"/>
      <c r="E248" s="2089"/>
      <c r="F248" s="2089"/>
      <c r="G248" s="2089"/>
      <c r="H248" s="2089"/>
      <c r="I248" s="2089"/>
      <c r="J248" s="2090"/>
      <c r="K248" s="2089"/>
      <c r="L248" s="2089"/>
      <c r="M248" s="2089"/>
    </row>
    <row r="249" spans="1:13" ht="15.75" customHeight="1">
      <c r="A249" s="2089"/>
      <c r="B249" s="2089"/>
      <c r="C249" s="2089"/>
      <c r="D249" s="2089"/>
      <c r="E249" s="2089"/>
      <c r="F249" s="2089"/>
      <c r="G249" s="2089"/>
      <c r="H249" s="2089"/>
      <c r="I249" s="2089"/>
      <c r="J249" s="2090"/>
      <c r="K249" s="2089"/>
      <c r="L249" s="2089"/>
      <c r="M249" s="2089"/>
    </row>
    <row r="250" spans="1:13" ht="15.75" customHeight="1">
      <c r="A250" s="2089"/>
      <c r="B250" s="2089"/>
      <c r="C250" s="2089"/>
      <c r="D250" s="2089"/>
      <c r="E250" s="2089"/>
      <c r="F250" s="2089"/>
      <c r="G250" s="2089"/>
      <c r="H250" s="2089"/>
      <c r="I250" s="2089"/>
      <c r="J250" s="2090"/>
      <c r="K250" s="2089"/>
      <c r="L250" s="2089"/>
      <c r="M250" s="2089"/>
    </row>
    <row r="251" spans="1:13" ht="15.75" customHeight="1">
      <c r="A251" s="2089"/>
      <c r="B251" s="2089"/>
      <c r="C251" s="2089"/>
      <c r="D251" s="2089"/>
      <c r="E251" s="2089"/>
      <c r="F251" s="2089"/>
      <c r="G251" s="2089"/>
      <c r="H251" s="2089"/>
      <c r="I251" s="2089"/>
      <c r="J251" s="2090"/>
      <c r="K251" s="2089"/>
      <c r="L251" s="2089"/>
      <c r="M251" s="2089"/>
    </row>
    <row r="252" spans="1:13" ht="15.75" customHeight="1">
      <c r="A252" s="2089"/>
      <c r="B252" s="2089"/>
      <c r="C252" s="2089"/>
      <c r="D252" s="2089"/>
      <c r="E252" s="2089"/>
      <c r="F252" s="2089"/>
      <c r="G252" s="2089"/>
      <c r="H252" s="2089"/>
      <c r="I252" s="2089"/>
      <c r="J252" s="2090"/>
      <c r="K252" s="2089"/>
      <c r="L252" s="2089"/>
      <c r="M252" s="2089"/>
    </row>
    <row r="253" spans="1:13" ht="15.75" customHeight="1">
      <c r="A253" s="2089"/>
      <c r="B253" s="2089"/>
      <c r="C253" s="2089"/>
      <c r="D253" s="2089"/>
      <c r="E253" s="2089"/>
      <c r="F253" s="2089"/>
      <c r="G253" s="2089"/>
      <c r="H253" s="2089"/>
      <c r="I253" s="2089"/>
      <c r="J253" s="2090"/>
      <c r="K253" s="2089"/>
      <c r="L253" s="2089"/>
      <c r="M253" s="2089"/>
    </row>
    <row r="254" spans="1:13" ht="15.75" customHeight="1">
      <c r="A254" s="2089"/>
      <c r="B254" s="2089"/>
      <c r="C254" s="2089"/>
      <c r="D254" s="2089"/>
      <c r="E254" s="2089"/>
      <c r="F254" s="2089"/>
      <c r="G254" s="2089"/>
      <c r="H254" s="2089"/>
      <c r="I254" s="2089"/>
      <c r="J254" s="2090"/>
      <c r="K254" s="2089"/>
      <c r="L254" s="2089"/>
      <c r="M254" s="2089"/>
    </row>
    <row r="255" spans="1:13" ht="15.75" customHeight="1">
      <c r="A255" s="2089"/>
      <c r="B255" s="2089"/>
      <c r="C255" s="2089"/>
      <c r="D255" s="2089"/>
      <c r="E255" s="2089"/>
      <c r="F255" s="2089"/>
      <c r="G255" s="2089"/>
      <c r="H255" s="2089"/>
      <c r="I255" s="2089"/>
      <c r="J255" s="2090"/>
      <c r="K255" s="2089"/>
      <c r="L255" s="2089"/>
      <c r="M255" s="2089"/>
    </row>
    <row r="256" spans="1:13" ht="15.75" customHeight="1">
      <c r="A256" s="2089"/>
      <c r="B256" s="2089"/>
      <c r="C256" s="2089"/>
      <c r="D256" s="2089"/>
      <c r="E256" s="2089"/>
      <c r="F256" s="2089"/>
      <c r="G256" s="2089"/>
      <c r="H256" s="2089"/>
      <c r="I256" s="2089"/>
      <c r="J256" s="2090"/>
      <c r="K256" s="2089"/>
      <c r="L256" s="2089"/>
      <c r="M256" s="2089"/>
    </row>
    <row r="257" spans="1:13" ht="15.75" customHeight="1">
      <c r="A257" s="2089"/>
      <c r="B257" s="2089"/>
      <c r="C257" s="2089"/>
      <c r="D257" s="2089"/>
      <c r="E257" s="2089"/>
      <c r="F257" s="2089"/>
      <c r="G257" s="2089"/>
      <c r="H257" s="2089"/>
      <c r="I257" s="2089"/>
      <c r="J257" s="2090"/>
      <c r="K257" s="2089"/>
      <c r="L257" s="2089"/>
      <c r="M257" s="2089"/>
    </row>
    <row r="258" spans="1:13" ht="15.75" customHeight="1">
      <c r="A258" s="2089"/>
      <c r="B258" s="2089"/>
      <c r="C258" s="2089"/>
      <c r="D258" s="2089"/>
      <c r="E258" s="2089"/>
      <c r="F258" s="2089"/>
      <c r="G258" s="2089"/>
      <c r="H258" s="2089"/>
      <c r="I258" s="2089"/>
      <c r="J258" s="2090"/>
      <c r="K258" s="2089"/>
      <c r="L258" s="2089"/>
      <c r="M258" s="2089"/>
    </row>
    <row r="259" spans="1:13" ht="15.75" customHeight="1">
      <c r="A259" s="2089"/>
      <c r="B259" s="2089"/>
      <c r="C259" s="2089"/>
      <c r="D259" s="2089"/>
      <c r="E259" s="2089"/>
      <c r="F259" s="2089"/>
      <c r="G259" s="2089"/>
      <c r="H259" s="2089"/>
      <c r="I259" s="2089"/>
      <c r="J259" s="2090"/>
      <c r="K259" s="2089"/>
      <c r="L259" s="2089"/>
      <c r="M259" s="2089"/>
    </row>
    <row r="260" spans="1:13" ht="15.75" customHeight="1">
      <c r="A260" s="2089"/>
      <c r="B260" s="2089"/>
      <c r="C260" s="2089"/>
      <c r="D260" s="2089"/>
      <c r="E260" s="2089"/>
      <c r="F260" s="2089"/>
      <c r="G260" s="2089"/>
      <c r="H260" s="2089"/>
      <c r="I260" s="2089"/>
      <c r="J260" s="2090"/>
      <c r="K260" s="2089"/>
      <c r="L260" s="2089"/>
      <c r="M260" s="2089"/>
    </row>
    <row r="261" spans="1:13" ht="15.75" customHeight="1">
      <c r="A261" s="2089"/>
      <c r="B261" s="2089"/>
      <c r="C261" s="2089"/>
      <c r="D261" s="2089"/>
      <c r="E261" s="2089"/>
      <c r="F261" s="2089"/>
      <c r="G261" s="2089"/>
      <c r="H261" s="2089"/>
      <c r="I261" s="2089"/>
      <c r="J261" s="2090"/>
      <c r="K261" s="2089"/>
      <c r="L261" s="2089"/>
      <c r="M261" s="2089"/>
    </row>
    <row r="262" spans="1:13" ht="15.75" customHeight="1">
      <c r="A262" s="2089"/>
      <c r="B262" s="2089"/>
      <c r="C262" s="2089"/>
      <c r="D262" s="2089"/>
      <c r="E262" s="2089"/>
      <c r="F262" s="2089"/>
      <c r="G262" s="2089"/>
      <c r="H262" s="2089"/>
      <c r="I262" s="2089"/>
      <c r="J262" s="2090"/>
      <c r="K262" s="2089"/>
      <c r="L262" s="2089"/>
      <c r="M262" s="2089"/>
    </row>
    <row r="263" spans="1:13" ht="15.75" customHeight="1">
      <c r="A263" s="2089"/>
      <c r="B263" s="2089"/>
      <c r="C263" s="2089"/>
      <c r="D263" s="2089"/>
      <c r="E263" s="2089"/>
      <c r="F263" s="2089"/>
      <c r="G263" s="2089"/>
      <c r="H263" s="2089"/>
      <c r="I263" s="2089"/>
      <c r="J263" s="2090"/>
      <c r="K263" s="2089"/>
      <c r="L263" s="2089"/>
      <c r="M263" s="2089"/>
    </row>
    <row r="264" spans="1:13" ht="15.75" customHeight="1">
      <c r="A264" s="2089"/>
      <c r="B264" s="2089"/>
      <c r="C264" s="2089"/>
      <c r="D264" s="2089"/>
      <c r="E264" s="2089"/>
      <c r="F264" s="2089"/>
      <c r="G264" s="2089"/>
      <c r="H264" s="2089"/>
      <c r="I264" s="2089"/>
      <c r="J264" s="2090"/>
      <c r="K264" s="2089"/>
      <c r="L264" s="2089"/>
      <c r="M264" s="2089"/>
    </row>
    <row r="265" spans="1:13" ht="15.75" customHeight="1">
      <c r="A265" s="2089"/>
      <c r="B265" s="2089"/>
      <c r="C265" s="2089"/>
      <c r="D265" s="2089"/>
      <c r="E265" s="2089"/>
      <c r="F265" s="2089"/>
      <c r="G265" s="2089"/>
      <c r="H265" s="2089"/>
      <c r="I265" s="2089"/>
      <c r="J265" s="2090"/>
      <c r="K265" s="2089"/>
      <c r="L265" s="2089"/>
      <c r="M265" s="2089"/>
    </row>
    <row r="266" spans="1:13" ht="15.75" customHeight="1">
      <c r="A266" s="2089"/>
      <c r="B266" s="2089"/>
      <c r="C266" s="2089"/>
      <c r="D266" s="2089"/>
      <c r="E266" s="2089"/>
      <c r="F266" s="2089"/>
      <c r="G266" s="2089"/>
      <c r="H266" s="2089"/>
      <c r="I266" s="2089"/>
      <c r="J266" s="2090"/>
      <c r="K266" s="2089"/>
      <c r="L266" s="2089"/>
      <c r="M266" s="2089"/>
    </row>
    <row r="267" spans="1:13" ht="15.75" customHeight="1">
      <c r="A267" s="2089"/>
      <c r="B267" s="2089"/>
      <c r="C267" s="2089"/>
      <c r="D267" s="2089"/>
      <c r="E267" s="2089"/>
      <c r="F267" s="2089"/>
      <c r="G267" s="2089"/>
      <c r="H267" s="2089"/>
      <c r="I267" s="2089"/>
      <c r="J267" s="2090"/>
      <c r="K267" s="2089"/>
      <c r="L267" s="2089"/>
      <c r="M267" s="2089"/>
    </row>
    <row r="268" spans="1:13" ht="15.75" customHeight="1">
      <c r="A268" s="2089"/>
      <c r="B268" s="2089"/>
      <c r="C268" s="2089"/>
      <c r="D268" s="2089"/>
      <c r="E268" s="2089"/>
      <c r="F268" s="2089"/>
      <c r="G268" s="2089"/>
      <c r="H268" s="2089"/>
      <c r="I268" s="2089"/>
      <c r="J268" s="2090"/>
      <c r="K268" s="2089"/>
      <c r="L268" s="2089"/>
      <c r="M268" s="2089"/>
    </row>
    <row r="269" spans="1:13" ht="15.75" customHeight="1">
      <c r="A269" s="2089"/>
      <c r="B269" s="2089"/>
      <c r="C269" s="2089"/>
      <c r="D269" s="2089"/>
      <c r="E269" s="2089"/>
      <c r="F269" s="2089"/>
      <c r="G269" s="2089"/>
      <c r="H269" s="2089"/>
      <c r="I269" s="2089"/>
      <c r="J269" s="2090"/>
      <c r="K269" s="2089"/>
      <c r="L269" s="2089"/>
      <c r="M269" s="2089"/>
    </row>
    <row r="270" spans="1:13" ht="15.75" customHeight="1">
      <c r="A270" s="2089"/>
      <c r="B270" s="2089"/>
      <c r="C270" s="2089"/>
      <c r="D270" s="2089"/>
      <c r="E270" s="2089"/>
      <c r="F270" s="2089"/>
      <c r="G270" s="2089"/>
      <c r="H270" s="2089"/>
      <c r="I270" s="2089"/>
      <c r="J270" s="2090"/>
      <c r="K270" s="2089"/>
      <c r="L270" s="2089"/>
      <c r="M270" s="2089"/>
    </row>
    <row r="271" spans="1:13" ht="15.75" customHeight="1">
      <c r="A271" s="2089"/>
      <c r="B271" s="2089"/>
      <c r="C271" s="2089"/>
      <c r="D271" s="2089"/>
      <c r="E271" s="2089"/>
      <c r="F271" s="2089"/>
      <c r="G271" s="2089"/>
      <c r="H271" s="2089"/>
      <c r="I271" s="2089"/>
      <c r="J271" s="2090"/>
      <c r="K271" s="2089"/>
      <c r="L271" s="2089"/>
      <c r="M271" s="2089"/>
    </row>
    <row r="272" spans="1:13" ht="15.75" customHeight="1">
      <c r="A272" s="2089"/>
      <c r="B272" s="2089"/>
      <c r="C272" s="2089"/>
      <c r="D272" s="2089"/>
      <c r="E272" s="2089"/>
      <c r="F272" s="2089"/>
      <c r="G272" s="2089"/>
      <c r="H272" s="2089"/>
      <c r="I272" s="2089"/>
      <c r="J272" s="2090"/>
      <c r="K272" s="2089"/>
      <c r="L272" s="2089"/>
      <c r="M272" s="2089"/>
    </row>
    <row r="273" spans="1:13" ht="15.75" customHeight="1">
      <c r="A273" s="2089"/>
      <c r="B273" s="2089"/>
      <c r="C273" s="2089"/>
      <c r="D273" s="2089"/>
      <c r="E273" s="2089"/>
      <c r="F273" s="2089"/>
      <c r="G273" s="2089"/>
      <c r="H273" s="2089"/>
      <c r="I273" s="2089"/>
      <c r="J273" s="2090"/>
      <c r="K273" s="2089"/>
      <c r="L273" s="2089"/>
      <c r="M273" s="2089"/>
    </row>
    <row r="274" spans="1:13" ht="15.75" customHeight="1">
      <c r="A274" s="2089"/>
      <c r="B274" s="2089"/>
      <c r="C274" s="2089"/>
      <c r="D274" s="2089"/>
      <c r="E274" s="2089"/>
      <c r="F274" s="2089"/>
      <c r="G274" s="2089"/>
      <c r="H274" s="2089"/>
      <c r="I274" s="2089"/>
      <c r="J274" s="2090"/>
      <c r="K274" s="2089"/>
      <c r="L274" s="2089"/>
      <c r="M274" s="2089"/>
    </row>
    <row r="275" spans="1:13" ht="15.75" customHeight="1">
      <c r="A275" s="2089"/>
      <c r="B275" s="2089"/>
      <c r="C275" s="2089"/>
      <c r="D275" s="2089"/>
      <c r="E275" s="2089"/>
      <c r="F275" s="2089"/>
      <c r="G275" s="2089"/>
      <c r="H275" s="2089"/>
      <c r="I275" s="2089"/>
      <c r="J275" s="2090"/>
      <c r="K275" s="2089"/>
      <c r="L275" s="2089"/>
      <c r="M275" s="2089"/>
    </row>
    <row r="276" spans="1:13" ht="15.75" customHeight="1">
      <c r="A276" s="2089"/>
      <c r="B276" s="2089"/>
      <c r="C276" s="2089"/>
      <c r="D276" s="2089"/>
      <c r="E276" s="2089"/>
      <c r="F276" s="2089"/>
      <c r="G276" s="2089"/>
      <c r="H276" s="2089"/>
      <c r="I276" s="2089"/>
      <c r="J276" s="2090"/>
      <c r="K276" s="2089"/>
      <c r="L276" s="2089"/>
      <c r="M276" s="2089"/>
    </row>
    <row r="277" spans="1:13" ht="15.75" customHeight="1">
      <c r="A277" s="2089"/>
      <c r="B277" s="2089"/>
      <c r="C277" s="2089"/>
      <c r="D277" s="2089"/>
      <c r="E277" s="2089"/>
      <c r="F277" s="2089"/>
      <c r="G277" s="2089"/>
      <c r="H277" s="2089"/>
      <c r="I277" s="2089"/>
      <c r="J277" s="2090"/>
      <c r="K277" s="2089"/>
      <c r="L277" s="2089"/>
      <c r="M277" s="2089"/>
    </row>
    <row r="278" spans="1:13" ht="15.75" customHeight="1">
      <c r="A278" s="2089"/>
      <c r="B278" s="2089"/>
      <c r="C278" s="2089"/>
      <c r="D278" s="2089"/>
      <c r="E278" s="2089"/>
      <c r="F278" s="2089"/>
      <c r="G278" s="2089"/>
      <c r="H278" s="2089"/>
      <c r="I278" s="2089"/>
      <c r="J278" s="2090"/>
      <c r="K278" s="2089"/>
      <c r="L278" s="2089"/>
      <c r="M278" s="2089"/>
    </row>
    <row r="279" spans="1:13" ht="15.75" customHeight="1">
      <c r="A279" s="2089"/>
      <c r="B279" s="2089"/>
      <c r="C279" s="2089"/>
      <c r="D279" s="2089"/>
      <c r="E279" s="2089"/>
      <c r="F279" s="2089"/>
      <c r="G279" s="2089"/>
      <c r="H279" s="2089"/>
      <c r="I279" s="2089"/>
      <c r="J279" s="2090"/>
      <c r="K279" s="2089"/>
      <c r="L279" s="2089"/>
      <c r="M279" s="2089"/>
    </row>
    <row r="280" spans="1:13" ht="15.75" customHeight="1">
      <c r="A280" s="2089"/>
      <c r="B280" s="2089"/>
      <c r="C280" s="2089"/>
      <c r="D280" s="2089"/>
      <c r="E280" s="2089"/>
      <c r="F280" s="2089"/>
      <c r="G280" s="2089"/>
      <c r="H280" s="2089"/>
      <c r="I280" s="2089"/>
      <c r="J280" s="2090"/>
      <c r="K280" s="2089"/>
      <c r="L280" s="2089"/>
      <c r="M280" s="2089"/>
    </row>
    <row r="281" spans="1:13" ht="15.75" customHeight="1">
      <c r="A281" s="2089"/>
      <c r="B281" s="2089"/>
      <c r="C281" s="2089"/>
      <c r="D281" s="2089"/>
      <c r="E281" s="2089"/>
      <c r="F281" s="2089"/>
      <c r="G281" s="2089"/>
      <c r="H281" s="2089"/>
      <c r="I281" s="2089"/>
      <c r="J281" s="2090"/>
      <c r="K281" s="2089"/>
      <c r="L281" s="2089"/>
      <c r="M281" s="2089"/>
    </row>
    <row r="282" spans="1:13" ht="15.75" customHeight="1">
      <c r="A282" s="2089"/>
      <c r="B282" s="2089"/>
      <c r="C282" s="2089"/>
      <c r="D282" s="2089"/>
      <c r="E282" s="2089"/>
      <c r="F282" s="2089"/>
      <c r="G282" s="2089"/>
      <c r="H282" s="2089"/>
      <c r="I282" s="2089"/>
      <c r="J282" s="2090"/>
      <c r="K282" s="2089"/>
      <c r="L282" s="2089"/>
      <c r="M282" s="2089"/>
    </row>
    <row r="283" spans="1:13" ht="15.75" customHeight="1">
      <c r="A283" s="2089"/>
      <c r="B283" s="2089"/>
      <c r="C283" s="2089"/>
      <c r="D283" s="2089"/>
      <c r="E283" s="2089"/>
      <c r="F283" s="2089"/>
      <c r="G283" s="2089"/>
      <c r="H283" s="2089"/>
      <c r="I283" s="2089"/>
      <c r="J283" s="2090"/>
      <c r="K283" s="2089"/>
      <c r="L283" s="2089"/>
      <c r="M283" s="2089"/>
    </row>
    <row r="284" spans="1:13" ht="15.75" customHeight="1">
      <c r="A284" s="2089"/>
      <c r="B284" s="2089"/>
      <c r="C284" s="2089"/>
      <c r="D284" s="2089"/>
      <c r="E284" s="2089"/>
      <c r="F284" s="2089"/>
      <c r="G284" s="2089"/>
      <c r="H284" s="2089"/>
      <c r="I284" s="2089"/>
      <c r="J284" s="2090"/>
      <c r="K284" s="2089"/>
      <c r="L284" s="2089"/>
      <c r="M284" s="2089"/>
    </row>
    <row r="285" spans="1:13" ht="15.75" customHeight="1">
      <c r="A285" s="2089"/>
      <c r="B285" s="2089"/>
      <c r="C285" s="2089"/>
      <c r="D285" s="2089"/>
      <c r="E285" s="2089"/>
      <c r="F285" s="2089"/>
      <c r="G285" s="2089"/>
      <c r="H285" s="2089"/>
      <c r="I285" s="2089"/>
      <c r="J285" s="2090"/>
      <c r="K285" s="2089"/>
      <c r="L285" s="2089"/>
      <c r="M285" s="2089"/>
    </row>
    <row r="286" spans="1:13" ht="15.75" customHeight="1">
      <c r="A286" s="2089"/>
      <c r="B286" s="2089"/>
      <c r="C286" s="2089"/>
      <c r="D286" s="2089"/>
      <c r="E286" s="2089"/>
      <c r="F286" s="2089"/>
      <c r="G286" s="2089"/>
      <c r="H286" s="2089"/>
      <c r="I286" s="2089"/>
      <c r="J286" s="2090"/>
      <c r="K286" s="2089"/>
      <c r="L286" s="2089"/>
      <c r="M286" s="2089"/>
    </row>
    <row r="287" spans="1:13" ht="15.75" customHeight="1">
      <c r="A287" s="2089"/>
      <c r="B287" s="2089"/>
      <c r="C287" s="2089"/>
      <c r="D287" s="2089"/>
      <c r="E287" s="2089"/>
      <c r="F287" s="2089"/>
      <c r="G287" s="2089"/>
      <c r="H287" s="2089"/>
      <c r="I287" s="2089"/>
      <c r="J287" s="2090"/>
      <c r="K287" s="2089"/>
      <c r="L287" s="2089"/>
      <c r="M287" s="2089"/>
    </row>
    <row r="288" spans="1:13" ht="15.75" customHeight="1">
      <c r="A288" s="2089"/>
      <c r="B288" s="2089"/>
      <c r="C288" s="2089"/>
      <c r="D288" s="2089"/>
      <c r="E288" s="2089"/>
      <c r="F288" s="2089"/>
      <c r="G288" s="2089"/>
      <c r="H288" s="2089"/>
      <c r="I288" s="2089"/>
      <c r="J288" s="2090"/>
      <c r="K288" s="2089"/>
      <c r="L288" s="2089"/>
      <c r="M288" s="2089"/>
    </row>
    <row r="289" spans="1:13" ht="15.75" customHeight="1">
      <c r="A289" s="2089"/>
      <c r="B289" s="2089"/>
      <c r="C289" s="2089"/>
      <c r="D289" s="2089"/>
      <c r="E289" s="2089"/>
      <c r="F289" s="2089"/>
      <c r="G289" s="2089"/>
      <c r="H289" s="2089"/>
      <c r="I289" s="2089"/>
      <c r="J289" s="2090"/>
      <c r="K289" s="2089"/>
      <c r="L289" s="2089"/>
      <c r="M289" s="2089"/>
    </row>
    <row r="290" spans="1:13" ht="15.75" customHeight="1">
      <c r="A290" s="2089"/>
      <c r="B290" s="2089"/>
      <c r="C290" s="2089"/>
      <c r="D290" s="2089"/>
      <c r="E290" s="2089"/>
      <c r="F290" s="2089"/>
      <c r="G290" s="2089"/>
      <c r="H290" s="2089"/>
      <c r="I290" s="2089"/>
      <c r="J290" s="2090"/>
      <c r="K290" s="2089"/>
      <c r="L290" s="2089"/>
      <c r="M290" s="2089"/>
    </row>
    <row r="291" spans="1:13" ht="15.75" customHeight="1">
      <c r="A291" s="2089"/>
      <c r="B291" s="2089"/>
      <c r="C291" s="2089"/>
      <c r="D291" s="2089"/>
      <c r="E291" s="2089"/>
      <c r="F291" s="2089"/>
      <c r="G291" s="2089"/>
      <c r="H291" s="2089"/>
      <c r="I291" s="2089"/>
      <c r="J291" s="2090"/>
      <c r="K291" s="2089"/>
      <c r="L291" s="2089"/>
      <c r="M291" s="2089"/>
    </row>
    <row r="292" spans="1:13" ht="15.75" customHeight="1">
      <c r="A292" s="2089"/>
      <c r="B292" s="2089"/>
      <c r="C292" s="2089"/>
      <c r="D292" s="2089"/>
      <c r="E292" s="2089"/>
      <c r="F292" s="2089"/>
      <c r="G292" s="2089"/>
      <c r="H292" s="2089"/>
      <c r="I292" s="2089"/>
      <c r="J292" s="2090"/>
      <c r="K292" s="2089"/>
      <c r="L292" s="2089"/>
      <c r="M292" s="2089"/>
    </row>
    <row r="293" spans="1:13" ht="15.75" customHeight="1">
      <c r="A293" s="2089"/>
      <c r="B293" s="2089"/>
      <c r="C293" s="2089"/>
      <c r="D293" s="2089"/>
      <c r="E293" s="2089"/>
      <c r="F293" s="2089"/>
      <c r="G293" s="2089"/>
      <c r="H293" s="2089"/>
      <c r="I293" s="2089"/>
      <c r="J293" s="2090"/>
      <c r="K293" s="2089"/>
      <c r="L293" s="2089"/>
      <c r="M293" s="2089"/>
    </row>
    <row r="294" spans="1:13" ht="15.75" customHeight="1">
      <c r="A294" s="2089"/>
      <c r="B294" s="2089"/>
      <c r="C294" s="2089"/>
      <c r="D294" s="2089"/>
      <c r="E294" s="2089"/>
      <c r="F294" s="2089"/>
      <c r="G294" s="2089"/>
      <c r="H294" s="2089"/>
      <c r="I294" s="2089"/>
      <c r="J294" s="2090"/>
      <c r="K294" s="2089"/>
      <c r="L294" s="2089"/>
      <c r="M294" s="2089"/>
    </row>
    <row r="295" spans="1:13" ht="15.75" customHeight="1">
      <c r="A295" s="2089"/>
      <c r="B295" s="2089"/>
      <c r="C295" s="2089"/>
      <c r="D295" s="2089"/>
      <c r="E295" s="2089"/>
      <c r="F295" s="2089"/>
      <c r="G295" s="2089"/>
      <c r="H295" s="2089"/>
      <c r="I295" s="2089"/>
      <c r="J295" s="2090"/>
      <c r="K295" s="2089"/>
      <c r="L295" s="2089"/>
      <c r="M295" s="2089"/>
    </row>
    <row r="296" spans="1:13" ht="15.75" customHeight="1">
      <c r="A296" s="2089"/>
      <c r="B296" s="2089"/>
      <c r="C296" s="2089"/>
      <c r="D296" s="2089"/>
      <c r="E296" s="2089"/>
      <c r="F296" s="2089"/>
      <c r="G296" s="2089"/>
      <c r="H296" s="2089"/>
      <c r="I296" s="2089"/>
      <c r="J296" s="2090"/>
      <c r="K296" s="2089"/>
      <c r="L296" s="2089"/>
      <c r="M296" s="2089"/>
    </row>
    <row r="297" spans="1:13" ht="15.75" customHeight="1">
      <c r="A297" s="2089"/>
      <c r="B297" s="2089"/>
      <c r="C297" s="2089"/>
      <c r="D297" s="2089"/>
      <c r="E297" s="2089"/>
      <c r="F297" s="2089"/>
      <c r="G297" s="2089"/>
      <c r="H297" s="2089"/>
      <c r="I297" s="2089"/>
      <c r="J297" s="2090"/>
      <c r="K297" s="2089"/>
      <c r="L297" s="2089"/>
      <c r="M297" s="2089"/>
    </row>
    <row r="298" spans="1:13" ht="15.75" customHeight="1">
      <c r="A298" s="2089"/>
      <c r="B298" s="2089"/>
      <c r="C298" s="2089"/>
      <c r="D298" s="2089"/>
      <c r="E298" s="2089"/>
      <c r="F298" s="2089"/>
      <c r="G298" s="2089"/>
      <c r="H298" s="2089"/>
      <c r="I298" s="2089"/>
      <c r="J298" s="2090"/>
      <c r="K298" s="2089"/>
      <c r="L298" s="2089"/>
      <c r="M298" s="2089"/>
    </row>
    <row r="299" spans="1:13" ht="15.75" customHeight="1">
      <c r="A299" s="2089"/>
      <c r="B299" s="2089"/>
      <c r="C299" s="2089"/>
      <c r="D299" s="2089"/>
      <c r="E299" s="2089"/>
      <c r="F299" s="2089"/>
      <c r="G299" s="2089"/>
      <c r="H299" s="2089"/>
      <c r="I299" s="2089"/>
      <c r="J299" s="2090"/>
      <c r="K299" s="2089"/>
      <c r="L299" s="2089"/>
      <c r="M299" s="2089"/>
    </row>
    <row r="300" spans="1:13" ht="15.75" customHeight="1">
      <c r="A300" s="2089"/>
      <c r="B300" s="2089"/>
      <c r="C300" s="2089"/>
      <c r="D300" s="2089"/>
      <c r="E300" s="2089"/>
      <c r="F300" s="2089"/>
      <c r="G300" s="2089"/>
      <c r="H300" s="2089"/>
      <c r="I300" s="2089"/>
      <c r="J300" s="2090"/>
      <c r="K300" s="2089"/>
      <c r="L300" s="2089"/>
      <c r="M300" s="2089"/>
    </row>
    <row r="301" spans="1:13" ht="15.75" customHeight="1">
      <c r="A301" s="2089"/>
      <c r="B301" s="2089"/>
      <c r="C301" s="2089"/>
      <c r="D301" s="2089"/>
      <c r="E301" s="2089"/>
      <c r="F301" s="2089"/>
      <c r="G301" s="2089"/>
      <c r="H301" s="2089"/>
      <c r="I301" s="2089"/>
      <c r="J301" s="2090"/>
      <c r="K301" s="2089"/>
      <c r="L301" s="2089"/>
      <c r="M301" s="2089"/>
    </row>
    <row r="302" spans="1:13" ht="15.75" customHeight="1">
      <c r="A302" s="2089"/>
      <c r="B302" s="2089"/>
      <c r="C302" s="2089"/>
      <c r="D302" s="2089"/>
      <c r="E302" s="2089"/>
      <c r="F302" s="2089"/>
      <c r="G302" s="2089"/>
      <c r="H302" s="2089"/>
      <c r="I302" s="2089"/>
      <c r="J302" s="2090"/>
      <c r="K302" s="2089"/>
      <c r="L302" s="2089"/>
      <c r="M302" s="2089"/>
    </row>
    <row r="303" spans="1:13" ht="15.75" customHeight="1">
      <c r="A303" s="2089"/>
      <c r="B303" s="2089"/>
      <c r="C303" s="2089"/>
      <c r="D303" s="2089"/>
      <c r="E303" s="2089"/>
      <c r="F303" s="2089"/>
      <c r="G303" s="2089"/>
      <c r="H303" s="2089"/>
      <c r="I303" s="2089"/>
      <c r="J303" s="2090"/>
      <c r="K303" s="2089"/>
      <c r="L303" s="2089"/>
      <c r="M303" s="2089"/>
    </row>
    <row r="304" spans="1:13" ht="15.75" customHeight="1">
      <c r="A304" s="2089"/>
      <c r="B304" s="2089"/>
      <c r="C304" s="2089"/>
      <c r="D304" s="2089"/>
      <c r="E304" s="2089"/>
      <c r="F304" s="2089"/>
      <c r="G304" s="2089"/>
      <c r="H304" s="2089"/>
      <c r="I304" s="2089"/>
      <c r="J304" s="2090"/>
      <c r="K304" s="2089"/>
      <c r="L304" s="2089"/>
      <c r="M304" s="2089"/>
    </row>
    <row r="305" spans="1:13" ht="15.75" customHeight="1">
      <c r="A305" s="2089"/>
      <c r="B305" s="2089"/>
      <c r="C305" s="2089"/>
      <c r="D305" s="2089"/>
      <c r="E305" s="2089"/>
      <c r="F305" s="2089"/>
      <c r="G305" s="2089"/>
      <c r="H305" s="2089"/>
      <c r="I305" s="2089"/>
      <c r="J305" s="2090"/>
      <c r="K305" s="2089"/>
      <c r="L305" s="2089"/>
      <c r="M305" s="2089"/>
    </row>
    <row r="306" spans="1:13" ht="15.75" customHeight="1">
      <c r="A306" s="2089"/>
      <c r="B306" s="2089"/>
      <c r="C306" s="2089"/>
      <c r="D306" s="2089"/>
      <c r="E306" s="2089"/>
      <c r="F306" s="2089"/>
      <c r="G306" s="2089"/>
      <c r="H306" s="2089"/>
      <c r="I306" s="2089"/>
      <c r="J306" s="2090"/>
      <c r="K306" s="2089"/>
      <c r="L306" s="2089"/>
      <c r="M306" s="2089"/>
    </row>
    <row r="307" spans="1:13" ht="15.75" customHeight="1">
      <c r="A307" s="2089"/>
      <c r="B307" s="2089"/>
      <c r="C307" s="2089"/>
      <c r="D307" s="2089"/>
      <c r="E307" s="2089"/>
      <c r="F307" s="2089"/>
      <c r="G307" s="2089"/>
      <c r="H307" s="2089"/>
      <c r="I307" s="2089"/>
      <c r="J307" s="2090"/>
      <c r="K307" s="2089"/>
      <c r="L307" s="2089"/>
      <c r="M307" s="2089"/>
    </row>
    <row r="308" spans="1:13" ht="15.75" customHeight="1">
      <c r="A308" s="2089"/>
      <c r="B308" s="2089"/>
      <c r="C308" s="2089"/>
      <c r="D308" s="2089"/>
      <c r="E308" s="2089"/>
      <c r="F308" s="2089"/>
      <c r="G308" s="2089"/>
      <c r="H308" s="2089"/>
      <c r="I308" s="2089"/>
      <c r="J308" s="2090"/>
      <c r="K308" s="2089"/>
      <c r="L308" s="2089"/>
      <c r="M308" s="2089"/>
    </row>
    <row r="309" spans="1:13" ht="15.75" customHeight="1">
      <c r="A309" s="2089"/>
      <c r="B309" s="2089"/>
      <c r="C309" s="2089"/>
      <c r="D309" s="2089"/>
      <c r="E309" s="2089"/>
      <c r="F309" s="2089"/>
      <c r="G309" s="2089"/>
      <c r="H309" s="2089"/>
      <c r="I309" s="2089"/>
      <c r="J309" s="2090"/>
      <c r="K309" s="2089"/>
      <c r="L309" s="2089"/>
      <c r="M309" s="2089"/>
    </row>
    <row r="310" spans="1:13" ht="15.75" customHeight="1">
      <c r="A310" s="2089"/>
      <c r="B310" s="2089"/>
      <c r="C310" s="2089"/>
      <c r="D310" s="2089"/>
      <c r="E310" s="2089"/>
      <c r="F310" s="2089"/>
      <c r="G310" s="2089"/>
      <c r="H310" s="2089"/>
      <c r="I310" s="2089"/>
      <c r="J310" s="2090"/>
      <c r="K310" s="2089"/>
      <c r="L310" s="2089"/>
      <c r="M310" s="2089"/>
    </row>
    <row r="311" spans="1:13" ht="15.75" customHeight="1">
      <c r="A311" s="2089"/>
      <c r="B311" s="2089"/>
      <c r="C311" s="2089"/>
      <c r="D311" s="2089"/>
      <c r="E311" s="2089"/>
      <c r="F311" s="2089"/>
      <c r="G311" s="2089"/>
      <c r="H311" s="2089"/>
      <c r="I311" s="2089"/>
      <c r="J311" s="2090"/>
      <c r="K311" s="2089"/>
      <c r="L311" s="2089"/>
      <c r="M311" s="2089"/>
    </row>
    <row r="312" spans="1:13" ht="15.75" customHeight="1">
      <c r="A312" s="2089"/>
      <c r="B312" s="2089"/>
      <c r="C312" s="2089"/>
      <c r="D312" s="2089"/>
      <c r="E312" s="2089"/>
      <c r="F312" s="2089"/>
      <c r="G312" s="2089"/>
      <c r="H312" s="2089"/>
      <c r="I312" s="2089"/>
      <c r="J312" s="2090"/>
      <c r="K312" s="2089"/>
      <c r="L312" s="2089"/>
      <c r="M312" s="2089"/>
    </row>
    <row r="313" spans="1:13" ht="15.75" customHeight="1">
      <c r="A313" s="2089"/>
      <c r="B313" s="2089"/>
      <c r="C313" s="2089"/>
      <c r="D313" s="2089"/>
      <c r="E313" s="2089"/>
      <c r="F313" s="2089"/>
      <c r="G313" s="2089"/>
      <c r="H313" s="2089"/>
      <c r="I313" s="2089"/>
      <c r="J313" s="2090"/>
      <c r="K313" s="2089"/>
      <c r="L313" s="2089"/>
      <c r="M313" s="2089"/>
    </row>
    <row r="314" spans="1:13" ht="15.75" customHeight="1">
      <c r="A314" s="2089"/>
      <c r="B314" s="2089"/>
      <c r="C314" s="2089"/>
      <c r="D314" s="2089"/>
      <c r="E314" s="2089"/>
      <c r="F314" s="2089"/>
      <c r="G314" s="2089"/>
      <c r="H314" s="2089"/>
      <c r="I314" s="2089"/>
      <c r="J314" s="2090"/>
      <c r="K314" s="2089"/>
      <c r="L314" s="2089"/>
      <c r="M314" s="2089"/>
    </row>
    <row r="315" spans="1:13" ht="15.75" customHeight="1">
      <c r="A315" s="2089"/>
      <c r="B315" s="2089"/>
      <c r="C315" s="2089"/>
      <c r="D315" s="2089"/>
      <c r="E315" s="2089"/>
      <c r="F315" s="2089"/>
      <c r="G315" s="2089"/>
      <c r="H315" s="2089"/>
      <c r="I315" s="2089"/>
      <c r="J315" s="2090"/>
      <c r="K315" s="2089"/>
      <c r="L315" s="2089"/>
      <c r="M315" s="2089"/>
    </row>
    <row r="316" spans="1:13" ht="15.75" customHeight="1">
      <c r="A316" s="2089"/>
      <c r="B316" s="2089"/>
      <c r="C316" s="2089"/>
      <c r="D316" s="2089"/>
      <c r="E316" s="2089"/>
      <c r="F316" s="2089"/>
      <c r="G316" s="2089"/>
      <c r="H316" s="2089"/>
      <c r="I316" s="2089"/>
      <c r="J316" s="2090"/>
      <c r="K316" s="2089"/>
      <c r="L316" s="2089"/>
      <c r="M316" s="2089"/>
    </row>
    <row r="317" spans="1:13" ht="15.75" customHeight="1">
      <c r="A317" s="2089"/>
      <c r="B317" s="2089"/>
      <c r="C317" s="2089"/>
      <c r="D317" s="2089"/>
      <c r="E317" s="2089"/>
      <c r="F317" s="2089"/>
      <c r="G317" s="2089"/>
      <c r="H317" s="2089"/>
      <c r="I317" s="2089"/>
      <c r="J317" s="2090"/>
      <c r="K317" s="2089"/>
      <c r="L317" s="2089"/>
      <c r="M317" s="2089"/>
    </row>
    <row r="318" spans="1:13" ht="15.75" customHeight="1">
      <c r="A318" s="2089"/>
      <c r="B318" s="2089"/>
      <c r="C318" s="2089"/>
      <c r="D318" s="2089"/>
      <c r="E318" s="2089"/>
      <c r="F318" s="2089"/>
      <c r="G318" s="2089"/>
      <c r="H318" s="2089"/>
      <c r="I318" s="2089"/>
      <c r="J318" s="2090"/>
      <c r="K318" s="2089"/>
      <c r="L318" s="2089"/>
      <c r="M318" s="2089"/>
    </row>
    <row r="319" spans="1:13" ht="15.75" customHeight="1">
      <c r="A319" s="2089"/>
      <c r="B319" s="2089"/>
      <c r="C319" s="2089"/>
      <c r="D319" s="2089"/>
      <c r="E319" s="2089"/>
      <c r="F319" s="2089"/>
      <c r="G319" s="2089"/>
      <c r="H319" s="2089"/>
      <c r="I319" s="2089"/>
      <c r="J319" s="2090"/>
      <c r="K319" s="2089"/>
      <c r="L319" s="2089"/>
      <c r="M319" s="2089"/>
    </row>
    <row r="320" spans="1:13" ht="15.75" customHeight="1">
      <c r="A320" s="2089"/>
      <c r="B320" s="2089"/>
      <c r="C320" s="2089"/>
      <c r="D320" s="2089"/>
      <c r="E320" s="2089"/>
      <c r="F320" s="2089"/>
      <c r="G320" s="2089"/>
      <c r="H320" s="2089"/>
      <c r="I320" s="2089"/>
      <c r="J320" s="2090"/>
      <c r="K320" s="2089"/>
      <c r="L320" s="2089"/>
      <c r="M320" s="2089"/>
    </row>
    <row r="321" spans="1:13" ht="15.75" customHeight="1">
      <c r="A321" s="2089"/>
      <c r="B321" s="2089"/>
      <c r="C321" s="2089"/>
      <c r="D321" s="2089"/>
      <c r="E321" s="2089"/>
      <c r="F321" s="2089"/>
      <c r="G321" s="2089"/>
      <c r="H321" s="2089"/>
      <c r="I321" s="2089"/>
      <c r="J321" s="2090"/>
      <c r="K321" s="2089"/>
      <c r="L321" s="2089"/>
      <c r="M321" s="2089"/>
    </row>
    <row r="322" spans="1:13" ht="15.75" customHeight="1">
      <c r="A322" s="2089"/>
      <c r="B322" s="2089"/>
      <c r="C322" s="2089"/>
      <c r="D322" s="2089"/>
      <c r="E322" s="2089"/>
      <c r="F322" s="2089"/>
      <c r="G322" s="2089"/>
      <c r="H322" s="2089"/>
      <c r="I322" s="2089"/>
      <c r="J322" s="2090"/>
      <c r="K322" s="2089"/>
      <c r="L322" s="2089"/>
      <c r="M322" s="2089"/>
    </row>
    <row r="323" spans="1:13" ht="15.75" customHeight="1">
      <c r="A323" s="2089"/>
      <c r="B323" s="2089"/>
      <c r="C323" s="2089"/>
      <c r="D323" s="2089"/>
      <c r="E323" s="2089"/>
      <c r="F323" s="2089"/>
      <c r="G323" s="2089"/>
      <c r="H323" s="2089"/>
      <c r="I323" s="2089"/>
      <c r="J323" s="2090"/>
      <c r="K323" s="2089"/>
      <c r="L323" s="2089"/>
      <c r="M323" s="2089"/>
    </row>
    <row r="324" spans="1:13" ht="15.75" customHeight="1">
      <c r="A324" s="2089"/>
      <c r="B324" s="2089"/>
      <c r="C324" s="2089"/>
      <c r="D324" s="2089"/>
      <c r="E324" s="2089"/>
      <c r="F324" s="2089"/>
      <c r="G324" s="2089"/>
      <c r="H324" s="2089"/>
      <c r="I324" s="2089"/>
      <c r="J324" s="2090"/>
      <c r="K324" s="2089"/>
      <c r="L324" s="2089"/>
      <c r="M324" s="2089"/>
    </row>
    <row r="325" spans="1:13" ht="15.75" customHeight="1">
      <c r="A325" s="2089"/>
      <c r="B325" s="2089"/>
      <c r="C325" s="2089"/>
      <c r="D325" s="2089"/>
      <c r="E325" s="2089"/>
      <c r="F325" s="2089"/>
      <c r="G325" s="2089"/>
      <c r="H325" s="2089"/>
      <c r="I325" s="2089"/>
      <c r="J325" s="2090"/>
      <c r="K325" s="2089"/>
      <c r="L325" s="2089"/>
      <c r="M325" s="2089"/>
    </row>
    <row r="326" spans="1:13" ht="15.75" customHeight="1">
      <c r="A326" s="2089"/>
      <c r="B326" s="2089"/>
      <c r="C326" s="2089"/>
      <c r="D326" s="2089"/>
      <c r="E326" s="2089"/>
      <c r="F326" s="2089"/>
      <c r="G326" s="2089"/>
      <c r="H326" s="2089"/>
      <c r="I326" s="2089"/>
      <c r="J326" s="2090"/>
      <c r="K326" s="2089"/>
      <c r="L326" s="2089"/>
      <c r="M326" s="2089"/>
    </row>
    <row r="327" spans="1:13" ht="15.75" customHeight="1">
      <c r="A327" s="2089"/>
      <c r="B327" s="2089"/>
      <c r="C327" s="2089"/>
      <c r="D327" s="2089"/>
      <c r="E327" s="2089"/>
      <c r="F327" s="2089"/>
      <c r="G327" s="2089"/>
      <c r="H327" s="2089"/>
      <c r="I327" s="2089"/>
      <c r="J327" s="2090"/>
      <c r="K327" s="2089"/>
      <c r="L327" s="2089"/>
      <c r="M327" s="2089"/>
    </row>
    <row r="328" spans="1:13" ht="15.75" customHeight="1">
      <c r="A328" s="2089"/>
      <c r="B328" s="2089"/>
      <c r="C328" s="2089"/>
      <c r="D328" s="2089"/>
      <c r="E328" s="2089"/>
      <c r="F328" s="2089"/>
      <c r="G328" s="2089"/>
      <c r="H328" s="2089"/>
      <c r="I328" s="2089"/>
      <c r="J328" s="2090"/>
      <c r="K328" s="2089"/>
      <c r="L328" s="2089"/>
      <c r="M328" s="2089"/>
    </row>
    <row r="329" spans="1:13" ht="15.75" customHeight="1">
      <c r="A329" s="2089"/>
      <c r="B329" s="2089"/>
      <c r="C329" s="2089"/>
      <c r="D329" s="2089"/>
      <c r="E329" s="2089"/>
      <c r="F329" s="2089"/>
      <c r="G329" s="2089"/>
      <c r="H329" s="2089"/>
      <c r="I329" s="2089"/>
      <c r="J329" s="2090"/>
      <c r="K329" s="2089"/>
      <c r="L329" s="2089"/>
      <c r="M329" s="2089"/>
    </row>
    <row r="330" spans="1:13" ht="15.75" customHeight="1">
      <c r="A330" s="2089"/>
      <c r="B330" s="2089"/>
      <c r="C330" s="2089"/>
      <c r="D330" s="2089"/>
      <c r="E330" s="2089"/>
      <c r="F330" s="2089"/>
      <c r="G330" s="2089"/>
      <c r="H330" s="2089"/>
      <c r="I330" s="2089"/>
      <c r="J330" s="2090"/>
      <c r="K330" s="2089"/>
      <c r="L330" s="2089"/>
      <c r="M330" s="2089"/>
    </row>
    <row r="331" spans="1:13" ht="15.75" customHeight="1">
      <c r="A331" s="2089"/>
      <c r="B331" s="2089"/>
      <c r="C331" s="2089"/>
      <c r="D331" s="2089"/>
      <c r="E331" s="2089"/>
      <c r="F331" s="2089"/>
      <c r="G331" s="2089"/>
      <c r="H331" s="2089"/>
      <c r="I331" s="2089"/>
      <c r="J331" s="2090"/>
      <c r="K331" s="2089"/>
      <c r="L331" s="2089"/>
      <c r="M331" s="2089"/>
    </row>
    <row r="332" spans="1:13" ht="15.75" customHeight="1">
      <c r="A332" s="2089"/>
      <c r="B332" s="2089"/>
      <c r="C332" s="2089"/>
      <c r="D332" s="2089"/>
      <c r="E332" s="2089"/>
      <c r="F332" s="2089"/>
      <c r="G332" s="2089"/>
      <c r="H332" s="2089"/>
      <c r="I332" s="2089"/>
      <c r="J332" s="2090"/>
      <c r="K332" s="2089"/>
      <c r="L332" s="2089"/>
      <c r="M332" s="2089"/>
    </row>
    <row r="333" spans="1:13" ht="15.75" customHeight="1">
      <c r="A333" s="2089"/>
      <c r="B333" s="2089"/>
      <c r="C333" s="2089"/>
      <c r="D333" s="2089"/>
      <c r="E333" s="2089"/>
      <c r="F333" s="2089"/>
      <c r="G333" s="2089"/>
      <c r="H333" s="2089"/>
      <c r="I333" s="2089"/>
      <c r="J333" s="2090"/>
      <c r="K333" s="2089"/>
      <c r="L333" s="2089"/>
      <c r="M333" s="2089"/>
    </row>
    <row r="334" spans="1:13" ht="15.75" customHeight="1">
      <c r="A334" s="2089"/>
      <c r="B334" s="2089"/>
      <c r="C334" s="2089"/>
      <c r="D334" s="2089"/>
      <c r="E334" s="2089"/>
      <c r="F334" s="2089"/>
      <c r="G334" s="2089"/>
      <c r="H334" s="2089"/>
      <c r="I334" s="2089"/>
      <c r="J334" s="2090"/>
      <c r="K334" s="2089"/>
      <c r="L334" s="2089"/>
      <c r="M334" s="2089"/>
    </row>
    <row r="335" spans="1:13" ht="15.75" customHeight="1">
      <c r="A335" s="2089"/>
      <c r="B335" s="2089"/>
      <c r="C335" s="2089"/>
      <c r="D335" s="2089"/>
      <c r="E335" s="2089"/>
      <c r="F335" s="2089"/>
      <c r="G335" s="2089"/>
      <c r="H335" s="2089"/>
      <c r="I335" s="2089"/>
      <c r="J335" s="2090"/>
      <c r="K335" s="2089"/>
      <c r="L335" s="2089"/>
      <c r="M335" s="2089"/>
    </row>
    <row r="336" spans="1:13" ht="15.75" customHeight="1">
      <c r="A336" s="2089"/>
      <c r="B336" s="2089"/>
      <c r="C336" s="2089"/>
      <c r="D336" s="2089"/>
      <c r="E336" s="2089"/>
      <c r="F336" s="2089"/>
      <c r="G336" s="2089"/>
      <c r="H336" s="2089"/>
      <c r="I336" s="2089"/>
      <c r="J336" s="2090"/>
      <c r="K336" s="2089"/>
      <c r="L336" s="2089"/>
      <c r="M336" s="2089"/>
    </row>
    <row r="337" spans="1:13" ht="15.75" customHeight="1">
      <c r="A337" s="2089"/>
      <c r="B337" s="2089"/>
      <c r="C337" s="2089"/>
      <c r="D337" s="2089"/>
      <c r="E337" s="2089"/>
      <c r="F337" s="2089"/>
      <c r="G337" s="2089"/>
      <c r="H337" s="2089"/>
      <c r="I337" s="2089"/>
      <c r="J337" s="2090"/>
      <c r="K337" s="2089"/>
      <c r="L337" s="2089"/>
      <c r="M337" s="2089"/>
    </row>
    <row r="338" spans="1:13" ht="15.75" customHeight="1">
      <c r="A338" s="2089"/>
      <c r="B338" s="2089"/>
      <c r="C338" s="2089"/>
      <c r="D338" s="2089"/>
      <c r="E338" s="2089"/>
      <c r="F338" s="2089"/>
      <c r="G338" s="2089"/>
      <c r="H338" s="2089"/>
      <c r="I338" s="2089"/>
      <c r="J338" s="2090"/>
      <c r="K338" s="2089"/>
      <c r="L338" s="2089"/>
      <c r="M338" s="2089"/>
    </row>
    <row r="339" spans="1:13" ht="15.75" customHeight="1">
      <c r="A339" s="2089"/>
      <c r="B339" s="2089"/>
      <c r="C339" s="2089"/>
      <c r="D339" s="2089"/>
      <c r="E339" s="2089"/>
      <c r="F339" s="2089"/>
      <c r="G339" s="2089"/>
      <c r="H339" s="2089"/>
      <c r="I339" s="2089"/>
      <c r="J339" s="2090"/>
      <c r="K339" s="2089"/>
      <c r="L339" s="2089"/>
      <c r="M339" s="2089"/>
    </row>
    <row r="340" spans="1:13" ht="15.75" customHeight="1">
      <c r="A340" s="2089"/>
      <c r="B340" s="2089"/>
      <c r="C340" s="2089"/>
      <c r="D340" s="2089"/>
      <c r="E340" s="2089"/>
      <c r="F340" s="2089"/>
      <c r="G340" s="2089"/>
      <c r="H340" s="2089"/>
      <c r="I340" s="2089"/>
      <c r="J340" s="2090"/>
      <c r="K340" s="2089"/>
      <c r="L340" s="2089"/>
      <c r="M340" s="2089"/>
    </row>
    <row r="341" spans="1:13" ht="15.75" customHeight="1">
      <c r="A341" s="2089"/>
      <c r="B341" s="2089"/>
      <c r="C341" s="2089"/>
      <c r="D341" s="2089"/>
      <c r="E341" s="2089"/>
      <c r="F341" s="2089"/>
      <c r="G341" s="2089"/>
      <c r="H341" s="2089"/>
      <c r="I341" s="2089"/>
      <c r="J341" s="2090"/>
      <c r="K341" s="2089"/>
      <c r="L341" s="2089"/>
      <c r="M341" s="2089"/>
    </row>
    <row r="342" spans="1:13" ht="15.75" customHeight="1">
      <c r="A342" s="2089"/>
      <c r="B342" s="2089"/>
      <c r="C342" s="2089"/>
      <c r="D342" s="2089"/>
      <c r="E342" s="2089"/>
      <c r="F342" s="2089"/>
      <c r="G342" s="2089"/>
      <c r="H342" s="2089"/>
      <c r="I342" s="2089"/>
      <c r="J342" s="2090"/>
      <c r="K342" s="2089"/>
      <c r="L342" s="2089"/>
      <c r="M342" s="2089"/>
    </row>
    <row r="343" spans="1:13" ht="15.75" customHeight="1">
      <c r="A343" s="2089"/>
      <c r="B343" s="2089"/>
      <c r="C343" s="2089"/>
      <c r="D343" s="2089"/>
      <c r="E343" s="2089"/>
      <c r="F343" s="2089"/>
      <c r="G343" s="2089"/>
      <c r="H343" s="2089"/>
      <c r="I343" s="2089"/>
      <c r="J343" s="2090"/>
      <c r="K343" s="2089"/>
      <c r="L343" s="2089"/>
      <c r="M343" s="2089"/>
    </row>
    <row r="344" spans="1:13" ht="15.75" customHeight="1">
      <c r="A344" s="2089"/>
      <c r="B344" s="2089"/>
      <c r="C344" s="2089"/>
      <c r="D344" s="2089"/>
      <c r="E344" s="2089"/>
      <c r="F344" s="2089"/>
      <c r="G344" s="2089"/>
      <c r="H344" s="2089"/>
      <c r="I344" s="2089"/>
      <c r="J344" s="2090"/>
      <c r="K344" s="2089"/>
      <c r="L344" s="2089"/>
      <c r="M344" s="2089"/>
    </row>
    <row r="345" spans="1:13" ht="15.75" customHeight="1">
      <c r="A345" s="2089"/>
      <c r="B345" s="2089"/>
      <c r="C345" s="2089"/>
      <c r="D345" s="2089"/>
      <c r="E345" s="2089"/>
      <c r="F345" s="2089"/>
      <c r="G345" s="2089"/>
      <c r="H345" s="2089"/>
      <c r="I345" s="2089"/>
      <c r="J345" s="2090"/>
      <c r="K345" s="2089"/>
      <c r="L345" s="2089"/>
      <c r="M345" s="2089"/>
    </row>
    <row r="346" spans="1:13" ht="15.75" customHeight="1">
      <c r="A346" s="2089"/>
      <c r="B346" s="2089"/>
      <c r="C346" s="2089"/>
      <c r="D346" s="2089"/>
      <c r="E346" s="2089"/>
      <c r="F346" s="2089"/>
      <c r="G346" s="2089"/>
      <c r="H346" s="2089"/>
      <c r="I346" s="2089"/>
      <c r="J346" s="2090"/>
      <c r="K346" s="2089"/>
      <c r="L346" s="2089"/>
      <c r="M346" s="2089"/>
    </row>
    <row r="347" spans="1:13" ht="15.75" customHeight="1">
      <c r="A347" s="2089"/>
      <c r="B347" s="2089"/>
      <c r="C347" s="2089"/>
      <c r="D347" s="2089"/>
      <c r="E347" s="2089"/>
      <c r="F347" s="2089"/>
      <c r="G347" s="2089"/>
      <c r="H347" s="2089"/>
      <c r="I347" s="2089"/>
      <c r="J347" s="2090"/>
      <c r="K347" s="2089"/>
      <c r="L347" s="2089"/>
      <c r="M347" s="2089"/>
    </row>
    <row r="348" spans="1:13" ht="15.75" customHeight="1">
      <c r="A348" s="2089"/>
      <c r="B348" s="2089"/>
      <c r="C348" s="2089"/>
      <c r="D348" s="2089"/>
      <c r="E348" s="2089"/>
      <c r="F348" s="2089"/>
      <c r="G348" s="2089"/>
      <c r="H348" s="2089"/>
      <c r="I348" s="2089"/>
      <c r="J348" s="2090"/>
      <c r="K348" s="2089"/>
      <c r="L348" s="2089"/>
      <c r="M348" s="2089"/>
    </row>
    <row r="349" spans="1:13" ht="15.75" customHeight="1">
      <c r="A349" s="2089"/>
      <c r="B349" s="2089"/>
      <c r="C349" s="2089"/>
      <c r="D349" s="2089"/>
      <c r="E349" s="2089"/>
      <c r="F349" s="2089"/>
      <c r="G349" s="2089"/>
      <c r="H349" s="2089"/>
      <c r="I349" s="2089"/>
      <c r="J349" s="2090"/>
      <c r="K349" s="2089"/>
      <c r="L349" s="2089"/>
      <c r="M349" s="2089"/>
    </row>
    <row r="350" spans="1:13" ht="15.75" customHeight="1">
      <c r="A350" s="2089"/>
      <c r="B350" s="2089"/>
      <c r="C350" s="2089"/>
      <c r="D350" s="2089"/>
      <c r="E350" s="2089"/>
      <c r="F350" s="2089"/>
      <c r="G350" s="2089"/>
      <c r="H350" s="2089"/>
      <c r="I350" s="2089"/>
      <c r="J350" s="2090"/>
      <c r="K350" s="2089"/>
      <c r="L350" s="2089"/>
      <c r="M350" s="2089"/>
    </row>
    <row r="351" spans="1:13" ht="15.75" customHeight="1">
      <c r="A351" s="2089"/>
      <c r="B351" s="2089"/>
      <c r="C351" s="2089"/>
      <c r="D351" s="2089"/>
      <c r="E351" s="2089"/>
      <c r="F351" s="2089"/>
      <c r="G351" s="2089"/>
      <c r="H351" s="2089"/>
      <c r="I351" s="2089"/>
      <c r="J351" s="2090"/>
      <c r="K351" s="2089"/>
      <c r="L351" s="2089"/>
      <c r="M351" s="2089"/>
    </row>
    <row r="352" spans="1:13" ht="15.75" customHeight="1">
      <c r="A352" s="2089"/>
      <c r="B352" s="2089"/>
      <c r="C352" s="2089"/>
      <c r="D352" s="2089"/>
      <c r="E352" s="2089"/>
      <c r="F352" s="2089"/>
      <c r="G352" s="2089"/>
      <c r="H352" s="2089"/>
      <c r="I352" s="2089"/>
      <c r="J352" s="2090"/>
      <c r="K352" s="2089"/>
      <c r="L352" s="2089"/>
      <c r="M352" s="2089"/>
    </row>
    <row r="353" spans="1:13" ht="15.75" customHeight="1">
      <c r="A353" s="2089"/>
      <c r="B353" s="2089"/>
      <c r="C353" s="2089"/>
      <c r="D353" s="2089"/>
      <c r="E353" s="2089"/>
      <c r="F353" s="2089"/>
      <c r="G353" s="2089"/>
      <c r="H353" s="2089"/>
      <c r="I353" s="2089"/>
      <c r="J353" s="2090"/>
      <c r="K353" s="2089"/>
      <c r="L353" s="2089"/>
      <c r="M353" s="2089"/>
    </row>
    <row r="354" spans="1:13" ht="15.75" customHeight="1">
      <c r="A354" s="2089"/>
      <c r="B354" s="2089"/>
      <c r="C354" s="2089"/>
      <c r="D354" s="2089"/>
      <c r="E354" s="2089"/>
      <c r="F354" s="2089"/>
      <c r="G354" s="2089"/>
      <c r="H354" s="2089"/>
      <c r="I354" s="2089"/>
      <c r="J354" s="2090"/>
      <c r="K354" s="2089"/>
      <c r="L354" s="2089"/>
      <c r="M354" s="2089"/>
    </row>
    <row r="355" spans="1:13" ht="15.75" customHeight="1">
      <c r="A355" s="2089"/>
      <c r="B355" s="2089"/>
      <c r="C355" s="2089"/>
      <c r="D355" s="2089"/>
      <c r="E355" s="2089"/>
      <c r="F355" s="2089"/>
      <c r="G355" s="2089"/>
      <c r="H355" s="2089"/>
      <c r="I355" s="2089"/>
      <c r="J355" s="2090"/>
      <c r="K355" s="2089"/>
      <c r="L355" s="2089"/>
      <c r="M355" s="2089"/>
    </row>
    <row r="356" spans="1:13" ht="15.75" customHeight="1">
      <c r="A356" s="2089"/>
      <c r="B356" s="2089"/>
      <c r="C356" s="2089"/>
      <c r="D356" s="2089"/>
      <c r="E356" s="2089"/>
      <c r="F356" s="2089"/>
      <c r="G356" s="2089"/>
      <c r="H356" s="2089"/>
      <c r="I356" s="2089"/>
      <c r="J356" s="2090"/>
      <c r="K356" s="2089"/>
      <c r="L356" s="2089"/>
      <c r="M356" s="2089"/>
    </row>
    <row r="357" spans="1:13" ht="15.75" customHeight="1">
      <c r="A357" s="2089"/>
      <c r="B357" s="2089"/>
      <c r="C357" s="2089"/>
      <c r="D357" s="2089"/>
      <c r="E357" s="2089"/>
      <c r="F357" s="2089"/>
      <c r="G357" s="2089"/>
      <c r="H357" s="2089"/>
      <c r="I357" s="2089"/>
      <c r="J357" s="2090"/>
      <c r="K357" s="2089"/>
      <c r="L357" s="2089"/>
      <c r="M357" s="2089"/>
    </row>
    <row r="358" spans="1:13" ht="15.75" customHeight="1">
      <c r="A358" s="2089"/>
      <c r="B358" s="2089"/>
      <c r="C358" s="2089"/>
      <c r="D358" s="2089"/>
      <c r="E358" s="2089"/>
      <c r="F358" s="2089"/>
      <c r="G358" s="2089"/>
      <c r="H358" s="2089"/>
      <c r="I358" s="2089"/>
      <c r="J358" s="2090"/>
      <c r="K358" s="2089"/>
      <c r="L358" s="2089"/>
      <c r="M358" s="2089"/>
    </row>
    <row r="359" spans="1:13" ht="15.75" customHeight="1">
      <c r="A359" s="2089"/>
      <c r="B359" s="2089"/>
      <c r="C359" s="2089"/>
      <c r="D359" s="2089"/>
      <c r="E359" s="2089"/>
      <c r="F359" s="2089"/>
      <c r="G359" s="2089"/>
      <c r="H359" s="2089"/>
      <c r="I359" s="2089"/>
      <c r="J359" s="2090"/>
      <c r="K359" s="2089"/>
      <c r="L359" s="2089"/>
      <c r="M359" s="2089"/>
    </row>
    <row r="360" spans="1:13" ht="15.75" customHeight="1">
      <c r="A360" s="2089"/>
      <c r="B360" s="2089"/>
      <c r="C360" s="2089"/>
      <c r="D360" s="2089"/>
      <c r="E360" s="2089"/>
      <c r="F360" s="2089"/>
      <c r="G360" s="2089"/>
      <c r="H360" s="2089"/>
      <c r="I360" s="2089"/>
      <c r="J360" s="2090"/>
      <c r="K360" s="2089"/>
      <c r="L360" s="2089"/>
      <c r="M360" s="2089"/>
    </row>
    <row r="361" spans="1:13" ht="15.75" customHeight="1">
      <c r="A361" s="2089"/>
      <c r="B361" s="2089"/>
      <c r="C361" s="2089"/>
      <c r="D361" s="2089"/>
      <c r="E361" s="2089"/>
      <c r="F361" s="2089"/>
      <c r="G361" s="2089"/>
      <c r="H361" s="2089"/>
      <c r="I361" s="2089"/>
      <c r="J361" s="2090"/>
      <c r="K361" s="2089"/>
      <c r="L361" s="2089"/>
      <c r="M361" s="2089"/>
    </row>
    <row r="362" spans="1:13" ht="15.75" customHeight="1">
      <c r="A362" s="2089"/>
      <c r="B362" s="2089"/>
      <c r="C362" s="2089"/>
      <c r="D362" s="2089"/>
      <c r="E362" s="2089"/>
      <c r="F362" s="2089"/>
      <c r="G362" s="2089"/>
      <c r="H362" s="2089"/>
      <c r="I362" s="2089"/>
      <c r="J362" s="2090"/>
      <c r="K362" s="2089"/>
      <c r="L362" s="2089"/>
      <c r="M362" s="2089"/>
    </row>
    <row r="363" spans="1:13" ht="15.75" customHeight="1">
      <c r="A363" s="2089"/>
      <c r="B363" s="2089"/>
      <c r="C363" s="2089"/>
      <c r="D363" s="2089"/>
      <c r="E363" s="2089"/>
      <c r="F363" s="2089"/>
      <c r="G363" s="2089"/>
      <c r="H363" s="2089"/>
      <c r="I363" s="2089"/>
      <c r="J363" s="2090"/>
      <c r="K363" s="2089"/>
      <c r="L363" s="2089"/>
      <c r="M363" s="2089"/>
    </row>
    <row r="364" spans="1:13" ht="15.75" customHeight="1">
      <c r="A364" s="2089"/>
      <c r="B364" s="2089"/>
      <c r="C364" s="2089"/>
      <c r="D364" s="2089"/>
      <c r="E364" s="2089"/>
      <c r="F364" s="2089"/>
      <c r="G364" s="2089"/>
      <c r="H364" s="2089"/>
      <c r="I364" s="2089"/>
      <c r="J364" s="2090"/>
      <c r="K364" s="2089"/>
      <c r="L364" s="2089"/>
      <c r="M364" s="2089"/>
    </row>
    <row r="365" spans="1:13" ht="15.75" customHeight="1">
      <c r="A365" s="2089"/>
      <c r="B365" s="2089"/>
      <c r="C365" s="2089"/>
      <c r="D365" s="2089"/>
      <c r="E365" s="2089"/>
      <c r="F365" s="2089"/>
      <c r="G365" s="2089"/>
      <c r="H365" s="2089"/>
      <c r="I365" s="2089"/>
      <c r="J365" s="2090"/>
      <c r="K365" s="2089"/>
      <c r="L365" s="2089"/>
      <c r="M365" s="2089"/>
    </row>
    <row r="366" spans="1:13" ht="15.75" customHeight="1">
      <c r="A366" s="2089"/>
      <c r="B366" s="2089"/>
      <c r="C366" s="2089"/>
      <c r="D366" s="2089"/>
      <c r="E366" s="2089"/>
      <c r="F366" s="2089"/>
      <c r="G366" s="2089"/>
      <c r="H366" s="2089"/>
      <c r="I366" s="2089"/>
      <c r="J366" s="2090"/>
      <c r="K366" s="2089"/>
      <c r="L366" s="2089"/>
      <c r="M366" s="2089"/>
    </row>
    <row r="367" spans="1:13" ht="15.75" customHeight="1">
      <c r="A367" s="2089"/>
      <c r="B367" s="2089"/>
      <c r="C367" s="2089"/>
      <c r="D367" s="2089"/>
      <c r="E367" s="2089"/>
      <c r="F367" s="2089"/>
      <c r="G367" s="2089"/>
      <c r="H367" s="2089"/>
      <c r="I367" s="2089"/>
      <c r="J367" s="2090"/>
      <c r="K367" s="2089"/>
      <c r="L367" s="2089"/>
      <c r="M367" s="2089"/>
    </row>
    <row r="368" spans="1:13" ht="15.75" customHeight="1">
      <c r="A368" s="2089"/>
      <c r="B368" s="2089"/>
      <c r="C368" s="2089"/>
      <c r="D368" s="2089"/>
      <c r="E368" s="2089"/>
      <c r="F368" s="2089"/>
      <c r="G368" s="2089"/>
      <c r="H368" s="2089"/>
      <c r="I368" s="2089"/>
      <c r="J368" s="2090"/>
      <c r="K368" s="2089"/>
      <c r="L368" s="2089"/>
      <c r="M368" s="2089"/>
    </row>
    <row r="369" spans="1:13" ht="15.75" customHeight="1">
      <c r="A369" s="2089"/>
      <c r="B369" s="2089"/>
      <c r="C369" s="2089"/>
      <c r="D369" s="2089"/>
      <c r="E369" s="2089"/>
      <c r="F369" s="2089"/>
      <c r="G369" s="2089"/>
      <c r="H369" s="2089"/>
      <c r="I369" s="2089"/>
      <c r="J369" s="2090"/>
      <c r="K369" s="2089"/>
      <c r="L369" s="2089"/>
      <c r="M369" s="2089"/>
    </row>
    <row r="370" spans="1:13" ht="15.75" customHeight="1">
      <c r="A370" s="2089"/>
      <c r="B370" s="2089"/>
      <c r="C370" s="2089"/>
      <c r="D370" s="2089"/>
      <c r="E370" s="2089"/>
      <c r="F370" s="2089"/>
      <c r="G370" s="2089"/>
      <c r="H370" s="2089"/>
      <c r="I370" s="2089"/>
      <c r="J370" s="2090"/>
      <c r="K370" s="2089"/>
      <c r="L370" s="2089"/>
      <c r="M370" s="2089"/>
    </row>
    <row r="371" spans="1:13" ht="15.75" customHeight="1">
      <c r="A371" s="2089"/>
      <c r="B371" s="2089"/>
      <c r="C371" s="2089"/>
      <c r="D371" s="2089"/>
      <c r="E371" s="2089"/>
      <c r="F371" s="2089"/>
      <c r="G371" s="2089"/>
      <c r="H371" s="2089"/>
      <c r="I371" s="2089"/>
      <c r="J371" s="2090"/>
      <c r="K371" s="2089"/>
      <c r="L371" s="2089"/>
      <c r="M371" s="2089"/>
    </row>
    <row r="372" spans="1:13" ht="15.75" customHeight="1">
      <c r="A372" s="2089"/>
      <c r="B372" s="2089"/>
      <c r="C372" s="2089"/>
      <c r="D372" s="2089"/>
      <c r="E372" s="2089"/>
      <c r="F372" s="2089"/>
      <c r="G372" s="2089"/>
      <c r="H372" s="2089"/>
      <c r="I372" s="2089"/>
      <c r="J372" s="2090"/>
      <c r="K372" s="2089"/>
      <c r="L372" s="2089"/>
      <c r="M372" s="2089"/>
    </row>
    <row r="373" spans="1:13" ht="15.75" customHeight="1">
      <c r="A373" s="2089"/>
      <c r="B373" s="2089"/>
      <c r="C373" s="2089"/>
      <c r="D373" s="2089"/>
      <c r="E373" s="2089"/>
      <c r="F373" s="2089"/>
      <c r="G373" s="2089"/>
      <c r="H373" s="2089"/>
      <c r="I373" s="2089"/>
      <c r="J373" s="2090"/>
      <c r="K373" s="2089"/>
      <c r="L373" s="2089"/>
      <c r="M373" s="2089"/>
    </row>
    <row r="374" spans="1:13" ht="15.75" customHeight="1">
      <c r="A374" s="2089"/>
      <c r="B374" s="2089"/>
      <c r="C374" s="2089"/>
      <c r="D374" s="2089"/>
      <c r="E374" s="2089"/>
      <c r="F374" s="2089"/>
      <c r="G374" s="2089"/>
      <c r="H374" s="2089"/>
      <c r="I374" s="2089"/>
      <c r="J374" s="2090"/>
      <c r="K374" s="2089"/>
      <c r="L374" s="2089"/>
      <c r="M374" s="2089"/>
    </row>
    <row r="375" spans="1:13" ht="15.75" customHeight="1">
      <c r="A375" s="2089"/>
      <c r="B375" s="2089"/>
      <c r="C375" s="2089"/>
      <c r="D375" s="2089"/>
      <c r="E375" s="2089"/>
      <c r="F375" s="2089"/>
      <c r="G375" s="2089"/>
      <c r="H375" s="2089"/>
      <c r="I375" s="2089"/>
      <c r="J375" s="2090"/>
      <c r="K375" s="2089"/>
      <c r="L375" s="2089"/>
      <c r="M375" s="2089"/>
    </row>
    <row r="376" spans="1:13" ht="15.75" customHeight="1">
      <c r="A376" s="2089"/>
      <c r="B376" s="2089"/>
      <c r="C376" s="2089"/>
      <c r="D376" s="2089"/>
      <c r="E376" s="2089"/>
      <c r="F376" s="2089"/>
      <c r="G376" s="2089"/>
      <c r="H376" s="2089"/>
      <c r="I376" s="2089"/>
      <c r="J376" s="2090"/>
      <c r="K376" s="2089"/>
      <c r="L376" s="2089"/>
      <c r="M376" s="2089"/>
    </row>
    <row r="377" spans="1:13" ht="15.75" customHeight="1">
      <c r="A377" s="2089"/>
      <c r="B377" s="2089"/>
      <c r="C377" s="2089"/>
      <c r="D377" s="2089"/>
      <c r="E377" s="2089"/>
      <c r="F377" s="2089"/>
      <c r="G377" s="2089"/>
      <c r="H377" s="2089"/>
      <c r="I377" s="2089"/>
      <c r="J377" s="2090"/>
      <c r="K377" s="2089"/>
      <c r="L377" s="2089"/>
      <c r="M377" s="2089"/>
    </row>
    <row r="378" spans="1:13" ht="15.75" customHeight="1">
      <c r="A378" s="2089"/>
      <c r="B378" s="2089"/>
      <c r="C378" s="2089"/>
      <c r="D378" s="2089"/>
      <c r="E378" s="2089"/>
      <c r="F378" s="2089"/>
      <c r="G378" s="2089"/>
      <c r="H378" s="2089"/>
      <c r="I378" s="2089"/>
      <c r="J378" s="2090"/>
      <c r="K378" s="2089"/>
      <c r="L378" s="2089"/>
      <c r="M378" s="2089"/>
    </row>
    <row r="379" spans="1:13" ht="15.75" customHeight="1">
      <c r="A379" s="2089"/>
      <c r="B379" s="2089"/>
      <c r="C379" s="2089"/>
      <c r="D379" s="2089"/>
      <c r="E379" s="2089"/>
      <c r="F379" s="2089"/>
      <c r="G379" s="2089"/>
      <c r="H379" s="2089"/>
      <c r="I379" s="2089"/>
      <c r="J379" s="2090"/>
      <c r="K379" s="2089"/>
      <c r="L379" s="2089"/>
      <c r="M379" s="2089"/>
    </row>
    <row r="380" spans="1:13" ht="15.75" customHeight="1">
      <c r="A380" s="2089"/>
      <c r="B380" s="2089"/>
      <c r="C380" s="2089"/>
      <c r="D380" s="2089"/>
      <c r="E380" s="2089"/>
      <c r="F380" s="2089"/>
      <c r="G380" s="2089"/>
      <c r="H380" s="2089"/>
      <c r="I380" s="2089"/>
      <c r="J380" s="2090"/>
      <c r="K380" s="2089"/>
      <c r="L380" s="2089"/>
      <c r="M380" s="2089"/>
    </row>
    <row r="381" spans="1:13" ht="15.75" customHeight="1">
      <c r="A381" s="2089"/>
      <c r="B381" s="2089"/>
      <c r="C381" s="2089"/>
      <c r="D381" s="2089"/>
      <c r="E381" s="2089"/>
      <c r="F381" s="2089"/>
      <c r="G381" s="2089"/>
      <c r="H381" s="2089"/>
      <c r="I381" s="2089"/>
      <c r="J381" s="2090"/>
      <c r="K381" s="2089"/>
      <c r="L381" s="2089"/>
      <c r="M381" s="2089"/>
    </row>
    <row r="382" spans="1:13" ht="15.75" customHeight="1">
      <c r="A382" s="2089"/>
      <c r="B382" s="2089"/>
      <c r="C382" s="2089"/>
      <c r="D382" s="2089"/>
      <c r="E382" s="2089"/>
      <c r="F382" s="2089"/>
      <c r="G382" s="2089"/>
      <c r="H382" s="2089"/>
      <c r="I382" s="2089"/>
      <c r="J382" s="2090"/>
      <c r="K382" s="2089"/>
      <c r="L382" s="2089"/>
      <c r="M382" s="2089"/>
    </row>
    <row r="383" spans="1:13" ht="15.75" customHeight="1">
      <c r="A383" s="2089"/>
      <c r="B383" s="2089"/>
      <c r="C383" s="2089"/>
      <c r="D383" s="2089"/>
      <c r="E383" s="2089"/>
      <c r="F383" s="2089"/>
      <c r="G383" s="2089"/>
      <c r="H383" s="2089"/>
      <c r="I383" s="2089"/>
      <c r="J383" s="2090"/>
      <c r="K383" s="2089"/>
      <c r="L383" s="2089"/>
      <c r="M383" s="2089"/>
    </row>
    <row r="384" spans="1:13" ht="15.75" customHeight="1">
      <c r="A384" s="2089"/>
      <c r="B384" s="2089"/>
      <c r="C384" s="2089"/>
      <c r="D384" s="2089"/>
      <c r="E384" s="2089"/>
      <c r="F384" s="2089"/>
      <c r="G384" s="2089"/>
      <c r="H384" s="2089"/>
      <c r="I384" s="2089"/>
      <c r="J384" s="2090"/>
      <c r="K384" s="2089"/>
      <c r="L384" s="2089"/>
      <c r="M384" s="2089"/>
    </row>
    <row r="385" spans="1:13" ht="15.75" customHeight="1">
      <c r="A385" s="2089"/>
      <c r="B385" s="2089"/>
      <c r="C385" s="2089"/>
      <c r="D385" s="2089"/>
      <c r="E385" s="2089"/>
      <c r="F385" s="2089"/>
      <c r="G385" s="2089"/>
      <c r="H385" s="2089"/>
      <c r="I385" s="2089"/>
      <c r="J385" s="2090"/>
      <c r="K385" s="2089"/>
      <c r="L385" s="2089"/>
      <c r="M385" s="2089"/>
    </row>
    <row r="386" spans="1:13" ht="15.75" customHeight="1">
      <c r="A386" s="2089"/>
      <c r="B386" s="2089"/>
      <c r="C386" s="2089"/>
      <c r="D386" s="2089"/>
      <c r="E386" s="2089"/>
      <c r="F386" s="2089"/>
      <c r="G386" s="2089"/>
      <c r="H386" s="2089"/>
      <c r="I386" s="2089"/>
      <c r="J386" s="2090"/>
      <c r="K386" s="2089"/>
      <c r="L386" s="2089"/>
      <c r="M386" s="2089"/>
    </row>
    <row r="387" spans="1:13" ht="15.75" customHeight="1">
      <c r="A387" s="2089"/>
      <c r="B387" s="2089"/>
      <c r="C387" s="2089"/>
      <c r="D387" s="2089"/>
      <c r="E387" s="2089"/>
      <c r="F387" s="2089"/>
      <c r="G387" s="2089"/>
      <c r="H387" s="2089"/>
      <c r="I387" s="2089"/>
      <c r="J387" s="2090"/>
      <c r="K387" s="2089"/>
      <c r="L387" s="2089"/>
      <c r="M387" s="2089"/>
    </row>
    <row r="388" spans="1:13" ht="15.75" customHeight="1">
      <c r="A388" s="2089"/>
      <c r="B388" s="2089"/>
      <c r="C388" s="2089"/>
      <c r="D388" s="2089"/>
      <c r="E388" s="2089"/>
      <c r="F388" s="2089"/>
      <c r="G388" s="2089"/>
      <c r="H388" s="2089"/>
      <c r="I388" s="2089"/>
      <c r="J388" s="2090"/>
      <c r="K388" s="2089"/>
      <c r="L388" s="2089"/>
      <c r="M388" s="2089"/>
    </row>
    <row r="389" spans="1:13" ht="15.75" customHeight="1">
      <c r="A389" s="2089"/>
      <c r="B389" s="2089"/>
      <c r="C389" s="2089"/>
      <c r="D389" s="2089"/>
      <c r="E389" s="2089"/>
      <c r="F389" s="2089"/>
      <c r="G389" s="2089"/>
      <c r="H389" s="2089"/>
      <c r="I389" s="2089"/>
      <c r="J389" s="2090"/>
      <c r="K389" s="2089"/>
      <c r="L389" s="2089"/>
      <c r="M389" s="2089"/>
    </row>
    <row r="390" spans="1:13" ht="15.75" customHeight="1">
      <c r="A390" s="2089"/>
      <c r="B390" s="2089"/>
      <c r="C390" s="2089"/>
      <c r="D390" s="2089"/>
      <c r="E390" s="2089"/>
      <c r="F390" s="2089"/>
      <c r="G390" s="2089"/>
      <c r="H390" s="2089"/>
      <c r="I390" s="2089"/>
      <c r="J390" s="2090"/>
      <c r="K390" s="2089"/>
      <c r="L390" s="2089"/>
      <c r="M390" s="2089"/>
    </row>
    <row r="391" spans="1:13" ht="15.75" customHeight="1">
      <c r="A391" s="2089"/>
      <c r="B391" s="2089"/>
      <c r="C391" s="2089"/>
      <c r="D391" s="2089"/>
      <c r="E391" s="2089"/>
      <c r="F391" s="2089"/>
      <c r="G391" s="2089"/>
      <c r="H391" s="2089"/>
      <c r="I391" s="2089"/>
      <c r="J391" s="2090"/>
      <c r="K391" s="2089"/>
      <c r="L391" s="2089"/>
      <c r="M391" s="2089"/>
    </row>
    <row r="392" spans="1:13" ht="15.75" customHeight="1">
      <c r="A392" s="2089"/>
      <c r="B392" s="2089"/>
      <c r="C392" s="2089"/>
      <c r="D392" s="2089"/>
      <c r="E392" s="2089"/>
      <c r="F392" s="2089"/>
      <c r="G392" s="2089"/>
      <c r="H392" s="2089"/>
      <c r="I392" s="2089"/>
      <c r="J392" s="2090"/>
      <c r="K392" s="2089"/>
      <c r="L392" s="2089"/>
      <c r="M392" s="2089"/>
    </row>
    <row r="393" spans="1:13" ht="15.75" customHeight="1">
      <c r="A393" s="2089"/>
      <c r="B393" s="2089"/>
      <c r="C393" s="2089"/>
      <c r="D393" s="2089"/>
      <c r="E393" s="2089"/>
      <c r="F393" s="2089"/>
      <c r="G393" s="2089"/>
      <c r="H393" s="2089"/>
      <c r="I393" s="2089"/>
      <c r="J393" s="2090"/>
      <c r="K393" s="2089"/>
      <c r="L393" s="2089"/>
      <c r="M393" s="2089"/>
    </row>
    <row r="394" spans="1:13" ht="15.75" customHeight="1">
      <c r="A394" s="2089"/>
      <c r="B394" s="2089"/>
      <c r="C394" s="2089"/>
      <c r="D394" s="2089"/>
      <c r="E394" s="2089"/>
      <c r="F394" s="2089"/>
      <c r="G394" s="2089"/>
      <c r="H394" s="2089"/>
      <c r="I394" s="2089"/>
      <c r="J394" s="2090"/>
      <c r="K394" s="2089"/>
      <c r="L394" s="2089"/>
      <c r="M394" s="2089"/>
    </row>
    <row r="395" spans="1:13" ht="15.75" customHeight="1">
      <c r="A395" s="2089"/>
      <c r="B395" s="2089"/>
      <c r="C395" s="2089"/>
      <c r="D395" s="2089"/>
      <c r="E395" s="2089"/>
      <c r="F395" s="2089"/>
      <c r="G395" s="2089"/>
      <c r="H395" s="2089"/>
      <c r="I395" s="2089"/>
      <c r="J395" s="2090"/>
      <c r="K395" s="2089"/>
      <c r="L395" s="2089"/>
      <c r="M395" s="2089"/>
    </row>
    <row r="396" spans="1:13" ht="15.75" customHeight="1">
      <c r="A396" s="2089"/>
      <c r="B396" s="2089"/>
      <c r="C396" s="2089"/>
      <c r="D396" s="2089"/>
      <c r="E396" s="2089"/>
      <c r="F396" s="2089"/>
      <c r="G396" s="2089"/>
      <c r="H396" s="2089"/>
      <c r="I396" s="2089"/>
      <c r="J396" s="2090"/>
      <c r="K396" s="2089"/>
      <c r="L396" s="2089"/>
      <c r="M396" s="2089"/>
    </row>
    <row r="397" spans="1:13" ht="15.75" customHeight="1">
      <c r="A397" s="2089"/>
      <c r="B397" s="2089"/>
      <c r="C397" s="2089"/>
      <c r="D397" s="2089"/>
      <c r="E397" s="2089"/>
      <c r="F397" s="2089"/>
      <c r="G397" s="2089"/>
      <c r="H397" s="2089"/>
      <c r="I397" s="2089"/>
      <c r="J397" s="2090"/>
      <c r="K397" s="2089"/>
      <c r="L397" s="2089"/>
      <c r="M397" s="2089"/>
    </row>
    <row r="398" spans="1:13" ht="15.75" customHeight="1">
      <c r="A398" s="2089"/>
      <c r="B398" s="2089"/>
      <c r="C398" s="2089"/>
      <c r="D398" s="2089"/>
      <c r="E398" s="2089"/>
      <c r="F398" s="2089"/>
      <c r="G398" s="2089"/>
      <c r="H398" s="2089"/>
      <c r="I398" s="2089"/>
      <c r="J398" s="2090"/>
      <c r="K398" s="2089"/>
      <c r="L398" s="2089"/>
      <c r="M398" s="2089"/>
    </row>
    <row r="399" spans="1:13" ht="15.75" customHeight="1">
      <c r="A399" s="2089"/>
      <c r="B399" s="2089"/>
      <c r="C399" s="2089"/>
      <c r="D399" s="2089"/>
      <c r="E399" s="2089"/>
      <c r="F399" s="2089"/>
      <c r="G399" s="2089"/>
      <c r="H399" s="2089"/>
      <c r="I399" s="2089"/>
      <c r="J399" s="2090"/>
      <c r="K399" s="2089"/>
      <c r="L399" s="2089"/>
      <c r="M399" s="2089"/>
    </row>
    <row r="400" spans="1:13" ht="15.75" customHeight="1">
      <c r="A400" s="2089"/>
      <c r="B400" s="2089"/>
      <c r="C400" s="2089"/>
      <c r="D400" s="2089"/>
      <c r="E400" s="2089"/>
      <c r="F400" s="2089"/>
      <c r="G400" s="2089"/>
      <c r="H400" s="2089"/>
      <c r="I400" s="2089"/>
      <c r="J400" s="2090"/>
      <c r="K400" s="2089"/>
      <c r="L400" s="2089"/>
      <c r="M400" s="2089"/>
    </row>
    <row r="401" spans="1:13" ht="15.75" customHeight="1">
      <c r="A401" s="2089"/>
      <c r="B401" s="2089"/>
      <c r="C401" s="2089"/>
      <c r="D401" s="2089"/>
      <c r="E401" s="2089"/>
      <c r="F401" s="2089"/>
      <c r="G401" s="2089"/>
      <c r="H401" s="2089"/>
      <c r="I401" s="2089"/>
      <c r="J401" s="2090"/>
      <c r="K401" s="2089"/>
      <c r="L401" s="2089"/>
      <c r="M401" s="2089"/>
    </row>
    <row r="402" spans="1:13" ht="15.75" customHeight="1">
      <c r="A402" s="2089"/>
      <c r="B402" s="2089"/>
      <c r="C402" s="2089"/>
      <c r="D402" s="2089"/>
      <c r="E402" s="2089"/>
      <c r="F402" s="2089"/>
      <c r="G402" s="2089"/>
      <c r="H402" s="2089"/>
      <c r="I402" s="2089"/>
      <c r="J402" s="2090"/>
      <c r="K402" s="2089"/>
      <c r="L402" s="2089"/>
      <c r="M402" s="2089"/>
    </row>
    <row r="403" spans="1:13" ht="15.75" customHeight="1">
      <c r="A403" s="2089"/>
      <c r="B403" s="2089"/>
      <c r="C403" s="2089"/>
      <c r="D403" s="2089"/>
      <c r="E403" s="2089"/>
      <c r="F403" s="2089"/>
      <c r="G403" s="2089"/>
      <c r="H403" s="2089"/>
      <c r="I403" s="2089"/>
      <c r="J403" s="2090"/>
      <c r="K403" s="2089"/>
      <c r="L403" s="2089"/>
      <c r="M403" s="2089"/>
    </row>
    <row r="404" spans="1:13" ht="15.75" customHeight="1">
      <c r="A404" s="2089"/>
      <c r="B404" s="2089"/>
      <c r="C404" s="2089"/>
      <c r="D404" s="2089"/>
      <c r="E404" s="2089"/>
      <c r="F404" s="2089"/>
      <c r="G404" s="2089"/>
      <c r="H404" s="2089"/>
      <c r="I404" s="2089"/>
      <c r="J404" s="2090"/>
      <c r="K404" s="2089"/>
      <c r="L404" s="2089"/>
      <c r="M404" s="2089"/>
    </row>
    <row r="405" spans="1:13" ht="15.75" customHeight="1">
      <c r="A405" s="2089"/>
      <c r="B405" s="2089"/>
      <c r="C405" s="2089"/>
      <c r="D405" s="2089"/>
      <c r="E405" s="2089"/>
      <c r="F405" s="2089"/>
      <c r="G405" s="2089"/>
      <c r="H405" s="2089"/>
      <c r="I405" s="2089"/>
      <c r="J405" s="2090"/>
      <c r="K405" s="2089"/>
      <c r="L405" s="2089"/>
      <c r="M405" s="2089"/>
    </row>
    <row r="406" spans="1:13" ht="15.75" customHeight="1">
      <c r="A406" s="2089"/>
      <c r="B406" s="2089"/>
      <c r="C406" s="2089"/>
      <c r="D406" s="2089"/>
      <c r="E406" s="2089"/>
      <c r="F406" s="2089"/>
      <c r="G406" s="2089"/>
      <c r="H406" s="2089"/>
      <c r="I406" s="2089"/>
      <c r="J406" s="2090"/>
      <c r="K406" s="2089"/>
      <c r="L406" s="2089"/>
      <c r="M406" s="2089"/>
    </row>
    <row r="407" spans="1:13" ht="15.75" customHeight="1">
      <c r="A407" s="2089"/>
      <c r="B407" s="2089"/>
      <c r="C407" s="2089"/>
      <c r="D407" s="2089"/>
      <c r="E407" s="2089"/>
      <c r="F407" s="2089"/>
      <c r="G407" s="2089"/>
      <c r="H407" s="2089"/>
      <c r="I407" s="2089"/>
      <c r="J407" s="2090"/>
      <c r="K407" s="2089"/>
      <c r="L407" s="2089"/>
      <c r="M407" s="2089"/>
    </row>
    <row r="408" spans="1:13" ht="15.75" customHeight="1">
      <c r="A408" s="2089"/>
      <c r="B408" s="2089"/>
      <c r="C408" s="2089"/>
      <c r="D408" s="2089"/>
      <c r="E408" s="2089"/>
      <c r="F408" s="2089"/>
      <c r="G408" s="2089"/>
      <c r="H408" s="2089"/>
      <c r="I408" s="2089"/>
      <c r="J408" s="2090"/>
      <c r="K408" s="2089"/>
      <c r="L408" s="2089"/>
      <c r="M408" s="2089"/>
    </row>
    <row r="409" spans="1:13" ht="15.75" customHeight="1">
      <c r="A409" s="2089"/>
      <c r="B409" s="2089"/>
      <c r="C409" s="2089"/>
      <c r="D409" s="2089"/>
      <c r="E409" s="2089"/>
      <c r="F409" s="2089"/>
      <c r="G409" s="2089"/>
      <c r="H409" s="2089"/>
      <c r="I409" s="2089"/>
      <c r="J409" s="2090"/>
      <c r="K409" s="2089"/>
      <c r="L409" s="2089"/>
      <c r="M409" s="2089"/>
    </row>
    <row r="410" spans="1:13" ht="15.75" customHeight="1">
      <c r="A410" s="2089"/>
      <c r="B410" s="2089"/>
      <c r="C410" s="2089"/>
      <c r="D410" s="2089"/>
      <c r="E410" s="2089"/>
      <c r="F410" s="2089"/>
      <c r="G410" s="2089"/>
      <c r="H410" s="2089"/>
      <c r="I410" s="2089"/>
      <c r="J410" s="2090"/>
      <c r="K410" s="2089"/>
      <c r="L410" s="2089"/>
      <c r="M410" s="2089"/>
    </row>
    <row r="411" spans="1:13" ht="15.75" customHeight="1">
      <c r="A411" s="2089"/>
      <c r="B411" s="2089"/>
      <c r="C411" s="2089"/>
      <c r="D411" s="2089"/>
      <c r="E411" s="2089"/>
      <c r="F411" s="2089"/>
      <c r="G411" s="2089"/>
      <c r="H411" s="2089"/>
      <c r="I411" s="2089"/>
      <c r="J411" s="2090"/>
      <c r="K411" s="2089"/>
      <c r="L411" s="2089"/>
      <c r="M411" s="2089"/>
    </row>
    <row r="412" spans="1:13" ht="15.75" customHeight="1">
      <c r="A412" s="2089"/>
      <c r="B412" s="2089"/>
      <c r="C412" s="2089"/>
      <c r="D412" s="2089"/>
      <c r="E412" s="2089"/>
      <c r="F412" s="2089"/>
      <c r="G412" s="2089"/>
      <c r="H412" s="2089"/>
      <c r="I412" s="2089"/>
      <c r="J412" s="2090"/>
      <c r="K412" s="2089"/>
      <c r="L412" s="2089"/>
      <c r="M412" s="2089"/>
    </row>
    <row r="413" spans="1:13" ht="15.75" customHeight="1">
      <c r="A413" s="2089"/>
      <c r="B413" s="2089"/>
      <c r="C413" s="2089"/>
      <c r="D413" s="2089"/>
      <c r="E413" s="2089"/>
      <c r="F413" s="2089"/>
      <c r="G413" s="2089"/>
      <c r="H413" s="2089"/>
      <c r="I413" s="2089"/>
      <c r="J413" s="2090"/>
      <c r="K413" s="2089"/>
      <c r="L413" s="2089"/>
      <c r="M413" s="2089"/>
    </row>
    <row r="414" spans="1:13" ht="15.75" customHeight="1">
      <c r="A414" s="2089"/>
      <c r="B414" s="2089"/>
      <c r="C414" s="2089"/>
      <c r="D414" s="2089"/>
      <c r="E414" s="2089"/>
      <c r="F414" s="2089"/>
      <c r="G414" s="2089"/>
      <c r="H414" s="2089"/>
      <c r="I414" s="2089"/>
      <c r="J414" s="2090"/>
      <c r="K414" s="2089"/>
      <c r="L414" s="2089"/>
      <c r="M414" s="2089"/>
    </row>
    <row r="415" spans="1:13" ht="15.75" customHeight="1">
      <c r="A415" s="2089"/>
      <c r="B415" s="2089"/>
      <c r="C415" s="2089"/>
      <c r="D415" s="2089"/>
      <c r="E415" s="2089"/>
      <c r="F415" s="2089"/>
      <c r="G415" s="2089"/>
      <c r="H415" s="2089"/>
      <c r="I415" s="2089"/>
      <c r="J415" s="2090"/>
      <c r="K415" s="2089"/>
      <c r="L415" s="2089"/>
      <c r="M415" s="2089"/>
    </row>
    <row r="416" spans="1:13" ht="15.75" customHeight="1">
      <c r="A416" s="2089"/>
      <c r="B416" s="2089"/>
      <c r="C416" s="2089"/>
      <c r="D416" s="2089"/>
      <c r="E416" s="2089"/>
      <c r="F416" s="2089"/>
      <c r="G416" s="2089"/>
      <c r="H416" s="2089"/>
      <c r="I416" s="2089"/>
      <c r="J416" s="2090"/>
      <c r="K416" s="2089"/>
      <c r="L416" s="2089"/>
      <c r="M416" s="2089"/>
    </row>
    <row r="417" spans="1:13" ht="15.75" customHeight="1">
      <c r="A417" s="2089"/>
      <c r="B417" s="2089"/>
      <c r="C417" s="2089"/>
      <c r="D417" s="2089"/>
      <c r="E417" s="2089"/>
      <c r="F417" s="2089"/>
      <c r="G417" s="2089"/>
      <c r="H417" s="2089"/>
      <c r="I417" s="2089"/>
      <c r="J417" s="2090"/>
      <c r="K417" s="2089"/>
      <c r="L417" s="2089"/>
      <c r="M417" s="2089"/>
    </row>
    <row r="418" spans="1:13" ht="15.75" customHeight="1">
      <c r="A418" s="2089"/>
      <c r="B418" s="2089"/>
      <c r="C418" s="2089"/>
      <c r="D418" s="2089"/>
      <c r="E418" s="2089"/>
      <c r="F418" s="2089"/>
      <c r="G418" s="2089"/>
      <c r="H418" s="2089"/>
      <c r="I418" s="2089"/>
      <c r="J418" s="2090"/>
      <c r="K418" s="2089"/>
      <c r="L418" s="2089"/>
      <c r="M418" s="2089"/>
    </row>
    <row r="419" spans="1:13" ht="15.75" customHeight="1">
      <c r="A419" s="2089"/>
      <c r="B419" s="2089"/>
      <c r="C419" s="2089"/>
      <c r="D419" s="2089"/>
      <c r="E419" s="2089"/>
      <c r="F419" s="2089"/>
      <c r="G419" s="2089"/>
      <c r="H419" s="2089"/>
      <c r="I419" s="2089"/>
      <c r="J419" s="2090"/>
      <c r="K419" s="2089"/>
      <c r="L419" s="2089"/>
      <c r="M419" s="2089"/>
    </row>
    <row r="420" spans="1:13" ht="15.75" customHeight="1">
      <c r="A420" s="2089"/>
      <c r="B420" s="2089"/>
      <c r="C420" s="2089"/>
      <c r="D420" s="2089"/>
      <c r="E420" s="2089"/>
      <c r="F420" s="2089"/>
      <c r="G420" s="2089"/>
      <c r="H420" s="2089"/>
      <c r="I420" s="2089"/>
      <c r="J420" s="2090"/>
      <c r="K420" s="2089"/>
      <c r="L420" s="2089"/>
      <c r="M420" s="2089"/>
    </row>
    <row r="421" spans="1:13" ht="15.75" customHeight="1">
      <c r="A421" s="2089"/>
      <c r="B421" s="2089"/>
      <c r="C421" s="2089"/>
      <c r="D421" s="2089"/>
      <c r="E421" s="2089"/>
      <c r="F421" s="2089"/>
      <c r="G421" s="2089"/>
      <c r="H421" s="2089"/>
      <c r="I421" s="2089"/>
      <c r="J421" s="2090"/>
      <c r="K421" s="2089"/>
      <c r="L421" s="2089"/>
      <c r="M421" s="2089"/>
    </row>
    <row r="422" spans="1:13" ht="15.75" customHeight="1">
      <c r="A422" s="2089"/>
      <c r="B422" s="2089"/>
      <c r="C422" s="2089"/>
      <c r="D422" s="2089"/>
      <c r="E422" s="2089"/>
      <c r="F422" s="2089"/>
      <c r="G422" s="2089"/>
      <c r="H422" s="2089"/>
      <c r="I422" s="2089"/>
      <c r="J422" s="2090"/>
      <c r="K422" s="2089"/>
      <c r="L422" s="2089"/>
      <c r="M422" s="2089"/>
    </row>
    <row r="423" spans="1:13" ht="15.75" customHeight="1">
      <c r="A423" s="2089"/>
      <c r="B423" s="2089"/>
      <c r="C423" s="2089"/>
      <c r="D423" s="2089"/>
      <c r="E423" s="2089"/>
      <c r="F423" s="2089"/>
      <c r="G423" s="2089"/>
      <c r="H423" s="2089"/>
      <c r="I423" s="2089"/>
      <c r="J423" s="2090"/>
      <c r="K423" s="2089"/>
      <c r="L423" s="2089"/>
      <c r="M423" s="2089"/>
    </row>
    <row r="424" spans="1:13" ht="15.75" customHeight="1">
      <c r="A424" s="2089"/>
      <c r="B424" s="2089"/>
      <c r="C424" s="2089"/>
      <c r="D424" s="2089"/>
      <c r="E424" s="2089"/>
      <c r="F424" s="2089"/>
      <c r="G424" s="2089"/>
      <c r="H424" s="2089"/>
      <c r="I424" s="2089"/>
      <c r="J424" s="2090"/>
      <c r="K424" s="2089"/>
      <c r="L424" s="2089"/>
      <c r="M424" s="2089"/>
    </row>
    <row r="425" spans="1:13" ht="15.75" customHeight="1">
      <c r="A425" s="2089"/>
      <c r="B425" s="2089"/>
      <c r="C425" s="2089"/>
      <c r="D425" s="2089"/>
      <c r="E425" s="2089"/>
      <c r="F425" s="2089"/>
      <c r="G425" s="2089"/>
      <c r="H425" s="2089"/>
      <c r="I425" s="2089"/>
      <c r="J425" s="2090"/>
      <c r="K425" s="2089"/>
      <c r="L425" s="2089"/>
      <c r="M425" s="2089"/>
    </row>
    <row r="426" spans="1:13" ht="15.75" customHeight="1">
      <c r="A426" s="2089"/>
      <c r="B426" s="2089"/>
      <c r="C426" s="2089"/>
      <c r="D426" s="2089"/>
      <c r="E426" s="2089"/>
      <c r="F426" s="2089"/>
      <c r="G426" s="2089"/>
      <c r="H426" s="2089"/>
      <c r="I426" s="2089"/>
      <c r="J426" s="2090"/>
      <c r="K426" s="2089"/>
      <c r="L426" s="2089"/>
      <c r="M426" s="2089"/>
    </row>
    <row r="427" spans="1:13" ht="15.75" customHeight="1">
      <c r="A427" s="2089"/>
      <c r="B427" s="2089"/>
      <c r="C427" s="2089"/>
      <c r="D427" s="2089"/>
      <c r="E427" s="2089"/>
      <c r="F427" s="2089"/>
      <c r="G427" s="2089"/>
      <c r="H427" s="2089"/>
      <c r="I427" s="2089"/>
      <c r="J427" s="2090"/>
      <c r="K427" s="2089"/>
      <c r="L427" s="2089"/>
      <c r="M427" s="2089"/>
    </row>
    <row r="428" spans="1:13" ht="15.75" customHeight="1">
      <c r="A428" s="2089"/>
      <c r="B428" s="2089"/>
      <c r="C428" s="2089"/>
      <c r="D428" s="2089"/>
      <c r="E428" s="2089"/>
      <c r="F428" s="2089"/>
      <c r="G428" s="2089"/>
      <c r="H428" s="2089"/>
      <c r="I428" s="2089"/>
      <c r="J428" s="2090"/>
      <c r="K428" s="2089"/>
      <c r="L428" s="2089"/>
      <c r="M428" s="2089"/>
    </row>
    <row r="429" spans="1:13" ht="15.75" customHeight="1">
      <c r="A429" s="2089"/>
      <c r="B429" s="2089"/>
      <c r="C429" s="2089"/>
      <c r="D429" s="2089"/>
      <c r="E429" s="2089"/>
      <c r="F429" s="2089"/>
      <c r="G429" s="2089"/>
      <c r="H429" s="2089"/>
      <c r="I429" s="2089"/>
      <c r="J429" s="2090"/>
      <c r="K429" s="2089"/>
      <c r="L429" s="2089"/>
      <c r="M429" s="2089"/>
    </row>
    <row r="430" spans="1:13" ht="15.75" customHeight="1">
      <c r="A430" s="2089"/>
      <c r="B430" s="2089"/>
      <c r="C430" s="2089"/>
      <c r="D430" s="2089"/>
      <c r="E430" s="2089"/>
      <c r="F430" s="2089"/>
      <c r="G430" s="2089"/>
      <c r="H430" s="2089"/>
      <c r="I430" s="2089"/>
      <c r="J430" s="2090"/>
      <c r="K430" s="2089"/>
      <c r="L430" s="2089"/>
      <c r="M430" s="2089"/>
    </row>
    <row r="431" spans="1:13" ht="15.75" customHeight="1">
      <c r="A431" s="2089"/>
      <c r="B431" s="2089"/>
      <c r="C431" s="2089"/>
      <c r="D431" s="2089"/>
      <c r="E431" s="2089"/>
      <c r="F431" s="2089"/>
      <c r="G431" s="2089"/>
      <c r="H431" s="2089"/>
      <c r="I431" s="2089"/>
      <c r="J431" s="2090"/>
      <c r="K431" s="2089"/>
      <c r="L431" s="2089"/>
      <c r="M431" s="2089"/>
    </row>
    <row r="432" spans="1:13" ht="15.75" customHeight="1">
      <c r="A432" s="2089"/>
      <c r="B432" s="2089"/>
      <c r="C432" s="2089"/>
      <c r="D432" s="2089"/>
      <c r="E432" s="2089"/>
      <c r="F432" s="2089"/>
      <c r="G432" s="2089"/>
      <c r="H432" s="2089"/>
      <c r="I432" s="2089"/>
      <c r="J432" s="2090"/>
      <c r="K432" s="2089"/>
      <c r="L432" s="2089"/>
      <c r="M432" s="2089"/>
    </row>
    <row r="433" spans="1:13" ht="15.75" customHeight="1">
      <c r="A433" s="2089"/>
      <c r="B433" s="2089"/>
      <c r="C433" s="2089"/>
      <c r="D433" s="2089"/>
      <c r="E433" s="2089"/>
      <c r="F433" s="2089"/>
      <c r="G433" s="2089"/>
      <c r="H433" s="2089"/>
      <c r="I433" s="2089"/>
      <c r="J433" s="2090"/>
      <c r="K433" s="2089"/>
      <c r="L433" s="2089"/>
      <c r="M433" s="2089"/>
    </row>
    <row r="434" spans="1:13" ht="15.75" customHeight="1">
      <c r="A434" s="2089"/>
      <c r="B434" s="2089"/>
      <c r="C434" s="2089"/>
      <c r="D434" s="2089"/>
      <c r="E434" s="2089"/>
      <c r="F434" s="2089"/>
      <c r="G434" s="2089"/>
      <c r="H434" s="2089"/>
      <c r="I434" s="2089"/>
      <c r="J434" s="2090"/>
      <c r="K434" s="2089"/>
      <c r="L434" s="2089"/>
      <c r="M434" s="2089"/>
    </row>
    <row r="435" spans="1:13" ht="15.75" customHeight="1">
      <c r="A435" s="2089"/>
      <c r="B435" s="2089"/>
      <c r="C435" s="2089"/>
      <c r="D435" s="2089"/>
      <c r="E435" s="2089"/>
      <c r="F435" s="2089"/>
      <c r="G435" s="2089"/>
      <c r="H435" s="2089"/>
      <c r="I435" s="2089"/>
      <c r="J435" s="2090"/>
      <c r="K435" s="2089"/>
      <c r="L435" s="2089"/>
      <c r="M435" s="2089"/>
    </row>
    <row r="436" spans="1:13" ht="15.75" customHeight="1">
      <c r="A436" s="2089"/>
      <c r="B436" s="2089"/>
      <c r="C436" s="2089"/>
      <c r="D436" s="2089"/>
      <c r="E436" s="2089"/>
      <c r="F436" s="2089"/>
      <c r="G436" s="2089"/>
      <c r="H436" s="2089"/>
      <c r="I436" s="2089"/>
      <c r="J436" s="2090"/>
      <c r="K436" s="2089"/>
      <c r="L436" s="2089"/>
      <c r="M436" s="2089"/>
    </row>
    <row r="437" spans="1:13" ht="15.75" customHeight="1">
      <c r="A437" s="2089"/>
      <c r="B437" s="2089"/>
      <c r="C437" s="2089"/>
      <c r="D437" s="2089"/>
      <c r="E437" s="2089"/>
      <c r="F437" s="2089"/>
      <c r="G437" s="2089"/>
      <c r="H437" s="2089"/>
      <c r="I437" s="2089"/>
      <c r="J437" s="2090"/>
      <c r="K437" s="2089"/>
      <c r="L437" s="2089"/>
      <c r="M437" s="2089"/>
    </row>
    <row r="438" spans="1:13" ht="15.75" customHeight="1">
      <c r="A438" s="2089"/>
      <c r="B438" s="2089"/>
      <c r="C438" s="2089"/>
      <c r="D438" s="2089"/>
      <c r="E438" s="2089"/>
      <c r="F438" s="2089"/>
      <c r="G438" s="2089"/>
      <c r="H438" s="2089"/>
      <c r="I438" s="2089"/>
      <c r="J438" s="2090"/>
      <c r="K438" s="2089"/>
      <c r="L438" s="2089"/>
      <c r="M438" s="2089"/>
    </row>
    <row r="439" spans="1:13" ht="15.75" customHeight="1">
      <c r="A439" s="2089"/>
      <c r="B439" s="2089"/>
      <c r="C439" s="2089"/>
      <c r="D439" s="2089"/>
      <c r="E439" s="2089"/>
      <c r="F439" s="2089"/>
      <c r="G439" s="2089"/>
      <c r="H439" s="2089"/>
      <c r="I439" s="2089"/>
      <c r="J439" s="2090"/>
      <c r="K439" s="2089"/>
      <c r="L439" s="2089"/>
      <c r="M439" s="2089"/>
    </row>
    <row r="440" spans="1:13" ht="15.75" customHeight="1">
      <c r="A440" s="2089"/>
      <c r="B440" s="2089"/>
      <c r="C440" s="2089"/>
      <c r="D440" s="2089"/>
      <c r="E440" s="2089"/>
      <c r="F440" s="2089"/>
      <c r="G440" s="2089"/>
      <c r="H440" s="2089"/>
      <c r="I440" s="2089"/>
      <c r="J440" s="2090"/>
      <c r="K440" s="2089"/>
      <c r="L440" s="2089"/>
      <c r="M440" s="2089"/>
    </row>
    <row r="441" spans="1:13" ht="15.75" customHeight="1">
      <c r="A441" s="2089"/>
      <c r="B441" s="2089"/>
      <c r="C441" s="2089"/>
      <c r="D441" s="2089"/>
      <c r="E441" s="2089"/>
      <c r="F441" s="2089"/>
      <c r="G441" s="2089"/>
      <c r="H441" s="2089"/>
      <c r="I441" s="2089"/>
      <c r="J441" s="2090"/>
      <c r="K441" s="2089"/>
      <c r="L441" s="2089"/>
      <c r="M441" s="2089"/>
    </row>
    <row r="442" spans="1:13" ht="15.75" customHeight="1">
      <c r="A442" s="2089"/>
      <c r="B442" s="2089"/>
      <c r="C442" s="2089"/>
      <c r="D442" s="2089"/>
      <c r="E442" s="2089"/>
      <c r="F442" s="2089"/>
      <c r="G442" s="2089"/>
      <c r="H442" s="2089"/>
      <c r="I442" s="2089"/>
      <c r="J442" s="2090"/>
      <c r="K442" s="2089"/>
      <c r="L442" s="2089"/>
      <c r="M442" s="2089"/>
    </row>
    <row r="443" spans="1:13" ht="15.75" customHeight="1">
      <c r="A443" s="2089"/>
      <c r="B443" s="2089"/>
      <c r="C443" s="2089"/>
      <c r="D443" s="2089"/>
      <c r="E443" s="2089"/>
      <c r="F443" s="2089"/>
      <c r="G443" s="2089"/>
      <c r="H443" s="2089"/>
      <c r="I443" s="2089"/>
      <c r="J443" s="2090"/>
      <c r="K443" s="2089"/>
      <c r="L443" s="2089"/>
      <c r="M443" s="2089"/>
    </row>
    <row r="444" spans="1:13" ht="15.75" customHeight="1">
      <c r="A444" s="2089"/>
      <c r="B444" s="2089"/>
      <c r="C444" s="2089"/>
      <c r="D444" s="2089"/>
      <c r="E444" s="2089"/>
      <c r="F444" s="2089"/>
      <c r="G444" s="2089"/>
      <c r="H444" s="2089"/>
      <c r="I444" s="2089"/>
      <c r="J444" s="2090"/>
      <c r="K444" s="2089"/>
      <c r="L444" s="2089"/>
      <c r="M444" s="2089"/>
    </row>
    <row r="445" spans="1:13" ht="15.75" customHeight="1">
      <c r="A445" s="2089"/>
      <c r="B445" s="2089"/>
      <c r="C445" s="2089"/>
      <c r="D445" s="2089"/>
      <c r="E445" s="2089"/>
      <c r="F445" s="2089"/>
      <c r="G445" s="2089"/>
      <c r="H445" s="2089"/>
      <c r="I445" s="2089"/>
      <c r="J445" s="2090"/>
      <c r="K445" s="2089"/>
      <c r="L445" s="2089"/>
      <c r="M445" s="2089"/>
    </row>
    <row r="446" spans="1:13" ht="15.75" customHeight="1">
      <c r="A446" s="2089"/>
      <c r="B446" s="2089"/>
      <c r="C446" s="2089"/>
      <c r="D446" s="2089"/>
      <c r="E446" s="2089"/>
      <c r="F446" s="2089"/>
      <c r="G446" s="2089"/>
      <c r="H446" s="2089"/>
      <c r="I446" s="2089"/>
      <c r="J446" s="2090"/>
      <c r="K446" s="2089"/>
      <c r="L446" s="2089"/>
      <c r="M446" s="2089"/>
    </row>
    <row r="447" spans="1:13" ht="15.75" customHeight="1">
      <c r="A447" s="2089"/>
      <c r="B447" s="2089"/>
      <c r="C447" s="2089"/>
      <c r="D447" s="2089"/>
      <c r="E447" s="2089"/>
      <c r="F447" s="2089"/>
      <c r="G447" s="2089"/>
      <c r="H447" s="2089"/>
      <c r="I447" s="2089"/>
      <c r="J447" s="2090"/>
      <c r="K447" s="2089"/>
      <c r="L447" s="2089"/>
      <c r="M447" s="2089"/>
    </row>
    <row r="448" spans="1:13" ht="15.75" customHeight="1">
      <c r="A448" s="2089"/>
      <c r="B448" s="2089"/>
      <c r="C448" s="2089"/>
      <c r="D448" s="2089"/>
      <c r="E448" s="2089"/>
      <c r="F448" s="2089"/>
      <c r="G448" s="2089"/>
      <c r="H448" s="2089"/>
      <c r="I448" s="2089"/>
      <c r="J448" s="2090"/>
      <c r="K448" s="2089"/>
      <c r="L448" s="2089"/>
      <c r="M448" s="2089"/>
    </row>
    <row r="449" spans="1:13" ht="15.75" customHeight="1">
      <c r="A449" s="2089"/>
      <c r="B449" s="2089"/>
      <c r="C449" s="2089"/>
      <c r="D449" s="2089"/>
      <c r="E449" s="2089"/>
      <c r="F449" s="2089"/>
      <c r="G449" s="2089"/>
      <c r="H449" s="2089"/>
      <c r="I449" s="2089"/>
      <c r="J449" s="2090"/>
      <c r="K449" s="2089"/>
      <c r="L449" s="2089"/>
      <c r="M449" s="2089"/>
    </row>
    <row r="450" spans="1:13" ht="15.75" customHeight="1">
      <c r="A450" s="2089"/>
      <c r="B450" s="2089"/>
      <c r="C450" s="2089"/>
      <c r="D450" s="2089"/>
      <c r="E450" s="2089"/>
      <c r="F450" s="2089"/>
      <c r="G450" s="2089"/>
      <c r="H450" s="2089"/>
      <c r="I450" s="2089"/>
      <c r="J450" s="2090"/>
      <c r="K450" s="2089"/>
      <c r="L450" s="2089"/>
      <c r="M450" s="2089"/>
    </row>
    <row r="451" spans="1:13" ht="15.75" customHeight="1">
      <c r="A451" s="2089"/>
      <c r="B451" s="2089"/>
      <c r="C451" s="2089"/>
      <c r="D451" s="2089"/>
      <c r="E451" s="2089"/>
      <c r="F451" s="2089"/>
      <c r="G451" s="2089"/>
      <c r="H451" s="2089"/>
      <c r="I451" s="2089"/>
      <c r="J451" s="2090"/>
      <c r="K451" s="2089"/>
      <c r="L451" s="2089"/>
      <c r="M451" s="2089"/>
    </row>
    <row r="452" spans="1:13" ht="15.75" customHeight="1">
      <c r="A452" s="2089"/>
      <c r="B452" s="2089"/>
      <c r="C452" s="2089"/>
      <c r="D452" s="2089"/>
      <c r="E452" s="2089"/>
      <c r="F452" s="2089"/>
      <c r="G452" s="2089"/>
      <c r="H452" s="2089"/>
      <c r="I452" s="2089"/>
      <c r="J452" s="2090"/>
      <c r="K452" s="2089"/>
      <c r="L452" s="2089"/>
      <c r="M452" s="2089"/>
    </row>
    <row r="453" spans="1:13" ht="15.75" customHeight="1">
      <c r="A453" s="2089"/>
      <c r="B453" s="2089"/>
      <c r="C453" s="2089"/>
      <c r="D453" s="2089"/>
      <c r="E453" s="2089"/>
      <c r="F453" s="2089"/>
      <c r="G453" s="2089"/>
      <c r="H453" s="2089"/>
      <c r="I453" s="2089"/>
      <c r="J453" s="2090"/>
      <c r="K453" s="2089"/>
      <c r="L453" s="2089"/>
      <c r="M453" s="2089"/>
    </row>
    <row r="454" spans="1:13" ht="15.75" customHeight="1">
      <c r="A454" s="2089"/>
      <c r="B454" s="2089"/>
      <c r="C454" s="2089"/>
      <c r="D454" s="2089"/>
      <c r="E454" s="2089"/>
      <c r="F454" s="2089"/>
      <c r="G454" s="2089"/>
      <c r="H454" s="2089"/>
      <c r="I454" s="2089"/>
      <c r="J454" s="2090"/>
      <c r="K454" s="2089"/>
      <c r="L454" s="2089"/>
      <c r="M454" s="2089"/>
    </row>
    <row r="455" spans="1:13" ht="15.75" customHeight="1">
      <c r="A455" s="2089"/>
      <c r="B455" s="2089"/>
      <c r="C455" s="2089"/>
      <c r="D455" s="2089"/>
      <c r="E455" s="2089"/>
      <c r="F455" s="2089"/>
      <c r="G455" s="2089"/>
      <c r="H455" s="2089"/>
      <c r="I455" s="2089"/>
      <c r="J455" s="2090"/>
      <c r="K455" s="2089"/>
      <c r="L455" s="2089"/>
      <c r="M455" s="2089"/>
    </row>
    <row r="456" spans="1:13" ht="15.75" customHeight="1">
      <c r="A456" s="2089"/>
      <c r="B456" s="2089"/>
      <c r="C456" s="2089"/>
      <c r="D456" s="2089"/>
      <c r="E456" s="2089"/>
      <c r="F456" s="2089"/>
      <c r="G456" s="2089"/>
      <c r="H456" s="2089"/>
      <c r="I456" s="2089"/>
      <c r="J456" s="2090"/>
      <c r="K456" s="2089"/>
      <c r="L456" s="2089"/>
      <c r="M456" s="2089"/>
    </row>
    <row r="457" spans="1:13" ht="15.75" customHeight="1">
      <c r="A457" s="2089"/>
      <c r="B457" s="2089"/>
      <c r="C457" s="2089"/>
      <c r="D457" s="2089"/>
      <c r="E457" s="2089"/>
      <c r="F457" s="2089"/>
      <c r="G457" s="2089"/>
      <c r="H457" s="2089"/>
      <c r="I457" s="2089"/>
      <c r="J457" s="2090"/>
      <c r="K457" s="2089"/>
      <c r="L457" s="2089"/>
      <c r="M457" s="2089"/>
    </row>
    <row r="458" spans="1:13" ht="15.75" customHeight="1">
      <c r="A458" s="2089"/>
      <c r="B458" s="2089"/>
      <c r="C458" s="2089"/>
      <c r="D458" s="2089"/>
      <c r="E458" s="2089"/>
      <c r="F458" s="2089"/>
      <c r="G458" s="2089"/>
      <c r="H458" s="2089"/>
      <c r="I458" s="2089"/>
      <c r="J458" s="2090"/>
      <c r="K458" s="2089"/>
      <c r="L458" s="2089"/>
      <c r="M458" s="2089"/>
    </row>
    <row r="459" spans="1:13" ht="15.75" customHeight="1">
      <c r="A459" s="2089"/>
      <c r="B459" s="2089"/>
      <c r="C459" s="2089"/>
      <c r="D459" s="2089"/>
      <c r="E459" s="2089"/>
      <c r="F459" s="2089"/>
      <c r="G459" s="2089"/>
      <c r="H459" s="2089"/>
      <c r="I459" s="2089"/>
      <c r="J459" s="2090"/>
      <c r="K459" s="2089"/>
      <c r="L459" s="2089"/>
      <c r="M459" s="2089"/>
    </row>
    <row r="460" spans="1:13" ht="15.75" customHeight="1">
      <c r="A460" s="2089"/>
      <c r="B460" s="2089"/>
      <c r="C460" s="2089"/>
      <c r="D460" s="2089"/>
      <c r="E460" s="2089"/>
      <c r="F460" s="2089"/>
      <c r="G460" s="2089"/>
      <c r="H460" s="2089"/>
      <c r="I460" s="2089"/>
      <c r="J460" s="2090"/>
      <c r="K460" s="2089"/>
      <c r="L460" s="2089"/>
      <c r="M460" s="2089"/>
    </row>
    <row r="461" spans="1:13" ht="15.75" customHeight="1">
      <c r="A461" s="2089"/>
      <c r="B461" s="2089"/>
      <c r="C461" s="2089"/>
      <c r="D461" s="2089"/>
      <c r="E461" s="2089"/>
      <c r="F461" s="2089"/>
      <c r="G461" s="2089"/>
      <c r="H461" s="2089"/>
      <c r="I461" s="2089"/>
      <c r="J461" s="2090"/>
      <c r="K461" s="2089"/>
      <c r="L461" s="2089"/>
      <c r="M461" s="2089"/>
    </row>
    <row r="462" spans="1:13" ht="15.75" customHeight="1">
      <c r="A462" s="2089"/>
      <c r="B462" s="2089"/>
      <c r="C462" s="2089"/>
      <c r="D462" s="2089"/>
      <c r="E462" s="2089"/>
      <c r="F462" s="2089"/>
      <c r="G462" s="2089"/>
      <c r="H462" s="2089"/>
      <c r="I462" s="2089"/>
      <c r="J462" s="2090"/>
      <c r="K462" s="2089"/>
      <c r="L462" s="2089"/>
      <c r="M462" s="2089"/>
    </row>
    <row r="463" spans="1:13" ht="15.75" customHeight="1">
      <c r="A463" s="2089"/>
      <c r="B463" s="2089"/>
      <c r="C463" s="2089"/>
      <c r="D463" s="2089"/>
      <c r="E463" s="2089"/>
      <c r="F463" s="2089"/>
      <c r="G463" s="2089"/>
      <c r="H463" s="2089"/>
      <c r="I463" s="2089"/>
      <c r="J463" s="2090"/>
      <c r="K463" s="2089"/>
      <c r="L463" s="2089"/>
      <c r="M463" s="2089"/>
    </row>
    <row r="464" spans="1:13" ht="15.75" customHeight="1">
      <c r="A464" s="2089"/>
      <c r="B464" s="2089"/>
      <c r="C464" s="2089"/>
      <c r="D464" s="2089"/>
      <c r="E464" s="2089"/>
      <c r="F464" s="2089"/>
      <c r="G464" s="2089"/>
      <c r="H464" s="2089"/>
      <c r="I464" s="2089"/>
      <c r="J464" s="2090"/>
      <c r="K464" s="2089"/>
      <c r="L464" s="2089"/>
      <c r="M464" s="2089"/>
    </row>
    <row r="465" spans="1:13" ht="15.75" customHeight="1">
      <c r="A465" s="2089"/>
      <c r="B465" s="2089"/>
      <c r="C465" s="2089"/>
      <c r="D465" s="2089"/>
      <c r="E465" s="2089"/>
      <c r="F465" s="2089"/>
      <c r="G465" s="2089"/>
      <c r="H465" s="2089"/>
      <c r="I465" s="2089"/>
      <c r="J465" s="2090"/>
      <c r="K465" s="2089"/>
      <c r="L465" s="2089"/>
      <c r="M465" s="2089"/>
    </row>
    <row r="466" spans="1:13" ht="15.75" customHeight="1">
      <c r="A466" s="2089"/>
      <c r="B466" s="2089"/>
      <c r="C466" s="2089"/>
      <c r="D466" s="2089"/>
      <c r="E466" s="2089"/>
      <c r="F466" s="2089"/>
      <c r="G466" s="2089"/>
      <c r="H466" s="2089"/>
      <c r="I466" s="2089"/>
      <c r="J466" s="2090"/>
      <c r="K466" s="2089"/>
      <c r="L466" s="2089"/>
      <c r="M466" s="2089"/>
    </row>
    <row r="467" spans="1:13" ht="15.75" customHeight="1">
      <c r="A467" s="2089"/>
      <c r="B467" s="2089"/>
      <c r="C467" s="2089"/>
      <c r="D467" s="2089"/>
      <c r="E467" s="2089"/>
      <c r="F467" s="2089"/>
      <c r="G467" s="2089"/>
      <c r="H467" s="2089"/>
      <c r="I467" s="2089"/>
      <c r="J467" s="2090"/>
      <c r="K467" s="2089"/>
      <c r="L467" s="2089"/>
      <c r="M467" s="2089"/>
    </row>
    <row r="468" spans="1:13" ht="15.75" customHeight="1">
      <c r="A468" s="2089"/>
      <c r="B468" s="2089"/>
      <c r="C468" s="2089"/>
      <c r="D468" s="2089"/>
      <c r="E468" s="2089"/>
      <c r="F468" s="2089"/>
      <c r="G468" s="2089"/>
      <c r="H468" s="2089"/>
      <c r="I468" s="2089"/>
      <c r="J468" s="2090"/>
      <c r="K468" s="2089"/>
      <c r="L468" s="2089"/>
      <c r="M468" s="2089"/>
    </row>
    <row r="469" spans="1:13" ht="15.75" customHeight="1">
      <c r="A469" s="2089"/>
      <c r="B469" s="2089"/>
      <c r="C469" s="2089"/>
      <c r="D469" s="2089"/>
      <c r="E469" s="2089"/>
      <c r="F469" s="2089"/>
      <c r="G469" s="2089"/>
      <c r="H469" s="2089"/>
      <c r="I469" s="2089"/>
      <c r="J469" s="2090"/>
      <c r="K469" s="2089"/>
      <c r="L469" s="2089"/>
      <c r="M469" s="2089"/>
    </row>
    <row r="470" spans="1:13" ht="15.75" customHeight="1">
      <c r="A470" s="2089"/>
      <c r="B470" s="2089"/>
      <c r="C470" s="2089"/>
      <c r="D470" s="2089"/>
      <c r="E470" s="2089"/>
      <c r="F470" s="2089"/>
      <c r="G470" s="2089"/>
      <c r="H470" s="2089"/>
      <c r="I470" s="2089"/>
      <c r="J470" s="2090"/>
      <c r="K470" s="2089"/>
      <c r="L470" s="2089"/>
      <c r="M470" s="2089"/>
    </row>
    <row r="471" spans="1:13" ht="15.75" customHeight="1">
      <c r="A471" s="2089"/>
      <c r="B471" s="2089"/>
      <c r="C471" s="2089"/>
      <c r="D471" s="2089"/>
      <c r="E471" s="2089"/>
      <c r="F471" s="2089"/>
      <c r="G471" s="2089"/>
      <c r="H471" s="2089"/>
      <c r="I471" s="2089"/>
      <c r="J471" s="2090"/>
      <c r="K471" s="2089"/>
      <c r="L471" s="2089"/>
      <c r="M471" s="2089"/>
    </row>
    <row r="472" spans="1:13" ht="15.75" customHeight="1">
      <c r="A472" s="2089"/>
      <c r="B472" s="2089"/>
      <c r="C472" s="2089"/>
      <c r="D472" s="2089"/>
      <c r="E472" s="2089"/>
      <c r="F472" s="2089"/>
      <c r="G472" s="2089"/>
      <c r="H472" s="2089"/>
      <c r="I472" s="2089"/>
      <c r="J472" s="2090"/>
      <c r="K472" s="2089"/>
      <c r="L472" s="2089"/>
      <c r="M472" s="2089"/>
    </row>
    <row r="473" spans="1:13" ht="15.75" customHeight="1">
      <c r="A473" s="2089"/>
      <c r="B473" s="2089"/>
      <c r="C473" s="2089"/>
      <c r="D473" s="2089"/>
      <c r="E473" s="2089"/>
      <c r="F473" s="2089"/>
      <c r="G473" s="2089"/>
      <c r="H473" s="2089"/>
      <c r="I473" s="2089"/>
      <c r="J473" s="2090"/>
      <c r="K473" s="2089"/>
      <c r="L473" s="2089"/>
      <c r="M473" s="2089"/>
    </row>
    <row r="474" spans="1:13" ht="15.75" customHeight="1">
      <c r="A474" s="2089"/>
      <c r="B474" s="2089"/>
      <c r="C474" s="2089"/>
      <c r="D474" s="2089"/>
      <c r="E474" s="2089"/>
      <c r="F474" s="2089"/>
      <c r="G474" s="2089"/>
      <c r="H474" s="2089"/>
      <c r="I474" s="2089"/>
      <c r="J474" s="2090"/>
      <c r="K474" s="2089"/>
      <c r="L474" s="2089"/>
      <c r="M474" s="2089"/>
    </row>
    <row r="475" spans="1:13" ht="15.75" customHeight="1">
      <c r="A475" s="2089"/>
      <c r="B475" s="2089"/>
      <c r="C475" s="2089"/>
      <c r="D475" s="2089"/>
      <c r="E475" s="2089"/>
      <c r="F475" s="2089"/>
      <c r="G475" s="2089"/>
      <c r="H475" s="2089"/>
      <c r="I475" s="2089"/>
      <c r="J475" s="2090"/>
      <c r="K475" s="2089"/>
      <c r="L475" s="2089"/>
      <c r="M475" s="2089"/>
    </row>
    <row r="476" spans="1:13" ht="15.75" customHeight="1">
      <c r="A476" s="2089"/>
      <c r="B476" s="2089"/>
      <c r="C476" s="2089"/>
      <c r="D476" s="2089"/>
      <c r="E476" s="2089"/>
      <c r="F476" s="2089"/>
      <c r="G476" s="2089"/>
      <c r="H476" s="2089"/>
      <c r="I476" s="2089"/>
      <c r="J476" s="2090"/>
      <c r="K476" s="2089"/>
      <c r="L476" s="2089"/>
      <c r="M476" s="2089"/>
    </row>
    <row r="477" spans="1:13" ht="15.75" customHeight="1">
      <c r="A477" s="2089"/>
      <c r="B477" s="2089"/>
      <c r="C477" s="2089"/>
      <c r="D477" s="2089"/>
      <c r="E477" s="2089"/>
      <c r="F477" s="2089"/>
      <c r="G477" s="2089"/>
      <c r="H477" s="2089"/>
      <c r="I477" s="2089"/>
      <c r="J477" s="2090"/>
      <c r="K477" s="2089"/>
      <c r="L477" s="2089"/>
      <c r="M477" s="2089"/>
    </row>
    <row r="478" spans="1:13" ht="15.75" customHeight="1">
      <c r="A478" s="2089"/>
      <c r="B478" s="2089"/>
      <c r="C478" s="2089"/>
      <c r="D478" s="2089"/>
      <c r="E478" s="2089"/>
      <c r="F478" s="2089"/>
      <c r="G478" s="2089"/>
      <c r="H478" s="2089"/>
      <c r="I478" s="2089"/>
      <c r="J478" s="2090"/>
      <c r="K478" s="2089"/>
      <c r="L478" s="2089"/>
      <c r="M478" s="2089"/>
    </row>
    <row r="479" spans="1:13" ht="15.75" customHeight="1">
      <c r="A479" s="2089"/>
      <c r="B479" s="2089"/>
      <c r="C479" s="2089"/>
      <c r="D479" s="2089"/>
      <c r="E479" s="2089"/>
      <c r="F479" s="2089"/>
      <c r="G479" s="2089"/>
      <c r="H479" s="2089"/>
      <c r="I479" s="2089"/>
      <c r="J479" s="2090"/>
      <c r="K479" s="2089"/>
      <c r="L479" s="2089"/>
      <c r="M479" s="2089"/>
    </row>
    <row r="480" spans="1:13" ht="15.75" customHeight="1">
      <c r="A480" s="2089"/>
      <c r="B480" s="2089"/>
      <c r="C480" s="2089"/>
      <c r="D480" s="2089"/>
      <c r="E480" s="2089"/>
      <c r="F480" s="2089"/>
      <c r="G480" s="2089"/>
      <c r="H480" s="2089"/>
      <c r="I480" s="2089"/>
      <c r="J480" s="2090"/>
      <c r="K480" s="2089"/>
      <c r="L480" s="2089"/>
      <c r="M480" s="2089"/>
    </row>
    <row r="481" spans="1:13" ht="15.75" customHeight="1">
      <c r="A481" s="2089"/>
      <c r="B481" s="2089"/>
      <c r="C481" s="2089"/>
      <c r="D481" s="2089"/>
      <c r="E481" s="2089"/>
      <c r="F481" s="2089"/>
      <c r="G481" s="2089"/>
      <c r="H481" s="2089"/>
      <c r="I481" s="2089"/>
      <c r="J481" s="2090"/>
      <c r="K481" s="2089"/>
      <c r="L481" s="2089"/>
      <c r="M481" s="2089"/>
    </row>
    <row r="482" spans="1:13" ht="15.75" customHeight="1">
      <c r="A482" s="2089"/>
      <c r="B482" s="2089"/>
      <c r="C482" s="2089"/>
      <c r="D482" s="2089"/>
      <c r="E482" s="2089"/>
      <c r="F482" s="2089"/>
      <c r="G482" s="2089"/>
      <c r="H482" s="2089"/>
      <c r="I482" s="2089"/>
      <c r="J482" s="2090"/>
      <c r="K482" s="2089"/>
      <c r="L482" s="2089"/>
      <c r="M482" s="2089"/>
    </row>
    <row r="483" spans="1:13" ht="15.75" customHeight="1">
      <c r="A483" s="2089"/>
      <c r="B483" s="2089"/>
      <c r="C483" s="2089"/>
      <c r="D483" s="2089"/>
      <c r="E483" s="2089"/>
      <c r="F483" s="2089"/>
      <c r="G483" s="2089"/>
      <c r="H483" s="2089"/>
      <c r="I483" s="2089"/>
      <c r="J483" s="2090"/>
      <c r="K483" s="2089"/>
      <c r="L483" s="2089"/>
      <c r="M483" s="2089"/>
    </row>
    <row r="484" spans="1:13" ht="15.75" customHeight="1">
      <c r="A484" s="2089"/>
      <c r="B484" s="2089"/>
      <c r="C484" s="2089"/>
      <c r="D484" s="2089"/>
      <c r="E484" s="2089"/>
      <c r="F484" s="2089"/>
      <c r="G484" s="2089"/>
      <c r="H484" s="2089"/>
      <c r="I484" s="2089"/>
      <c r="J484" s="2090"/>
      <c r="K484" s="2089"/>
      <c r="L484" s="2089"/>
      <c r="M484" s="2089"/>
    </row>
    <row r="485" spans="1:13" ht="15.75" customHeight="1">
      <c r="A485" s="2089"/>
      <c r="B485" s="2089"/>
      <c r="C485" s="2089"/>
      <c r="D485" s="2089"/>
      <c r="E485" s="2089"/>
      <c r="F485" s="2089"/>
      <c r="G485" s="2089"/>
      <c r="H485" s="2089"/>
      <c r="I485" s="2089"/>
      <c r="J485" s="2090"/>
      <c r="K485" s="2089"/>
      <c r="L485" s="2089"/>
      <c r="M485" s="2089"/>
    </row>
    <row r="486" spans="1:13" ht="15.75" customHeight="1">
      <c r="A486" s="2089"/>
      <c r="B486" s="2089"/>
      <c r="C486" s="2089"/>
      <c r="D486" s="2089"/>
      <c r="E486" s="2089"/>
      <c r="F486" s="2089"/>
      <c r="G486" s="2089"/>
      <c r="H486" s="2089"/>
      <c r="I486" s="2089"/>
      <c r="J486" s="2090"/>
      <c r="K486" s="2089"/>
      <c r="L486" s="2089"/>
      <c r="M486" s="2089"/>
    </row>
    <row r="487" spans="1:13" ht="15.75" customHeight="1">
      <c r="A487" s="2089"/>
      <c r="B487" s="2089"/>
      <c r="C487" s="2089"/>
      <c r="D487" s="2089"/>
      <c r="E487" s="2089"/>
      <c r="F487" s="2089"/>
      <c r="G487" s="2089"/>
      <c r="H487" s="2089"/>
      <c r="I487" s="2089"/>
      <c r="J487" s="2090"/>
      <c r="K487" s="2089"/>
      <c r="L487" s="2089"/>
      <c r="M487" s="2089"/>
    </row>
    <row r="488" spans="1:13" ht="15.75" customHeight="1">
      <c r="A488" s="2089"/>
      <c r="B488" s="2089"/>
      <c r="C488" s="2089"/>
      <c r="D488" s="2089"/>
      <c r="E488" s="2089"/>
      <c r="F488" s="2089"/>
      <c r="G488" s="2089"/>
      <c r="H488" s="2089"/>
      <c r="I488" s="2089"/>
      <c r="J488" s="2090"/>
      <c r="K488" s="2089"/>
      <c r="L488" s="2089"/>
      <c r="M488" s="2089"/>
    </row>
    <row r="489" spans="1:13" ht="15.75" customHeight="1">
      <c r="A489" s="2089"/>
      <c r="B489" s="2089"/>
      <c r="C489" s="2089"/>
      <c r="D489" s="2089"/>
      <c r="E489" s="2089"/>
      <c r="F489" s="2089"/>
      <c r="G489" s="2089"/>
      <c r="H489" s="2089"/>
      <c r="I489" s="2089"/>
      <c r="J489" s="2090"/>
      <c r="K489" s="2089"/>
      <c r="L489" s="2089"/>
      <c r="M489" s="2089"/>
    </row>
    <row r="490" spans="1:13" ht="15.75" customHeight="1">
      <c r="A490" s="2089"/>
      <c r="B490" s="2089"/>
      <c r="C490" s="2089"/>
      <c r="D490" s="2089"/>
      <c r="E490" s="2089"/>
      <c r="F490" s="2089"/>
      <c r="G490" s="2089"/>
      <c r="H490" s="2089"/>
      <c r="I490" s="2089"/>
      <c r="J490" s="2090"/>
      <c r="K490" s="2089"/>
      <c r="L490" s="2089"/>
      <c r="M490" s="2089"/>
    </row>
    <row r="491" spans="1:13" ht="15.75" customHeight="1">
      <c r="A491" s="2089"/>
      <c r="B491" s="2089"/>
      <c r="C491" s="2089"/>
      <c r="D491" s="2089"/>
      <c r="E491" s="2089"/>
      <c r="F491" s="2089"/>
      <c r="G491" s="2089"/>
      <c r="H491" s="2089"/>
      <c r="I491" s="2089"/>
      <c r="J491" s="2090"/>
      <c r="K491" s="2089"/>
      <c r="L491" s="2089"/>
      <c r="M491" s="2089"/>
    </row>
    <row r="492" spans="1:13" ht="15.75" customHeight="1">
      <c r="A492" s="2089"/>
      <c r="B492" s="2089"/>
      <c r="C492" s="2089"/>
      <c r="D492" s="2089"/>
      <c r="E492" s="2089"/>
      <c r="F492" s="2089"/>
      <c r="G492" s="2089"/>
      <c r="H492" s="2089"/>
      <c r="I492" s="2089"/>
      <c r="J492" s="2090"/>
      <c r="K492" s="2089"/>
      <c r="L492" s="2089"/>
      <c r="M492" s="2089"/>
    </row>
    <row r="493" spans="1:13" ht="15.75" customHeight="1">
      <c r="A493" s="2089"/>
      <c r="B493" s="2089"/>
      <c r="C493" s="2089"/>
      <c r="D493" s="2089"/>
      <c r="E493" s="2089"/>
      <c r="F493" s="2089"/>
      <c r="G493" s="2089"/>
      <c r="H493" s="2089"/>
      <c r="I493" s="2089"/>
      <c r="J493" s="2090"/>
      <c r="K493" s="2089"/>
      <c r="L493" s="2089"/>
      <c r="M493" s="2089"/>
    </row>
    <row r="494" spans="1:13" ht="15.75" customHeight="1">
      <c r="A494" s="2089"/>
      <c r="B494" s="2089"/>
      <c r="C494" s="2089"/>
      <c r="D494" s="2089"/>
      <c r="E494" s="2089"/>
      <c r="F494" s="2089"/>
      <c r="G494" s="2089"/>
      <c r="H494" s="2089"/>
      <c r="I494" s="2089"/>
      <c r="J494" s="2090"/>
      <c r="K494" s="2089"/>
      <c r="L494" s="2089"/>
      <c r="M494" s="2089"/>
    </row>
    <row r="495" spans="1:13" ht="15.75" customHeight="1">
      <c r="A495" s="2089"/>
      <c r="B495" s="2089"/>
      <c r="C495" s="2089"/>
      <c r="D495" s="2089"/>
      <c r="E495" s="2089"/>
      <c r="F495" s="2089"/>
      <c r="G495" s="2089"/>
      <c r="H495" s="2089"/>
      <c r="I495" s="2089"/>
      <c r="J495" s="2090"/>
      <c r="K495" s="2089"/>
      <c r="L495" s="2089"/>
      <c r="M495" s="2089"/>
    </row>
    <row r="496" spans="1:13" ht="15.75" customHeight="1">
      <c r="A496" s="2089"/>
      <c r="B496" s="2089"/>
      <c r="C496" s="2089"/>
      <c r="D496" s="2089"/>
      <c r="E496" s="2089"/>
      <c r="F496" s="2089"/>
      <c r="G496" s="2089"/>
      <c r="H496" s="2089"/>
      <c r="I496" s="2089"/>
      <c r="J496" s="2090"/>
      <c r="K496" s="2089"/>
      <c r="L496" s="2089"/>
      <c r="M496" s="2089"/>
    </row>
    <row r="497" spans="1:13" ht="15.75" customHeight="1">
      <c r="A497" s="2089"/>
      <c r="B497" s="2089"/>
      <c r="C497" s="2089"/>
      <c r="D497" s="2089"/>
      <c r="E497" s="2089"/>
      <c r="F497" s="2089"/>
      <c r="G497" s="2089"/>
      <c r="H497" s="2089"/>
      <c r="I497" s="2089"/>
      <c r="J497" s="2090"/>
      <c r="K497" s="2089"/>
      <c r="L497" s="2089"/>
      <c r="M497" s="2089"/>
    </row>
    <row r="498" spans="1:13" ht="15.75" customHeight="1">
      <c r="A498" s="2089"/>
      <c r="B498" s="2089"/>
      <c r="C498" s="2089"/>
      <c r="D498" s="2089"/>
      <c r="E498" s="2089"/>
      <c r="F498" s="2089"/>
      <c r="G498" s="2089"/>
      <c r="H498" s="2089"/>
      <c r="I498" s="2089"/>
      <c r="J498" s="2090"/>
      <c r="K498" s="2089"/>
      <c r="L498" s="2089"/>
      <c r="M498" s="2089"/>
    </row>
    <row r="499" spans="1:13" ht="15.75" customHeight="1">
      <c r="A499" s="2089"/>
      <c r="B499" s="2089"/>
      <c r="C499" s="2089"/>
      <c r="D499" s="2089"/>
      <c r="E499" s="2089"/>
      <c r="F499" s="2089"/>
      <c r="G499" s="2089"/>
      <c r="H499" s="2089"/>
      <c r="I499" s="2089"/>
      <c r="J499" s="2090"/>
      <c r="K499" s="2089"/>
      <c r="L499" s="2089"/>
      <c r="M499" s="2089"/>
    </row>
    <row r="500" spans="1:13" ht="15.75" customHeight="1">
      <c r="A500" s="2089"/>
      <c r="B500" s="2089"/>
      <c r="C500" s="2089"/>
      <c r="D500" s="2089"/>
      <c r="E500" s="2089"/>
      <c r="F500" s="2089"/>
      <c r="G500" s="2089"/>
      <c r="H500" s="2089"/>
      <c r="I500" s="2089"/>
      <c r="J500" s="2090"/>
      <c r="K500" s="2089"/>
      <c r="L500" s="2089"/>
      <c r="M500" s="2089"/>
    </row>
    <row r="501" spans="1:13" ht="15.75" customHeight="1">
      <c r="A501" s="2089"/>
      <c r="B501" s="2089"/>
      <c r="C501" s="2089"/>
      <c r="D501" s="2089"/>
      <c r="E501" s="2089"/>
      <c r="F501" s="2089"/>
      <c r="G501" s="2089"/>
      <c r="H501" s="2089"/>
      <c r="I501" s="2089"/>
      <c r="J501" s="2090"/>
      <c r="K501" s="2089"/>
      <c r="L501" s="2089"/>
      <c r="M501" s="2089"/>
    </row>
    <row r="502" spans="1:13" ht="15.75" customHeight="1">
      <c r="A502" s="2089"/>
      <c r="B502" s="2089"/>
      <c r="C502" s="2089"/>
      <c r="D502" s="2089"/>
      <c r="E502" s="2089"/>
      <c r="F502" s="2089"/>
      <c r="G502" s="2089"/>
      <c r="H502" s="2089"/>
      <c r="I502" s="2089"/>
      <c r="J502" s="2090"/>
      <c r="K502" s="2089"/>
      <c r="L502" s="2089"/>
      <c r="M502" s="2089"/>
    </row>
    <row r="503" spans="1:13" ht="15.75" customHeight="1">
      <c r="A503" s="2089"/>
      <c r="B503" s="2089"/>
      <c r="C503" s="2089"/>
      <c r="D503" s="2089"/>
      <c r="E503" s="2089"/>
      <c r="F503" s="2089"/>
      <c r="G503" s="2089"/>
      <c r="H503" s="2089"/>
      <c r="I503" s="2089"/>
      <c r="J503" s="2090"/>
      <c r="K503" s="2089"/>
      <c r="L503" s="2089"/>
      <c r="M503" s="2089"/>
    </row>
    <row r="504" spans="1:13" ht="15.75" customHeight="1">
      <c r="A504" s="2089"/>
      <c r="B504" s="2089"/>
      <c r="C504" s="2089"/>
      <c r="D504" s="2089"/>
      <c r="E504" s="2089"/>
      <c r="F504" s="2089"/>
      <c r="G504" s="2089"/>
      <c r="H504" s="2089"/>
      <c r="I504" s="2089"/>
      <c r="J504" s="2090"/>
      <c r="K504" s="2089"/>
      <c r="L504" s="2089"/>
      <c r="M504" s="2089"/>
    </row>
    <row r="505" spans="1:13" ht="15.75" customHeight="1">
      <c r="A505" s="2089"/>
      <c r="B505" s="2089"/>
      <c r="C505" s="2089"/>
      <c r="D505" s="2089"/>
      <c r="E505" s="2089"/>
      <c r="F505" s="2089"/>
      <c r="G505" s="2089"/>
      <c r="H505" s="2089"/>
      <c r="I505" s="2089"/>
      <c r="J505" s="2090"/>
      <c r="K505" s="2089"/>
      <c r="L505" s="2089"/>
      <c r="M505" s="2089"/>
    </row>
    <row r="506" spans="1:13" ht="15.75" customHeight="1">
      <c r="A506" s="2089"/>
      <c r="B506" s="2089"/>
      <c r="C506" s="2089"/>
      <c r="D506" s="2089"/>
      <c r="E506" s="2089"/>
      <c r="F506" s="2089"/>
      <c r="G506" s="2089"/>
      <c r="H506" s="2089"/>
      <c r="I506" s="2089"/>
      <c r="J506" s="2090"/>
      <c r="K506" s="2089"/>
      <c r="L506" s="2089"/>
      <c r="M506" s="2089"/>
    </row>
    <row r="507" spans="1:13" ht="15.75" customHeight="1">
      <c r="A507" s="2089"/>
      <c r="B507" s="2089"/>
      <c r="C507" s="2089"/>
      <c r="D507" s="2089"/>
      <c r="E507" s="2089"/>
      <c r="F507" s="2089"/>
      <c r="G507" s="2089"/>
      <c r="H507" s="2089"/>
      <c r="I507" s="2089"/>
      <c r="J507" s="2090"/>
      <c r="K507" s="2089"/>
      <c r="L507" s="2089"/>
      <c r="M507" s="2089"/>
    </row>
    <row r="508" spans="1:13" ht="15.75" customHeight="1">
      <c r="A508" s="2089"/>
      <c r="B508" s="2089"/>
      <c r="C508" s="2089"/>
      <c r="D508" s="2089"/>
      <c r="E508" s="2089"/>
      <c r="F508" s="2089"/>
      <c r="G508" s="2089"/>
      <c r="H508" s="2089"/>
      <c r="I508" s="2089"/>
      <c r="J508" s="2090"/>
      <c r="K508" s="2089"/>
      <c r="L508" s="2089"/>
      <c r="M508" s="2089"/>
    </row>
    <row r="509" spans="1:13" ht="15.75" customHeight="1">
      <c r="A509" s="2089"/>
      <c r="B509" s="2089"/>
      <c r="C509" s="2089"/>
      <c r="D509" s="2089"/>
      <c r="E509" s="2089"/>
      <c r="F509" s="2089"/>
      <c r="G509" s="2089"/>
      <c r="H509" s="2089"/>
      <c r="I509" s="2089"/>
      <c r="J509" s="2090"/>
      <c r="K509" s="2089"/>
      <c r="L509" s="2089"/>
      <c r="M509" s="2089"/>
    </row>
    <row r="510" spans="1:13" ht="15.75" customHeight="1">
      <c r="A510" s="2089"/>
      <c r="B510" s="2089"/>
      <c r="C510" s="2089"/>
      <c r="D510" s="2089"/>
      <c r="E510" s="2089"/>
      <c r="F510" s="2089"/>
      <c r="G510" s="2089"/>
      <c r="H510" s="2089"/>
      <c r="I510" s="2089"/>
      <c r="J510" s="2090"/>
      <c r="K510" s="2089"/>
      <c r="L510" s="2089"/>
      <c r="M510" s="2089"/>
    </row>
    <row r="511" spans="1:13" ht="15.75" customHeight="1">
      <c r="A511" s="2089"/>
      <c r="B511" s="2089"/>
      <c r="C511" s="2089"/>
      <c r="D511" s="2089"/>
      <c r="E511" s="2089"/>
      <c r="F511" s="2089"/>
      <c r="G511" s="2089"/>
      <c r="H511" s="2089"/>
      <c r="I511" s="2089"/>
      <c r="J511" s="2090"/>
      <c r="K511" s="2089"/>
      <c r="L511" s="2089"/>
      <c r="M511" s="2089"/>
    </row>
    <row r="512" spans="1:13" ht="15.75" customHeight="1">
      <c r="A512" s="2089"/>
      <c r="B512" s="2089"/>
      <c r="C512" s="2089"/>
      <c r="D512" s="2089"/>
      <c r="E512" s="2089"/>
      <c r="F512" s="2089"/>
      <c r="G512" s="2089"/>
      <c r="H512" s="2089"/>
      <c r="I512" s="2089"/>
      <c r="J512" s="2090"/>
      <c r="K512" s="2089"/>
      <c r="L512" s="2089"/>
      <c r="M512" s="2089"/>
    </row>
    <row r="513" spans="1:13" ht="15.75" customHeight="1">
      <c r="A513" s="2089"/>
      <c r="B513" s="2089"/>
      <c r="C513" s="2089"/>
      <c r="D513" s="2089"/>
      <c r="E513" s="2089"/>
      <c r="F513" s="2089"/>
      <c r="G513" s="2089"/>
      <c r="H513" s="2089"/>
      <c r="I513" s="2089"/>
      <c r="J513" s="2090"/>
      <c r="K513" s="2089"/>
      <c r="L513" s="2089"/>
      <c r="M513" s="2089"/>
    </row>
    <row r="514" spans="1:13" ht="15.75" customHeight="1">
      <c r="A514" s="2089"/>
      <c r="B514" s="2089"/>
      <c r="C514" s="2089"/>
      <c r="D514" s="2089"/>
      <c r="E514" s="2089"/>
      <c r="F514" s="2089"/>
      <c r="G514" s="2089"/>
      <c r="H514" s="2089"/>
      <c r="I514" s="2089"/>
      <c r="J514" s="2090"/>
      <c r="K514" s="2089"/>
      <c r="L514" s="2089"/>
      <c r="M514" s="2089"/>
    </row>
    <row r="515" spans="1:13" ht="15.75" customHeight="1">
      <c r="A515" s="2089"/>
      <c r="B515" s="2089"/>
      <c r="C515" s="2089"/>
      <c r="D515" s="2089"/>
      <c r="E515" s="2089"/>
      <c r="F515" s="2089"/>
      <c r="G515" s="2089"/>
      <c r="H515" s="2089"/>
      <c r="I515" s="2089"/>
      <c r="J515" s="2090"/>
      <c r="K515" s="2089"/>
      <c r="L515" s="2089"/>
      <c r="M515" s="2089"/>
    </row>
    <row r="516" spans="1:13" ht="15.75" customHeight="1">
      <c r="A516" s="2089"/>
      <c r="B516" s="2089"/>
      <c r="C516" s="2089"/>
      <c r="D516" s="2089"/>
      <c r="E516" s="2089"/>
      <c r="F516" s="2089"/>
      <c r="G516" s="2089"/>
      <c r="H516" s="2089"/>
      <c r="I516" s="2089"/>
      <c r="J516" s="2090"/>
      <c r="K516" s="2089"/>
      <c r="L516" s="2089"/>
      <c r="M516" s="2089"/>
    </row>
    <row r="517" spans="1:13" ht="15.75" customHeight="1">
      <c r="A517" s="2089"/>
      <c r="B517" s="2089"/>
      <c r="C517" s="2089"/>
      <c r="D517" s="2089"/>
      <c r="E517" s="2089"/>
      <c r="F517" s="2089"/>
      <c r="G517" s="2089"/>
      <c r="H517" s="2089"/>
      <c r="I517" s="2089"/>
      <c r="J517" s="2090"/>
      <c r="K517" s="2089"/>
      <c r="L517" s="2089"/>
      <c r="M517" s="2089"/>
    </row>
    <row r="518" spans="1:13" ht="15.75" customHeight="1">
      <c r="A518" s="2089"/>
      <c r="B518" s="2089"/>
      <c r="C518" s="2089"/>
      <c r="D518" s="2089"/>
      <c r="E518" s="2089"/>
      <c r="F518" s="2089"/>
      <c r="G518" s="2089"/>
      <c r="H518" s="2089"/>
      <c r="I518" s="2089"/>
      <c r="J518" s="2090"/>
      <c r="K518" s="2089"/>
      <c r="L518" s="2089"/>
      <c r="M518" s="2089"/>
    </row>
    <row r="519" spans="1:13" ht="15.75" customHeight="1">
      <c r="A519" s="2089"/>
      <c r="B519" s="2089"/>
      <c r="C519" s="2089"/>
      <c r="D519" s="2089"/>
      <c r="E519" s="2089"/>
      <c r="F519" s="2089"/>
      <c r="G519" s="2089"/>
      <c r="H519" s="2089"/>
      <c r="I519" s="2089"/>
      <c r="J519" s="2090"/>
      <c r="K519" s="2089"/>
      <c r="L519" s="2089"/>
      <c r="M519" s="2089"/>
    </row>
    <row r="520" spans="1:13" ht="15.75" customHeight="1">
      <c r="A520" s="2089"/>
      <c r="B520" s="2089"/>
      <c r="C520" s="2089"/>
      <c r="D520" s="2089"/>
      <c r="E520" s="2089"/>
      <c r="F520" s="2089"/>
      <c r="G520" s="2089"/>
      <c r="H520" s="2089"/>
      <c r="I520" s="2089"/>
      <c r="J520" s="2090"/>
      <c r="K520" s="2089"/>
      <c r="L520" s="2089"/>
      <c r="M520" s="2089"/>
    </row>
    <row r="521" spans="1:13" ht="15.75" customHeight="1">
      <c r="A521" s="2089"/>
      <c r="B521" s="2089"/>
      <c r="C521" s="2089"/>
      <c r="D521" s="2089"/>
      <c r="E521" s="2089"/>
      <c r="F521" s="2089"/>
      <c r="G521" s="2089"/>
      <c r="H521" s="2089"/>
      <c r="I521" s="2089"/>
      <c r="J521" s="2090"/>
      <c r="K521" s="2089"/>
      <c r="L521" s="2089"/>
      <c r="M521" s="2089"/>
    </row>
    <row r="522" spans="1:13" ht="15.75" customHeight="1">
      <c r="A522" s="2089"/>
      <c r="B522" s="2089"/>
      <c r="C522" s="2089"/>
      <c r="D522" s="2089"/>
      <c r="E522" s="2089"/>
      <c r="F522" s="2089"/>
      <c r="G522" s="2089"/>
      <c r="H522" s="2089"/>
      <c r="I522" s="2089"/>
      <c r="J522" s="2090"/>
      <c r="K522" s="2089"/>
      <c r="L522" s="2089"/>
      <c r="M522" s="2089"/>
    </row>
    <row r="523" spans="1:13" ht="15.75" customHeight="1">
      <c r="A523" s="2089"/>
      <c r="B523" s="2089"/>
      <c r="C523" s="2089"/>
      <c r="D523" s="2089"/>
      <c r="E523" s="2089"/>
      <c r="F523" s="2089"/>
      <c r="G523" s="2089"/>
      <c r="H523" s="2089"/>
      <c r="I523" s="2089"/>
      <c r="J523" s="2090"/>
      <c r="K523" s="2089"/>
      <c r="L523" s="2089"/>
      <c r="M523" s="2089"/>
    </row>
    <row r="524" spans="1:13" ht="15.75" customHeight="1">
      <c r="A524" s="2089"/>
      <c r="B524" s="2089"/>
      <c r="C524" s="2089"/>
      <c r="D524" s="2089"/>
      <c r="E524" s="2089"/>
      <c r="F524" s="2089"/>
      <c r="G524" s="2089"/>
      <c r="H524" s="2089"/>
      <c r="I524" s="2089"/>
      <c r="J524" s="2090"/>
      <c r="K524" s="2089"/>
      <c r="L524" s="2089"/>
      <c r="M524" s="2089"/>
    </row>
    <row r="525" spans="1:13" ht="15.75" customHeight="1">
      <c r="A525" s="2089"/>
      <c r="B525" s="2089"/>
      <c r="C525" s="2089"/>
      <c r="D525" s="2089"/>
      <c r="E525" s="2089"/>
      <c r="F525" s="2089"/>
      <c r="G525" s="2089"/>
      <c r="H525" s="2089"/>
      <c r="I525" s="2089"/>
      <c r="J525" s="2090"/>
      <c r="K525" s="2089"/>
      <c r="L525" s="2089"/>
      <c r="M525" s="2089"/>
    </row>
    <row r="526" spans="1:13" ht="15.75" customHeight="1">
      <c r="A526" s="2089"/>
      <c r="B526" s="2089"/>
      <c r="C526" s="2089"/>
      <c r="D526" s="2089"/>
      <c r="E526" s="2089"/>
      <c r="F526" s="2089"/>
      <c r="G526" s="2089"/>
      <c r="H526" s="2089"/>
      <c r="I526" s="2089"/>
      <c r="J526" s="2090"/>
      <c r="K526" s="2089"/>
      <c r="L526" s="2089"/>
      <c r="M526" s="2089"/>
    </row>
    <row r="527" spans="1:13" ht="15.75" customHeight="1">
      <c r="A527" s="2089"/>
      <c r="B527" s="2089"/>
      <c r="C527" s="2089"/>
      <c r="D527" s="2089"/>
      <c r="E527" s="2089"/>
      <c r="F527" s="2089"/>
      <c r="G527" s="2089"/>
      <c r="H527" s="2089"/>
      <c r="I527" s="2089"/>
      <c r="J527" s="2090"/>
      <c r="K527" s="2089"/>
      <c r="L527" s="2089"/>
      <c r="M527" s="2089"/>
    </row>
    <row r="528" spans="1:13" ht="15.75" customHeight="1">
      <c r="A528" s="2089"/>
      <c r="B528" s="2089"/>
      <c r="C528" s="2089"/>
      <c r="D528" s="2089"/>
      <c r="E528" s="2089"/>
      <c r="F528" s="2089"/>
      <c r="G528" s="2089"/>
      <c r="H528" s="2089"/>
      <c r="I528" s="2089"/>
      <c r="J528" s="2090"/>
      <c r="K528" s="2089"/>
      <c r="L528" s="2089"/>
      <c r="M528" s="2089"/>
    </row>
    <row r="529" spans="1:13" ht="15.75" customHeight="1">
      <c r="A529" s="2089"/>
      <c r="B529" s="2089"/>
      <c r="C529" s="2089"/>
      <c r="D529" s="2089"/>
      <c r="E529" s="2089"/>
      <c r="F529" s="2089"/>
      <c r="G529" s="2089"/>
      <c r="H529" s="2089"/>
      <c r="I529" s="2089"/>
      <c r="J529" s="2090"/>
      <c r="K529" s="2089"/>
      <c r="L529" s="2089"/>
      <c r="M529" s="2089"/>
    </row>
    <row r="530" spans="1:13" ht="15.75" customHeight="1">
      <c r="A530" s="2089"/>
      <c r="B530" s="2089"/>
      <c r="C530" s="2089"/>
      <c r="D530" s="2089"/>
      <c r="E530" s="2089"/>
      <c r="F530" s="2089"/>
      <c r="G530" s="2089"/>
      <c r="H530" s="2089"/>
      <c r="I530" s="2089"/>
      <c r="J530" s="2090"/>
      <c r="K530" s="2089"/>
      <c r="L530" s="2089"/>
      <c r="M530" s="2089"/>
    </row>
    <row r="531" spans="1:13" ht="15.75" customHeight="1">
      <c r="A531" s="2089"/>
      <c r="B531" s="2089"/>
      <c r="C531" s="2089"/>
      <c r="D531" s="2089"/>
      <c r="E531" s="2089"/>
      <c r="F531" s="2089"/>
      <c r="G531" s="2089"/>
      <c r="H531" s="2089"/>
      <c r="I531" s="2089"/>
      <c r="J531" s="2090"/>
      <c r="K531" s="2089"/>
      <c r="L531" s="2089"/>
      <c r="M531" s="2089"/>
    </row>
    <row r="532" spans="1:13" ht="15.75" customHeight="1">
      <c r="A532" s="2089"/>
      <c r="B532" s="2089"/>
      <c r="C532" s="2089"/>
      <c r="D532" s="2089"/>
      <c r="E532" s="2089"/>
      <c r="F532" s="2089"/>
      <c r="G532" s="2089"/>
      <c r="H532" s="2089"/>
      <c r="I532" s="2089"/>
      <c r="J532" s="2090"/>
      <c r="K532" s="2089"/>
      <c r="L532" s="2089"/>
      <c r="M532" s="2089"/>
    </row>
    <row r="533" spans="1:13" ht="15.75" customHeight="1">
      <c r="A533" s="2089"/>
      <c r="B533" s="2089"/>
      <c r="C533" s="2089"/>
      <c r="D533" s="2089"/>
      <c r="E533" s="2089"/>
      <c r="F533" s="2089"/>
      <c r="G533" s="2089"/>
      <c r="H533" s="2089"/>
      <c r="I533" s="2089"/>
      <c r="J533" s="2090"/>
      <c r="K533" s="2089"/>
      <c r="L533" s="2089"/>
      <c r="M533" s="2089"/>
    </row>
    <row r="534" spans="1:13" ht="15.75" customHeight="1">
      <c r="A534" s="2089"/>
      <c r="B534" s="2089"/>
      <c r="C534" s="2089"/>
      <c r="D534" s="2089"/>
      <c r="E534" s="2089"/>
      <c r="F534" s="2089"/>
      <c r="G534" s="2089"/>
      <c r="H534" s="2089"/>
      <c r="I534" s="2089"/>
      <c r="J534" s="2090"/>
      <c r="K534" s="2089"/>
      <c r="L534" s="2089"/>
      <c r="M534" s="2089"/>
    </row>
    <row r="535" spans="1:13" ht="15.75" customHeight="1">
      <c r="A535" s="2089"/>
      <c r="B535" s="2089"/>
      <c r="C535" s="2089"/>
      <c r="D535" s="2089"/>
      <c r="E535" s="2089"/>
      <c r="F535" s="2089"/>
      <c r="G535" s="2089"/>
      <c r="H535" s="2089"/>
      <c r="I535" s="2089"/>
      <c r="J535" s="2090"/>
      <c r="K535" s="2089"/>
      <c r="L535" s="2089"/>
      <c r="M535" s="2089"/>
    </row>
    <row r="536" spans="1:13" ht="15.75" customHeight="1">
      <c r="A536" s="2089"/>
      <c r="B536" s="2089"/>
      <c r="C536" s="2089"/>
      <c r="D536" s="2089"/>
      <c r="E536" s="2089"/>
      <c r="F536" s="2089"/>
      <c r="G536" s="2089"/>
      <c r="H536" s="2089"/>
      <c r="I536" s="2089"/>
      <c r="J536" s="2090"/>
      <c r="K536" s="2089"/>
      <c r="L536" s="2089"/>
      <c r="M536" s="2089"/>
    </row>
    <row r="537" spans="1:13" ht="15.75" customHeight="1">
      <c r="A537" s="2089"/>
      <c r="B537" s="2089"/>
      <c r="C537" s="2089"/>
      <c r="D537" s="2089"/>
      <c r="E537" s="2089"/>
      <c r="F537" s="2089"/>
      <c r="G537" s="2089"/>
      <c r="H537" s="2089"/>
      <c r="I537" s="2089"/>
      <c r="J537" s="2090"/>
      <c r="K537" s="2089"/>
      <c r="L537" s="2089"/>
      <c r="M537" s="2089"/>
    </row>
    <row r="538" spans="1:13" ht="15.75" customHeight="1">
      <c r="A538" s="2089"/>
      <c r="B538" s="2089"/>
      <c r="C538" s="2089"/>
      <c r="D538" s="2089"/>
      <c r="E538" s="2089"/>
      <c r="F538" s="2089"/>
      <c r="G538" s="2089"/>
      <c r="H538" s="2089"/>
      <c r="I538" s="2089"/>
      <c r="J538" s="2090"/>
      <c r="K538" s="2089"/>
      <c r="L538" s="2089"/>
      <c r="M538" s="2089"/>
    </row>
    <row r="539" spans="1:13" ht="15.75" customHeight="1">
      <c r="A539" s="2089"/>
      <c r="B539" s="2089"/>
      <c r="C539" s="2089"/>
      <c r="D539" s="2089"/>
      <c r="E539" s="2089"/>
      <c r="F539" s="2089"/>
      <c r="G539" s="2089"/>
      <c r="H539" s="2089"/>
      <c r="I539" s="2089"/>
      <c r="J539" s="2090"/>
      <c r="K539" s="2089"/>
      <c r="L539" s="2089"/>
      <c r="M539" s="2089"/>
    </row>
    <row r="540" spans="1:13" ht="15.75" customHeight="1">
      <c r="A540" s="2089"/>
      <c r="B540" s="2089"/>
      <c r="C540" s="2089"/>
      <c r="D540" s="2089"/>
      <c r="E540" s="2089"/>
      <c r="F540" s="2089"/>
      <c r="G540" s="2089"/>
      <c r="H540" s="2089"/>
      <c r="I540" s="2089"/>
      <c r="J540" s="2090"/>
      <c r="K540" s="2089"/>
      <c r="L540" s="2089"/>
      <c r="M540" s="2089"/>
    </row>
    <row r="541" spans="1:13" ht="15.75" customHeight="1">
      <c r="A541" s="2089"/>
      <c r="B541" s="2089"/>
      <c r="C541" s="2089"/>
      <c r="D541" s="2089"/>
      <c r="E541" s="2089"/>
      <c r="F541" s="2089"/>
      <c r="G541" s="2089"/>
      <c r="H541" s="2089"/>
      <c r="I541" s="2089"/>
      <c r="J541" s="2090"/>
      <c r="K541" s="2089"/>
      <c r="L541" s="2089"/>
      <c r="M541" s="2089"/>
    </row>
    <row r="542" spans="1:13" ht="15.75" customHeight="1">
      <c r="A542" s="2089"/>
      <c r="B542" s="2089"/>
      <c r="C542" s="2089"/>
      <c r="D542" s="2089"/>
      <c r="E542" s="2089"/>
      <c r="F542" s="2089"/>
      <c r="G542" s="2089"/>
      <c r="H542" s="2089"/>
      <c r="I542" s="2089"/>
      <c r="J542" s="2090"/>
      <c r="K542" s="2089"/>
      <c r="L542" s="2089"/>
      <c r="M542" s="2089"/>
    </row>
    <row r="543" spans="1:13" ht="15.75" customHeight="1">
      <c r="A543" s="2089"/>
      <c r="B543" s="2089"/>
      <c r="C543" s="2089"/>
      <c r="D543" s="2089"/>
      <c r="E543" s="2089"/>
      <c r="F543" s="2089"/>
      <c r="G543" s="2089"/>
      <c r="H543" s="2089"/>
      <c r="I543" s="2089"/>
      <c r="J543" s="2090"/>
      <c r="K543" s="2089"/>
      <c r="L543" s="2089"/>
      <c r="M543" s="2089"/>
    </row>
    <row r="544" spans="1:13" ht="15.75" customHeight="1">
      <c r="A544" s="2089"/>
      <c r="B544" s="2089"/>
      <c r="C544" s="2089"/>
      <c r="D544" s="2089"/>
      <c r="E544" s="2089"/>
      <c r="F544" s="2089"/>
      <c r="G544" s="2089"/>
      <c r="H544" s="2089"/>
      <c r="I544" s="2089"/>
      <c r="J544" s="2090"/>
      <c r="K544" s="2089"/>
      <c r="L544" s="2089"/>
      <c r="M544" s="2089"/>
    </row>
    <row r="545" spans="1:13" ht="15.75" customHeight="1">
      <c r="A545" s="2089"/>
      <c r="B545" s="2089"/>
      <c r="C545" s="2089"/>
      <c r="D545" s="2089"/>
      <c r="E545" s="2089"/>
      <c r="F545" s="2089"/>
      <c r="G545" s="2089"/>
      <c r="H545" s="2089"/>
      <c r="I545" s="2089"/>
      <c r="J545" s="2090"/>
      <c r="K545" s="2089"/>
      <c r="L545" s="2089"/>
      <c r="M545" s="2089"/>
    </row>
    <row r="546" spans="1:13" ht="15.75" customHeight="1">
      <c r="A546" s="2089"/>
      <c r="B546" s="2089"/>
      <c r="C546" s="2089"/>
      <c r="D546" s="2089"/>
      <c r="E546" s="2089"/>
      <c r="F546" s="2089"/>
      <c r="G546" s="2089"/>
      <c r="H546" s="2089"/>
      <c r="I546" s="2089"/>
      <c r="J546" s="2090"/>
      <c r="K546" s="2089"/>
      <c r="L546" s="2089"/>
      <c r="M546" s="2089"/>
    </row>
    <row r="547" spans="1:13" ht="15.75" customHeight="1">
      <c r="A547" s="2089"/>
      <c r="B547" s="2089"/>
      <c r="C547" s="2089"/>
      <c r="D547" s="2089"/>
      <c r="E547" s="2089"/>
      <c r="F547" s="2089"/>
      <c r="G547" s="2089"/>
      <c r="H547" s="2089"/>
      <c r="I547" s="2089"/>
      <c r="J547" s="2090"/>
      <c r="K547" s="2089"/>
      <c r="L547" s="2089"/>
      <c r="M547" s="2089"/>
    </row>
    <row r="548" spans="1:13" ht="15.75" customHeight="1">
      <c r="A548" s="2089"/>
      <c r="B548" s="2089"/>
      <c r="C548" s="2089"/>
      <c r="D548" s="2089"/>
      <c r="E548" s="2089"/>
      <c r="F548" s="2089"/>
      <c r="G548" s="2089"/>
      <c r="H548" s="2089"/>
      <c r="I548" s="2089"/>
      <c r="J548" s="2090"/>
      <c r="K548" s="2089"/>
      <c r="L548" s="2089"/>
      <c r="M548" s="2089"/>
    </row>
    <row r="549" spans="1:13" ht="15.75" customHeight="1">
      <c r="A549" s="2089"/>
      <c r="B549" s="2089"/>
      <c r="C549" s="2089"/>
      <c r="D549" s="2089"/>
      <c r="E549" s="2089"/>
      <c r="F549" s="2089"/>
      <c r="G549" s="2089"/>
      <c r="H549" s="2089"/>
      <c r="I549" s="2089"/>
      <c r="J549" s="2090"/>
      <c r="K549" s="2089"/>
      <c r="L549" s="2089"/>
      <c r="M549" s="2089"/>
    </row>
    <row r="550" spans="1:13" ht="15.75" customHeight="1">
      <c r="A550" s="2089"/>
      <c r="B550" s="2089"/>
      <c r="C550" s="2089"/>
      <c r="D550" s="2089"/>
      <c r="E550" s="2089"/>
      <c r="F550" s="2089"/>
      <c r="G550" s="2089"/>
      <c r="H550" s="2089"/>
      <c r="I550" s="2089"/>
      <c r="J550" s="2090"/>
      <c r="K550" s="2089"/>
      <c r="L550" s="2089"/>
      <c r="M550" s="2089"/>
    </row>
    <row r="551" spans="1:13" ht="15.75" customHeight="1">
      <c r="A551" s="2089"/>
      <c r="B551" s="2089"/>
      <c r="C551" s="2089"/>
      <c r="D551" s="2089"/>
      <c r="E551" s="2089"/>
      <c r="F551" s="2089"/>
      <c r="G551" s="2089"/>
      <c r="H551" s="2089"/>
      <c r="I551" s="2089"/>
      <c r="J551" s="2090"/>
      <c r="K551" s="2089"/>
      <c r="L551" s="2089"/>
      <c r="M551" s="2089"/>
    </row>
    <row r="552" spans="1:13" ht="15.75" customHeight="1">
      <c r="A552" s="2089"/>
      <c r="B552" s="2089"/>
      <c r="C552" s="2089"/>
      <c r="D552" s="2089"/>
      <c r="E552" s="2089"/>
      <c r="F552" s="2089"/>
      <c r="G552" s="2089"/>
      <c r="H552" s="2089"/>
      <c r="I552" s="2089"/>
      <c r="J552" s="2090"/>
      <c r="K552" s="2089"/>
      <c r="L552" s="2089"/>
      <c r="M552" s="2089"/>
    </row>
    <row r="553" spans="1:13" ht="15.75" customHeight="1">
      <c r="A553" s="2089"/>
      <c r="B553" s="2089"/>
      <c r="C553" s="2089"/>
      <c r="D553" s="2089"/>
      <c r="E553" s="2089"/>
      <c r="F553" s="2089"/>
      <c r="G553" s="2089"/>
      <c r="H553" s="2089"/>
      <c r="I553" s="2089"/>
      <c r="J553" s="2090"/>
      <c r="K553" s="2089"/>
      <c r="L553" s="2089"/>
      <c r="M553" s="2089"/>
    </row>
    <row r="554" spans="1:13" ht="15.75" customHeight="1">
      <c r="A554" s="2089"/>
      <c r="B554" s="2089"/>
      <c r="C554" s="2089"/>
      <c r="D554" s="2089"/>
      <c r="E554" s="2089"/>
      <c r="F554" s="2089"/>
      <c r="G554" s="2089"/>
      <c r="H554" s="2089"/>
      <c r="I554" s="2089"/>
      <c r="J554" s="2090"/>
      <c r="K554" s="2089"/>
      <c r="L554" s="2089"/>
      <c r="M554" s="2089"/>
    </row>
    <row r="555" spans="1:13" ht="15.75" customHeight="1">
      <c r="A555" s="2089"/>
      <c r="B555" s="2089"/>
      <c r="C555" s="2089"/>
      <c r="D555" s="2089"/>
      <c r="E555" s="2089"/>
      <c r="F555" s="2089"/>
      <c r="G555" s="2089"/>
      <c r="H555" s="2089"/>
      <c r="I555" s="2089"/>
      <c r="J555" s="2090"/>
      <c r="K555" s="2089"/>
      <c r="L555" s="2089"/>
      <c r="M555" s="2089"/>
    </row>
    <row r="556" spans="1:13" ht="15.75" customHeight="1">
      <c r="A556" s="2089"/>
      <c r="B556" s="2089"/>
      <c r="C556" s="2089"/>
      <c r="D556" s="2089"/>
      <c r="E556" s="2089"/>
      <c r="F556" s="2089"/>
      <c r="G556" s="2089"/>
      <c r="H556" s="2089"/>
      <c r="I556" s="2089"/>
      <c r="J556" s="2090"/>
      <c r="K556" s="2089"/>
      <c r="L556" s="2089"/>
      <c r="M556" s="2089"/>
    </row>
    <row r="557" spans="1:13" ht="15.75" customHeight="1">
      <c r="A557" s="2089"/>
      <c r="B557" s="2089"/>
      <c r="C557" s="2089"/>
      <c r="D557" s="2089"/>
      <c r="E557" s="2089"/>
      <c r="F557" s="2089"/>
      <c r="G557" s="2089"/>
      <c r="H557" s="2089"/>
      <c r="I557" s="2089"/>
      <c r="J557" s="2090"/>
      <c r="K557" s="2089"/>
      <c r="L557" s="2089"/>
      <c r="M557" s="2089"/>
    </row>
    <row r="558" spans="1:13" ht="15.75" customHeight="1">
      <c r="A558" s="2089"/>
      <c r="B558" s="2089"/>
      <c r="C558" s="2089"/>
      <c r="D558" s="2089"/>
      <c r="E558" s="2089"/>
      <c r="F558" s="2089"/>
      <c r="G558" s="2089"/>
      <c r="H558" s="2089"/>
      <c r="I558" s="2089"/>
      <c r="J558" s="2090"/>
      <c r="K558" s="2089"/>
      <c r="L558" s="2089"/>
      <c r="M558" s="2089"/>
    </row>
    <row r="559" spans="1:13" ht="15.75" customHeight="1">
      <c r="A559" s="2089"/>
      <c r="B559" s="2089"/>
      <c r="C559" s="2089"/>
      <c r="D559" s="2089"/>
      <c r="E559" s="2089"/>
      <c r="F559" s="2089"/>
      <c r="G559" s="2089"/>
      <c r="H559" s="2089"/>
      <c r="I559" s="2089"/>
      <c r="J559" s="2090"/>
      <c r="K559" s="2089"/>
      <c r="L559" s="2089"/>
      <c r="M559" s="2089"/>
    </row>
    <row r="560" spans="1:13" ht="15.75" customHeight="1">
      <c r="A560" s="2089"/>
      <c r="B560" s="2089"/>
      <c r="C560" s="2089"/>
      <c r="D560" s="2089"/>
      <c r="E560" s="2089"/>
      <c r="F560" s="2089"/>
      <c r="G560" s="2089"/>
      <c r="H560" s="2089"/>
      <c r="I560" s="2089"/>
      <c r="J560" s="2090"/>
      <c r="K560" s="2089"/>
      <c r="L560" s="2089"/>
      <c r="M560" s="2089"/>
    </row>
    <row r="561" spans="1:13" ht="15.75" customHeight="1">
      <c r="A561" s="2089"/>
      <c r="B561" s="2089"/>
      <c r="C561" s="2089"/>
      <c r="D561" s="2089"/>
      <c r="E561" s="2089"/>
      <c r="F561" s="2089"/>
      <c r="G561" s="2089"/>
      <c r="H561" s="2089"/>
      <c r="I561" s="2089"/>
      <c r="J561" s="2090"/>
      <c r="K561" s="2089"/>
      <c r="L561" s="2089"/>
      <c r="M561" s="2089"/>
    </row>
    <row r="562" spans="1:13" ht="15.75" customHeight="1">
      <c r="A562" s="2089"/>
      <c r="B562" s="2089"/>
      <c r="C562" s="2089"/>
      <c r="D562" s="2089"/>
      <c r="E562" s="2089"/>
      <c r="F562" s="2089"/>
      <c r="G562" s="2089"/>
      <c r="H562" s="2089"/>
      <c r="I562" s="2089"/>
      <c r="J562" s="2090"/>
      <c r="K562" s="2089"/>
      <c r="L562" s="2089"/>
      <c r="M562" s="2089"/>
    </row>
    <row r="563" spans="1:13" ht="15.75" customHeight="1">
      <c r="A563" s="2089"/>
      <c r="B563" s="2089"/>
      <c r="C563" s="2089"/>
      <c r="D563" s="2089"/>
      <c r="E563" s="2089"/>
      <c r="F563" s="2089"/>
      <c r="G563" s="2089"/>
      <c r="H563" s="2089"/>
      <c r="I563" s="2089"/>
      <c r="J563" s="2090"/>
      <c r="K563" s="2089"/>
      <c r="L563" s="2089"/>
      <c r="M563" s="2089"/>
    </row>
    <row r="564" spans="1:13" ht="15.75" customHeight="1">
      <c r="A564" s="2089"/>
      <c r="B564" s="2089"/>
      <c r="C564" s="2089"/>
      <c r="D564" s="2089"/>
      <c r="E564" s="2089"/>
      <c r="F564" s="2089"/>
      <c r="G564" s="2089"/>
      <c r="H564" s="2089"/>
      <c r="I564" s="2089"/>
      <c r="J564" s="2090"/>
      <c r="K564" s="2089"/>
      <c r="L564" s="2089"/>
      <c r="M564" s="2089"/>
    </row>
    <row r="565" spans="1:13" ht="15.75" customHeight="1">
      <c r="A565" s="2089"/>
      <c r="B565" s="2089"/>
      <c r="C565" s="2089"/>
      <c r="D565" s="2089"/>
      <c r="E565" s="2089"/>
      <c r="F565" s="2089"/>
      <c r="G565" s="2089"/>
      <c r="H565" s="2089"/>
      <c r="I565" s="2089"/>
      <c r="J565" s="2090"/>
      <c r="K565" s="2089"/>
      <c r="L565" s="2089"/>
      <c r="M565" s="2089"/>
    </row>
    <row r="566" spans="1:13" ht="15.75" customHeight="1">
      <c r="A566" s="2089"/>
      <c r="B566" s="2089"/>
      <c r="C566" s="2089"/>
      <c r="D566" s="2089"/>
      <c r="E566" s="2089"/>
      <c r="F566" s="2089"/>
      <c r="G566" s="2089"/>
      <c r="H566" s="2089"/>
      <c r="I566" s="2089"/>
      <c r="J566" s="2090"/>
      <c r="K566" s="2089"/>
      <c r="L566" s="2089"/>
      <c r="M566" s="2089"/>
    </row>
    <row r="567" spans="1:13" ht="15.75" customHeight="1">
      <c r="A567" s="2089"/>
      <c r="B567" s="2089"/>
      <c r="C567" s="2089"/>
      <c r="D567" s="2089"/>
      <c r="E567" s="2089"/>
      <c r="F567" s="2089"/>
      <c r="G567" s="2089"/>
      <c r="H567" s="2089"/>
      <c r="I567" s="2089"/>
      <c r="J567" s="2090"/>
      <c r="K567" s="2089"/>
      <c r="L567" s="2089"/>
      <c r="M567" s="2089"/>
    </row>
    <row r="568" spans="1:13" ht="15.75" customHeight="1">
      <c r="A568" s="2089"/>
      <c r="B568" s="2089"/>
      <c r="C568" s="2089"/>
      <c r="D568" s="2089"/>
      <c r="E568" s="2089"/>
      <c r="F568" s="2089"/>
      <c r="G568" s="2089"/>
      <c r="H568" s="2089"/>
      <c r="I568" s="2089"/>
      <c r="J568" s="2090"/>
      <c r="K568" s="2089"/>
      <c r="L568" s="2089"/>
      <c r="M568" s="2089"/>
    </row>
    <row r="569" spans="1:13" ht="15.75" customHeight="1">
      <c r="A569" s="2089"/>
      <c r="B569" s="2089"/>
      <c r="C569" s="2089"/>
      <c r="D569" s="2089"/>
      <c r="E569" s="2089"/>
      <c r="F569" s="2089"/>
      <c r="G569" s="2089"/>
      <c r="H569" s="2089"/>
      <c r="I569" s="2089"/>
      <c r="J569" s="2090"/>
      <c r="K569" s="2089"/>
      <c r="L569" s="2089"/>
      <c r="M569" s="2089"/>
    </row>
    <row r="570" spans="1:13" ht="15.75" customHeight="1">
      <c r="A570" s="2089"/>
      <c r="B570" s="2089"/>
      <c r="C570" s="2089"/>
      <c r="D570" s="2089"/>
      <c r="E570" s="2089"/>
      <c r="F570" s="2089"/>
      <c r="G570" s="2089"/>
      <c r="H570" s="2089"/>
      <c r="I570" s="2089"/>
      <c r="J570" s="2090"/>
      <c r="K570" s="2089"/>
      <c r="L570" s="2089"/>
      <c r="M570" s="2089"/>
    </row>
    <row r="571" spans="1:13" ht="15.75" customHeight="1">
      <c r="A571" s="2089"/>
      <c r="B571" s="2089"/>
      <c r="C571" s="2089"/>
      <c r="D571" s="2089"/>
      <c r="E571" s="2089"/>
      <c r="F571" s="2089"/>
      <c r="G571" s="2089"/>
      <c r="H571" s="2089"/>
      <c r="I571" s="2089"/>
      <c r="J571" s="2090"/>
      <c r="K571" s="2089"/>
      <c r="L571" s="2089"/>
      <c r="M571" s="2089"/>
    </row>
    <row r="572" spans="1:13" ht="15.75" customHeight="1">
      <c r="A572" s="2089"/>
      <c r="B572" s="2089"/>
      <c r="C572" s="2089"/>
      <c r="D572" s="2089"/>
      <c r="E572" s="2089"/>
      <c r="F572" s="2089"/>
      <c r="G572" s="2089"/>
      <c r="H572" s="2089"/>
      <c r="I572" s="2089"/>
      <c r="J572" s="2090"/>
      <c r="K572" s="2089"/>
      <c r="L572" s="2089"/>
      <c r="M572" s="2089"/>
    </row>
    <row r="573" spans="1:13" ht="15.75" customHeight="1">
      <c r="A573" s="2089"/>
      <c r="B573" s="2089"/>
      <c r="C573" s="2089"/>
      <c r="D573" s="2089"/>
      <c r="E573" s="2089"/>
      <c r="F573" s="2089"/>
      <c r="G573" s="2089"/>
      <c r="H573" s="2089"/>
      <c r="I573" s="2089"/>
      <c r="J573" s="2090"/>
      <c r="K573" s="2089"/>
      <c r="L573" s="2089"/>
      <c r="M573" s="2089"/>
    </row>
    <row r="574" spans="1:13" ht="15.75" customHeight="1">
      <c r="A574" s="2089"/>
      <c r="B574" s="2089"/>
      <c r="C574" s="2089"/>
      <c r="D574" s="2089"/>
      <c r="E574" s="2089"/>
      <c r="F574" s="2089"/>
      <c r="G574" s="2089"/>
      <c r="H574" s="2089"/>
      <c r="I574" s="2089"/>
      <c r="J574" s="2090"/>
      <c r="K574" s="2089"/>
      <c r="L574" s="2089"/>
      <c r="M574" s="2089"/>
    </row>
    <row r="575" spans="1:13" ht="15.75" customHeight="1">
      <c r="A575" s="2089"/>
      <c r="B575" s="2089"/>
      <c r="C575" s="2089"/>
      <c r="D575" s="2089"/>
      <c r="E575" s="2089"/>
      <c r="F575" s="2089"/>
      <c r="G575" s="2089"/>
      <c r="H575" s="2089"/>
      <c r="I575" s="2089"/>
      <c r="J575" s="2090"/>
      <c r="K575" s="2089"/>
      <c r="L575" s="2089"/>
      <c r="M575" s="2089"/>
    </row>
    <row r="576" spans="1:13" ht="15.75" customHeight="1">
      <c r="A576" s="2089"/>
      <c r="B576" s="2089"/>
      <c r="C576" s="2089"/>
      <c r="D576" s="2089"/>
      <c r="E576" s="2089"/>
      <c r="F576" s="2089"/>
      <c r="G576" s="2089"/>
      <c r="H576" s="2089"/>
      <c r="I576" s="2089"/>
      <c r="J576" s="2090"/>
      <c r="K576" s="2089"/>
      <c r="L576" s="2089"/>
      <c r="M576" s="2089"/>
    </row>
    <row r="577" spans="1:13" ht="15.75" customHeight="1">
      <c r="A577" s="2089"/>
      <c r="B577" s="2089"/>
      <c r="C577" s="2089"/>
      <c r="D577" s="2089"/>
      <c r="E577" s="2089"/>
      <c r="F577" s="2089"/>
      <c r="G577" s="2089"/>
      <c r="H577" s="2089"/>
      <c r="I577" s="2089"/>
      <c r="J577" s="2090"/>
      <c r="K577" s="2089"/>
      <c r="L577" s="2089"/>
      <c r="M577" s="2089"/>
    </row>
    <row r="578" spans="1:13" ht="15.75" customHeight="1">
      <c r="A578" s="2089"/>
      <c r="B578" s="2089"/>
      <c r="C578" s="2089"/>
      <c r="D578" s="2089"/>
      <c r="E578" s="2089"/>
      <c r="F578" s="2089"/>
      <c r="G578" s="2089"/>
      <c r="H578" s="2089"/>
      <c r="I578" s="2089"/>
      <c r="J578" s="2090"/>
      <c r="K578" s="2089"/>
      <c r="L578" s="2089"/>
      <c r="M578" s="2089"/>
    </row>
    <row r="579" spans="1:13" ht="15.75" customHeight="1">
      <c r="A579" s="2089"/>
      <c r="B579" s="2089"/>
      <c r="C579" s="2089"/>
      <c r="D579" s="2089"/>
      <c r="E579" s="2089"/>
      <c r="F579" s="2089"/>
      <c r="G579" s="2089"/>
      <c r="H579" s="2089"/>
      <c r="I579" s="2089"/>
      <c r="J579" s="2090"/>
      <c r="K579" s="2089"/>
      <c r="L579" s="2089"/>
      <c r="M579" s="2089"/>
    </row>
    <row r="580" spans="1:13" ht="15.75" customHeight="1">
      <c r="A580" s="2089"/>
      <c r="B580" s="2089"/>
      <c r="C580" s="2089"/>
      <c r="D580" s="2089"/>
      <c r="E580" s="2089"/>
      <c r="F580" s="2089"/>
      <c r="G580" s="2089"/>
      <c r="H580" s="2089"/>
      <c r="I580" s="2089"/>
      <c r="J580" s="2090"/>
      <c r="K580" s="2089"/>
      <c r="L580" s="2089"/>
      <c r="M580" s="2089"/>
    </row>
    <row r="581" spans="1:13" ht="15.75" customHeight="1">
      <c r="A581" s="2089"/>
      <c r="B581" s="2089"/>
      <c r="C581" s="2089"/>
      <c r="D581" s="2089"/>
      <c r="E581" s="2089"/>
      <c r="F581" s="2089"/>
      <c r="G581" s="2089"/>
      <c r="H581" s="2089"/>
      <c r="I581" s="2089"/>
      <c r="J581" s="2090"/>
      <c r="K581" s="2089"/>
      <c r="L581" s="2089"/>
      <c r="M581" s="2089"/>
    </row>
    <row r="582" spans="1:13" ht="15.75" customHeight="1">
      <c r="A582" s="2089"/>
      <c r="B582" s="2089"/>
      <c r="C582" s="2089"/>
      <c r="D582" s="2089"/>
      <c r="E582" s="2089"/>
      <c r="F582" s="2089"/>
      <c r="G582" s="2089"/>
      <c r="H582" s="2089"/>
      <c r="I582" s="2089"/>
      <c r="J582" s="2090"/>
      <c r="K582" s="2089"/>
      <c r="L582" s="2089"/>
      <c r="M582" s="2089"/>
    </row>
    <row r="583" spans="1:13" ht="15.75" customHeight="1">
      <c r="A583" s="2089"/>
      <c r="B583" s="2089"/>
      <c r="C583" s="2089"/>
      <c r="D583" s="2089"/>
      <c r="E583" s="2089"/>
      <c r="F583" s="2089"/>
      <c r="G583" s="2089"/>
      <c r="H583" s="2089"/>
      <c r="I583" s="2089"/>
      <c r="J583" s="2090"/>
      <c r="K583" s="2089"/>
      <c r="L583" s="2089"/>
      <c r="M583" s="2089"/>
    </row>
    <row r="584" spans="1:13" ht="15.75" customHeight="1">
      <c r="A584" s="2089"/>
      <c r="B584" s="2089"/>
      <c r="C584" s="2089"/>
      <c r="D584" s="2089"/>
      <c r="E584" s="2089"/>
      <c r="F584" s="2089"/>
      <c r="G584" s="2089"/>
      <c r="H584" s="2089"/>
      <c r="I584" s="2089"/>
      <c r="J584" s="2090"/>
      <c r="K584" s="2089"/>
      <c r="L584" s="2089"/>
      <c r="M584" s="2089"/>
    </row>
    <row r="585" spans="1:13" ht="15.75" customHeight="1">
      <c r="A585" s="2089"/>
      <c r="B585" s="2089"/>
      <c r="C585" s="2089"/>
      <c r="D585" s="2089"/>
      <c r="E585" s="2089"/>
      <c r="F585" s="2089"/>
      <c r="G585" s="2089"/>
      <c r="H585" s="2089"/>
      <c r="I585" s="2089"/>
      <c r="J585" s="2090"/>
      <c r="K585" s="2089"/>
      <c r="L585" s="2089"/>
      <c r="M585" s="2089"/>
    </row>
    <row r="586" spans="1:13" ht="15.75" customHeight="1">
      <c r="A586" s="2089"/>
      <c r="B586" s="2089"/>
      <c r="C586" s="2089"/>
      <c r="D586" s="2089"/>
      <c r="E586" s="2089"/>
      <c r="F586" s="2089"/>
      <c r="G586" s="2089"/>
      <c r="H586" s="2089"/>
      <c r="I586" s="2089"/>
      <c r="J586" s="2090"/>
      <c r="K586" s="2089"/>
      <c r="L586" s="2089"/>
      <c r="M586" s="2089"/>
    </row>
    <row r="587" spans="1:13" ht="15.75" customHeight="1">
      <c r="A587" s="2089"/>
      <c r="B587" s="2089"/>
      <c r="C587" s="2089"/>
      <c r="D587" s="2089"/>
      <c r="E587" s="2089"/>
      <c r="F587" s="2089"/>
      <c r="G587" s="2089"/>
      <c r="H587" s="2089"/>
      <c r="I587" s="2089"/>
      <c r="J587" s="2090"/>
      <c r="K587" s="2089"/>
      <c r="L587" s="2089"/>
      <c r="M587" s="2089"/>
    </row>
    <row r="588" spans="1:13" ht="15.75" customHeight="1">
      <c r="A588" s="2089"/>
      <c r="B588" s="2089"/>
      <c r="C588" s="2089"/>
      <c r="D588" s="2089"/>
      <c r="E588" s="2089"/>
      <c r="F588" s="2089"/>
      <c r="G588" s="2089"/>
      <c r="H588" s="2089"/>
      <c r="I588" s="2089"/>
      <c r="J588" s="2090"/>
      <c r="K588" s="2089"/>
      <c r="L588" s="2089"/>
      <c r="M588" s="2089"/>
    </row>
    <row r="589" spans="1:13" ht="15.75" customHeight="1">
      <c r="A589" s="2089"/>
      <c r="B589" s="2089"/>
      <c r="C589" s="2089"/>
      <c r="D589" s="2089"/>
      <c r="E589" s="2089"/>
      <c r="F589" s="2089"/>
      <c r="G589" s="2089"/>
      <c r="H589" s="2089"/>
      <c r="I589" s="2089"/>
      <c r="J589" s="2090"/>
      <c r="K589" s="2089"/>
      <c r="L589" s="2089"/>
      <c r="M589" s="2089"/>
    </row>
    <row r="590" spans="1:13" ht="15.75" customHeight="1">
      <c r="A590" s="2089"/>
      <c r="B590" s="2089"/>
      <c r="C590" s="2089"/>
      <c r="D590" s="2089"/>
      <c r="E590" s="2089"/>
      <c r="F590" s="2089"/>
      <c r="G590" s="2089"/>
      <c r="H590" s="2089"/>
      <c r="I590" s="2089"/>
      <c r="J590" s="2090"/>
      <c r="K590" s="2089"/>
      <c r="L590" s="2089"/>
      <c r="M590" s="2089"/>
    </row>
    <row r="591" spans="1:13" ht="15.75" customHeight="1">
      <c r="A591" s="2089"/>
      <c r="B591" s="2089"/>
      <c r="C591" s="2089"/>
      <c r="D591" s="2089"/>
      <c r="E591" s="2089"/>
      <c r="F591" s="2089"/>
      <c r="G591" s="2089"/>
      <c r="H591" s="2089"/>
      <c r="I591" s="2089"/>
      <c r="J591" s="2090"/>
      <c r="K591" s="2089"/>
      <c r="L591" s="2089"/>
      <c r="M591" s="2089"/>
    </row>
    <row r="592" spans="1:13" ht="15.75" customHeight="1">
      <c r="A592" s="2089"/>
      <c r="B592" s="2089"/>
      <c r="C592" s="2089"/>
      <c r="D592" s="2089"/>
      <c r="E592" s="2089"/>
      <c r="F592" s="2089"/>
      <c r="G592" s="2089"/>
      <c r="H592" s="2089"/>
      <c r="I592" s="2089"/>
      <c r="J592" s="2090"/>
      <c r="K592" s="2089"/>
      <c r="L592" s="2089"/>
      <c r="M592" s="2089"/>
    </row>
    <row r="593" spans="1:13" ht="15.75" customHeight="1">
      <c r="A593" s="2089"/>
      <c r="B593" s="2089"/>
      <c r="C593" s="2089"/>
      <c r="D593" s="2089"/>
      <c r="E593" s="2089"/>
      <c r="F593" s="2089"/>
      <c r="G593" s="2089"/>
      <c r="H593" s="2089"/>
      <c r="I593" s="2089"/>
      <c r="J593" s="2090"/>
      <c r="K593" s="2089"/>
      <c r="L593" s="2089"/>
      <c r="M593" s="2089"/>
    </row>
    <row r="594" spans="1:13" ht="15.75" customHeight="1">
      <c r="A594" s="2089"/>
      <c r="B594" s="2089"/>
      <c r="C594" s="2089"/>
      <c r="D594" s="2089"/>
      <c r="E594" s="2089"/>
      <c r="F594" s="2089"/>
      <c r="G594" s="2089"/>
      <c r="H594" s="2089"/>
      <c r="I594" s="2089"/>
      <c r="J594" s="2090"/>
      <c r="K594" s="2089"/>
      <c r="L594" s="2089"/>
      <c r="M594" s="2089"/>
    </row>
    <row r="595" spans="1:13" ht="15.75" customHeight="1">
      <c r="A595" s="2089"/>
      <c r="B595" s="2089"/>
      <c r="C595" s="2089"/>
      <c r="D595" s="2089"/>
      <c r="E595" s="2089"/>
      <c r="F595" s="2089"/>
      <c r="G595" s="2089"/>
      <c r="H595" s="2089"/>
      <c r="I595" s="2089"/>
      <c r="J595" s="2090"/>
      <c r="K595" s="2089"/>
      <c r="L595" s="2089"/>
      <c r="M595" s="2089"/>
    </row>
    <row r="596" spans="1:13" ht="15.75" customHeight="1">
      <c r="A596" s="2089"/>
      <c r="B596" s="2089"/>
      <c r="C596" s="2089"/>
      <c r="D596" s="2089"/>
      <c r="E596" s="2089"/>
      <c r="F596" s="2089"/>
      <c r="G596" s="2089"/>
      <c r="H596" s="2089"/>
      <c r="I596" s="2089"/>
      <c r="J596" s="2090"/>
      <c r="K596" s="2089"/>
      <c r="L596" s="2089"/>
      <c r="M596" s="2089"/>
    </row>
    <row r="597" spans="1:13" ht="15.75" customHeight="1">
      <c r="A597" s="2089"/>
      <c r="B597" s="2089"/>
      <c r="C597" s="2089"/>
      <c r="D597" s="2089"/>
      <c r="E597" s="2089"/>
      <c r="F597" s="2089"/>
      <c r="G597" s="2089"/>
      <c r="H597" s="2089"/>
      <c r="I597" s="2089"/>
      <c r="J597" s="2090"/>
      <c r="K597" s="2089"/>
      <c r="L597" s="2089"/>
      <c r="M597" s="2089"/>
    </row>
    <row r="598" spans="1:13" ht="15.75" customHeight="1">
      <c r="A598" s="2089"/>
      <c r="B598" s="2089"/>
      <c r="C598" s="2089"/>
      <c r="D598" s="2089"/>
      <c r="E598" s="2089"/>
      <c r="F598" s="2089"/>
      <c r="G598" s="2089"/>
      <c r="H598" s="2089"/>
      <c r="I598" s="2089"/>
      <c r="J598" s="2090"/>
      <c r="K598" s="2089"/>
      <c r="L598" s="2089"/>
      <c r="M598" s="2089"/>
    </row>
    <row r="599" spans="1:13" ht="15.75" customHeight="1">
      <c r="A599" s="2089"/>
      <c r="B599" s="2089"/>
      <c r="C599" s="2089"/>
      <c r="D599" s="2089"/>
      <c r="E599" s="2089"/>
      <c r="F599" s="2089"/>
      <c r="G599" s="2089"/>
      <c r="H599" s="2089"/>
      <c r="I599" s="2089"/>
      <c r="J599" s="2090"/>
      <c r="K599" s="2089"/>
      <c r="L599" s="2089"/>
      <c r="M599" s="2089"/>
    </row>
    <row r="600" spans="1:13" ht="15.75" customHeight="1">
      <c r="A600" s="2089"/>
      <c r="B600" s="2089"/>
      <c r="C600" s="2089"/>
      <c r="D600" s="2089"/>
      <c r="E600" s="2089"/>
      <c r="F600" s="2089"/>
      <c r="G600" s="2089"/>
      <c r="H600" s="2089"/>
      <c r="I600" s="2089"/>
      <c r="J600" s="2090"/>
      <c r="K600" s="2089"/>
      <c r="L600" s="2089"/>
      <c r="M600" s="2089"/>
    </row>
    <row r="601" spans="1:13" ht="15.75" customHeight="1">
      <c r="A601" s="2089"/>
      <c r="B601" s="2089"/>
      <c r="C601" s="2089"/>
      <c r="D601" s="2089"/>
      <c r="E601" s="2089"/>
      <c r="F601" s="2089"/>
      <c r="G601" s="2089"/>
      <c r="H601" s="2089"/>
      <c r="I601" s="2089"/>
      <c r="J601" s="2090"/>
      <c r="K601" s="2089"/>
      <c r="L601" s="2089"/>
      <c r="M601" s="2089"/>
    </row>
    <row r="602" spans="1:13" ht="15.75" customHeight="1">
      <c r="A602" s="2089"/>
      <c r="B602" s="2089"/>
      <c r="C602" s="2089"/>
      <c r="D602" s="2089"/>
      <c r="E602" s="2089"/>
      <c r="F602" s="2089"/>
      <c r="G602" s="2089"/>
      <c r="H602" s="2089"/>
      <c r="I602" s="2089"/>
      <c r="J602" s="2090"/>
      <c r="K602" s="2089"/>
      <c r="L602" s="2089"/>
      <c r="M602" s="2089"/>
    </row>
    <row r="603" spans="1:13" ht="15.75" customHeight="1">
      <c r="A603" s="2089"/>
      <c r="B603" s="2089"/>
      <c r="C603" s="2089"/>
      <c r="D603" s="2089"/>
      <c r="E603" s="2089"/>
      <c r="F603" s="2089"/>
      <c r="G603" s="2089"/>
      <c r="H603" s="2089"/>
      <c r="I603" s="2089"/>
      <c r="J603" s="2090"/>
      <c r="K603" s="2089"/>
      <c r="L603" s="2089"/>
      <c r="M603" s="2089"/>
    </row>
    <row r="604" spans="1:13" ht="15.75" customHeight="1">
      <c r="A604" s="2089"/>
      <c r="B604" s="2089"/>
      <c r="C604" s="2089"/>
      <c r="D604" s="2089"/>
      <c r="E604" s="2089"/>
      <c r="F604" s="2089"/>
      <c r="G604" s="2089"/>
      <c r="H604" s="2089"/>
      <c r="I604" s="2089"/>
      <c r="J604" s="2090"/>
      <c r="K604" s="2089"/>
      <c r="L604" s="2089"/>
      <c r="M604" s="2089"/>
    </row>
    <row r="605" spans="1:13" ht="15.75" customHeight="1">
      <c r="A605" s="2089"/>
      <c r="B605" s="2089"/>
      <c r="C605" s="2089"/>
      <c r="D605" s="2089"/>
      <c r="E605" s="2089"/>
      <c r="F605" s="2089"/>
      <c r="G605" s="2089"/>
      <c r="H605" s="2089"/>
      <c r="I605" s="2089"/>
      <c r="J605" s="2090"/>
      <c r="K605" s="2089"/>
      <c r="L605" s="2089"/>
      <c r="M605" s="2089"/>
    </row>
    <row r="606" spans="1:13" ht="15.75" customHeight="1">
      <c r="A606" s="2089"/>
      <c r="B606" s="2089"/>
      <c r="C606" s="2089"/>
      <c r="D606" s="2089"/>
      <c r="E606" s="2089"/>
      <c r="F606" s="2089"/>
      <c r="G606" s="2089"/>
      <c r="H606" s="2089"/>
      <c r="I606" s="2089"/>
      <c r="J606" s="2090"/>
      <c r="K606" s="2089"/>
      <c r="L606" s="2089"/>
      <c r="M606" s="2089"/>
    </row>
    <row r="607" spans="1:13" ht="15.75" customHeight="1">
      <c r="A607" s="2089"/>
      <c r="B607" s="2089"/>
      <c r="C607" s="2089"/>
      <c r="D607" s="2089"/>
      <c r="E607" s="2089"/>
      <c r="F607" s="2089"/>
      <c r="G607" s="2089"/>
      <c r="H607" s="2089"/>
      <c r="I607" s="2089"/>
      <c r="J607" s="2090"/>
      <c r="K607" s="2089"/>
      <c r="L607" s="2089"/>
      <c r="M607" s="2089"/>
    </row>
    <row r="608" spans="1:13" ht="15.75" customHeight="1">
      <c r="A608" s="2089"/>
      <c r="B608" s="2089"/>
      <c r="C608" s="2089"/>
      <c r="D608" s="2089"/>
      <c r="E608" s="2089"/>
      <c r="F608" s="2089"/>
      <c r="G608" s="2089"/>
      <c r="H608" s="2089"/>
      <c r="I608" s="2089"/>
      <c r="J608" s="2090"/>
      <c r="K608" s="2089"/>
      <c r="L608" s="2089"/>
      <c r="M608" s="2089"/>
    </row>
    <row r="609" spans="1:13" ht="15.75" customHeight="1">
      <c r="A609" s="2089"/>
      <c r="B609" s="2089"/>
      <c r="C609" s="2089"/>
      <c r="D609" s="2089"/>
      <c r="E609" s="2089"/>
      <c r="F609" s="2089"/>
      <c r="G609" s="2089"/>
      <c r="H609" s="2089"/>
      <c r="I609" s="2089"/>
      <c r="J609" s="2090"/>
      <c r="K609" s="2089"/>
      <c r="L609" s="2089"/>
      <c r="M609" s="2089"/>
    </row>
    <row r="610" spans="1:13" ht="15.75" customHeight="1">
      <c r="A610" s="2089"/>
      <c r="B610" s="2089"/>
      <c r="C610" s="2089"/>
      <c r="D610" s="2089"/>
      <c r="E610" s="2089"/>
      <c r="F610" s="2089"/>
      <c r="G610" s="2089"/>
      <c r="H610" s="2089"/>
      <c r="I610" s="2089"/>
      <c r="J610" s="2090"/>
      <c r="K610" s="2089"/>
      <c r="L610" s="2089"/>
      <c r="M610" s="2089"/>
    </row>
    <row r="611" spans="1:13" ht="15.75" customHeight="1">
      <c r="A611" s="2089"/>
      <c r="B611" s="2089"/>
      <c r="C611" s="2089"/>
      <c r="D611" s="2089"/>
      <c r="E611" s="2089"/>
      <c r="F611" s="2089"/>
      <c r="G611" s="2089"/>
      <c r="H611" s="2089"/>
      <c r="I611" s="2089"/>
      <c r="J611" s="2090"/>
      <c r="K611" s="2089"/>
      <c r="L611" s="2089"/>
      <c r="M611" s="2089"/>
    </row>
    <row r="612" spans="1:13" ht="15.75" customHeight="1">
      <c r="A612" s="2089"/>
      <c r="B612" s="2089"/>
      <c r="C612" s="2089"/>
      <c r="D612" s="2089"/>
      <c r="E612" s="2089"/>
      <c r="F612" s="2089"/>
      <c r="G612" s="2089"/>
      <c r="H612" s="2089"/>
      <c r="I612" s="2089"/>
      <c r="J612" s="2090"/>
      <c r="K612" s="2089"/>
      <c r="L612" s="2089"/>
      <c r="M612" s="2089"/>
    </row>
    <row r="613" spans="1:13" ht="15.75" customHeight="1">
      <c r="A613" s="2089"/>
      <c r="B613" s="2089"/>
      <c r="C613" s="2089"/>
      <c r="D613" s="2089"/>
      <c r="E613" s="2089"/>
      <c r="F613" s="2089"/>
      <c r="G613" s="2089"/>
      <c r="H613" s="2089"/>
      <c r="I613" s="2089"/>
      <c r="J613" s="2090"/>
      <c r="K613" s="2089"/>
      <c r="L613" s="2089"/>
      <c r="M613" s="2089"/>
    </row>
    <row r="614" spans="1:13" ht="15.75" customHeight="1">
      <c r="A614" s="2089"/>
      <c r="B614" s="2089"/>
      <c r="C614" s="2089"/>
      <c r="D614" s="2089"/>
      <c r="E614" s="2089"/>
      <c r="F614" s="2089"/>
      <c r="G614" s="2089"/>
      <c r="H614" s="2089"/>
      <c r="I614" s="2089"/>
      <c r="J614" s="2090"/>
      <c r="K614" s="2089"/>
      <c r="L614" s="2089"/>
      <c r="M614" s="2089"/>
    </row>
    <row r="615" spans="1:13" ht="15.75" customHeight="1">
      <c r="A615" s="2089"/>
      <c r="B615" s="2089"/>
      <c r="C615" s="2089"/>
      <c r="D615" s="2089"/>
      <c r="E615" s="2089"/>
      <c r="F615" s="2089"/>
      <c r="G615" s="2089"/>
      <c r="H615" s="2089"/>
      <c r="I615" s="2089"/>
      <c r="J615" s="2090"/>
      <c r="K615" s="2089"/>
      <c r="L615" s="2089"/>
      <c r="M615" s="2089"/>
    </row>
    <row r="616" spans="1:13" ht="15.75" customHeight="1">
      <c r="A616" s="2089"/>
      <c r="B616" s="2089"/>
      <c r="C616" s="2089"/>
      <c r="D616" s="2089"/>
      <c r="E616" s="2089"/>
      <c r="F616" s="2089"/>
      <c r="G616" s="2089"/>
      <c r="H616" s="2089"/>
      <c r="I616" s="2089"/>
      <c r="J616" s="2090"/>
      <c r="K616" s="2089"/>
      <c r="L616" s="2089"/>
      <c r="M616" s="2089"/>
    </row>
    <row r="617" spans="1:13" ht="15.75" customHeight="1">
      <c r="A617" s="2089"/>
      <c r="B617" s="2089"/>
      <c r="C617" s="2089"/>
      <c r="D617" s="2089"/>
      <c r="E617" s="2089"/>
      <c r="F617" s="2089"/>
      <c r="G617" s="2089"/>
      <c r="H617" s="2089"/>
      <c r="I617" s="2089"/>
      <c r="J617" s="2090"/>
      <c r="K617" s="2089"/>
      <c r="L617" s="2089"/>
      <c r="M617" s="2089"/>
    </row>
    <row r="618" spans="1:13" ht="15.75" customHeight="1">
      <c r="A618" s="2089"/>
      <c r="B618" s="2089"/>
      <c r="C618" s="2089"/>
      <c r="D618" s="2089"/>
      <c r="E618" s="2089"/>
      <c r="F618" s="2089"/>
      <c r="G618" s="2089"/>
      <c r="H618" s="2089"/>
      <c r="I618" s="2089"/>
      <c r="J618" s="2090"/>
      <c r="K618" s="2089"/>
      <c r="L618" s="2089"/>
      <c r="M618" s="2089"/>
    </row>
    <row r="619" spans="1:13" ht="15.75" customHeight="1">
      <c r="A619" s="2089"/>
      <c r="B619" s="2089"/>
      <c r="C619" s="2089"/>
      <c r="D619" s="2089"/>
      <c r="E619" s="2089"/>
      <c r="F619" s="2089"/>
      <c r="G619" s="2089"/>
      <c r="H619" s="2089"/>
      <c r="I619" s="2089"/>
      <c r="J619" s="2090"/>
      <c r="K619" s="2089"/>
      <c r="L619" s="2089"/>
      <c r="M619" s="2089"/>
    </row>
    <row r="620" spans="1:13" ht="15.75" customHeight="1">
      <c r="A620" s="2089"/>
      <c r="B620" s="2089"/>
      <c r="C620" s="2089"/>
      <c r="D620" s="2089"/>
      <c r="E620" s="2089"/>
      <c r="F620" s="2089"/>
      <c r="G620" s="2089"/>
      <c r="H620" s="2089"/>
      <c r="I620" s="2089"/>
      <c r="J620" s="2090"/>
      <c r="K620" s="2089"/>
      <c r="L620" s="2089"/>
      <c r="M620" s="2089"/>
    </row>
    <row r="621" spans="1:13" ht="15.75" customHeight="1">
      <c r="A621" s="2089"/>
      <c r="B621" s="2089"/>
      <c r="C621" s="2089"/>
      <c r="D621" s="2089"/>
      <c r="E621" s="2089"/>
      <c r="F621" s="2089"/>
      <c r="G621" s="2089"/>
      <c r="H621" s="2089"/>
      <c r="I621" s="2089"/>
      <c r="J621" s="2090"/>
      <c r="K621" s="2089"/>
      <c r="L621" s="2089"/>
      <c r="M621" s="2089"/>
    </row>
    <row r="622" spans="1:13" ht="15.75" customHeight="1">
      <c r="A622" s="2089"/>
      <c r="B622" s="2089"/>
      <c r="C622" s="2089"/>
      <c r="D622" s="2089"/>
      <c r="E622" s="2089"/>
      <c r="F622" s="2089"/>
      <c r="G622" s="2089"/>
      <c r="H622" s="2089"/>
      <c r="I622" s="2089"/>
      <c r="J622" s="2090"/>
      <c r="K622" s="2089"/>
      <c r="L622" s="2089"/>
      <c r="M622" s="2089"/>
    </row>
    <row r="623" spans="1:13" ht="15.75" customHeight="1">
      <c r="A623" s="2089"/>
      <c r="B623" s="2089"/>
      <c r="C623" s="2089"/>
      <c r="D623" s="2089"/>
      <c r="E623" s="2089"/>
      <c r="F623" s="2089"/>
      <c r="G623" s="2089"/>
      <c r="H623" s="2089"/>
      <c r="I623" s="2089"/>
      <c r="J623" s="2090"/>
      <c r="K623" s="2089"/>
      <c r="L623" s="2089"/>
      <c r="M623" s="2089"/>
    </row>
    <row r="624" spans="1:13" ht="15.75" customHeight="1">
      <c r="A624" s="2089"/>
      <c r="B624" s="2089"/>
      <c r="C624" s="2089"/>
      <c r="D624" s="2089"/>
      <c r="E624" s="2089"/>
      <c r="F624" s="2089"/>
      <c r="G624" s="2089"/>
      <c r="H624" s="2089"/>
      <c r="I624" s="2089"/>
      <c r="J624" s="2090"/>
      <c r="K624" s="2089"/>
      <c r="L624" s="2089"/>
      <c r="M624" s="2089"/>
    </row>
    <row r="625" spans="1:13" ht="15.75" customHeight="1">
      <c r="A625" s="2089"/>
      <c r="B625" s="2089"/>
      <c r="C625" s="2089"/>
      <c r="D625" s="2089"/>
      <c r="E625" s="2089"/>
      <c r="F625" s="2089"/>
      <c r="G625" s="2089"/>
      <c r="H625" s="2089"/>
      <c r="I625" s="2089"/>
      <c r="J625" s="2090"/>
      <c r="K625" s="2089"/>
      <c r="L625" s="2089"/>
      <c r="M625" s="2089"/>
    </row>
    <row r="626" spans="1:13" ht="15.75" customHeight="1">
      <c r="A626" s="2089"/>
      <c r="B626" s="2089"/>
      <c r="C626" s="2089"/>
      <c r="D626" s="2089"/>
      <c r="E626" s="2089"/>
      <c r="F626" s="2089"/>
      <c r="G626" s="2089"/>
      <c r="H626" s="2089"/>
      <c r="I626" s="2089"/>
      <c r="J626" s="2090"/>
      <c r="K626" s="2089"/>
      <c r="L626" s="2089"/>
      <c r="M626" s="2089"/>
    </row>
    <row r="627" spans="1:13" ht="15.75" customHeight="1">
      <c r="A627" s="2089"/>
      <c r="B627" s="2089"/>
      <c r="C627" s="2089"/>
      <c r="D627" s="2089"/>
      <c r="E627" s="2089"/>
      <c r="F627" s="2089"/>
      <c r="G627" s="2089"/>
      <c r="H627" s="2089"/>
      <c r="I627" s="2089"/>
      <c r="J627" s="2090"/>
      <c r="K627" s="2089"/>
      <c r="L627" s="2089"/>
      <c r="M627" s="2089"/>
    </row>
    <row r="628" spans="1:13" ht="15.75" customHeight="1">
      <c r="A628" s="2089"/>
      <c r="B628" s="2089"/>
      <c r="C628" s="2089"/>
      <c r="D628" s="2089"/>
      <c r="E628" s="2089"/>
      <c r="F628" s="2089"/>
      <c r="G628" s="2089"/>
      <c r="H628" s="2089"/>
      <c r="I628" s="2089"/>
      <c r="J628" s="2090"/>
      <c r="K628" s="2089"/>
      <c r="L628" s="2089"/>
      <c r="M628" s="2089"/>
    </row>
    <row r="629" spans="1:13" ht="15.75" customHeight="1">
      <c r="A629" s="2089"/>
      <c r="B629" s="2089"/>
      <c r="C629" s="2089"/>
      <c r="D629" s="2089"/>
      <c r="E629" s="2089"/>
      <c r="F629" s="2089"/>
      <c r="G629" s="2089"/>
      <c r="H629" s="2089"/>
      <c r="I629" s="2089"/>
      <c r="J629" s="2090"/>
      <c r="K629" s="2089"/>
      <c r="L629" s="2089"/>
      <c r="M629" s="2089"/>
    </row>
    <row r="630" spans="1:13" ht="15.75" customHeight="1">
      <c r="A630" s="2089"/>
      <c r="B630" s="2089"/>
      <c r="C630" s="2089"/>
      <c r="D630" s="2089"/>
      <c r="E630" s="2089"/>
      <c r="F630" s="2089"/>
      <c r="G630" s="2089"/>
      <c r="H630" s="2089"/>
      <c r="I630" s="2089"/>
      <c r="J630" s="2090"/>
      <c r="K630" s="2089"/>
      <c r="L630" s="2089"/>
      <c r="M630" s="2089"/>
    </row>
    <row r="631" spans="1:13" ht="15.75" customHeight="1">
      <c r="A631" s="2089"/>
      <c r="B631" s="2089"/>
      <c r="C631" s="2089"/>
      <c r="D631" s="2089"/>
      <c r="E631" s="2089"/>
      <c r="F631" s="2089"/>
      <c r="G631" s="2089"/>
      <c r="H631" s="2089"/>
      <c r="I631" s="2089"/>
      <c r="J631" s="2090"/>
      <c r="K631" s="2089"/>
      <c r="L631" s="2089"/>
      <c r="M631" s="2089"/>
    </row>
    <row r="632" spans="1:13" ht="15.75" customHeight="1">
      <c r="A632" s="2089"/>
      <c r="B632" s="2089"/>
      <c r="C632" s="2089"/>
      <c r="D632" s="2089"/>
      <c r="E632" s="2089"/>
      <c r="F632" s="2089"/>
      <c r="G632" s="2089"/>
      <c r="H632" s="2089"/>
      <c r="I632" s="2089"/>
      <c r="J632" s="2090"/>
      <c r="K632" s="2089"/>
      <c r="L632" s="2089"/>
      <c r="M632" s="2089"/>
    </row>
    <row r="633" spans="1:13" ht="15.75" customHeight="1">
      <c r="A633" s="2089"/>
      <c r="B633" s="2089"/>
      <c r="C633" s="2089"/>
      <c r="D633" s="2089"/>
      <c r="E633" s="2089"/>
      <c r="F633" s="2089"/>
      <c r="G633" s="2089"/>
      <c r="H633" s="2089"/>
      <c r="I633" s="2089"/>
      <c r="J633" s="2090"/>
      <c r="K633" s="2089"/>
      <c r="L633" s="2089"/>
      <c r="M633" s="2089"/>
    </row>
    <row r="634" spans="1:13" ht="15.75" customHeight="1">
      <c r="A634" s="2089"/>
      <c r="B634" s="2089"/>
      <c r="C634" s="2089"/>
      <c r="D634" s="2089"/>
      <c r="E634" s="2089"/>
      <c r="F634" s="2089"/>
      <c r="G634" s="2089"/>
      <c r="H634" s="2089"/>
      <c r="I634" s="2089"/>
      <c r="J634" s="2090"/>
      <c r="K634" s="2089"/>
      <c r="L634" s="2089"/>
      <c r="M634" s="2089"/>
    </row>
    <row r="635" spans="1:13" ht="15.75" customHeight="1">
      <c r="A635" s="2089"/>
      <c r="B635" s="2089"/>
      <c r="C635" s="2089"/>
      <c r="D635" s="2089"/>
      <c r="E635" s="2089"/>
      <c r="F635" s="2089"/>
      <c r="G635" s="2089"/>
      <c r="H635" s="2089"/>
      <c r="I635" s="2089"/>
      <c r="J635" s="2090"/>
      <c r="K635" s="2089"/>
      <c r="L635" s="2089"/>
      <c r="M635" s="2089"/>
    </row>
    <row r="636" spans="1:13" ht="15.75" customHeight="1">
      <c r="A636" s="2089"/>
      <c r="B636" s="2089"/>
      <c r="C636" s="2089"/>
      <c r="D636" s="2089"/>
      <c r="E636" s="2089"/>
      <c r="F636" s="2089"/>
      <c r="G636" s="2089"/>
      <c r="H636" s="2089"/>
      <c r="I636" s="2089"/>
      <c r="J636" s="2090"/>
      <c r="K636" s="2089"/>
      <c r="L636" s="2089"/>
      <c r="M636" s="2089"/>
    </row>
    <row r="637" spans="1:13" ht="15.75" customHeight="1">
      <c r="A637" s="2089"/>
      <c r="B637" s="2089"/>
      <c r="C637" s="2089"/>
      <c r="D637" s="2089"/>
      <c r="E637" s="2089"/>
      <c r="F637" s="2089"/>
      <c r="G637" s="2089"/>
      <c r="H637" s="2089"/>
      <c r="I637" s="2089"/>
      <c r="J637" s="2090"/>
      <c r="K637" s="2089"/>
      <c r="L637" s="2089"/>
      <c r="M637" s="2089"/>
    </row>
    <row r="638" spans="1:13" ht="15.75" customHeight="1">
      <c r="A638" s="2089"/>
      <c r="B638" s="2089"/>
      <c r="C638" s="2089"/>
      <c r="D638" s="2089"/>
      <c r="E638" s="2089"/>
      <c r="F638" s="2089"/>
      <c r="G638" s="2089"/>
      <c r="H638" s="2089"/>
      <c r="I638" s="2089"/>
      <c r="J638" s="2090"/>
      <c r="K638" s="2089"/>
      <c r="L638" s="2089"/>
      <c r="M638" s="2089"/>
    </row>
    <row r="639" spans="1:13" ht="15.75" customHeight="1">
      <c r="A639" s="2089"/>
      <c r="B639" s="2089"/>
      <c r="C639" s="2089"/>
      <c r="D639" s="2089"/>
      <c r="E639" s="2089"/>
      <c r="F639" s="2089"/>
      <c r="G639" s="2089"/>
      <c r="H639" s="2089"/>
      <c r="I639" s="2089"/>
      <c r="J639" s="2090"/>
      <c r="K639" s="2089"/>
      <c r="L639" s="2089"/>
      <c r="M639" s="2089"/>
    </row>
    <row r="640" spans="1:13" ht="15.75" customHeight="1">
      <c r="A640" s="2089"/>
      <c r="B640" s="2089"/>
      <c r="C640" s="2089"/>
      <c r="D640" s="2089"/>
      <c r="E640" s="2089"/>
      <c r="F640" s="2089"/>
      <c r="G640" s="2089"/>
      <c r="H640" s="2089"/>
      <c r="I640" s="2089"/>
      <c r="J640" s="2090"/>
      <c r="K640" s="2089"/>
      <c r="L640" s="2089"/>
      <c r="M640" s="2089"/>
    </row>
    <row r="641" spans="1:13" ht="15.75" customHeight="1">
      <c r="A641" s="2089"/>
      <c r="B641" s="2089"/>
      <c r="C641" s="2089"/>
      <c r="D641" s="2089"/>
      <c r="E641" s="2089"/>
      <c r="F641" s="2089"/>
      <c r="G641" s="2089"/>
      <c r="H641" s="2089"/>
      <c r="I641" s="2089"/>
      <c r="J641" s="2090"/>
      <c r="K641" s="2089"/>
      <c r="L641" s="2089"/>
      <c r="M641" s="2089"/>
    </row>
    <row r="642" spans="1:13" ht="15.75" customHeight="1">
      <c r="A642" s="2089"/>
      <c r="B642" s="2089"/>
      <c r="C642" s="2089"/>
      <c r="D642" s="2089"/>
      <c r="E642" s="2089"/>
      <c r="F642" s="2089"/>
      <c r="G642" s="2089"/>
      <c r="H642" s="2089"/>
      <c r="I642" s="2089"/>
      <c r="J642" s="2090"/>
      <c r="K642" s="2089"/>
      <c r="L642" s="2089"/>
      <c r="M642" s="2089"/>
    </row>
    <row r="643" spans="1:13" ht="15.75" customHeight="1">
      <c r="A643" s="2089"/>
      <c r="B643" s="2089"/>
      <c r="C643" s="2089"/>
      <c r="D643" s="2089"/>
      <c r="E643" s="2089"/>
      <c r="F643" s="2089"/>
      <c r="G643" s="2089"/>
      <c r="H643" s="2089"/>
      <c r="I643" s="2089"/>
      <c r="J643" s="2090"/>
      <c r="K643" s="2089"/>
      <c r="L643" s="2089"/>
      <c r="M643" s="2089"/>
    </row>
    <row r="644" spans="1:13" ht="15.75" customHeight="1">
      <c r="A644" s="2089"/>
      <c r="B644" s="2089"/>
      <c r="C644" s="2089"/>
      <c r="D644" s="2089"/>
      <c r="E644" s="2089"/>
      <c r="F644" s="2089"/>
      <c r="G644" s="2089"/>
      <c r="H644" s="2089"/>
      <c r="I644" s="2089"/>
      <c r="J644" s="2090"/>
      <c r="K644" s="2089"/>
      <c r="L644" s="2089"/>
      <c r="M644" s="2089"/>
    </row>
    <row r="645" spans="1:13" ht="15.75" customHeight="1">
      <c r="A645" s="2089"/>
      <c r="B645" s="2089"/>
      <c r="C645" s="2089"/>
      <c r="D645" s="2089"/>
      <c r="E645" s="2089"/>
      <c r="F645" s="2089"/>
      <c r="G645" s="2089"/>
      <c r="H645" s="2089"/>
      <c r="I645" s="2089"/>
      <c r="J645" s="2090"/>
      <c r="K645" s="2089"/>
      <c r="L645" s="2089"/>
      <c r="M645" s="2089"/>
    </row>
    <row r="646" spans="1:13" ht="15.75" customHeight="1">
      <c r="A646" s="2089"/>
      <c r="B646" s="2089"/>
      <c r="C646" s="2089"/>
      <c r="D646" s="2089"/>
      <c r="E646" s="2089"/>
      <c r="F646" s="2089"/>
      <c r="G646" s="2089"/>
      <c r="H646" s="2089"/>
      <c r="I646" s="2089"/>
      <c r="J646" s="2090"/>
      <c r="K646" s="2089"/>
      <c r="L646" s="2089"/>
      <c r="M646" s="2089"/>
    </row>
    <row r="647" spans="1:13" ht="15.75" customHeight="1">
      <c r="A647" s="2089"/>
      <c r="B647" s="2089"/>
      <c r="C647" s="2089"/>
      <c r="D647" s="2089"/>
      <c r="E647" s="2089"/>
      <c r="F647" s="2089"/>
      <c r="G647" s="2089"/>
      <c r="H647" s="2089"/>
      <c r="I647" s="2089"/>
      <c r="J647" s="2090"/>
      <c r="K647" s="2089"/>
      <c r="L647" s="2089"/>
      <c r="M647" s="2089"/>
    </row>
    <row r="648" spans="1:13" ht="15.75" customHeight="1">
      <c r="A648" s="2089"/>
      <c r="B648" s="2089"/>
      <c r="C648" s="2089"/>
      <c r="D648" s="2089"/>
      <c r="E648" s="2089"/>
      <c r="F648" s="2089"/>
      <c r="G648" s="2089"/>
      <c r="H648" s="2089"/>
      <c r="I648" s="2089"/>
      <c r="J648" s="2090"/>
      <c r="K648" s="2089"/>
      <c r="L648" s="2089"/>
      <c r="M648" s="2089"/>
    </row>
    <row r="649" spans="1:13" ht="15.75" customHeight="1">
      <c r="A649" s="2089"/>
      <c r="B649" s="2089"/>
      <c r="C649" s="2089"/>
      <c r="D649" s="2089"/>
      <c r="E649" s="2089"/>
      <c r="F649" s="2089"/>
      <c r="G649" s="2089"/>
      <c r="H649" s="2089"/>
      <c r="I649" s="2089"/>
      <c r="J649" s="2090"/>
      <c r="K649" s="2089"/>
      <c r="L649" s="2089"/>
      <c r="M649" s="2089"/>
    </row>
    <row r="650" spans="1:13" ht="15.75" customHeight="1">
      <c r="A650" s="2089"/>
      <c r="B650" s="2089"/>
      <c r="C650" s="2089"/>
      <c r="D650" s="2089"/>
      <c r="E650" s="2089"/>
      <c r="F650" s="2089"/>
      <c r="G650" s="2089"/>
      <c r="H650" s="2089"/>
      <c r="I650" s="2089"/>
      <c r="J650" s="2090"/>
      <c r="K650" s="2089"/>
      <c r="L650" s="2089"/>
      <c r="M650" s="2089"/>
    </row>
    <row r="651" spans="1:13" ht="15.75" customHeight="1">
      <c r="A651" s="2089"/>
      <c r="B651" s="2089"/>
      <c r="C651" s="2089"/>
      <c r="D651" s="2089"/>
      <c r="E651" s="2089"/>
      <c r="F651" s="2089"/>
      <c r="G651" s="2089"/>
      <c r="H651" s="2089"/>
      <c r="I651" s="2089"/>
      <c r="J651" s="2090"/>
      <c r="K651" s="2089"/>
      <c r="L651" s="2089"/>
      <c r="M651" s="2089"/>
    </row>
    <row r="652" spans="1:13" ht="15.75" customHeight="1">
      <c r="A652" s="2089"/>
      <c r="B652" s="2089"/>
      <c r="C652" s="2089"/>
      <c r="D652" s="2089"/>
      <c r="E652" s="2089"/>
      <c r="F652" s="2089"/>
      <c r="G652" s="2089"/>
      <c r="H652" s="2089"/>
      <c r="I652" s="2089"/>
      <c r="J652" s="2090"/>
      <c r="K652" s="2089"/>
      <c r="L652" s="2089"/>
      <c r="M652" s="2089"/>
    </row>
    <row r="653" spans="1:13" ht="15.75" customHeight="1">
      <c r="A653" s="2089"/>
      <c r="B653" s="2089"/>
      <c r="C653" s="2089"/>
      <c r="D653" s="2089"/>
      <c r="E653" s="2089"/>
      <c r="F653" s="2089"/>
      <c r="G653" s="2089"/>
      <c r="H653" s="2089"/>
      <c r="I653" s="2089"/>
      <c r="J653" s="2090"/>
      <c r="K653" s="2089"/>
      <c r="L653" s="2089"/>
      <c r="M653" s="2089"/>
    </row>
    <row r="654" spans="1:13" ht="15.75" customHeight="1">
      <c r="A654" s="2089"/>
      <c r="B654" s="2089"/>
      <c r="C654" s="2089"/>
      <c r="D654" s="2089"/>
      <c r="E654" s="2089"/>
      <c r="F654" s="2089"/>
      <c r="G654" s="2089"/>
      <c r="H654" s="2089"/>
      <c r="I654" s="2089"/>
      <c r="J654" s="2090"/>
      <c r="K654" s="2089"/>
      <c r="L654" s="2089"/>
      <c r="M654" s="2089"/>
    </row>
    <row r="655" spans="1:13" ht="15.75" customHeight="1">
      <c r="A655" s="2089"/>
      <c r="B655" s="2089"/>
      <c r="C655" s="2089"/>
      <c r="D655" s="2089"/>
      <c r="E655" s="2089"/>
      <c r="F655" s="2089"/>
      <c r="G655" s="2089"/>
      <c r="H655" s="2089"/>
      <c r="I655" s="2089"/>
      <c r="J655" s="2090"/>
      <c r="K655" s="2089"/>
      <c r="L655" s="2089"/>
      <c r="M655" s="2089"/>
    </row>
    <row r="656" spans="1:13" ht="15.75" customHeight="1">
      <c r="A656" s="2089"/>
      <c r="B656" s="2089"/>
      <c r="C656" s="2089"/>
      <c r="D656" s="2089"/>
      <c r="E656" s="2089"/>
      <c r="F656" s="2089"/>
      <c r="G656" s="2089"/>
      <c r="H656" s="2089"/>
      <c r="I656" s="2089"/>
      <c r="J656" s="2090"/>
      <c r="K656" s="2089"/>
      <c r="L656" s="2089"/>
      <c r="M656" s="2089"/>
    </row>
    <row r="657" spans="1:13" ht="15.75" customHeight="1">
      <c r="A657" s="2089"/>
      <c r="B657" s="2089"/>
      <c r="C657" s="2089"/>
      <c r="D657" s="2089"/>
      <c r="E657" s="2089"/>
      <c r="F657" s="2089"/>
      <c r="G657" s="2089"/>
      <c r="H657" s="2089"/>
      <c r="I657" s="2089"/>
      <c r="J657" s="2090"/>
      <c r="K657" s="2089"/>
      <c r="L657" s="2089"/>
      <c r="M657" s="2089"/>
    </row>
    <row r="658" spans="1:13" ht="15.75" customHeight="1">
      <c r="A658" s="2089"/>
      <c r="B658" s="2089"/>
      <c r="C658" s="2089"/>
      <c r="D658" s="2089"/>
      <c r="E658" s="2089"/>
      <c r="F658" s="2089"/>
      <c r="G658" s="2089"/>
      <c r="H658" s="2089"/>
      <c r="I658" s="2089"/>
      <c r="J658" s="2090"/>
      <c r="K658" s="2089"/>
      <c r="L658" s="2089"/>
      <c r="M658" s="2089"/>
    </row>
    <row r="659" spans="1:13" ht="15.75" customHeight="1">
      <c r="A659" s="2089"/>
      <c r="B659" s="2089"/>
      <c r="C659" s="2089"/>
      <c r="D659" s="2089"/>
      <c r="E659" s="2089"/>
      <c r="F659" s="2089"/>
      <c r="G659" s="2089"/>
      <c r="H659" s="2089"/>
      <c r="I659" s="2089"/>
      <c r="J659" s="2090"/>
      <c r="K659" s="2089"/>
      <c r="L659" s="2089"/>
      <c r="M659" s="2089"/>
    </row>
    <row r="660" spans="1:13" ht="15.75" customHeight="1">
      <c r="A660" s="2089"/>
      <c r="B660" s="2089"/>
      <c r="C660" s="2089"/>
      <c r="D660" s="2089"/>
      <c r="E660" s="2089"/>
      <c r="F660" s="2089"/>
      <c r="G660" s="2089"/>
      <c r="H660" s="2089"/>
      <c r="I660" s="2089"/>
      <c r="J660" s="2090"/>
      <c r="K660" s="2089"/>
      <c r="L660" s="2089"/>
      <c r="M660" s="2089"/>
    </row>
    <row r="661" spans="1:13" ht="15.75" customHeight="1">
      <c r="A661" s="2089"/>
      <c r="B661" s="2089"/>
      <c r="C661" s="2089"/>
      <c r="D661" s="2089"/>
      <c r="E661" s="2089"/>
      <c r="F661" s="2089"/>
      <c r="G661" s="2089"/>
      <c r="H661" s="2089"/>
      <c r="I661" s="2089"/>
      <c r="J661" s="2090"/>
      <c r="K661" s="2089"/>
      <c r="L661" s="2089"/>
      <c r="M661" s="2089"/>
    </row>
    <row r="662" spans="1:13" ht="15.75" customHeight="1">
      <c r="A662" s="2089"/>
      <c r="B662" s="2089"/>
      <c r="C662" s="2089"/>
      <c r="D662" s="2089"/>
      <c r="E662" s="2089"/>
      <c r="F662" s="2089"/>
      <c r="G662" s="2089"/>
      <c r="H662" s="2089"/>
      <c r="I662" s="2089"/>
      <c r="J662" s="2090"/>
      <c r="K662" s="2089"/>
      <c r="L662" s="2089"/>
      <c r="M662" s="2089"/>
    </row>
    <row r="663" spans="1:13" ht="15.75" customHeight="1">
      <c r="A663" s="2089"/>
      <c r="B663" s="2089"/>
      <c r="C663" s="2089"/>
      <c r="D663" s="2089"/>
      <c r="E663" s="2089"/>
      <c r="F663" s="2089"/>
      <c r="G663" s="2089"/>
      <c r="H663" s="2089"/>
      <c r="I663" s="2089"/>
      <c r="J663" s="2090"/>
      <c r="K663" s="2089"/>
      <c r="L663" s="2089"/>
      <c r="M663" s="2089"/>
    </row>
    <row r="664" spans="1:13" ht="15.75" customHeight="1">
      <c r="A664" s="2089"/>
      <c r="B664" s="2089"/>
      <c r="C664" s="2089"/>
      <c r="D664" s="2089"/>
      <c r="E664" s="2089"/>
      <c r="F664" s="2089"/>
      <c r="G664" s="2089"/>
      <c r="H664" s="2089"/>
      <c r="I664" s="2089"/>
      <c r="J664" s="2090"/>
      <c r="K664" s="2089"/>
      <c r="L664" s="2089"/>
      <c r="M664" s="2089"/>
    </row>
    <row r="665" spans="1:13" ht="15.75" customHeight="1">
      <c r="A665" s="2089"/>
      <c r="B665" s="2089"/>
      <c r="C665" s="2089"/>
      <c r="D665" s="2089"/>
      <c r="E665" s="2089"/>
      <c r="F665" s="2089"/>
      <c r="G665" s="2089"/>
      <c r="H665" s="2089"/>
      <c r="I665" s="2089"/>
      <c r="J665" s="2090"/>
      <c r="K665" s="2089"/>
      <c r="L665" s="2089"/>
      <c r="M665" s="2089"/>
    </row>
    <row r="666" spans="1:13" ht="15.75" customHeight="1">
      <c r="A666" s="2089"/>
      <c r="B666" s="2089"/>
      <c r="C666" s="2089"/>
      <c r="D666" s="2089"/>
      <c r="E666" s="2089"/>
      <c r="F666" s="2089"/>
      <c r="G666" s="2089"/>
      <c r="H666" s="2089"/>
      <c r="I666" s="2089"/>
      <c r="J666" s="2090"/>
      <c r="K666" s="2089"/>
      <c r="L666" s="2089"/>
      <c r="M666" s="2089"/>
    </row>
    <row r="667" spans="1:13" ht="15.75" customHeight="1">
      <c r="A667" s="2089"/>
      <c r="B667" s="2089"/>
      <c r="C667" s="2089"/>
      <c r="D667" s="2089"/>
      <c r="E667" s="2089"/>
      <c r="F667" s="2089"/>
      <c r="G667" s="2089"/>
      <c r="H667" s="2089"/>
      <c r="I667" s="2089"/>
      <c r="J667" s="2090"/>
      <c r="K667" s="2089"/>
      <c r="L667" s="2089"/>
      <c r="M667" s="2089"/>
    </row>
    <row r="668" spans="1:13" ht="15.75" customHeight="1">
      <c r="A668" s="2089"/>
      <c r="B668" s="2089"/>
      <c r="C668" s="2089"/>
      <c r="D668" s="2089"/>
      <c r="E668" s="2089"/>
      <c r="F668" s="2089"/>
      <c r="G668" s="2089"/>
      <c r="H668" s="2089"/>
      <c r="I668" s="2089"/>
      <c r="J668" s="2090"/>
      <c r="K668" s="2089"/>
      <c r="L668" s="2089"/>
      <c r="M668" s="2089"/>
    </row>
    <row r="669" spans="1:13" ht="15.75" customHeight="1">
      <c r="A669" s="2089"/>
      <c r="B669" s="2089"/>
      <c r="C669" s="2089"/>
      <c r="D669" s="2089"/>
      <c r="E669" s="2089"/>
      <c r="F669" s="2089"/>
      <c r="G669" s="2089"/>
      <c r="H669" s="2089"/>
      <c r="I669" s="2089"/>
      <c r="J669" s="2090"/>
      <c r="K669" s="2089"/>
      <c r="L669" s="2089"/>
      <c r="M669" s="2089"/>
    </row>
    <row r="670" spans="1:13" ht="15.75" customHeight="1">
      <c r="A670" s="2089"/>
      <c r="B670" s="2089"/>
      <c r="C670" s="2089"/>
      <c r="D670" s="2089"/>
      <c r="E670" s="2089"/>
      <c r="F670" s="2089"/>
      <c r="G670" s="2089"/>
      <c r="H670" s="2089"/>
      <c r="I670" s="2089"/>
      <c r="J670" s="2090"/>
      <c r="K670" s="2089"/>
      <c r="L670" s="2089"/>
      <c r="M670" s="2089"/>
    </row>
    <row r="671" spans="1:13" ht="15.75" customHeight="1">
      <c r="A671" s="2089"/>
      <c r="B671" s="2089"/>
      <c r="C671" s="2089"/>
      <c r="D671" s="2089"/>
      <c r="E671" s="2089"/>
      <c r="F671" s="2089"/>
      <c r="G671" s="2089"/>
      <c r="H671" s="2089"/>
      <c r="I671" s="2089"/>
      <c r="J671" s="2090"/>
      <c r="K671" s="2089"/>
      <c r="L671" s="2089"/>
      <c r="M671" s="2089"/>
    </row>
    <row r="672" spans="1:13" ht="15.75" customHeight="1">
      <c r="A672" s="2089"/>
      <c r="B672" s="2089"/>
      <c r="C672" s="2089"/>
      <c r="D672" s="2089"/>
      <c r="E672" s="2089"/>
      <c r="F672" s="2089"/>
      <c r="G672" s="2089"/>
      <c r="H672" s="2089"/>
      <c r="I672" s="2089"/>
      <c r="J672" s="2090"/>
      <c r="K672" s="2089"/>
      <c r="L672" s="2089"/>
      <c r="M672" s="2089"/>
    </row>
    <row r="673" spans="1:13" ht="15.75" customHeight="1">
      <c r="A673" s="2089"/>
      <c r="B673" s="2089"/>
      <c r="C673" s="2089"/>
      <c r="D673" s="2089"/>
      <c r="E673" s="2089"/>
      <c r="F673" s="2089"/>
      <c r="G673" s="2089"/>
      <c r="H673" s="2089"/>
      <c r="I673" s="2089"/>
      <c r="J673" s="2090"/>
      <c r="K673" s="2089"/>
      <c r="L673" s="2089"/>
      <c r="M673" s="2089"/>
    </row>
    <row r="674" spans="1:13" ht="15.75" customHeight="1">
      <c r="A674" s="2089"/>
      <c r="B674" s="2089"/>
      <c r="C674" s="2089"/>
      <c r="D674" s="2089"/>
      <c r="E674" s="2089"/>
      <c r="F674" s="2089"/>
      <c r="G674" s="2089"/>
      <c r="H674" s="2089"/>
      <c r="I674" s="2089"/>
      <c r="J674" s="2090"/>
      <c r="K674" s="2089"/>
      <c r="L674" s="2089"/>
      <c r="M674" s="2089"/>
    </row>
    <row r="675" spans="1:13" ht="15.75" customHeight="1">
      <c r="A675" s="2089"/>
      <c r="B675" s="2089"/>
      <c r="C675" s="2089"/>
      <c r="D675" s="2089"/>
      <c r="E675" s="2089"/>
      <c r="F675" s="2089"/>
      <c r="G675" s="2089"/>
      <c r="H675" s="2089"/>
      <c r="I675" s="2089"/>
      <c r="J675" s="2090"/>
      <c r="K675" s="2089"/>
      <c r="L675" s="2089"/>
      <c r="M675" s="2089"/>
    </row>
    <row r="676" spans="1:13" ht="15.75" customHeight="1">
      <c r="A676" s="2089"/>
      <c r="B676" s="2089"/>
      <c r="C676" s="2089"/>
      <c r="D676" s="2089"/>
      <c r="E676" s="2089"/>
      <c r="F676" s="2089"/>
      <c r="G676" s="2089"/>
      <c r="H676" s="2089"/>
      <c r="I676" s="2089"/>
      <c r="J676" s="2090"/>
      <c r="K676" s="2089"/>
      <c r="L676" s="2089"/>
      <c r="M676" s="2089"/>
    </row>
    <row r="677" spans="1:13" ht="15.75" customHeight="1">
      <c r="A677" s="2089"/>
      <c r="B677" s="2089"/>
      <c r="C677" s="2089"/>
      <c r="D677" s="2089"/>
      <c r="E677" s="2089"/>
      <c r="F677" s="2089"/>
      <c r="G677" s="2089"/>
      <c r="H677" s="2089"/>
      <c r="I677" s="2089"/>
      <c r="J677" s="2090"/>
      <c r="K677" s="2089"/>
      <c r="L677" s="2089"/>
      <c r="M677" s="2089"/>
    </row>
    <row r="678" spans="1:13" ht="15.75" customHeight="1">
      <c r="A678" s="2089"/>
      <c r="B678" s="2089"/>
      <c r="C678" s="2089"/>
      <c r="D678" s="2089"/>
      <c r="E678" s="2089"/>
      <c r="F678" s="2089"/>
      <c r="G678" s="2089"/>
      <c r="H678" s="2089"/>
      <c r="I678" s="2089"/>
      <c r="J678" s="2090"/>
      <c r="K678" s="2089"/>
      <c r="L678" s="2089"/>
      <c r="M678" s="2089"/>
    </row>
    <row r="679" spans="1:13" ht="15.75" customHeight="1">
      <c r="A679" s="2089"/>
      <c r="B679" s="2089"/>
      <c r="C679" s="2089"/>
      <c r="D679" s="2089"/>
      <c r="E679" s="2089"/>
      <c r="F679" s="2089"/>
      <c r="G679" s="2089"/>
      <c r="H679" s="2089"/>
      <c r="I679" s="2089"/>
      <c r="J679" s="2090"/>
      <c r="K679" s="2089"/>
      <c r="L679" s="2089"/>
      <c r="M679" s="2089"/>
    </row>
    <row r="680" spans="1:13" ht="15.75" customHeight="1">
      <c r="A680" s="2089"/>
      <c r="B680" s="2089"/>
      <c r="C680" s="2089"/>
      <c r="D680" s="2089"/>
      <c r="E680" s="2089"/>
      <c r="F680" s="2089"/>
      <c r="G680" s="2089"/>
      <c r="H680" s="2089"/>
      <c r="I680" s="2089"/>
      <c r="J680" s="2090"/>
      <c r="K680" s="2089"/>
      <c r="L680" s="2089"/>
      <c r="M680" s="2089"/>
    </row>
    <row r="681" spans="1:13" ht="15.75" customHeight="1">
      <c r="A681" s="2089"/>
      <c r="B681" s="2089"/>
      <c r="C681" s="2089"/>
      <c r="D681" s="2089"/>
      <c r="E681" s="2089"/>
      <c r="F681" s="2089"/>
      <c r="G681" s="2089"/>
      <c r="H681" s="2089"/>
      <c r="I681" s="2089"/>
      <c r="J681" s="2090"/>
      <c r="K681" s="2089"/>
      <c r="L681" s="2089"/>
      <c r="M681" s="2089"/>
    </row>
    <row r="682" spans="1:13" ht="15.75" customHeight="1">
      <c r="A682" s="2089"/>
      <c r="B682" s="2089"/>
      <c r="C682" s="2089"/>
      <c r="D682" s="2089"/>
      <c r="E682" s="2089"/>
      <c r="F682" s="2089"/>
      <c r="G682" s="2089"/>
      <c r="H682" s="2089"/>
      <c r="I682" s="2089"/>
      <c r="J682" s="2090"/>
      <c r="K682" s="2089"/>
      <c r="L682" s="2089"/>
      <c r="M682" s="2089"/>
    </row>
    <row r="683" spans="1:13" ht="15.75" customHeight="1">
      <c r="A683" s="2089"/>
      <c r="B683" s="2089"/>
      <c r="C683" s="2089"/>
      <c r="D683" s="2089"/>
      <c r="E683" s="2089"/>
      <c r="F683" s="2089"/>
      <c r="G683" s="2089"/>
      <c r="H683" s="2089"/>
      <c r="I683" s="2089"/>
      <c r="J683" s="2090"/>
      <c r="K683" s="2089"/>
      <c r="L683" s="2089"/>
      <c r="M683" s="2089"/>
    </row>
    <row r="684" spans="1:13" ht="15.75" customHeight="1">
      <c r="A684" s="2089"/>
      <c r="B684" s="2089"/>
      <c r="C684" s="2089"/>
      <c r="D684" s="2089"/>
      <c r="E684" s="2089"/>
      <c r="F684" s="2089"/>
      <c r="G684" s="2089"/>
      <c r="H684" s="2089"/>
      <c r="I684" s="2089"/>
      <c r="J684" s="2090"/>
      <c r="K684" s="2089"/>
      <c r="L684" s="2089"/>
      <c r="M684" s="2089"/>
    </row>
    <row r="685" spans="1:13" ht="15.75" customHeight="1">
      <c r="A685" s="2089"/>
      <c r="B685" s="2089"/>
      <c r="C685" s="2089"/>
      <c r="D685" s="2089"/>
      <c r="E685" s="2089"/>
      <c r="F685" s="2089"/>
      <c r="G685" s="2089"/>
      <c r="H685" s="2089"/>
      <c r="I685" s="2089"/>
      <c r="J685" s="2090"/>
      <c r="K685" s="2089"/>
      <c r="L685" s="2089"/>
      <c r="M685" s="2089"/>
    </row>
    <row r="686" spans="1:13" ht="15.75" customHeight="1">
      <c r="A686" s="2089"/>
      <c r="B686" s="2089"/>
      <c r="C686" s="2089"/>
      <c r="D686" s="2089"/>
      <c r="E686" s="2089"/>
      <c r="F686" s="2089"/>
      <c r="G686" s="2089"/>
      <c r="H686" s="2089"/>
      <c r="I686" s="2089"/>
      <c r="J686" s="2090"/>
      <c r="K686" s="2089"/>
      <c r="L686" s="2089"/>
      <c r="M686" s="2089"/>
    </row>
    <row r="687" spans="1:13" ht="15.75" customHeight="1">
      <c r="A687" s="2089"/>
      <c r="B687" s="2089"/>
      <c r="C687" s="2089"/>
      <c r="D687" s="2089"/>
      <c r="E687" s="2089"/>
      <c r="F687" s="2089"/>
      <c r="G687" s="2089"/>
      <c r="H687" s="2089"/>
      <c r="I687" s="2089"/>
      <c r="J687" s="2090"/>
      <c r="K687" s="2089"/>
      <c r="L687" s="2089"/>
      <c r="M687" s="2089"/>
    </row>
    <row r="688" spans="1:13" ht="15.75" customHeight="1">
      <c r="A688" s="2089"/>
      <c r="B688" s="2089"/>
      <c r="C688" s="2089"/>
      <c r="D688" s="2089"/>
      <c r="E688" s="2089"/>
      <c r="F688" s="2089"/>
      <c r="G688" s="2089"/>
      <c r="H688" s="2089"/>
      <c r="I688" s="2089"/>
      <c r="J688" s="2090"/>
      <c r="K688" s="2089"/>
      <c r="L688" s="2089"/>
      <c r="M688" s="2089"/>
    </row>
    <row r="689" spans="1:13" ht="15.75" customHeight="1">
      <c r="A689" s="2089"/>
      <c r="B689" s="2089"/>
      <c r="C689" s="2089"/>
      <c r="D689" s="2089"/>
      <c r="E689" s="2089"/>
      <c r="F689" s="2089"/>
      <c r="G689" s="2089"/>
      <c r="H689" s="2089"/>
      <c r="I689" s="2089"/>
      <c r="J689" s="2090"/>
      <c r="K689" s="2089"/>
      <c r="L689" s="2089"/>
      <c r="M689" s="2089"/>
    </row>
    <row r="690" spans="1:13" ht="15.75" customHeight="1">
      <c r="A690" s="2089"/>
      <c r="B690" s="2089"/>
      <c r="C690" s="2089"/>
      <c r="D690" s="2089"/>
      <c r="E690" s="2089"/>
      <c r="F690" s="2089"/>
      <c r="G690" s="2089"/>
      <c r="H690" s="2089"/>
      <c r="I690" s="2089"/>
      <c r="J690" s="2090"/>
      <c r="K690" s="2089"/>
      <c r="L690" s="2089"/>
      <c r="M690" s="2089"/>
    </row>
    <row r="691" spans="1:13" ht="15.75" customHeight="1">
      <c r="A691" s="2089"/>
      <c r="B691" s="2089"/>
      <c r="C691" s="2089"/>
      <c r="D691" s="2089"/>
      <c r="E691" s="2089"/>
      <c r="F691" s="2089"/>
      <c r="G691" s="2089"/>
      <c r="H691" s="2089"/>
      <c r="I691" s="2089"/>
      <c r="J691" s="2090"/>
      <c r="K691" s="2089"/>
      <c r="L691" s="2089"/>
      <c r="M691" s="2089"/>
    </row>
    <row r="692" spans="1:13" ht="15.75" customHeight="1">
      <c r="A692" s="2089"/>
      <c r="B692" s="2089"/>
      <c r="C692" s="2089"/>
      <c r="D692" s="2089"/>
      <c r="E692" s="2089"/>
      <c r="F692" s="2089"/>
      <c r="G692" s="2089"/>
      <c r="H692" s="2089"/>
      <c r="I692" s="2089"/>
      <c r="J692" s="2090"/>
      <c r="K692" s="2089"/>
      <c r="L692" s="2089"/>
      <c r="M692" s="2089"/>
    </row>
    <row r="693" spans="1:13" ht="15.75" customHeight="1">
      <c r="A693" s="2089"/>
      <c r="B693" s="2089"/>
      <c r="C693" s="2089"/>
      <c r="D693" s="2089"/>
      <c r="E693" s="2089"/>
      <c r="F693" s="2089"/>
      <c r="G693" s="2089"/>
      <c r="H693" s="2089"/>
      <c r="I693" s="2089"/>
      <c r="J693" s="2090"/>
      <c r="K693" s="2089"/>
      <c r="L693" s="2089"/>
      <c r="M693" s="2089"/>
    </row>
    <row r="694" spans="1:13" ht="15.75" customHeight="1">
      <c r="A694" s="2089"/>
      <c r="B694" s="2089"/>
      <c r="C694" s="2089"/>
      <c r="D694" s="2089"/>
      <c r="E694" s="2089"/>
      <c r="F694" s="2089"/>
      <c r="G694" s="2089"/>
      <c r="H694" s="2089"/>
      <c r="I694" s="2089"/>
      <c r="J694" s="2090"/>
      <c r="K694" s="2089"/>
      <c r="L694" s="2089"/>
      <c r="M694" s="2089"/>
    </row>
    <row r="695" spans="1:13" ht="15.75" customHeight="1">
      <c r="A695" s="2089"/>
      <c r="B695" s="2089"/>
      <c r="C695" s="2089"/>
      <c r="D695" s="2089"/>
      <c r="E695" s="2089"/>
      <c r="F695" s="2089"/>
      <c r="G695" s="2089"/>
      <c r="H695" s="2089"/>
      <c r="I695" s="2089"/>
      <c r="J695" s="2090"/>
      <c r="K695" s="2089"/>
      <c r="L695" s="2089"/>
      <c r="M695" s="2089"/>
    </row>
    <row r="696" spans="1:13" ht="15.75" customHeight="1">
      <c r="A696" s="2089"/>
      <c r="B696" s="2089"/>
      <c r="C696" s="2089"/>
      <c r="D696" s="2089"/>
      <c r="E696" s="2089"/>
      <c r="F696" s="2089"/>
      <c r="G696" s="2089"/>
      <c r="H696" s="2089"/>
      <c r="I696" s="2089"/>
      <c r="J696" s="2090"/>
      <c r="K696" s="2089"/>
      <c r="L696" s="2089"/>
      <c r="M696" s="2089"/>
    </row>
    <row r="697" spans="1:13" ht="15.75" customHeight="1">
      <c r="A697" s="2089"/>
      <c r="B697" s="2089"/>
      <c r="C697" s="2089"/>
      <c r="D697" s="2089"/>
      <c r="E697" s="2089"/>
      <c r="F697" s="2089"/>
      <c r="G697" s="2089"/>
      <c r="H697" s="2089"/>
      <c r="I697" s="2089"/>
      <c r="J697" s="2090"/>
      <c r="K697" s="2089"/>
      <c r="L697" s="2089"/>
      <c r="M697" s="2089"/>
    </row>
    <row r="698" spans="1:13" ht="15.75" customHeight="1">
      <c r="A698" s="2089"/>
      <c r="B698" s="2089"/>
      <c r="C698" s="2089"/>
      <c r="D698" s="2089"/>
      <c r="E698" s="2089"/>
      <c r="F698" s="2089"/>
      <c r="G698" s="2089"/>
      <c r="H698" s="2089"/>
      <c r="I698" s="2089"/>
      <c r="J698" s="2090"/>
      <c r="K698" s="2089"/>
      <c r="L698" s="2089"/>
      <c r="M698" s="2089"/>
    </row>
    <row r="699" spans="1:13" ht="15.75" customHeight="1">
      <c r="A699" s="2089"/>
      <c r="B699" s="2089"/>
      <c r="C699" s="2089"/>
      <c r="D699" s="2089"/>
      <c r="E699" s="2089"/>
      <c r="F699" s="2089"/>
      <c r="G699" s="2089"/>
      <c r="H699" s="2089"/>
      <c r="I699" s="2089"/>
      <c r="J699" s="2090"/>
      <c r="K699" s="2089"/>
      <c r="L699" s="2089"/>
      <c r="M699" s="2089"/>
    </row>
    <row r="700" spans="1:13" ht="15.75" customHeight="1">
      <c r="A700" s="2089"/>
      <c r="B700" s="2089"/>
      <c r="C700" s="2089"/>
      <c r="D700" s="2089"/>
      <c r="E700" s="2089"/>
      <c r="F700" s="2089"/>
      <c r="G700" s="2089"/>
      <c r="H700" s="2089"/>
      <c r="I700" s="2089"/>
      <c r="J700" s="2090"/>
      <c r="K700" s="2089"/>
      <c r="L700" s="2089"/>
      <c r="M700" s="2089"/>
    </row>
    <row r="701" spans="1:13" ht="15.75" customHeight="1">
      <c r="A701" s="2089"/>
      <c r="B701" s="2089"/>
      <c r="C701" s="2089"/>
      <c r="D701" s="2089"/>
      <c r="E701" s="2089"/>
      <c r="F701" s="2089"/>
      <c r="G701" s="2089"/>
      <c r="H701" s="2089"/>
      <c r="I701" s="2089"/>
      <c r="J701" s="2090"/>
      <c r="K701" s="2089"/>
      <c r="L701" s="2089"/>
      <c r="M701" s="2089"/>
    </row>
    <row r="702" spans="1:13" ht="15.75" customHeight="1">
      <c r="A702" s="2089"/>
      <c r="B702" s="2089"/>
      <c r="C702" s="2089"/>
      <c r="D702" s="2089"/>
      <c r="E702" s="2089"/>
      <c r="F702" s="2089"/>
      <c r="G702" s="2089"/>
      <c r="H702" s="2089"/>
      <c r="I702" s="2089"/>
      <c r="J702" s="2090"/>
      <c r="K702" s="2089"/>
      <c r="L702" s="2089"/>
      <c r="M702" s="2089"/>
    </row>
    <row r="703" spans="1:13" ht="15.75" customHeight="1">
      <c r="A703" s="2089"/>
      <c r="B703" s="2089"/>
      <c r="C703" s="2089"/>
      <c r="D703" s="2089"/>
      <c r="E703" s="2089"/>
      <c r="F703" s="2089"/>
      <c r="G703" s="2089"/>
      <c r="H703" s="2089"/>
      <c r="I703" s="2089"/>
      <c r="J703" s="2090"/>
      <c r="K703" s="2089"/>
      <c r="L703" s="2089"/>
      <c r="M703" s="2089"/>
    </row>
    <row r="704" spans="1:13" ht="15.75" customHeight="1">
      <c r="A704" s="2089"/>
      <c r="B704" s="2089"/>
      <c r="C704" s="2089"/>
      <c r="D704" s="2089"/>
      <c r="E704" s="2089"/>
      <c r="F704" s="2089"/>
      <c r="G704" s="2089"/>
      <c r="H704" s="2089"/>
      <c r="I704" s="2089"/>
      <c r="J704" s="2090"/>
      <c r="K704" s="2089"/>
      <c r="L704" s="2089"/>
      <c r="M704" s="2089"/>
    </row>
    <row r="705" spans="1:13" ht="15.75" customHeight="1">
      <c r="A705" s="2089"/>
      <c r="B705" s="2089"/>
      <c r="C705" s="2089"/>
      <c r="D705" s="2089"/>
      <c r="E705" s="2089"/>
      <c r="F705" s="2089"/>
      <c r="G705" s="2089"/>
      <c r="H705" s="2089"/>
      <c r="I705" s="2089"/>
      <c r="J705" s="2090"/>
      <c r="K705" s="2089"/>
      <c r="L705" s="2089"/>
      <c r="M705" s="2089"/>
    </row>
    <row r="706" spans="1:13" ht="15.75" customHeight="1">
      <c r="A706" s="2089"/>
      <c r="B706" s="2089"/>
      <c r="C706" s="2089"/>
      <c r="D706" s="2089"/>
      <c r="E706" s="2089"/>
      <c r="F706" s="2089"/>
      <c r="G706" s="2089"/>
      <c r="H706" s="2089"/>
      <c r="I706" s="2089"/>
      <c r="J706" s="2090"/>
      <c r="K706" s="2089"/>
      <c r="L706" s="2089"/>
      <c r="M706" s="2089"/>
    </row>
    <row r="707" spans="1:13" ht="15.75" customHeight="1">
      <c r="A707" s="2089"/>
      <c r="B707" s="2089"/>
      <c r="C707" s="2089"/>
      <c r="D707" s="2089"/>
      <c r="E707" s="2089"/>
      <c r="F707" s="2089"/>
      <c r="G707" s="2089"/>
      <c r="H707" s="2089"/>
      <c r="I707" s="2089"/>
      <c r="J707" s="2090"/>
      <c r="K707" s="2089"/>
      <c r="L707" s="2089"/>
      <c r="M707" s="2089"/>
    </row>
    <row r="708" spans="1:13" ht="15.75" customHeight="1">
      <c r="A708" s="2089"/>
      <c r="B708" s="2089"/>
      <c r="C708" s="2089"/>
      <c r="D708" s="2089"/>
      <c r="E708" s="2089"/>
      <c r="F708" s="2089"/>
      <c r="G708" s="2089"/>
      <c r="H708" s="2089"/>
      <c r="I708" s="2089"/>
      <c r="J708" s="2090"/>
      <c r="K708" s="2089"/>
      <c r="L708" s="2089"/>
      <c r="M708" s="2089"/>
    </row>
    <row r="709" spans="1:13" ht="15.75" customHeight="1">
      <c r="A709" s="2089"/>
      <c r="B709" s="2089"/>
      <c r="C709" s="2089"/>
      <c r="D709" s="2089"/>
      <c r="E709" s="2089"/>
      <c r="F709" s="2089"/>
      <c r="G709" s="2089"/>
      <c r="H709" s="2089"/>
      <c r="I709" s="2089"/>
      <c r="J709" s="2090"/>
      <c r="K709" s="2089"/>
      <c r="L709" s="2089"/>
      <c r="M709" s="2089"/>
    </row>
    <row r="710" spans="1:13" ht="15.75" customHeight="1">
      <c r="A710" s="2089"/>
      <c r="B710" s="2089"/>
      <c r="C710" s="2089"/>
      <c r="D710" s="2089"/>
      <c r="E710" s="2089"/>
      <c r="F710" s="2089"/>
      <c r="G710" s="2089"/>
      <c r="H710" s="2089"/>
      <c r="I710" s="2089"/>
      <c r="J710" s="2090"/>
      <c r="K710" s="2089"/>
      <c r="L710" s="2089"/>
      <c r="M710" s="2089"/>
    </row>
    <row r="711" spans="1:13" ht="15.75" customHeight="1">
      <c r="A711" s="2089"/>
      <c r="B711" s="2089"/>
      <c r="C711" s="2089"/>
      <c r="D711" s="2089"/>
      <c r="E711" s="2089"/>
      <c r="F711" s="2089"/>
      <c r="G711" s="2089"/>
      <c r="H711" s="2089"/>
      <c r="I711" s="2089"/>
      <c r="J711" s="2090"/>
      <c r="K711" s="2089"/>
      <c r="L711" s="2089"/>
      <c r="M711" s="2089"/>
    </row>
    <row r="712" spans="1:13" ht="15.75" customHeight="1">
      <c r="A712" s="2089"/>
      <c r="B712" s="2089"/>
      <c r="C712" s="2089"/>
      <c r="D712" s="2089"/>
      <c r="E712" s="2089"/>
      <c r="F712" s="2089"/>
      <c r="G712" s="2089"/>
      <c r="H712" s="2089"/>
      <c r="I712" s="2089"/>
      <c r="J712" s="2090"/>
      <c r="K712" s="2089"/>
      <c r="L712" s="2089"/>
      <c r="M712" s="2089"/>
    </row>
    <row r="713" spans="1:13" ht="15.75" customHeight="1">
      <c r="A713" s="2089"/>
      <c r="B713" s="2089"/>
      <c r="C713" s="2089"/>
      <c r="D713" s="2089"/>
      <c r="E713" s="2089"/>
      <c r="F713" s="2089"/>
      <c r="G713" s="2089"/>
      <c r="H713" s="2089"/>
      <c r="I713" s="2089"/>
      <c r="J713" s="2090"/>
      <c r="K713" s="2089"/>
      <c r="L713" s="2089"/>
      <c r="M713" s="2089"/>
    </row>
    <row r="714" spans="1:13" ht="15.75" customHeight="1">
      <c r="A714" s="2089"/>
      <c r="B714" s="2089"/>
      <c r="C714" s="2089"/>
      <c r="D714" s="2089"/>
      <c r="E714" s="2089"/>
      <c r="F714" s="2089"/>
      <c r="G714" s="2089"/>
      <c r="H714" s="2089"/>
      <c r="I714" s="2089"/>
      <c r="J714" s="2090"/>
      <c r="K714" s="2089"/>
      <c r="L714" s="2089"/>
      <c r="M714" s="2089"/>
    </row>
    <row r="715" spans="1:13" ht="15.75" customHeight="1">
      <c r="A715" s="2089"/>
      <c r="B715" s="2089"/>
      <c r="C715" s="2089"/>
      <c r="D715" s="2089"/>
      <c r="E715" s="2089"/>
      <c r="F715" s="2089"/>
      <c r="G715" s="2089"/>
      <c r="H715" s="2089"/>
      <c r="I715" s="2089"/>
      <c r="J715" s="2090"/>
      <c r="K715" s="2089"/>
      <c r="L715" s="2089"/>
      <c r="M715" s="2089"/>
    </row>
    <row r="716" spans="1:13" ht="15.75" customHeight="1">
      <c r="A716" s="2089"/>
      <c r="B716" s="2089"/>
      <c r="C716" s="2089"/>
      <c r="D716" s="2089"/>
      <c r="E716" s="2089"/>
      <c r="F716" s="2089"/>
      <c r="G716" s="2089"/>
      <c r="H716" s="2089"/>
      <c r="I716" s="2089"/>
      <c r="J716" s="2090"/>
      <c r="K716" s="2089"/>
      <c r="L716" s="2089"/>
      <c r="M716" s="2089"/>
    </row>
    <row r="717" spans="1:13" ht="15.75" customHeight="1">
      <c r="A717" s="2089"/>
      <c r="B717" s="2089"/>
      <c r="C717" s="2089"/>
      <c r="D717" s="2089"/>
      <c r="E717" s="2089"/>
      <c r="F717" s="2089"/>
      <c r="G717" s="2089"/>
      <c r="H717" s="2089"/>
      <c r="I717" s="2089"/>
      <c r="J717" s="2090"/>
      <c r="K717" s="2089"/>
      <c r="L717" s="2089"/>
      <c r="M717" s="2089"/>
    </row>
    <row r="718" spans="1:13" ht="15.75" customHeight="1">
      <c r="A718" s="2089"/>
      <c r="B718" s="2089"/>
      <c r="C718" s="2089"/>
      <c r="D718" s="2089"/>
      <c r="E718" s="2089"/>
      <c r="F718" s="2089"/>
      <c r="G718" s="2089"/>
      <c r="H718" s="2089"/>
      <c r="I718" s="2089"/>
      <c r="J718" s="2090"/>
      <c r="K718" s="2089"/>
      <c r="L718" s="2089"/>
      <c r="M718" s="2089"/>
    </row>
    <row r="719" spans="1:13" ht="15.75" customHeight="1">
      <c r="A719" s="2089"/>
      <c r="B719" s="2089"/>
      <c r="C719" s="2089"/>
      <c r="D719" s="2089"/>
      <c r="E719" s="2089"/>
      <c r="F719" s="2089"/>
      <c r="G719" s="2089"/>
      <c r="H719" s="2089"/>
      <c r="I719" s="2089"/>
      <c r="J719" s="2090"/>
      <c r="K719" s="2089"/>
      <c r="L719" s="2089"/>
      <c r="M719" s="2089"/>
    </row>
    <row r="720" spans="1:13" ht="15.75" customHeight="1">
      <c r="A720" s="2089"/>
      <c r="B720" s="2089"/>
      <c r="C720" s="2089"/>
      <c r="D720" s="2089"/>
      <c r="E720" s="2089"/>
      <c r="F720" s="2089"/>
      <c r="G720" s="2089"/>
      <c r="H720" s="2089"/>
      <c r="I720" s="2089"/>
      <c r="J720" s="2090"/>
      <c r="K720" s="2089"/>
      <c r="L720" s="2089"/>
      <c r="M720" s="2089"/>
    </row>
    <row r="721" spans="1:13" ht="15.75" customHeight="1">
      <c r="A721" s="2089"/>
      <c r="B721" s="2089"/>
      <c r="C721" s="2089"/>
      <c r="D721" s="2089"/>
      <c r="E721" s="2089"/>
      <c r="F721" s="2089"/>
      <c r="G721" s="2089"/>
      <c r="H721" s="2089"/>
      <c r="I721" s="2089"/>
      <c r="J721" s="2090"/>
      <c r="K721" s="2089"/>
      <c r="L721" s="2089"/>
      <c r="M721" s="2089"/>
    </row>
    <row r="722" spans="1:13" ht="15.75" customHeight="1">
      <c r="A722" s="2089"/>
      <c r="B722" s="2089"/>
      <c r="C722" s="2089"/>
      <c r="D722" s="2089"/>
      <c r="E722" s="2089"/>
      <c r="F722" s="2089"/>
      <c r="G722" s="2089"/>
      <c r="H722" s="2089"/>
      <c r="I722" s="2089"/>
      <c r="J722" s="2090"/>
      <c r="K722" s="2089"/>
      <c r="L722" s="2089"/>
      <c r="M722" s="2089"/>
    </row>
    <row r="723" spans="1:13" ht="15.75" customHeight="1">
      <c r="A723" s="2089"/>
      <c r="B723" s="2089"/>
      <c r="C723" s="2089"/>
      <c r="D723" s="2089"/>
      <c r="E723" s="2089"/>
      <c r="F723" s="2089"/>
      <c r="G723" s="2089"/>
      <c r="H723" s="2089"/>
      <c r="I723" s="2089"/>
      <c r="J723" s="2090"/>
      <c r="K723" s="2089"/>
      <c r="L723" s="2089"/>
      <c r="M723" s="2089"/>
    </row>
    <row r="724" spans="1:13" ht="15.75" customHeight="1">
      <c r="A724" s="2089"/>
      <c r="B724" s="2089"/>
      <c r="C724" s="2089"/>
      <c r="D724" s="2089"/>
      <c r="E724" s="2089"/>
      <c r="F724" s="2089"/>
      <c r="G724" s="2089"/>
      <c r="H724" s="2089"/>
      <c r="I724" s="2089"/>
      <c r="J724" s="2090"/>
      <c r="K724" s="2089"/>
      <c r="L724" s="2089"/>
      <c r="M724" s="2089"/>
    </row>
    <row r="725" spans="1:13" ht="15.75" customHeight="1">
      <c r="A725" s="2089"/>
      <c r="B725" s="2089"/>
      <c r="C725" s="2089"/>
      <c r="D725" s="2089"/>
      <c r="E725" s="2089"/>
      <c r="F725" s="2089"/>
      <c r="G725" s="2089"/>
      <c r="H725" s="2089"/>
      <c r="I725" s="2089"/>
      <c r="J725" s="2090"/>
      <c r="K725" s="2089"/>
      <c r="L725" s="2089"/>
      <c r="M725" s="2089"/>
    </row>
    <row r="726" spans="1:13" ht="15.75" customHeight="1">
      <c r="A726" s="2089"/>
      <c r="B726" s="2089"/>
      <c r="C726" s="2089"/>
      <c r="D726" s="2089"/>
      <c r="E726" s="2089"/>
      <c r="F726" s="2089"/>
      <c r="G726" s="2089"/>
      <c r="H726" s="2089"/>
      <c r="I726" s="2089"/>
      <c r="J726" s="2090"/>
      <c r="K726" s="2089"/>
      <c r="L726" s="2089"/>
      <c r="M726" s="2089"/>
    </row>
    <row r="727" spans="1:13" ht="15.75" customHeight="1">
      <c r="A727" s="2089"/>
      <c r="B727" s="2089"/>
      <c r="C727" s="2089"/>
      <c r="D727" s="2089"/>
      <c r="E727" s="2089"/>
      <c r="F727" s="2089"/>
      <c r="G727" s="2089"/>
      <c r="H727" s="2089"/>
      <c r="I727" s="2089"/>
      <c r="J727" s="2090"/>
      <c r="K727" s="2089"/>
      <c r="L727" s="2089"/>
      <c r="M727" s="2089"/>
    </row>
    <row r="728" spans="1:13" ht="15.75" customHeight="1">
      <c r="A728" s="2089"/>
      <c r="B728" s="2089"/>
      <c r="C728" s="2089"/>
      <c r="D728" s="2089"/>
      <c r="E728" s="2089"/>
      <c r="F728" s="2089"/>
      <c r="G728" s="2089"/>
      <c r="H728" s="2089"/>
      <c r="I728" s="2089"/>
      <c r="J728" s="2090"/>
      <c r="K728" s="2089"/>
      <c r="L728" s="2089"/>
      <c r="M728" s="2089"/>
    </row>
    <row r="729" spans="1:13" ht="15.75" customHeight="1">
      <c r="A729" s="2089"/>
      <c r="B729" s="2089"/>
      <c r="C729" s="2089"/>
      <c r="D729" s="2089"/>
      <c r="E729" s="2089"/>
      <c r="F729" s="2089"/>
      <c r="G729" s="2089"/>
      <c r="H729" s="2089"/>
      <c r="I729" s="2089"/>
      <c r="J729" s="2090"/>
      <c r="K729" s="2089"/>
      <c r="L729" s="2089"/>
      <c r="M729" s="2089"/>
    </row>
    <row r="730" spans="1:13" ht="15.75" customHeight="1">
      <c r="A730" s="2089"/>
      <c r="B730" s="2089"/>
      <c r="C730" s="2089"/>
      <c r="D730" s="2089"/>
      <c r="E730" s="2089"/>
      <c r="F730" s="2089"/>
      <c r="G730" s="2089"/>
      <c r="H730" s="2089"/>
      <c r="I730" s="2089"/>
      <c r="J730" s="2090"/>
      <c r="K730" s="2089"/>
      <c r="L730" s="2089"/>
      <c r="M730" s="2089"/>
    </row>
    <row r="731" spans="1:13" ht="15.75" customHeight="1">
      <c r="A731" s="2089"/>
      <c r="B731" s="2089"/>
      <c r="C731" s="2089"/>
      <c r="D731" s="2089"/>
      <c r="E731" s="2089"/>
      <c r="F731" s="2089"/>
      <c r="G731" s="2089"/>
      <c r="H731" s="2089"/>
      <c r="I731" s="2089"/>
      <c r="J731" s="2090"/>
      <c r="K731" s="2089"/>
      <c r="L731" s="2089"/>
      <c r="M731" s="2089"/>
    </row>
    <row r="732" spans="1:13" ht="15.75" customHeight="1">
      <c r="A732" s="2089"/>
      <c r="B732" s="2089"/>
      <c r="C732" s="2089"/>
      <c r="D732" s="2089"/>
      <c r="E732" s="2089"/>
      <c r="F732" s="2089"/>
      <c r="G732" s="2089"/>
      <c r="H732" s="2089"/>
      <c r="I732" s="2089"/>
      <c r="J732" s="2090"/>
      <c r="K732" s="2089"/>
      <c r="L732" s="2089"/>
      <c r="M732" s="2089"/>
    </row>
    <row r="733" spans="1:13" ht="15.75" customHeight="1">
      <c r="A733" s="2089"/>
      <c r="B733" s="2089"/>
      <c r="C733" s="2089"/>
      <c r="D733" s="2089"/>
      <c r="E733" s="2089"/>
      <c r="F733" s="2089"/>
      <c r="G733" s="2089"/>
      <c r="H733" s="2089"/>
      <c r="I733" s="2089"/>
      <c r="J733" s="2090"/>
      <c r="K733" s="2089"/>
      <c r="L733" s="2089"/>
      <c r="M733" s="2089"/>
    </row>
    <row r="734" spans="1:13" ht="15.75" customHeight="1">
      <c r="A734" s="2089"/>
      <c r="B734" s="2089"/>
      <c r="C734" s="2089"/>
      <c r="D734" s="2089"/>
      <c r="E734" s="2089"/>
      <c r="F734" s="2089"/>
      <c r="G734" s="2089"/>
      <c r="H734" s="2089"/>
      <c r="I734" s="2089"/>
      <c r="J734" s="2090"/>
      <c r="K734" s="2089"/>
      <c r="L734" s="2089"/>
      <c r="M734" s="2089"/>
    </row>
    <row r="735" spans="1:13" ht="15.75" customHeight="1">
      <c r="A735" s="2089"/>
      <c r="B735" s="2089"/>
      <c r="C735" s="2089"/>
      <c r="D735" s="2089"/>
      <c r="E735" s="2089"/>
      <c r="F735" s="2089"/>
      <c r="G735" s="2089"/>
      <c r="H735" s="2089"/>
      <c r="I735" s="2089"/>
      <c r="J735" s="2090"/>
      <c r="K735" s="2089"/>
      <c r="L735" s="2089"/>
      <c r="M735" s="2089"/>
    </row>
    <row r="736" spans="1:13" ht="15.75" customHeight="1">
      <c r="A736" s="2089"/>
      <c r="B736" s="2089"/>
      <c r="C736" s="2089"/>
      <c r="D736" s="2089"/>
      <c r="E736" s="2089"/>
      <c r="F736" s="2089"/>
      <c r="G736" s="2089"/>
      <c r="H736" s="2089"/>
      <c r="I736" s="2089"/>
      <c r="J736" s="2090"/>
      <c r="K736" s="2089"/>
      <c r="L736" s="2089"/>
      <c r="M736" s="2089"/>
    </row>
    <row r="737" spans="1:13" ht="15.75" customHeight="1">
      <c r="A737" s="2089"/>
      <c r="B737" s="2089"/>
      <c r="C737" s="2089"/>
      <c r="D737" s="2089"/>
      <c r="E737" s="2089"/>
      <c r="F737" s="2089"/>
      <c r="G737" s="2089"/>
      <c r="H737" s="2089"/>
      <c r="I737" s="2089"/>
      <c r="J737" s="2090"/>
      <c r="K737" s="2089"/>
      <c r="L737" s="2089"/>
      <c r="M737" s="2089"/>
    </row>
    <row r="738" spans="1:13" ht="15.75" customHeight="1">
      <c r="A738" s="2089"/>
      <c r="B738" s="2089"/>
      <c r="C738" s="2089"/>
      <c r="D738" s="2089"/>
      <c r="E738" s="2089"/>
      <c r="F738" s="2089"/>
      <c r="G738" s="2089"/>
      <c r="H738" s="2089"/>
      <c r="I738" s="2089"/>
      <c r="J738" s="2090"/>
      <c r="K738" s="2089"/>
      <c r="L738" s="2089"/>
      <c r="M738" s="2089"/>
    </row>
    <row r="739" spans="1:13" ht="15.75" customHeight="1">
      <c r="A739" s="2089"/>
      <c r="B739" s="2089"/>
      <c r="C739" s="2089"/>
      <c r="D739" s="2089"/>
      <c r="E739" s="2089"/>
      <c r="F739" s="2089"/>
      <c r="G739" s="2089"/>
      <c r="H739" s="2089"/>
      <c r="I739" s="2089"/>
      <c r="J739" s="2090"/>
      <c r="K739" s="2089"/>
      <c r="L739" s="2089"/>
      <c r="M739" s="2089"/>
    </row>
    <row r="740" spans="1:13" ht="15.75" customHeight="1">
      <c r="A740" s="2089"/>
      <c r="B740" s="2089"/>
      <c r="C740" s="2089"/>
      <c r="D740" s="2089"/>
      <c r="E740" s="2089"/>
      <c r="F740" s="2089"/>
      <c r="G740" s="2089"/>
      <c r="H740" s="2089"/>
      <c r="I740" s="2089"/>
      <c r="J740" s="2090"/>
      <c r="K740" s="2089"/>
      <c r="L740" s="2089"/>
      <c r="M740" s="2089"/>
    </row>
    <row r="741" spans="1:13" ht="15.75" customHeight="1">
      <c r="A741" s="2089"/>
      <c r="B741" s="2089"/>
      <c r="C741" s="2089"/>
      <c r="D741" s="2089"/>
      <c r="E741" s="2089"/>
      <c r="F741" s="2089"/>
      <c r="G741" s="2089"/>
      <c r="H741" s="2089"/>
      <c r="I741" s="2089"/>
      <c r="J741" s="2090"/>
      <c r="K741" s="2089"/>
      <c r="L741" s="2089"/>
      <c r="M741" s="2089"/>
    </row>
    <row r="742" spans="1:13" ht="15.75" customHeight="1">
      <c r="A742" s="2089"/>
      <c r="B742" s="2089"/>
      <c r="C742" s="2089"/>
      <c r="D742" s="2089"/>
      <c r="E742" s="2089"/>
      <c r="F742" s="2089"/>
      <c r="G742" s="2089"/>
      <c r="H742" s="2089"/>
      <c r="I742" s="2089"/>
      <c r="J742" s="2090"/>
      <c r="K742" s="2089"/>
      <c r="L742" s="2089"/>
      <c r="M742" s="2089"/>
    </row>
    <row r="743" spans="1:13" ht="15.75" customHeight="1">
      <c r="A743" s="2089"/>
      <c r="B743" s="2089"/>
      <c r="C743" s="2089"/>
      <c r="D743" s="2089"/>
      <c r="E743" s="2089"/>
      <c r="F743" s="2089"/>
      <c r="G743" s="2089"/>
      <c r="H743" s="2089"/>
      <c r="I743" s="2089"/>
      <c r="J743" s="2090"/>
      <c r="K743" s="2089"/>
      <c r="L743" s="2089"/>
      <c r="M743" s="2089"/>
    </row>
    <row r="744" spans="1:13" ht="15.75" customHeight="1">
      <c r="A744" s="2089"/>
      <c r="B744" s="2089"/>
      <c r="C744" s="2089"/>
      <c r="D744" s="2089"/>
      <c r="E744" s="2089"/>
      <c r="F744" s="2089"/>
      <c r="G744" s="2089"/>
      <c r="H744" s="2089"/>
      <c r="I744" s="2089"/>
      <c r="J744" s="2090"/>
      <c r="K744" s="2089"/>
      <c r="L744" s="2089"/>
      <c r="M744" s="2089"/>
    </row>
    <row r="745" spans="1:13" ht="15.75" customHeight="1">
      <c r="A745" s="2089"/>
      <c r="B745" s="2089"/>
      <c r="C745" s="2089"/>
      <c r="D745" s="2089"/>
      <c r="E745" s="2089"/>
      <c r="F745" s="2089"/>
      <c r="G745" s="2089"/>
      <c r="H745" s="2089"/>
      <c r="I745" s="2089"/>
      <c r="J745" s="2090"/>
      <c r="K745" s="2089"/>
      <c r="L745" s="2089"/>
      <c r="M745" s="2089"/>
    </row>
    <row r="746" spans="1:13" ht="15.75" customHeight="1">
      <c r="A746" s="2089"/>
      <c r="B746" s="2089"/>
      <c r="C746" s="2089"/>
      <c r="D746" s="2089"/>
      <c r="E746" s="2089"/>
      <c r="F746" s="2089"/>
      <c r="G746" s="2089"/>
      <c r="H746" s="2089"/>
      <c r="I746" s="2089"/>
      <c r="J746" s="2090"/>
      <c r="K746" s="2089"/>
      <c r="L746" s="2089"/>
      <c r="M746" s="2089"/>
    </row>
    <row r="747" spans="1:13" ht="15.75" customHeight="1">
      <c r="A747" s="2089"/>
      <c r="B747" s="2089"/>
      <c r="C747" s="2089"/>
      <c r="D747" s="2089"/>
      <c r="E747" s="2089"/>
      <c r="F747" s="2089"/>
      <c r="G747" s="2089"/>
      <c r="H747" s="2089"/>
      <c r="I747" s="2089"/>
      <c r="J747" s="2090"/>
      <c r="K747" s="2089"/>
      <c r="L747" s="2089"/>
      <c r="M747" s="2089"/>
    </row>
    <row r="748" spans="1:13" ht="15.75" customHeight="1">
      <c r="A748" s="2089"/>
      <c r="B748" s="2089"/>
      <c r="C748" s="2089"/>
      <c r="D748" s="2089"/>
      <c r="E748" s="2089"/>
      <c r="F748" s="2089"/>
      <c r="G748" s="2089"/>
      <c r="H748" s="2089"/>
      <c r="I748" s="2089"/>
      <c r="J748" s="2090"/>
      <c r="K748" s="2089"/>
      <c r="L748" s="2089"/>
      <c r="M748" s="2089"/>
    </row>
    <row r="749" spans="1:13" ht="15.75" customHeight="1">
      <c r="A749" s="2089"/>
      <c r="B749" s="2089"/>
      <c r="C749" s="2089"/>
      <c r="D749" s="2089"/>
      <c r="E749" s="2089"/>
      <c r="F749" s="2089"/>
      <c r="G749" s="2089"/>
      <c r="H749" s="2089"/>
      <c r="I749" s="2089"/>
      <c r="J749" s="2090"/>
      <c r="K749" s="2089"/>
      <c r="L749" s="2089"/>
      <c r="M749" s="2089"/>
    </row>
    <row r="750" spans="1:13" ht="15.75" customHeight="1">
      <c r="A750" s="2089"/>
      <c r="B750" s="2089"/>
      <c r="C750" s="2089"/>
      <c r="D750" s="2089"/>
      <c r="E750" s="2089"/>
      <c r="F750" s="2089"/>
      <c r="G750" s="2089"/>
      <c r="H750" s="2089"/>
      <c r="I750" s="2089"/>
      <c r="J750" s="2090"/>
      <c r="K750" s="2089"/>
      <c r="L750" s="2089"/>
      <c r="M750" s="2089"/>
    </row>
    <row r="751" spans="1:13" ht="15.75" customHeight="1">
      <c r="A751" s="2089"/>
      <c r="B751" s="2089"/>
      <c r="C751" s="2089"/>
      <c r="D751" s="2089"/>
      <c r="E751" s="2089"/>
      <c r="F751" s="2089"/>
      <c r="G751" s="2089"/>
      <c r="H751" s="2089"/>
      <c r="I751" s="2089"/>
      <c r="J751" s="2090"/>
      <c r="K751" s="2089"/>
      <c r="L751" s="2089"/>
      <c r="M751" s="2089"/>
    </row>
    <row r="752" spans="1:13" ht="15.75" customHeight="1">
      <c r="A752" s="2089"/>
      <c r="B752" s="2089"/>
      <c r="C752" s="2089"/>
      <c r="D752" s="2089"/>
      <c r="E752" s="2089"/>
      <c r="F752" s="2089"/>
      <c r="G752" s="2089"/>
      <c r="H752" s="2089"/>
      <c r="I752" s="2089"/>
      <c r="J752" s="2090"/>
      <c r="K752" s="2089"/>
      <c r="L752" s="2089"/>
      <c r="M752" s="2089"/>
    </row>
    <row r="753" spans="1:13" ht="15.75" customHeight="1">
      <c r="A753" s="2089"/>
      <c r="B753" s="2089"/>
      <c r="C753" s="2089"/>
      <c r="D753" s="2089"/>
      <c r="E753" s="2089"/>
      <c r="F753" s="2089"/>
      <c r="G753" s="2089"/>
      <c r="H753" s="2089"/>
      <c r="I753" s="2089"/>
      <c r="J753" s="2090"/>
      <c r="K753" s="2089"/>
      <c r="L753" s="2089"/>
      <c r="M753" s="2089"/>
    </row>
    <row r="754" spans="1:13" ht="15.75" customHeight="1">
      <c r="A754" s="2089"/>
      <c r="B754" s="2089"/>
      <c r="C754" s="2089"/>
      <c r="D754" s="2089"/>
      <c r="E754" s="2089"/>
      <c r="F754" s="2089"/>
      <c r="G754" s="2089"/>
      <c r="H754" s="2089"/>
      <c r="I754" s="2089"/>
      <c r="J754" s="2090"/>
      <c r="K754" s="2089"/>
      <c r="L754" s="2089"/>
      <c r="M754" s="2089"/>
    </row>
    <row r="755" spans="1:13" ht="15.75" customHeight="1">
      <c r="A755" s="2089"/>
      <c r="B755" s="2089"/>
      <c r="C755" s="2089"/>
      <c r="D755" s="2089"/>
      <c r="E755" s="2089"/>
      <c r="F755" s="2089"/>
      <c r="G755" s="2089"/>
      <c r="H755" s="2089"/>
      <c r="I755" s="2089"/>
      <c r="J755" s="2090"/>
      <c r="K755" s="2089"/>
      <c r="L755" s="2089"/>
      <c r="M755" s="2089"/>
    </row>
    <row r="756" spans="1:13" ht="15.75" customHeight="1">
      <c r="A756" s="2089"/>
      <c r="B756" s="2089"/>
      <c r="C756" s="2089"/>
      <c r="D756" s="2089"/>
      <c r="E756" s="2089"/>
      <c r="F756" s="2089"/>
      <c r="G756" s="2089"/>
      <c r="H756" s="2089"/>
      <c r="I756" s="2089"/>
      <c r="J756" s="2090"/>
      <c r="K756" s="2089"/>
      <c r="L756" s="2089"/>
      <c r="M756" s="2089"/>
    </row>
    <row r="757" spans="1:13" ht="15.75" customHeight="1">
      <c r="A757" s="2089"/>
      <c r="B757" s="2089"/>
      <c r="C757" s="2089"/>
      <c r="D757" s="2089"/>
      <c r="E757" s="2089"/>
      <c r="F757" s="2089"/>
      <c r="G757" s="2089"/>
      <c r="H757" s="2089"/>
      <c r="I757" s="2089"/>
      <c r="J757" s="2090"/>
      <c r="K757" s="2089"/>
      <c r="L757" s="2089"/>
      <c r="M757" s="2089"/>
    </row>
    <row r="758" spans="1:13" ht="15.75" customHeight="1">
      <c r="A758" s="2089"/>
      <c r="B758" s="2089"/>
      <c r="C758" s="2089"/>
      <c r="D758" s="2089"/>
      <c r="E758" s="2089"/>
      <c r="F758" s="2089"/>
      <c r="G758" s="2089"/>
      <c r="H758" s="2089"/>
      <c r="I758" s="2089"/>
      <c r="J758" s="2090"/>
      <c r="K758" s="2089"/>
      <c r="L758" s="2089"/>
      <c r="M758" s="2089"/>
    </row>
    <row r="759" spans="1:13" ht="15.75" customHeight="1">
      <c r="A759" s="2089"/>
      <c r="B759" s="2089"/>
      <c r="C759" s="2089"/>
      <c r="D759" s="2089"/>
      <c r="E759" s="2089"/>
      <c r="F759" s="2089"/>
      <c r="G759" s="2089"/>
      <c r="H759" s="2089"/>
      <c r="I759" s="2089"/>
      <c r="J759" s="2090"/>
      <c r="K759" s="2089"/>
      <c r="L759" s="2089"/>
      <c r="M759" s="2089"/>
    </row>
    <row r="760" spans="1:13" ht="15.75" customHeight="1">
      <c r="A760" s="2089"/>
      <c r="B760" s="2089"/>
      <c r="C760" s="2089"/>
      <c r="D760" s="2089"/>
      <c r="E760" s="2089"/>
      <c r="F760" s="2089"/>
      <c r="G760" s="2089"/>
      <c r="H760" s="2089"/>
      <c r="I760" s="2089"/>
      <c r="J760" s="2090"/>
      <c r="K760" s="2089"/>
      <c r="L760" s="2089"/>
      <c r="M760" s="2089"/>
    </row>
    <row r="761" spans="1:13" ht="15.75" customHeight="1">
      <c r="A761" s="2089"/>
      <c r="B761" s="2089"/>
      <c r="C761" s="2089"/>
      <c r="D761" s="2089"/>
      <c r="E761" s="2089"/>
      <c r="F761" s="2089"/>
      <c r="G761" s="2089"/>
      <c r="H761" s="2089"/>
      <c r="I761" s="2089"/>
      <c r="J761" s="2090"/>
      <c r="K761" s="2089"/>
      <c r="L761" s="2089"/>
      <c r="M761" s="2089"/>
    </row>
    <row r="762" spans="1:13" ht="15.75" customHeight="1">
      <c r="A762" s="2089"/>
      <c r="B762" s="2089"/>
      <c r="C762" s="2089"/>
      <c r="D762" s="2089"/>
      <c r="E762" s="2089"/>
      <c r="F762" s="2089"/>
      <c r="G762" s="2089"/>
      <c r="H762" s="2089"/>
      <c r="I762" s="2089"/>
      <c r="J762" s="2090"/>
      <c r="K762" s="2089"/>
      <c r="L762" s="2089"/>
      <c r="M762" s="2089"/>
    </row>
    <row r="763" spans="1:13" ht="15.75" customHeight="1">
      <c r="A763" s="2089"/>
      <c r="B763" s="2089"/>
      <c r="C763" s="2089"/>
      <c r="D763" s="2089"/>
      <c r="E763" s="2089"/>
      <c r="F763" s="2089"/>
      <c r="G763" s="2089"/>
      <c r="H763" s="2089"/>
      <c r="I763" s="2089"/>
      <c r="J763" s="2090"/>
      <c r="K763" s="2089"/>
      <c r="L763" s="2089"/>
      <c r="M763" s="2089"/>
    </row>
    <row r="764" spans="1:13" ht="15.75" customHeight="1">
      <c r="A764" s="2089"/>
      <c r="B764" s="2089"/>
      <c r="C764" s="2089"/>
      <c r="D764" s="2089"/>
      <c r="E764" s="2089"/>
      <c r="F764" s="2089"/>
      <c r="G764" s="2089"/>
      <c r="H764" s="2089"/>
      <c r="I764" s="2089"/>
      <c r="J764" s="2090"/>
      <c r="K764" s="2089"/>
      <c r="L764" s="2089"/>
      <c r="M764" s="2089"/>
    </row>
    <row r="765" spans="1:13" ht="15.75" customHeight="1">
      <c r="A765" s="2089"/>
      <c r="B765" s="2089"/>
      <c r="C765" s="2089"/>
      <c r="D765" s="2089"/>
      <c r="E765" s="2089"/>
      <c r="F765" s="2089"/>
      <c r="G765" s="2089"/>
      <c r="H765" s="2089"/>
      <c r="I765" s="2089"/>
      <c r="J765" s="2090"/>
      <c r="K765" s="2089"/>
      <c r="L765" s="2089"/>
      <c r="M765" s="2089"/>
    </row>
    <row r="766" spans="1:13" ht="15.75" customHeight="1">
      <c r="A766" s="2089"/>
      <c r="B766" s="2089"/>
      <c r="C766" s="2089"/>
      <c r="D766" s="2089"/>
      <c r="E766" s="2089"/>
      <c r="F766" s="2089"/>
      <c r="G766" s="2089"/>
      <c r="H766" s="2089"/>
      <c r="I766" s="2089"/>
      <c r="J766" s="2090"/>
      <c r="K766" s="2089"/>
      <c r="L766" s="2089"/>
      <c r="M766" s="2089"/>
    </row>
    <row r="767" spans="1:13" ht="15.75" customHeight="1">
      <c r="A767" s="2089"/>
      <c r="B767" s="2089"/>
      <c r="C767" s="2089"/>
      <c r="D767" s="2089"/>
      <c r="E767" s="2089"/>
      <c r="F767" s="2089"/>
      <c r="G767" s="2089"/>
      <c r="H767" s="2089"/>
      <c r="I767" s="2089"/>
      <c r="J767" s="2090"/>
      <c r="K767" s="2089"/>
      <c r="L767" s="2089"/>
      <c r="M767" s="2089"/>
    </row>
    <row r="768" spans="1:13" ht="15.75" customHeight="1">
      <c r="A768" s="2089"/>
      <c r="B768" s="2089"/>
      <c r="C768" s="2089"/>
      <c r="D768" s="2089"/>
      <c r="E768" s="2089"/>
      <c r="F768" s="2089"/>
      <c r="G768" s="2089"/>
      <c r="H768" s="2089"/>
      <c r="I768" s="2089"/>
      <c r="J768" s="2090"/>
      <c r="K768" s="2089"/>
      <c r="L768" s="2089"/>
      <c r="M768" s="2089"/>
    </row>
    <row r="769" spans="1:13" ht="15.75" customHeight="1">
      <c r="A769" s="2089"/>
      <c r="B769" s="2089"/>
      <c r="C769" s="2089"/>
      <c r="D769" s="2089"/>
      <c r="E769" s="2089"/>
      <c r="F769" s="2089"/>
      <c r="G769" s="2089"/>
      <c r="H769" s="2089"/>
      <c r="I769" s="2089"/>
      <c r="J769" s="2090"/>
      <c r="K769" s="2089"/>
      <c r="L769" s="2089"/>
      <c r="M769" s="2089"/>
    </row>
    <row r="770" spans="1:13" ht="15.75" customHeight="1">
      <c r="A770" s="2089"/>
      <c r="B770" s="2089"/>
      <c r="C770" s="2089"/>
      <c r="D770" s="2089"/>
      <c r="E770" s="2089"/>
      <c r="F770" s="2089"/>
      <c r="G770" s="2089"/>
      <c r="H770" s="2089"/>
      <c r="I770" s="2089"/>
      <c r="J770" s="2090"/>
      <c r="K770" s="2089"/>
      <c r="L770" s="2089"/>
      <c r="M770" s="2089"/>
    </row>
    <row r="771" spans="1:13" ht="15.75" customHeight="1">
      <c r="A771" s="2089"/>
      <c r="B771" s="2089"/>
      <c r="C771" s="2089"/>
      <c r="D771" s="2089"/>
      <c r="E771" s="2089"/>
      <c r="F771" s="2089"/>
      <c r="G771" s="2089"/>
      <c r="H771" s="2089"/>
      <c r="I771" s="2089"/>
      <c r="J771" s="2090"/>
      <c r="K771" s="2089"/>
      <c r="L771" s="2089"/>
      <c r="M771" s="2089"/>
    </row>
    <row r="772" spans="1:13" ht="15.75" customHeight="1">
      <c r="A772" s="2089"/>
      <c r="B772" s="2089"/>
      <c r="C772" s="2089"/>
      <c r="D772" s="2089"/>
      <c r="E772" s="2089"/>
      <c r="F772" s="2089"/>
      <c r="G772" s="2089"/>
      <c r="H772" s="2089"/>
      <c r="I772" s="2089"/>
      <c r="J772" s="2090"/>
      <c r="K772" s="2089"/>
      <c r="L772" s="2089"/>
      <c r="M772" s="2089"/>
    </row>
    <row r="773" spans="1:13" ht="15.75" customHeight="1">
      <c r="A773" s="2089"/>
      <c r="B773" s="2089"/>
      <c r="C773" s="2089"/>
      <c r="D773" s="2089"/>
      <c r="E773" s="2089"/>
      <c r="F773" s="2089"/>
      <c r="G773" s="2089"/>
      <c r="H773" s="2089"/>
      <c r="I773" s="2089"/>
      <c r="J773" s="2090"/>
      <c r="K773" s="2089"/>
      <c r="L773" s="2089"/>
      <c r="M773" s="2089"/>
    </row>
    <row r="774" spans="1:13" ht="15.75" customHeight="1">
      <c r="A774" s="2089"/>
      <c r="B774" s="2089"/>
      <c r="C774" s="2089"/>
      <c r="D774" s="2089"/>
      <c r="E774" s="2089"/>
      <c r="F774" s="2089"/>
      <c r="G774" s="2089"/>
      <c r="H774" s="2089"/>
      <c r="I774" s="2089"/>
      <c r="J774" s="2090"/>
      <c r="K774" s="2089"/>
      <c r="L774" s="2089"/>
      <c r="M774" s="2089"/>
    </row>
    <row r="775" spans="1:13" ht="15.75" customHeight="1">
      <c r="A775" s="2089"/>
      <c r="B775" s="2089"/>
      <c r="C775" s="2089"/>
      <c r="D775" s="2089"/>
      <c r="E775" s="2089"/>
      <c r="F775" s="2089"/>
      <c r="G775" s="2089"/>
      <c r="H775" s="2089"/>
      <c r="I775" s="2089"/>
      <c r="J775" s="2090"/>
      <c r="K775" s="2089"/>
      <c r="L775" s="2089"/>
      <c r="M775" s="2089"/>
    </row>
    <row r="776" spans="1:13" ht="15.75" customHeight="1">
      <c r="A776" s="2089"/>
      <c r="B776" s="2089"/>
      <c r="C776" s="2089"/>
      <c r="D776" s="2089"/>
      <c r="E776" s="2089"/>
      <c r="F776" s="2089"/>
      <c r="G776" s="2089"/>
      <c r="H776" s="2089"/>
      <c r="I776" s="2089"/>
      <c r="J776" s="2090"/>
      <c r="K776" s="2089"/>
      <c r="L776" s="2089"/>
      <c r="M776" s="2089"/>
    </row>
    <row r="777" spans="1:13" ht="15.75" customHeight="1">
      <c r="A777" s="2089"/>
      <c r="B777" s="2089"/>
      <c r="C777" s="2089"/>
      <c r="D777" s="2089"/>
      <c r="E777" s="2089"/>
      <c r="F777" s="2089"/>
      <c r="G777" s="2089"/>
      <c r="H777" s="2089"/>
      <c r="I777" s="2089"/>
      <c r="J777" s="2090"/>
      <c r="K777" s="2089"/>
      <c r="L777" s="2089"/>
      <c r="M777" s="2089"/>
    </row>
    <row r="778" spans="1:13" ht="15.75" customHeight="1">
      <c r="A778" s="2089"/>
      <c r="B778" s="2089"/>
      <c r="C778" s="2089"/>
      <c r="D778" s="2089"/>
      <c r="E778" s="2089"/>
      <c r="F778" s="2089"/>
      <c r="G778" s="2089"/>
      <c r="H778" s="2089"/>
      <c r="I778" s="2089"/>
      <c r="J778" s="2090"/>
      <c r="K778" s="2089"/>
      <c r="L778" s="2089"/>
      <c r="M778" s="2089"/>
    </row>
    <row r="779" spans="1:13" ht="15.75" customHeight="1">
      <c r="A779" s="2089"/>
      <c r="B779" s="2089"/>
      <c r="C779" s="2089"/>
      <c r="D779" s="2089"/>
      <c r="E779" s="2089"/>
      <c r="F779" s="2089"/>
      <c r="G779" s="2089"/>
      <c r="H779" s="2089"/>
      <c r="I779" s="2089"/>
      <c r="J779" s="2090"/>
      <c r="K779" s="2089"/>
      <c r="L779" s="2089"/>
      <c r="M779" s="2089"/>
    </row>
    <row r="780" spans="1:13" ht="15.75" customHeight="1">
      <c r="A780" s="2089"/>
      <c r="B780" s="2089"/>
      <c r="C780" s="2089"/>
      <c r="D780" s="2089"/>
      <c r="E780" s="2089"/>
      <c r="F780" s="2089"/>
      <c r="G780" s="2089"/>
      <c r="H780" s="2089"/>
      <c r="I780" s="2089"/>
      <c r="J780" s="2090"/>
      <c r="K780" s="2089"/>
      <c r="L780" s="2089"/>
      <c r="M780" s="2089"/>
    </row>
    <row r="781" spans="1:13" ht="15.75" customHeight="1">
      <c r="A781" s="2089"/>
      <c r="B781" s="2089"/>
      <c r="C781" s="2089"/>
      <c r="D781" s="2089"/>
      <c r="E781" s="2089"/>
      <c r="F781" s="2089"/>
      <c r="G781" s="2089"/>
      <c r="H781" s="2089"/>
      <c r="I781" s="2089"/>
      <c r="J781" s="2090"/>
      <c r="K781" s="2089"/>
      <c r="L781" s="2089"/>
      <c r="M781" s="2089"/>
    </row>
    <row r="782" spans="1:13" ht="15.75" customHeight="1">
      <c r="A782" s="2089"/>
      <c r="B782" s="2089"/>
      <c r="C782" s="2089"/>
      <c r="D782" s="2089"/>
      <c r="E782" s="2089"/>
      <c r="F782" s="2089"/>
      <c r="G782" s="2089"/>
      <c r="H782" s="2089"/>
      <c r="I782" s="2089"/>
      <c r="J782" s="2090"/>
      <c r="K782" s="2089"/>
      <c r="L782" s="2089"/>
      <c r="M782" s="2089"/>
    </row>
    <row r="783" spans="1:13" ht="15.75" customHeight="1">
      <c r="A783" s="2089"/>
      <c r="B783" s="2089"/>
      <c r="C783" s="2089"/>
      <c r="D783" s="2089"/>
      <c r="E783" s="2089"/>
      <c r="F783" s="2089"/>
      <c r="G783" s="2089"/>
      <c r="H783" s="2089"/>
      <c r="I783" s="2089"/>
      <c r="J783" s="2090"/>
      <c r="K783" s="2089"/>
      <c r="L783" s="2089"/>
      <c r="M783" s="2089"/>
    </row>
    <row r="784" spans="1:13" ht="15.75" customHeight="1">
      <c r="A784" s="2089"/>
      <c r="B784" s="2089"/>
      <c r="C784" s="2089"/>
      <c r="D784" s="2089"/>
      <c r="E784" s="2089"/>
      <c r="F784" s="2089"/>
      <c r="G784" s="2089"/>
      <c r="H784" s="2089"/>
      <c r="I784" s="2089"/>
      <c r="J784" s="2090"/>
      <c r="K784" s="2089"/>
      <c r="L784" s="2089"/>
      <c r="M784" s="2089"/>
    </row>
    <row r="785" spans="1:13" ht="15.75" customHeight="1">
      <c r="A785" s="2089"/>
      <c r="B785" s="2089"/>
      <c r="C785" s="2089"/>
      <c r="D785" s="2089"/>
      <c r="E785" s="2089"/>
      <c r="F785" s="2089"/>
      <c r="G785" s="2089"/>
      <c r="H785" s="2089"/>
      <c r="I785" s="2089"/>
      <c r="J785" s="2090"/>
      <c r="K785" s="2089"/>
      <c r="L785" s="2089"/>
      <c r="M785" s="2089"/>
    </row>
    <row r="786" spans="1:13" ht="15.75" customHeight="1">
      <c r="A786" s="2089"/>
      <c r="B786" s="2089"/>
      <c r="C786" s="2089"/>
      <c r="D786" s="2089"/>
      <c r="E786" s="2089"/>
      <c r="F786" s="2089"/>
      <c r="G786" s="2089"/>
      <c r="H786" s="2089"/>
      <c r="I786" s="2089"/>
      <c r="J786" s="2090"/>
      <c r="K786" s="2089"/>
      <c r="L786" s="2089"/>
      <c r="M786" s="2089"/>
    </row>
    <row r="787" spans="1:13" ht="15.75" customHeight="1">
      <c r="A787" s="2089"/>
      <c r="B787" s="2089"/>
      <c r="C787" s="2089"/>
      <c r="D787" s="2089"/>
      <c r="E787" s="2089"/>
      <c r="F787" s="2089"/>
      <c r="G787" s="2089"/>
      <c r="H787" s="2089"/>
      <c r="I787" s="2089"/>
      <c r="J787" s="2090"/>
      <c r="K787" s="2089"/>
      <c r="L787" s="2089"/>
      <c r="M787" s="2089"/>
    </row>
    <row r="788" spans="1:13" ht="15.75" customHeight="1">
      <c r="A788" s="2089"/>
      <c r="B788" s="2089"/>
      <c r="C788" s="2089"/>
      <c r="D788" s="2089"/>
      <c r="E788" s="2089"/>
      <c r="F788" s="2089"/>
      <c r="G788" s="2089"/>
      <c r="H788" s="2089"/>
      <c r="I788" s="2089"/>
      <c r="J788" s="2090"/>
      <c r="K788" s="2089"/>
      <c r="L788" s="2089"/>
      <c r="M788" s="2089"/>
    </row>
    <row r="789" spans="1:13" ht="15.75" customHeight="1">
      <c r="A789" s="2089"/>
      <c r="B789" s="2089"/>
      <c r="C789" s="2089"/>
      <c r="D789" s="2089"/>
      <c r="E789" s="2089"/>
      <c r="F789" s="2089"/>
      <c r="G789" s="2089"/>
      <c r="H789" s="2089"/>
      <c r="I789" s="2089"/>
      <c r="J789" s="2090"/>
      <c r="K789" s="2089"/>
      <c r="L789" s="2089"/>
      <c r="M789" s="2089"/>
    </row>
    <row r="790" spans="1:13" ht="15.75" customHeight="1">
      <c r="A790" s="2089"/>
      <c r="B790" s="2089"/>
      <c r="C790" s="2089"/>
      <c r="D790" s="2089"/>
      <c r="E790" s="2089"/>
      <c r="F790" s="2089"/>
      <c r="G790" s="2089"/>
      <c r="H790" s="2089"/>
      <c r="I790" s="2089"/>
      <c r="J790" s="2090"/>
      <c r="K790" s="2089"/>
      <c r="L790" s="2089"/>
      <c r="M790" s="2089"/>
    </row>
    <row r="791" spans="1:13" ht="15.75" customHeight="1">
      <c r="A791" s="2089"/>
      <c r="B791" s="2089"/>
      <c r="C791" s="2089"/>
      <c r="D791" s="2089"/>
      <c r="E791" s="2089"/>
      <c r="F791" s="2089"/>
      <c r="G791" s="2089"/>
      <c r="H791" s="2089"/>
      <c r="I791" s="2089"/>
      <c r="J791" s="2090"/>
      <c r="K791" s="2089"/>
      <c r="L791" s="2089"/>
      <c r="M791" s="2089"/>
    </row>
    <row r="792" spans="1:13" ht="15.75" customHeight="1">
      <c r="A792" s="2089"/>
      <c r="B792" s="2089"/>
      <c r="C792" s="2089"/>
      <c r="D792" s="2089"/>
      <c r="E792" s="2089"/>
      <c r="F792" s="2089"/>
      <c r="G792" s="2089"/>
      <c r="H792" s="2089"/>
      <c r="I792" s="2089"/>
      <c r="J792" s="2090"/>
      <c r="K792" s="2089"/>
      <c r="L792" s="2089"/>
      <c r="M792" s="2089"/>
    </row>
    <row r="793" spans="1:13" ht="15.75" customHeight="1">
      <c r="A793" s="2089"/>
      <c r="B793" s="2089"/>
      <c r="C793" s="2089"/>
      <c r="D793" s="2089"/>
      <c r="E793" s="2089"/>
      <c r="F793" s="2089"/>
      <c r="G793" s="2089"/>
      <c r="H793" s="2089"/>
      <c r="I793" s="2089"/>
      <c r="J793" s="2090"/>
      <c r="K793" s="2089"/>
      <c r="L793" s="2089"/>
      <c r="M793" s="2089"/>
    </row>
    <row r="794" spans="1:13" ht="15.75" customHeight="1">
      <c r="A794" s="2089"/>
      <c r="B794" s="2089"/>
      <c r="C794" s="2089"/>
      <c r="D794" s="2089"/>
      <c r="E794" s="2089"/>
      <c r="F794" s="2089"/>
      <c r="G794" s="2089"/>
      <c r="H794" s="2089"/>
      <c r="I794" s="2089"/>
      <c r="J794" s="2090"/>
      <c r="K794" s="2089"/>
      <c r="L794" s="2089"/>
      <c r="M794" s="2089"/>
    </row>
    <row r="795" spans="1:13" ht="15.75" customHeight="1">
      <c r="A795" s="2089"/>
      <c r="B795" s="2089"/>
      <c r="C795" s="2089"/>
      <c r="D795" s="2089"/>
      <c r="E795" s="2089"/>
      <c r="F795" s="2089"/>
      <c r="G795" s="2089"/>
      <c r="H795" s="2089"/>
      <c r="I795" s="2089"/>
      <c r="J795" s="2090"/>
      <c r="K795" s="2089"/>
      <c r="L795" s="2089"/>
      <c r="M795" s="2089"/>
    </row>
    <row r="796" spans="1:13" ht="15.75" customHeight="1">
      <c r="A796" s="2089"/>
      <c r="B796" s="2089"/>
      <c r="C796" s="2089"/>
      <c r="D796" s="2089"/>
      <c r="E796" s="2089"/>
      <c r="F796" s="2089"/>
      <c r="G796" s="2089"/>
      <c r="H796" s="2089"/>
      <c r="I796" s="2089"/>
      <c r="J796" s="2090"/>
      <c r="K796" s="2089"/>
      <c r="L796" s="2089"/>
      <c r="M796" s="2089"/>
    </row>
    <row r="797" spans="1:13" ht="15.75" customHeight="1">
      <c r="A797" s="2089"/>
      <c r="B797" s="2089"/>
      <c r="C797" s="2089"/>
      <c r="D797" s="2089"/>
      <c r="E797" s="2089"/>
      <c r="F797" s="2089"/>
      <c r="G797" s="2089"/>
      <c r="H797" s="2089"/>
      <c r="I797" s="2089"/>
      <c r="J797" s="2090"/>
      <c r="K797" s="2089"/>
      <c r="L797" s="2089"/>
      <c r="M797" s="2089"/>
    </row>
    <row r="798" spans="1:13" ht="15.75" customHeight="1">
      <c r="A798" s="2089"/>
      <c r="B798" s="2089"/>
      <c r="C798" s="2089"/>
      <c r="D798" s="2089"/>
      <c r="E798" s="2089"/>
      <c r="F798" s="2089"/>
      <c r="G798" s="2089"/>
      <c r="H798" s="2089"/>
      <c r="I798" s="2089"/>
      <c r="J798" s="2090"/>
      <c r="K798" s="2089"/>
      <c r="L798" s="2089"/>
      <c r="M798" s="2089"/>
    </row>
    <row r="799" spans="1:13" ht="15.75" customHeight="1">
      <c r="A799" s="2089"/>
      <c r="B799" s="2089"/>
      <c r="C799" s="2089"/>
      <c r="D799" s="2089"/>
      <c r="E799" s="2089"/>
      <c r="F799" s="2089"/>
      <c r="G799" s="2089"/>
      <c r="H799" s="2089"/>
      <c r="I799" s="2089"/>
      <c r="J799" s="2090"/>
      <c r="K799" s="2089"/>
      <c r="L799" s="2089"/>
      <c r="M799" s="2089"/>
    </row>
    <row r="800" spans="1:13" ht="15.75" customHeight="1">
      <c r="A800" s="2089"/>
      <c r="B800" s="2089"/>
      <c r="C800" s="2089"/>
      <c r="D800" s="2089"/>
      <c r="E800" s="2089"/>
      <c r="F800" s="2089"/>
      <c r="G800" s="2089"/>
      <c r="H800" s="2089"/>
      <c r="I800" s="2089"/>
      <c r="J800" s="2090"/>
      <c r="K800" s="2089"/>
      <c r="L800" s="2089"/>
      <c r="M800" s="2089"/>
    </row>
    <row r="801" spans="1:13" ht="15.75" customHeight="1">
      <c r="A801" s="2089"/>
      <c r="B801" s="2089"/>
      <c r="C801" s="2089"/>
      <c r="D801" s="2089"/>
      <c r="E801" s="2089"/>
      <c r="F801" s="2089"/>
      <c r="G801" s="2089"/>
      <c r="H801" s="2089"/>
      <c r="I801" s="2089"/>
      <c r="J801" s="2090"/>
      <c r="K801" s="2089"/>
      <c r="L801" s="2089"/>
      <c r="M801" s="2089"/>
    </row>
    <row r="802" spans="1:13" ht="15.75" customHeight="1">
      <c r="A802" s="2089"/>
      <c r="B802" s="2089"/>
      <c r="C802" s="2089"/>
      <c r="D802" s="2089"/>
      <c r="E802" s="2089"/>
      <c r="F802" s="2089"/>
      <c r="G802" s="2089"/>
      <c r="H802" s="2089"/>
      <c r="I802" s="2089"/>
      <c r="J802" s="2090"/>
      <c r="K802" s="2089"/>
      <c r="L802" s="2089"/>
      <c r="M802" s="2089"/>
    </row>
    <row r="803" spans="1:13" ht="15.75" customHeight="1">
      <c r="A803" s="2089"/>
      <c r="B803" s="2089"/>
      <c r="C803" s="2089"/>
      <c r="D803" s="2089"/>
      <c r="E803" s="2089"/>
      <c r="F803" s="2089"/>
      <c r="G803" s="2089"/>
      <c r="H803" s="2089"/>
      <c r="I803" s="2089"/>
      <c r="J803" s="2090"/>
      <c r="K803" s="2089"/>
      <c r="L803" s="2089"/>
      <c r="M803" s="2089"/>
    </row>
    <row r="804" spans="1:13" ht="15.75" customHeight="1">
      <c r="A804" s="2089"/>
      <c r="B804" s="2089"/>
      <c r="C804" s="2089"/>
      <c r="D804" s="2089"/>
      <c r="E804" s="2089"/>
      <c r="F804" s="2089"/>
      <c r="G804" s="2089"/>
      <c r="H804" s="2089"/>
      <c r="I804" s="2089"/>
      <c r="J804" s="2090"/>
      <c r="K804" s="2089"/>
      <c r="L804" s="2089"/>
      <c r="M804" s="2089"/>
    </row>
    <row r="805" spans="1:13" ht="15.75" customHeight="1">
      <c r="A805" s="2089"/>
      <c r="B805" s="2089"/>
      <c r="C805" s="2089"/>
      <c r="D805" s="2089"/>
      <c r="E805" s="2089"/>
      <c r="F805" s="2089"/>
      <c r="G805" s="2089"/>
      <c r="H805" s="2089"/>
      <c r="I805" s="2089"/>
      <c r="J805" s="2090"/>
      <c r="K805" s="2089"/>
      <c r="L805" s="2089"/>
      <c r="M805" s="2089"/>
    </row>
    <row r="806" spans="1:13" ht="15.75" customHeight="1">
      <c r="A806" s="2089"/>
      <c r="B806" s="2089"/>
      <c r="C806" s="2089"/>
      <c r="D806" s="2089"/>
      <c r="E806" s="2089"/>
      <c r="F806" s="2089"/>
      <c r="G806" s="2089"/>
      <c r="H806" s="2089"/>
      <c r="I806" s="2089"/>
      <c r="J806" s="2090"/>
      <c r="K806" s="2089"/>
      <c r="L806" s="2089"/>
      <c r="M806" s="2089"/>
    </row>
    <row r="807" spans="1:13" ht="15.75" customHeight="1">
      <c r="A807" s="2089"/>
      <c r="B807" s="2089"/>
      <c r="C807" s="2089"/>
      <c r="D807" s="2089"/>
      <c r="E807" s="2089"/>
      <c r="F807" s="2089"/>
      <c r="G807" s="2089"/>
      <c r="H807" s="2089"/>
      <c r="I807" s="2089"/>
      <c r="J807" s="2090"/>
      <c r="K807" s="2089"/>
      <c r="L807" s="2089"/>
      <c r="M807" s="2089"/>
    </row>
    <row r="808" spans="1:13" ht="15.75" customHeight="1">
      <c r="A808" s="2089"/>
      <c r="B808" s="2089"/>
      <c r="C808" s="2089"/>
      <c r="D808" s="2089"/>
      <c r="E808" s="2089"/>
      <c r="F808" s="2089"/>
      <c r="G808" s="2089"/>
      <c r="H808" s="2089"/>
      <c r="I808" s="2089"/>
      <c r="J808" s="2090"/>
      <c r="K808" s="2089"/>
      <c r="L808" s="2089"/>
      <c r="M808" s="2089"/>
    </row>
    <row r="809" spans="1:13" ht="15.75" customHeight="1">
      <c r="A809" s="2089"/>
      <c r="B809" s="2089"/>
      <c r="C809" s="2089"/>
      <c r="D809" s="2089"/>
      <c r="E809" s="2089"/>
      <c r="F809" s="2089"/>
      <c r="G809" s="2089"/>
      <c r="H809" s="2089"/>
      <c r="I809" s="2089"/>
      <c r="J809" s="2090"/>
      <c r="K809" s="2089"/>
      <c r="L809" s="2089"/>
      <c r="M809" s="2089"/>
    </row>
    <row r="810" spans="1:13" ht="15.75" customHeight="1">
      <c r="A810" s="2089"/>
      <c r="B810" s="2089"/>
      <c r="C810" s="2089"/>
      <c r="D810" s="2089"/>
      <c r="E810" s="2089"/>
      <c r="F810" s="2089"/>
      <c r="G810" s="2089"/>
      <c r="H810" s="2089"/>
      <c r="I810" s="2089"/>
      <c r="J810" s="2090"/>
      <c r="K810" s="2089"/>
      <c r="L810" s="2089"/>
      <c r="M810" s="2089"/>
    </row>
    <row r="811" spans="1:13" ht="15.75" customHeight="1">
      <c r="A811" s="2089"/>
      <c r="B811" s="2089"/>
      <c r="C811" s="2089"/>
      <c r="D811" s="2089"/>
      <c r="E811" s="2089"/>
      <c r="F811" s="2089"/>
      <c r="G811" s="2089"/>
      <c r="H811" s="2089"/>
      <c r="I811" s="2089"/>
      <c r="J811" s="2090"/>
      <c r="K811" s="2089"/>
      <c r="L811" s="2089"/>
      <c r="M811" s="2089"/>
    </row>
    <row r="812" spans="1:13" ht="15.75" customHeight="1">
      <c r="A812" s="2089"/>
      <c r="B812" s="2089"/>
      <c r="C812" s="2089"/>
      <c r="D812" s="2089"/>
      <c r="E812" s="2089"/>
      <c r="F812" s="2089"/>
      <c r="G812" s="2089"/>
      <c r="H812" s="2089"/>
      <c r="I812" s="2089"/>
      <c r="J812" s="2090"/>
      <c r="K812" s="2089"/>
      <c r="L812" s="2089"/>
      <c r="M812" s="2089"/>
    </row>
    <row r="813" spans="1:13" ht="15.75" customHeight="1">
      <c r="A813" s="2089"/>
      <c r="B813" s="2089"/>
      <c r="C813" s="2089"/>
      <c r="D813" s="2089"/>
      <c r="E813" s="2089"/>
      <c r="F813" s="2089"/>
      <c r="G813" s="2089"/>
      <c r="H813" s="2089"/>
      <c r="I813" s="2089"/>
      <c r="J813" s="2090"/>
      <c r="K813" s="2089"/>
      <c r="L813" s="2089"/>
      <c r="M813" s="2089"/>
    </row>
    <row r="814" spans="1:13" ht="15.75" customHeight="1">
      <c r="A814" s="2089"/>
      <c r="B814" s="2089"/>
      <c r="C814" s="2089"/>
      <c r="D814" s="2089"/>
      <c r="E814" s="2089"/>
      <c r="F814" s="2089"/>
      <c r="G814" s="2089"/>
      <c r="H814" s="2089"/>
      <c r="I814" s="2089"/>
      <c r="J814" s="2090"/>
      <c r="K814" s="2089"/>
      <c r="L814" s="2089"/>
      <c r="M814" s="2089"/>
    </row>
    <row r="815" spans="1:13" ht="15.75" customHeight="1">
      <c r="A815" s="2089"/>
      <c r="B815" s="2089"/>
      <c r="C815" s="2089"/>
      <c r="D815" s="2089"/>
      <c r="E815" s="2089"/>
      <c r="F815" s="2089"/>
      <c r="G815" s="2089"/>
      <c r="H815" s="2089"/>
      <c r="I815" s="2089"/>
      <c r="J815" s="2090"/>
      <c r="K815" s="2089"/>
      <c r="L815" s="2089"/>
      <c r="M815" s="2089"/>
    </row>
    <row r="816" spans="1:13" ht="15.75" customHeight="1">
      <c r="A816" s="2089"/>
      <c r="B816" s="2089"/>
      <c r="C816" s="2089"/>
      <c r="D816" s="2089"/>
      <c r="E816" s="2089"/>
      <c r="F816" s="2089"/>
      <c r="G816" s="2089"/>
      <c r="H816" s="2089"/>
      <c r="I816" s="2089"/>
      <c r="J816" s="2090"/>
      <c r="K816" s="2089"/>
      <c r="L816" s="2089"/>
      <c r="M816" s="2089"/>
    </row>
    <row r="817" spans="1:13" ht="15.75" customHeight="1">
      <c r="A817" s="2089"/>
      <c r="B817" s="2089"/>
      <c r="C817" s="2089"/>
      <c r="D817" s="2089"/>
      <c r="E817" s="2089"/>
      <c r="F817" s="2089"/>
      <c r="G817" s="2089"/>
      <c r="H817" s="2089"/>
      <c r="I817" s="2089"/>
      <c r="J817" s="2090"/>
      <c r="K817" s="2089"/>
      <c r="L817" s="2089"/>
      <c r="M817" s="2089"/>
    </row>
    <row r="818" spans="1:13" ht="15.75" customHeight="1">
      <c r="A818" s="2089"/>
      <c r="B818" s="2089"/>
      <c r="C818" s="2089"/>
      <c r="D818" s="2089"/>
      <c r="E818" s="2089"/>
      <c r="F818" s="2089"/>
      <c r="G818" s="2089"/>
      <c r="H818" s="2089"/>
      <c r="I818" s="2089"/>
      <c r="J818" s="2090"/>
      <c r="K818" s="2089"/>
      <c r="L818" s="2089"/>
      <c r="M818" s="2089"/>
    </row>
    <row r="819" spans="1:13" ht="15.75" customHeight="1">
      <c r="A819" s="2089"/>
      <c r="B819" s="2089"/>
      <c r="C819" s="2089"/>
      <c r="D819" s="2089"/>
      <c r="E819" s="2089"/>
      <c r="F819" s="2089"/>
      <c r="G819" s="2089"/>
      <c r="H819" s="2089"/>
      <c r="I819" s="2089"/>
      <c r="J819" s="2090"/>
      <c r="K819" s="2089"/>
      <c r="L819" s="2089"/>
      <c r="M819" s="2089"/>
    </row>
    <row r="820" spans="1:13" ht="15.75" customHeight="1">
      <c r="A820" s="2089"/>
      <c r="B820" s="2089"/>
      <c r="C820" s="2089"/>
      <c r="D820" s="2089"/>
      <c r="E820" s="2089"/>
      <c r="F820" s="2089"/>
      <c r="G820" s="2089"/>
      <c r="H820" s="2089"/>
      <c r="I820" s="2089"/>
      <c r="J820" s="2090"/>
      <c r="K820" s="2089"/>
      <c r="L820" s="2089"/>
      <c r="M820" s="2089"/>
    </row>
    <row r="821" spans="1:13" ht="15.75" customHeight="1">
      <c r="A821" s="2089"/>
      <c r="B821" s="2089"/>
      <c r="C821" s="2089"/>
      <c r="D821" s="2089"/>
      <c r="E821" s="2089"/>
      <c r="F821" s="2089"/>
      <c r="G821" s="2089"/>
      <c r="H821" s="2089"/>
      <c r="I821" s="2089"/>
      <c r="J821" s="2090"/>
      <c r="K821" s="2089"/>
      <c r="L821" s="2089"/>
      <c r="M821" s="2089"/>
    </row>
    <row r="822" spans="1:13" ht="15.75" customHeight="1">
      <c r="A822" s="2089"/>
      <c r="B822" s="2089"/>
      <c r="C822" s="2089"/>
      <c r="D822" s="2089"/>
      <c r="E822" s="2089"/>
      <c r="F822" s="2089"/>
      <c r="G822" s="2089"/>
      <c r="H822" s="2089"/>
      <c r="I822" s="2089"/>
      <c r="J822" s="2090"/>
      <c r="K822" s="2089"/>
      <c r="L822" s="2089"/>
      <c r="M822" s="2089"/>
    </row>
    <row r="823" spans="1:13" ht="15.75" customHeight="1">
      <c r="A823" s="2089"/>
      <c r="B823" s="2089"/>
      <c r="C823" s="2089"/>
      <c r="D823" s="2089"/>
      <c r="E823" s="2089"/>
      <c r="F823" s="2089"/>
      <c r="G823" s="2089"/>
      <c r="H823" s="2089"/>
      <c r="I823" s="2089"/>
      <c r="J823" s="2090"/>
      <c r="K823" s="2089"/>
      <c r="L823" s="2089"/>
      <c r="M823" s="2089"/>
    </row>
    <row r="824" spans="1:13" ht="15.75" customHeight="1">
      <c r="A824" s="2089"/>
      <c r="B824" s="2089"/>
      <c r="C824" s="2089"/>
      <c r="D824" s="2089"/>
      <c r="E824" s="2089"/>
      <c r="F824" s="2089"/>
      <c r="G824" s="2089"/>
      <c r="H824" s="2089"/>
      <c r="I824" s="2089"/>
      <c r="J824" s="2090"/>
      <c r="K824" s="2089"/>
      <c r="L824" s="2089"/>
      <c r="M824" s="2089"/>
    </row>
    <row r="825" spans="1:13" ht="15.75" customHeight="1">
      <c r="A825" s="2089"/>
      <c r="B825" s="2089"/>
      <c r="C825" s="2089"/>
      <c r="D825" s="2089"/>
      <c r="E825" s="2089"/>
      <c r="F825" s="2089"/>
      <c r="G825" s="2089"/>
      <c r="H825" s="2089"/>
      <c r="I825" s="2089"/>
      <c r="J825" s="2090"/>
      <c r="K825" s="2089"/>
      <c r="L825" s="2089"/>
      <c r="M825" s="2089"/>
    </row>
    <row r="826" spans="1:13" ht="15.75" customHeight="1">
      <c r="A826" s="2089"/>
      <c r="B826" s="2089"/>
      <c r="C826" s="2089"/>
      <c r="D826" s="2089"/>
      <c r="E826" s="2089"/>
      <c r="F826" s="2089"/>
      <c r="G826" s="2089"/>
      <c r="H826" s="2089"/>
      <c r="I826" s="2089"/>
      <c r="J826" s="2090"/>
      <c r="K826" s="2089"/>
      <c r="L826" s="2089"/>
      <c r="M826" s="2089"/>
    </row>
    <row r="827" spans="1:13" ht="15.75" customHeight="1">
      <c r="A827" s="2089"/>
      <c r="B827" s="2089"/>
      <c r="C827" s="2089"/>
      <c r="D827" s="2089"/>
      <c r="E827" s="2089"/>
      <c r="F827" s="2089"/>
      <c r="G827" s="2089"/>
      <c r="H827" s="2089"/>
      <c r="I827" s="2089"/>
      <c r="J827" s="2090"/>
      <c r="K827" s="2089"/>
      <c r="L827" s="2089"/>
      <c r="M827" s="2089"/>
    </row>
    <row r="828" spans="1:13" ht="15.75" customHeight="1">
      <c r="A828" s="2089"/>
      <c r="B828" s="2089"/>
      <c r="C828" s="2089"/>
      <c r="D828" s="2089"/>
      <c r="E828" s="2089"/>
      <c r="F828" s="2089"/>
      <c r="G828" s="2089"/>
      <c r="H828" s="2089"/>
      <c r="I828" s="2089"/>
      <c r="J828" s="2090"/>
      <c r="K828" s="2089"/>
      <c r="L828" s="2089"/>
      <c r="M828" s="2089"/>
    </row>
    <row r="829" spans="1:13" ht="15.75" customHeight="1">
      <c r="A829" s="2089"/>
      <c r="B829" s="2089"/>
      <c r="C829" s="2089"/>
      <c r="D829" s="2089"/>
      <c r="E829" s="2089"/>
      <c r="F829" s="2089"/>
      <c r="G829" s="2089"/>
      <c r="H829" s="2089"/>
      <c r="I829" s="2089"/>
      <c r="J829" s="2090"/>
      <c r="K829" s="2089"/>
      <c r="L829" s="2089"/>
      <c r="M829" s="2089"/>
    </row>
    <row r="830" spans="1:13" ht="15.75" customHeight="1">
      <c r="A830" s="2089"/>
      <c r="B830" s="2089"/>
      <c r="C830" s="2089"/>
      <c r="D830" s="2089"/>
      <c r="E830" s="2089"/>
      <c r="F830" s="2089"/>
      <c r="G830" s="2089"/>
      <c r="H830" s="2089"/>
      <c r="I830" s="2089"/>
      <c r="J830" s="2090"/>
      <c r="K830" s="2089"/>
      <c r="L830" s="2089"/>
      <c r="M830" s="2089"/>
    </row>
    <row r="831" spans="1:13" ht="15.75" customHeight="1">
      <c r="A831" s="2089"/>
      <c r="B831" s="2089"/>
      <c r="C831" s="2089"/>
      <c r="D831" s="2089"/>
      <c r="E831" s="2089"/>
      <c r="F831" s="2089"/>
      <c r="G831" s="2089"/>
      <c r="H831" s="2089"/>
      <c r="I831" s="2089"/>
      <c r="J831" s="2090"/>
      <c r="K831" s="2089"/>
      <c r="L831" s="2089"/>
      <c r="M831" s="2089"/>
    </row>
    <row r="832" spans="1:13" ht="15.75" customHeight="1">
      <c r="A832" s="2089"/>
      <c r="B832" s="2089"/>
      <c r="C832" s="2089"/>
      <c r="D832" s="2089"/>
      <c r="E832" s="2089"/>
      <c r="F832" s="2089"/>
      <c r="G832" s="2089"/>
      <c r="H832" s="2089"/>
      <c r="I832" s="2089"/>
      <c r="J832" s="2090"/>
      <c r="K832" s="2089"/>
      <c r="L832" s="2089"/>
      <c r="M832" s="2089"/>
    </row>
    <row r="833" spans="1:13" ht="15.75" customHeight="1">
      <c r="A833" s="2089"/>
      <c r="B833" s="2089"/>
      <c r="C833" s="2089"/>
      <c r="D833" s="2089"/>
      <c r="E833" s="2089"/>
      <c r="F833" s="2089"/>
      <c r="G833" s="2089"/>
      <c r="H833" s="2089"/>
      <c r="I833" s="2089"/>
      <c r="J833" s="2090"/>
      <c r="K833" s="2089"/>
      <c r="L833" s="2089"/>
      <c r="M833" s="2089"/>
    </row>
    <row r="834" spans="1:13" ht="15.75" customHeight="1">
      <c r="A834" s="2089"/>
      <c r="B834" s="2089"/>
      <c r="C834" s="2089"/>
      <c r="D834" s="2089"/>
      <c r="E834" s="2089"/>
      <c r="F834" s="2089"/>
      <c r="G834" s="2089"/>
      <c r="H834" s="2089"/>
      <c r="I834" s="2089"/>
      <c r="J834" s="2090"/>
      <c r="K834" s="2089"/>
      <c r="L834" s="2089"/>
      <c r="M834" s="2089"/>
    </row>
    <row r="835" spans="1:13" ht="15.75" customHeight="1">
      <c r="A835" s="2089"/>
      <c r="B835" s="2089"/>
      <c r="C835" s="2089"/>
      <c r="D835" s="2089"/>
      <c r="E835" s="2089"/>
      <c r="F835" s="2089"/>
      <c r="G835" s="2089"/>
      <c r="H835" s="2089"/>
      <c r="I835" s="2089"/>
      <c r="J835" s="2090"/>
      <c r="K835" s="2089"/>
      <c r="L835" s="2089"/>
      <c r="M835" s="2089"/>
    </row>
    <row r="836" spans="1:13" ht="15.75" customHeight="1">
      <c r="A836" s="2089"/>
      <c r="B836" s="2089"/>
      <c r="C836" s="2089"/>
      <c r="D836" s="2089"/>
      <c r="E836" s="2089"/>
      <c r="F836" s="2089"/>
      <c r="G836" s="2089"/>
      <c r="H836" s="2089"/>
      <c r="I836" s="2089"/>
      <c r="J836" s="2090"/>
      <c r="K836" s="2089"/>
      <c r="L836" s="2089"/>
      <c r="M836" s="2089"/>
    </row>
    <row r="837" spans="1:13" ht="15.75" customHeight="1">
      <c r="A837" s="2089"/>
      <c r="B837" s="2089"/>
      <c r="C837" s="2089"/>
      <c r="D837" s="2089"/>
      <c r="E837" s="2089"/>
      <c r="F837" s="2089"/>
      <c r="G837" s="2089"/>
      <c r="H837" s="2089"/>
      <c r="I837" s="2089"/>
      <c r="J837" s="2090"/>
      <c r="K837" s="2089"/>
      <c r="L837" s="2089"/>
      <c r="M837" s="2089"/>
    </row>
    <row r="838" spans="1:13" ht="15.75" customHeight="1">
      <c r="A838" s="2089"/>
      <c r="B838" s="2089"/>
      <c r="C838" s="2089"/>
      <c r="D838" s="2089"/>
      <c r="E838" s="2089"/>
      <c r="F838" s="2089"/>
      <c r="G838" s="2089"/>
      <c r="H838" s="2089"/>
      <c r="I838" s="2089"/>
      <c r="J838" s="2090"/>
      <c r="K838" s="2089"/>
      <c r="L838" s="2089"/>
      <c r="M838" s="2089"/>
    </row>
    <row r="839" spans="1:13" ht="15.75" customHeight="1">
      <c r="A839" s="2089"/>
      <c r="B839" s="2089"/>
      <c r="C839" s="2089"/>
      <c r="D839" s="2089"/>
      <c r="E839" s="2089"/>
      <c r="F839" s="2089"/>
      <c r="G839" s="2089"/>
      <c r="H839" s="2089"/>
      <c r="I839" s="2089"/>
      <c r="J839" s="2090"/>
      <c r="K839" s="2089"/>
      <c r="L839" s="2089"/>
      <c r="M839" s="2089"/>
    </row>
    <row r="840" spans="1:13" ht="15.75" customHeight="1">
      <c r="A840" s="2089"/>
      <c r="B840" s="2089"/>
      <c r="C840" s="2089"/>
      <c r="D840" s="2089"/>
      <c r="E840" s="2089"/>
      <c r="F840" s="2089"/>
      <c r="G840" s="2089"/>
      <c r="H840" s="2089"/>
      <c r="I840" s="2089"/>
      <c r="J840" s="2090"/>
      <c r="K840" s="2089"/>
      <c r="L840" s="2089"/>
      <c r="M840" s="2089"/>
    </row>
    <row r="841" spans="1:13" ht="15.75" customHeight="1">
      <c r="A841" s="2089"/>
      <c r="B841" s="2089"/>
      <c r="C841" s="2089"/>
      <c r="D841" s="2089"/>
      <c r="E841" s="2089"/>
      <c r="F841" s="2089"/>
      <c r="G841" s="2089"/>
      <c r="H841" s="2089"/>
      <c r="I841" s="2089"/>
      <c r="J841" s="2090"/>
      <c r="K841" s="2089"/>
      <c r="L841" s="2089"/>
      <c r="M841" s="2089"/>
    </row>
    <row r="842" spans="1:13" ht="15.75" customHeight="1">
      <c r="A842" s="2089"/>
      <c r="B842" s="2089"/>
      <c r="C842" s="2089"/>
      <c r="D842" s="2089"/>
      <c r="E842" s="2089"/>
      <c r="F842" s="2089"/>
      <c r="G842" s="2089"/>
      <c r="H842" s="2089"/>
      <c r="I842" s="2089"/>
      <c r="J842" s="2090"/>
      <c r="K842" s="2089"/>
      <c r="L842" s="2089"/>
      <c r="M842" s="2089"/>
    </row>
    <row r="843" spans="1:13" ht="15.75" customHeight="1">
      <c r="A843" s="2089"/>
      <c r="B843" s="2089"/>
      <c r="C843" s="2089"/>
      <c r="D843" s="2089"/>
      <c r="E843" s="2089"/>
      <c r="F843" s="2089"/>
      <c r="G843" s="2089"/>
      <c r="H843" s="2089"/>
      <c r="I843" s="2089"/>
      <c r="J843" s="2090"/>
      <c r="K843" s="2089"/>
      <c r="L843" s="2089"/>
      <c r="M843" s="2089"/>
    </row>
    <row r="844" spans="1:13" ht="15.75" customHeight="1">
      <c r="A844" s="2089"/>
      <c r="B844" s="2089"/>
      <c r="C844" s="2089"/>
      <c r="D844" s="2089"/>
      <c r="E844" s="2089"/>
      <c r="F844" s="2089"/>
      <c r="G844" s="2089"/>
      <c r="H844" s="2089"/>
      <c r="I844" s="2089"/>
      <c r="J844" s="2090"/>
      <c r="K844" s="2089"/>
      <c r="L844" s="2089"/>
      <c r="M844" s="2089"/>
    </row>
    <row r="845" spans="1:13" ht="15.75" customHeight="1">
      <c r="A845" s="2089"/>
      <c r="B845" s="2089"/>
      <c r="C845" s="2089"/>
      <c r="D845" s="2089"/>
      <c r="E845" s="2089"/>
      <c r="F845" s="2089"/>
      <c r="G845" s="2089"/>
      <c r="H845" s="2089"/>
      <c r="I845" s="2089"/>
      <c r="J845" s="2090"/>
      <c r="K845" s="2089"/>
      <c r="L845" s="2089"/>
      <c r="M845" s="2089"/>
    </row>
    <row r="846" spans="1:13" ht="15.75" customHeight="1">
      <c r="A846" s="2089"/>
      <c r="B846" s="2089"/>
      <c r="C846" s="2089"/>
      <c r="D846" s="2089"/>
      <c r="E846" s="2089"/>
      <c r="F846" s="2089"/>
      <c r="G846" s="2089"/>
      <c r="H846" s="2089"/>
      <c r="I846" s="2089"/>
      <c r="J846" s="2090"/>
      <c r="K846" s="2089"/>
      <c r="L846" s="2089"/>
      <c r="M846" s="2089"/>
    </row>
    <row r="847" spans="1:13" ht="15.75" customHeight="1">
      <c r="A847" s="2089"/>
      <c r="B847" s="2089"/>
      <c r="C847" s="2089"/>
      <c r="D847" s="2089"/>
      <c r="E847" s="2089"/>
      <c r="F847" s="2089"/>
      <c r="G847" s="2089"/>
      <c r="H847" s="2089"/>
      <c r="I847" s="2089"/>
      <c r="J847" s="2090"/>
      <c r="K847" s="2089"/>
      <c r="L847" s="2089"/>
      <c r="M847" s="2089"/>
    </row>
    <row r="848" spans="1:13" ht="15.75" customHeight="1">
      <c r="A848" s="2089"/>
      <c r="B848" s="2089"/>
      <c r="C848" s="2089"/>
      <c r="D848" s="2089"/>
      <c r="E848" s="2089"/>
      <c r="F848" s="2089"/>
      <c r="G848" s="2089"/>
      <c r="H848" s="2089"/>
      <c r="I848" s="2089"/>
      <c r="J848" s="2090"/>
      <c r="K848" s="2089"/>
      <c r="L848" s="2089"/>
      <c r="M848" s="2089"/>
    </row>
    <row r="849" spans="1:13" ht="15.75" customHeight="1">
      <c r="A849" s="2089"/>
      <c r="B849" s="2089"/>
      <c r="C849" s="2089"/>
      <c r="D849" s="2089"/>
      <c r="E849" s="2089"/>
      <c r="F849" s="2089"/>
      <c r="G849" s="2089"/>
      <c r="H849" s="2089"/>
      <c r="I849" s="2089"/>
      <c r="J849" s="2090"/>
      <c r="K849" s="2089"/>
      <c r="L849" s="2089"/>
      <c r="M849" s="2089"/>
    </row>
    <row r="850" spans="1:13" ht="15.75" customHeight="1">
      <c r="A850" s="2089"/>
      <c r="B850" s="2089"/>
      <c r="C850" s="2089"/>
      <c r="D850" s="2089"/>
      <c r="E850" s="2089"/>
      <c r="F850" s="2089"/>
      <c r="G850" s="2089"/>
      <c r="H850" s="2089"/>
      <c r="I850" s="2089"/>
      <c r="J850" s="2090"/>
      <c r="K850" s="2089"/>
      <c r="L850" s="2089"/>
      <c r="M850" s="2089"/>
    </row>
    <row r="851" spans="1:13" ht="15.75" customHeight="1">
      <c r="A851" s="2089"/>
      <c r="B851" s="2089"/>
      <c r="C851" s="2089"/>
      <c r="D851" s="2089"/>
      <c r="E851" s="2089"/>
      <c r="F851" s="2089"/>
      <c r="G851" s="2089"/>
      <c r="H851" s="2089"/>
      <c r="I851" s="2089"/>
      <c r="J851" s="2090"/>
      <c r="K851" s="2089"/>
      <c r="L851" s="2089"/>
      <c r="M851" s="2089"/>
    </row>
    <row r="852" spans="1:13" ht="15.75" customHeight="1">
      <c r="A852" s="2089"/>
      <c r="B852" s="2089"/>
      <c r="C852" s="2089"/>
      <c r="D852" s="2089"/>
      <c r="E852" s="2089"/>
      <c r="F852" s="2089"/>
      <c r="G852" s="2089"/>
      <c r="H852" s="2089"/>
      <c r="I852" s="2089"/>
      <c r="J852" s="2090"/>
      <c r="K852" s="2089"/>
      <c r="L852" s="2089"/>
      <c r="M852" s="2089"/>
    </row>
    <row r="853" spans="1:13" ht="15.75" customHeight="1">
      <c r="A853" s="2089"/>
      <c r="B853" s="2089"/>
      <c r="C853" s="2089"/>
      <c r="D853" s="2089"/>
      <c r="E853" s="2089"/>
      <c r="F853" s="2089"/>
      <c r="G853" s="2089"/>
      <c r="H853" s="2089"/>
      <c r="I853" s="2089"/>
      <c r="J853" s="2090"/>
      <c r="K853" s="2089"/>
      <c r="L853" s="2089"/>
      <c r="M853" s="2089"/>
    </row>
    <row r="854" spans="1:13" ht="15.75" customHeight="1">
      <c r="A854" s="2089"/>
      <c r="B854" s="2089"/>
      <c r="C854" s="2089"/>
      <c r="D854" s="2089"/>
      <c r="E854" s="2089"/>
      <c r="F854" s="2089"/>
      <c r="G854" s="2089"/>
      <c r="H854" s="2089"/>
      <c r="I854" s="2089"/>
      <c r="J854" s="2090"/>
      <c r="K854" s="2089"/>
      <c r="L854" s="2089"/>
      <c r="M854" s="2089"/>
    </row>
    <row r="855" spans="1:13" ht="15.75" customHeight="1">
      <c r="A855" s="2089"/>
      <c r="B855" s="2089"/>
      <c r="C855" s="2089"/>
      <c r="D855" s="2089"/>
      <c r="E855" s="2089"/>
      <c r="F855" s="2089"/>
      <c r="G855" s="2089"/>
      <c r="H855" s="2089"/>
      <c r="I855" s="2089"/>
      <c r="J855" s="2090"/>
      <c r="K855" s="2089"/>
      <c r="L855" s="2089"/>
      <c r="M855" s="2089"/>
    </row>
    <row r="856" spans="1:13" ht="15.75" customHeight="1">
      <c r="A856" s="2089"/>
      <c r="B856" s="2089"/>
      <c r="C856" s="2089"/>
      <c r="D856" s="2089"/>
      <c r="E856" s="2089"/>
      <c r="F856" s="2089"/>
      <c r="G856" s="2089"/>
      <c r="H856" s="2089"/>
      <c r="I856" s="2089"/>
      <c r="J856" s="2090"/>
      <c r="K856" s="2089"/>
      <c r="L856" s="2089"/>
      <c r="M856" s="2089"/>
    </row>
    <row r="857" spans="1:13" ht="15.75" customHeight="1">
      <c r="A857" s="2089"/>
      <c r="B857" s="2089"/>
      <c r="C857" s="2089"/>
      <c r="D857" s="2089"/>
      <c r="E857" s="2089"/>
      <c r="F857" s="2089"/>
      <c r="G857" s="2089"/>
      <c r="H857" s="2089"/>
      <c r="I857" s="2089"/>
      <c r="J857" s="2090"/>
      <c r="K857" s="2089"/>
      <c r="L857" s="2089"/>
      <c r="M857" s="2089"/>
    </row>
    <row r="858" spans="1:13" ht="15.75" customHeight="1">
      <c r="A858" s="2089"/>
      <c r="B858" s="2089"/>
      <c r="C858" s="2089"/>
      <c r="D858" s="2089"/>
      <c r="E858" s="2089"/>
      <c r="F858" s="2089"/>
      <c r="G858" s="2089"/>
      <c r="H858" s="2089"/>
      <c r="I858" s="2089"/>
      <c r="J858" s="2090"/>
      <c r="K858" s="2089"/>
      <c r="L858" s="2089"/>
      <c r="M858" s="2089"/>
    </row>
    <row r="859" spans="1:13" ht="15.75" customHeight="1">
      <c r="A859" s="2089"/>
      <c r="B859" s="2089"/>
      <c r="C859" s="2089"/>
      <c r="D859" s="2089"/>
      <c r="E859" s="2089"/>
      <c r="F859" s="2089"/>
      <c r="G859" s="2089"/>
      <c r="H859" s="2089"/>
      <c r="I859" s="2089"/>
      <c r="J859" s="2090"/>
      <c r="K859" s="2089"/>
      <c r="L859" s="2089"/>
      <c r="M859" s="2089"/>
    </row>
    <row r="860" spans="1:13" ht="15.75" customHeight="1">
      <c r="A860" s="2089"/>
      <c r="B860" s="2089"/>
      <c r="C860" s="2089"/>
      <c r="D860" s="2089"/>
      <c r="E860" s="2089"/>
      <c r="F860" s="2089"/>
      <c r="G860" s="2089"/>
      <c r="H860" s="2089"/>
      <c r="I860" s="2089"/>
      <c r="J860" s="2090"/>
      <c r="K860" s="2089"/>
      <c r="L860" s="2089"/>
      <c r="M860" s="2089"/>
    </row>
    <row r="861" spans="1:13" ht="15.75" customHeight="1">
      <c r="A861" s="2089"/>
      <c r="B861" s="2089"/>
      <c r="C861" s="2089"/>
      <c r="D861" s="2089"/>
      <c r="E861" s="2089"/>
      <c r="F861" s="2089"/>
      <c r="G861" s="2089"/>
      <c r="H861" s="2089"/>
      <c r="I861" s="2089"/>
      <c r="J861" s="2090"/>
      <c r="K861" s="2089"/>
      <c r="L861" s="2089"/>
      <c r="M861" s="2089"/>
    </row>
    <row r="862" spans="1:13" ht="15.75" customHeight="1">
      <c r="A862" s="2089"/>
      <c r="B862" s="2089"/>
      <c r="C862" s="2089"/>
      <c r="D862" s="2089"/>
      <c r="E862" s="2089"/>
      <c r="F862" s="2089"/>
      <c r="G862" s="2089"/>
      <c r="H862" s="2089"/>
      <c r="I862" s="2089"/>
      <c r="J862" s="2090"/>
      <c r="K862" s="2089"/>
      <c r="L862" s="2089"/>
      <c r="M862" s="2089"/>
    </row>
    <row r="863" spans="1:13" ht="15.75" customHeight="1">
      <c r="A863" s="2089"/>
      <c r="B863" s="2089"/>
      <c r="C863" s="2089"/>
      <c r="D863" s="2089"/>
      <c r="E863" s="2089"/>
      <c r="F863" s="2089"/>
      <c r="G863" s="2089"/>
      <c r="H863" s="2089"/>
      <c r="I863" s="2089"/>
      <c r="J863" s="2090"/>
      <c r="K863" s="2089"/>
      <c r="L863" s="2089"/>
      <c r="M863" s="2089"/>
    </row>
    <row r="864" spans="1:13" ht="15.75" customHeight="1">
      <c r="A864" s="2089"/>
      <c r="B864" s="2089"/>
      <c r="C864" s="2089"/>
      <c r="D864" s="2089"/>
      <c r="E864" s="2089"/>
      <c r="F864" s="2089"/>
      <c r="G864" s="2089"/>
      <c r="H864" s="2089"/>
      <c r="I864" s="2089"/>
      <c r="J864" s="2090"/>
      <c r="K864" s="2089"/>
      <c r="L864" s="2089"/>
      <c r="M864" s="2089"/>
    </row>
    <row r="865" spans="1:13" ht="15.75" customHeight="1">
      <c r="A865" s="2089"/>
      <c r="B865" s="2089"/>
      <c r="C865" s="2089"/>
      <c r="D865" s="2089"/>
      <c r="E865" s="2089"/>
      <c r="F865" s="2089"/>
      <c r="G865" s="2089"/>
      <c r="H865" s="2089"/>
      <c r="I865" s="2089"/>
      <c r="J865" s="2090"/>
      <c r="K865" s="2089"/>
      <c r="L865" s="2089"/>
      <c r="M865" s="2089"/>
    </row>
    <row r="866" spans="1:13" ht="15.75" customHeight="1">
      <c r="A866" s="2089"/>
      <c r="B866" s="2089"/>
      <c r="C866" s="2089"/>
      <c r="D866" s="2089"/>
      <c r="E866" s="2089"/>
      <c r="F866" s="2089"/>
      <c r="G866" s="2089"/>
      <c r="H866" s="2089"/>
      <c r="I866" s="2089"/>
      <c r="J866" s="2090"/>
      <c r="K866" s="2089"/>
      <c r="L866" s="2089"/>
      <c r="M866" s="2089"/>
    </row>
    <row r="867" spans="1:13" ht="15.75" customHeight="1">
      <c r="A867" s="2089"/>
      <c r="B867" s="2089"/>
      <c r="C867" s="2089"/>
      <c r="D867" s="2089"/>
      <c r="E867" s="2089"/>
      <c r="F867" s="2089"/>
      <c r="G867" s="2089"/>
      <c r="H867" s="2089"/>
      <c r="I867" s="2089"/>
      <c r="J867" s="2090"/>
      <c r="K867" s="2089"/>
      <c r="L867" s="2089"/>
      <c r="M867" s="2089"/>
    </row>
    <row r="868" spans="1:13" ht="15.75" customHeight="1">
      <c r="A868" s="2089"/>
      <c r="B868" s="2089"/>
      <c r="C868" s="2089"/>
      <c r="D868" s="2089"/>
      <c r="E868" s="2089"/>
      <c r="F868" s="2089"/>
      <c r="G868" s="2089"/>
      <c r="H868" s="2089"/>
      <c r="I868" s="2089"/>
      <c r="J868" s="2090"/>
      <c r="K868" s="2089"/>
      <c r="L868" s="2089"/>
      <c r="M868" s="2089"/>
    </row>
    <row r="869" spans="1:13" ht="15.75" customHeight="1">
      <c r="A869" s="2089"/>
      <c r="B869" s="2089"/>
      <c r="C869" s="2089"/>
      <c r="D869" s="2089"/>
      <c r="E869" s="2089"/>
      <c r="F869" s="2089"/>
      <c r="G869" s="2089"/>
      <c r="H869" s="2089"/>
      <c r="I869" s="2089"/>
      <c r="J869" s="2090"/>
      <c r="K869" s="2089"/>
      <c r="L869" s="2089"/>
      <c r="M869" s="2089"/>
    </row>
    <row r="870" spans="1:13" ht="15.75" customHeight="1">
      <c r="A870" s="2089"/>
      <c r="B870" s="2089"/>
      <c r="C870" s="2089"/>
      <c r="D870" s="2089"/>
      <c r="E870" s="2089"/>
      <c r="F870" s="2089"/>
      <c r="G870" s="2089"/>
      <c r="H870" s="2089"/>
      <c r="I870" s="2089"/>
      <c r="J870" s="2090"/>
      <c r="K870" s="2089"/>
      <c r="L870" s="2089"/>
      <c r="M870" s="2089"/>
    </row>
    <row r="871" spans="1:13" ht="15.75" customHeight="1">
      <c r="A871" s="2089"/>
      <c r="B871" s="2089"/>
      <c r="C871" s="2089"/>
      <c r="D871" s="2089"/>
      <c r="E871" s="2089"/>
      <c r="F871" s="2089"/>
      <c r="G871" s="2089"/>
      <c r="H871" s="2089"/>
      <c r="I871" s="2089"/>
      <c r="J871" s="2090"/>
      <c r="K871" s="2089"/>
      <c r="L871" s="2089"/>
      <c r="M871" s="2089"/>
    </row>
    <row r="872" spans="1:13" ht="15.75" customHeight="1">
      <c r="A872" s="2089"/>
      <c r="B872" s="2089"/>
      <c r="C872" s="2089"/>
      <c r="D872" s="2089"/>
      <c r="E872" s="2089"/>
      <c r="F872" s="2089"/>
      <c r="G872" s="2089"/>
      <c r="H872" s="2089"/>
      <c r="I872" s="2089"/>
      <c r="J872" s="2090"/>
      <c r="K872" s="2089"/>
      <c r="L872" s="2089"/>
      <c r="M872" s="2089"/>
    </row>
    <row r="873" spans="1:13" ht="15.75" customHeight="1">
      <c r="A873" s="2089"/>
      <c r="B873" s="2089"/>
      <c r="C873" s="2089"/>
      <c r="D873" s="2089"/>
      <c r="E873" s="2089"/>
      <c r="F873" s="2089"/>
      <c r="G873" s="2089"/>
      <c r="H873" s="2089"/>
      <c r="I873" s="2089"/>
      <c r="J873" s="2090"/>
      <c r="K873" s="2089"/>
      <c r="L873" s="2089"/>
      <c r="M873" s="2089"/>
    </row>
    <row r="874" spans="1:13" ht="15.75" customHeight="1">
      <c r="A874" s="2089"/>
      <c r="B874" s="2089"/>
      <c r="C874" s="2089"/>
      <c r="D874" s="2089"/>
      <c r="E874" s="2089"/>
      <c r="F874" s="2089"/>
      <c r="G874" s="2089"/>
      <c r="H874" s="2089"/>
      <c r="I874" s="2089"/>
      <c r="J874" s="2090"/>
      <c r="K874" s="2089"/>
      <c r="L874" s="2089"/>
      <c r="M874" s="2089"/>
    </row>
    <row r="875" spans="1:13" ht="15.75" customHeight="1">
      <c r="A875" s="2089"/>
      <c r="B875" s="2089"/>
      <c r="C875" s="2089"/>
      <c r="D875" s="2089"/>
      <c r="E875" s="2089"/>
      <c r="F875" s="2089"/>
      <c r="G875" s="2089"/>
      <c r="H875" s="2089"/>
      <c r="I875" s="2089"/>
      <c r="J875" s="2090"/>
      <c r="K875" s="2089"/>
      <c r="L875" s="2089"/>
      <c r="M875" s="2089"/>
    </row>
    <row r="876" spans="1:13" ht="15.75" customHeight="1">
      <c r="A876" s="2089"/>
      <c r="B876" s="2089"/>
      <c r="C876" s="2089"/>
      <c r="D876" s="2089"/>
      <c r="E876" s="2089"/>
      <c r="F876" s="2089"/>
      <c r="G876" s="2089"/>
      <c r="H876" s="2089"/>
      <c r="I876" s="2089"/>
      <c r="J876" s="2090"/>
      <c r="K876" s="2089"/>
      <c r="L876" s="2089"/>
      <c r="M876" s="2089"/>
    </row>
    <row r="877" spans="1:13" ht="15.75" customHeight="1">
      <c r="A877" s="2089"/>
      <c r="B877" s="2089"/>
      <c r="C877" s="2089"/>
      <c r="D877" s="2089"/>
      <c r="E877" s="2089"/>
      <c r="F877" s="2089"/>
      <c r="G877" s="2089"/>
      <c r="H877" s="2089"/>
      <c r="I877" s="2089"/>
      <c r="J877" s="2090"/>
      <c r="K877" s="2089"/>
      <c r="L877" s="2089"/>
      <c r="M877" s="2089"/>
    </row>
    <row r="878" spans="1:13" ht="15.75" customHeight="1">
      <c r="A878" s="2089"/>
      <c r="B878" s="2089"/>
      <c r="C878" s="2089"/>
      <c r="D878" s="2089"/>
      <c r="E878" s="2089"/>
      <c r="F878" s="2089"/>
      <c r="G878" s="2089"/>
      <c r="H878" s="2089"/>
      <c r="I878" s="2089"/>
      <c r="J878" s="2090"/>
      <c r="K878" s="2089"/>
      <c r="L878" s="2089"/>
      <c r="M878" s="2089"/>
    </row>
    <row r="879" spans="1:13" ht="15.75" customHeight="1">
      <c r="A879" s="2089"/>
      <c r="B879" s="2089"/>
      <c r="C879" s="2089"/>
      <c r="D879" s="2089"/>
      <c r="E879" s="2089"/>
      <c r="F879" s="2089"/>
      <c r="G879" s="2089"/>
      <c r="H879" s="2089"/>
      <c r="I879" s="2089"/>
      <c r="J879" s="2090"/>
      <c r="K879" s="2089"/>
      <c r="L879" s="2089"/>
      <c r="M879" s="2089"/>
    </row>
    <row r="880" spans="1:13" ht="15.75" customHeight="1">
      <c r="A880" s="2089"/>
      <c r="B880" s="2089"/>
      <c r="C880" s="2089"/>
      <c r="D880" s="2089"/>
      <c r="E880" s="2089"/>
      <c r="F880" s="2089"/>
      <c r="G880" s="2089"/>
      <c r="H880" s="2089"/>
      <c r="I880" s="2089"/>
      <c r="J880" s="2090"/>
      <c r="K880" s="2089"/>
      <c r="L880" s="2089"/>
      <c r="M880" s="2089"/>
    </row>
    <row r="881" spans="1:13" ht="15.75" customHeight="1">
      <c r="A881" s="2089"/>
      <c r="B881" s="2089"/>
      <c r="C881" s="2089"/>
      <c r="D881" s="2089"/>
      <c r="E881" s="2089"/>
      <c r="F881" s="2089"/>
      <c r="G881" s="2089"/>
      <c r="H881" s="2089"/>
      <c r="I881" s="2089"/>
      <c r="J881" s="2090"/>
      <c r="K881" s="2089"/>
      <c r="L881" s="2089"/>
      <c r="M881" s="2089"/>
    </row>
    <row r="882" spans="1:13" ht="15.75" customHeight="1">
      <c r="A882" s="2089"/>
      <c r="B882" s="2089"/>
      <c r="C882" s="2089"/>
      <c r="D882" s="2089"/>
      <c r="E882" s="2089"/>
      <c r="F882" s="2089"/>
      <c r="G882" s="2089"/>
      <c r="H882" s="2089"/>
      <c r="I882" s="2089"/>
      <c r="J882" s="2090"/>
      <c r="K882" s="2089"/>
      <c r="L882" s="2089"/>
      <c r="M882" s="2089"/>
    </row>
    <row r="883" spans="1:13" ht="15.75" customHeight="1">
      <c r="A883" s="2089"/>
      <c r="B883" s="2089"/>
      <c r="C883" s="2089"/>
      <c r="D883" s="2089"/>
      <c r="E883" s="2089"/>
      <c r="F883" s="2089"/>
      <c r="G883" s="2089"/>
      <c r="H883" s="2089"/>
      <c r="I883" s="2089"/>
      <c r="J883" s="2090"/>
      <c r="K883" s="2089"/>
      <c r="L883" s="2089"/>
      <c r="M883" s="2089"/>
    </row>
    <row r="884" spans="1:13" ht="15.75" customHeight="1">
      <c r="A884" s="2089"/>
      <c r="B884" s="2089"/>
      <c r="C884" s="2089"/>
      <c r="D884" s="2089"/>
      <c r="E884" s="2089"/>
      <c r="F884" s="2089"/>
      <c r="G884" s="2089"/>
      <c r="H884" s="2089"/>
      <c r="I884" s="2089"/>
      <c r="J884" s="2090"/>
      <c r="K884" s="2089"/>
      <c r="L884" s="2089"/>
      <c r="M884" s="2089"/>
    </row>
    <row r="885" spans="1:13" ht="15.75" customHeight="1">
      <c r="A885" s="2089"/>
      <c r="B885" s="2089"/>
      <c r="C885" s="2089"/>
      <c r="D885" s="2089"/>
      <c r="E885" s="2089"/>
      <c r="F885" s="2089"/>
      <c r="G885" s="2089"/>
      <c r="H885" s="2089"/>
      <c r="I885" s="2089"/>
      <c r="J885" s="2090"/>
      <c r="K885" s="2089"/>
      <c r="L885" s="2089"/>
      <c r="M885" s="2089"/>
    </row>
    <row r="886" spans="1:13" ht="15.75" customHeight="1">
      <c r="A886" s="2089"/>
      <c r="B886" s="2089"/>
      <c r="C886" s="2089"/>
      <c r="D886" s="2089"/>
      <c r="E886" s="2089"/>
      <c r="F886" s="2089"/>
      <c r="G886" s="2089"/>
      <c r="H886" s="2089"/>
      <c r="I886" s="2089"/>
      <c r="J886" s="2090"/>
      <c r="K886" s="2089"/>
      <c r="L886" s="2089"/>
      <c r="M886" s="2089"/>
    </row>
    <row r="887" spans="1:13" ht="15.75" customHeight="1">
      <c r="A887" s="2089"/>
      <c r="B887" s="2089"/>
      <c r="C887" s="2089"/>
      <c r="D887" s="2089"/>
      <c r="E887" s="2089"/>
      <c r="F887" s="2089"/>
      <c r="G887" s="2089"/>
      <c r="H887" s="2089"/>
      <c r="I887" s="2089"/>
      <c r="J887" s="2090"/>
      <c r="K887" s="2089"/>
      <c r="L887" s="2089"/>
      <c r="M887" s="2089"/>
    </row>
    <row r="888" spans="1:13" ht="15.75" customHeight="1">
      <c r="A888" s="2089"/>
      <c r="B888" s="2089"/>
      <c r="C888" s="2089"/>
      <c r="D888" s="2089"/>
      <c r="E888" s="2089"/>
      <c r="F888" s="2089"/>
      <c r="G888" s="2089"/>
      <c r="H888" s="2089"/>
      <c r="I888" s="2089"/>
      <c r="J888" s="2090"/>
      <c r="K888" s="2089"/>
      <c r="L888" s="2089"/>
      <c r="M888" s="2089"/>
    </row>
    <row r="889" spans="1:13" ht="15.75" customHeight="1">
      <c r="A889" s="2089"/>
      <c r="B889" s="2089"/>
      <c r="C889" s="2089"/>
      <c r="D889" s="2089"/>
      <c r="E889" s="2089"/>
      <c r="F889" s="2089"/>
      <c r="G889" s="2089"/>
      <c r="H889" s="2089"/>
      <c r="I889" s="2089"/>
      <c r="J889" s="2090"/>
      <c r="K889" s="2089"/>
      <c r="L889" s="2089"/>
      <c r="M889" s="2089"/>
    </row>
    <row r="890" spans="1:13" ht="15.75" customHeight="1">
      <c r="A890" s="2089"/>
      <c r="B890" s="2089"/>
      <c r="C890" s="2089"/>
      <c r="D890" s="2089"/>
      <c r="E890" s="2089"/>
      <c r="F890" s="2089"/>
      <c r="G890" s="2089"/>
      <c r="H890" s="2089"/>
      <c r="I890" s="2089"/>
      <c r="J890" s="2090"/>
      <c r="K890" s="2089"/>
      <c r="L890" s="2089"/>
      <c r="M890" s="2089"/>
    </row>
    <row r="891" spans="1:13" ht="15.75" customHeight="1">
      <c r="A891" s="2089"/>
      <c r="B891" s="2089"/>
      <c r="C891" s="2089"/>
      <c r="D891" s="2089"/>
      <c r="E891" s="2089"/>
      <c r="F891" s="2089"/>
      <c r="G891" s="2089"/>
      <c r="H891" s="2089"/>
      <c r="I891" s="2089"/>
      <c r="J891" s="2090"/>
      <c r="K891" s="2089"/>
      <c r="L891" s="2089"/>
      <c r="M891" s="2089"/>
    </row>
    <row r="892" spans="1:13" ht="15.75" customHeight="1">
      <c r="A892" s="2089"/>
      <c r="B892" s="2089"/>
      <c r="C892" s="2089"/>
      <c r="D892" s="2089"/>
      <c r="E892" s="2089"/>
      <c r="F892" s="2089"/>
      <c r="G892" s="2089"/>
      <c r="H892" s="2089"/>
      <c r="I892" s="2089"/>
      <c r="J892" s="2090"/>
      <c r="K892" s="2089"/>
      <c r="L892" s="2089"/>
      <c r="M892" s="2089"/>
    </row>
    <row r="893" spans="1:13" ht="15.75" customHeight="1">
      <c r="A893" s="2089"/>
      <c r="B893" s="2089"/>
      <c r="C893" s="2089"/>
      <c r="D893" s="2089"/>
      <c r="E893" s="2089"/>
      <c r="F893" s="2089"/>
      <c r="G893" s="2089"/>
      <c r="H893" s="2089"/>
      <c r="I893" s="2089"/>
      <c r="J893" s="2090"/>
      <c r="K893" s="2089"/>
      <c r="L893" s="2089"/>
      <c r="M893" s="2089"/>
    </row>
    <row r="894" spans="1:13" ht="15.75" customHeight="1">
      <c r="A894" s="2089"/>
      <c r="B894" s="2089"/>
      <c r="C894" s="2089"/>
      <c r="D894" s="2089"/>
      <c r="E894" s="2089"/>
      <c r="F894" s="2089"/>
      <c r="G894" s="2089"/>
      <c r="H894" s="2089"/>
      <c r="I894" s="2089"/>
      <c r="J894" s="2090"/>
      <c r="K894" s="2089"/>
      <c r="L894" s="2089"/>
      <c r="M894" s="2089"/>
    </row>
    <row r="895" spans="1:13" ht="15.75" customHeight="1">
      <c r="A895" s="2089"/>
      <c r="B895" s="2089"/>
      <c r="C895" s="2089"/>
      <c r="D895" s="2089"/>
      <c r="E895" s="2089"/>
      <c r="F895" s="2089"/>
      <c r="G895" s="2089"/>
      <c r="H895" s="2089"/>
      <c r="I895" s="2089"/>
      <c r="J895" s="2090"/>
      <c r="K895" s="2089"/>
      <c r="L895" s="2089"/>
      <c r="M895" s="2089"/>
    </row>
    <row r="896" spans="1:13" ht="15.75" customHeight="1">
      <c r="A896" s="2089"/>
      <c r="B896" s="2089"/>
      <c r="C896" s="2089"/>
      <c r="D896" s="2089"/>
      <c r="E896" s="2089"/>
      <c r="F896" s="2089"/>
      <c r="G896" s="2089"/>
      <c r="H896" s="2089"/>
      <c r="I896" s="2089"/>
      <c r="J896" s="2090"/>
      <c r="K896" s="2089"/>
      <c r="L896" s="2089"/>
      <c r="M896" s="2089"/>
    </row>
    <row r="897" spans="1:13" ht="15.75" customHeight="1">
      <c r="A897" s="2089"/>
      <c r="B897" s="2089"/>
      <c r="C897" s="2089"/>
      <c r="D897" s="2089"/>
      <c r="E897" s="2089"/>
      <c r="F897" s="2089"/>
      <c r="G897" s="2089"/>
      <c r="H897" s="2089"/>
      <c r="I897" s="2089"/>
      <c r="J897" s="2090"/>
      <c r="K897" s="2089"/>
      <c r="L897" s="2089"/>
      <c r="M897" s="2089"/>
    </row>
    <row r="898" spans="1:13" ht="15.75" customHeight="1">
      <c r="A898" s="2089"/>
      <c r="B898" s="2089"/>
      <c r="C898" s="2089"/>
      <c r="D898" s="2089"/>
      <c r="E898" s="2089"/>
      <c r="F898" s="2089"/>
      <c r="G898" s="2089"/>
      <c r="H898" s="2089"/>
      <c r="I898" s="2089"/>
      <c r="J898" s="2090"/>
      <c r="K898" s="2089"/>
      <c r="L898" s="2089"/>
      <c r="M898" s="2089"/>
    </row>
    <row r="899" spans="1:13" ht="15.75" customHeight="1">
      <c r="A899" s="2089"/>
      <c r="B899" s="2089"/>
      <c r="C899" s="2089"/>
      <c r="D899" s="2089"/>
      <c r="E899" s="2089"/>
      <c r="F899" s="2089"/>
      <c r="G899" s="2089"/>
      <c r="H899" s="2089"/>
      <c r="I899" s="2089"/>
      <c r="J899" s="2090"/>
      <c r="K899" s="2089"/>
      <c r="L899" s="2089"/>
      <c r="M899" s="2089"/>
    </row>
    <row r="900" spans="1:13" ht="15.75" customHeight="1">
      <c r="A900" s="2089"/>
      <c r="B900" s="2089"/>
      <c r="C900" s="2089"/>
      <c r="D900" s="2089"/>
      <c r="E900" s="2089"/>
      <c r="F900" s="2089"/>
      <c r="G900" s="2089"/>
      <c r="H900" s="2089"/>
      <c r="I900" s="2089"/>
      <c r="J900" s="2090"/>
      <c r="K900" s="2089"/>
      <c r="L900" s="2089"/>
      <c r="M900" s="2089"/>
    </row>
    <row r="901" spans="1:13" ht="15.75" customHeight="1">
      <c r="A901" s="2089"/>
      <c r="B901" s="2089"/>
      <c r="C901" s="2089"/>
      <c r="D901" s="2089"/>
      <c r="E901" s="2089"/>
      <c r="F901" s="2089"/>
      <c r="G901" s="2089"/>
      <c r="H901" s="2089"/>
      <c r="I901" s="2089"/>
      <c r="J901" s="2090"/>
      <c r="K901" s="2089"/>
      <c r="L901" s="2089"/>
      <c r="M901" s="2089"/>
    </row>
    <row r="902" spans="1:13" ht="15.75" customHeight="1">
      <c r="A902" s="2089"/>
      <c r="B902" s="2089"/>
      <c r="C902" s="2089"/>
      <c r="D902" s="2089"/>
      <c r="E902" s="2089"/>
      <c r="F902" s="2089"/>
      <c r="G902" s="2089"/>
      <c r="H902" s="2089"/>
      <c r="I902" s="2089"/>
      <c r="J902" s="2090"/>
      <c r="K902" s="2089"/>
      <c r="L902" s="2089"/>
      <c r="M902" s="2089"/>
    </row>
    <row r="903" spans="1:13" ht="15.75" customHeight="1">
      <c r="A903" s="2089"/>
      <c r="B903" s="2089"/>
      <c r="C903" s="2089"/>
      <c r="D903" s="2089"/>
      <c r="E903" s="2089"/>
      <c r="F903" s="2089"/>
      <c r="G903" s="2089"/>
      <c r="H903" s="2089"/>
      <c r="I903" s="2089"/>
      <c r="J903" s="2090"/>
      <c r="K903" s="2089"/>
      <c r="L903" s="2089"/>
      <c r="M903" s="2089"/>
    </row>
    <row r="904" spans="1:13" ht="15.75" customHeight="1">
      <c r="A904" s="2089"/>
      <c r="B904" s="2089"/>
      <c r="C904" s="2089"/>
      <c r="D904" s="2089"/>
      <c r="E904" s="2089"/>
      <c r="F904" s="2089"/>
      <c r="G904" s="2089"/>
      <c r="H904" s="2089"/>
      <c r="I904" s="2089"/>
      <c r="J904" s="2090"/>
      <c r="K904" s="2089"/>
      <c r="L904" s="2089"/>
      <c r="M904" s="2089"/>
    </row>
    <row r="905" spans="1:13" ht="15.75" customHeight="1">
      <c r="A905" s="2089"/>
      <c r="B905" s="2089"/>
      <c r="C905" s="2089"/>
      <c r="D905" s="2089"/>
      <c r="E905" s="2089"/>
      <c r="F905" s="2089"/>
      <c r="G905" s="2089"/>
      <c r="H905" s="2089"/>
      <c r="I905" s="2089"/>
      <c r="J905" s="2090"/>
      <c r="K905" s="2089"/>
      <c r="L905" s="2089"/>
      <c r="M905" s="2089"/>
    </row>
    <row r="906" spans="1:13" ht="15.75" customHeight="1">
      <c r="A906" s="2089"/>
      <c r="B906" s="2089"/>
      <c r="C906" s="2089"/>
      <c r="D906" s="2089"/>
      <c r="E906" s="2089"/>
      <c r="F906" s="2089"/>
      <c r="G906" s="2089"/>
      <c r="H906" s="2089"/>
      <c r="I906" s="2089"/>
      <c r="J906" s="2090"/>
      <c r="K906" s="2089"/>
      <c r="L906" s="2089"/>
      <c r="M906" s="2089"/>
    </row>
    <row r="907" spans="1:13" ht="15.75" customHeight="1">
      <c r="A907" s="2089"/>
      <c r="B907" s="2089"/>
      <c r="C907" s="2089"/>
      <c r="D907" s="2089"/>
      <c r="E907" s="2089"/>
      <c r="F907" s="2089"/>
      <c r="G907" s="2089"/>
      <c r="H907" s="2089"/>
      <c r="I907" s="2089"/>
      <c r="J907" s="2090"/>
      <c r="K907" s="2089"/>
      <c r="L907" s="2089"/>
      <c r="M907" s="2089"/>
    </row>
    <row r="908" spans="1:13" ht="15.75" customHeight="1">
      <c r="A908" s="2089"/>
      <c r="B908" s="2089"/>
      <c r="C908" s="2089"/>
      <c r="D908" s="2089"/>
      <c r="E908" s="2089"/>
      <c r="F908" s="2089"/>
      <c r="G908" s="2089"/>
      <c r="H908" s="2089"/>
      <c r="I908" s="2089"/>
      <c r="J908" s="2090"/>
      <c r="K908" s="2089"/>
      <c r="L908" s="2089"/>
      <c r="M908" s="2089"/>
    </row>
    <row r="909" spans="1:13" ht="15.75" customHeight="1">
      <c r="A909" s="2089"/>
      <c r="B909" s="2089"/>
      <c r="C909" s="2089"/>
      <c r="D909" s="2089"/>
      <c r="E909" s="2089"/>
      <c r="F909" s="2089"/>
      <c r="G909" s="2089"/>
      <c r="H909" s="2089"/>
      <c r="I909" s="2089"/>
      <c r="J909" s="2090"/>
      <c r="K909" s="2089"/>
      <c r="L909" s="2089"/>
      <c r="M909" s="2089"/>
    </row>
    <row r="910" spans="1:13" ht="15.75" customHeight="1">
      <c r="A910" s="2089"/>
      <c r="B910" s="2089"/>
      <c r="C910" s="2089"/>
      <c r="D910" s="2089"/>
      <c r="E910" s="2089"/>
      <c r="F910" s="2089"/>
      <c r="G910" s="2089"/>
      <c r="H910" s="2089"/>
      <c r="I910" s="2089"/>
      <c r="J910" s="2090"/>
      <c r="K910" s="2089"/>
      <c r="L910" s="2089"/>
      <c r="M910" s="2089"/>
    </row>
    <row r="911" spans="1:13" ht="15.75" customHeight="1">
      <c r="A911" s="2089"/>
      <c r="B911" s="2089"/>
      <c r="C911" s="2089"/>
      <c r="D911" s="2089"/>
      <c r="E911" s="2089"/>
      <c r="F911" s="2089"/>
      <c r="G911" s="2089"/>
      <c r="H911" s="2089"/>
      <c r="I911" s="2089"/>
      <c r="J911" s="2090"/>
      <c r="K911" s="2089"/>
      <c r="L911" s="2089"/>
      <c r="M911" s="2089"/>
    </row>
    <row r="912" spans="1:13" ht="15.75" customHeight="1">
      <c r="A912" s="2089"/>
      <c r="B912" s="2089"/>
      <c r="C912" s="2089"/>
      <c r="D912" s="2089"/>
      <c r="E912" s="2089"/>
      <c r="F912" s="2089"/>
      <c r="G912" s="2089"/>
      <c r="H912" s="2089"/>
      <c r="I912" s="2089"/>
      <c r="J912" s="2090"/>
      <c r="K912" s="2089"/>
      <c r="L912" s="2089"/>
      <c r="M912" s="2089"/>
    </row>
    <row r="913" spans="1:13" ht="15.75" customHeight="1">
      <c r="A913" s="2089"/>
      <c r="B913" s="2089"/>
      <c r="C913" s="2089"/>
      <c r="D913" s="2089"/>
      <c r="E913" s="2089"/>
      <c r="F913" s="2089"/>
      <c r="G913" s="2089"/>
      <c r="H913" s="2089"/>
      <c r="I913" s="2089"/>
      <c r="J913" s="2090"/>
      <c r="K913" s="2089"/>
      <c r="L913" s="2089"/>
      <c r="M913" s="2089"/>
    </row>
    <row r="914" spans="1:13" ht="15.75" customHeight="1">
      <c r="A914" s="2089"/>
      <c r="B914" s="2089"/>
      <c r="C914" s="2089"/>
      <c r="D914" s="2089"/>
      <c r="E914" s="2089"/>
      <c r="F914" s="2089"/>
      <c r="G914" s="2089"/>
      <c r="H914" s="2089"/>
      <c r="I914" s="2089"/>
      <c r="J914" s="2090"/>
      <c r="K914" s="2089"/>
      <c r="L914" s="2089"/>
      <c r="M914" s="2089"/>
    </row>
    <row r="915" spans="1:13" ht="15.75" customHeight="1">
      <c r="A915" s="2089"/>
      <c r="B915" s="2089"/>
      <c r="C915" s="2089"/>
      <c r="D915" s="2089"/>
      <c r="E915" s="2089"/>
      <c r="F915" s="2089"/>
      <c r="G915" s="2089"/>
      <c r="H915" s="2089"/>
      <c r="I915" s="2089"/>
      <c r="J915" s="2090"/>
      <c r="K915" s="2089"/>
      <c r="L915" s="2089"/>
      <c r="M915" s="2089"/>
    </row>
    <row r="916" spans="1:13" ht="15.75" customHeight="1">
      <c r="A916" s="2089"/>
      <c r="B916" s="2089"/>
      <c r="C916" s="2089"/>
      <c r="D916" s="2089"/>
      <c r="E916" s="2089"/>
      <c r="F916" s="2089"/>
      <c r="G916" s="2089"/>
      <c r="H916" s="2089"/>
      <c r="I916" s="2089"/>
      <c r="J916" s="2090"/>
      <c r="K916" s="2089"/>
      <c r="L916" s="2089"/>
      <c r="M916" s="2089"/>
    </row>
    <row r="917" spans="1:13" ht="15.75" customHeight="1">
      <c r="A917" s="2089"/>
      <c r="B917" s="2089"/>
      <c r="C917" s="2089"/>
      <c r="D917" s="2089"/>
      <c r="E917" s="2089"/>
      <c r="F917" s="2089"/>
      <c r="G917" s="2089"/>
      <c r="H917" s="2089"/>
      <c r="I917" s="2089"/>
      <c r="J917" s="2090"/>
      <c r="K917" s="2089"/>
      <c r="L917" s="2089"/>
      <c r="M917" s="2089"/>
    </row>
    <row r="918" spans="1:13" ht="15.75" customHeight="1">
      <c r="A918" s="2089"/>
      <c r="B918" s="2089"/>
      <c r="C918" s="2089"/>
      <c r="D918" s="2089"/>
      <c r="E918" s="2089"/>
      <c r="F918" s="2089"/>
      <c r="G918" s="2089"/>
      <c r="H918" s="2089"/>
      <c r="I918" s="2089"/>
      <c r="J918" s="2090"/>
      <c r="K918" s="2089"/>
      <c r="L918" s="2089"/>
      <c r="M918" s="2089"/>
    </row>
    <row r="919" spans="1:13" ht="15.75" customHeight="1">
      <c r="A919" s="2089"/>
      <c r="B919" s="2089"/>
      <c r="C919" s="2089"/>
      <c r="D919" s="2089"/>
      <c r="E919" s="2089"/>
      <c r="F919" s="2089"/>
      <c r="G919" s="2089"/>
      <c r="H919" s="2089"/>
      <c r="I919" s="2089"/>
      <c r="J919" s="2090"/>
      <c r="K919" s="2089"/>
      <c r="L919" s="2089"/>
      <c r="M919" s="2089"/>
    </row>
    <row r="920" spans="1:13" ht="15.75" customHeight="1">
      <c r="A920" s="2089"/>
      <c r="B920" s="2089"/>
      <c r="C920" s="2089"/>
      <c r="D920" s="2089"/>
      <c r="E920" s="2089"/>
      <c r="F920" s="2089"/>
      <c r="G920" s="2089"/>
      <c r="H920" s="2089"/>
      <c r="I920" s="2089"/>
      <c r="J920" s="2090"/>
      <c r="K920" s="2089"/>
      <c r="L920" s="2089"/>
      <c r="M920" s="2089"/>
    </row>
    <row r="921" spans="1:13" ht="15.75" customHeight="1">
      <c r="A921" s="2089"/>
      <c r="B921" s="2089"/>
      <c r="C921" s="2089"/>
      <c r="D921" s="2089"/>
      <c r="E921" s="2089"/>
      <c r="F921" s="2089"/>
      <c r="G921" s="2089"/>
      <c r="H921" s="2089"/>
      <c r="I921" s="2089"/>
      <c r="J921" s="2090"/>
      <c r="K921" s="2089"/>
      <c r="L921" s="2089"/>
      <c r="M921" s="2089"/>
    </row>
    <row r="922" spans="1:13" ht="15.75" customHeight="1">
      <c r="A922" s="2089"/>
      <c r="B922" s="2089"/>
      <c r="C922" s="2089"/>
      <c r="D922" s="2089"/>
      <c r="E922" s="2089"/>
      <c r="F922" s="2089"/>
      <c r="G922" s="2089"/>
      <c r="H922" s="2089"/>
      <c r="I922" s="2089"/>
      <c r="J922" s="2090"/>
      <c r="K922" s="2089"/>
      <c r="L922" s="2089"/>
      <c r="M922" s="2089"/>
    </row>
    <row r="923" spans="1:13" ht="15.75" customHeight="1">
      <c r="A923" s="2089"/>
      <c r="B923" s="2089"/>
      <c r="C923" s="2089"/>
      <c r="D923" s="2089"/>
      <c r="E923" s="2089"/>
      <c r="F923" s="2089"/>
      <c r="G923" s="2089"/>
      <c r="H923" s="2089"/>
      <c r="I923" s="2089"/>
      <c r="J923" s="2090"/>
      <c r="K923" s="2089"/>
      <c r="L923" s="2089"/>
      <c r="M923" s="2089"/>
    </row>
    <row r="924" spans="1:13" ht="15.75" customHeight="1">
      <c r="A924" s="2089"/>
      <c r="B924" s="2089"/>
      <c r="C924" s="2089"/>
      <c r="D924" s="2089"/>
      <c r="E924" s="2089"/>
      <c r="F924" s="2089"/>
      <c r="G924" s="2089"/>
      <c r="H924" s="2089"/>
      <c r="I924" s="2089"/>
      <c r="J924" s="2090"/>
      <c r="K924" s="2089"/>
      <c r="L924" s="2089"/>
      <c r="M924" s="2089"/>
    </row>
    <row r="925" spans="1:13" ht="15.75" customHeight="1">
      <c r="A925" s="2089"/>
      <c r="B925" s="2089"/>
      <c r="C925" s="2089"/>
      <c r="D925" s="2089"/>
      <c r="E925" s="2089"/>
      <c r="F925" s="2089"/>
      <c r="G925" s="2089"/>
      <c r="H925" s="2089"/>
      <c r="I925" s="2089"/>
      <c r="J925" s="2090"/>
      <c r="K925" s="2089"/>
      <c r="L925" s="2089"/>
      <c r="M925" s="2089"/>
    </row>
    <row r="926" spans="1:13" ht="15.75" customHeight="1">
      <c r="A926" s="2089"/>
      <c r="B926" s="2089"/>
      <c r="C926" s="2089"/>
      <c r="D926" s="2089"/>
      <c r="E926" s="2089"/>
      <c r="F926" s="2089"/>
      <c r="G926" s="2089"/>
      <c r="H926" s="2089"/>
      <c r="I926" s="2089"/>
      <c r="J926" s="2090"/>
      <c r="K926" s="2089"/>
      <c r="L926" s="2089"/>
      <c r="M926" s="2089"/>
    </row>
    <row r="927" spans="1:13" ht="15.75" customHeight="1">
      <c r="A927" s="2089"/>
      <c r="B927" s="2089"/>
      <c r="C927" s="2089"/>
      <c r="D927" s="2089"/>
      <c r="E927" s="2089"/>
      <c r="F927" s="2089"/>
      <c r="G927" s="2089"/>
      <c r="H927" s="2089"/>
      <c r="I927" s="2089"/>
      <c r="J927" s="2090"/>
      <c r="K927" s="2089"/>
      <c r="L927" s="2089"/>
      <c r="M927" s="2089"/>
    </row>
    <row r="928" spans="1:13" ht="15.75" customHeight="1">
      <c r="A928" s="2089"/>
      <c r="B928" s="2089"/>
      <c r="C928" s="2089"/>
      <c r="D928" s="2089"/>
      <c r="E928" s="2089"/>
      <c r="F928" s="2089"/>
      <c r="G928" s="2089"/>
      <c r="H928" s="2089"/>
      <c r="I928" s="2089"/>
      <c r="J928" s="2090"/>
      <c r="K928" s="2089"/>
      <c r="L928" s="2089"/>
      <c r="M928" s="2089"/>
    </row>
    <row r="929" spans="1:13" ht="15.75" customHeight="1">
      <c r="A929" s="2089"/>
      <c r="B929" s="2089"/>
      <c r="C929" s="2089"/>
      <c r="D929" s="2089"/>
      <c r="E929" s="2089"/>
      <c r="F929" s="2089"/>
      <c r="G929" s="2089"/>
      <c r="H929" s="2089"/>
      <c r="I929" s="2089"/>
      <c r="J929" s="2090"/>
      <c r="K929" s="2089"/>
      <c r="L929" s="2089"/>
      <c r="M929" s="2089"/>
    </row>
    <row r="930" spans="1:13" ht="15.75" customHeight="1">
      <c r="A930" s="2089"/>
      <c r="B930" s="2089"/>
      <c r="C930" s="2089"/>
      <c r="D930" s="2089"/>
      <c r="E930" s="2089"/>
      <c r="F930" s="2089"/>
      <c r="G930" s="2089"/>
      <c r="H930" s="2089"/>
      <c r="I930" s="2089"/>
      <c r="J930" s="2090"/>
      <c r="K930" s="2089"/>
      <c r="L930" s="2089"/>
      <c r="M930" s="2089"/>
    </row>
    <row r="931" spans="1:13" ht="15.75" customHeight="1">
      <c r="A931" s="2089"/>
      <c r="B931" s="2089"/>
      <c r="C931" s="2089"/>
      <c r="D931" s="2089"/>
      <c r="E931" s="2089"/>
      <c r="F931" s="2089"/>
      <c r="G931" s="2089"/>
      <c r="H931" s="2089"/>
      <c r="I931" s="2089"/>
      <c r="J931" s="2090"/>
      <c r="K931" s="2089"/>
      <c r="L931" s="2089"/>
      <c r="M931" s="2089"/>
    </row>
    <row r="932" spans="1:13" ht="15.75" customHeight="1">
      <c r="A932" s="2089"/>
      <c r="B932" s="2089"/>
      <c r="C932" s="2089"/>
      <c r="D932" s="2089"/>
      <c r="E932" s="2089"/>
      <c r="F932" s="2089"/>
      <c r="G932" s="2089"/>
      <c r="H932" s="2089"/>
      <c r="I932" s="2089"/>
      <c r="J932" s="2090"/>
      <c r="K932" s="2089"/>
      <c r="L932" s="2089"/>
      <c r="M932" s="2089"/>
    </row>
    <row r="933" spans="1:13" ht="15.75" customHeight="1">
      <c r="A933" s="2089"/>
      <c r="B933" s="2089"/>
      <c r="C933" s="2089"/>
      <c r="D933" s="2089"/>
      <c r="E933" s="2089"/>
      <c r="F933" s="2089"/>
      <c r="G933" s="2089"/>
      <c r="H933" s="2089"/>
      <c r="I933" s="2089"/>
      <c r="J933" s="2090"/>
      <c r="K933" s="2089"/>
      <c r="L933" s="2089"/>
      <c r="M933" s="2089"/>
    </row>
    <row r="934" spans="1:13" ht="15.75" customHeight="1">
      <c r="A934" s="2089"/>
      <c r="B934" s="2089"/>
      <c r="C934" s="2089"/>
      <c r="D934" s="2089"/>
      <c r="E934" s="2089"/>
      <c r="F934" s="2089"/>
      <c r="G934" s="2089"/>
      <c r="H934" s="2089"/>
      <c r="I934" s="2089"/>
      <c r="J934" s="2090"/>
      <c r="K934" s="2089"/>
      <c r="L934" s="2089"/>
      <c r="M934" s="2089"/>
    </row>
    <row r="935" spans="1:13" ht="15.75" customHeight="1">
      <c r="A935" s="2089"/>
      <c r="B935" s="2089"/>
      <c r="C935" s="2089"/>
      <c r="D935" s="2089"/>
      <c r="E935" s="2089"/>
      <c r="F935" s="2089"/>
      <c r="G935" s="2089"/>
      <c r="H935" s="2089"/>
      <c r="I935" s="2089"/>
      <c r="J935" s="2090"/>
      <c r="K935" s="2089"/>
      <c r="L935" s="2089"/>
      <c r="M935" s="2089"/>
    </row>
    <row r="936" spans="1:13" ht="15.75" customHeight="1">
      <c r="A936" s="2089"/>
      <c r="B936" s="2089"/>
      <c r="C936" s="2089"/>
      <c r="D936" s="2089"/>
      <c r="E936" s="2089"/>
      <c r="F936" s="2089"/>
      <c r="G936" s="2089"/>
      <c r="H936" s="2089"/>
      <c r="I936" s="2089"/>
      <c r="J936" s="2090"/>
      <c r="K936" s="2089"/>
      <c r="L936" s="2089"/>
      <c r="M936" s="2089"/>
    </row>
    <row r="937" spans="1:13" ht="15.75" customHeight="1">
      <c r="A937" s="2089"/>
      <c r="B937" s="2089"/>
      <c r="C937" s="2089"/>
      <c r="D937" s="2089"/>
      <c r="E937" s="2089"/>
      <c r="F937" s="2089"/>
      <c r="G937" s="2089"/>
      <c r="H937" s="2089"/>
      <c r="I937" s="2089"/>
      <c r="J937" s="2090"/>
      <c r="K937" s="2089"/>
      <c r="L937" s="2089"/>
      <c r="M937" s="2089"/>
    </row>
    <row r="938" spans="1:13" ht="15.75" customHeight="1">
      <c r="A938" s="2089"/>
      <c r="B938" s="2089"/>
      <c r="C938" s="2089"/>
      <c r="D938" s="2089"/>
      <c r="E938" s="2089"/>
      <c r="F938" s="2089"/>
      <c r="G938" s="2089"/>
      <c r="H938" s="2089"/>
      <c r="I938" s="2089"/>
      <c r="J938" s="2090"/>
      <c r="K938" s="2089"/>
      <c r="L938" s="2089"/>
      <c r="M938" s="2089"/>
    </row>
    <row r="939" spans="1:13" ht="15.75" customHeight="1">
      <c r="A939" s="2089"/>
      <c r="B939" s="2089"/>
      <c r="C939" s="2089"/>
      <c r="D939" s="2089"/>
      <c r="E939" s="2089"/>
      <c r="F939" s="2089"/>
      <c r="G939" s="2089"/>
      <c r="H939" s="2089"/>
      <c r="I939" s="2089"/>
      <c r="J939" s="2090"/>
      <c r="K939" s="2089"/>
      <c r="L939" s="2089"/>
      <c r="M939" s="2089"/>
    </row>
    <row r="940" spans="1:13" ht="15.75" customHeight="1">
      <c r="A940" s="2089"/>
      <c r="B940" s="2089"/>
      <c r="C940" s="2089"/>
      <c r="D940" s="2089"/>
      <c r="E940" s="2089"/>
      <c r="F940" s="2089"/>
      <c r="G940" s="2089"/>
      <c r="H940" s="2089"/>
      <c r="I940" s="2089"/>
      <c r="J940" s="2090"/>
      <c r="K940" s="2089"/>
      <c r="L940" s="2089"/>
      <c r="M940" s="2089"/>
    </row>
    <row r="941" spans="1:13" ht="15.75" customHeight="1">
      <c r="A941" s="2089"/>
      <c r="B941" s="2089"/>
      <c r="C941" s="2089"/>
      <c r="D941" s="2089"/>
      <c r="E941" s="2089"/>
      <c r="F941" s="2089"/>
      <c r="G941" s="2089"/>
      <c r="H941" s="2089"/>
      <c r="I941" s="2089"/>
      <c r="J941" s="2090"/>
      <c r="K941" s="2089"/>
      <c r="L941" s="2089"/>
      <c r="M941" s="2089"/>
    </row>
    <row r="942" spans="1:13" ht="15.75" customHeight="1">
      <c r="A942" s="2089"/>
      <c r="B942" s="2089"/>
      <c r="C942" s="2089"/>
      <c r="D942" s="2089"/>
      <c r="E942" s="2089"/>
      <c r="F942" s="2089"/>
      <c r="G942" s="2089"/>
      <c r="H942" s="2089"/>
      <c r="I942" s="2089"/>
      <c r="J942" s="2090"/>
      <c r="K942" s="2089"/>
      <c r="L942" s="2089"/>
      <c r="M942" s="2089"/>
    </row>
    <row r="943" spans="1:13" ht="15.75" customHeight="1">
      <c r="A943" s="2089"/>
      <c r="B943" s="2089"/>
      <c r="C943" s="2089"/>
      <c r="D943" s="2089"/>
      <c r="E943" s="2089"/>
      <c r="F943" s="2089"/>
      <c r="G943" s="2089"/>
      <c r="H943" s="2089"/>
      <c r="I943" s="2089"/>
      <c r="J943" s="2090"/>
      <c r="K943" s="2089"/>
      <c r="L943" s="2089"/>
      <c r="M943" s="2089"/>
    </row>
    <row r="944" spans="1:13" ht="15.75" customHeight="1">
      <c r="A944" s="2089"/>
      <c r="B944" s="2089"/>
      <c r="C944" s="2089"/>
      <c r="D944" s="2089"/>
      <c r="E944" s="2089"/>
      <c r="F944" s="2089"/>
      <c r="G944" s="2089"/>
      <c r="H944" s="2089"/>
      <c r="I944" s="2089"/>
      <c r="J944" s="2090"/>
      <c r="K944" s="2089"/>
      <c r="L944" s="2089"/>
      <c r="M944" s="2089"/>
    </row>
    <row r="945" spans="1:13" ht="15.75" customHeight="1">
      <c r="A945" s="2089"/>
      <c r="B945" s="2089"/>
      <c r="C945" s="2089"/>
      <c r="D945" s="2089"/>
      <c r="E945" s="2089"/>
      <c r="F945" s="2089"/>
      <c r="G945" s="2089"/>
      <c r="H945" s="2089"/>
      <c r="I945" s="2089"/>
      <c r="J945" s="2090"/>
      <c r="K945" s="2089"/>
      <c r="L945" s="2089"/>
      <c r="M945" s="2089"/>
    </row>
    <row r="946" spans="1:13" ht="15.75" customHeight="1">
      <c r="A946" s="2089"/>
      <c r="B946" s="2089"/>
      <c r="C946" s="2089"/>
      <c r="D946" s="2089"/>
      <c r="E946" s="2089"/>
      <c r="F946" s="2089"/>
      <c r="G946" s="2089"/>
      <c r="H946" s="2089"/>
      <c r="I946" s="2089"/>
      <c r="J946" s="2090"/>
      <c r="K946" s="2089"/>
      <c r="L946" s="2089"/>
      <c r="M946" s="2089"/>
    </row>
    <row r="947" spans="1:13" ht="15.75" customHeight="1">
      <c r="A947" s="2089"/>
      <c r="B947" s="2089"/>
      <c r="C947" s="2089"/>
      <c r="D947" s="2089"/>
      <c r="E947" s="2089"/>
      <c r="F947" s="2089"/>
      <c r="G947" s="2089"/>
      <c r="H947" s="2089"/>
      <c r="I947" s="2089"/>
      <c r="J947" s="2090"/>
      <c r="K947" s="2089"/>
      <c r="L947" s="2089"/>
      <c r="M947" s="2089"/>
    </row>
    <row r="948" spans="1:13" ht="15.75" customHeight="1">
      <c r="A948" s="2089"/>
      <c r="B948" s="2089"/>
      <c r="C948" s="2089"/>
      <c r="D948" s="2089"/>
      <c r="E948" s="2089"/>
      <c r="F948" s="2089"/>
      <c r="G948" s="2089"/>
      <c r="H948" s="2089"/>
      <c r="I948" s="2089"/>
      <c r="J948" s="2090"/>
      <c r="K948" s="2089"/>
      <c r="L948" s="2089"/>
      <c r="M948" s="2089"/>
    </row>
    <row r="949" spans="1:13" ht="15.75" customHeight="1">
      <c r="A949" s="2089"/>
      <c r="B949" s="2089"/>
      <c r="C949" s="2089"/>
      <c r="D949" s="2089"/>
      <c r="E949" s="2089"/>
      <c r="F949" s="2089"/>
      <c r="G949" s="2089"/>
      <c r="H949" s="2089"/>
      <c r="I949" s="2089"/>
      <c r="J949" s="2090"/>
      <c r="K949" s="2089"/>
      <c r="L949" s="2089"/>
      <c r="M949" s="2089"/>
    </row>
    <row r="950" spans="1:13" ht="15.75" customHeight="1">
      <c r="A950" s="2089"/>
      <c r="B950" s="2089"/>
      <c r="C950" s="2089"/>
      <c r="D950" s="2089"/>
      <c r="E950" s="2089"/>
      <c r="F950" s="2089"/>
      <c r="G950" s="2089"/>
      <c r="H950" s="2089"/>
      <c r="I950" s="2089"/>
      <c r="J950" s="2090"/>
      <c r="K950" s="2089"/>
      <c r="L950" s="2089"/>
      <c r="M950" s="2089"/>
    </row>
    <row r="951" spans="1:13" ht="15.75" customHeight="1">
      <c r="A951" s="2089"/>
      <c r="B951" s="2089"/>
      <c r="C951" s="2089"/>
      <c r="D951" s="2089"/>
      <c r="E951" s="2089"/>
      <c r="F951" s="2089"/>
      <c r="G951" s="2089"/>
      <c r="H951" s="2089"/>
      <c r="I951" s="2089"/>
      <c r="J951" s="2090"/>
      <c r="K951" s="2089"/>
      <c r="L951" s="2089"/>
      <c r="M951" s="2089"/>
    </row>
    <row r="952" spans="1:13" ht="15.75" customHeight="1">
      <c r="A952" s="2089"/>
      <c r="B952" s="2089"/>
      <c r="C952" s="2089"/>
      <c r="D952" s="2089"/>
      <c r="E952" s="2089"/>
      <c r="F952" s="2089"/>
      <c r="G952" s="2089"/>
      <c r="H952" s="2089"/>
      <c r="I952" s="2089"/>
      <c r="J952" s="2090"/>
      <c r="K952" s="2089"/>
      <c r="L952" s="2089"/>
      <c r="M952" s="2089"/>
    </row>
    <row r="953" spans="1:13" ht="15.75" customHeight="1">
      <c r="A953" s="2089"/>
      <c r="B953" s="2089"/>
      <c r="C953" s="2089"/>
      <c r="D953" s="2089"/>
      <c r="E953" s="2089"/>
      <c r="F953" s="2089"/>
      <c r="G953" s="2089"/>
      <c r="H953" s="2089"/>
      <c r="I953" s="2089"/>
      <c r="J953" s="2090"/>
      <c r="K953" s="2089"/>
      <c r="L953" s="2089"/>
      <c r="M953" s="2089"/>
    </row>
    <row r="954" spans="1:13" ht="15.75" customHeight="1">
      <c r="A954" s="2089"/>
      <c r="B954" s="2089"/>
      <c r="C954" s="2089"/>
      <c r="D954" s="2089"/>
      <c r="E954" s="2089"/>
      <c r="F954" s="2089"/>
      <c r="G954" s="2089"/>
      <c r="H954" s="2089"/>
      <c r="I954" s="2089"/>
      <c r="J954" s="2090"/>
      <c r="K954" s="2089"/>
      <c r="L954" s="2089"/>
      <c r="M954" s="2089"/>
    </row>
    <row r="955" spans="1:13" ht="15.75" customHeight="1">
      <c r="A955" s="2089"/>
      <c r="B955" s="2089"/>
      <c r="C955" s="2089"/>
      <c r="D955" s="2089"/>
      <c r="E955" s="2089"/>
      <c r="F955" s="2089"/>
      <c r="G955" s="2089"/>
      <c r="H955" s="2089"/>
      <c r="I955" s="2089"/>
      <c r="J955" s="2090"/>
      <c r="K955" s="2089"/>
      <c r="L955" s="2089"/>
      <c r="M955" s="2089"/>
    </row>
    <row r="956" spans="1:13" ht="15.75" customHeight="1">
      <c r="A956" s="2089"/>
      <c r="B956" s="2089"/>
      <c r="C956" s="2089"/>
      <c r="D956" s="2089"/>
      <c r="E956" s="2089"/>
      <c r="F956" s="2089"/>
      <c r="G956" s="2089"/>
      <c r="H956" s="2089"/>
      <c r="I956" s="2089"/>
      <c r="J956" s="2090"/>
      <c r="K956" s="2089"/>
      <c r="L956" s="2089"/>
      <c r="M956" s="2089"/>
    </row>
    <row r="957" spans="1:13" ht="15.75" customHeight="1">
      <c r="A957" s="2089"/>
      <c r="B957" s="2089"/>
      <c r="C957" s="2089"/>
      <c r="D957" s="2089"/>
      <c r="E957" s="2089"/>
      <c r="F957" s="2089"/>
      <c r="G957" s="2089"/>
      <c r="H957" s="2089"/>
      <c r="I957" s="2089"/>
      <c r="J957" s="2090"/>
      <c r="K957" s="2089"/>
      <c r="L957" s="2089"/>
      <c r="M957" s="2089"/>
    </row>
    <row r="958" spans="1:13" ht="15.75" customHeight="1">
      <c r="A958" s="2089"/>
      <c r="B958" s="2089"/>
      <c r="C958" s="2089"/>
      <c r="D958" s="2089"/>
      <c r="E958" s="2089"/>
      <c r="F958" s="2089"/>
      <c r="G958" s="2089"/>
      <c r="H958" s="2089"/>
      <c r="I958" s="2089"/>
      <c r="J958" s="2090"/>
      <c r="K958" s="2089"/>
      <c r="L958" s="2089"/>
      <c r="M958" s="2089"/>
    </row>
    <row r="959" spans="1:13" ht="15.75" customHeight="1">
      <c r="A959" s="2089"/>
      <c r="B959" s="2089"/>
      <c r="C959" s="2089"/>
      <c r="D959" s="2089"/>
      <c r="E959" s="2089"/>
      <c r="F959" s="2089"/>
      <c r="G959" s="2089"/>
      <c r="H959" s="2089"/>
      <c r="I959" s="2089"/>
      <c r="J959" s="2090"/>
      <c r="K959" s="2089"/>
      <c r="L959" s="2089"/>
      <c r="M959" s="2089"/>
    </row>
    <row r="960" spans="1:13" ht="15.75" customHeight="1">
      <c r="A960" s="2089"/>
      <c r="B960" s="2089"/>
      <c r="C960" s="2089"/>
      <c r="D960" s="2089"/>
      <c r="E960" s="2089"/>
      <c r="F960" s="2089"/>
      <c r="G960" s="2089"/>
      <c r="H960" s="2089"/>
      <c r="I960" s="2089"/>
      <c r="J960" s="2090"/>
      <c r="K960" s="2089"/>
      <c r="L960" s="2089"/>
      <c r="M960" s="2089"/>
    </row>
    <row r="961" spans="1:13" ht="15.75" customHeight="1">
      <c r="A961" s="2089"/>
      <c r="B961" s="2089"/>
      <c r="C961" s="2089"/>
      <c r="D961" s="2089"/>
      <c r="E961" s="2089"/>
      <c r="F961" s="2089"/>
      <c r="G961" s="2089"/>
      <c r="H961" s="2089"/>
      <c r="I961" s="2089"/>
      <c r="J961" s="2090"/>
      <c r="K961" s="2089"/>
      <c r="L961" s="2089"/>
      <c r="M961" s="2089"/>
    </row>
    <row r="962" spans="1:13" ht="15.75" customHeight="1">
      <c r="A962" s="2089"/>
      <c r="B962" s="2089"/>
      <c r="C962" s="2089"/>
      <c r="D962" s="2089"/>
      <c r="E962" s="2089"/>
      <c r="F962" s="2089"/>
      <c r="G962" s="2089"/>
      <c r="H962" s="2089"/>
      <c r="I962" s="2089"/>
      <c r="J962" s="2090"/>
      <c r="K962" s="2089"/>
      <c r="L962" s="2089"/>
      <c r="M962" s="2089"/>
    </row>
    <row r="963" spans="1:13" ht="15.75" customHeight="1">
      <c r="A963" s="2089"/>
      <c r="B963" s="2089"/>
      <c r="C963" s="2089"/>
      <c r="D963" s="2089"/>
      <c r="E963" s="2089"/>
      <c r="F963" s="2089"/>
      <c r="G963" s="2089"/>
      <c r="H963" s="2089"/>
      <c r="I963" s="2089"/>
      <c r="J963" s="2090"/>
      <c r="K963" s="2089"/>
      <c r="L963" s="2089"/>
      <c r="M963" s="2089"/>
    </row>
    <row r="964" spans="1:13" ht="15.75" customHeight="1">
      <c r="A964" s="2089"/>
      <c r="B964" s="2089"/>
      <c r="C964" s="2089"/>
      <c r="D964" s="2089"/>
      <c r="E964" s="2089"/>
      <c r="F964" s="2089"/>
      <c r="G964" s="2089"/>
      <c r="H964" s="2089"/>
      <c r="I964" s="2089"/>
      <c r="J964" s="2090"/>
      <c r="K964" s="2089"/>
      <c r="L964" s="2089"/>
      <c r="M964" s="2089"/>
    </row>
    <row r="965" spans="1:13" ht="15.75" customHeight="1">
      <c r="A965" s="2089"/>
      <c r="B965" s="2089"/>
      <c r="C965" s="2089"/>
      <c r="D965" s="2089"/>
      <c r="E965" s="2089"/>
      <c r="F965" s="2089"/>
      <c r="G965" s="2089"/>
      <c r="H965" s="2089"/>
      <c r="I965" s="2089"/>
      <c r="J965" s="2090"/>
      <c r="K965" s="2089"/>
      <c r="L965" s="2089"/>
      <c r="M965" s="2089"/>
    </row>
    <row r="966" spans="1:13" ht="15.75" customHeight="1">
      <c r="A966" s="2089"/>
      <c r="B966" s="2089"/>
      <c r="C966" s="2089"/>
      <c r="D966" s="2089"/>
      <c r="E966" s="2089"/>
      <c r="F966" s="2089"/>
      <c r="G966" s="2089"/>
      <c r="H966" s="2089"/>
      <c r="I966" s="2089"/>
      <c r="J966" s="2090"/>
      <c r="K966" s="2089"/>
      <c r="L966" s="2089"/>
      <c r="M966" s="2089"/>
    </row>
    <row r="967" spans="1:13" ht="15.75" customHeight="1">
      <c r="A967" s="2089"/>
      <c r="B967" s="2089"/>
      <c r="C967" s="2089"/>
      <c r="D967" s="2089"/>
      <c r="E967" s="2089"/>
      <c r="F967" s="2089"/>
      <c r="G967" s="2089"/>
      <c r="H967" s="2089"/>
      <c r="I967" s="2089"/>
      <c r="J967" s="2090"/>
      <c r="K967" s="2089"/>
      <c r="L967" s="2089"/>
      <c r="M967" s="2089"/>
    </row>
    <row r="968" spans="1:13" ht="15.75" customHeight="1">
      <c r="A968" s="2089"/>
      <c r="B968" s="2089"/>
      <c r="C968" s="2089"/>
      <c r="D968" s="2089"/>
      <c r="E968" s="2089"/>
      <c r="F968" s="2089"/>
      <c r="G968" s="2089"/>
      <c r="H968" s="2089"/>
      <c r="I968" s="2089"/>
      <c r="J968" s="2090"/>
      <c r="K968" s="2089"/>
      <c r="L968" s="2089"/>
      <c r="M968" s="2089"/>
    </row>
    <row r="969" spans="1:13" ht="15.75" customHeight="1">
      <c r="A969" s="2089"/>
      <c r="B969" s="2089"/>
      <c r="C969" s="2089"/>
      <c r="D969" s="2089"/>
      <c r="E969" s="2089"/>
      <c r="F969" s="2089"/>
      <c r="G969" s="2089"/>
      <c r="H969" s="2089"/>
      <c r="I969" s="2089"/>
      <c r="J969" s="2090"/>
      <c r="K969" s="2089"/>
      <c r="L969" s="2089"/>
      <c r="M969" s="2089"/>
    </row>
    <row r="970" spans="1:13" ht="15.75" customHeight="1">
      <c r="A970" s="2089"/>
      <c r="B970" s="2089"/>
      <c r="C970" s="2089"/>
      <c r="D970" s="2089"/>
      <c r="E970" s="2089"/>
      <c r="F970" s="2089"/>
      <c r="G970" s="2089"/>
      <c r="H970" s="2089"/>
      <c r="I970" s="2089"/>
      <c r="J970" s="2090"/>
      <c r="K970" s="2089"/>
      <c r="L970" s="2089"/>
      <c r="M970" s="2089"/>
    </row>
    <row r="971" spans="1:13" ht="15.75" customHeight="1">
      <c r="A971" s="2089"/>
      <c r="B971" s="2089"/>
      <c r="C971" s="2089"/>
      <c r="D971" s="2089"/>
      <c r="E971" s="2089"/>
      <c r="F971" s="2089"/>
      <c r="G971" s="2089"/>
      <c r="H971" s="2089"/>
      <c r="I971" s="2089"/>
      <c r="J971" s="2090"/>
      <c r="K971" s="2089"/>
      <c r="L971" s="2089"/>
      <c r="M971" s="2089"/>
    </row>
    <row r="972" spans="1:13" ht="15.75" customHeight="1">
      <c r="A972" s="2089"/>
      <c r="B972" s="2089"/>
      <c r="C972" s="2089"/>
      <c r="D972" s="2089"/>
      <c r="E972" s="2089"/>
      <c r="F972" s="2089"/>
      <c r="G972" s="2089"/>
      <c r="H972" s="2089"/>
      <c r="I972" s="2089"/>
      <c r="J972" s="2090"/>
      <c r="K972" s="2089"/>
      <c r="L972" s="2089"/>
      <c r="M972" s="2089"/>
    </row>
    <row r="973" spans="1:13" ht="15.75" customHeight="1">
      <c r="A973" s="2089"/>
      <c r="B973" s="2089"/>
      <c r="C973" s="2089"/>
      <c r="D973" s="2089"/>
      <c r="E973" s="2089"/>
      <c r="F973" s="2089"/>
      <c r="G973" s="2089"/>
      <c r="H973" s="2089"/>
      <c r="I973" s="2089"/>
      <c r="J973" s="2090"/>
      <c r="K973" s="2089"/>
      <c r="L973" s="2089"/>
      <c r="M973" s="2089"/>
    </row>
    <row r="974" spans="1:13" ht="15.75" customHeight="1">
      <c r="A974" s="2089"/>
      <c r="B974" s="2089"/>
      <c r="C974" s="2089"/>
      <c r="D974" s="2089"/>
      <c r="E974" s="2089"/>
      <c r="F974" s="2089"/>
      <c r="G974" s="2089"/>
      <c r="H974" s="2089"/>
      <c r="I974" s="2089"/>
      <c r="J974" s="2090"/>
      <c r="K974" s="2089"/>
      <c r="L974" s="2089"/>
      <c r="M974" s="2089"/>
    </row>
    <row r="975" spans="1:13" ht="15.75" customHeight="1">
      <c r="A975" s="2089"/>
      <c r="B975" s="2089"/>
      <c r="C975" s="2089"/>
      <c r="D975" s="2089"/>
      <c r="E975" s="2089"/>
      <c r="F975" s="2089"/>
      <c r="G975" s="2089"/>
      <c r="H975" s="2089"/>
      <c r="I975" s="2089"/>
      <c r="J975" s="2090"/>
      <c r="K975" s="2089"/>
      <c r="L975" s="2089"/>
      <c r="M975" s="2089"/>
    </row>
    <row r="976" spans="1:13" ht="15.75" customHeight="1">
      <c r="A976" s="2089"/>
      <c r="B976" s="2089"/>
      <c r="C976" s="2089"/>
      <c r="D976" s="2089"/>
      <c r="E976" s="2089"/>
      <c r="F976" s="2089"/>
      <c r="G976" s="2089"/>
      <c r="H976" s="2089"/>
      <c r="I976" s="2089"/>
      <c r="J976" s="2090"/>
      <c r="K976" s="2089"/>
      <c r="L976" s="2089"/>
      <c r="M976" s="2089"/>
    </row>
    <row r="977" spans="1:13" ht="15.75" customHeight="1">
      <c r="A977" s="2089"/>
      <c r="B977" s="2089"/>
      <c r="C977" s="2089"/>
      <c r="D977" s="2089"/>
      <c r="E977" s="2089"/>
      <c r="F977" s="2089"/>
      <c r="G977" s="2089"/>
      <c r="H977" s="2089"/>
      <c r="I977" s="2089"/>
      <c r="J977" s="2090"/>
      <c r="K977" s="2089"/>
      <c r="L977" s="2089"/>
      <c r="M977" s="2089"/>
    </row>
    <row r="978" spans="1:13" ht="15.75" customHeight="1">
      <c r="A978" s="2089"/>
      <c r="B978" s="2089"/>
      <c r="C978" s="2089"/>
      <c r="D978" s="2089"/>
      <c r="E978" s="2089"/>
      <c r="F978" s="2089"/>
      <c r="G978" s="2089"/>
      <c r="H978" s="2089"/>
      <c r="I978" s="2089"/>
      <c r="J978" s="2090"/>
      <c r="K978" s="2089"/>
      <c r="L978" s="2089"/>
      <c r="M978" s="2089"/>
    </row>
    <row r="979" spans="1:13" ht="15.75" customHeight="1">
      <c r="A979" s="2089"/>
      <c r="B979" s="2089"/>
      <c r="C979" s="2089"/>
      <c r="D979" s="2089"/>
      <c r="E979" s="2089"/>
      <c r="F979" s="2089"/>
      <c r="G979" s="2089"/>
      <c r="H979" s="2089"/>
      <c r="I979" s="2089"/>
      <c r="J979" s="2090"/>
      <c r="K979" s="2089"/>
      <c r="L979" s="2089"/>
      <c r="M979" s="2089"/>
    </row>
    <row r="980" spans="1:13" ht="15.75" customHeight="1">
      <c r="A980" s="2089"/>
      <c r="B980" s="2089"/>
      <c r="C980" s="2089"/>
      <c r="D980" s="2089"/>
      <c r="E980" s="2089"/>
      <c r="F980" s="2089"/>
      <c r="G980" s="2089"/>
      <c r="H980" s="2089"/>
      <c r="I980" s="2089"/>
      <c r="J980" s="2090"/>
      <c r="K980" s="2089"/>
      <c r="L980" s="2089"/>
      <c r="M980" s="2089"/>
    </row>
    <row r="981" spans="1:13" ht="15.75" customHeight="1">
      <c r="A981" s="2089"/>
      <c r="B981" s="2089"/>
      <c r="C981" s="2089"/>
      <c r="D981" s="2089"/>
      <c r="E981" s="2089"/>
      <c r="F981" s="2089"/>
      <c r="G981" s="2089"/>
      <c r="H981" s="2089"/>
      <c r="I981" s="2089"/>
      <c r="J981" s="2090"/>
      <c r="K981" s="2089"/>
      <c r="L981" s="2089"/>
      <c r="M981" s="2089"/>
    </row>
    <row r="982" spans="1:13" ht="15.75" customHeight="1">
      <c r="A982" s="2089"/>
      <c r="B982" s="2089"/>
      <c r="C982" s="2089"/>
      <c r="D982" s="2089"/>
      <c r="E982" s="2089"/>
      <c r="F982" s="2089"/>
      <c r="G982" s="2089"/>
      <c r="H982" s="2089"/>
      <c r="I982" s="2089"/>
      <c r="J982" s="2090"/>
      <c r="K982" s="2089"/>
      <c r="L982" s="2089"/>
      <c r="M982" s="2089"/>
    </row>
    <row r="983" spans="1:13" ht="15.75" customHeight="1">
      <c r="A983" s="2089"/>
      <c r="B983" s="2089"/>
      <c r="C983" s="2089"/>
      <c r="D983" s="2089"/>
      <c r="E983" s="2089"/>
      <c r="F983" s="2089"/>
      <c r="G983" s="2089"/>
      <c r="H983" s="2089"/>
      <c r="I983" s="2089"/>
      <c r="J983" s="2090"/>
      <c r="K983" s="2089"/>
      <c r="L983" s="2089"/>
      <c r="M983" s="2089"/>
    </row>
    <row r="984" spans="1:13" ht="15.75" customHeight="1">
      <c r="A984" s="2089"/>
      <c r="B984" s="2089"/>
      <c r="C984" s="2089"/>
      <c r="D984" s="2089"/>
      <c r="E984" s="2089"/>
      <c r="F984" s="2089"/>
      <c r="G984" s="2089"/>
      <c r="H984" s="2089"/>
      <c r="I984" s="2089"/>
      <c r="J984" s="2090"/>
      <c r="K984" s="2089"/>
      <c r="L984" s="2089"/>
      <c r="M984" s="2089"/>
    </row>
    <row r="985" spans="1:13" ht="15.75" customHeight="1">
      <c r="A985" s="2089"/>
      <c r="B985" s="2089"/>
      <c r="C985" s="2089"/>
      <c r="D985" s="2089"/>
      <c r="E985" s="2089"/>
      <c r="F985" s="2089"/>
      <c r="G985" s="2089"/>
      <c r="H985" s="2089"/>
      <c r="I985" s="2089"/>
      <c r="J985" s="2090"/>
      <c r="K985" s="2089"/>
      <c r="L985" s="2089"/>
      <c r="M985" s="2089"/>
    </row>
    <row r="986" spans="1:13" ht="15.75" customHeight="1">
      <c r="A986" s="2089"/>
      <c r="B986" s="2089"/>
      <c r="C986" s="2089"/>
      <c r="D986" s="2089"/>
      <c r="E986" s="2089"/>
      <c r="F986" s="2089"/>
      <c r="G986" s="2089"/>
      <c r="H986" s="2089"/>
      <c r="I986" s="2089"/>
      <c r="J986" s="2090"/>
      <c r="K986" s="2089"/>
      <c r="L986" s="2089"/>
      <c r="M986" s="2089"/>
    </row>
    <row r="987" spans="1:13" ht="15.75" customHeight="1">
      <c r="A987" s="2089"/>
      <c r="B987" s="2089"/>
      <c r="C987" s="2089"/>
      <c r="D987" s="2089"/>
      <c r="E987" s="2089"/>
      <c r="F987" s="2089"/>
      <c r="G987" s="2089"/>
      <c r="H987" s="2089"/>
      <c r="I987" s="2089"/>
      <c r="J987" s="2090"/>
      <c r="K987" s="2089"/>
      <c r="L987" s="2089"/>
      <c r="M987" s="2089"/>
    </row>
    <row r="988" spans="1:13" ht="15.75" customHeight="1">
      <c r="A988" s="2089"/>
      <c r="B988" s="2089"/>
      <c r="C988" s="2089"/>
      <c r="D988" s="2089"/>
      <c r="E988" s="2089"/>
      <c r="F988" s="2089"/>
      <c r="G988" s="2089"/>
      <c r="H988" s="2089"/>
      <c r="I988" s="2089"/>
      <c r="J988" s="2090"/>
      <c r="K988" s="2089"/>
      <c r="L988" s="2089"/>
      <c r="M988" s="2089"/>
    </row>
    <row r="989" spans="1:13" ht="15.75" customHeight="1">
      <c r="A989" s="2089"/>
      <c r="B989" s="2089"/>
      <c r="C989" s="2089"/>
      <c r="D989" s="2089"/>
      <c r="E989" s="2089"/>
      <c r="F989" s="2089"/>
      <c r="G989" s="2089"/>
      <c r="H989" s="2089"/>
      <c r="I989" s="2089"/>
      <c r="J989" s="2090"/>
      <c r="K989" s="2089"/>
      <c r="L989" s="2089"/>
      <c r="M989" s="2089"/>
    </row>
    <row r="990" spans="1:13" ht="15.75" customHeight="1">
      <c r="A990" s="2089"/>
      <c r="B990" s="2089"/>
      <c r="C990" s="2089"/>
      <c r="D990" s="2089"/>
      <c r="E990" s="2089"/>
      <c r="F990" s="2089"/>
      <c r="G990" s="2089"/>
      <c r="H990" s="2089"/>
      <c r="I990" s="2089"/>
      <c r="J990" s="2090"/>
      <c r="K990" s="2089"/>
      <c r="L990" s="2089"/>
      <c r="M990" s="2089"/>
    </row>
    <row r="991" spans="1:13" ht="15.75" customHeight="1">
      <c r="A991" s="2089"/>
      <c r="B991" s="2089"/>
      <c r="C991" s="2089"/>
      <c r="D991" s="2089"/>
      <c r="E991" s="2089"/>
      <c r="F991" s="2089"/>
      <c r="G991" s="2089"/>
      <c r="H991" s="2089"/>
      <c r="I991" s="2089"/>
      <c r="J991" s="2090"/>
      <c r="K991" s="2089"/>
      <c r="L991" s="2089"/>
      <c r="M991" s="2089"/>
    </row>
    <row r="992" spans="1:13" ht="15.75" customHeight="1">
      <c r="A992" s="2089"/>
      <c r="B992" s="2089"/>
      <c r="C992" s="2089"/>
      <c r="D992" s="2089"/>
      <c r="E992" s="2089"/>
      <c r="F992" s="2089"/>
      <c r="G992" s="2089"/>
      <c r="H992" s="2089"/>
      <c r="I992" s="2089"/>
      <c r="J992" s="2090"/>
      <c r="K992" s="2089"/>
      <c r="L992" s="2089"/>
      <c r="M992" s="2089"/>
    </row>
    <row r="993" spans="1:13" ht="15.75" customHeight="1">
      <c r="A993" s="2089"/>
      <c r="B993" s="2089"/>
      <c r="C993" s="2089"/>
      <c r="D993" s="2089"/>
      <c r="E993" s="2089"/>
      <c r="F993" s="2089"/>
      <c r="G993" s="2089"/>
      <c r="H993" s="2089"/>
      <c r="I993" s="2089"/>
      <c r="J993" s="2090"/>
      <c r="K993" s="2089"/>
      <c r="L993" s="2089"/>
      <c r="M993" s="2089"/>
    </row>
    <row r="994" spans="1:13" ht="15.75" customHeight="1">
      <c r="A994" s="2089"/>
      <c r="B994" s="2089"/>
      <c r="C994" s="2089"/>
      <c r="D994" s="2089"/>
      <c r="E994" s="2089"/>
      <c r="F994" s="2089"/>
      <c r="G994" s="2089"/>
      <c r="H994" s="2089"/>
      <c r="I994" s="2089"/>
      <c r="J994" s="2090"/>
      <c r="K994" s="2089"/>
      <c r="L994" s="2089"/>
      <c r="M994" s="2089"/>
    </row>
    <row r="995" spans="1:13" ht="15.75" customHeight="1">
      <c r="A995" s="2089"/>
      <c r="B995" s="2089"/>
      <c r="C995" s="2089"/>
      <c r="D995" s="2089"/>
      <c r="E995" s="2089"/>
      <c r="F995" s="2089"/>
      <c r="G995" s="2089"/>
      <c r="H995" s="2089"/>
      <c r="I995" s="2089"/>
      <c r="J995" s="2090"/>
      <c r="K995" s="2089"/>
      <c r="L995" s="2089"/>
      <c r="M995" s="2089"/>
    </row>
    <row r="996" spans="1:13" ht="15.75" customHeight="1">
      <c r="A996" s="2089"/>
      <c r="B996" s="2089"/>
      <c r="C996" s="2089"/>
      <c r="D996" s="2089"/>
      <c r="E996" s="2089"/>
      <c r="F996" s="2089"/>
      <c r="G996" s="2089"/>
      <c r="H996" s="2089"/>
      <c r="I996" s="2089"/>
      <c r="J996" s="2090"/>
      <c r="K996" s="2089"/>
      <c r="L996" s="2089"/>
      <c r="M996" s="2089"/>
    </row>
    <row r="997" spans="1:13" ht="15.75" customHeight="1">
      <c r="A997" s="2089"/>
      <c r="B997" s="2089"/>
      <c r="C997" s="2089"/>
      <c r="D997" s="2089"/>
      <c r="E997" s="2089"/>
      <c r="F997" s="2089"/>
      <c r="G997" s="2089"/>
      <c r="H997" s="2089"/>
      <c r="I997" s="2089"/>
      <c r="J997" s="2090"/>
      <c r="K997" s="2089"/>
      <c r="L997" s="2089"/>
      <c r="M997" s="2089"/>
    </row>
    <row r="998" spans="1:13" ht="15.75" customHeight="1">
      <c r="A998" s="2089"/>
      <c r="B998" s="2089"/>
      <c r="C998" s="2089"/>
      <c r="D998" s="2089"/>
      <c r="E998" s="2089"/>
      <c r="F998" s="2089"/>
      <c r="G998" s="2089"/>
      <c r="H998" s="2089"/>
      <c r="I998" s="2089"/>
      <c r="J998" s="2090"/>
      <c r="K998" s="2089"/>
      <c r="L998" s="2089"/>
      <c r="M998" s="2089"/>
    </row>
  </sheetData>
  <mergeCells count="8">
    <mergeCell ref="C69:L69"/>
    <mergeCell ref="C70:L70"/>
    <mergeCell ref="C1:L1"/>
    <mergeCell ref="C2:L2"/>
    <mergeCell ref="C3:L3"/>
    <mergeCell ref="K4:L4"/>
    <mergeCell ref="H4:J4"/>
    <mergeCell ref="C4:G5"/>
  </mergeCells>
  <pageMargins left="0.39370078740157499" right="0.39370078740157499" top="0.39370078740157499" bottom="0.39370078740157499" header="0" footer="0"/>
  <pageSetup scale="67"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E87"/>
  <sheetViews>
    <sheetView showGridLines="0" zoomScale="50" zoomScaleNormal="50" workbookViewId="0">
      <selection activeCell="L29" sqref="L29"/>
    </sheetView>
  </sheetViews>
  <sheetFormatPr defaultColWidth="10.28515625" defaultRowHeight="12.75"/>
  <cols>
    <col min="1" max="1" width="10.28515625" style="2147"/>
    <col min="2" max="2" width="8.7109375" style="2147" customWidth="1"/>
    <col min="3" max="3" width="17.28515625" style="2151" bestFit="1" customWidth="1"/>
    <col min="4" max="4" width="63.7109375" style="2147" customWidth="1"/>
    <col min="5" max="5" width="19.85546875" style="2150" customWidth="1"/>
    <col min="6" max="6" width="19.140625" style="2150" customWidth="1"/>
    <col min="7" max="7" width="19.42578125" style="2149" customWidth="1"/>
    <col min="8" max="8" width="20" style="2150" customWidth="1"/>
    <col min="9" max="9" width="18.28515625" style="2150" customWidth="1"/>
    <col min="10" max="10" width="18.7109375" style="2148" customWidth="1"/>
    <col min="11" max="11" width="18.85546875" style="2150" customWidth="1"/>
    <col min="12" max="12" width="19.85546875" style="2149" customWidth="1"/>
    <col min="13" max="13" width="17.85546875" style="2148" bestFit="1" customWidth="1"/>
    <col min="14" max="14" width="15.85546875" style="2147" customWidth="1"/>
    <col min="15" max="15" width="16.28515625" style="2147" customWidth="1"/>
    <col min="16" max="18" width="10.28515625" style="2147"/>
    <col min="19" max="19" width="14.140625" style="2147" bestFit="1" customWidth="1"/>
    <col min="20" max="24" width="10.28515625" style="2147"/>
    <col min="25" max="33" width="10.42578125" style="2147" bestFit="1" customWidth="1"/>
    <col min="34" max="16384" width="10.28515625" style="2147"/>
  </cols>
  <sheetData>
    <row r="1" spans="1:135" s="2221" customFormat="1">
      <c r="A1" s="2155"/>
      <c r="B1" s="2155"/>
      <c r="C1" s="2227"/>
      <c r="D1" s="2148"/>
      <c r="E1" s="2149"/>
      <c r="F1" s="2149"/>
      <c r="G1" s="2149"/>
      <c r="H1" s="2149"/>
      <c r="I1" s="2149"/>
      <c r="J1" s="2149"/>
      <c r="K1" s="2149"/>
      <c r="L1" s="2149"/>
      <c r="M1" s="2149"/>
      <c r="N1" s="2149"/>
      <c r="O1" s="2149"/>
      <c r="P1" s="2155"/>
      <c r="Q1" s="2155"/>
      <c r="R1" s="2155"/>
      <c r="S1" s="2155"/>
      <c r="T1" s="2155"/>
      <c r="U1" s="2155"/>
      <c r="V1" s="2155"/>
      <c r="W1" s="2155"/>
      <c r="X1" s="2155"/>
      <c r="Y1" s="2155"/>
      <c r="Z1" s="2155"/>
      <c r="AA1" s="2155"/>
      <c r="AB1" s="2155"/>
      <c r="AC1" s="2155"/>
      <c r="AD1" s="2155"/>
      <c r="AE1" s="2155"/>
      <c r="AF1" s="2155"/>
      <c r="AG1" s="2155"/>
      <c r="AH1" s="2155"/>
      <c r="AI1" s="2155"/>
      <c r="AJ1" s="2155"/>
      <c r="AK1" s="2155"/>
      <c r="AL1" s="2155"/>
      <c r="AM1" s="2155"/>
      <c r="AN1" s="2155"/>
      <c r="AO1" s="2155"/>
      <c r="AP1" s="2155"/>
      <c r="AQ1" s="2155"/>
      <c r="AR1" s="2155"/>
      <c r="AS1" s="2155"/>
      <c r="AT1" s="2155"/>
      <c r="AU1" s="2155"/>
      <c r="AV1" s="2155"/>
      <c r="AW1" s="2155"/>
      <c r="AX1" s="2155"/>
      <c r="AY1" s="2155"/>
      <c r="AZ1" s="2155"/>
      <c r="BA1" s="2155"/>
      <c r="BB1" s="2155"/>
      <c r="BC1" s="2155"/>
      <c r="BD1" s="2155"/>
      <c r="BE1" s="2155"/>
      <c r="BF1" s="2155"/>
      <c r="BG1" s="2155"/>
      <c r="BH1" s="2155"/>
      <c r="BI1" s="2155"/>
      <c r="BJ1" s="2155"/>
      <c r="BK1" s="2155"/>
      <c r="BL1" s="2155"/>
      <c r="BM1" s="2155"/>
      <c r="BN1" s="2155"/>
      <c r="BO1" s="2155"/>
      <c r="BP1" s="2155"/>
      <c r="BQ1" s="2155"/>
      <c r="BR1" s="2155"/>
      <c r="BS1" s="2155"/>
      <c r="BT1" s="2155"/>
      <c r="BU1" s="2155"/>
      <c r="BV1" s="2155"/>
      <c r="BW1" s="2155"/>
      <c r="BX1" s="2155"/>
      <c r="BY1" s="2155"/>
      <c r="BZ1" s="2155"/>
      <c r="CA1" s="2155"/>
      <c r="CB1" s="2155"/>
      <c r="CC1" s="2155"/>
      <c r="CD1" s="2155"/>
      <c r="CE1" s="2155"/>
      <c r="CF1" s="2155"/>
      <c r="CG1" s="2155"/>
      <c r="CH1" s="2155"/>
      <c r="CI1" s="2155"/>
      <c r="CJ1" s="2155"/>
      <c r="CK1" s="2155"/>
      <c r="CL1" s="2155"/>
      <c r="CM1" s="2155"/>
      <c r="CN1" s="2155"/>
      <c r="CO1" s="2155"/>
      <c r="CP1" s="2155"/>
      <c r="CQ1" s="2155"/>
      <c r="CR1" s="2155"/>
      <c r="CS1" s="2155"/>
      <c r="CT1" s="2155"/>
      <c r="CU1" s="2155"/>
      <c r="CV1" s="2155"/>
      <c r="CW1" s="2155"/>
      <c r="CX1" s="2155"/>
      <c r="CY1" s="2155"/>
      <c r="CZ1" s="2155"/>
      <c r="DA1" s="2155"/>
      <c r="DB1" s="2155"/>
      <c r="DC1" s="2155"/>
      <c r="DD1" s="2155"/>
      <c r="DE1" s="2155"/>
      <c r="DF1" s="2155"/>
      <c r="DG1" s="2155"/>
      <c r="DH1" s="2155"/>
      <c r="DI1" s="2155"/>
      <c r="DJ1" s="2155"/>
      <c r="DK1" s="2155"/>
      <c r="DL1" s="2155"/>
      <c r="DM1" s="2155"/>
      <c r="DN1" s="2155"/>
      <c r="DO1" s="2155"/>
      <c r="DP1" s="2155"/>
      <c r="DQ1" s="2155"/>
      <c r="DR1" s="2155"/>
      <c r="DS1" s="2155"/>
      <c r="DT1" s="2155"/>
      <c r="DU1" s="2155"/>
      <c r="DV1" s="2155"/>
      <c r="DW1" s="2155"/>
      <c r="DX1" s="2155"/>
      <c r="DY1" s="2155"/>
      <c r="DZ1" s="2155"/>
      <c r="EA1" s="2155"/>
      <c r="EB1" s="2155"/>
      <c r="EC1" s="2155"/>
      <c r="ED1" s="2155"/>
      <c r="EE1" s="2155"/>
    </row>
    <row r="2" spans="1:135" s="2221" customFormat="1" ht="26.25" customHeight="1">
      <c r="A2" s="2155"/>
      <c r="B2" s="2155"/>
      <c r="C2" s="3354" t="s">
        <v>1907</v>
      </c>
      <c r="D2" s="3354"/>
      <c r="E2" s="3354"/>
      <c r="F2" s="3354"/>
      <c r="G2" s="3354"/>
      <c r="H2" s="3354"/>
      <c r="I2" s="3354"/>
      <c r="J2" s="3354"/>
      <c r="K2" s="3354"/>
      <c r="L2" s="3354"/>
      <c r="M2" s="3354"/>
      <c r="N2" s="3354"/>
      <c r="O2" s="3354"/>
      <c r="P2" s="2155"/>
      <c r="Q2" s="2155"/>
      <c r="R2" s="2155"/>
      <c r="S2" s="2155"/>
      <c r="T2" s="2155"/>
      <c r="U2" s="2155"/>
      <c r="V2" s="2155"/>
      <c r="W2" s="2155"/>
      <c r="X2" s="2155"/>
      <c r="Y2" s="2155"/>
      <c r="Z2" s="2155"/>
      <c r="AA2" s="2155"/>
      <c r="AB2" s="2155"/>
      <c r="AC2" s="2155"/>
      <c r="AD2" s="2155"/>
      <c r="AE2" s="2155"/>
      <c r="AF2" s="2155"/>
      <c r="AG2" s="2155"/>
      <c r="AH2" s="2155"/>
      <c r="AI2" s="2155"/>
      <c r="AJ2" s="2155"/>
      <c r="AK2" s="2155"/>
      <c r="AL2" s="2155"/>
      <c r="AM2" s="2155"/>
      <c r="AN2" s="2155"/>
      <c r="AO2" s="2155"/>
      <c r="AP2" s="2155"/>
      <c r="AQ2" s="2155"/>
      <c r="AR2" s="2155"/>
      <c r="AS2" s="2155"/>
      <c r="AT2" s="2155"/>
      <c r="AU2" s="2155"/>
      <c r="AV2" s="2155"/>
      <c r="AW2" s="2155"/>
      <c r="AX2" s="2155"/>
      <c r="AY2" s="2155"/>
      <c r="AZ2" s="2155"/>
      <c r="BA2" s="2155"/>
      <c r="BB2" s="2155"/>
      <c r="BC2" s="2155"/>
      <c r="BD2" s="2155"/>
      <c r="BE2" s="2155"/>
      <c r="BF2" s="2155"/>
      <c r="BG2" s="2155"/>
      <c r="BH2" s="2155"/>
      <c r="BI2" s="2155"/>
      <c r="BJ2" s="2155"/>
      <c r="BK2" s="2155"/>
      <c r="BL2" s="2155"/>
      <c r="BM2" s="2155"/>
      <c r="BN2" s="2155"/>
      <c r="BO2" s="2155"/>
      <c r="BP2" s="2155"/>
      <c r="BQ2" s="2155"/>
      <c r="BR2" s="2155"/>
      <c r="BS2" s="2155"/>
      <c r="BT2" s="2155"/>
      <c r="BU2" s="2155"/>
      <c r="BV2" s="2155"/>
      <c r="BW2" s="2155"/>
      <c r="BX2" s="2155"/>
      <c r="BY2" s="2155"/>
      <c r="BZ2" s="2155"/>
      <c r="CA2" s="2155"/>
      <c r="CB2" s="2155"/>
      <c r="CC2" s="2155"/>
      <c r="CD2" s="2155"/>
      <c r="CE2" s="2155"/>
      <c r="CF2" s="2155"/>
      <c r="CG2" s="2155"/>
      <c r="CH2" s="2155"/>
      <c r="CI2" s="2155"/>
      <c r="CJ2" s="2155"/>
      <c r="CK2" s="2155"/>
      <c r="CL2" s="2155"/>
      <c r="CM2" s="2155"/>
      <c r="CN2" s="2155"/>
      <c r="CO2" s="2155"/>
      <c r="CP2" s="2155"/>
      <c r="CQ2" s="2155"/>
      <c r="CR2" s="2155"/>
      <c r="CS2" s="2155"/>
      <c r="CT2" s="2155"/>
      <c r="CU2" s="2155"/>
      <c r="CV2" s="2155"/>
      <c r="CW2" s="2155"/>
      <c r="CX2" s="2155"/>
      <c r="CY2" s="2155"/>
      <c r="CZ2" s="2155"/>
      <c r="DA2" s="2155"/>
      <c r="DB2" s="2155"/>
      <c r="DC2" s="2155"/>
      <c r="DD2" s="2155"/>
      <c r="DE2" s="2155"/>
      <c r="DF2" s="2155"/>
      <c r="DG2" s="2155"/>
      <c r="DH2" s="2155"/>
      <c r="DI2" s="2155"/>
      <c r="DJ2" s="2155"/>
      <c r="DK2" s="2155"/>
      <c r="DL2" s="2155"/>
      <c r="DM2" s="2155"/>
      <c r="DN2" s="2155"/>
      <c r="DO2" s="2155"/>
      <c r="DP2" s="2155"/>
      <c r="DQ2" s="2155"/>
      <c r="DR2" s="2155"/>
      <c r="DS2" s="2155"/>
      <c r="DT2" s="2155"/>
      <c r="DU2" s="2155"/>
      <c r="DV2" s="2155"/>
      <c r="DW2" s="2155"/>
      <c r="DX2" s="2155"/>
      <c r="DY2" s="2155"/>
      <c r="DZ2" s="2155"/>
      <c r="EA2" s="2155"/>
      <c r="EB2" s="2155"/>
      <c r="EC2" s="2155"/>
      <c r="ED2" s="2155"/>
      <c r="EE2" s="2155"/>
    </row>
    <row r="3" spans="1:135" s="2221" customFormat="1" ht="26.25" customHeight="1">
      <c r="A3" s="2155"/>
      <c r="B3" s="2155"/>
      <c r="C3" s="3354" t="s">
        <v>1906</v>
      </c>
      <c r="D3" s="3354"/>
      <c r="E3" s="3354"/>
      <c r="F3" s="3354"/>
      <c r="G3" s="3354"/>
      <c r="H3" s="3354"/>
      <c r="I3" s="3354"/>
      <c r="J3" s="3354"/>
      <c r="K3" s="3354"/>
      <c r="L3" s="3354"/>
      <c r="M3" s="3354"/>
      <c r="N3" s="3354"/>
      <c r="O3" s="3354"/>
      <c r="P3" s="2155"/>
      <c r="Q3" s="2155"/>
      <c r="R3" s="2155"/>
      <c r="S3" s="2155"/>
      <c r="T3" s="2155"/>
      <c r="U3" s="2155"/>
      <c r="V3" s="2155"/>
      <c r="W3" s="2155"/>
      <c r="X3" s="2155"/>
      <c r="Y3" s="2155"/>
      <c r="Z3" s="2155"/>
      <c r="AA3" s="2155"/>
      <c r="AB3" s="2155"/>
      <c r="AC3" s="2155"/>
      <c r="AD3" s="2155"/>
      <c r="AE3" s="2155"/>
      <c r="AF3" s="2155"/>
      <c r="AG3" s="2155"/>
      <c r="AH3" s="2155"/>
      <c r="AI3" s="2155"/>
      <c r="AJ3" s="2155"/>
      <c r="AK3" s="2155"/>
      <c r="AL3" s="2155"/>
      <c r="AM3" s="2155"/>
      <c r="AN3" s="2155"/>
      <c r="AO3" s="2155"/>
      <c r="AP3" s="2155"/>
      <c r="AQ3" s="2155"/>
      <c r="AR3" s="2155"/>
      <c r="AS3" s="2155"/>
      <c r="AT3" s="2155"/>
      <c r="AU3" s="2155"/>
      <c r="AV3" s="2155"/>
      <c r="AW3" s="2155"/>
      <c r="AX3" s="2155"/>
      <c r="AY3" s="2155"/>
      <c r="AZ3" s="2155"/>
      <c r="BA3" s="2155"/>
      <c r="BB3" s="2155"/>
      <c r="BC3" s="2155"/>
      <c r="BD3" s="2155"/>
      <c r="BE3" s="2155"/>
      <c r="BF3" s="2155"/>
      <c r="BG3" s="2155"/>
      <c r="BH3" s="2155"/>
      <c r="BI3" s="2155"/>
      <c r="BJ3" s="2155"/>
      <c r="BK3" s="2155"/>
      <c r="BL3" s="2155"/>
      <c r="BM3" s="2155"/>
      <c r="BN3" s="2155"/>
      <c r="BO3" s="2155"/>
      <c r="BP3" s="2155"/>
      <c r="BQ3" s="2155"/>
      <c r="BR3" s="2155"/>
      <c r="BS3" s="2155"/>
      <c r="BT3" s="2155"/>
      <c r="BU3" s="2155"/>
      <c r="BV3" s="2155"/>
      <c r="BW3" s="2155"/>
      <c r="BX3" s="2155"/>
      <c r="BY3" s="2155"/>
      <c r="BZ3" s="2155"/>
      <c r="CA3" s="2155"/>
      <c r="CB3" s="2155"/>
      <c r="CC3" s="2155"/>
      <c r="CD3" s="2155"/>
      <c r="CE3" s="2155"/>
      <c r="CF3" s="2155"/>
      <c r="CG3" s="2155"/>
      <c r="CH3" s="2155"/>
      <c r="CI3" s="2155"/>
      <c r="CJ3" s="2155"/>
      <c r="CK3" s="2155"/>
      <c r="CL3" s="2155"/>
      <c r="CM3" s="2155"/>
      <c r="CN3" s="2155"/>
      <c r="CO3" s="2155"/>
      <c r="CP3" s="2155"/>
      <c r="CQ3" s="2155"/>
      <c r="CR3" s="2155"/>
      <c r="CS3" s="2155"/>
      <c r="CT3" s="2155"/>
      <c r="CU3" s="2155"/>
      <c r="CV3" s="2155"/>
      <c r="CW3" s="2155"/>
      <c r="CX3" s="2155"/>
      <c r="CY3" s="2155"/>
      <c r="CZ3" s="2155"/>
      <c r="DA3" s="2155"/>
      <c r="DB3" s="2155"/>
      <c r="DC3" s="2155"/>
      <c r="DD3" s="2155"/>
      <c r="DE3" s="2155"/>
      <c r="DF3" s="2155"/>
      <c r="DG3" s="2155"/>
      <c r="DH3" s="2155"/>
      <c r="DI3" s="2155"/>
      <c r="DJ3" s="2155"/>
      <c r="DK3" s="2155"/>
      <c r="DL3" s="2155"/>
      <c r="DM3" s="2155"/>
      <c r="DN3" s="2155"/>
      <c r="DO3" s="2155"/>
      <c r="DP3" s="2155"/>
      <c r="DQ3" s="2155"/>
      <c r="DR3" s="2155"/>
      <c r="DS3" s="2155"/>
      <c r="DT3" s="2155"/>
      <c r="DU3" s="2155"/>
      <c r="DV3" s="2155"/>
      <c r="DW3" s="2155"/>
      <c r="DX3" s="2155"/>
      <c r="DY3" s="2155"/>
      <c r="DZ3" s="2155"/>
      <c r="EA3" s="2155"/>
      <c r="EB3" s="2155"/>
      <c r="EC3" s="2155"/>
      <c r="ED3" s="2155"/>
      <c r="EE3" s="2155"/>
    </row>
    <row r="4" spans="1:135" s="2221" customFormat="1" ht="26.25" customHeight="1" thickBot="1">
      <c r="A4" s="2155"/>
      <c r="B4" s="2155"/>
      <c r="C4" s="2226"/>
      <c r="D4" s="2225"/>
      <c r="E4" s="2224"/>
      <c r="F4" s="2224"/>
      <c r="G4" s="3355" t="s">
        <v>4</v>
      </c>
      <c r="H4" s="3355"/>
      <c r="I4" s="2224"/>
      <c r="J4" s="2224"/>
      <c r="K4" s="2224"/>
      <c r="L4" s="2224"/>
      <c r="M4" s="2224"/>
      <c r="N4" s="2223"/>
      <c r="O4" s="2222" t="s">
        <v>415</v>
      </c>
      <c r="P4" s="2155"/>
      <c r="Q4" s="2155"/>
      <c r="R4" s="2155"/>
      <c r="S4" s="2155"/>
      <c r="T4" s="2155"/>
      <c r="U4" s="2155"/>
      <c r="V4" s="2155"/>
      <c r="W4" s="2155"/>
      <c r="X4" s="2155"/>
      <c r="Y4" s="2155"/>
      <c r="Z4" s="2155"/>
      <c r="AA4" s="2155"/>
      <c r="AB4" s="2155"/>
      <c r="AC4" s="2155"/>
      <c r="AD4" s="2155"/>
      <c r="AE4" s="2155"/>
      <c r="AF4" s="2155"/>
      <c r="AG4" s="2155"/>
      <c r="AH4" s="2155"/>
      <c r="AI4" s="2155"/>
      <c r="AJ4" s="2155"/>
      <c r="AK4" s="2155"/>
      <c r="AL4" s="2155"/>
      <c r="AM4" s="2155"/>
      <c r="AN4" s="2155"/>
      <c r="AO4" s="2155"/>
      <c r="AP4" s="2155"/>
      <c r="AQ4" s="2155"/>
      <c r="AR4" s="2155"/>
      <c r="AS4" s="2155"/>
      <c r="AT4" s="2155"/>
      <c r="AU4" s="2155"/>
      <c r="AV4" s="2155"/>
      <c r="AW4" s="2155"/>
      <c r="AX4" s="2155"/>
      <c r="AY4" s="2155"/>
      <c r="AZ4" s="2155"/>
      <c r="BA4" s="2155"/>
      <c r="BB4" s="2155"/>
      <c r="BC4" s="2155"/>
      <c r="BD4" s="2155"/>
      <c r="BE4" s="2155"/>
      <c r="BF4" s="2155"/>
      <c r="BG4" s="2155"/>
      <c r="BH4" s="2155"/>
      <c r="BI4" s="2155"/>
      <c r="BJ4" s="2155"/>
      <c r="BK4" s="2155"/>
      <c r="BL4" s="2155"/>
      <c r="BM4" s="2155"/>
      <c r="BN4" s="2155"/>
      <c r="BO4" s="2155"/>
      <c r="BP4" s="2155"/>
      <c r="BQ4" s="2155"/>
      <c r="BR4" s="2155"/>
      <c r="BS4" s="2155"/>
      <c r="BT4" s="2155"/>
      <c r="BU4" s="2155"/>
      <c r="BV4" s="2155"/>
      <c r="BW4" s="2155"/>
      <c r="BX4" s="2155"/>
      <c r="BY4" s="2155"/>
      <c r="BZ4" s="2155"/>
      <c r="CA4" s="2155"/>
      <c r="CB4" s="2155"/>
      <c r="CC4" s="2155"/>
      <c r="CD4" s="2155"/>
      <c r="CE4" s="2155"/>
      <c r="CF4" s="2155"/>
      <c r="CG4" s="2155"/>
      <c r="CH4" s="2155"/>
      <c r="CI4" s="2155"/>
      <c r="CJ4" s="2155"/>
      <c r="CK4" s="2155"/>
      <c r="CL4" s="2155"/>
      <c r="CM4" s="2155"/>
      <c r="CN4" s="2155"/>
      <c r="CO4" s="2155"/>
      <c r="CP4" s="2155"/>
      <c r="CQ4" s="2155"/>
      <c r="CR4" s="2155"/>
      <c r="CS4" s="2155"/>
      <c r="CT4" s="2155"/>
      <c r="CU4" s="2155"/>
      <c r="CV4" s="2155"/>
      <c r="CW4" s="2155"/>
      <c r="CX4" s="2155"/>
      <c r="CY4" s="2155"/>
      <c r="CZ4" s="2155"/>
      <c r="DA4" s="2155"/>
      <c r="DB4" s="2155"/>
      <c r="DC4" s="2155"/>
      <c r="DD4" s="2155"/>
      <c r="DE4" s="2155"/>
      <c r="DF4" s="2155"/>
      <c r="DG4" s="2155"/>
      <c r="DH4" s="2155"/>
      <c r="DI4" s="2155"/>
      <c r="DJ4" s="2155"/>
      <c r="DK4" s="2155"/>
      <c r="DL4" s="2155"/>
      <c r="DM4" s="2155"/>
      <c r="DN4" s="2155"/>
      <c r="DO4" s="2155"/>
      <c r="DP4" s="2155"/>
      <c r="DQ4" s="2155"/>
      <c r="DR4" s="2155"/>
      <c r="DS4" s="2155"/>
      <c r="DT4" s="2155"/>
      <c r="DU4" s="2155"/>
      <c r="DV4" s="2155"/>
      <c r="DW4" s="2155"/>
      <c r="DX4" s="2155"/>
      <c r="DY4" s="2155"/>
      <c r="DZ4" s="2155"/>
      <c r="EA4" s="2155"/>
      <c r="EB4" s="2155"/>
      <c r="EC4" s="2155"/>
      <c r="ED4" s="2155"/>
      <c r="EE4" s="2155"/>
    </row>
    <row r="5" spans="1:135" s="2216" customFormat="1" ht="29.25" customHeight="1">
      <c r="A5" s="2155"/>
      <c r="B5" s="2155"/>
      <c r="C5" s="2220" t="s">
        <v>2</v>
      </c>
      <c r="D5" s="2219" t="s">
        <v>648</v>
      </c>
      <c r="E5" s="3356" t="s">
        <v>1905</v>
      </c>
      <c r="F5" s="3356"/>
      <c r="G5" s="3356"/>
      <c r="H5" s="3356" t="s">
        <v>1904</v>
      </c>
      <c r="I5" s="3356"/>
      <c r="J5" s="3356"/>
      <c r="K5" s="3356" t="s">
        <v>1903</v>
      </c>
      <c r="L5" s="3356"/>
      <c r="M5" s="3356"/>
      <c r="N5" s="2218" t="s">
        <v>85</v>
      </c>
      <c r="O5" s="2217" t="s">
        <v>398</v>
      </c>
      <c r="P5" s="2155"/>
      <c r="Q5" s="2155"/>
      <c r="R5" s="2155"/>
      <c r="S5" s="2155"/>
      <c r="T5" s="2155"/>
      <c r="U5" s="2155"/>
      <c r="V5" s="2155"/>
      <c r="W5" s="2155"/>
      <c r="X5" s="2155"/>
      <c r="Y5" s="2155"/>
      <c r="Z5" s="2155"/>
      <c r="AA5" s="2155"/>
      <c r="AB5" s="2155"/>
      <c r="AC5" s="2155"/>
      <c r="AD5" s="2155"/>
      <c r="AE5" s="2155"/>
      <c r="AF5" s="2155"/>
      <c r="AG5" s="2155"/>
      <c r="AH5" s="2155"/>
      <c r="AI5" s="2155"/>
      <c r="AJ5" s="2155"/>
      <c r="AK5" s="2155"/>
      <c r="AL5" s="2155"/>
      <c r="AM5" s="2155"/>
      <c r="AN5" s="2155"/>
      <c r="AO5" s="2155"/>
      <c r="AP5" s="2155"/>
      <c r="AQ5" s="2155"/>
      <c r="AR5" s="2155"/>
      <c r="AS5" s="2155"/>
      <c r="AT5" s="2155"/>
      <c r="AU5" s="2155"/>
      <c r="AV5" s="2155"/>
      <c r="AW5" s="2155"/>
      <c r="AX5" s="2155"/>
      <c r="AY5" s="2155"/>
      <c r="AZ5" s="2155"/>
      <c r="BA5" s="2155"/>
      <c r="BB5" s="2155"/>
      <c r="BC5" s="2155"/>
      <c r="BD5" s="2155"/>
      <c r="BE5" s="2155"/>
      <c r="BF5" s="2155"/>
      <c r="BG5" s="2155"/>
      <c r="BH5" s="2155"/>
      <c r="BI5" s="2155"/>
      <c r="BJ5" s="2155"/>
      <c r="BK5" s="2155"/>
      <c r="BL5" s="2155"/>
      <c r="BM5" s="2155"/>
      <c r="BN5" s="2155"/>
      <c r="BO5" s="2155"/>
      <c r="BP5" s="2155"/>
      <c r="BQ5" s="2155"/>
      <c r="BR5" s="2155"/>
      <c r="BS5" s="2155"/>
      <c r="BT5" s="2155"/>
      <c r="BU5" s="2155"/>
      <c r="BV5" s="2155"/>
      <c r="BW5" s="2155"/>
      <c r="BX5" s="2155"/>
      <c r="BY5" s="2155"/>
      <c r="BZ5" s="2155"/>
      <c r="CA5" s="2155"/>
      <c r="CB5" s="2155"/>
      <c r="CC5" s="2155"/>
      <c r="CD5" s="2155"/>
      <c r="CE5" s="2155"/>
      <c r="CF5" s="2155"/>
      <c r="CG5" s="2155"/>
      <c r="CH5" s="2155"/>
      <c r="CI5" s="2155"/>
      <c r="CJ5" s="2155"/>
      <c r="CK5" s="2155"/>
      <c r="CL5" s="2155"/>
      <c r="CM5" s="2155"/>
      <c r="CN5" s="2155"/>
      <c r="CO5" s="2155"/>
      <c r="CP5" s="2155"/>
      <c r="CQ5" s="2155"/>
      <c r="CR5" s="2155"/>
      <c r="CS5" s="2155"/>
      <c r="CT5" s="2155"/>
      <c r="CU5" s="2155"/>
      <c r="CV5" s="2155"/>
      <c r="CW5" s="2155"/>
      <c r="CX5" s="2155"/>
      <c r="CY5" s="2155"/>
      <c r="CZ5" s="2155"/>
      <c r="DA5" s="2155"/>
      <c r="DB5" s="2155"/>
      <c r="DC5" s="2155"/>
      <c r="DD5" s="2155"/>
      <c r="DE5" s="2155"/>
      <c r="DF5" s="2155"/>
      <c r="DG5" s="2155"/>
      <c r="DH5" s="2155"/>
      <c r="DI5" s="2155"/>
      <c r="DJ5" s="2155"/>
      <c r="DK5" s="2155"/>
      <c r="DL5" s="2155"/>
      <c r="DM5" s="2155"/>
      <c r="DN5" s="2155"/>
      <c r="DO5" s="2155"/>
      <c r="DP5" s="2155"/>
      <c r="DQ5" s="2155"/>
      <c r="DR5" s="2155"/>
      <c r="DS5" s="2155"/>
      <c r="DT5" s="2155"/>
      <c r="DU5" s="2155"/>
      <c r="DV5" s="2155"/>
      <c r="DW5" s="2155"/>
      <c r="DX5" s="2155"/>
      <c r="DY5" s="2155"/>
      <c r="DZ5" s="2155"/>
      <c r="EA5" s="2155"/>
      <c r="EB5" s="2155"/>
      <c r="EC5" s="2155"/>
      <c r="ED5" s="2155"/>
      <c r="EE5" s="2155"/>
    </row>
    <row r="6" spans="1:135" s="2211" customFormat="1" ht="25.5" customHeight="1">
      <c r="A6" s="2155"/>
      <c r="B6" s="2155"/>
      <c r="C6" s="2215"/>
      <c r="D6" s="2214"/>
      <c r="E6" s="2213" t="s">
        <v>1902</v>
      </c>
      <c r="F6" s="2213" t="s">
        <v>1901</v>
      </c>
      <c r="G6" s="2212" t="s">
        <v>1834</v>
      </c>
      <c r="H6" s="2213" t="s">
        <v>1902</v>
      </c>
      <c r="I6" s="2213" t="s">
        <v>1901</v>
      </c>
      <c r="J6" s="2212" t="s">
        <v>1834</v>
      </c>
      <c r="K6" s="2213" t="s">
        <v>1902</v>
      </c>
      <c r="L6" s="2212" t="s">
        <v>1901</v>
      </c>
      <c r="M6" s="2212" t="s">
        <v>1834</v>
      </c>
      <c r="N6" s="3350" t="s">
        <v>545</v>
      </c>
      <c r="O6" s="3351"/>
      <c r="P6" s="2155"/>
      <c r="Q6" s="2155"/>
      <c r="R6" s="2155"/>
      <c r="S6" s="2155"/>
      <c r="T6" s="2155"/>
      <c r="U6" s="2155"/>
      <c r="V6" s="2155"/>
      <c r="W6" s="2155"/>
      <c r="X6" s="2155"/>
      <c r="Y6" s="2155"/>
      <c r="Z6" s="2155"/>
      <c r="AA6" s="2155"/>
      <c r="AB6" s="2155"/>
      <c r="AC6" s="2155"/>
      <c r="AD6" s="2155"/>
      <c r="AE6" s="2155"/>
      <c r="AF6" s="2155"/>
      <c r="AG6" s="2155"/>
      <c r="AH6" s="2155"/>
      <c r="AI6" s="2155"/>
      <c r="AJ6" s="2155"/>
      <c r="AK6" s="2155"/>
      <c r="AL6" s="2155"/>
      <c r="AM6" s="2155"/>
      <c r="AN6" s="2155"/>
      <c r="AO6" s="2155"/>
      <c r="AP6" s="2155"/>
      <c r="AQ6" s="2155"/>
      <c r="AR6" s="2155"/>
      <c r="AS6" s="2155"/>
      <c r="AT6" s="2155"/>
      <c r="AU6" s="2155"/>
      <c r="AV6" s="2155"/>
      <c r="AW6" s="2155"/>
      <c r="AX6" s="2155"/>
      <c r="AY6" s="2155"/>
      <c r="AZ6" s="2155"/>
      <c r="BA6" s="2155"/>
      <c r="BB6" s="2155"/>
      <c r="BC6" s="2155"/>
      <c r="BD6" s="2155"/>
      <c r="BE6" s="2155"/>
      <c r="BF6" s="2155"/>
      <c r="BG6" s="2155"/>
      <c r="BH6" s="2155"/>
      <c r="BI6" s="2155"/>
      <c r="BJ6" s="2155"/>
      <c r="BK6" s="2155"/>
      <c r="BL6" s="2155"/>
      <c r="BM6" s="2155"/>
      <c r="BN6" s="2155"/>
      <c r="BO6" s="2155"/>
      <c r="BP6" s="2155"/>
      <c r="BQ6" s="2155"/>
      <c r="BR6" s="2155"/>
      <c r="BS6" s="2155"/>
      <c r="BT6" s="2155"/>
      <c r="BU6" s="2155"/>
      <c r="BV6" s="2155"/>
      <c r="BW6" s="2155"/>
      <c r="BX6" s="2155"/>
      <c r="BY6" s="2155"/>
      <c r="BZ6" s="2155"/>
      <c r="CA6" s="2155"/>
      <c r="CB6" s="2155"/>
      <c r="CC6" s="2155"/>
      <c r="CD6" s="2155"/>
      <c r="CE6" s="2155"/>
      <c r="CF6" s="2155"/>
      <c r="CG6" s="2155"/>
      <c r="CH6" s="2155"/>
      <c r="CI6" s="2155"/>
      <c r="CJ6" s="2155"/>
      <c r="CK6" s="2155"/>
      <c r="CL6" s="2155"/>
      <c r="CM6" s="2155"/>
      <c r="CN6" s="2155"/>
      <c r="CO6" s="2155"/>
      <c r="CP6" s="2155"/>
      <c r="CQ6" s="2155"/>
      <c r="CR6" s="2155"/>
      <c r="CS6" s="2155"/>
      <c r="CT6" s="2155"/>
      <c r="CU6" s="2155"/>
      <c r="CV6" s="2155"/>
      <c r="CW6" s="2155"/>
      <c r="CX6" s="2155"/>
      <c r="CY6" s="2155"/>
      <c r="CZ6" s="2155"/>
      <c r="DA6" s="2155"/>
      <c r="DB6" s="2155"/>
      <c r="DC6" s="2155"/>
      <c r="DD6" s="2155"/>
      <c r="DE6" s="2155"/>
      <c r="DF6" s="2155"/>
      <c r="DG6" s="2155"/>
      <c r="DH6" s="2155"/>
      <c r="DI6" s="2155"/>
      <c r="DJ6" s="2155"/>
      <c r="DK6" s="2155"/>
      <c r="DL6" s="2155"/>
      <c r="DM6" s="2155"/>
      <c r="DN6" s="2155"/>
      <c r="DO6" s="2155"/>
      <c r="DP6" s="2155"/>
      <c r="DQ6" s="2155"/>
      <c r="DR6" s="2155"/>
      <c r="DS6" s="2155"/>
      <c r="DT6" s="2155"/>
      <c r="DU6" s="2155"/>
      <c r="DV6" s="2155"/>
      <c r="DW6" s="2155"/>
      <c r="DX6" s="2155"/>
      <c r="DY6" s="2155"/>
      <c r="DZ6" s="2155"/>
      <c r="EA6" s="2155"/>
      <c r="EB6" s="2155"/>
      <c r="EC6" s="2155"/>
      <c r="ED6" s="2155"/>
      <c r="EE6" s="2155"/>
    </row>
    <row r="7" spans="1:135" s="2155" customFormat="1" ht="27.75" customHeight="1">
      <c r="C7" s="2175">
        <v>1</v>
      </c>
      <c r="D7" s="2186" t="s">
        <v>1900</v>
      </c>
      <c r="E7" s="2210">
        <v>1380823.0397872273</v>
      </c>
      <c r="F7" s="2178">
        <v>1647793.4396389381</v>
      </c>
      <c r="G7" s="2178">
        <v>-266970.39985171077</v>
      </c>
      <c r="H7" s="2178">
        <v>1320366.8224131209</v>
      </c>
      <c r="I7" s="2178">
        <v>1354129.9424990125</v>
      </c>
      <c r="J7" s="2178">
        <v>-33763.120085891569</v>
      </c>
      <c r="K7" s="2178">
        <v>1361107.0435734421</v>
      </c>
      <c r="L7" s="2178">
        <v>1694778.9781038226</v>
      </c>
      <c r="M7" s="2178">
        <v>-333671.93453038041</v>
      </c>
      <c r="N7" s="2177">
        <v>-87.353234626518386</v>
      </c>
      <c r="O7" s="2176" t="s">
        <v>95</v>
      </c>
      <c r="Y7" s="2203"/>
      <c r="Z7" s="2203"/>
      <c r="AA7" s="2203"/>
      <c r="AB7" s="2203"/>
      <c r="AC7" s="2203"/>
      <c r="AD7" s="2203"/>
      <c r="AE7" s="2203"/>
      <c r="AF7" s="2203"/>
      <c r="AG7" s="2203"/>
    </row>
    <row r="8" spans="1:135" s="2155" customFormat="1" ht="26.25" customHeight="1">
      <c r="C8" s="2175" t="s">
        <v>1899</v>
      </c>
      <c r="D8" s="2186" t="s">
        <v>1898</v>
      </c>
      <c r="E8" s="2178">
        <v>299425.37851368275</v>
      </c>
      <c r="F8" s="2178">
        <v>1598971.8840227271</v>
      </c>
      <c r="G8" s="2178">
        <v>-1299546.5055090443</v>
      </c>
      <c r="H8" s="2178">
        <v>264637.88557156676</v>
      </c>
      <c r="I8" s="2178">
        <v>1326575.8664089781</v>
      </c>
      <c r="J8" s="2178">
        <v>-1061937.9808374115</v>
      </c>
      <c r="K8" s="2178">
        <v>222814.51080443559</v>
      </c>
      <c r="L8" s="2178">
        <v>1651123.9734256454</v>
      </c>
      <c r="M8" s="2178">
        <v>-1428309.4626212097</v>
      </c>
      <c r="N8" s="2177">
        <v>-18.283957031499952</v>
      </c>
      <c r="O8" s="2176">
        <v>34.500271051129474</v>
      </c>
      <c r="Y8" s="2203"/>
      <c r="Z8" s="2203"/>
      <c r="AA8" s="2203"/>
      <c r="AB8" s="2203"/>
      <c r="AC8" s="2203"/>
      <c r="AD8" s="2203"/>
      <c r="AE8" s="2203"/>
      <c r="AF8" s="2203"/>
      <c r="AG8" s="2203"/>
    </row>
    <row r="9" spans="1:135" s="2148" customFormat="1" ht="22.5" customHeight="1">
      <c r="C9" s="2175" t="s">
        <v>1897</v>
      </c>
      <c r="D9" s="2209" t="s">
        <v>1896</v>
      </c>
      <c r="E9" s="2178">
        <v>113686.17358960373</v>
      </c>
      <c r="F9" s="2178">
        <v>1398875.668090916</v>
      </c>
      <c r="G9" s="2178">
        <v>-1285189.4945013123</v>
      </c>
      <c r="H9" s="2178">
        <v>108288.0835693877</v>
      </c>
      <c r="I9" s="2178">
        <v>1169261.4085394414</v>
      </c>
      <c r="J9" s="2178">
        <v>-1060973.3249700537</v>
      </c>
      <c r="K9" s="2178">
        <v>143744.64402002192</v>
      </c>
      <c r="L9" s="2178">
        <v>1499201.5830256527</v>
      </c>
      <c r="M9" s="2178">
        <v>-1355456.9390056308</v>
      </c>
      <c r="N9" s="2177">
        <v>-17.446156422112701</v>
      </c>
      <c r="O9" s="2176">
        <v>27.755986611999784</v>
      </c>
      <c r="Y9" s="2203"/>
      <c r="Z9" s="2203"/>
      <c r="AA9" s="2203"/>
      <c r="AB9" s="2203"/>
      <c r="AC9" s="2203"/>
      <c r="AD9" s="2203"/>
      <c r="AE9" s="2203"/>
      <c r="AF9" s="2203"/>
      <c r="AG9" s="2203"/>
    </row>
    <row r="10" spans="1:135" s="2148" customFormat="1" ht="24" customHeight="1">
      <c r="C10" s="2172" t="s">
        <v>1895</v>
      </c>
      <c r="D10" s="2173" t="s">
        <v>1894</v>
      </c>
      <c r="E10" s="2183">
        <v>113686.17358960373</v>
      </c>
      <c r="F10" s="2183">
        <v>1364237.9694159259</v>
      </c>
      <c r="G10" s="2183">
        <v>-1250551.7958263222</v>
      </c>
      <c r="H10" s="2183">
        <v>108288.0835693877</v>
      </c>
      <c r="I10" s="2183">
        <v>1155621.4339704413</v>
      </c>
      <c r="J10" s="2183">
        <v>-1047333.3504010537</v>
      </c>
      <c r="K10" s="2183">
        <v>143744.64402002192</v>
      </c>
      <c r="L10" s="2183">
        <v>1471715.5588926526</v>
      </c>
      <c r="M10" s="2183">
        <v>-1327970.9148726307</v>
      </c>
      <c r="N10" s="2182">
        <v>-16.250302154897046</v>
      </c>
      <c r="O10" s="2181">
        <v>26.795438564437291</v>
      </c>
      <c r="Y10" s="2203"/>
      <c r="Z10" s="2203"/>
      <c r="AA10" s="2203"/>
      <c r="AB10" s="2203"/>
      <c r="AC10" s="2203"/>
      <c r="AD10" s="2203"/>
      <c r="AE10" s="2203"/>
      <c r="AF10" s="2203"/>
      <c r="AG10" s="2203"/>
    </row>
    <row r="11" spans="1:135" s="2148" customFormat="1" ht="24" customHeight="1">
      <c r="C11" s="2172" t="s">
        <v>1893</v>
      </c>
      <c r="D11" s="2207" t="s">
        <v>1892</v>
      </c>
      <c r="E11" s="2183">
        <v>15986.126076676604</v>
      </c>
      <c r="F11" s="2183">
        <v>215538.52080500001</v>
      </c>
      <c r="G11" s="2183">
        <v>-199552.39472832342</v>
      </c>
      <c r="H11" s="2183">
        <v>9590.2294740262005</v>
      </c>
      <c r="I11" s="2183">
        <v>166928.55910497997</v>
      </c>
      <c r="J11" s="2183">
        <v>-157338.32963095378</v>
      </c>
      <c r="K11" s="2183">
        <v>2227.1566287260216</v>
      </c>
      <c r="L11" s="2183">
        <v>176320.33830025003</v>
      </c>
      <c r="M11" s="2183">
        <v>-174093.18167152401</v>
      </c>
      <c r="N11" s="2182">
        <v>-21.154376601113267</v>
      </c>
      <c r="O11" s="2181">
        <v>10.648932195905282</v>
      </c>
      <c r="Y11" s="2203"/>
      <c r="Z11" s="2203"/>
      <c r="AA11" s="2203"/>
      <c r="AB11" s="2203"/>
      <c r="AC11" s="2203"/>
      <c r="AD11" s="2203"/>
      <c r="AE11" s="2203"/>
      <c r="AF11" s="2203"/>
      <c r="AG11" s="2203"/>
    </row>
    <row r="12" spans="1:135" s="2148" customFormat="1" ht="24" customHeight="1">
      <c r="C12" s="2172" t="s">
        <v>1891</v>
      </c>
      <c r="D12" s="2173" t="s">
        <v>1890</v>
      </c>
      <c r="E12" s="2183">
        <v>0</v>
      </c>
      <c r="F12" s="2183">
        <v>34637.698674989995</v>
      </c>
      <c r="G12" s="2183">
        <v>-34637.698674989995</v>
      </c>
      <c r="H12" s="2183">
        <v>0</v>
      </c>
      <c r="I12" s="2183">
        <v>13639.974569000002</v>
      </c>
      <c r="J12" s="2183">
        <v>-13639.974569000002</v>
      </c>
      <c r="K12" s="2183">
        <v>0</v>
      </c>
      <c r="L12" s="2183">
        <v>27486.024132999999</v>
      </c>
      <c r="M12" s="2183">
        <v>-27486.024132999999</v>
      </c>
      <c r="N12" s="2182">
        <v>-60.621013835284941</v>
      </c>
      <c r="O12" s="2181">
        <v>101.51081656316538</v>
      </c>
      <c r="Y12" s="2203"/>
      <c r="Z12" s="2203"/>
      <c r="AA12" s="2203"/>
      <c r="AB12" s="2203"/>
      <c r="AC12" s="2203"/>
      <c r="AD12" s="2203"/>
      <c r="AE12" s="2203"/>
      <c r="AF12" s="2203"/>
      <c r="AG12" s="2203"/>
    </row>
    <row r="13" spans="1:135" s="2155" customFormat="1" ht="24" customHeight="1">
      <c r="C13" s="2175" t="s">
        <v>1889</v>
      </c>
      <c r="D13" s="2209" t="s">
        <v>1888</v>
      </c>
      <c r="E13" s="2178">
        <v>185739.20492407904</v>
      </c>
      <c r="F13" s="2178">
        <v>200096.21593181108</v>
      </c>
      <c r="G13" s="2178">
        <v>-14357.011007732053</v>
      </c>
      <c r="H13" s="2178">
        <v>156349.80200217906</v>
      </c>
      <c r="I13" s="2178">
        <v>157314.45786953671</v>
      </c>
      <c r="J13" s="2178">
        <v>-964.65586735764191</v>
      </c>
      <c r="K13" s="2178">
        <v>79069.86678441368</v>
      </c>
      <c r="L13" s="2178">
        <v>151922.39039999267</v>
      </c>
      <c r="M13" s="2178">
        <v>-72852.52361557899</v>
      </c>
      <c r="N13" s="2177">
        <v>-93.280942204208657</v>
      </c>
      <c r="O13" s="2176" t="s">
        <v>95</v>
      </c>
      <c r="P13" s="2148"/>
      <c r="Q13" s="2148"/>
      <c r="R13" s="2148"/>
      <c r="S13" s="2148"/>
      <c r="T13" s="2148"/>
      <c r="U13" s="2148"/>
      <c r="V13" s="2148"/>
      <c r="W13" s="2148"/>
      <c r="X13" s="2148"/>
      <c r="Y13" s="2203"/>
      <c r="Z13" s="2203"/>
      <c r="AA13" s="2203"/>
      <c r="AB13" s="2203"/>
      <c r="AC13" s="2203"/>
      <c r="AD13" s="2203"/>
      <c r="AE13" s="2203"/>
      <c r="AF13" s="2203"/>
      <c r="AG13" s="2203"/>
      <c r="AH13" s="2148"/>
      <c r="AI13" s="2148"/>
      <c r="AJ13" s="2148"/>
      <c r="AK13" s="2148"/>
      <c r="AL13" s="2148"/>
      <c r="AM13" s="2148"/>
      <c r="AN13" s="2148"/>
      <c r="AO13" s="2148"/>
      <c r="AP13" s="2148"/>
      <c r="AQ13" s="2148"/>
      <c r="AR13" s="2148"/>
      <c r="AS13" s="2148"/>
      <c r="AT13" s="2148"/>
      <c r="AU13" s="2148"/>
      <c r="AV13" s="2148"/>
      <c r="AW13" s="2148"/>
      <c r="AX13" s="2148"/>
      <c r="AY13" s="2148"/>
      <c r="AZ13" s="2148"/>
      <c r="BA13" s="2148"/>
      <c r="BB13" s="2148"/>
      <c r="BC13" s="2148"/>
      <c r="BD13" s="2148"/>
      <c r="BE13" s="2148"/>
      <c r="BF13" s="2148"/>
      <c r="BG13" s="2148"/>
      <c r="BH13" s="2148"/>
      <c r="BI13" s="2148"/>
      <c r="BJ13" s="2148"/>
      <c r="BK13" s="2148"/>
      <c r="BL13" s="2148"/>
      <c r="BM13" s="2148"/>
      <c r="BN13" s="2148"/>
      <c r="BO13" s="2148"/>
      <c r="BP13" s="2148"/>
      <c r="BQ13" s="2148"/>
      <c r="BR13" s="2148"/>
      <c r="BS13" s="2148"/>
      <c r="BT13" s="2148"/>
      <c r="BU13" s="2148"/>
      <c r="BV13" s="2148"/>
      <c r="BW13" s="2148"/>
      <c r="BX13" s="2148"/>
      <c r="BY13" s="2148"/>
      <c r="BZ13" s="2148"/>
      <c r="CA13" s="2148"/>
      <c r="CB13" s="2148"/>
      <c r="CC13" s="2148"/>
      <c r="CD13" s="2148"/>
      <c r="CE13" s="2148"/>
      <c r="CF13" s="2148"/>
      <c r="CG13" s="2148"/>
      <c r="CH13" s="2148"/>
      <c r="CI13" s="2148"/>
      <c r="CJ13" s="2148"/>
      <c r="CK13" s="2148"/>
      <c r="CL13" s="2148"/>
      <c r="CM13" s="2148"/>
      <c r="CN13" s="2148"/>
      <c r="CO13" s="2148"/>
      <c r="CP13" s="2148"/>
      <c r="CQ13" s="2148"/>
      <c r="CR13" s="2148"/>
      <c r="CS13" s="2148"/>
      <c r="CT13" s="2148"/>
      <c r="CU13" s="2148"/>
      <c r="CV13" s="2148"/>
      <c r="CW13" s="2148"/>
      <c r="CX13" s="2148"/>
      <c r="CY13" s="2148"/>
      <c r="CZ13" s="2148"/>
      <c r="DA13" s="2148"/>
      <c r="DB13" s="2148"/>
      <c r="DC13" s="2148"/>
      <c r="DD13" s="2148"/>
      <c r="DE13" s="2148"/>
      <c r="DF13" s="2148"/>
      <c r="DG13" s="2148"/>
      <c r="DH13" s="2148"/>
      <c r="DI13" s="2148"/>
      <c r="DJ13" s="2148"/>
      <c r="DK13" s="2148"/>
      <c r="DL13" s="2148"/>
      <c r="DM13" s="2148"/>
      <c r="DN13" s="2148"/>
      <c r="DO13" s="2148"/>
      <c r="DP13" s="2148"/>
      <c r="DQ13" s="2148"/>
      <c r="DR13" s="2148"/>
      <c r="DS13" s="2148"/>
      <c r="DT13" s="2148"/>
      <c r="DU13" s="2148"/>
      <c r="DV13" s="2148"/>
      <c r="DW13" s="2148"/>
      <c r="DX13" s="2148"/>
      <c r="DY13" s="2148"/>
      <c r="DZ13" s="2148"/>
      <c r="EA13" s="2148"/>
      <c r="EB13" s="2148"/>
      <c r="EC13" s="2148"/>
      <c r="ED13" s="2148"/>
      <c r="EE13" s="2148"/>
    </row>
    <row r="14" spans="1:135" s="2148" customFormat="1" ht="33" customHeight="1">
      <c r="C14" s="2172" t="s">
        <v>1887</v>
      </c>
      <c r="D14" s="2173" t="s">
        <v>1886</v>
      </c>
      <c r="E14" s="2183">
        <v>3483.1329999999998</v>
      </c>
      <c r="F14" s="2183">
        <v>126.35599999999999</v>
      </c>
      <c r="G14" s="2183">
        <v>3356.777</v>
      </c>
      <c r="H14" s="2183">
        <v>1066.5889999999999</v>
      </c>
      <c r="I14" s="2183">
        <v>94.598000000000027</v>
      </c>
      <c r="J14" s="2183">
        <v>971.99099999999987</v>
      </c>
      <c r="K14" s="2183">
        <v>33.332999999999998</v>
      </c>
      <c r="L14" s="2183">
        <v>24.952999999999996</v>
      </c>
      <c r="M14" s="2183">
        <v>8.3800000000000026</v>
      </c>
      <c r="N14" s="2182">
        <v>-71.04392099922039</v>
      </c>
      <c r="O14" s="2181">
        <v>-99.137852099453596</v>
      </c>
      <c r="Y14" s="2203"/>
      <c r="Z14" s="2203"/>
      <c r="AA14" s="2203"/>
      <c r="AB14" s="2203"/>
      <c r="AC14" s="2203"/>
      <c r="AD14" s="2203"/>
      <c r="AE14" s="2203"/>
      <c r="AF14" s="2203"/>
      <c r="AG14" s="2203"/>
    </row>
    <row r="15" spans="1:135" s="2148" customFormat="1" ht="24" customHeight="1">
      <c r="C15" s="2172" t="s">
        <v>1885</v>
      </c>
      <c r="D15" s="2173" t="s">
        <v>1884</v>
      </c>
      <c r="E15" s="2183">
        <v>17036.962735904875</v>
      </c>
      <c r="F15" s="2183">
        <v>65746.975998335649</v>
      </c>
      <c r="G15" s="2183">
        <v>-48710.013262430773</v>
      </c>
      <c r="H15" s="2183">
        <v>18719.572979432931</v>
      </c>
      <c r="I15" s="2183">
        <v>68340.413738784991</v>
      </c>
      <c r="J15" s="2183">
        <v>-49620.840759352061</v>
      </c>
      <c r="K15" s="2183">
        <v>7489.8245506873536</v>
      </c>
      <c r="L15" s="2183">
        <v>80973.548134170516</v>
      </c>
      <c r="M15" s="2183">
        <v>-73483.723583483166</v>
      </c>
      <c r="N15" s="2182">
        <v>1.8698978627127438</v>
      </c>
      <c r="O15" s="2181">
        <v>48.090444375700471</v>
      </c>
      <c r="Y15" s="2203"/>
      <c r="Z15" s="2203"/>
      <c r="AA15" s="2203"/>
      <c r="AB15" s="2203"/>
      <c r="AC15" s="2203"/>
      <c r="AD15" s="2203"/>
      <c r="AE15" s="2203"/>
      <c r="AF15" s="2203"/>
      <c r="AG15" s="2203"/>
    </row>
    <row r="16" spans="1:135" s="2148" customFormat="1" ht="23.25" customHeight="1">
      <c r="C16" s="2172" t="s">
        <v>1883</v>
      </c>
      <c r="D16" s="2173" t="s">
        <v>1772</v>
      </c>
      <c r="E16" s="2183">
        <v>75142.84452948028</v>
      </c>
      <c r="F16" s="2183">
        <v>89079.654993643358</v>
      </c>
      <c r="G16" s="2183">
        <v>-13936.810464163078</v>
      </c>
      <c r="H16" s="2183">
        <v>60885.360453307971</v>
      </c>
      <c r="I16" s="2183">
        <v>53137.353699117542</v>
      </c>
      <c r="J16" s="2183">
        <v>7748.0067541904282</v>
      </c>
      <c r="K16" s="2183">
        <v>7266.2775993884043</v>
      </c>
      <c r="L16" s="2183">
        <v>32800.138471695158</v>
      </c>
      <c r="M16" s="2183">
        <v>-25533.860872306752</v>
      </c>
      <c r="N16" s="2182" t="s">
        <v>95</v>
      </c>
      <c r="O16" s="2181" t="s">
        <v>95</v>
      </c>
      <c r="Y16" s="2203"/>
      <c r="Z16" s="2203"/>
      <c r="AA16" s="2203"/>
      <c r="AB16" s="2203"/>
      <c r="AC16" s="2203"/>
      <c r="AD16" s="2203"/>
      <c r="AE16" s="2203"/>
      <c r="AF16" s="2203"/>
      <c r="AG16" s="2203"/>
    </row>
    <row r="17" spans="3:135" s="2148" customFormat="1" ht="25.5" customHeight="1">
      <c r="C17" s="2172" t="s">
        <v>1882</v>
      </c>
      <c r="D17" s="2208" t="s">
        <v>1771</v>
      </c>
      <c r="E17" s="2206">
        <v>2251.636</v>
      </c>
      <c r="F17" s="2206">
        <v>46240.325803690961</v>
      </c>
      <c r="G17" s="2206">
        <v>-43988.689803690962</v>
      </c>
      <c r="H17" s="2206">
        <v>2230.4110000000001</v>
      </c>
      <c r="I17" s="2206">
        <v>25813.151724861043</v>
      </c>
      <c r="J17" s="2206">
        <v>-23582.740724861043</v>
      </c>
      <c r="K17" s="2206">
        <v>1045.9190000000001</v>
      </c>
      <c r="L17" s="2206">
        <v>24959.409645045373</v>
      </c>
      <c r="M17" s="2206">
        <v>-23913.490645045371</v>
      </c>
      <c r="N17" s="2205">
        <v>-46.389081306799262</v>
      </c>
      <c r="O17" s="2204">
        <v>1.4025084024082535</v>
      </c>
      <c r="Y17" s="2203"/>
      <c r="Z17" s="2203"/>
      <c r="AA17" s="2203"/>
      <c r="AB17" s="2203"/>
      <c r="AC17" s="2203"/>
      <c r="AD17" s="2203"/>
      <c r="AE17" s="2203"/>
      <c r="AF17" s="2203"/>
      <c r="AG17" s="2203"/>
    </row>
    <row r="18" spans="3:135" s="2148" customFormat="1" ht="23.25" customHeight="1">
      <c r="C18" s="2172" t="s">
        <v>1881</v>
      </c>
      <c r="D18" s="2173" t="s">
        <v>1880</v>
      </c>
      <c r="E18" s="2183">
        <v>9315.7999999999993</v>
      </c>
      <c r="F18" s="2183">
        <v>2293.788</v>
      </c>
      <c r="G18" s="2183">
        <v>7022.0119999999988</v>
      </c>
      <c r="H18" s="2183">
        <v>3939.4809999999998</v>
      </c>
      <c r="I18" s="2183">
        <v>166.27699999999999</v>
      </c>
      <c r="J18" s="2183">
        <v>3773.2039999999997</v>
      </c>
      <c r="K18" s="2183">
        <v>7275.0479999999998</v>
      </c>
      <c r="L18" s="2183">
        <v>255.11499999999998</v>
      </c>
      <c r="M18" s="2183">
        <v>7019.933</v>
      </c>
      <c r="N18" s="2182">
        <v>-46.266055939522744</v>
      </c>
      <c r="O18" s="2181">
        <v>86.047004084592317</v>
      </c>
      <c r="Y18" s="2203"/>
      <c r="Z18" s="2203"/>
      <c r="AA18" s="2203"/>
      <c r="AB18" s="2203"/>
      <c r="AC18" s="2203"/>
      <c r="AD18" s="2203"/>
      <c r="AE18" s="2203"/>
      <c r="AF18" s="2203"/>
      <c r="AG18" s="2203"/>
    </row>
    <row r="19" spans="3:135" s="2148" customFormat="1" ht="24" customHeight="1">
      <c r="C19" s="2172" t="s">
        <v>1879</v>
      </c>
      <c r="D19" s="2173" t="s">
        <v>1878</v>
      </c>
      <c r="E19" s="2183">
        <v>2285.8450000000003</v>
      </c>
      <c r="F19" s="2183">
        <v>7791.9673999999995</v>
      </c>
      <c r="G19" s="2183">
        <v>-5506.1223999999993</v>
      </c>
      <c r="H19" s="2183">
        <v>851.98</v>
      </c>
      <c r="I19" s="2183">
        <v>7778.613144013294</v>
      </c>
      <c r="J19" s="2183">
        <v>-6926.6331440132944</v>
      </c>
      <c r="K19" s="2183">
        <v>1376.1869999999999</v>
      </c>
      <c r="L19" s="2183">
        <v>11964.397613829606</v>
      </c>
      <c r="M19" s="2183">
        <v>-10588.210613829606</v>
      </c>
      <c r="N19" s="2182">
        <v>25.798749842780389</v>
      </c>
      <c r="O19" s="2181">
        <v>52.86229822898909</v>
      </c>
      <c r="Y19" s="2203"/>
      <c r="Z19" s="2203"/>
      <c r="AA19" s="2203"/>
      <c r="AB19" s="2203"/>
      <c r="AC19" s="2203"/>
      <c r="AD19" s="2203"/>
      <c r="AE19" s="2203"/>
      <c r="AF19" s="2203"/>
      <c r="AG19" s="2203"/>
    </row>
    <row r="20" spans="3:135" s="2148" customFormat="1" ht="41.25" customHeight="1">
      <c r="C20" s="2172" t="s">
        <v>1877</v>
      </c>
      <c r="D20" s="2173" t="s">
        <v>1876</v>
      </c>
      <c r="E20" s="2183">
        <v>47.019999999999996</v>
      </c>
      <c r="F20" s="2183">
        <v>577.84400000000005</v>
      </c>
      <c r="G20" s="2183">
        <v>-530.82400000000007</v>
      </c>
      <c r="H20" s="2183">
        <v>1.698</v>
      </c>
      <c r="I20" s="2183">
        <v>1420.3600000000001</v>
      </c>
      <c r="J20" s="2183">
        <v>-1418.662</v>
      </c>
      <c r="K20" s="2183">
        <v>45.266999999999996</v>
      </c>
      <c r="L20" s="2183">
        <v>1714.2640000000001</v>
      </c>
      <c r="M20" s="2183">
        <v>-1668.9970000000001</v>
      </c>
      <c r="N20" s="2182">
        <v>167.25656714843336</v>
      </c>
      <c r="O20" s="2181">
        <v>17.645852218498838</v>
      </c>
      <c r="Y20" s="2203"/>
      <c r="Z20" s="2203"/>
      <c r="AA20" s="2203"/>
      <c r="AB20" s="2203"/>
      <c r="AC20" s="2203"/>
      <c r="AD20" s="2203"/>
      <c r="AE20" s="2203"/>
      <c r="AF20" s="2203"/>
      <c r="AG20" s="2203"/>
    </row>
    <row r="21" spans="3:135" s="2148" customFormat="1" ht="46.5" customHeight="1">
      <c r="C21" s="2172" t="s">
        <v>1875</v>
      </c>
      <c r="D21" s="2173" t="s">
        <v>1874</v>
      </c>
      <c r="E21" s="2183">
        <v>19827.628000000001</v>
      </c>
      <c r="F21" s="2183">
        <v>4972.6330000000007</v>
      </c>
      <c r="G21" s="2183">
        <v>14854.994999999999</v>
      </c>
      <c r="H21" s="2183">
        <v>18078.791000000001</v>
      </c>
      <c r="I21" s="2183">
        <v>1678.2580000000003</v>
      </c>
      <c r="J21" s="2183">
        <v>16400.532999999999</v>
      </c>
      <c r="K21" s="2183">
        <v>16092.587000000001</v>
      </c>
      <c r="L21" s="2183">
        <v>1881.9910000000002</v>
      </c>
      <c r="M21" s="2183">
        <v>14210.596000000001</v>
      </c>
      <c r="N21" s="2182">
        <v>10.404163717322024</v>
      </c>
      <c r="O21" s="2181">
        <v>-13.352840422930147</v>
      </c>
      <c r="Y21" s="2203"/>
      <c r="Z21" s="2203"/>
      <c r="AA21" s="2203"/>
      <c r="AB21" s="2203"/>
      <c r="AC21" s="2203"/>
      <c r="AD21" s="2203"/>
      <c r="AE21" s="2203"/>
      <c r="AF21" s="2203"/>
      <c r="AG21" s="2203"/>
    </row>
    <row r="22" spans="3:135" s="2148" customFormat="1" ht="27" customHeight="1">
      <c r="C22" s="2172" t="s">
        <v>1873</v>
      </c>
      <c r="D22" s="2173" t="s">
        <v>1872</v>
      </c>
      <c r="E22" s="2183">
        <v>36757.948568693871</v>
      </c>
      <c r="F22" s="2183">
        <v>24803.398539832069</v>
      </c>
      <c r="G22" s="2183">
        <v>11954.550028861802</v>
      </c>
      <c r="H22" s="2183">
        <v>40468.359499438164</v>
      </c>
      <c r="I22" s="2183">
        <v>22290.288287620882</v>
      </c>
      <c r="J22" s="2183">
        <v>18178.071211817281</v>
      </c>
      <c r="K22" s="2183">
        <v>33159.704797832681</v>
      </c>
      <c r="L22" s="2183">
        <v>18634.446180297404</v>
      </c>
      <c r="M22" s="2183">
        <v>14525.258617535277</v>
      </c>
      <c r="N22" s="2182">
        <v>52.059853093007</v>
      </c>
      <c r="O22" s="2181">
        <v>-20.094610433187032</v>
      </c>
      <c r="Y22" s="2203"/>
      <c r="Z22" s="2203"/>
      <c r="AA22" s="2203"/>
      <c r="AB22" s="2203"/>
      <c r="AC22" s="2203"/>
      <c r="AD22" s="2203"/>
      <c r="AE22" s="2203"/>
      <c r="AF22" s="2203"/>
      <c r="AG22" s="2203"/>
    </row>
    <row r="23" spans="3:135" s="2148" customFormat="1" ht="31.5" customHeight="1">
      <c r="C23" s="2172" t="s">
        <v>1871</v>
      </c>
      <c r="D23" s="2173" t="s">
        <v>1870</v>
      </c>
      <c r="E23" s="2183">
        <v>21842.023089999999</v>
      </c>
      <c r="F23" s="2183">
        <v>4703.598</v>
      </c>
      <c r="G23" s="2183">
        <v>17138.425089999997</v>
      </c>
      <c r="H23" s="2183">
        <v>12337.970069999999</v>
      </c>
      <c r="I23" s="2183">
        <v>2408.2959999999998</v>
      </c>
      <c r="J23" s="2183">
        <v>9929.6740699999991</v>
      </c>
      <c r="K23" s="2183">
        <v>6331.6378365052387</v>
      </c>
      <c r="L23" s="2183">
        <v>3673.5369999999998</v>
      </c>
      <c r="M23" s="2183">
        <v>2658.1008365052389</v>
      </c>
      <c r="N23" s="2182">
        <v>-42.061922155298802</v>
      </c>
      <c r="O23" s="2181">
        <v>-73.230734284259952</v>
      </c>
      <c r="Y23" s="2203"/>
      <c r="Z23" s="2203"/>
      <c r="AA23" s="2203"/>
      <c r="AB23" s="2203"/>
      <c r="AC23" s="2203"/>
      <c r="AD23" s="2203"/>
      <c r="AE23" s="2203"/>
      <c r="AF23" s="2203"/>
      <c r="AG23" s="2203"/>
    </row>
    <row r="24" spans="3:135" s="2155" customFormat="1" ht="30" customHeight="1">
      <c r="C24" s="2175" t="s">
        <v>1869</v>
      </c>
      <c r="D24" s="2186" t="s">
        <v>1868</v>
      </c>
      <c r="E24" s="2178">
        <v>75704.247466595494</v>
      </c>
      <c r="F24" s="2178">
        <v>39882.307000000001</v>
      </c>
      <c r="G24" s="2178">
        <v>35821.940466595493</v>
      </c>
      <c r="H24" s="2178">
        <v>68055.414098843015</v>
      </c>
      <c r="I24" s="2178">
        <v>22101.812764279999</v>
      </c>
      <c r="J24" s="2178">
        <v>45953.601334563013</v>
      </c>
      <c r="K24" s="2178">
        <v>60878.554963328752</v>
      </c>
      <c r="L24" s="2178">
        <v>37593.027978409998</v>
      </c>
      <c r="M24" s="2178">
        <v>23285.526984918746</v>
      </c>
      <c r="N24" s="2177">
        <v>28.283394858007327</v>
      </c>
      <c r="O24" s="2176">
        <v>-49.328178186972615</v>
      </c>
      <c r="P24" s="2148"/>
      <c r="Q24" s="2148"/>
      <c r="R24" s="2148"/>
      <c r="S24" s="2148"/>
      <c r="T24" s="2148"/>
      <c r="U24" s="2148"/>
      <c r="V24" s="2148"/>
      <c r="W24" s="2148"/>
      <c r="X24" s="2148"/>
      <c r="Y24" s="2203"/>
      <c r="Z24" s="2203"/>
      <c r="AA24" s="2203"/>
      <c r="AB24" s="2203"/>
      <c r="AC24" s="2203"/>
      <c r="AD24" s="2203"/>
      <c r="AE24" s="2203"/>
      <c r="AF24" s="2203"/>
      <c r="AG24" s="2203"/>
      <c r="AH24" s="2148"/>
      <c r="AI24" s="2148"/>
      <c r="AJ24" s="2148"/>
      <c r="AK24" s="2148"/>
      <c r="AL24" s="2148"/>
      <c r="AM24" s="2148"/>
      <c r="AN24" s="2148"/>
      <c r="AO24" s="2148"/>
      <c r="AP24" s="2148"/>
      <c r="AQ24" s="2148"/>
      <c r="AR24" s="2148"/>
      <c r="AS24" s="2148"/>
      <c r="AT24" s="2148"/>
      <c r="AU24" s="2148"/>
      <c r="AV24" s="2148"/>
      <c r="AW24" s="2148"/>
      <c r="AX24" s="2148"/>
      <c r="AY24" s="2148"/>
      <c r="AZ24" s="2148"/>
      <c r="BA24" s="2148"/>
      <c r="BB24" s="2148"/>
      <c r="BC24" s="2148"/>
      <c r="BD24" s="2148"/>
      <c r="BE24" s="2148"/>
      <c r="BF24" s="2148"/>
      <c r="BG24" s="2148"/>
      <c r="BH24" s="2148"/>
      <c r="BI24" s="2148"/>
      <c r="BJ24" s="2148"/>
      <c r="BK24" s="2148"/>
      <c r="BL24" s="2148"/>
      <c r="BM24" s="2148"/>
      <c r="BN24" s="2148"/>
      <c r="BO24" s="2148"/>
      <c r="BP24" s="2148"/>
      <c r="BQ24" s="2148"/>
      <c r="BR24" s="2148"/>
      <c r="BS24" s="2148"/>
      <c r="BT24" s="2148"/>
      <c r="BU24" s="2148"/>
      <c r="BV24" s="2148"/>
      <c r="BW24" s="2148"/>
      <c r="BX24" s="2148"/>
      <c r="BY24" s="2148"/>
      <c r="BZ24" s="2148"/>
      <c r="CA24" s="2148"/>
      <c r="CB24" s="2148"/>
      <c r="CC24" s="2148"/>
      <c r="CD24" s="2148"/>
      <c r="CE24" s="2148"/>
      <c r="CF24" s="2148"/>
      <c r="CG24" s="2148"/>
      <c r="CH24" s="2148"/>
      <c r="CI24" s="2148"/>
      <c r="CJ24" s="2148"/>
      <c r="CK24" s="2148"/>
      <c r="CL24" s="2148"/>
      <c r="CM24" s="2148"/>
      <c r="CN24" s="2148"/>
      <c r="CO24" s="2148"/>
      <c r="CP24" s="2148"/>
      <c r="CQ24" s="2148"/>
      <c r="CR24" s="2148"/>
      <c r="CS24" s="2148"/>
      <c r="CT24" s="2148"/>
      <c r="CU24" s="2148"/>
      <c r="CV24" s="2148"/>
      <c r="CW24" s="2148"/>
      <c r="CX24" s="2148"/>
      <c r="CY24" s="2148"/>
      <c r="CZ24" s="2148"/>
      <c r="DA24" s="2148"/>
      <c r="DB24" s="2148"/>
      <c r="DC24" s="2148"/>
      <c r="DD24" s="2148"/>
      <c r="DE24" s="2148"/>
      <c r="DF24" s="2148"/>
      <c r="DG24" s="2148"/>
      <c r="DH24" s="2148"/>
      <c r="DI24" s="2148"/>
      <c r="DJ24" s="2148"/>
      <c r="DK24" s="2148"/>
      <c r="DL24" s="2148"/>
      <c r="DM24" s="2148"/>
      <c r="DN24" s="2148"/>
      <c r="DO24" s="2148"/>
      <c r="DP24" s="2148"/>
      <c r="DQ24" s="2148"/>
      <c r="DR24" s="2148"/>
      <c r="DS24" s="2148"/>
      <c r="DT24" s="2148"/>
      <c r="DU24" s="2148"/>
      <c r="DV24" s="2148"/>
      <c r="DW24" s="2148"/>
      <c r="DX24" s="2148"/>
      <c r="DY24" s="2148"/>
      <c r="DZ24" s="2148"/>
      <c r="EA24" s="2148"/>
      <c r="EB24" s="2148"/>
      <c r="EC24" s="2148"/>
      <c r="ED24" s="2148"/>
      <c r="EE24" s="2148"/>
    </row>
    <row r="25" spans="3:135" s="2148" customFormat="1" ht="25.5" customHeight="1">
      <c r="C25" s="2172" t="s">
        <v>1867</v>
      </c>
      <c r="D25" s="2174" t="s">
        <v>1866</v>
      </c>
      <c r="E25" s="2183">
        <v>41299.035466595487</v>
      </c>
      <c r="F25" s="2183">
        <v>6431.2950000000001</v>
      </c>
      <c r="G25" s="2183">
        <v>34867.740466595489</v>
      </c>
      <c r="H25" s="2183">
        <v>40307.271098843012</v>
      </c>
      <c r="I25" s="2183">
        <v>5648.48</v>
      </c>
      <c r="J25" s="2183">
        <v>34658.791098843009</v>
      </c>
      <c r="K25" s="2183">
        <v>41722.480963328751</v>
      </c>
      <c r="L25" s="2183">
        <v>5577.7659999999996</v>
      </c>
      <c r="M25" s="2183">
        <v>36144.714963328748</v>
      </c>
      <c r="N25" s="2182">
        <v>-0.59926271377596096</v>
      </c>
      <c r="O25" s="2181">
        <v>4.2872928263656185</v>
      </c>
      <c r="Y25" s="2203"/>
      <c r="Z25" s="2203"/>
      <c r="AA25" s="2203"/>
      <c r="AB25" s="2203"/>
      <c r="AC25" s="2203"/>
      <c r="AD25" s="2203"/>
      <c r="AE25" s="2203"/>
      <c r="AF25" s="2203"/>
      <c r="AG25" s="2203"/>
    </row>
    <row r="26" spans="3:135" s="2148" customFormat="1" ht="25.5" customHeight="1">
      <c r="C26" s="2172" t="s">
        <v>1865</v>
      </c>
      <c r="D26" s="2174" t="s">
        <v>1864</v>
      </c>
      <c r="E26" s="2183">
        <v>34405.212</v>
      </c>
      <c r="F26" s="2183">
        <v>33451.012000000002</v>
      </c>
      <c r="G26" s="2183">
        <v>954.20000000000073</v>
      </c>
      <c r="H26" s="2183">
        <v>27748.143000000004</v>
      </c>
      <c r="I26" s="2183">
        <v>16453.33276428</v>
      </c>
      <c r="J26" s="2183">
        <v>11294.810235720006</v>
      </c>
      <c r="K26" s="2183">
        <v>19156.074000000001</v>
      </c>
      <c r="L26" s="2183">
        <v>32015.261978410002</v>
      </c>
      <c r="M26" s="2183">
        <v>-12859.187978410002</v>
      </c>
      <c r="N26" s="2182" t="s">
        <v>95</v>
      </c>
      <c r="O26" s="2181" t="s">
        <v>95</v>
      </c>
      <c r="Y26" s="2203"/>
      <c r="Z26" s="2203"/>
      <c r="AA26" s="2203"/>
      <c r="AB26" s="2203"/>
      <c r="AC26" s="2203"/>
      <c r="AD26" s="2203"/>
      <c r="AE26" s="2203"/>
      <c r="AF26" s="2203"/>
      <c r="AG26" s="2203"/>
    </row>
    <row r="27" spans="3:135" s="2148" customFormat="1" ht="30" customHeight="1">
      <c r="C27" s="2172" t="s">
        <v>1863</v>
      </c>
      <c r="D27" s="2173" t="s">
        <v>1862</v>
      </c>
      <c r="E27" s="2183">
        <v>0</v>
      </c>
      <c r="F27" s="2183">
        <v>28418.311999999998</v>
      </c>
      <c r="G27" s="2183">
        <v>-28418.311999999998</v>
      </c>
      <c r="H27" s="2183">
        <v>0</v>
      </c>
      <c r="I27" s="2183">
        <v>10641.696999999998</v>
      </c>
      <c r="J27" s="2183">
        <v>-10641.696999999998</v>
      </c>
      <c r="K27" s="2183">
        <v>0</v>
      </c>
      <c r="L27" s="2183">
        <v>26158.145</v>
      </c>
      <c r="M27" s="2183">
        <v>-26158.145</v>
      </c>
      <c r="N27" s="2182">
        <v>-62.55338107344307</v>
      </c>
      <c r="O27" s="2181">
        <v>145.80802291213519</v>
      </c>
      <c r="Y27" s="2203"/>
      <c r="Z27" s="2203"/>
      <c r="AA27" s="2203"/>
      <c r="AB27" s="2203"/>
      <c r="AC27" s="2203"/>
      <c r="AD27" s="2203"/>
      <c r="AE27" s="2203"/>
      <c r="AF27" s="2203"/>
      <c r="AG27" s="2203"/>
    </row>
    <row r="28" spans="3:135" s="2148" customFormat="1" ht="30" customHeight="1">
      <c r="C28" s="2172" t="s">
        <v>1861</v>
      </c>
      <c r="D28" s="2173" t="s">
        <v>1860</v>
      </c>
      <c r="E28" s="2183">
        <v>1816.3140000000021</v>
      </c>
      <c r="F28" s="2183">
        <v>5032.7000000000007</v>
      </c>
      <c r="G28" s="2183">
        <v>-3216.3859999999986</v>
      </c>
      <c r="H28" s="2183">
        <v>1892.380000000001</v>
      </c>
      <c r="I28" s="2183">
        <v>5811.6357642799994</v>
      </c>
      <c r="J28" s="2183">
        <v>-3919.2557642799984</v>
      </c>
      <c r="K28" s="2183">
        <v>1563.3400000000001</v>
      </c>
      <c r="L28" s="2183">
        <v>5857.1169784100011</v>
      </c>
      <c r="M28" s="2183">
        <v>-4293.776978410001</v>
      </c>
      <c r="N28" s="2182">
        <v>21.852780240928805</v>
      </c>
      <c r="O28" s="2181">
        <v>9.5559268558939046</v>
      </c>
      <c r="Y28" s="2203"/>
      <c r="Z28" s="2203"/>
      <c r="AA28" s="2203"/>
      <c r="AB28" s="2203"/>
      <c r="AC28" s="2203"/>
      <c r="AD28" s="2203"/>
      <c r="AE28" s="2203"/>
      <c r="AF28" s="2203"/>
      <c r="AG28" s="2203"/>
    </row>
    <row r="29" spans="3:135" s="2148" customFormat="1" ht="32.25" customHeight="1">
      <c r="C29" s="2172" t="s">
        <v>1859</v>
      </c>
      <c r="D29" s="2173" t="s">
        <v>1737</v>
      </c>
      <c r="E29" s="2183">
        <v>32588.897999999997</v>
      </c>
      <c r="F29" s="2183">
        <v>0</v>
      </c>
      <c r="G29" s="2183">
        <v>32588.897999999997</v>
      </c>
      <c r="H29" s="2183">
        <v>25855.763000000003</v>
      </c>
      <c r="I29" s="2183">
        <v>0</v>
      </c>
      <c r="J29" s="2183">
        <v>25855.763000000003</v>
      </c>
      <c r="K29" s="2183">
        <v>17592.734</v>
      </c>
      <c r="L29" s="2183">
        <v>0</v>
      </c>
      <c r="M29" s="2183">
        <v>17592.734</v>
      </c>
      <c r="N29" s="2182">
        <v>-20.660824431682212</v>
      </c>
      <c r="O29" s="2181">
        <v>-31.958171182184802</v>
      </c>
      <c r="Y29" s="2203"/>
      <c r="Z29" s="2203"/>
      <c r="AA29" s="2203"/>
      <c r="AB29" s="2203"/>
      <c r="AC29" s="2203"/>
      <c r="AD29" s="2203"/>
      <c r="AE29" s="2203"/>
      <c r="AF29" s="2203"/>
      <c r="AG29" s="2203"/>
    </row>
    <row r="30" spans="3:135" s="2155" customFormat="1" ht="30.75" customHeight="1">
      <c r="C30" s="2175" t="s">
        <v>1858</v>
      </c>
      <c r="D30" s="2186" t="s">
        <v>1857</v>
      </c>
      <c r="E30" s="2178">
        <v>1005693.4138069492</v>
      </c>
      <c r="F30" s="2178">
        <v>8939.2486162109944</v>
      </c>
      <c r="G30" s="2178">
        <v>996754.16519073816</v>
      </c>
      <c r="H30" s="2178">
        <v>987673.52274271112</v>
      </c>
      <c r="I30" s="2178">
        <v>5452.2633257542375</v>
      </c>
      <c r="J30" s="2178">
        <v>982221.2594169568</v>
      </c>
      <c r="K30" s="2178">
        <v>1077413.9778056778</v>
      </c>
      <c r="L30" s="2178">
        <v>6061.9766997672159</v>
      </c>
      <c r="M30" s="2178">
        <v>1071352.0011059106</v>
      </c>
      <c r="N30" s="2177">
        <v>-1.4580230794420945</v>
      </c>
      <c r="O30" s="2176">
        <v>9.074405673306396</v>
      </c>
      <c r="P30" s="2148"/>
      <c r="Q30" s="2148"/>
      <c r="R30" s="2148"/>
      <c r="S30" s="2148"/>
      <c r="T30" s="2148"/>
      <c r="U30" s="2148"/>
      <c r="V30" s="2148"/>
      <c r="W30" s="2148"/>
      <c r="X30" s="2148"/>
      <c r="Y30" s="2203"/>
      <c r="Z30" s="2203"/>
      <c r="AA30" s="2203"/>
      <c r="AB30" s="2203"/>
      <c r="AC30" s="2203"/>
      <c r="AD30" s="2203"/>
      <c r="AE30" s="2203"/>
      <c r="AF30" s="2203"/>
      <c r="AG30" s="2203"/>
      <c r="AH30" s="2148"/>
      <c r="AI30" s="2148"/>
      <c r="AJ30" s="2148"/>
      <c r="AK30" s="2148"/>
      <c r="AL30" s="2148"/>
      <c r="AM30" s="2148"/>
      <c r="AN30" s="2148"/>
      <c r="AO30" s="2148"/>
      <c r="AP30" s="2148"/>
      <c r="AQ30" s="2148"/>
      <c r="AR30" s="2148"/>
      <c r="AS30" s="2148"/>
      <c r="AT30" s="2148"/>
      <c r="AU30" s="2148"/>
      <c r="AV30" s="2148"/>
      <c r="AW30" s="2148"/>
      <c r="AX30" s="2148"/>
      <c r="AY30" s="2148"/>
      <c r="AZ30" s="2148"/>
      <c r="BA30" s="2148"/>
      <c r="BB30" s="2148"/>
      <c r="BC30" s="2148"/>
      <c r="BD30" s="2148"/>
      <c r="BE30" s="2148"/>
      <c r="BF30" s="2148"/>
      <c r="BG30" s="2148"/>
      <c r="BH30" s="2148"/>
      <c r="BI30" s="2148"/>
      <c r="BJ30" s="2148"/>
      <c r="BK30" s="2148"/>
      <c r="BL30" s="2148"/>
      <c r="BM30" s="2148"/>
      <c r="BN30" s="2148"/>
      <c r="BO30" s="2148"/>
      <c r="BP30" s="2148"/>
      <c r="BQ30" s="2148"/>
      <c r="BR30" s="2148"/>
      <c r="BS30" s="2148"/>
      <c r="BT30" s="2148"/>
      <c r="BU30" s="2148"/>
      <c r="BV30" s="2148"/>
      <c r="BW30" s="2148"/>
      <c r="BX30" s="2148"/>
      <c r="BY30" s="2148"/>
      <c r="BZ30" s="2148"/>
      <c r="CA30" s="2148"/>
      <c r="CB30" s="2148"/>
      <c r="CC30" s="2148"/>
      <c r="CD30" s="2148"/>
      <c r="CE30" s="2148"/>
      <c r="CF30" s="2148"/>
      <c r="CG30" s="2148"/>
      <c r="CH30" s="2148"/>
      <c r="CI30" s="2148"/>
      <c r="CJ30" s="2148"/>
      <c r="CK30" s="2148"/>
      <c r="CL30" s="2148"/>
      <c r="CM30" s="2148"/>
      <c r="CN30" s="2148"/>
      <c r="CO30" s="2148"/>
      <c r="CP30" s="2148"/>
      <c r="CQ30" s="2148"/>
      <c r="CR30" s="2148"/>
      <c r="CS30" s="2148"/>
      <c r="CT30" s="2148"/>
      <c r="CU30" s="2148"/>
      <c r="CV30" s="2148"/>
      <c r="CW30" s="2148"/>
      <c r="CX30" s="2148"/>
      <c r="CY30" s="2148"/>
      <c r="CZ30" s="2148"/>
      <c r="DA30" s="2148"/>
      <c r="DB30" s="2148"/>
      <c r="DC30" s="2148"/>
      <c r="DD30" s="2148"/>
      <c r="DE30" s="2148"/>
      <c r="DF30" s="2148"/>
      <c r="DG30" s="2148"/>
      <c r="DH30" s="2148"/>
      <c r="DI30" s="2148"/>
      <c r="DJ30" s="2148"/>
      <c r="DK30" s="2148"/>
      <c r="DL30" s="2148"/>
      <c r="DM30" s="2148"/>
      <c r="DN30" s="2148"/>
      <c r="DO30" s="2148"/>
      <c r="DP30" s="2148"/>
      <c r="DQ30" s="2148"/>
      <c r="DR30" s="2148"/>
      <c r="DS30" s="2148"/>
      <c r="DT30" s="2148"/>
      <c r="DU30" s="2148"/>
      <c r="DV30" s="2148"/>
      <c r="DW30" s="2148"/>
      <c r="DX30" s="2148"/>
      <c r="DY30" s="2148"/>
      <c r="DZ30" s="2148"/>
      <c r="EA30" s="2148"/>
      <c r="EB30" s="2148"/>
      <c r="EC30" s="2148"/>
      <c r="ED30" s="2148"/>
      <c r="EE30" s="2148"/>
    </row>
    <row r="31" spans="3:135" s="2148" customFormat="1" ht="27.75" customHeight="1">
      <c r="C31" s="2172" t="s">
        <v>1856</v>
      </c>
      <c r="D31" s="2174" t="s">
        <v>1855</v>
      </c>
      <c r="E31" s="2183">
        <v>33548.205000000002</v>
      </c>
      <c r="F31" s="2183">
        <v>0</v>
      </c>
      <c r="G31" s="2183">
        <v>33548.205000000002</v>
      </c>
      <c r="H31" s="2183">
        <v>24561.599685218742</v>
      </c>
      <c r="I31" s="2183">
        <v>0</v>
      </c>
      <c r="J31" s="2183">
        <v>24561.599685218742</v>
      </c>
      <c r="K31" s="2183">
        <v>24429.402972808446</v>
      </c>
      <c r="L31" s="2183">
        <v>0</v>
      </c>
      <c r="M31" s="2183">
        <v>24429.402972808446</v>
      </c>
      <c r="N31" s="2182">
        <v>-26.787142008883215</v>
      </c>
      <c r="O31" s="2181">
        <v>-0.53822517305276429</v>
      </c>
      <c r="Y31" s="2203"/>
      <c r="Z31" s="2203"/>
      <c r="AA31" s="2203"/>
      <c r="AB31" s="2203"/>
      <c r="AC31" s="2203"/>
      <c r="AD31" s="2203"/>
      <c r="AE31" s="2203"/>
      <c r="AF31" s="2203"/>
      <c r="AG31" s="2203"/>
    </row>
    <row r="32" spans="3:135" s="2148" customFormat="1" ht="55.5" customHeight="1">
      <c r="C32" s="2172" t="s">
        <v>1854</v>
      </c>
      <c r="D32" s="2174" t="s">
        <v>1853</v>
      </c>
      <c r="E32" s="2183">
        <v>972145.2088069492</v>
      </c>
      <c r="F32" s="2183">
        <v>8939.2486162109944</v>
      </c>
      <c r="G32" s="2183">
        <v>963205.9601907382</v>
      </c>
      <c r="H32" s="2183">
        <v>963111.92305749236</v>
      </c>
      <c r="I32" s="2183">
        <v>5452.2633257542375</v>
      </c>
      <c r="J32" s="2183">
        <v>957659.65973173804</v>
      </c>
      <c r="K32" s="2183">
        <v>1052984.5748328695</v>
      </c>
      <c r="L32" s="2183">
        <v>6061.9766997672159</v>
      </c>
      <c r="M32" s="2183">
        <v>1046922.5981331023</v>
      </c>
      <c r="N32" s="2182">
        <v>-0.57581666727870573</v>
      </c>
      <c r="O32" s="2181">
        <v>9.3209458594474714</v>
      </c>
      <c r="Y32" s="2203"/>
      <c r="Z32" s="2203"/>
      <c r="AA32" s="2203"/>
      <c r="AB32" s="2203"/>
      <c r="AC32" s="2203"/>
      <c r="AD32" s="2203"/>
      <c r="AE32" s="2203"/>
      <c r="AF32" s="2203"/>
      <c r="AG32" s="2203"/>
    </row>
    <row r="33" spans="3:135" s="2148" customFormat="1" ht="63" customHeight="1">
      <c r="C33" s="2172" t="s">
        <v>1852</v>
      </c>
      <c r="D33" s="2173" t="s">
        <v>1851</v>
      </c>
      <c r="E33" s="2183">
        <v>879367.14949666336</v>
      </c>
      <c r="F33" s="2183">
        <v>6936.0716162109948</v>
      </c>
      <c r="G33" s="2183">
        <v>872431.07788045239</v>
      </c>
      <c r="H33" s="2183">
        <v>875026.9567769951</v>
      </c>
      <c r="I33" s="2183">
        <v>5437.2883257542371</v>
      </c>
      <c r="J33" s="2183">
        <v>869589.66845124087</v>
      </c>
      <c r="K33" s="2183">
        <v>961054.57727377792</v>
      </c>
      <c r="L33" s="2183">
        <v>6018.548699767216</v>
      </c>
      <c r="M33" s="2183">
        <v>955036.02857401071</v>
      </c>
      <c r="N33" s="2182">
        <v>-0.32568869922821042</v>
      </c>
      <c r="O33" s="2181">
        <v>9.8260551180365141</v>
      </c>
      <c r="Y33" s="2203"/>
      <c r="Z33" s="2203"/>
      <c r="AA33" s="2203"/>
      <c r="AB33" s="2203"/>
      <c r="AC33" s="2203"/>
      <c r="AD33" s="2203"/>
      <c r="AE33" s="2203"/>
      <c r="AF33" s="2203"/>
      <c r="AG33" s="2203"/>
    </row>
    <row r="34" spans="3:135" s="2148" customFormat="1" ht="31.5" customHeight="1">
      <c r="C34" s="2172" t="s">
        <v>1850</v>
      </c>
      <c r="D34" s="2207" t="s">
        <v>1849</v>
      </c>
      <c r="E34" s="2206">
        <v>879367.14949666336</v>
      </c>
      <c r="F34" s="2206">
        <v>6936.0716162109948</v>
      </c>
      <c r="G34" s="2206">
        <v>872431.07788045239</v>
      </c>
      <c r="H34" s="2206">
        <v>875026.9567769951</v>
      </c>
      <c r="I34" s="2206">
        <v>5437.2883257542371</v>
      </c>
      <c r="J34" s="2206">
        <v>869589.66845124087</v>
      </c>
      <c r="K34" s="2206">
        <v>961054.57727377792</v>
      </c>
      <c r="L34" s="2206">
        <v>6018.548699767216</v>
      </c>
      <c r="M34" s="2206">
        <v>955036.02857401071</v>
      </c>
      <c r="N34" s="2205">
        <v>-0.32568869922821042</v>
      </c>
      <c r="O34" s="2204">
        <v>9.8260551180365141</v>
      </c>
      <c r="Y34" s="2203"/>
      <c r="Z34" s="2203"/>
      <c r="AA34" s="2203"/>
      <c r="AB34" s="2203"/>
      <c r="AC34" s="2203"/>
      <c r="AD34" s="2203"/>
      <c r="AE34" s="2203"/>
      <c r="AF34" s="2203"/>
      <c r="AG34" s="2203"/>
    </row>
    <row r="35" spans="3:135" s="2148" customFormat="1" ht="25.5" customHeight="1">
      <c r="C35" s="2172" t="s">
        <v>1848</v>
      </c>
      <c r="D35" s="2173" t="s">
        <v>1847</v>
      </c>
      <c r="E35" s="2183">
        <v>92778.059310285855</v>
      </c>
      <c r="F35" s="2183">
        <v>2003.1770000000001</v>
      </c>
      <c r="G35" s="2183">
        <v>90774.882310285859</v>
      </c>
      <c r="H35" s="2183">
        <v>88084.966280497218</v>
      </c>
      <c r="I35" s="2183">
        <v>14.975000000000001</v>
      </c>
      <c r="J35" s="2183">
        <v>88069.991280497212</v>
      </c>
      <c r="K35" s="2183">
        <v>91929.9975590916</v>
      </c>
      <c r="L35" s="2183">
        <v>43.427999999999997</v>
      </c>
      <c r="M35" s="2183">
        <v>91886.5695590916</v>
      </c>
      <c r="N35" s="2182">
        <v>-2.979779164618257</v>
      </c>
      <c r="O35" s="2181">
        <v>4.3335740393556144</v>
      </c>
      <c r="Y35" s="2203"/>
      <c r="Z35" s="2203"/>
      <c r="AA35" s="2203"/>
      <c r="AB35" s="2203"/>
      <c r="AC35" s="2203"/>
      <c r="AD35" s="2203"/>
      <c r="AE35" s="2203"/>
      <c r="AF35" s="2203"/>
      <c r="AG35" s="2203"/>
    </row>
    <row r="36" spans="3:135" s="2148" customFormat="1" ht="25.5" customHeight="1">
      <c r="C36" s="2172" t="s">
        <v>1846</v>
      </c>
      <c r="D36" s="2171" t="s">
        <v>1845</v>
      </c>
      <c r="E36" s="2183">
        <v>61527.525310285848</v>
      </c>
      <c r="F36" s="2183">
        <v>0</v>
      </c>
      <c r="G36" s="2183">
        <v>61527.525310285848</v>
      </c>
      <c r="H36" s="2183">
        <v>57818.004280497218</v>
      </c>
      <c r="I36" s="2183">
        <v>0</v>
      </c>
      <c r="J36" s="2183">
        <v>57818.004280497218</v>
      </c>
      <c r="K36" s="2183">
        <v>58595.109559091594</v>
      </c>
      <c r="L36" s="2183">
        <v>0</v>
      </c>
      <c r="M36" s="2183">
        <v>58595.109559091594</v>
      </c>
      <c r="N36" s="2182">
        <v>-6.029043117013666</v>
      </c>
      <c r="O36" s="2181">
        <v>1.3440541372274684</v>
      </c>
      <c r="Y36" s="2203"/>
      <c r="Z36" s="2203"/>
      <c r="AA36" s="2203"/>
      <c r="AB36" s="2203"/>
      <c r="AC36" s="2203"/>
      <c r="AD36" s="2203"/>
      <c r="AE36" s="2203"/>
      <c r="AF36" s="2203"/>
      <c r="AG36" s="2203"/>
    </row>
    <row r="37" spans="3:135" s="2148" customFormat="1" ht="31.5" customHeight="1">
      <c r="C37" s="2172" t="s">
        <v>1844</v>
      </c>
      <c r="D37" s="2171" t="s">
        <v>1843</v>
      </c>
      <c r="E37" s="2183">
        <v>167.46300000000002</v>
      </c>
      <c r="F37" s="2183">
        <v>9.9849999999999994</v>
      </c>
      <c r="G37" s="2183">
        <v>157.47800000000001</v>
      </c>
      <c r="H37" s="2183">
        <v>2902.8890000000001</v>
      </c>
      <c r="I37" s="2183">
        <v>13.07</v>
      </c>
      <c r="J37" s="2183">
        <v>2889.819</v>
      </c>
      <c r="K37" s="2183">
        <v>423.56299999999999</v>
      </c>
      <c r="L37" s="2183">
        <v>4.835</v>
      </c>
      <c r="M37" s="2183">
        <v>418.72800000000001</v>
      </c>
      <c r="N37" s="2182" t="s">
        <v>95</v>
      </c>
      <c r="O37" s="2181">
        <v>-85.510234378000831</v>
      </c>
      <c r="Y37" s="2203"/>
      <c r="Z37" s="2203"/>
      <c r="AA37" s="2203"/>
      <c r="AB37" s="2203"/>
      <c r="AC37" s="2203"/>
      <c r="AD37" s="2203"/>
      <c r="AE37" s="2203"/>
      <c r="AF37" s="2203"/>
      <c r="AG37" s="2203"/>
    </row>
    <row r="38" spans="3:135" s="2148" customFormat="1" ht="45" customHeight="1">
      <c r="C38" s="2172" t="s">
        <v>1842</v>
      </c>
      <c r="D38" s="2171" t="s">
        <v>1841</v>
      </c>
      <c r="E38" s="2183">
        <v>31083.071</v>
      </c>
      <c r="F38" s="2183">
        <v>0</v>
      </c>
      <c r="G38" s="2183">
        <v>31083.071</v>
      </c>
      <c r="H38" s="2183">
        <v>27364.073</v>
      </c>
      <c r="I38" s="2183">
        <v>0</v>
      </c>
      <c r="J38" s="2183">
        <v>27364.073</v>
      </c>
      <c r="K38" s="2183">
        <v>32911.324999999997</v>
      </c>
      <c r="L38" s="2183">
        <v>0</v>
      </c>
      <c r="M38" s="2183">
        <v>32911.324999999997</v>
      </c>
      <c r="N38" s="2182">
        <v>-11.964705804005016</v>
      </c>
      <c r="O38" s="2181">
        <v>20.272026024780732</v>
      </c>
      <c r="Y38" s="2203"/>
      <c r="Z38" s="2203"/>
      <c r="AA38" s="2203"/>
      <c r="AB38" s="2203"/>
      <c r="AC38" s="2203"/>
      <c r="AD38" s="2203"/>
      <c r="AE38" s="2203"/>
      <c r="AF38" s="2203"/>
      <c r="AG38" s="2203"/>
    </row>
    <row r="39" spans="3:135" s="2148" customFormat="1" ht="31.5" customHeight="1">
      <c r="C39" s="2172" t="s">
        <v>1840</v>
      </c>
      <c r="D39" s="2171" t="s">
        <v>1839</v>
      </c>
      <c r="E39" s="2183">
        <v>0</v>
      </c>
      <c r="F39" s="2183">
        <v>1993.1920000000002</v>
      </c>
      <c r="G39" s="2183">
        <v>-1993.1920000000002</v>
      </c>
      <c r="H39" s="2183">
        <v>0</v>
      </c>
      <c r="I39" s="2183">
        <v>1.9050000000000002</v>
      </c>
      <c r="J39" s="2183">
        <v>-1.9050000000000002</v>
      </c>
      <c r="K39" s="2183">
        <v>0</v>
      </c>
      <c r="L39" s="2183">
        <v>38.592999999999996</v>
      </c>
      <c r="M39" s="2183">
        <v>-38.592999999999996</v>
      </c>
      <c r="N39" s="2182">
        <v>-99.904424661547907</v>
      </c>
      <c r="O39" s="2181" t="s">
        <v>95</v>
      </c>
      <c r="Y39" s="2203"/>
      <c r="Z39" s="2203"/>
      <c r="AA39" s="2203"/>
      <c r="AB39" s="2203"/>
      <c r="AC39" s="2203"/>
      <c r="AD39" s="2203"/>
      <c r="AE39" s="2203"/>
      <c r="AF39" s="2203"/>
      <c r="AG39" s="2203"/>
    </row>
    <row r="40" spans="3:135" s="2155" customFormat="1" ht="42" customHeight="1">
      <c r="C40" s="2175">
        <v>2</v>
      </c>
      <c r="D40" s="2179" t="s">
        <v>1838</v>
      </c>
      <c r="E40" s="2178">
        <v>15458.836799999997</v>
      </c>
      <c r="F40" s="2178">
        <v>0.16500000000000001</v>
      </c>
      <c r="G40" s="2178">
        <v>15458.671799999996</v>
      </c>
      <c r="H40" s="2178">
        <v>14213.854769599999</v>
      </c>
      <c r="I40" s="2178">
        <v>0.67300000000000004</v>
      </c>
      <c r="J40" s="2178">
        <v>14213.181769599998</v>
      </c>
      <c r="K40" s="2178">
        <v>15268.846317525684</v>
      </c>
      <c r="L40" s="2178">
        <v>5.1450000000000005</v>
      </c>
      <c r="M40" s="2178">
        <v>15263.701317525683</v>
      </c>
      <c r="N40" s="2177">
        <v>-8.0569019545391853</v>
      </c>
      <c r="O40" s="2176">
        <v>7.3911638150762293</v>
      </c>
      <c r="P40" s="2148"/>
      <c r="Q40" s="2148"/>
      <c r="R40" s="2148"/>
      <c r="S40" s="2148"/>
      <c r="T40" s="2148"/>
      <c r="U40" s="2148"/>
      <c r="V40" s="2148"/>
      <c r="W40" s="2148"/>
      <c r="X40" s="2148"/>
      <c r="Y40" s="2203"/>
      <c r="Z40" s="2203"/>
      <c r="AA40" s="2203"/>
      <c r="AB40" s="2203"/>
      <c r="AC40" s="2203"/>
      <c r="AD40" s="2203"/>
      <c r="AE40" s="2203"/>
      <c r="AF40" s="2203"/>
      <c r="AG40" s="2203"/>
      <c r="AH40" s="2148"/>
      <c r="AI40" s="2148"/>
      <c r="AJ40" s="2148"/>
      <c r="AK40" s="2148"/>
      <c r="AL40" s="2148"/>
      <c r="AM40" s="2148"/>
      <c r="AN40" s="2148"/>
      <c r="AO40" s="2148"/>
      <c r="AP40" s="2148"/>
      <c r="AQ40" s="2148"/>
      <c r="AR40" s="2148"/>
      <c r="AS40" s="2148"/>
      <c r="AT40" s="2148"/>
      <c r="AU40" s="2148"/>
      <c r="AV40" s="2148"/>
      <c r="AW40" s="2148"/>
      <c r="AX40" s="2148"/>
      <c r="AY40" s="2148"/>
      <c r="AZ40" s="2148"/>
      <c r="BA40" s="2148"/>
      <c r="BB40" s="2148"/>
      <c r="BC40" s="2148"/>
      <c r="BD40" s="2148"/>
      <c r="BE40" s="2148"/>
      <c r="BF40" s="2148"/>
      <c r="BG40" s="2148"/>
      <c r="BH40" s="2148"/>
      <c r="BI40" s="2148"/>
      <c r="BJ40" s="2148"/>
      <c r="BK40" s="2148"/>
      <c r="BL40" s="2148"/>
      <c r="BM40" s="2148"/>
      <c r="BN40" s="2148"/>
      <c r="BO40" s="2148"/>
      <c r="BP40" s="2148"/>
      <c r="BQ40" s="2148"/>
      <c r="BR40" s="2148"/>
      <c r="BS40" s="2148"/>
      <c r="BT40" s="2148"/>
      <c r="BU40" s="2148"/>
      <c r="BV40" s="2148"/>
      <c r="BW40" s="2148"/>
      <c r="BX40" s="2148"/>
      <c r="BY40" s="2148"/>
      <c r="BZ40" s="2148"/>
      <c r="CA40" s="2148"/>
      <c r="CB40" s="2148"/>
      <c r="CC40" s="2148"/>
      <c r="CD40" s="2148"/>
      <c r="CE40" s="2148"/>
      <c r="CF40" s="2148"/>
      <c r="CG40" s="2148"/>
      <c r="CH40" s="2148"/>
      <c r="CI40" s="2148"/>
      <c r="CJ40" s="2148"/>
      <c r="CK40" s="2148"/>
      <c r="CL40" s="2148"/>
      <c r="CM40" s="2148"/>
      <c r="CN40" s="2148"/>
      <c r="CO40" s="2148"/>
      <c r="CP40" s="2148"/>
      <c r="CQ40" s="2148"/>
      <c r="CR40" s="2148"/>
      <c r="CS40" s="2148"/>
      <c r="CT40" s="2148"/>
      <c r="CU40" s="2148"/>
      <c r="CV40" s="2148"/>
      <c r="CW40" s="2148"/>
      <c r="CX40" s="2148"/>
      <c r="CY40" s="2148"/>
      <c r="CZ40" s="2148"/>
      <c r="DA40" s="2148"/>
      <c r="DB40" s="2148"/>
      <c r="DC40" s="2148"/>
      <c r="DD40" s="2148"/>
      <c r="DE40" s="2148"/>
      <c r="DF40" s="2148"/>
      <c r="DG40" s="2148"/>
      <c r="DH40" s="2148"/>
      <c r="DI40" s="2148"/>
      <c r="DJ40" s="2148"/>
      <c r="DK40" s="2148"/>
      <c r="DL40" s="2148"/>
      <c r="DM40" s="2148"/>
      <c r="DN40" s="2148"/>
      <c r="DO40" s="2148"/>
      <c r="DP40" s="2148"/>
      <c r="DQ40" s="2148"/>
      <c r="DR40" s="2148"/>
      <c r="DS40" s="2148"/>
      <c r="DT40" s="2148"/>
      <c r="DU40" s="2148"/>
      <c r="DV40" s="2148"/>
      <c r="DW40" s="2148"/>
      <c r="DX40" s="2148"/>
      <c r="DY40" s="2148"/>
      <c r="DZ40" s="2148"/>
      <c r="EA40" s="2148"/>
      <c r="EB40" s="2148"/>
      <c r="EC40" s="2148"/>
      <c r="ED40" s="2148"/>
      <c r="EE40" s="2148"/>
    </row>
    <row r="41" spans="3:135" s="2155" customFormat="1" ht="75" customHeight="1">
      <c r="C41" s="2202"/>
      <c r="D41" s="2201" t="s">
        <v>1837</v>
      </c>
      <c r="E41" s="2200">
        <v>1396281.8765872272</v>
      </c>
      <c r="F41" s="2200">
        <v>1647793.6046389381</v>
      </c>
      <c r="G41" s="2200">
        <v>-251511.72805171087</v>
      </c>
      <c r="H41" s="2200">
        <v>1334580.677182721</v>
      </c>
      <c r="I41" s="2200">
        <v>1354130.6154990124</v>
      </c>
      <c r="J41" s="2200">
        <v>-19549.938316291431</v>
      </c>
      <c r="K41" s="2200">
        <v>1376375.8898909679</v>
      </c>
      <c r="L41" s="2200">
        <v>1694784.1231038226</v>
      </c>
      <c r="M41" s="2200">
        <v>-318408.23321285471</v>
      </c>
      <c r="N41" s="2199">
        <v>-92.227027157846109</v>
      </c>
      <c r="O41" s="2198" t="s">
        <v>95</v>
      </c>
      <c r="P41" s="2148"/>
      <c r="Q41" s="2148"/>
      <c r="R41" s="2148"/>
      <c r="S41" s="2148"/>
      <c r="T41" s="2148"/>
      <c r="U41" s="2148"/>
      <c r="V41" s="2148"/>
      <c r="W41" s="2148"/>
      <c r="X41" s="2148"/>
      <c r="Y41" s="2188"/>
      <c r="Z41" s="2188"/>
      <c r="AA41" s="2188"/>
      <c r="AB41" s="2188"/>
      <c r="AC41" s="2188"/>
      <c r="AD41" s="2188"/>
      <c r="AE41" s="2188"/>
      <c r="AF41" s="2188"/>
      <c r="AG41" s="2188"/>
      <c r="AH41" s="2148"/>
      <c r="AI41" s="2148"/>
      <c r="AJ41" s="2148"/>
      <c r="AK41" s="2148"/>
      <c r="AL41" s="2148"/>
      <c r="AM41" s="2148"/>
      <c r="AN41" s="2148"/>
      <c r="AO41" s="2148"/>
      <c r="AP41" s="2148"/>
      <c r="AQ41" s="2148"/>
      <c r="AR41" s="2148"/>
      <c r="AS41" s="2148"/>
      <c r="AT41" s="2148"/>
      <c r="AU41" s="2148"/>
      <c r="AV41" s="2148"/>
      <c r="AW41" s="2148"/>
      <c r="AX41" s="2148"/>
      <c r="AY41" s="2148"/>
      <c r="AZ41" s="2148"/>
      <c r="BA41" s="2148"/>
      <c r="BB41" s="2148"/>
      <c r="BC41" s="2148"/>
      <c r="BD41" s="2148"/>
      <c r="BE41" s="2148"/>
      <c r="BF41" s="2148"/>
      <c r="BG41" s="2148"/>
      <c r="BH41" s="2148"/>
      <c r="BI41" s="2148"/>
      <c r="BJ41" s="2148"/>
      <c r="BK41" s="2148"/>
      <c r="BL41" s="2148"/>
      <c r="BM41" s="2148"/>
      <c r="BN41" s="2148"/>
      <c r="BO41" s="2148"/>
      <c r="BP41" s="2148"/>
      <c r="BQ41" s="2148"/>
      <c r="BR41" s="2148"/>
      <c r="BS41" s="2148"/>
      <c r="BT41" s="2148"/>
      <c r="BU41" s="2148"/>
      <c r="BV41" s="2148"/>
      <c r="BW41" s="2148"/>
      <c r="BX41" s="2148"/>
      <c r="BY41" s="2148"/>
      <c r="BZ41" s="2148"/>
      <c r="CA41" s="2148"/>
      <c r="CB41" s="2148"/>
      <c r="CC41" s="2148"/>
      <c r="CD41" s="2148"/>
      <c r="CE41" s="2148"/>
      <c r="CF41" s="2148"/>
      <c r="CG41" s="2148"/>
      <c r="CH41" s="2148"/>
      <c r="CI41" s="2148"/>
      <c r="CJ41" s="2148"/>
      <c r="CK41" s="2148"/>
      <c r="CL41" s="2148"/>
      <c r="CM41" s="2148"/>
      <c r="CN41" s="2148"/>
      <c r="CO41" s="2148"/>
      <c r="CP41" s="2148"/>
      <c r="CQ41" s="2148"/>
      <c r="CR41" s="2148"/>
      <c r="CS41" s="2148"/>
      <c r="CT41" s="2148"/>
      <c r="CU41" s="2148"/>
      <c r="CV41" s="2148"/>
      <c r="CW41" s="2148"/>
      <c r="CX41" s="2148"/>
      <c r="CY41" s="2148"/>
      <c r="CZ41" s="2148"/>
      <c r="DA41" s="2148"/>
      <c r="DB41" s="2148"/>
      <c r="DC41" s="2148"/>
      <c r="DD41" s="2148"/>
      <c r="DE41" s="2148"/>
      <c r="DF41" s="2148"/>
      <c r="DG41" s="2148"/>
      <c r="DH41" s="2148"/>
      <c r="DI41" s="2148"/>
      <c r="DJ41" s="2148"/>
      <c r="DK41" s="2148"/>
      <c r="DL41" s="2148"/>
      <c r="DM41" s="2148"/>
      <c r="DN41" s="2148"/>
      <c r="DO41" s="2148"/>
      <c r="DP41" s="2148"/>
      <c r="DQ41" s="2148"/>
      <c r="DR41" s="2148"/>
      <c r="DS41" s="2148"/>
      <c r="DT41" s="2148"/>
      <c r="DU41" s="2148"/>
      <c r="DV41" s="2148"/>
      <c r="DW41" s="2148"/>
      <c r="DX41" s="2148"/>
      <c r="DY41" s="2148"/>
      <c r="DZ41" s="2148"/>
      <c r="EA41" s="2148"/>
      <c r="EB41" s="2148"/>
      <c r="EC41" s="2148"/>
      <c r="ED41" s="2148"/>
      <c r="EE41" s="2148"/>
    </row>
    <row r="42" spans="3:135" s="2155" customFormat="1" ht="30" customHeight="1">
      <c r="C42" s="2197"/>
      <c r="D42" s="2196"/>
      <c r="E42" s="2195"/>
      <c r="F42" s="2195"/>
      <c r="G42" s="2195"/>
      <c r="H42" s="2195"/>
      <c r="I42" s="2195"/>
      <c r="J42" s="2195"/>
      <c r="K42" s="2195"/>
      <c r="L42" s="2195"/>
      <c r="M42" s="2195"/>
      <c r="N42" s="2194"/>
      <c r="O42" s="2193"/>
      <c r="P42" s="2148"/>
      <c r="Q42" s="2148"/>
      <c r="R42" s="2148"/>
      <c r="S42" s="2148"/>
      <c r="T42" s="2148"/>
      <c r="U42" s="2148"/>
      <c r="V42" s="2148"/>
      <c r="W42" s="2148"/>
      <c r="X42" s="2148"/>
      <c r="Y42" s="2188"/>
      <c r="Z42" s="2188"/>
      <c r="AA42" s="2188"/>
      <c r="AB42" s="2188"/>
      <c r="AC42" s="2188"/>
      <c r="AD42" s="2188"/>
      <c r="AE42" s="2188"/>
      <c r="AF42" s="2188"/>
      <c r="AG42" s="2188"/>
      <c r="AH42" s="2148"/>
      <c r="AI42" s="2148"/>
      <c r="AJ42" s="2148"/>
      <c r="AK42" s="2148"/>
      <c r="AL42" s="2148"/>
      <c r="AM42" s="2148"/>
      <c r="AN42" s="2148"/>
      <c r="AO42" s="2148"/>
      <c r="AP42" s="2148"/>
      <c r="AQ42" s="2148"/>
      <c r="AR42" s="2148"/>
      <c r="AS42" s="2148"/>
      <c r="AT42" s="2148"/>
      <c r="AU42" s="2148"/>
      <c r="AV42" s="2148"/>
      <c r="AW42" s="2148"/>
      <c r="AX42" s="2148"/>
      <c r="AY42" s="2148"/>
      <c r="AZ42" s="2148"/>
      <c r="BA42" s="2148"/>
      <c r="BB42" s="2148"/>
      <c r="BC42" s="2148"/>
      <c r="BD42" s="2148"/>
      <c r="BE42" s="2148"/>
      <c r="BF42" s="2148"/>
      <c r="BG42" s="2148"/>
      <c r="BH42" s="2148"/>
      <c r="BI42" s="2148"/>
      <c r="BJ42" s="2148"/>
      <c r="BK42" s="2148"/>
      <c r="BL42" s="2148"/>
      <c r="BM42" s="2148"/>
      <c r="BN42" s="2148"/>
      <c r="BO42" s="2148"/>
      <c r="BP42" s="2148"/>
      <c r="BQ42" s="2148"/>
      <c r="BR42" s="2148"/>
      <c r="BS42" s="2148"/>
      <c r="BT42" s="2148"/>
      <c r="BU42" s="2148"/>
      <c r="BV42" s="2148"/>
      <c r="BW42" s="2148"/>
      <c r="BX42" s="2148"/>
      <c r="BY42" s="2148"/>
      <c r="BZ42" s="2148"/>
      <c r="CA42" s="2148"/>
      <c r="CB42" s="2148"/>
      <c r="CC42" s="2148"/>
      <c r="CD42" s="2148"/>
      <c r="CE42" s="2148"/>
      <c r="CF42" s="2148"/>
      <c r="CG42" s="2148"/>
      <c r="CH42" s="2148"/>
      <c r="CI42" s="2148"/>
      <c r="CJ42" s="2148"/>
      <c r="CK42" s="2148"/>
      <c r="CL42" s="2148"/>
      <c r="CM42" s="2148"/>
      <c r="CN42" s="2148"/>
      <c r="CO42" s="2148"/>
      <c r="CP42" s="2148"/>
      <c r="CQ42" s="2148"/>
      <c r="CR42" s="2148"/>
      <c r="CS42" s="2148"/>
      <c r="CT42" s="2148"/>
      <c r="CU42" s="2148"/>
      <c r="CV42" s="2148"/>
      <c r="CW42" s="2148"/>
      <c r="CX42" s="2148"/>
      <c r="CY42" s="2148"/>
      <c r="CZ42" s="2148"/>
      <c r="DA42" s="2148"/>
      <c r="DB42" s="2148"/>
      <c r="DC42" s="2148"/>
      <c r="DD42" s="2148"/>
      <c r="DE42" s="2148"/>
      <c r="DF42" s="2148"/>
      <c r="DG42" s="2148"/>
      <c r="DH42" s="2148"/>
      <c r="DI42" s="2148"/>
      <c r="DJ42" s="2148"/>
      <c r="DK42" s="2148"/>
      <c r="DL42" s="2148"/>
      <c r="DM42" s="2148"/>
      <c r="DN42" s="2148"/>
      <c r="DO42" s="2148"/>
      <c r="DP42" s="2148"/>
      <c r="DQ42" s="2148"/>
      <c r="DR42" s="2148"/>
      <c r="DS42" s="2148"/>
      <c r="DT42" s="2148"/>
      <c r="DU42" s="2148"/>
      <c r="DV42" s="2148"/>
      <c r="DW42" s="2148"/>
      <c r="DX42" s="2148"/>
      <c r="DY42" s="2148"/>
      <c r="DZ42" s="2148"/>
      <c r="EA42" s="2148"/>
      <c r="EB42" s="2148"/>
      <c r="EC42" s="2148"/>
      <c r="ED42" s="2148"/>
      <c r="EE42" s="2148"/>
    </row>
    <row r="43" spans="3:135" s="2155" customFormat="1" ht="78">
      <c r="C43" s="2192"/>
      <c r="D43" s="2191"/>
      <c r="E43" s="2190" t="s">
        <v>1836</v>
      </c>
      <c r="F43" s="2190" t="s">
        <v>1835</v>
      </c>
      <c r="G43" s="2189" t="s">
        <v>1834</v>
      </c>
      <c r="H43" s="2190" t="s">
        <v>1836</v>
      </c>
      <c r="I43" s="2190" t="s">
        <v>1835</v>
      </c>
      <c r="J43" s="2189" t="s">
        <v>1834</v>
      </c>
      <c r="K43" s="2190" t="s">
        <v>1836</v>
      </c>
      <c r="L43" s="2190" t="s">
        <v>1835</v>
      </c>
      <c r="M43" s="2189" t="s">
        <v>1834</v>
      </c>
      <c r="N43" s="3352" t="s">
        <v>545</v>
      </c>
      <c r="O43" s="3353"/>
      <c r="P43" s="2148"/>
      <c r="Q43" s="2148"/>
      <c r="R43" s="2148"/>
      <c r="S43" s="2148"/>
      <c r="T43" s="2148"/>
      <c r="U43" s="2148"/>
      <c r="V43" s="2148"/>
      <c r="W43" s="2148"/>
      <c r="X43" s="2148"/>
      <c r="Y43" s="2188"/>
      <c r="Z43" s="2188"/>
      <c r="AA43" s="2188"/>
      <c r="AB43" s="2188"/>
      <c r="AC43" s="2188"/>
      <c r="AD43" s="2188"/>
      <c r="AE43" s="2188"/>
      <c r="AF43" s="2188"/>
      <c r="AG43" s="2188"/>
      <c r="AH43" s="2148"/>
      <c r="AI43" s="2148"/>
      <c r="AJ43" s="2148"/>
      <c r="AK43" s="2148"/>
      <c r="AL43" s="2148"/>
      <c r="AM43" s="2148"/>
      <c r="AN43" s="2148"/>
      <c r="AO43" s="2148"/>
      <c r="AP43" s="2148"/>
      <c r="AQ43" s="2148"/>
      <c r="AR43" s="2148"/>
      <c r="AS43" s="2148"/>
      <c r="AT43" s="2148"/>
      <c r="AU43" s="2148"/>
      <c r="AV43" s="2148"/>
      <c r="AW43" s="2148"/>
      <c r="AX43" s="2148"/>
      <c r="AY43" s="2148"/>
      <c r="AZ43" s="2148"/>
      <c r="BA43" s="2148"/>
      <c r="BB43" s="2148"/>
      <c r="BC43" s="2148"/>
      <c r="BD43" s="2148"/>
      <c r="BE43" s="2148"/>
      <c r="BF43" s="2148"/>
      <c r="BG43" s="2148"/>
      <c r="BH43" s="2148"/>
      <c r="BI43" s="2148"/>
      <c r="BJ43" s="2148"/>
      <c r="BK43" s="2148"/>
      <c r="BL43" s="2148"/>
      <c r="BM43" s="2148"/>
      <c r="BN43" s="2148"/>
      <c r="BO43" s="2148"/>
      <c r="BP43" s="2148"/>
      <c r="BQ43" s="2148"/>
      <c r="BR43" s="2148"/>
      <c r="BS43" s="2148"/>
      <c r="BT43" s="2148"/>
      <c r="BU43" s="2148"/>
      <c r="BV43" s="2148"/>
      <c r="BW43" s="2148"/>
      <c r="BX43" s="2148"/>
      <c r="BY43" s="2148"/>
      <c r="BZ43" s="2148"/>
      <c r="CA43" s="2148"/>
      <c r="CB43" s="2148"/>
      <c r="CC43" s="2148"/>
      <c r="CD43" s="2148"/>
      <c r="CE43" s="2148"/>
      <c r="CF43" s="2148"/>
      <c r="CG43" s="2148"/>
      <c r="CH43" s="2148"/>
      <c r="CI43" s="2148"/>
      <c r="CJ43" s="2148"/>
      <c r="CK43" s="2148"/>
      <c r="CL43" s="2148"/>
      <c r="CM43" s="2148"/>
      <c r="CN43" s="2148"/>
      <c r="CO43" s="2148"/>
      <c r="CP43" s="2148"/>
      <c r="CQ43" s="2148"/>
      <c r="CR43" s="2148"/>
      <c r="CS43" s="2148"/>
      <c r="CT43" s="2148"/>
      <c r="CU43" s="2148"/>
      <c r="CV43" s="2148"/>
      <c r="CW43" s="2148"/>
      <c r="CX43" s="2148"/>
      <c r="CY43" s="2148"/>
      <c r="CZ43" s="2148"/>
      <c r="DA43" s="2148"/>
      <c r="DB43" s="2148"/>
      <c r="DC43" s="2148"/>
      <c r="DD43" s="2148"/>
      <c r="DE43" s="2148"/>
      <c r="DF43" s="2148"/>
      <c r="DG43" s="2148"/>
      <c r="DH43" s="2148"/>
      <c r="DI43" s="2148"/>
      <c r="DJ43" s="2148"/>
      <c r="DK43" s="2148"/>
      <c r="DL43" s="2148"/>
      <c r="DM43" s="2148"/>
      <c r="DN43" s="2148"/>
      <c r="DO43" s="2148"/>
      <c r="DP43" s="2148"/>
      <c r="DQ43" s="2148"/>
      <c r="DR43" s="2148"/>
      <c r="DS43" s="2148"/>
      <c r="DT43" s="2148"/>
      <c r="DU43" s="2148"/>
      <c r="DV43" s="2148"/>
      <c r="DW43" s="2148"/>
      <c r="DX43" s="2148"/>
      <c r="DY43" s="2148"/>
      <c r="DZ43" s="2148"/>
      <c r="EA43" s="2148"/>
      <c r="EB43" s="2148"/>
      <c r="EC43" s="2148"/>
      <c r="ED43" s="2148"/>
      <c r="EE43" s="2148"/>
    </row>
    <row r="44" spans="3:135" s="2155" customFormat="1" ht="26.25" customHeight="1">
      <c r="C44" s="2175">
        <v>3</v>
      </c>
      <c r="D44" s="2179" t="s">
        <v>1833</v>
      </c>
      <c r="E44" s="2178">
        <v>-30170.381839777234</v>
      </c>
      <c r="F44" s="2178">
        <v>123681.94076735435</v>
      </c>
      <c r="G44" s="2178">
        <v>-153852.32260713159</v>
      </c>
      <c r="H44" s="2178">
        <v>321549.04357335425</v>
      </c>
      <c r="I44" s="2178">
        <v>284181.7793054129</v>
      </c>
      <c r="J44" s="2178">
        <v>37367.264267941355</v>
      </c>
      <c r="K44" s="2178">
        <v>13161.057649810986</v>
      </c>
      <c r="L44" s="2178">
        <v>246509.92331478908</v>
      </c>
      <c r="M44" s="2178">
        <v>-233348.86566497808</v>
      </c>
      <c r="N44" s="2177" t="s">
        <v>95</v>
      </c>
      <c r="O44" s="2176" t="s">
        <v>95</v>
      </c>
      <c r="P44" s="2148"/>
      <c r="Q44" s="2148"/>
      <c r="R44" s="2148"/>
      <c r="S44" s="2148"/>
      <c r="T44" s="2148"/>
      <c r="U44" s="2148"/>
      <c r="V44" s="2148"/>
      <c r="W44" s="2148"/>
      <c r="X44" s="2148"/>
      <c r="Y44" s="2156"/>
      <c r="Z44" s="2156"/>
      <c r="AA44" s="2156"/>
      <c r="AB44" s="2156"/>
      <c r="AC44" s="2156"/>
      <c r="AD44" s="2156"/>
      <c r="AE44" s="2156"/>
      <c r="AF44" s="2156"/>
      <c r="AG44" s="2156"/>
      <c r="AH44" s="2148"/>
      <c r="AI44" s="2148"/>
      <c r="AJ44" s="2148"/>
      <c r="AK44" s="2148"/>
      <c r="AL44" s="2148"/>
      <c r="AM44" s="2148"/>
      <c r="AN44" s="2148"/>
      <c r="AO44" s="2148"/>
      <c r="AP44" s="2148"/>
      <c r="AQ44" s="2148"/>
      <c r="AR44" s="2148"/>
      <c r="AS44" s="2148"/>
      <c r="AT44" s="2148"/>
      <c r="AU44" s="2148"/>
      <c r="AV44" s="2148"/>
      <c r="AW44" s="2148"/>
      <c r="AX44" s="2148"/>
      <c r="AY44" s="2148"/>
      <c r="AZ44" s="2148"/>
      <c r="BA44" s="2148"/>
      <c r="BB44" s="2148"/>
      <c r="BC44" s="2148"/>
      <c r="BD44" s="2148"/>
      <c r="BE44" s="2148"/>
      <c r="BF44" s="2148"/>
      <c r="BG44" s="2148"/>
      <c r="BH44" s="2148"/>
      <c r="BI44" s="2148"/>
      <c r="BJ44" s="2148"/>
      <c r="BK44" s="2148"/>
      <c r="BL44" s="2148"/>
      <c r="BM44" s="2148"/>
      <c r="BN44" s="2148"/>
      <c r="BO44" s="2148"/>
      <c r="BP44" s="2148"/>
      <c r="BQ44" s="2148"/>
      <c r="BR44" s="2148"/>
      <c r="BS44" s="2148"/>
      <c r="BT44" s="2148"/>
      <c r="BU44" s="2148"/>
      <c r="BV44" s="2148"/>
      <c r="BW44" s="2148"/>
      <c r="BX44" s="2148"/>
      <c r="BY44" s="2148"/>
      <c r="BZ44" s="2148"/>
      <c r="CA44" s="2148"/>
      <c r="CB44" s="2148"/>
      <c r="CC44" s="2148"/>
      <c r="CD44" s="2148"/>
      <c r="CE44" s="2148"/>
      <c r="CF44" s="2148"/>
      <c r="CG44" s="2148"/>
      <c r="CH44" s="2148"/>
      <c r="CI44" s="2148"/>
      <c r="CJ44" s="2148"/>
      <c r="CK44" s="2148"/>
      <c r="CL44" s="2148"/>
      <c r="CM44" s="2148"/>
      <c r="CN44" s="2148"/>
      <c r="CO44" s="2148"/>
      <c r="CP44" s="2148"/>
      <c r="CQ44" s="2148"/>
      <c r="CR44" s="2148"/>
      <c r="CS44" s="2148"/>
      <c r="CT44" s="2148"/>
      <c r="CU44" s="2148"/>
      <c r="CV44" s="2148"/>
      <c r="CW44" s="2148"/>
      <c r="CX44" s="2148"/>
      <c r="CY44" s="2148"/>
      <c r="CZ44" s="2148"/>
      <c r="DA44" s="2148"/>
      <c r="DB44" s="2148"/>
      <c r="DC44" s="2148"/>
      <c r="DD44" s="2148"/>
      <c r="DE44" s="2148"/>
      <c r="DF44" s="2148"/>
      <c r="DG44" s="2148"/>
      <c r="DH44" s="2148"/>
      <c r="DI44" s="2148"/>
      <c r="DJ44" s="2148"/>
      <c r="DK44" s="2148"/>
      <c r="DL44" s="2148"/>
      <c r="DM44" s="2148"/>
      <c r="DN44" s="2148"/>
      <c r="DO44" s="2148"/>
      <c r="DP44" s="2148"/>
      <c r="DQ44" s="2148"/>
      <c r="DR44" s="2148"/>
      <c r="DS44" s="2148"/>
      <c r="DT44" s="2148"/>
      <c r="DU44" s="2148"/>
      <c r="DV44" s="2148"/>
      <c r="DW44" s="2148"/>
      <c r="DX44" s="2148"/>
      <c r="DY44" s="2148"/>
      <c r="DZ44" s="2148"/>
      <c r="EA44" s="2148"/>
      <c r="EB44" s="2148"/>
      <c r="EC44" s="2148"/>
      <c r="ED44" s="2148"/>
      <c r="EE44" s="2148"/>
    </row>
    <row r="45" spans="3:135" s="2155" customFormat="1" ht="47.25" customHeight="1">
      <c r="C45" s="2175"/>
      <c r="D45" s="2179" t="s">
        <v>1832</v>
      </c>
      <c r="E45" s="2178">
        <v>-30170.381839777234</v>
      </c>
      <c r="F45" s="2178">
        <v>123681.94076735435</v>
      </c>
      <c r="G45" s="2178">
        <v>-153852.32260713159</v>
      </c>
      <c r="H45" s="2178">
        <v>321549.04357335425</v>
      </c>
      <c r="I45" s="2178">
        <v>284181.7793054129</v>
      </c>
      <c r="J45" s="2178">
        <v>37367.264267941355</v>
      </c>
      <c r="K45" s="2178">
        <v>13161.057649810986</v>
      </c>
      <c r="L45" s="2178">
        <v>246509.92331478908</v>
      </c>
      <c r="M45" s="2178">
        <v>-233348.8656649781</v>
      </c>
      <c r="N45" s="2177" t="s">
        <v>95</v>
      </c>
      <c r="O45" s="2176" t="s">
        <v>95</v>
      </c>
      <c r="P45" s="2148"/>
      <c r="Q45" s="2148"/>
      <c r="R45" s="2148"/>
      <c r="S45" s="2148"/>
      <c r="T45" s="2148"/>
      <c r="U45" s="2148"/>
      <c r="V45" s="2148"/>
      <c r="W45" s="2148"/>
      <c r="X45" s="2148"/>
      <c r="Y45" s="2156"/>
      <c r="Z45" s="2156"/>
      <c r="AA45" s="2156"/>
      <c r="AB45" s="2156"/>
      <c r="AC45" s="2156"/>
      <c r="AD45" s="2156"/>
      <c r="AE45" s="2156"/>
      <c r="AF45" s="2156"/>
      <c r="AG45" s="2156"/>
      <c r="AH45" s="2148"/>
      <c r="AI45" s="2148"/>
      <c r="AJ45" s="2148"/>
      <c r="AK45" s="2148"/>
      <c r="AL45" s="2148"/>
      <c r="AM45" s="2148"/>
      <c r="AN45" s="2148"/>
      <c r="AO45" s="2148"/>
      <c r="AP45" s="2148"/>
      <c r="AQ45" s="2148"/>
      <c r="AR45" s="2148"/>
      <c r="AS45" s="2148"/>
      <c r="AT45" s="2148"/>
      <c r="AU45" s="2148"/>
      <c r="AV45" s="2148"/>
      <c r="AW45" s="2148"/>
      <c r="AX45" s="2148"/>
      <c r="AY45" s="2148"/>
      <c r="AZ45" s="2148"/>
      <c r="BA45" s="2148"/>
      <c r="BB45" s="2148"/>
      <c r="BC45" s="2148"/>
      <c r="BD45" s="2148"/>
      <c r="BE45" s="2148"/>
      <c r="BF45" s="2148"/>
      <c r="BG45" s="2148"/>
      <c r="BH45" s="2148"/>
      <c r="BI45" s="2148"/>
      <c r="BJ45" s="2148"/>
      <c r="BK45" s="2148"/>
      <c r="BL45" s="2148"/>
      <c r="BM45" s="2148"/>
      <c r="BN45" s="2148"/>
      <c r="BO45" s="2148"/>
      <c r="BP45" s="2148"/>
      <c r="BQ45" s="2148"/>
      <c r="BR45" s="2148"/>
      <c r="BS45" s="2148"/>
      <c r="BT45" s="2148"/>
      <c r="BU45" s="2148"/>
      <c r="BV45" s="2148"/>
      <c r="BW45" s="2148"/>
      <c r="BX45" s="2148"/>
      <c r="BY45" s="2148"/>
      <c r="BZ45" s="2148"/>
      <c r="CA45" s="2148"/>
      <c r="CB45" s="2148"/>
      <c r="CC45" s="2148"/>
      <c r="CD45" s="2148"/>
      <c r="CE45" s="2148"/>
      <c r="CF45" s="2148"/>
      <c r="CG45" s="2148"/>
      <c r="CH45" s="2148"/>
      <c r="CI45" s="2148"/>
      <c r="CJ45" s="2148"/>
      <c r="CK45" s="2148"/>
      <c r="CL45" s="2148"/>
      <c r="CM45" s="2148"/>
      <c r="CN45" s="2148"/>
      <c r="CO45" s="2148"/>
      <c r="CP45" s="2148"/>
      <c r="CQ45" s="2148"/>
      <c r="CR45" s="2148"/>
      <c r="CS45" s="2148"/>
      <c r="CT45" s="2148"/>
      <c r="CU45" s="2148"/>
      <c r="CV45" s="2148"/>
      <c r="CW45" s="2148"/>
      <c r="CX45" s="2148"/>
      <c r="CY45" s="2148"/>
      <c r="CZ45" s="2148"/>
      <c r="DA45" s="2148"/>
      <c r="DB45" s="2148"/>
      <c r="DC45" s="2148"/>
      <c r="DD45" s="2148"/>
      <c r="DE45" s="2148"/>
      <c r="DF45" s="2148"/>
      <c r="DG45" s="2148"/>
      <c r="DH45" s="2148"/>
      <c r="DI45" s="2148"/>
      <c r="DJ45" s="2148"/>
      <c r="DK45" s="2148"/>
      <c r="DL45" s="2148"/>
      <c r="DM45" s="2148"/>
      <c r="DN45" s="2148"/>
      <c r="DO45" s="2148"/>
      <c r="DP45" s="2148"/>
      <c r="DQ45" s="2148"/>
      <c r="DR45" s="2148"/>
      <c r="DS45" s="2148"/>
      <c r="DT45" s="2148"/>
      <c r="DU45" s="2148"/>
      <c r="DV45" s="2148"/>
      <c r="DW45" s="2148"/>
      <c r="DX45" s="2148"/>
      <c r="DY45" s="2148"/>
      <c r="DZ45" s="2148"/>
      <c r="EA45" s="2148"/>
      <c r="EB45" s="2148"/>
      <c r="EC45" s="2148"/>
      <c r="ED45" s="2148"/>
      <c r="EE45" s="2148"/>
    </row>
    <row r="46" spans="3:135" s="2155" customFormat="1" ht="26.25" customHeight="1">
      <c r="C46" s="2175">
        <v>3.1</v>
      </c>
      <c r="D46" s="2186" t="s">
        <v>1831</v>
      </c>
      <c r="E46" s="2178">
        <v>0</v>
      </c>
      <c r="F46" s="2178">
        <v>13065.175999999998</v>
      </c>
      <c r="G46" s="2178">
        <v>-13065.175999999998</v>
      </c>
      <c r="H46" s="2178">
        <v>0</v>
      </c>
      <c r="I46" s="2178">
        <v>19478.723999999998</v>
      </c>
      <c r="J46" s="2178">
        <v>-19478.723999999998</v>
      </c>
      <c r="K46" s="2178">
        <v>0</v>
      </c>
      <c r="L46" s="2178">
        <v>19512.714999999997</v>
      </c>
      <c r="M46" s="2178">
        <v>-19512.714999999997</v>
      </c>
      <c r="N46" s="2177">
        <v>49.08887564928326</v>
      </c>
      <c r="O46" s="2176">
        <v>0.1745032169458316</v>
      </c>
      <c r="P46" s="2148"/>
      <c r="Q46" s="2148"/>
      <c r="R46" s="2148"/>
      <c r="S46" s="2148"/>
      <c r="T46" s="2148"/>
      <c r="U46" s="2148"/>
      <c r="V46" s="2148"/>
      <c r="W46" s="2148"/>
      <c r="X46" s="2148"/>
      <c r="Y46" s="2156"/>
      <c r="Z46" s="2156"/>
      <c r="AA46" s="2156"/>
      <c r="AB46" s="2156"/>
      <c r="AC46" s="2156"/>
      <c r="AD46" s="2156"/>
      <c r="AE46" s="2156"/>
      <c r="AF46" s="2156"/>
      <c r="AG46" s="2156"/>
      <c r="AH46" s="2148"/>
      <c r="AI46" s="2148"/>
      <c r="AJ46" s="2148"/>
      <c r="AK46" s="2148"/>
      <c r="AL46" s="2148"/>
      <c r="AM46" s="2148"/>
      <c r="AN46" s="2148"/>
      <c r="AO46" s="2148"/>
      <c r="AP46" s="2148"/>
      <c r="AQ46" s="2148"/>
      <c r="AR46" s="2148"/>
      <c r="AS46" s="2148"/>
      <c r="AT46" s="2148"/>
      <c r="AU46" s="2148"/>
      <c r="AV46" s="2148"/>
      <c r="AW46" s="2148"/>
      <c r="AX46" s="2148"/>
      <c r="AY46" s="2148"/>
      <c r="AZ46" s="2148"/>
      <c r="BA46" s="2148"/>
      <c r="BB46" s="2148"/>
      <c r="BC46" s="2148"/>
      <c r="BD46" s="2148"/>
      <c r="BE46" s="2148"/>
      <c r="BF46" s="2148"/>
      <c r="BG46" s="2148"/>
      <c r="BH46" s="2148"/>
      <c r="BI46" s="2148"/>
      <c r="BJ46" s="2148"/>
      <c r="BK46" s="2148"/>
      <c r="BL46" s="2148"/>
      <c r="BM46" s="2148"/>
      <c r="BN46" s="2148"/>
      <c r="BO46" s="2148"/>
      <c r="BP46" s="2148"/>
      <c r="BQ46" s="2148"/>
      <c r="BR46" s="2148"/>
      <c r="BS46" s="2148"/>
      <c r="BT46" s="2148"/>
      <c r="BU46" s="2148"/>
      <c r="BV46" s="2148"/>
      <c r="BW46" s="2148"/>
      <c r="BX46" s="2148"/>
      <c r="BY46" s="2148"/>
      <c r="BZ46" s="2148"/>
      <c r="CA46" s="2148"/>
      <c r="CB46" s="2148"/>
      <c r="CC46" s="2148"/>
      <c r="CD46" s="2148"/>
      <c r="CE46" s="2148"/>
      <c r="CF46" s="2148"/>
      <c r="CG46" s="2148"/>
      <c r="CH46" s="2148"/>
      <c r="CI46" s="2148"/>
      <c r="CJ46" s="2148"/>
      <c r="CK46" s="2148"/>
      <c r="CL46" s="2148"/>
      <c r="CM46" s="2148"/>
      <c r="CN46" s="2148"/>
      <c r="CO46" s="2148"/>
      <c r="CP46" s="2148"/>
      <c r="CQ46" s="2148"/>
      <c r="CR46" s="2148"/>
      <c r="CS46" s="2148"/>
      <c r="CT46" s="2148"/>
      <c r="CU46" s="2148"/>
      <c r="CV46" s="2148"/>
      <c r="CW46" s="2148"/>
      <c r="CX46" s="2148"/>
      <c r="CY46" s="2148"/>
      <c r="CZ46" s="2148"/>
      <c r="DA46" s="2148"/>
      <c r="DB46" s="2148"/>
      <c r="DC46" s="2148"/>
      <c r="DD46" s="2148"/>
      <c r="DE46" s="2148"/>
      <c r="DF46" s="2148"/>
      <c r="DG46" s="2148"/>
      <c r="DH46" s="2148"/>
      <c r="DI46" s="2148"/>
      <c r="DJ46" s="2148"/>
      <c r="DK46" s="2148"/>
      <c r="DL46" s="2148"/>
      <c r="DM46" s="2148"/>
      <c r="DN46" s="2148"/>
      <c r="DO46" s="2148"/>
      <c r="DP46" s="2148"/>
      <c r="DQ46" s="2148"/>
      <c r="DR46" s="2148"/>
      <c r="DS46" s="2148"/>
      <c r="DT46" s="2148"/>
      <c r="DU46" s="2148"/>
      <c r="DV46" s="2148"/>
      <c r="DW46" s="2148"/>
      <c r="DX46" s="2148"/>
      <c r="DY46" s="2148"/>
      <c r="DZ46" s="2148"/>
      <c r="EA46" s="2148"/>
      <c r="EB46" s="2148"/>
      <c r="EC46" s="2148"/>
      <c r="ED46" s="2148"/>
      <c r="EE46" s="2148"/>
    </row>
    <row r="47" spans="3:135" s="2155" customFormat="1" ht="26.25" customHeight="1">
      <c r="C47" s="2175" t="s">
        <v>1830</v>
      </c>
      <c r="D47" s="2173" t="s">
        <v>1829</v>
      </c>
      <c r="E47" s="2183">
        <v>0</v>
      </c>
      <c r="F47" s="2183">
        <v>16647.292999999998</v>
      </c>
      <c r="G47" s="2183">
        <v>-16647.292999999998</v>
      </c>
      <c r="H47" s="2183">
        <v>0</v>
      </c>
      <c r="I47" s="2183">
        <v>19678.481</v>
      </c>
      <c r="J47" s="2183">
        <v>-19678.481</v>
      </c>
      <c r="K47" s="2183">
        <v>0</v>
      </c>
      <c r="L47" s="2183">
        <v>19909.377999999997</v>
      </c>
      <c r="M47" s="2183">
        <v>-19909.377999999997</v>
      </c>
      <c r="N47" s="2182">
        <v>18.208293684745037</v>
      </c>
      <c r="O47" s="2181">
        <v>1.1733476786140118</v>
      </c>
      <c r="P47" s="2148"/>
      <c r="Q47" s="2148"/>
      <c r="R47" s="2148"/>
      <c r="S47" s="2148"/>
      <c r="T47" s="2148"/>
      <c r="U47" s="2148"/>
      <c r="V47" s="2148"/>
      <c r="W47" s="2148"/>
      <c r="X47" s="2148"/>
      <c r="Y47" s="2156"/>
      <c r="Z47" s="2156"/>
      <c r="AA47" s="2156"/>
      <c r="AB47" s="2156"/>
      <c r="AC47" s="2156"/>
      <c r="AD47" s="2156"/>
      <c r="AE47" s="2156"/>
      <c r="AF47" s="2156"/>
      <c r="AG47" s="2156"/>
      <c r="AH47" s="2148"/>
      <c r="AI47" s="2148"/>
      <c r="AJ47" s="2148"/>
      <c r="AK47" s="2148"/>
      <c r="AL47" s="2148"/>
      <c r="AM47" s="2148"/>
      <c r="AN47" s="2148"/>
      <c r="AO47" s="2148"/>
      <c r="AP47" s="2148"/>
      <c r="AQ47" s="2148"/>
      <c r="AR47" s="2148"/>
      <c r="AS47" s="2148"/>
      <c r="AT47" s="2148"/>
      <c r="AU47" s="2148"/>
      <c r="AV47" s="2148"/>
      <c r="AW47" s="2148"/>
      <c r="AX47" s="2148"/>
      <c r="AY47" s="2148"/>
      <c r="AZ47" s="2148"/>
      <c r="BA47" s="2148"/>
      <c r="BB47" s="2148"/>
      <c r="BC47" s="2148"/>
      <c r="BD47" s="2148"/>
      <c r="BE47" s="2148"/>
      <c r="BF47" s="2148"/>
      <c r="BG47" s="2148"/>
      <c r="BH47" s="2148"/>
      <c r="BI47" s="2148"/>
      <c r="BJ47" s="2148"/>
      <c r="BK47" s="2148"/>
      <c r="BL47" s="2148"/>
      <c r="BM47" s="2148"/>
      <c r="BN47" s="2148"/>
      <c r="BO47" s="2148"/>
      <c r="BP47" s="2148"/>
      <c r="BQ47" s="2148"/>
      <c r="BR47" s="2148"/>
      <c r="BS47" s="2148"/>
      <c r="BT47" s="2148"/>
      <c r="BU47" s="2148"/>
      <c r="BV47" s="2148"/>
      <c r="BW47" s="2148"/>
      <c r="BX47" s="2148"/>
      <c r="BY47" s="2148"/>
      <c r="BZ47" s="2148"/>
      <c r="CA47" s="2148"/>
      <c r="CB47" s="2148"/>
      <c r="CC47" s="2148"/>
      <c r="CD47" s="2148"/>
      <c r="CE47" s="2148"/>
      <c r="CF47" s="2148"/>
      <c r="CG47" s="2148"/>
      <c r="CH47" s="2148"/>
      <c r="CI47" s="2148"/>
      <c r="CJ47" s="2148"/>
      <c r="CK47" s="2148"/>
      <c r="CL47" s="2148"/>
      <c r="CM47" s="2148"/>
      <c r="CN47" s="2148"/>
      <c r="CO47" s="2148"/>
      <c r="CP47" s="2148"/>
      <c r="CQ47" s="2148"/>
      <c r="CR47" s="2148"/>
      <c r="CS47" s="2148"/>
      <c r="CT47" s="2148"/>
      <c r="CU47" s="2148"/>
      <c r="CV47" s="2148"/>
      <c r="CW47" s="2148"/>
      <c r="CX47" s="2148"/>
      <c r="CY47" s="2148"/>
      <c r="CZ47" s="2148"/>
      <c r="DA47" s="2148"/>
      <c r="DB47" s="2148"/>
      <c r="DC47" s="2148"/>
      <c r="DD47" s="2148"/>
      <c r="DE47" s="2148"/>
      <c r="DF47" s="2148"/>
      <c r="DG47" s="2148"/>
      <c r="DH47" s="2148"/>
      <c r="DI47" s="2148"/>
      <c r="DJ47" s="2148"/>
      <c r="DK47" s="2148"/>
      <c r="DL47" s="2148"/>
      <c r="DM47" s="2148"/>
      <c r="DN47" s="2148"/>
      <c r="DO47" s="2148"/>
      <c r="DP47" s="2148"/>
      <c r="DQ47" s="2148"/>
      <c r="DR47" s="2148"/>
      <c r="DS47" s="2148"/>
      <c r="DT47" s="2148"/>
      <c r="DU47" s="2148"/>
      <c r="DV47" s="2148"/>
      <c r="DW47" s="2148"/>
      <c r="DX47" s="2148"/>
      <c r="DY47" s="2148"/>
      <c r="DZ47" s="2148"/>
      <c r="EA47" s="2148"/>
      <c r="EB47" s="2148"/>
      <c r="EC47" s="2148"/>
      <c r="ED47" s="2148"/>
      <c r="EE47" s="2148"/>
    </row>
    <row r="48" spans="3:135" s="2155" customFormat="1" ht="26.25" customHeight="1">
      <c r="C48" s="2175" t="s">
        <v>1828</v>
      </c>
      <c r="D48" s="2173" t="s">
        <v>1827</v>
      </c>
      <c r="E48" s="2183">
        <v>0</v>
      </c>
      <c r="F48" s="2183">
        <v>-3582.1169999999997</v>
      </c>
      <c r="G48" s="2183">
        <v>3582.1169999999997</v>
      </c>
      <c r="H48" s="2183">
        <v>0</v>
      </c>
      <c r="I48" s="2183">
        <v>-199.75700000000001</v>
      </c>
      <c r="J48" s="2183">
        <v>199.75700000000001</v>
      </c>
      <c r="K48" s="2183">
        <v>0</v>
      </c>
      <c r="L48" s="2183">
        <v>-396.66300000000001</v>
      </c>
      <c r="M48" s="2183">
        <v>396.66300000000001</v>
      </c>
      <c r="N48" s="2182">
        <v>-94.423493146650429</v>
      </c>
      <c r="O48" s="2181">
        <v>98.572765910581353</v>
      </c>
      <c r="P48" s="2148"/>
      <c r="Q48" s="2148"/>
      <c r="R48" s="2148"/>
      <c r="S48" s="2148"/>
      <c r="T48" s="2148"/>
      <c r="U48" s="2148"/>
      <c r="V48" s="2148"/>
      <c r="W48" s="2148"/>
      <c r="X48" s="2148"/>
      <c r="Y48" s="2156"/>
      <c r="Z48" s="2156"/>
      <c r="AA48" s="2156"/>
      <c r="AB48" s="2156"/>
      <c r="AC48" s="2156"/>
      <c r="AD48" s="2156"/>
      <c r="AE48" s="2156"/>
      <c r="AF48" s="2156"/>
      <c r="AG48" s="2156"/>
      <c r="AH48" s="2148"/>
      <c r="AI48" s="2148"/>
      <c r="AJ48" s="2148"/>
      <c r="AK48" s="2148"/>
      <c r="AL48" s="2148"/>
      <c r="AM48" s="2148"/>
      <c r="AN48" s="2148"/>
      <c r="AO48" s="2148"/>
      <c r="AP48" s="2148"/>
      <c r="AQ48" s="2148"/>
      <c r="AR48" s="2148"/>
      <c r="AS48" s="2148"/>
      <c r="AT48" s="2148"/>
      <c r="AU48" s="2148"/>
      <c r="AV48" s="2148"/>
      <c r="AW48" s="2148"/>
      <c r="AX48" s="2148"/>
      <c r="AY48" s="2148"/>
      <c r="AZ48" s="2148"/>
      <c r="BA48" s="2148"/>
      <c r="BB48" s="2148"/>
      <c r="BC48" s="2148"/>
      <c r="BD48" s="2148"/>
      <c r="BE48" s="2148"/>
      <c r="BF48" s="2148"/>
      <c r="BG48" s="2148"/>
      <c r="BH48" s="2148"/>
      <c r="BI48" s="2148"/>
      <c r="BJ48" s="2148"/>
      <c r="BK48" s="2148"/>
      <c r="BL48" s="2148"/>
      <c r="BM48" s="2148"/>
      <c r="BN48" s="2148"/>
      <c r="BO48" s="2148"/>
      <c r="BP48" s="2148"/>
      <c r="BQ48" s="2148"/>
      <c r="BR48" s="2148"/>
      <c r="BS48" s="2148"/>
      <c r="BT48" s="2148"/>
      <c r="BU48" s="2148"/>
      <c r="BV48" s="2148"/>
      <c r="BW48" s="2148"/>
      <c r="BX48" s="2148"/>
      <c r="BY48" s="2148"/>
      <c r="BZ48" s="2148"/>
      <c r="CA48" s="2148"/>
      <c r="CB48" s="2148"/>
      <c r="CC48" s="2148"/>
      <c r="CD48" s="2148"/>
      <c r="CE48" s="2148"/>
      <c r="CF48" s="2148"/>
      <c r="CG48" s="2148"/>
      <c r="CH48" s="2148"/>
      <c r="CI48" s="2148"/>
      <c r="CJ48" s="2148"/>
      <c r="CK48" s="2148"/>
      <c r="CL48" s="2148"/>
      <c r="CM48" s="2148"/>
      <c r="CN48" s="2148"/>
      <c r="CO48" s="2148"/>
      <c r="CP48" s="2148"/>
      <c r="CQ48" s="2148"/>
      <c r="CR48" s="2148"/>
      <c r="CS48" s="2148"/>
      <c r="CT48" s="2148"/>
      <c r="CU48" s="2148"/>
      <c r="CV48" s="2148"/>
      <c r="CW48" s="2148"/>
      <c r="CX48" s="2148"/>
      <c r="CY48" s="2148"/>
      <c r="CZ48" s="2148"/>
      <c r="DA48" s="2148"/>
      <c r="DB48" s="2148"/>
      <c r="DC48" s="2148"/>
      <c r="DD48" s="2148"/>
      <c r="DE48" s="2148"/>
      <c r="DF48" s="2148"/>
      <c r="DG48" s="2148"/>
      <c r="DH48" s="2148"/>
      <c r="DI48" s="2148"/>
      <c r="DJ48" s="2148"/>
      <c r="DK48" s="2148"/>
      <c r="DL48" s="2148"/>
      <c r="DM48" s="2148"/>
      <c r="DN48" s="2148"/>
      <c r="DO48" s="2148"/>
      <c r="DP48" s="2148"/>
      <c r="DQ48" s="2148"/>
      <c r="DR48" s="2148"/>
      <c r="DS48" s="2148"/>
      <c r="DT48" s="2148"/>
      <c r="DU48" s="2148"/>
      <c r="DV48" s="2148"/>
      <c r="DW48" s="2148"/>
      <c r="DX48" s="2148"/>
      <c r="DY48" s="2148"/>
      <c r="DZ48" s="2148"/>
      <c r="EA48" s="2148"/>
      <c r="EB48" s="2148"/>
      <c r="EC48" s="2148"/>
      <c r="ED48" s="2148"/>
      <c r="EE48" s="2148"/>
    </row>
    <row r="49" spans="3:135" s="2187" customFormat="1" ht="26.25" customHeight="1">
      <c r="C49" s="2175">
        <v>3.2</v>
      </c>
      <c r="D49" s="2186" t="s">
        <v>1826</v>
      </c>
      <c r="E49" s="2178">
        <v>0</v>
      </c>
      <c r="F49" s="2178">
        <v>0</v>
      </c>
      <c r="G49" s="2178">
        <v>0</v>
      </c>
      <c r="H49" s="2178">
        <v>0</v>
      </c>
      <c r="I49" s="2178">
        <v>0</v>
      </c>
      <c r="J49" s="2178">
        <v>0</v>
      </c>
      <c r="K49" s="2178">
        <v>0</v>
      </c>
      <c r="L49" s="2178">
        <v>0</v>
      </c>
      <c r="M49" s="2178">
        <v>0</v>
      </c>
      <c r="N49" s="2177" t="s">
        <v>95</v>
      </c>
      <c r="O49" s="2176" t="s">
        <v>95</v>
      </c>
      <c r="P49" s="2148"/>
      <c r="Q49" s="2148"/>
      <c r="R49" s="2148"/>
      <c r="S49" s="2148"/>
      <c r="T49" s="2148"/>
      <c r="U49" s="2148"/>
      <c r="V49" s="2148"/>
      <c r="W49" s="2148"/>
      <c r="X49" s="2148"/>
      <c r="Y49" s="2156"/>
      <c r="Z49" s="2156"/>
      <c r="AA49" s="2156"/>
      <c r="AB49" s="2156"/>
      <c r="AC49" s="2156"/>
      <c r="AD49" s="2156"/>
      <c r="AE49" s="2156"/>
      <c r="AF49" s="2156"/>
      <c r="AG49" s="2156"/>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8"/>
      <c r="BC49" s="2148"/>
      <c r="BD49" s="2148"/>
      <c r="BE49" s="2148"/>
      <c r="BF49" s="2148"/>
      <c r="BG49" s="2148"/>
      <c r="BH49" s="2148"/>
      <c r="BI49" s="2148"/>
      <c r="BJ49" s="2148"/>
      <c r="BK49" s="2148"/>
      <c r="BL49" s="2148"/>
      <c r="BM49" s="2148"/>
      <c r="BN49" s="2148"/>
      <c r="BO49" s="2148"/>
      <c r="BP49" s="2148"/>
      <c r="BQ49" s="2148"/>
      <c r="BR49" s="2148"/>
      <c r="BS49" s="2148"/>
      <c r="BT49" s="2148"/>
      <c r="BU49" s="2148"/>
      <c r="BV49" s="2148"/>
      <c r="BW49" s="2148"/>
      <c r="BX49" s="2148"/>
      <c r="BY49" s="2148"/>
      <c r="BZ49" s="2148"/>
      <c r="CA49" s="2148"/>
      <c r="CB49" s="2148"/>
      <c r="CC49" s="2148"/>
      <c r="CD49" s="2148"/>
      <c r="CE49" s="2148"/>
      <c r="CF49" s="2148"/>
      <c r="CG49" s="2148"/>
      <c r="CH49" s="2148"/>
      <c r="CI49" s="2148"/>
      <c r="CJ49" s="2148"/>
      <c r="CK49" s="2148"/>
      <c r="CL49" s="2148"/>
      <c r="CM49" s="2148"/>
      <c r="CN49" s="2148"/>
      <c r="CO49" s="2148"/>
      <c r="CP49" s="2148"/>
      <c r="CQ49" s="2148"/>
      <c r="CR49" s="2148"/>
      <c r="CS49" s="2148"/>
      <c r="CT49" s="2148"/>
      <c r="CU49" s="2148"/>
      <c r="CV49" s="2148"/>
      <c r="CW49" s="2148"/>
      <c r="CX49" s="2148"/>
      <c r="CY49" s="2148"/>
      <c r="CZ49" s="2148"/>
      <c r="DA49" s="2148"/>
      <c r="DB49" s="2148"/>
      <c r="DC49" s="2148"/>
      <c r="DD49" s="2148"/>
      <c r="DE49" s="2148"/>
      <c r="DF49" s="2148"/>
      <c r="DG49" s="2148"/>
      <c r="DH49" s="2148"/>
      <c r="DI49" s="2148"/>
      <c r="DJ49" s="2148"/>
      <c r="DK49" s="2148"/>
      <c r="DL49" s="2148"/>
      <c r="DM49" s="2148"/>
      <c r="DN49" s="2148"/>
      <c r="DO49" s="2148"/>
      <c r="DP49" s="2148"/>
      <c r="DQ49" s="2148"/>
      <c r="DR49" s="2148"/>
      <c r="DS49" s="2148"/>
      <c r="DT49" s="2148"/>
      <c r="DU49" s="2148"/>
      <c r="DV49" s="2148"/>
      <c r="DW49" s="2148"/>
      <c r="DX49" s="2148"/>
      <c r="DY49" s="2148"/>
      <c r="DZ49" s="2148"/>
      <c r="EA49" s="2148"/>
      <c r="EB49" s="2148"/>
      <c r="EC49" s="2148"/>
      <c r="ED49" s="2148"/>
      <c r="EE49" s="2148"/>
    </row>
    <row r="50" spans="3:135" s="2155" customFormat="1" ht="26.25" customHeight="1">
      <c r="C50" s="2175">
        <v>3.3</v>
      </c>
      <c r="D50" s="2186" t="s">
        <v>1825</v>
      </c>
      <c r="E50" s="2178">
        <v>27473.786572441415</v>
      </c>
      <c r="F50" s="2178">
        <v>110616.76476735435</v>
      </c>
      <c r="G50" s="2178">
        <v>-83142.978194912939</v>
      </c>
      <c r="H50" s="2178">
        <v>6304.3754938730153</v>
      </c>
      <c r="I50" s="2178">
        <v>264703.05530541291</v>
      </c>
      <c r="J50" s="2178">
        <v>-258398.67981153989</v>
      </c>
      <c r="K50" s="2178">
        <v>15838.098568321309</v>
      </c>
      <c r="L50" s="2178">
        <v>226997.20831478908</v>
      </c>
      <c r="M50" s="2178">
        <v>-211159.10974646776</v>
      </c>
      <c r="N50" s="2177">
        <v>210.78833765826045</v>
      </c>
      <c r="O50" s="2176">
        <v>-18.281660765266206</v>
      </c>
      <c r="P50" s="2148"/>
      <c r="Q50" s="2148"/>
      <c r="R50" s="2148"/>
      <c r="S50" s="2148"/>
      <c r="T50" s="2148"/>
      <c r="U50" s="2148"/>
      <c r="V50" s="2148"/>
      <c r="W50" s="2148"/>
      <c r="X50" s="2148"/>
      <c r="Y50" s="2156"/>
      <c r="Z50" s="2156"/>
      <c r="AA50" s="2156"/>
      <c r="AB50" s="2156"/>
      <c r="AC50" s="2156"/>
      <c r="AD50" s="2156"/>
      <c r="AE50" s="2156"/>
      <c r="AF50" s="2156"/>
      <c r="AG50" s="2156"/>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8"/>
      <c r="BC50" s="2148"/>
      <c r="BD50" s="2148"/>
      <c r="BE50" s="2148"/>
      <c r="BF50" s="2148"/>
      <c r="BG50" s="2148"/>
      <c r="BH50" s="2148"/>
      <c r="BI50" s="2148"/>
      <c r="BJ50" s="2148"/>
      <c r="BK50" s="2148"/>
      <c r="BL50" s="2148"/>
      <c r="BM50" s="2148"/>
      <c r="BN50" s="2148"/>
      <c r="BO50" s="2148"/>
      <c r="BP50" s="2148"/>
      <c r="BQ50" s="2148"/>
      <c r="BR50" s="2148"/>
      <c r="BS50" s="2148"/>
      <c r="BT50" s="2148"/>
      <c r="BU50" s="2148"/>
      <c r="BV50" s="2148"/>
      <c r="BW50" s="2148"/>
      <c r="BX50" s="2148"/>
      <c r="BY50" s="2148"/>
      <c r="BZ50" s="2148"/>
      <c r="CA50" s="2148"/>
      <c r="CB50" s="2148"/>
      <c r="CC50" s="2148"/>
      <c r="CD50" s="2148"/>
      <c r="CE50" s="2148"/>
      <c r="CF50" s="2148"/>
      <c r="CG50" s="2148"/>
      <c r="CH50" s="2148"/>
      <c r="CI50" s="2148"/>
      <c r="CJ50" s="2148"/>
      <c r="CK50" s="2148"/>
      <c r="CL50" s="2148"/>
      <c r="CM50" s="2148"/>
      <c r="CN50" s="2148"/>
      <c r="CO50" s="2148"/>
      <c r="CP50" s="2148"/>
      <c r="CQ50" s="2148"/>
      <c r="CR50" s="2148"/>
      <c r="CS50" s="2148"/>
      <c r="CT50" s="2148"/>
      <c r="CU50" s="2148"/>
      <c r="CV50" s="2148"/>
      <c r="CW50" s="2148"/>
      <c r="CX50" s="2148"/>
      <c r="CY50" s="2148"/>
      <c r="CZ50" s="2148"/>
      <c r="DA50" s="2148"/>
      <c r="DB50" s="2148"/>
      <c r="DC50" s="2148"/>
      <c r="DD50" s="2148"/>
      <c r="DE50" s="2148"/>
      <c r="DF50" s="2148"/>
      <c r="DG50" s="2148"/>
      <c r="DH50" s="2148"/>
      <c r="DI50" s="2148"/>
      <c r="DJ50" s="2148"/>
      <c r="DK50" s="2148"/>
      <c r="DL50" s="2148"/>
      <c r="DM50" s="2148"/>
      <c r="DN50" s="2148"/>
      <c r="DO50" s="2148"/>
      <c r="DP50" s="2148"/>
      <c r="DQ50" s="2148"/>
      <c r="DR50" s="2148"/>
      <c r="DS50" s="2148"/>
      <c r="DT50" s="2148"/>
      <c r="DU50" s="2148"/>
      <c r="DV50" s="2148"/>
      <c r="DW50" s="2148"/>
      <c r="DX50" s="2148"/>
      <c r="DY50" s="2148"/>
      <c r="DZ50" s="2148"/>
      <c r="EA50" s="2148"/>
      <c r="EB50" s="2148"/>
      <c r="EC50" s="2148"/>
      <c r="ED50" s="2148"/>
      <c r="EE50" s="2148"/>
    </row>
    <row r="51" spans="3:135" s="2155" customFormat="1" ht="26.25" customHeight="1">
      <c r="C51" s="2175" t="s">
        <v>1824</v>
      </c>
      <c r="D51" s="2173" t="s">
        <v>1743</v>
      </c>
      <c r="E51" s="2183">
        <v>0</v>
      </c>
      <c r="F51" s="2183">
        <v>10637.602281263353</v>
      </c>
      <c r="G51" s="2183">
        <v>-10637.602281263353</v>
      </c>
      <c r="H51" s="2183">
        <v>0</v>
      </c>
      <c r="I51" s="2183">
        <v>33706.176485292533</v>
      </c>
      <c r="J51" s="2183">
        <v>-33706.176485292533</v>
      </c>
      <c r="K51" s="2183">
        <v>0</v>
      </c>
      <c r="L51" s="2183">
        <v>-3903.7558898304214</v>
      </c>
      <c r="M51" s="2183">
        <v>3903.7558898304214</v>
      </c>
      <c r="N51" s="2182">
        <v>216.85877695071608</v>
      </c>
      <c r="O51" s="2181" t="s">
        <v>95</v>
      </c>
      <c r="P51" s="2148"/>
      <c r="Q51" s="2148"/>
      <c r="R51" s="2148"/>
      <c r="S51" s="2148"/>
      <c r="T51" s="2148"/>
      <c r="U51" s="2148"/>
      <c r="V51" s="2148"/>
      <c r="W51" s="2148"/>
      <c r="X51" s="2148"/>
      <c r="Y51" s="2156"/>
      <c r="Z51" s="2156"/>
      <c r="AA51" s="2156"/>
      <c r="AB51" s="2156"/>
      <c r="AC51" s="2156"/>
      <c r="AD51" s="2156"/>
      <c r="AE51" s="2156"/>
      <c r="AF51" s="2156"/>
      <c r="AG51" s="2156"/>
      <c r="AH51" s="2148"/>
      <c r="AI51" s="2148"/>
      <c r="AJ51" s="2148"/>
      <c r="AK51" s="2148"/>
      <c r="AL51" s="2148"/>
      <c r="AM51" s="2148"/>
      <c r="AN51" s="2148"/>
      <c r="AO51" s="2148"/>
      <c r="AP51" s="2148"/>
      <c r="AQ51" s="2148"/>
      <c r="AR51" s="2148"/>
      <c r="AS51" s="2148"/>
      <c r="AT51" s="2148"/>
      <c r="AU51" s="2148"/>
      <c r="AV51" s="2148"/>
      <c r="AW51" s="2148"/>
      <c r="AX51" s="2148"/>
      <c r="AY51" s="2148"/>
      <c r="AZ51" s="2148"/>
      <c r="BA51" s="2148"/>
      <c r="BB51" s="2148"/>
      <c r="BC51" s="2148"/>
      <c r="BD51" s="2148"/>
      <c r="BE51" s="2148"/>
      <c r="BF51" s="2148"/>
      <c r="BG51" s="2148"/>
      <c r="BH51" s="2148"/>
      <c r="BI51" s="2148"/>
      <c r="BJ51" s="2148"/>
      <c r="BK51" s="2148"/>
      <c r="BL51" s="2148"/>
      <c r="BM51" s="2148"/>
      <c r="BN51" s="2148"/>
      <c r="BO51" s="2148"/>
      <c r="BP51" s="2148"/>
      <c r="BQ51" s="2148"/>
      <c r="BR51" s="2148"/>
      <c r="BS51" s="2148"/>
      <c r="BT51" s="2148"/>
      <c r="BU51" s="2148"/>
      <c r="BV51" s="2148"/>
      <c r="BW51" s="2148"/>
      <c r="BX51" s="2148"/>
      <c r="BY51" s="2148"/>
      <c r="BZ51" s="2148"/>
      <c r="CA51" s="2148"/>
      <c r="CB51" s="2148"/>
      <c r="CC51" s="2148"/>
      <c r="CD51" s="2148"/>
      <c r="CE51" s="2148"/>
      <c r="CF51" s="2148"/>
      <c r="CG51" s="2148"/>
      <c r="CH51" s="2148"/>
      <c r="CI51" s="2148"/>
      <c r="CJ51" s="2148"/>
      <c r="CK51" s="2148"/>
      <c r="CL51" s="2148"/>
      <c r="CM51" s="2148"/>
      <c r="CN51" s="2148"/>
      <c r="CO51" s="2148"/>
      <c r="CP51" s="2148"/>
      <c r="CQ51" s="2148"/>
      <c r="CR51" s="2148"/>
      <c r="CS51" s="2148"/>
      <c r="CT51" s="2148"/>
      <c r="CU51" s="2148"/>
      <c r="CV51" s="2148"/>
      <c r="CW51" s="2148"/>
      <c r="CX51" s="2148"/>
      <c r="CY51" s="2148"/>
      <c r="CZ51" s="2148"/>
      <c r="DA51" s="2148"/>
      <c r="DB51" s="2148"/>
      <c r="DC51" s="2148"/>
      <c r="DD51" s="2148"/>
      <c r="DE51" s="2148"/>
      <c r="DF51" s="2148"/>
      <c r="DG51" s="2148"/>
      <c r="DH51" s="2148"/>
      <c r="DI51" s="2148"/>
      <c r="DJ51" s="2148"/>
      <c r="DK51" s="2148"/>
      <c r="DL51" s="2148"/>
      <c r="DM51" s="2148"/>
      <c r="DN51" s="2148"/>
      <c r="DO51" s="2148"/>
      <c r="DP51" s="2148"/>
      <c r="DQ51" s="2148"/>
      <c r="DR51" s="2148"/>
      <c r="DS51" s="2148"/>
      <c r="DT51" s="2148"/>
      <c r="DU51" s="2148"/>
      <c r="DV51" s="2148"/>
      <c r="DW51" s="2148"/>
      <c r="DX51" s="2148"/>
      <c r="DY51" s="2148"/>
      <c r="DZ51" s="2148"/>
      <c r="EA51" s="2148"/>
      <c r="EB51" s="2148"/>
      <c r="EC51" s="2148"/>
      <c r="ED51" s="2148"/>
      <c r="EE51" s="2148"/>
    </row>
    <row r="52" spans="3:135" s="2148" customFormat="1" ht="26.25" customHeight="1">
      <c r="C52" s="2175" t="s">
        <v>1823</v>
      </c>
      <c r="D52" s="2185" t="s">
        <v>1789</v>
      </c>
      <c r="E52" s="2170">
        <v>0</v>
      </c>
      <c r="F52" s="2170">
        <v>27.134633059999473</v>
      </c>
      <c r="G52" s="2170">
        <v>-27.134633059999473</v>
      </c>
      <c r="H52" s="2170">
        <v>0</v>
      </c>
      <c r="I52" s="2170">
        <v>25.994724239999769</v>
      </c>
      <c r="J52" s="2170">
        <v>-25.994724239999769</v>
      </c>
      <c r="K52" s="2170">
        <v>0</v>
      </c>
      <c r="L52" s="2170">
        <v>22.617523300001153</v>
      </c>
      <c r="M52" s="2170">
        <v>-22.617523300001153</v>
      </c>
      <c r="N52" s="2169">
        <v>-4.2009369261753582</v>
      </c>
      <c r="O52" s="2176">
        <v>-12.991870615045409</v>
      </c>
      <c r="Y52" s="2156"/>
      <c r="Z52" s="2156"/>
      <c r="AA52" s="2156"/>
      <c r="AB52" s="2156"/>
      <c r="AC52" s="2156"/>
      <c r="AD52" s="2156"/>
      <c r="AE52" s="2156"/>
      <c r="AF52" s="2156"/>
      <c r="AG52" s="2156"/>
    </row>
    <row r="53" spans="3:135" s="2148" customFormat="1" ht="43.5" customHeight="1">
      <c r="C53" s="2175" t="s">
        <v>1822</v>
      </c>
      <c r="D53" s="2185" t="s">
        <v>1787</v>
      </c>
      <c r="E53" s="2170">
        <v>0</v>
      </c>
      <c r="F53" s="2170">
        <v>10610.467648203354</v>
      </c>
      <c r="G53" s="2170">
        <v>-10610.467648203354</v>
      </c>
      <c r="H53" s="2170">
        <v>0</v>
      </c>
      <c r="I53" s="2170">
        <v>33680.181761052532</v>
      </c>
      <c r="J53" s="2170">
        <v>-33680.181761052532</v>
      </c>
      <c r="K53" s="2170">
        <v>0</v>
      </c>
      <c r="L53" s="2170">
        <v>-3926.3734131304227</v>
      </c>
      <c r="M53" s="2170">
        <v>3926.3734131304227</v>
      </c>
      <c r="N53" s="2169">
        <v>217.42410304371006</v>
      </c>
      <c r="O53" s="2168" t="s">
        <v>95</v>
      </c>
      <c r="Y53" s="2156"/>
      <c r="Z53" s="2156"/>
      <c r="AA53" s="2156"/>
      <c r="AB53" s="2156"/>
      <c r="AC53" s="2156"/>
      <c r="AD53" s="2156"/>
      <c r="AE53" s="2156"/>
      <c r="AF53" s="2156"/>
      <c r="AG53" s="2156"/>
    </row>
    <row r="54" spans="3:135" s="2155" customFormat="1" ht="26.25" customHeight="1">
      <c r="C54" s="2175" t="s">
        <v>1821</v>
      </c>
      <c r="D54" s="2173" t="s">
        <v>1820</v>
      </c>
      <c r="E54" s="2183">
        <v>0</v>
      </c>
      <c r="F54" s="2183">
        <v>62680.418043820195</v>
      </c>
      <c r="G54" s="2183">
        <v>-62680.418043820195</v>
      </c>
      <c r="H54" s="2183">
        <v>0</v>
      </c>
      <c r="I54" s="2183">
        <v>148728.23169830002</v>
      </c>
      <c r="J54" s="2183">
        <v>-148728.23169830002</v>
      </c>
      <c r="K54" s="2183">
        <v>0</v>
      </c>
      <c r="L54" s="2183">
        <v>114054.2911445387</v>
      </c>
      <c r="M54" s="2183">
        <v>-114054.2911445387</v>
      </c>
      <c r="N54" s="2182">
        <v>137.28021659702935</v>
      </c>
      <c r="O54" s="2181">
        <v>-23.313623888232947</v>
      </c>
      <c r="P54" s="2148"/>
      <c r="Q54" s="2148"/>
      <c r="R54" s="2148"/>
      <c r="S54" s="2148"/>
      <c r="T54" s="2148"/>
      <c r="U54" s="2148"/>
      <c r="V54" s="2148"/>
      <c r="W54" s="2148"/>
      <c r="X54" s="2148"/>
      <c r="Y54" s="2156"/>
      <c r="Z54" s="2156"/>
      <c r="AA54" s="2156"/>
      <c r="AB54" s="2156"/>
      <c r="AC54" s="2156"/>
      <c r="AD54" s="2156"/>
      <c r="AE54" s="2156"/>
      <c r="AF54" s="2156"/>
      <c r="AG54" s="2156"/>
      <c r="AH54" s="2148"/>
      <c r="AI54" s="2148"/>
      <c r="AJ54" s="2148"/>
      <c r="AK54" s="2148"/>
      <c r="AL54" s="2148"/>
      <c r="AM54" s="2148"/>
      <c r="AN54" s="2148"/>
      <c r="AO54" s="2148"/>
      <c r="AP54" s="2148"/>
      <c r="AQ54" s="2148"/>
      <c r="AR54" s="2148"/>
      <c r="AS54" s="2148"/>
      <c r="AT54" s="2148"/>
      <c r="AU54" s="2148"/>
      <c r="AV54" s="2148"/>
      <c r="AW54" s="2148"/>
      <c r="AX54" s="2148"/>
      <c r="AY54" s="2148"/>
      <c r="AZ54" s="2148"/>
      <c r="BA54" s="2148"/>
      <c r="BB54" s="2148"/>
      <c r="BC54" s="2148"/>
      <c r="BD54" s="2148"/>
      <c r="BE54" s="2148"/>
      <c r="BF54" s="2148"/>
      <c r="BG54" s="2148"/>
      <c r="BH54" s="2148"/>
      <c r="BI54" s="2148"/>
      <c r="BJ54" s="2148"/>
      <c r="BK54" s="2148"/>
      <c r="BL54" s="2148"/>
      <c r="BM54" s="2148"/>
      <c r="BN54" s="2148"/>
      <c r="BO54" s="2148"/>
      <c r="BP54" s="2148"/>
      <c r="BQ54" s="2148"/>
      <c r="BR54" s="2148"/>
      <c r="BS54" s="2148"/>
      <c r="BT54" s="2148"/>
      <c r="BU54" s="2148"/>
      <c r="BV54" s="2148"/>
      <c r="BW54" s="2148"/>
      <c r="BX54" s="2148"/>
      <c r="BY54" s="2148"/>
      <c r="BZ54" s="2148"/>
      <c r="CA54" s="2148"/>
      <c r="CB54" s="2148"/>
      <c r="CC54" s="2148"/>
      <c r="CD54" s="2148"/>
      <c r="CE54" s="2148"/>
      <c r="CF54" s="2148"/>
      <c r="CG54" s="2148"/>
      <c r="CH54" s="2148"/>
      <c r="CI54" s="2148"/>
      <c r="CJ54" s="2148"/>
      <c r="CK54" s="2148"/>
      <c r="CL54" s="2148"/>
      <c r="CM54" s="2148"/>
      <c r="CN54" s="2148"/>
      <c r="CO54" s="2148"/>
      <c r="CP54" s="2148"/>
      <c r="CQ54" s="2148"/>
      <c r="CR54" s="2148"/>
      <c r="CS54" s="2148"/>
      <c r="CT54" s="2148"/>
      <c r="CU54" s="2148"/>
      <c r="CV54" s="2148"/>
      <c r="CW54" s="2148"/>
      <c r="CX54" s="2148"/>
      <c r="CY54" s="2148"/>
      <c r="CZ54" s="2148"/>
      <c r="DA54" s="2148"/>
      <c r="DB54" s="2148"/>
      <c r="DC54" s="2148"/>
      <c r="DD54" s="2148"/>
      <c r="DE54" s="2148"/>
      <c r="DF54" s="2148"/>
      <c r="DG54" s="2148"/>
      <c r="DH54" s="2148"/>
      <c r="DI54" s="2148"/>
      <c r="DJ54" s="2148"/>
      <c r="DK54" s="2148"/>
      <c r="DL54" s="2148"/>
      <c r="DM54" s="2148"/>
      <c r="DN54" s="2148"/>
      <c r="DO54" s="2148"/>
      <c r="DP54" s="2148"/>
      <c r="DQ54" s="2148"/>
      <c r="DR54" s="2148"/>
      <c r="DS54" s="2148"/>
      <c r="DT54" s="2148"/>
      <c r="DU54" s="2148"/>
      <c r="DV54" s="2148"/>
      <c r="DW54" s="2148"/>
      <c r="DX54" s="2148"/>
      <c r="DY54" s="2148"/>
      <c r="DZ54" s="2148"/>
      <c r="EA54" s="2148"/>
      <c r="EB54" s="2148"/>
      <c r="EC54" s="2148"/>
      <c r="ED54" s="2148"/>
      <c r="EE54" s="2148"/>
    </row>
    <row r="55" spans="3:135" s="2148" customFormat="1" ht="26.25" customHeight="1">
      <c r="C55" s="2175" t="s">
        <v>1819</v>
      </c>
      <c r="D55" s="2185" t="s">
        <v>1789</v>
      </c>
      <c r="E55" s="2170">
        <v>0</v>
      </c>
      <c r="F55" s="2170">
        <v>-881.27746610000008</v>
      </c>
      <c r="G55" s="2170">
        <v>881.27746610000008</v>
      </c>
      <c r="H55" s="2170">
        <v>0</v>
      </c>
      <c r="I55" s="2170">
        <v>-871.0474739</v>
      </c>
      <c r="J55" s="2170">
        <v>871.0474739</v>
      </c>
      <c r="K55" s="2170">
        <v>0</v>
      </c>
      <c r="L55" s="2170">
        <v>0</v>
      </c>
      <c r="M55" s="2170">
        <v>0</v>
      </c>
      <c r="N55" s="2169">
        <v>-1.1608139993947497</v>
      </c>
      <c r="O55" s="2168" t="s">
        <v>95</v>
      </c>
      <c r="Y55" s="2156"/>
      <c r="Z55" s="2156"/>
      <c r="AA55" s="2156"/>
      <c r="AB55" s="2156"/>
      <c r="AC55" s="2156"/>
      <c r="AD55" s="2156"/>
      <c r="AE55" s="2156"/>
      <c r="AF55" s="2156"/>
      <c r="AG55" s="2156"/>
    </row>
    <row r="56" spans="3:135" s="2148" customFormat="1" ht="23.25">
      <c r="C56" s="2172" t="s">
        <v>1818</v>
      </c>
      <c r="D56" s="2184" t="s">
        <v>1817</v>
      </c>
      <c r="E56" s="2170">
        <v>0</v>
      </c>
      <c r="F56" s="2170">
        <v>-881.27746610000008</v>
      </c>
      <c r="G56" s="2170">
        <v>881.27746610000008</v>
      </c>
      <c r="H56" s="2170">
        <v>0</v>
      </c>
      <c r="I56" s="2170">
        <v>-871.0474739</v>
      </c>
      <c r="J56" s="2170">
        <v>871.0474739</v>
      </c>
      <c r="K56" s="2170">
        <v>0</v>
      </c>
      <c r="L56" s="2170">
        <v>0</v>
      </c>
      <c r="M56" s="2170">
        <v>0</v>
      </c>
      <c r="N56" s="2169">
        <v>-1.1608139993947497</v>
      </c>
      <c r="O56" s="2168" t="s">
        <v>95</v>
      </c>
      <c r="Y56" s="2156"/>
      <c r="Z56" s="2156"/>
      <c r="AA56" s="2156"/>
      <c r="AB56" s="2156"/>
      <c r="AC56" s="2156"/>
      <c r="AD56" s="2156"/>
      <c r="AE56" s="2156"/>
      <c r="AF56" s="2156"/>
      <c r="AG56" s="2156"/>
    </row>
    <row r="57" spans="3:135" s="2148" customFormat="1" ht="50.25" customHeight="1">
      <c r="C57" s="2175" t="s">
        <v>1816</v>
      </c>
      <c r="D57" s="2185" t="s">
        <v>1787</v>
      </c>
      <c r="E57" s="2170">
        <v>0</v>
      </c>
      <c r="F57" s="2170">
        <v>3373.5299999999997</v>
      </c>
      <c r="G57" s="2170">
        <v>-3373.5299999999997</v>
      </c>
      <c r="H57" s="2170">
        <v>0</v>
      </c>
      <c r="I57" s="2170">
        <v>10312.467904000001</v>
      </c>
      <c r="J57" s="2170">
        <v>-10312.467904000001</v>
      </c>
      <c r="K57" s="2170">
        <v>0</v>
      </c>
      <c r="L57" s="2170">
        <v>5531.3954737500007</v>
      </c>
      <c r="M57" s="2170">
        <v>-5531.3954737500007</v>
      </c>
      <c r="N57" s="2169">
        <v>205.68774856011362</v>
      </c>
      <c r="O57" s="2168">
        <v>-46.362058769613398</v>
      </c>
      <c r="Y57" s="2156"/>
      <c r="Z57" s="2156"/>
      <c r="AA57" s="2156"/>
      <c r="AB57" s="2156"/>
      <c r="AC57" s="2156"/>
      <c r="AD57" s="2156"/>
      <c r="AE57" s="2156"/>
      <c r="AF57" s="2156"/>
      <c r="AG57" s="2156"/>
    </row>
    <row r="58" spans="3:135" s="2148" customFormat="1" ht="26.25" customHeight="1">
      <c r="C58" s="2175" t="s">
        <v>1815</v>
      </c>
      <c r="D58" s="2184" t="s">
        <v>1745</v>
      </c>
      <c r="E58" s="2170">
        <v>0</v>
      </c>
      <c r="F58" s="2170">
        <v>3373.5299999999997</v>
      </c>
      <c r="G58" s="2170">
        <v>-3373.5299999999997</v>
      </c>
      <c r="H58" s="2170">
        <v>0</v>
      </c>
      <c r="I58" s="2170">
        <v>10655.967904000001</v>
      </c>
      <c r="J58" s="2170">
        <v>-10655.967904000001</v>
      </c>
      <c r="K58" s="2170">
        <v>0</v>
      </c>
      <c r="L58" s="2170">
        <v>5890.0454737500004</v>
      </c>
      <c r="M58" s="2170">
        <v>-5890.0454737500004</v>
      </c>
      <c r="N58" s="2169">
        <v>215.86996125719949</v>
      </c>
      <c r="O58" s="2168">
        <v>-44.725382745015452</v>
      </c>
      <c r="Y58" s="2156"/>
      <c r="Z58" s="2156"/>
      <c r="AA58" s="2156"/>
      <c r="AB58" s="2156"/>
      <c r="AC58" s="2156"/>
      <c r="AD58" s="2156"/>
      <c r="AE58" s="2156"/>
      <c r="AF58" s="2156"/>
      <c r="AG58" s="2156"/>
    </row>
    <row r="59" spans="3:135" s="2148" customFormat="1" ht="26.25" customHeight="1">
      <c r="C59" s="2175" t="s">
        <v>1814</v>
      </c>
      <c r="D59" s="2184" t="s">
        <v>1744</v>
      </c>
      <c r="E59" s="2170">
        <v>0</v>
      </c>
      <c r="F59" s="2170">
        <v>0</v>
      </c>
      <c r="G59" s="2170">
        <v>0</v>
      </c>
      <c r="H59" s="2170">
        <v>0</v>
      </c>
      <c r="I59" s="2170">
        <v>-343.5</v>
      </c>
      <c r="J59" s="2170">
        <v>343.5</v>
      </c>
      <c r="K59" s="2170">
        <v>0</v>
      </c>
      <c r="L59" s="2170">
        <v>-358.65</v>
      </c>
      <c r="M59" s="2170">
        <v>358.65</v>
      </c>
      <c r="N59" s="2169" t="s">
        <v>95</v>
      </c>
      <c r="O59" s="2168">
        <v>4.4104803493449696</v>
      </c>
      <c r="Y59" s="2156"/>
      <c r="Z59" s="2156"/>
      <c r="AA59" s="2156"/>
      <c r="AB59" s="2156"/>
      <c r="AC59" s="2156"/>
      <c r="AD59" s="2156"/>
      <c r="AE59" s="2156"/>
      <c r="AF59" s="2156"/>
      <c r="AG59" s="2156"/>
    </row>
    <row r="60" spans="3:135" s="2148" customFormat="1" ht="26.25" customHeight="1">
      <c r="C60" s="2175" t="s">
        <v>1813</v>
      </c>
      <c r="D60" s="2185" t="s">
        <v>1812</v>
      </c>
      <c r="E60" s="2170">
        <v>0</v>
      </c>
      <c r="F60" s="2170">
        <v>61438.108999999997</v>
      </c>
      <c r="G60" s="2170">
        <v>-61438.108999999997</v>
      </c>
      <c r="H60" s="2170">
        <v>0</v>
      </c>
      <c r="I60" s="2170">
        <v>139015.85236912</v>
      </c>
      <c r="J60" s="2170">
        <v>-139015.85236912</v>
      </c>
      <c r="K60" s="2170">
        <v>0</v>
      </c>
      <c r="L60" s="2170">
        <v>103907.591</v>
      </c>
      <c r="M60" s="2170">
        <v>-103907.591</v>
      </c>
      <c r="N60" s="2169">
        <v>126.26974467772114</v>
      </c>
      <c r="O60" s="2168">
        <v>-25.254861780726458</v>
      </c>
      <c r="Y60" s="2156"/>
      <c r="Z60" s="2156"/>
      <c r="AA60" s="2156"/>
      <c r="AB60" s="2156"/>
      <c r="AC60" s="2156"/>
      <c r="AD60" s="2156"/>
      <c r="AE60" s="2156"/>
      <c r="AF60" s="2156"/>
      <c r="AG60" s="2156"/>
    </row>
    <row r="61" spans="3:135" s="2148" customFormat="1" ht="26.25" customHeight="1">
      <c r="C61" s="2175" t="s">
        <v>1811</v>
      </c>
      <c r="D61" s="2184" t="s">
        <v>1745</v>
      </c>
      <c r="E61" s="2170">
        <v>0</v>
      </c>
      <c r="F61" s="2170">
        <v>81477.025999999998</v>
      </c>
      <c r="G61" s="2170">
        <v>-81477.025999999998</v>
      </c>
      <c r="H61" s="2170">
        <v>0</v>
      </c>
      <c r="I61" s="2170">
        <v>162576.29999999999</v>
      </c>
      <c r="J61" s="2170">
        <v>-162576.29999999999</v>
      </c>
      <c r="K61" s="2170">
        <v>0</v>
      </c>
      <c r="L61" s="2170">
        <v>127176.2</v>
      </c>
      <c r="M61" s="2170">
        <v>-127176.2</v>
      </c>
      <c r="N61" s="2169">
        <v>99.536369921013062</v>
      </c>
      <c r="O61" s="2168">
        <v>-21.774452979923886</v>
      </c>
      <c r="Y61" s="2156"/>
      <c r="Z61" s="2156"/>
      <c r="AA61" s="2156"/>
      <c r="AB61" s="2156"/>
      <c r="AC61" s="2156"/>
      <c r="AD61" s="2156"/>
      <c r="AE61" s="2156"/>
      <c r="AF61" s="2156"/>
      <c r="AG61" s="2156"/>
    </row>
    <row r="62" spans="3:135" s="2148" customFormat="1" ht="26.25" customHeight="1">
      <c r="C62" s="2175" t="s">
        <v>1810</v>
      </c>
      <c r="D62" s="2184" t="s">
        <v>1744</v>
      </c>
      <c r="E62" s="2170">
        <v>0</v>
      </c>
      <c r="F62" s="2170">
        <v>-20038.917000000001</v>
      </c>
      <c r="G62" s="2170">
        <v>20038.917000000001</v>
      </c>
      <c r="H62" s="2170">
        <v>0</v>
      </c>
      <c r="I62" s="2170">
        <v>-23560.44763088</v>
      </c>
      <c r="J62" s="2170">
        <v>23560.44763088</v>
      </c>
      <c r="K62" s="2170">
        <v>0</v>
      </c>
      <c r="L62" s="2170">
        <v>-23268.609</v>
      </c>
      <c r="M62" s="2170">
        <v>23268.609</v>
      </c>
      <c r="N62" s="2169">
        <v>17.573457841459184</v>
      </c>
      <c r="O62" s="2168">
        <v>-1.2386803317671058</v>
      </c>
      <c r="Y62" s="2156"/>
      <c r="Z62" s="2156"/>
      <c r="AA62" s="2156"/>
      <c r="AB62" s="2156"/>
      <c r="AC62" s="2156"/>
      <c r="AD62" s="2156"/>
      <c r="AE62" s="2156"/>
      <c r="AF62" s="2156"/>
      <c r="AG62" s="2156"/>
    </row>
    <row r="63" spans="3:135" s="2148" customFormat="1" ht="26.25" customHeight="1">
      <c r="C63" s="2175" t="s">
        <v>1809</v>
      </c>
      <c r="D63" s="2185" t="s">
        <v>1746</v>
      </c>
      <c r="E63" s="2170">
        <v>0</v>
      </c>
      <c r="F63" s="2170">
        <v>-1249.9434900798001</v>
      </c>
      <c r="G63" s="2170">
        <v>1249.9434900798001</v>
      </c>
      <c r="H63" s="2170">
        <v>0</v>
      </c>
      <c r="I63" s="2170">
        <v>270.95889908002118</v>
      </c>
      <c r="J63" s="2170">
        <v>-270.95889908002118</v>
      </c>
      <c r="K63" s="2170">
        <v>0</v>
      </c>
      <c r="L63" s="2170">
        <v>4615.3046707886951</v>
      </c>
      <c r="M63" s="2170">
        <v>-4615.3046707886951</v>
      </c>
      <c r="N63" s="2169" t="s">
        <v>95</v>
      </c>
      <c r="O63" s="2168" t="s">
        <v>95</v>
      </c>
      <c r="Y63" s="2156"/>
      <c r="Z63" s="2156"/>
      <c r="AA63" s="2156"/>
      <c r="AB63" s="2156"/>
      <c r="AC63" s="2156"/>
      <c r="AD63" s="2156"/>
      <c r="AE63" s="2156"/>
      <c r="AF63" s="2156"/>
      <c r="AG63" s="2156"/>
    </row>
    <row r="64" spans="3:135" s="2148" customFormat="1" ht="26.25" customHeight="1">
      <c r="C64" s="2175" t="s">
        <v>1808</v>
      </c>
      <c r="D64" s="2184" t="s">
        <v>1745</v>
      </c>
      <c r="E64" s="2170">
        <v>0</v>
      </c>
      <c r="F64" s="2170">
        <v>2048.7632930871637</v>
      </c>
      <c r="G64" s="2170">
        <v>-2048.7632930871637</v>
      </c>
      <c r="H64" s="2170">
        <v>0</v>
      </c>
      <c r="I64" s="2170">
        <v>2006.9186808905902</v>
      </c>
      <c r="J64" s="2170">
        <v>-2006.9186808905902</v>
      </c>
      <c r="K64" s="2170">
        <v>0</v>
      </c>
      <c r="L64" s="2170">
        <v>7315.5144718599304</v>
      </c>
      <c r="M64" s="2170">
        <v>-7315.5144718599304</v>
      </c>
      <c r="N64" s="2169">
        <v>-2.0424327367521422</v>
      </c>
      <c r="O64" s="2168">
        <v>264.51474299963155</v>
      </c>
      <c r="Y64" s="2156"/>
      <c r="Z64" s="2156"/>
      <c r="AA64" s="2156"/>
      <c r="AB64" s="2156"/>
      <c r="AC64" s="2156"/>
      <c r="AD64" s="2156"/>
      <c r="AE64" s="2156"/>
      <c r="AF64" s="2156"/>
      <c r="AG64" s="2156"/>
    </row>
    <row r="65" spans="3:135" s="2148" customFormat="1" ht="26.25" customHeight="1">
      <c r="C65" s="2175" t="s">
        <v>1807</v>
      </c>
      <c r="D65" s="2184" t="s">
        <v>1744</v>
      </c>
      <c r="E65" s="2170">
        <v>0</v>
      </c>
      <c r="F65" s="2170">
        <v>-3298.7067831669638</v>
      </c>
      <c r="G65" s="2170">
        <v>3298.7067831669638</v>
      </c>
      <c r="H65" s="2170">
        <v>0</v>
      </c>
      <c r="I65" s="2170">
        <v>-1735.959781810569</v>
      </c>
      <c r="J65" s="2170">
        <v>1735.959781810569</v>
      </c>
      <c r="K65" s="2170">
        <v>0</v>
      </c>
      <c r="L65" s="2170">
        <v>-2700.2098010712348</v>
      </c>
      <c r="M65" s="2170">
        <v>2700.2098010712348</v>
      </c>
      <c r="N65" s="2169">
        <v>-47.374535055099997</v>
      </c>
      <c r="O65" s="2168">
        <v>55.545642782978156</v>
      </c>
      <c r="Y65" s="2156"/>
      <c r="Z65" s="2156"/>
      <c r="AA65" s="2156"/>
      <c r="AB65" s="2156"/>
      <c r="AC65" s="2156"/>
      <c r="AD65" s="2156"/>
      <c r="AE65" s="2156"/>
      <c r="AF65" s="2156"/>
      <c r="AG65" s="2156"/>
    </row>
    <row r="66" spans="3:135" s="2155" customFormat="1" ht="26.25" customHeight="1">
      <c r="C66" s="2175" t="s">
        <v>1806</v>
      </c>
      <c r="D66" s="2173" t="s">
        <v>1805</v>
      </c>
      <c r="E66" s="2183">
        <v>-10570.365498942156</v>
      </c>
      <c r="F66" s="2183">
        <v>37107.363317538809</v>
      </c>
      <c r="G66" s="2183">
        <v>-47677.728816480965</v>
      </c>
      <c r="H66" s="2183">
        <v>6083.3910675825746</v>
      </c>
      <c r="I66" s="2183">
        <v>82238.349818380375</v>
      </c>
      <c r="J66" s="2183">
        <v>-76154.958750797799</v>
      </c>
      <c r="K66" s="2183">
        <v>15881.69986064831</v>
      </c>
      <c r="L66" s="2183">
        <v>116853.3674600808</v>
      </c>
      <c r="M66" s="2183">
        <v>-100971.66759943249</v>
      </c>
      <c r="N66" s="2182">
        <v>59.728579026761409</v>
      </c>
      <c r="O66" s="2181">
        <v>32.587121384757765</v>
      </c>
      <c r="P66" s="2148"/>
      <c r="Q66" s="2148"/>
      <c r="R66" s="2148"/>
      <c r="S66" s="2148"/>
      <c r="T66" s="2148"/>
      <c r="U66" s="2148"/>
      <c r="V66" s="2148"/>
      <c r="W66" s="2148"/>
      <c r="X66" s="2148"/>
      <c r="Y66" s="2156"/>
      <c r="Z66" s="2156"/>
      <c r="AA66" s="2156"/>
      <c r="AB66" s="2156"/>
      <c r="AC66" s="2156"/>
      <c r="AD66" s="2156"/>
      <c r="AE66" s="2156"/>
      <c r="AF66" s="2156"/>
      <c r="AG66" s="2156"/>
      <c r="AH66" s="2148"/>
      <c r="AI66" s="2148"/>
      <c r="AJ66" s="2148"/>
      <c r="AK66" s="2148"/>
      <c r="AL66" s="2148"/>
      <c r="AM66" s="2148"/>
      <c r="AN66" s="2148"/>
      <c r="AO66" s="2148"/>
      <c r="AP66" s="2148"/>
      <c r="AQ66" s="2148"/>
      <c r="AR66" s="2148"/>
      <c r="AS66" s="2148"/>
      <c r="AT66" s="2148"/>
      <c r="AU66" s="2148"/>
      <c r="AV66" s="2148"/>
      <c r="AW66" s="2148"/>
      <c r="AX66" s="2148"/>
      <c r="AY66" s="2148"/>
      <c r="AZ66" s="2148"/>
      <c r="BA66" s="2148"/>
      <c r="BB66" s="2148"/>
      <c r="BC66" s="2148"/>
      <c r="BD66" s="2148"/>
      <c r="BE66" s="2148"/>
      <c r="BF66" s="2148"/>
      <c r="BG66" s="2148"/>
      <c r="BH66" s="2148"/>
      <c r="BI66" s="2148"/>
      <c r="BJ66" s="2148"/>
      <c r="BK66" s="2148"/>
      <c r="BL66" s="2148"/>
      <c r="BM66" s="2148"/>
      <c r="BN66" s="2148"/>
      <c r="BO66" s="2148"/>
      <c r="BP66" s="2148"/>
      <c r="BQ66" s="2148"/>
      <c r="BR66" s="2148"/>
      <c r="BS66" s="2148"/>
      <c r="BT66" s="2148"/>
      <c r="BU66" s="2148"/>
      <c r="BV66" s="2148"/>
      <c r="BW66" s="2148"/>
      <c r="BX66" s="2148"/>
      <c r="BY66" s="2148"/>
      <c r="BZ66" s="2148"/>
      <c r="CA66" s="2148"/>
      <c r="CB66" s="2148"/>
      <c r="CC66" s="2148"/>
      <c r="CD66" s="2148"/>
      <c r="CE66" s="2148"/>
      <c r="CF66" s="2148"/>
      <c r="CG66" s="2148"/>
      <c r="CH66" s="2148"/>
      <c r="CI66" s="2148"/>
      <c r="CJ66" s="2148"/>
      <c r="CK66" s="2148"/>
      <c r="CL66" s="2148"/>
      <c r="CM66" s="2148"/>
      <c r="CN66" s="2148"/>
      <c r="CO66" s="2148"/>
      <c r="CP66" s="2148"/>
      <c r="CQ66" s="2148"/>
      <c r="CR66" s="2148"/>
      <c r="CS66" s="2148"/>
      <c r="CT66" s="2148"/>
      <c r="CU66" s="2148"/>
      <c r="CV66" s="2148"/>
      <c r="CW66" s="2148"/>
      <c r="CX66" s="2148"/>
      <c r="CY66" s="2148"/>
      <c r="CZ66" s="2148"/>
      <c r="DA66" s="2148"/>
      <c r="DB66" s="2148"/>
      <c r="DC66" s="2148"/>
      <c r="DD66" s="2148"/>
      <c r="DE66" s="2148"/>
      <c r="DF66" s="2148"/>
      <c r="DG66" s="2148"/>
      <c r="DH66" s="2148"/>
      <c r="DI66" s="2148"/>
      <c r="DJ66" s="2148"/>
      <c r="DK66" s="2148"/>
      <c r="DL66" s="2148"/>
      <c r="DM66" s="2148"/>
      <c r="DN66" s="2148"/>
      <c r="DO66" s="2148"/>
      <c r="DP66" s="2148"/>
      <c r="DQ66" s="2148"/>
      <c r="DR66" s="2148"/>
      <c r="DS66" s="2148"/>
      <c r="DT66" s="2148"/>
      <c r="DU66" s="2148"/>
      <c r="DV66" s="2148"/>
      <c r="DW66" s="2148"/>
      <c r="DX66" s="2148"/>
      <c r="DY66" s="2148"/>
      <c r="DZ66" s="2148"/>
      <c r="EA66" s="2148"/>
      <c r="EB66" s="2148"/>
      <c r="EC66" s="2148"/>
      <c r="ED66" s="2148"/>
      <c r="EE66" s="2148"/>
    </row>
    <row r="67" spans="3:135" s="2155" customFormat="1" ht="26.25" customHeight="1">
      <c r="C67" s="2175" t="s">
        <v>1804</v>
      </c>
      <c r="D67" s="2173" t="s">
        <v>1803</v>
      </c>
      <c r="E67" s="2183">
        <v>38044.152071383571</v>
      </c>
      <c r="F67" s="2183">
        <v>0</v>
      </c>
      <c r="G67" s="2183">
        <v>38044.152071383571</v>
      </c>
      <c r="H67" s="2183">
        <v>220.98442629044089</v>
      </c>
      <c r="I67" s="2183">
        <v>0</v>
      </c>
      <c r="J67" s="2183">
        <v>220.98442629044089</v>
      </c>
      <c r="K67" s="2183">
        <v>-43.601292327001161</v>
      </c>
      <c r="L67" s="2183">
        <v>0</v>
      </c>
      <c r="M67" s="2183">
        <v>-43.601292327001161</v>
      </c>
      <c r="N67" s="2182">
        <v>-99.419136938902469</v>
      </c>
      <c r="O67" s="2181" t="s">
        <v>95</v>
      </c>
      <c r="P67" s="2148"/>
      <c r="Q67" s="2148"/>
      <c r="R67" s="2148"/>
      <c r="S67" s="2180"/>
      <c r="T67" s="2148"/>
      <c r="U67" s="2148"/>
      <c r="V67" s="2148"/>
      <c r="W67" s="2148"/>
      <c r="X67" s="2148"/>
      <c r="Y67" s="2156"/>
      <c r="Z67" s="2156"/>
      <c r="AA67" s="2156"/>
      <c r="AB67" s="2156"/>
      <c r="AC67" s="2156"/>
      <c r="AD67" s="2156"/>
      <c r="AE67" s="2156"/>
      <c r="AF67" s="2156"/>
      <c r="AG67" s="2156"/>
      <c r="AH67" s="2148"/>
      <c r="AI67" s="2148"/>
      <c r="AJ67" s="2148"/>
      <c r="AK67" s="2148"/>
      <c r="AL67" s="2148"/>
      <c r="AM67" s="2148"/>
      <c r="AN67" s="2148"/>
      <c r="AO67" s="2148"/>
      <c r="AP67" s="2148"/>
      <c r="AQ67" s="2148"/>
      <c r="AR67" s="2148"/>
      <c r="AS67" s="2148"/>
      <c r="AT67" s="2148"/>
      <c r="AU67" s="2148"/>
      <c r="AV67" s="2148"/>
      <c r="AW67" s="2148"/>
      <c r="AX67" s="2148"/>
      <c r="AY67" s="2148"/>
      <c r="AZ67" s="2148"/>
      <c r="BA67" s="2148"/>
      <c r="BB67" s="2148"/>
      <c r="BC67" s="2148"/>
      <c r="BD67" s="2148"/>
      <c r="BE67" s="2148"/>
      <c r="BF67" s="2148"/>
      <c r="BG67" s="2148"/>
      <c r="BH67" s="2148"/>
      <c r="BI67" s="2148"/>
      <c r="BJ67" s="2148"/>
      <c r="BK67" s="2148"/>
      <c r="BL67" s="2148"/>
      <c r="BM67" s="2148"/>
      <c r="BN67" s="2148"/>
      <c r="BO67" s="2148"/>
      <c r="BP67" s="2148"/>
      <c r="BQ67" s="2148"/>
      <c r="BR67" s="2148"/>
      <c r="BS67" s="2148"/>
      <c r="BT67" s="2148"/>
      <c r="BU67" s="2148"/>
      <c r="BV67" s="2148"/>
      <c r="BW67" s="2148"/>
      <c r="BX67" s="2148"/>
      <c r="BY67" s="2148"/>
      <c r="BZ67" s="2148"/>
      <c r="CA67" s="2148"/>
      <c r="CB67" s="2148"/>
      <c r="CC67" s="2148"/>
      <c r="CD67" s="2148"/>
      <c r="CE67" s="2148"/>
      <c r="CF67" s="2148"/>
      <c r="CG67" s="2148"/>
      <c r="CH67" s="2148"/>
      <c r="CI67" s="2148"/>
      <c r="CJ67" s="2148"/>
      <c r="CK67" s="2148"/>
      <c r="CL67" s="2148"/>
      <c r="CM67" s="2148"/>
      <c r="CN67" s="2148"/>
      <c r="CO67" s="2148"/>
      <c r="CP67" s="2148"/>
      <c r="CQ67" s="2148"/>
      <c r="CR67" s="2148"/>
      <c r="CS67" s="2148"/>
      <c r="CT67" s="2148"/>
      <c r="CU67" s="2148"/>
      <c r="CV67" s="2148"/>
      <c r="CW67" s="2148"/>
      <c r="CX67" s="2148"/>
      <c r="CY67" s="2148"/>
      <c r="CZ67" s="2148"/>
      <c r="DA67" s="2148"/>
      <c r="DB67" s="2148"/>
      <c r="DC67" s="2148"/>
      <c r="DD67" s="2148"/>
      <c r="DE67" s="2148"/>
      <c r="DF67" s="2148"/>
      <c r="DG67" s="2148"/>
      <c r="DH67" s="2148"/>
      <c r="DI67" s="2148"/>
      <c r="DJ67" s="2148"/>
      <c r="DK67" s="2148"/>
      <c r="DL67" s="2148"/>
      <c r="DM67" s="2148"/>
      <c r="DN67" s="2148"/>
      <c r="DO67" s="2148"/>
      <c r="DP67" s="2148"/>
      <c r="DQ67" s="2148"/>
      <c r="DR67" s="2148"/>
      <c r="DS67" s="2148"/>
      <c r="DT67" s="2148"/>
      <c r="DU67" s="2148"/>
      <c r="DV67" s="2148"/>
      <c r="DW67" s="2148"/>
      <c r="DX67" s="2148"/>
      <c r="DY67" s="2148"/>
      <c r="DZ67" s="2148"/>
      <c r="EA67" s="2148"/>
      <c r="EB67" s="2148"/>
      <c r="EC67" s="2148"/>
      <c r="ED67" s="2148"/>
      <c r="EE67" s="2148"/>
    </row>
    <row r="68" spans="3:135" s="2148" customFormat="1" ht="40.5" customHeight="1">
      <c r="C68" s="2175" t="s">
        <v>1802</v>
      </c>
      <c r="D68" s="2173" t="s">
        <v>1801</v>
      </c>
      <c r="E68" s="2170">
        <v>0</v>
      </c>
      <c r="F68" s="2170">
        <v>191.38112473200005</v>
      </c>
      <c r="G68" s="2170">
        <v>-191.38112473200005</v>
      </c>
      <c r="H68" s="2170">
        <v>0</v>
      </c>
      <c r="I68" s="2170">
        <v>30.297303439999951</v>
      </c>
      <c r="J68" s="2170">
        <v>-30.297303439999951</v>
      </c>
      <c r="K68" s="2170">
        <v>0</v>
      </c>
      <c r="L68" s="2170">
        <v>-6.6943999999999164</v>
      </c>
      <c r="M68" s="2170">
        <v>6.6943999999999164</v>
      </c>
      <c r="N68" s="2169">
        <v>-84.169126666787704</v>
      </c>
      <c r="O68" s="2168" t="s">
        <v>95</v>
      </c>
      <c r="Y68" s="2156"/>
      <c r="Z68" s="2156"/>
      <c r="AA68" s="2156"/>
      <c r="AB68" s="2156"/>
      <c r="AC68" s="2156"/>
      <c r="AD68" s="2156"/>
      <c r="AE68" s="2156"/>
      <c r="AF68" s="2156"/>
      <c r="AG68" s="2156"/>
    </row>
    <row r="69" spans="3:135" s="2155" customFormat="1" ht="30.75" customHeight="1">
      <c r="C69" s="2175">
        <v>3.4</v>
      </c>
      <c r="D69" s="2179" t="s">
        <v>1800</v>
      </c>
      <c r="E69" s="2178">
        <v>-57644.168412218649</v>
      </c>
      <c r="F69" s="2178">
        <v>0</v>
      </c>
      <c r="G69" s="2178">
        <v>-57644.168412218649</v>
      </c>
      <c r="H69" s="2178">
        <v>315244.66807948123</v>
      </c>
      <c r="I69" s="2178">
        <v>0</v>
      </c>
      <c r="J69" s="2178">
        <v>315244.66807948123</v>
      </c>
      <c r="K69" s="2178">
        <v>-2677.0409185103235</v>
      </c>
      <c r="L69" s="2178">
        <v>0</v>
      </c>
      <c r="M69" s="2178">
        <v>-2677.0409185103235</v>
      </c>
      <c r="N69" s="2177" t="s">
        <v>95</v>
      </c>
      <c r="O69" s="2176" t="s">
        <v>95</v>
      </c>
      <c r="P69" s="2148"/>
      <c r="Q69" s="2148"/>
      <c r="R69" s="2148"/>
      <c r="S69" s="2148"/>
      <c r="T69" s="2148"/>
      <c r="U69" s="2148"/>
      <c r="V69" s="2148"/>
      <c r="W69" s="2148"/>
      <c r="X69" s="2148"/>
      <c r="Y69" s="2156"/>
      <c r="Z69" s="2156"/>
      <c r="AA69" s="2156"/>
      <c r="AB69" s="2156"/>
      <c r="AC69" s="2156"/>
      <c r="AD69" s="2156"/>
      <c r="AE69" s="2156"/>
      <c r="AF69" s="2156"/>
      <c r="AG69" s="2156"/>
      <c r="AH69" s="2148"/>
      <c r="AI69" s="2148"/>
      <c r="AJ69" s="2148"/>
      <c r="AK69" s="2148"/>
      <c r="AL69" s="2148"/>
      <c r="AM69" s="2148"/>
      <c r="AN69" s="2148"/>
      <c r="AO69" s="2148"/>
      <c r="AP69" s="2148"/>
      <c r="AQ69" s="2148"/>
      <c r="AR69" s="2148"/>
      <c r="AS69" s="2148"/>
      <c r="AT69" s="2148"/>
      <c r="AU69" s="2148"/>
      <c r="AV69" s="2148"/>
      <c r="AW69" s="2148"/>
      <c r="AX69" s="2148"/>
      <c r="AY69" s="2148"/>
      <c r="AZ69" s="2148"/>
      <c r="BA69" s="2148"/>
      <c r="BB69" s="2148"/>
      <c r="BC69" s="2148"/>
      <c r="BD69" s="2148"/>
      <c r="BE69" s="2148"/>
      <c r="BF69" s="2148"/>
      <c r="BG69" s="2148"/>
      <c r="BH69" s="2148"/>
      <c r="BI69" s="2148"/>
      <c r="BJ69" s="2148"/>
      <c r="BK69" s="2148"/>
      <c r="BL69" s="2148"/>
      <c r="BM69" s="2148"/>
      <c r="BN69" s="2148"/>
      <c r="BO69" s="2148"/>
      <c r="BP69" s="2148"/>
      <c r="BQ69" s="2148"/>
      <c r="BR69" s="2148"/>
      <c r="BS69" s="2148"/>
      <c r="BT69" s="2148"/>
      <c r="BU69" s="2148"/>
      <c r="BV69" s="2148"/>
      <c r="BW69" s="2148"/>
      <c r="BX69" s="2148"/>
      <c r="BY69" s="2148"/>
      <c r="BZ69" s="2148"/>
      <c r="CA69" s="2148"/>
      <c r="CB69" s="2148"/>
      <c r="CC69" s="2148"/>
      <c r="CD69" s="2148"/>
      <c r="CE69" s="2148"/>
      <c r="CF69" s="2148"/>
      <c r="CG69" s="2148"/>
      <c r="CH69" s="2148"/>
      <c r="CI69" s="2148"/>
      <c r="CJ69" s="2148"/>
      <c r="CK69" s="2148"/>
      <c r="CL69" s="2148"/>
      <c r="CM69" s="2148"/>
      <c r="CN69" s="2148"/>
      <c r="CO69" s="2148"/>
      <c r="CP69" s="2148"/>
      <c r="CQ69" s="2148"/>
      <c r="CR69" s="2148"/>
      <c r="CS69" s="2148"/>
      <c r="CT69" s="2148"/>
      <c r="CU69" s="2148"/>
      <c r="CV69" s="2148"/>
      <c r="CW69" s="2148"/>
      <c r="CX69" s="2148"/>
      <c r="CY69" s="2148"/>
      <c r="CZ69" s="2148"/>
      <c r="DA69" s="2148"/>
      <c r="DB69" s="2148"/>
      <c r="DC69" s="2148"/>
      <c r="DD69" s="2148"/>
      <c r="DE69" s="2148"/>
      <c r="DF69" s="2148"/>
      <c r="DG69" s="2148"/>
      <c r="DH69" s="2148"/>
      <c r="DI69" s="2148"/>
      <c r="DJ69" s="2148"/>
      <c r="DK69" s="2148"/>
      <c r="DL69" s="2148"/>
      <c r="DM69" s="2148"/>
      <c r="DN69" s="2148"/>
      <c r="DO69" s="2148"/>
      <c r="DP69" s="2148"/>
      <c r="DQ69" s="2148"/>
      <c r="DR69" s="2148"/>
      <c r="DS69" s="2148"/>
      <c r="DT69" s="2148"/>
      <c r="DU69" s="2148"/>
      <c r="DV69" s="2148"/>
      <c r="DW69" s="2148"/>
      <c r="DX69" s="2148"/>
      <c r="DY69" s="2148"/>
      <c r="DZ69" s="2148"/>
      <c r="EA69" s="2148"/>
      <c r="EB69" s="2148"/>
      <c r="EC69" s="2148"/>
      <c r="ED69" s="2148"/>
      <c r="EE69" s="2148"/>
    </row>
    <row r="70" spans="3:135" s="2148" customFormat="1" ht="26.25" customHeight="1">
      <c r="C70" s="2175" t="s">
        <v>1799</v>
      </c>
      <c r="D70" s="2174" t="s">
        <v>1798</v>
      </c>
      <c r="E70" s="2170">
        <v>3758.4781456700002</v>
      </c>
      <c r="F70" s="2170">
        <v>0</v>
      </c>
      <c r="G70" s="2170">
        <v>3758.4781456700002</v>
      </c>
      <c r="H70" s="2170">
        <v>9910.5462993495348</v>
      </c>
      <c r="I70" s="2170">
        <v>0</v>
      </c>
      <c r="J70" s="2170">
        <v>9910.5462993495348</v>
      </c>
      <c r="K70" s="2170">
        <v>9882.5490071409622</v>
      </c>
      <c r="L70" s="2170">
        <v>0</v>
      </c>
      <c r="M70" s="2170">
        <v>9882.5490071409622</v>
      </c>
      <c r="N70" s="2169">
        <v>163.68508516584293</v>
      </c>
      <c r="O70" s="2168">
        <v>-0.28249998903098206</v>
      </c>
      <c r="Y70" s="2156"/>
      <c r="Z70" s="2156"/>
      <c r="AA70" s="2156"/>
      <c r="AB70" s="2156"/>
      <c r="AC70" s="2156"/>
      <c r="AD70" s="2156"/>
      <c r="AE70" s="2156"/>
      <c r="AF70" s="2156"/>
      <c r="AG70" s="2156"/>
    </row>
    <row r="71" spans="3:135" s="2148" customFormat="1" ht="26.25" customHeight="1">
      <c r="C71" s="2175" t="s">
        <v>1797</v>
      </c>
      <c r="D71" s="2174" t="s">
        <v>1796</v>
      </c>
      <c r="E71" s="2170">
        <v>191.38112473200005</v>
      </c>
      <c r="F71" s="2170">
        <v>0</v>
      </c>
      <c r="G71" s="2170">
        <v>191.38112473200005</v>
      </c>
      <c r="H71" s="2170">
        <v>30.297303439999951</v>
      </c>
      <c r="I71" s="2170">
        <v>0</v>
      </c>
      <c r="J71" s="2170">
        <v>30.297303439999951</v>
      </c>
      <c r="K71" s="2170">
        <v>-6.6943999999999164</v>
      </c>
      <c r="L71" s="2170">
        <v>0</v>
      </c>
      <c r="M71" s="2170">
        <v>-6.6943999999999164</v>
      </c>
      <c r="N71" s="2169">
        <v>-84.169126666787704</v>
      </c>
      <c r="O71" s="2168" t="s">
        <v>95</v>
      </c>
      <c r="Y71" s="2156"/>
      <c r="Z71" s="2156"/>
      <c r="AA71" s="2156"/>
      <c r="AB71" s="2156"/>
      <c r="AC71" s="2156"/>
      <c r="AD71" s="2156"/>
      <c r="AE71" s="2156"/>
      <c r="AF71" s="2156"/>
      <c r="AG71" s="2156"/>
    </row>
    <row r="72" spans="3:135" s="2148" customFormat="1" ht="26.25" customHeight="1">
      <c r="C72" s="2175" t="s">
        <v>1795</v>
      </c>
      <c r="D72" s="2174" t="s">
        <v>1794</v>
      </c>
      <c r="E72" s="2170">
        <v>-2.6751439994967541E-3</v>
      </c>
      <c r="F72" s="2170">
        <v>0</v>
      </c>
      <c r="G72" s="2170">
        <v>-2.6751439994967541E-3</v>
      </c>
      <c r="H72" s="2170">
        <v>0</v>
      </c>
      <c r="I72" s="2170">
        <v>0</v>
      </c>
      <c r="J72" s="2170">
        <v>0</v>
      </c>
      <c r="K72" s="2170">
        <v>0</v>
      </c>
      <c r="L72" s="2170">
        <v>0</v>
      </c>
      <c r="M72" s="2170">
        <v>0</v>
      </c>
      <c r="N72" s="2169" t="s">
        <v>95</v>
      </c>
      <c r="O72" s="2168" t="s">
        <v>95</v>
      </c>
      <c r="Y72" s="2156"/>
      <c r="Z72" s="2156"/>
      <c r="AA72" s="2156"/>
      <c r="AB72" s="2156"/>
      <c r="AC72" s="2156"/>
      <c r="AD72" s="2156"/>
      <c r="AE72" s="2156"/>
      <c r="AF72" s="2156"/>
      <c r="AG72" s="2156"/>
    </row>
    <row r="73" spans="3:135" s="2148" customFormat="1" ht="26.25" customHeight="1">
      <c r="C73" s="2175" t="s">
        <v>1793</v>
      </c>
      <c r="D73" s="2174" t="s">
        <v>1792</v>
      </c>
      <c r="E73" s="2170">
        <v>-61594.025007476652</v>
      </c>
      <c r="F73" s="2170">
        <v>0</v>
      </c>
      <c r="G73" s="2170">
        <v>-61594.025007476652</v>
      </c>
      <c r="H73" s="2170">
        <v>305303.82447669172</v>
      </c>
      <c r="I73" s="2170">
        <v>0</v>
      </c>
      <c r="J73" s="2170">
        <v>305303.82447669172</v>
      </c>
      <c r="K73" s="2170">
        <v>-12552.895525651285</v>
      </c>
      <c r="L73" s="2170">
        <v>0</v>
      </c>
      <c r="M73" s="2170">
        <v>-12552.895525651285</v>
      </c>
      <c r="N73" s="2169" t="s">
        <v>95</v>
      </c>
      <c r="O73" s="2168" t="s">
        <v>95</v>
      </c>
      <c r="Y73" s="2156"/>
      <c r="Z73" s="2156"/>
      <c r="AA73" s="2156"/>
      <c r="AB73" s="2156"/>
      <c r="AC73" s="2156"/>
      <c r="AD73" s="2156"/>
      <c r="AE73" s="2156"/>
      <c r="AF73" s="2156"/>
      <c r="AG73" s="2156"/>
    </row>
    <row r="74" spans="3:135" s="2148" customFormat="1" ht="26.25" customHeight="1">
      <c r="C74" s="2172" t="s">
        <v>1791</v>
      </c>
      <c r="D74" s="2173" t="s">
        <v>1743</v>
      </c>
      <c r="E74" s="2170">
        <v>-61594.025007476652</v>
      </c>
      <c r="F74" s="2170">
        <v>0</v>
      </c>
      <c r="G74" s="2170">
        <v>-61594.025007476652</v>
      </c>
      <c r="H74" s="2170">
        <v>305303.82447669172</v>
      </c>
      <c r="I74" s="2170">
        <v>0</v>
      </c>
      <c r="J74" s="2170">
        <v>305303.82447669172</v>
      </c>
      <c r="K74" s="2170">
        <v>-12552.895525651285</v>
      </c>
      <c r="L74" s="2170">
        <v>0</v>
      </c>
      <c r="M74" s="2170">
        <v>-12552.895525651285</v>
      </c>
      <c r="N74" s="2169" t="s">
        <v>95</v>
      </c>
      <c r="O74" s="2168" t="s">
        <v>95</v>
      </c>
      <c r="Y74" s="2156"/>
      <c r="Z74" s="2156"/>
      <c r="AA74" s="2156"/>
      <c r="AB74" s="2156"/>
      <c r="AC74" s="2156"/>
      <c r="AD74" s="2156"/>
      <c r="AE74" s="2156"/>
      <c r="AF74" s="2156"/>
      <c r="AG74" s="2156"/>
    </row>
    <row r="75" spans="3:135" s="2148" customFormat="1" ht="26.25" customHeight="1">
      <c r="C75" s="2172" t="s">
        <v>1790</v>
      </c>
      <c r="D75" s="2171" t="s">
        <v>1789</v>
      </c>
      <c r="E75" s="2170">
        <v>-84807.455404859968</v>
      </c>
      <c r="F75" s="2170">
        <v>0</v>
      </c>
      <c r="G75" s="2170">
        <v>-84807.455404859968</v>
      </c>
      <c r="H75" s="2170">
        <v>266280.02271218033</v>
      </c>
      <c r="I75" s="2170">
        <v>0</v>
      </c>
      <c r="J75" s="2170">
        <v>266280.02271218033</v>
      </c>
      <c r="K75" s="2170">
        <v>9013.4391973394668</v>
      </c>
      <c r="L75" s="2170">
        <v>0</v>
      </c>
      <c r="M75" s="2170">
        <v>9013.4391973394668</v>
      </c>
      <c r="N75" s="2169" t="s">
        <v>95</v>
      </c>
      <c r="O75" s="2168">
        <v>-96.615052415298152</v>
      </c>
      <c r="Y75" s="2156"/>
      <c r="Z75" s="2156"/>
      <c r="AA75" s="2156"/>
      <c r="AB75" s="2156"/>
      <c r="AC75" s="2156"/>
      <c r="AD75" s="2156"/>
      <c r="AE75" s="2156"/>
      <c r="AF75" s="2156"/>
      <c r="AG75" s="2156"/>
    </row>
    <row r="76" spans="3:135" s="2148" customFormat="1" ht="48" customHeight="1">
      <c r="C76" s="2172" t="s">
        <v>1788</v>
      </c>
      <c r="D76" s="2171" t="s">
        <v>1787</v>
      </c>
      <c r="E76" s="2170">
        <v>23213.430397383316</v>
      </c>
      <c r="F76" s="2170">
        <v>0</v>
      </c>
      <c r="G76" s="2170">
        <v>23213.430397383316</v>
      </c>
      <c r="H76" s="2170">
        <v>39023.801764511387</v>
      </c>
      <c r="I76" s="2170">
        <v>0</v>
      </c>
      <c r="J76" s="2170">
        <v>39023.801764511387</v>
      </c>
      <c r="K76" s="2170">
        <v>-21566.334722990752</v>
      </c>
      <c r="L76" s="2170">
        <v>0</v>
      </c>
      <c r="M76" s="2170">
        <v>-21566.334722990752</v>
      </c>
      <c r="N76" s="2169">
        <v>68.108724546417136</v>
      </c>
      <c r="O76" s="2168" t="s">
        <v>95</v>
      </c>
      <c r="Y76" s="2156"/>
      <c r="Z76" s="2156"/>
      <c r="AA76" s="2156"/>
      <c r="AB76" s="2156"/>
      <c r="AC76" s="2156"/>
      <c r="AD76" s="2156"/>
      <c r="AE76" s="2156"/>
      <c r="AF76" s="2156"/>
      <c r="AG76" s="2156"/>
    </row>
    <row r="77" spans="3:135" s="2155" customFormat="1" ht="26.25" customHeight="1" thickBot="1">
      <c r="C77" s="2167"/>
      <c r="D77" s="2166" t="s">
        <v>1786</v>
      </c>
      <c r="E77" s="2165"/>
      <c r="F77" s="2165"/>
      <c r="G77" s="2163">
        <v>97659.40544457917</v>
      </c>
      <c r="H77" s="2164"/>
      <c r="I77" s="2164"/>
      <c r="J77" s="2163">
        <v>56917.202584232924</v>
      </c>
      <c r="K77" s="2164"/>
      <c r="L77" s="2164"/>
      <c r="M77" s="2163">
        <v>85059.367547876638</v>
      </c>
      <c r="N77" s="2157">
        <v>-41.718667725728764</v>
      </c>
      <c r="O77" s="2162">
        <v>49.444040968098449</v>
      </c>
      <c r="P77" s="2148"/>
      <c r="Q77" s="2148"/>
      <c r="R77" s="2148"/>
      <c r="S77" s="2148"/>
      <c r="T77" s="2148"/>
      <c r="U77" s="2148"/>
      <c r="V77" s="2148"/>
      <c r="W77" s="2148"/>
      <c r="X77" s="2148"/>
      <c r="Y77" s="2156"/>
      <c r="Z77" s="2156"/>
      <c r="AA77" s="2156"/>
      <c r="AB77" s="2156"/>
      <c r="AC77" s="2156"/>
      <c r="AD77" s="2156"/>
      <c r="AE77" s="2156"/>
      <c r="AF77" s="2156"/>
      <c r="AG77" s="2156"/>
      <c r="AH77" s="2148"/>
      <c r="AI77" s="2148"/>
      <c r="AJ77" s="2148"/>
      <c r="AK77" s="2148"/>
      <c r="AL77" s="2148"/>
      <c r="AM77" s="2148"/>
      <c r="AN77" s="2148"/>
      <c r="AO77" s="2148"/>
      <c r="AP77" s="2148"/>
      <c r="AQ77" s="2148"/>
      <c r="AR77" s="2148"/>
      <c r="AS77" s="2148"/>
      <c r="AT77" s="2148"/>
      <c r="AU77" s="2148"/>
      <c r="AV77" s="2148"/>
      <c r="AW77" s="2148"/>
      <c r="AX77" s="2148"/>
      <c r="AY77" s="2148"/>
      <c r="AZ77" s="2148"/>
      <c r="BA77" s="2148"/>
      <c r="BB77" s="2148"/>
      <c r="BC77" s="2148"/>
      <c r="BD77" s="2148"/>
      <c r="BE77" s="2148"/>
      <c r="BF77" s="2148"/>
      <c r="BG77" s="2148"/>
      <c r="BH77" s="2148"/>
      <c r="BI77" s="2148"/>
      <c r="BJ77" s="2148"/>
      <c r="BK77" s="2148"/>
      <c r="BL77" s="2148"/>
      <c r="BM77" s="2148"/>
      <c r="BN77" s="2148"/>
      <c r="BO77" s="2148"/>
      <c r="BP77" s="2148"/>
      <c r="BQ77" s="2148"/>
      <c r="BR77" s="2148"/>
      <c r="BS77" s="2148"/>
      <c r="BT77" s="2148"/>
      <c r="BU77" s="2148"/>
      <c r="BV77" s="2148"/>
      <c r="BW77" s="2148"/>
      <c r="BX77" s="2148"/>
      <c r="BY77" s="2148"/>
      <c r="BZ77" s="2148"/>
      <c r="CA77" s="2148"/>
      <c r="CB77" s="2148"/>
      <c r="CC77" s="2148"/>
      <c r="CD77" s="2148"/>
      <c r="CE77" s="2148"/>
      <c r="CF77" s="2148"/>
      <c r="CG77" s="2148"/>
      <c r="CH77" s="2148"/>
      <c r="CI77" s="2148"/>
      <c r="CJ77" s="2148"/>
      <c r="CK77" s="2148"/>
      <c r="CL77" s="2148"/>
      <c r="CM77" s="2148"/>
      <c r="CN77" s="2148"/>
      <c r="CO77" s="2148"/>
      <c r="CP77" s="2148"/>
      <c r="CQ77" s="2148"/>
      <c r="CR77" s="2148"/>
      <c r="CS77" s="2148"/>
      <c r="CT77" s="2148"/>
      <c r="CU77" s="2148"/>
      <c r="CV77" s="2148"/>
      <c r="CW77" s="2148"/>
      <c r="CX77" s="2148"/>
      <c r="CY77" s="2148"/>
      <c r="CZ77" s="2148"/>
      <c r="DA77" s="2148"/>
      <c r="DB77" s="2148"/>
      <c r="DC77" s="2148"/>
      <c r="DD77" s="2148"/>
      <c r="DE77" s="2148"/>
      <c r="DF77" s="2148"/>
      <c r="DG77" s="2148"/>
      <c r="DH77" s="2148"/>
      <c r="DI77" s="2148"/>
      <c r="DJ77" s="2148"/>
      <c r="DK77" s="2148"/>
      <c r="DL77" s="2148"/>
      <c r="DM77" s="2148"/>
      <c r="DN77" s="2148"/>
      <c r="DO77" s="2148"/>
      <c r="DP77" s="2148"/>
      <c r="DQ77" s="2148"/>
      <c r="DR77" s="2148"/>
      <c r="DS77" s="2148"/>
      <c r="DT77" s="2148"/>
      <c r="DU77" s="2148"/>
      <c r="DV77" s="2148"/>
      <c r="DW77" s="2148"/>
      <c r="DX77" s="2148"/>
      <c r="DY77" s="2148"/>
      <c r="DZ77" s="2148"/>
      <c r="EA77" s="2148"/>
      <c r="EB77" s="2148"/>
      <c r="EC77" s="2148"/>
      <c r="ED77" s="2148"/>
      <c r="EE77" s="2148"/>
    </row>
    <row r="78" spans="3:135" s="2155" customFormat="1" ht="26.25" customHeight="1" thickBot="1">
      <c r="C78" s="2161"/>
      <c r="D78" s="2160" t="s">
        <v>1785</v>
      </c>
      <c r="E78" s="2159"/>
      <c r="F78" s="2159"/>
      <c r="G78" s="2158">
        <v>-67400.493227382001</v>
      </c>
      <c r="H78" s="2159"/>
      <c r="I78" s="2159"/>
      <c r="J78" s="2158">
        <v>282409.53906808869</v>
      </c>
      <c r="K78" s="2159"/>
      <c r="L78" s="2159"/>
      <c r="M78" s="2158">
        <v>1226.7149713200979</v>
      </c>
      <c r="N78" s="2157" t="s">
        <v>95</v>
      </c>
      <c r="O78" s="2157" t="s">
        <v>95</v>
      </c>
      <c r="P78" s="2148"/>
      <c r="Q78" s="2148"/>
      <c r="R78" s="2148"/>
      <c r="S78" s="2148"/>
      <c r="T78" s="2148"/>
      <c r="U78" s="2148"/>
      <c r="V78" s="2148"/>
      <c r="W78" s="2148"/>
      <c r="X78" s="2148"/>
      <c r="Y78" s="2156"/>
      <c r="Z78" s="2156"/>
      <c r="AA78" s="2156"/>
      <c r="AB78" s="2156"/>
      <c r="AC78" s="2156"/>
      <c r="AD78" s="2156"/>
      <c r="AE78" s="2156"/>
      <c r="AF78" s="2156"/>
      <c r="AG78" s="2156"/>
      <c r="AH78" s="2148"/>
      <c r="AI78" s="2148"/>
      <c r="AJ78" s="2148"/>
      <c r="AK78" s="2148"/>
      <c r="AL78" s="2148"/>
      <c r="AM78" s="2148"/>
      <c r="AN78" s="2148"/>
      <c r="AO78" s="2148"/>
      <c r="AP78" s="2148"/>
      <c r="AQ78" s="2148"/>
      <c r="AR78" s="2148"/>
      <c r="AS78" s="2148"/>
      <c r="AT78" s="2148"/>
      <c r="AU78" s="2148"/>
      <c r="AV78" s="2148"/>
      <c r="AW78" s="2148"/>
      <c r="AX78" s="2148"/>
      <c r="AY78" s="2148"/>
      <c r="AZ78" s="2148"/>
      <c r="BA78" s="2148"/>
      <c r="BB78" s="2148"/>
      <c r="BC78" s="2148"/>
      <c r="BD78" s="2148"/>
      <c r="BE78" s="2148"/>
      <c r="BF78" s="2148"/>
      <c r="BG78" s="2148"/>
      <c r="BH78" s="2148"/>
      <c r="BI78" s="2148"/>
      <c r="BJ78" s="2148"/>
      <c r="BK78" s="2148"/>
      <c r="BL78" s="2148"/>
      <c r="BM78" s="2148"/>
      <c r="BN78" s="2148"/>
      <c r="BO78" s="2148"/>
      <c r="BP78" s="2148"/>
      <c r="BQ78" s="2148"/>
      <c r="BR78" s="2148"/>
      <c r="BS78" s="2148"/>
      <c r="BT78" s="2148"/>
      <c r="BU78" s="2148"/>
      <c r="BV78" s="2148"/>
      <c r="BW78" s="2148"/>
      <c r="BX78" s="2148"/>
      <c r="BY78" s="2148"/>
      <c r="BZ78" s="2148"/>
      <c r="CA78" s="2148"/>
      <c r="CB78" s="2148"/>
      <c r="CC78" s="2148"/>
      <c r="CD78" s="2148"/>
      <c r="CE78" s="2148"/>
      <c r="CF78" s="2148"/>
      <c r="CG78" s="2148"/>
      <c r="CH78" s="2148"/>
      <c r="CI78" s="2148"/>
      <c r="CJ78" s="2148"/>
      <c r="CK78" s="2148"/>
      <c r="CL78" s="2148"/>
      <c r="CM78" s="2148"/>
      <c r="CN78" s="2148"/>
      <c r="CO78" s="2148"/>
      <c r="CP78" s="2148"/>
      <c r="CQ78" s="2148"/>
      <c r="CR78" s="2148"/>
      <c r="CS78" s="2148"/>
      <c r="CT78" s="2148"/>
      <c r="CU78" s="2148"/>
      <c r="CV78" s="2148"/>
      <c r="CW78" s="2148"/>
      <c r="CX78" s="2148"/>
      <c r="CY78" s="2148"/>
      <c r="CZ78" s="2148"/>
      <c r="DA78" s="2148"/>
      <c r="DB78" s="2148"/>
      <c r="DC78" s="2148"/>
      <c r="DD78" s="2148"/>
      <c r="DE78" s="2148"/>
      <c r="DF78" s="2148"/>
      <c r="DG78" s="2148"/>
      <c r="DH78" s="2148"/>
      <c r="DI78" s="2148"/>
      <c r="DJ78" s="2148"/>
      <c r="DK78" s="2148"/>
      <c r="DL78" s="2148"/>
      <c r="DM78" s="2148"/>
      <c r="DN78" s="2148"/>
      <c r="DO78" s="2148"/>
      <c r="DP78" s="2148"/>
      <c r="DQ78" s="2148"/>
      <c r="DR78" s="2148"/>
      <c r="DS78" s="2148"/>
      <c r="DT78" s="2148"/>
      <c r="DU78" s="2148"/>
      <c r="DV78" s="2148"/>
      <c r="DW78" s="2148"/>
      <c r="DX78" s="2148"/>
      <c r="DY78" s="2148"/>
      <c r="DZ78" s="2148"/>
      <c r="EA78" s="2148"/>
      <c r="EB78" s="2148"/>
      <c r="EC78" s="2148"/>
      <c r="ED78" s="2148"/>
      <c r="EE78" s="2148"/>
    </row>
    <row r="79" spans="3:135">
      <c r="C79" s="2147"/>
      <c r="G79" s="2154"/>
      <c r="J79" s="2154"/>
      <c r="M79" s="2154"/>
      <c r="P79" s="2148"/>
      <c r="Q79" s="2148"/>
      <c r="R79" s="2148"/>
      <c r="S79" s="2148"/>
      <c r="T79" s="2148"/>
      <c r="U79" s="2148"/>
      <c r="V79" s="2148"/>
      <c r="W79" s="2148"/>
      <c r="X79" s="2148"/>
      <c r="Y79" s="2148"/>
      <c r="Z79" s="2148"/>
      <c r="AA79" s="2148"/>
      <c r="AB79" s="2148"/>
      <c r="AC79" s="2148"/>
      <c r="AD79" s="2148"/>
      <c r="AE79" s="2148"/>
      <c r="AF79" s="2148"/>
      <c r="AG79" s="2148"/>
    </row>
    <row r="80" spans="3:135">
      <c r="C80" s="2147"/>
      <c r="G80" s="2154"/>
      <c r="J80" s="2154"/>
      <c r="M80" s="2154"/>
    </row>
    <row r="81" spans="3:13">
      <c r="C81" s="2147"/>
      <c r="G81" s="2148"/>
      <c r="J81" s="2154"/>
      <c r="M81" s="2154"/>
    </row>
    <row r="82" spans="3:13">
      <c r="E82" s="2153"/>
    </row>
    <row r="83" spans="3:13">
      <c r="E83" s="2153"/>
    </row>
    <row r="84" spans="3:13">
      <c r="C84" s="2147"/>
      <c r="E84" s="2153"/>
      <c r="F84" s="2153"/>
      <c r="G84" s="2152"/>
      <c r="H84" s="2153"/>
      <c r="I84" s="2153"/>
      <c r="J84" s="2152"/>
      <c r="K84" s="2153"/>
      <c r="L84" s="2152"/>
      <c r="M84" s="2152"/>
    </row>
    <row r="86" spans="3:13">
      <c r="C86" s="2147"/>
      <c r="E86" s="2153"/>
      <c r="F86" s="2153"/>
      <c r="G86" s="2152"/>
      <c r="H86" s="2153"/>
      <c r="I86" s="2153"/>
      <c r="J86" s="2152"/>
      <c r="K86" s="2153"/>
      <c r="L86" s="2152"/>
      <c r="M86" s="2152"/>
    </row>
    <row r="87" spans="3:13">
      <c r="C87" s="2147"/>
      <c r="E87" s="2153"/>
      <c r="F87" s="2153"/>
      <c r="G87" s="2152"/>
      <c r="H87" s="2153"/>
      <c r="I87" s="2153"/>
      <c r="J87" s="2152"/>
      <c r="K87" s="2153"/>
      <c r="L87" s="2152"/>
      <c r="M87" s="2152"/>
    </row>
  </sheetData>
  <mergeCells count="8">
    <mergeCell ref="N6:O6"/>
    <mergeCell ref="N43:O43"/>
    <mergeCell ref="C2:O2"/>
    <mergeCell ref="C3:O3"/>
    <mergeCell ref="G4:H4"/>
    <mergeCell ref="E5:G5"/>
    <mergeCell ref="H5:J5"/>
    <mergeCell ref="K5:M5"/>
  </mergeCells>
  <pageMargins left="0.7" right="0.7" top="0.75" bottom="0.75" header="0.3" footer="0.3"/>
  <pageSetup paperSize="9" scale="30" fitToWidth="2"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showWhiteSpace="0" topLeftCell="A2" workbookViewId="0">
      <selection activeCell="L29" sqref="L29"/>
    </sheetView>
  </sheetViews>
  <sheetFormatPr defaultColWidth="14.42578125" defaultRowHeight="15" customHeight="1"/>
  <cols>
    <col min="1" max="1" width="8.7109375" style="2087" customWidth="1"/>
    <col min="2" max="2" width="4.42578125" style="2087" customWidth="1"/>
    <col min="3" max="4" width="3.42578125" style="2087" customWidth="1"/>
    <col min="5" max="6" width="4.42578125" style="2087" customWidth="1"/>
    <col min="7" max="7" width="29.85546875" style="2087" customWidth="1"/>
    <col min="8" max="9" width="14.42578125" style="2087"/>
    <col min="10" max="10" width="14" style="2087" customWidth="1"/>
    <col min="11" max="11" width="15.42578125" style="2087" customWidth="1"/>
    <col min="12" max="12" width="12.85546875" style="2087" customWidth="1"/>
    <col min="13" max="13" width="8.7109375" style="2087" customWidth="1"/>
    <col min="14" max="16384" width="14.42578125" style="2087"/>
  </cols>
  <sheetData>
    <row r="1" spans="1:17" ht="4.5" customHeight="1">
      <c r="A1" s="2228"/>
      <c r="B1" s="2228"/>
      <c r="C1" s="2228"/>
      <c r="D1" s="2228"/>
      <c r="E1" s="2228"/>
      <c r="F1" s="2228"/>
      <c r="G1" s="2228"/>
      <c r="H1" s="2228"/>
      <c r="I1" s="2228"/>
      <c r="J1" s="2228"/>
      <c r="K1" s="2228"/>
      <c r="L1" s="2228"/>
      <c r="M1" s="2228"/>
    </row>
    <row r="2" spans="1:17" ht="6.75" customHeight="1">
      <c r="A2" s="2228"/>
      <c r="B2" s="2228"/>
      <c r="C2" s="2228"/>
      <c r="D2" s="2228"/>
      <c r="E2" s="2228"/>
      <c r="F2" s="2228"/>
      <c r="G2" s="2228"/>
      <c r="H2" s="2228"/>
      <c r="I2" s="2228"/>
      <c r="J2" s="2228"/>
      <c r="K2" s="2228"/>
      <c r="L2" s="2228"/>
      <c r="M2" s="2228"/>
    </row>
    <row r="3" spans="1:17" ht="12" customHeight="1">
      <c r="A3" s="2228"/>
      <c r="B3" s="2228"/>
      <c r="C3" s="3357" t="s">
        <v>1917</v>
      </c>
      <c r="D3" s="3339"/>
      <c r="E3" s="3339"/>
      <c r="F3" s="3339"/>
      <c r="G3" s="3339"/>
      <c r="H3" s="3339"/>
      <c r="I3" s="3339"/>
      <c r="J3" s="3339"/>
      <c r="K3" s="3339"/>
      <c r="L3" s="3339"/>
      <c r="M3" s="2228"/>
    </row>
    <row r="4" spans="1:17" ht="15.75" customHeight="1">
      <c r="A4" s="2228"/>
      <c r="B4" s="2228"/>
      <c r="C4" s="3340" t="s">
        <v>1783</v>
      </c>
      <c r="D4" s="3339"/>
      <c r="E4" s="3339"/>
      <c r="F4" s="3339"/>
      <c r="G4" s="3339"/>
      <c r="H4" s="3339"/>
      <c r="I4" s="3339"/>
      <c r="J4" s="3339"/>
      <c r="K4" s="3339"/>
      <c r="L4" s="3339"/>
      <c r="M4" s="2228"/>
    </row>
    <row r="5" spans="1:17" ht="15.75" customHeight="1" thickBot="1">
      <c r="A5" s="2228"/>
      <c r="B5" s="2228"/>
      <c r="C5" s="3358"/>
      <c r="D5" s="3339"/>
      <c r="E5" s="3339"/>
      <c r="F5" s="3339"/>
      <c r="G5" s="3339"/>
      <c r="H5" s="2228"/>
      <c r="I5" s="2228"/>
      <c r="J5" s="2228"/>
      <c r="K5" s="2254"/>
      <c r="L5" s="2253" t="s">
        <v>1916</v>
      </c>
      <c r="M5" s="2228"/>
    </row>
    <row r="6" spans="1:17" ht="27.75" customHeight="1" thickTop="1">
      <c r="A6" s="2228"/>
      <c r="B6" s="2228"/>
      <c r="C6" s="3359" t="s">
        <v>648</v>
      </c>
      <c r="D6" s="3337"/>
      <c r="E6" s="3337"/>
      <c r="F6" s="3337"/>
      <c r="G6" s="3360"/>
      <c r="H6" s="3343" t="s">
        <v>4</v>
      </c>
      <c r="I6" s="3345"/>
      <c r="J6" s="3346"/>
      <c r="K6" s="3363" t="s">
        <v>1781</v>
      </c>
      <c r="L6" s="3344"/>
      <c r="M6" s="2228"/>
    </row>
    <row r="7" spans="1:17" ht="22.5" customHeight="1">
      <c r="A7" s="2228"/>
      <c r="B7" s="2228"/>
      <c r="C7" s="3361"/>
      <c r="D7" s="3362"/>
      <c r="E7" s="3362"/>
      <c r="F7" s="3362"/>
      <c r="G7" s="3362"/>
      <c r="H7" s="2146" t="s">
        <v>1915</v>
      </c>
      <c r="I7" s="2146" t="s">
        <v>400</v>
      </c>
      <c r="J7" s="2146" t="s">
        <v>401</v>
      </c>
      <c r="K7" s="2252" t="s">
        <v>85</v>
      </c>
      <c r="L7" s="2251" t="s">
        <v>398</v>
      </c>
      <c r="M7" s="2228"/>
    </row>
    <row r="8" spans="1:17" ht="18" customHeight="1">
      <c r="A8" s="2228"/>
      <c r="B8" s="2228"/>
      <c r="C8" s="2250" t="s">
        <v>1780</v>
      </c>
      <c r="D8" s="2249"/>
      <c r="E8" s="2249"/>
      <c r="F8" s="2249"/>
      <c r="G8" s="2249"/>
      <c r="H8" s="2248">
        <v>-2363.3268449419747</v>
      </c>
      <c r="I8" s="2140">
        <v>-339.82698674395999</v>
      </c>
      <c r="J8" s="2140">
        <v>-2844.0576878178717</v>
      </c>
      <c r="K8" s="2130">
        <v>-85.62082145043702</v>
      </c>
      <c r="L8" s="2139" t="s">
        <v>95</v>
      </c>
      <c r="M8" s="2231"/>
      <c r="N8" s="2231"/>
      <c r="O8" s="2231"/>
      <c r="P8" s="2231"/>
      <c r="Q8" s="2231"/>
    </row>
    <row r="9" spans="1:17" ht="17.25" customHeight="1">
      <c r="A9" s="2228"/>
      <c r="B9" s="2228"/>
      <c r="C9" s="2236"/>
      <c r="D9" s="2228" t="s">
        <v>1779</v>
      </c>
      <c r="E9" s="2228"/>
      <c r="F9" s="2228"/>
      <c r="G9" s="2228"/>
      <c r="H9" s="2235">
        <v>1008.0360902636473</v>
      </c>
      <c r="I9" s="2128">
        <v>938.16288156520443</v>
      </c>
      <c r="J9" s="2128">
        <v>1219.274685437731</v>
      </c>
      <c r="K9" s="2127">
        <v>-6.9316177638211185</v>
      </c>
      <c r="L9" s="2104">
        <v>29.96407227319926</v>
      </c>
      <c r="M9" s="2231"/>
      <c r="N9" s="2231"/>
      <c r="O9" s="2231"/>
      <c r="P9" s="2231"/>
      <c r="Q9" s="2231"/>
    </row>
    <row r="10" spans="1:17" ht="15.75">
      <c r="A10" s="2228"/>
      <c r="B10" s="2228"/>
      <c r="C10" s="2236"/>
      <c r="D10" s="2228"/>
      <c r="E10" s="2228" t="s">
        <v>1777</v>
      </c>
      <c r="F10" s="2228"/>
      <c r="G10" s="2228"/>
      <c r="H10" s="2235">
        <v>141.27638190142903</v>
      </c>
      <c r="I10" s="2128">
        <v>83.846251928292716</v>
      </c>
      <c r="J10" s="2128">
        <v>18.922970456633486</v>
      </c>
      <c r="K10" s="2127">
        <v>-40.650906542330844</v>
      </c>
      <c r="L10" s="2104">
        <v>-77.431346039394981</v>
      </c>
      <c r="M10" s="2231"/>
      <c r="N10" s="2231"/>
      <c r="O10" s="2231"/>
      <c r="P10" s="2231"/>
      <c r="Q10" s="2231"/>
    </row>
    <row r="11" spans="1:17" ht="15.75">
      <c r="A11" s="2228"/>
      <c r="B11" s="2228"/>
      <c r="C11" s="2236"/>
      <c r="D11" s="2228"/>
      <c r="E11" s="2228" t="s">
        <v>524</v>
      </c>
      <c r="F11" s="2228"/>
      <c r="G11" s="2228"/>
      <c r="H11" s="2235">
        <v>866.75970836221836</v>
      </c>
      <c r="I11" s="2128">
        <v>854.31662963691167</v>
      </c>
      <c r="J11" s="2128">
        <v>1200.3517149810975</v>
      </c>
      <c r="K11" s="2127">
        <v>-1.4355857344613421</v>
      </c>
      <c r="L11" s="2104">
        <v>40.504313428997897</v>
      </c>
      <c r="M11" s="2231"/>
      <c r="N11" s="2231"/>
      <c r="O11" s="2231"/>
      <c r="P11" s="2231"/>
      <c r="Q11" s="2231"/>
    </row>
    <row r="12" spans="1:17" ht="18" customHeight="1">
      <c r="A12" s="2228"/>
      <c r="B12" s="2228"/>
      <c r="C12" s="2236"/>
      <c r="D12" s="2228" t="s">
        <v>1778</v>
      </c>
      <c r="E12" s="2228"/>
      <c r="F12" s="2228"/>
      <c r="G12" s="2228"/>
      <c r="H12" s="2235">
        <v>-12394.062082244738</v>
      </c>
      <c r="I12" s="2128">
        <v>-10124.254622142287</v>
      </c>
      <c r="J12" s="2128">
        <v>-12729.273738201386</v>
      </c>
      <c r="K12" s="2127">
        <v>-18.31366863454792</v>
      </c>
      <c r="L12" s="2104">
        <v>25.730478077485142</v>
      </c>
      <c r="M12" s="2231"/>
      <c r="N12" s="2231"/>
      <c r="O12" s="2231"/>
      <c r="P12" s="2231"/>
      <c r="Q12" s="2231"/>
    </row>
    <row r="13" spans="1:17" ht="15" customHeight="1">
      <c r="A13" s="2228"/>
      <c r="B13" s="2228"/>
      <c r="C13" s="2236"/>
      <c r="D13" s="2228"/>
      <c r="E13" s="2228" t="s">
        <v>1777</v>
      </c>
      <c r="F13" s="2228"/>
      <c r="G13" s="2228"/>
      <c r="H13" s="2235">
        <v>-1910.4945937516716</v>
      </c>
      <c r="I13" s="2128">
        <v>-1446.0315395534717</v>
      </c>
      <c r="J13" s="2128">
        <v>-1497.2540460633832</v>
      </c>
      <c r="K13" s="2127">
        <v>-24.311142031871736</v>
      </c>
      <c r="L13" s="2104">
        <v>3.5422814170241956</v>
      </c>
      <c r="M13" s="2231"/>
      <c r="N13" s="2231"/>
      <c r="O13" s="2231"/>
      <c r="P13" s="2231"/>
      <c r="Q13" s="2231"/>
    </row>
    <row r="14" spans="1:17" ht="14.25" customHeight="1">
      <c r="A14" s="2228"/>
      <c r="B14" s="2228"/>
      <c r="C14" s="2236"/>
      <c r="D14" s="2228"/>
      <c r="E14" s="2228" t="s">
        <v>524</v>
      </c>
      <c r="F14" s="2228"/>
      <c r="G14" s="2228"/>
      <c r="H14" s="2235">
        <v>-10483.567488493067</v>
      </c>
      <c r="I14" s="2128">
        <v>-8678.2230825888146</v>
      </c>
      <c r="J14" s="2135">
        <v>-11232.019692138003</v>
      </c>
      <c r="K14" s="2127">
        <v>-17.220706671520237</v>
      </c>
      <c r="L14" s="2104">
        <v>29.427644176062849</v>
      </c>
      <c r="M14" s="2231"/>
      <c r="N14" s="2231"/>
      <c r="O14" s="2231"/>
      <c r="P14" s="2231"/>
      <c r="Q14" s="2231"/>
    </row>
    <row r="15" spans="1:17" ht="15.75" customHeight="1">
      <c r="A15" s="2228"/>
      <c r="B15" s="2228"/>
      <c r="C15" s="2243"/>
      <c r="D15" s="2242" t="s">
        <v>1776</v>
      </c>
      <c r="E15" s="2242"/>
      <c r="F15" s="2242"/>
      <c r="G15" s="2242"/>
      <c r="H15" s="2241">
        <v>-11386.025991981091</v>
      </c>
      <c r="I15" s="2126">
        <v>-9186.0917405770833</v>
      </c>
      <c r="J15" s="2246">
        <v>-11509.999052763655</v>
      </c>
      <c r="K15" s="2125">
        <v>-19.321352796431068</v>
      </c>
      <c r="L15" s="2124">
        <v>25.29810694053203</v>
      </c>
      <c r="M15" s="2231"/>
      <c r="N15" s="2231"/>
      <c r="O15" s="2231"/>
      <c r="P15" s="2231"/>
      <c r="Q15" s="2231"/>
    </row>
    <row r="16" spans="1:17" ht="18" customHeight="1">
      <c r="A16" s="2228"/>
      <c r="B16" s="2228"/>
      <c r="C16" s="2243"/>
      <c r="D16" s="2242" t="s">
        <v>1775</v>
      </c>
      <c r="E16" s="2242"/>
      <c r="F16" s="2242"/>
      <c r="G16" s="2242"/>
      <c r="H16" s="2241">
        <v>-128.81561770510689</v>
      </c>
      <c r="I16" s="2126">
        <v>-10.421679851363933</v>
      </c>
      <c r="J16" s="2246">
        <v>-618.61599382792133</v>
      </c>
      <c r="K16" s="2125">
        <v>-91.909614659286177</v>
      </c>
      <c r="L16" s="2124" t="s">
        <v>95</v>
      </c>
      <c r="M16" s="2231"/>
      <c r="N16" s="2231"/>
      <c r="O16" s="2231"/>
      <c r="P16" s="2231"/>
      <c r="Q16" s="2231"/>
    </row>
    <row r="17" spans="1:17" ht="18" customHeight="1">
      <c r="A17" s="2228"/>
      <c r="B17" s="2228"/>
      <c r="C17" s="2236"/>
      <c r="D17" s="2228"/>
      <c r="E17" s="2228" t="s">
        <v>1774</v>
      </c>
      <c r="F17" s="2228"/>
      <c r="G17" s="2228"/>
      <c r="H17" s="2235">
        <v>1644.5811367593685</v>
      </c>
      <c r="I17" s="2128">
        <v>1353.760536903844</v>
      </c>
      <c r="J17" s="2135">
        <v>670.99408589299128</v>
      </c>
      <c r="K17" s="2137">
        <v>-17.683566554130849</v>
      </c>
      <c r="L17" s="2104">
        <v>-50.434802344910487</v>
      </c>
      <c r="M17" s="2231"/>
      <c r="N17" s="2231"/>
      <c r="O17" s="2231"/>
      <c r="P17" s="2231"/>
      <c r="Q17" s="2231"/>
    </row>
    <row r="18" spans="1:17" ht="15.75">
      <c r="A18" s="2228"/>
      <c r="B18" s="2228"/>
      <c r="C18" s="2236"/>
      <c r="D18" s="2228"/>
      <c r="E18" s="2228"/>
      <c r="F18" s="2228" t="s">
        <v>1772</v>
      </c>
      <c r="G18" s="2228"/>
      <c r="H18" s="2235">
        <v>664.57330799233716</v>
      </c>
      <c r="I18" s="2128">
        <v>530.36814895840837</v>
      </c>
      <c r="J18" s="2135">
        <v>61.686837767142727</v>
      </c>
      <c r="K18" s="2134">
        <v>-20.194184361595859</v>
      </c>
      <c r="L18" s="2104">
        <v>-88.369053102398837</v>
      </c>
      <c r="M18" s="2231"/>
      <c r="N18" s="2231"/>
      <c r="O18" s="2231"/>
      <c r="P18" s="2231"/>
      <c r="Q18" s="2231"/>
    </row>
    <row r="19" spans="1:17" ht="15.75">
      <c r="A19" s="2228"/>
      <c r="B19" s="2228"/>
      <c r="C19" s="2236"/>
      <c r="D19" s="2228"/>
      <c r="E19" s="2228"/>
      <c r="F19" s="2089" t="s">
        <v>1770</v>
      </c>
      <c r="G19" s="2228"/>
      <c r="H19" s="2235">
        <v>192.1591944087896</v>
      </c>
      <c r="I19" s="2128">
        <v>106.36653969939016</v>
      </c>
      <c r="J19" s="2135">
        <v>53.731417973426893</v>
      </c>
      <c r="K19" s="2134">
        <v>-44.646656108938799</v>
      </c>
      <c r="L19" s="2104">
        <v>-49.484661130012341</v>
      </c>
      <c r="M19" s="2231"/>
      <c r="N19" s="2231"/>
      <c r="O19" s="2231"/>
      <c r="P19" s="2231"/>
      <c r="Q19" s="2231"/>
    </row>
    <row r="20" spans="1:17" ht="15.75">
      <c r="A20" s="2228"/>
      <c r="B20" s="2228"/>
      <c r="C20" s="2236"/>
      <c r="D20" s="2228"/>
      <c r="E20" s="2228"/>
      <c r="F20" s="2228" t="s">
        <v>524</v>
      </c>
      <c r="G20" s="2228"/>
      <c r="H20" s="2235">
        <v>787.84863435824172</v>
      </c>
      <c r="I20" s="2128">
        <v>717.02584824604548</v>
      </c>
      <c r="J20" s="2136">
        <v>555.57583015242164</v>
      </c>
      <c r="K20" s="2134">
        <v>-8.9893899695449022</v>
      </c>
      <c r="L20" s="2104">
        <v>-22.516624538509344</v>
      </c>
      <c r="M20" s="2231"/>
      <c r="N20" s="2231"/>
      <c r="O20" s="2231"/>
      <c r="P20" s="2231"/>
      <c r="Q20" s="2231"/>
    </row>
    <row r="21" spans="1:17" ht="15.75">
      <c r="A21" s="2228"/>
      <c r="B21" s="2228"/>
      <c r="C21" s="2236"/>
      <c r="D21" s="2228"/>
      <c r="E21" s="2228" t="s">
        <v>1773</v>
      </c>
      <c r="F21" s="2228"/>
      <c r="G21" s="2228"/>
      <c r="H21" s="2235">
        <v>-1773.3967544644754</v>
      </c>
      <c r="I21" s="2128">
        <v>-1364.1822167552079</v>
      </c>
      <c r="J21" s="2136">
        <v>-1289.6100797209126</v>
      </c>
      <c r="K21" s="2134">
        <v>-23.075182509445881</v>
      </c>
      <c r="L21" s="2104">
        <v>-5.4664352106619463</v>
      </c>
      <c r="M21" s="2231"/>
      <c r="N21" s="2231"/>
      <c r="O21" s="2231"/>
      <c r="P21" s="2231"/>
      <c r="Q21" s="2231"/>
    </row>
    <row r="22" spans="1:17" ht="15.75">
      <c r="A22" s="2228"/>
      <c r="B22" s="2228"/>
      <c r="C22" s="2236"/>
      <c r="D22" s="2228"/>
      <c r="E22" s="2228"/>
      <c r="F22" s="2228" t="s">
        <v>459</v>
      </c>
      <c r="G22" s="2228"/>
      <c r="H22" s="2235">
        <v>-582.31660923006416</v>
      </c>
      <c r="I22" s="2128">
        <v>-590.82149701733738</v>
      </c>
      <c r="J22" s="2136">
        <v>-687.40936286841861</v>
      </c>
      <c r="K22" s="2134">
        <v>1.4605263962019555</v>
      </c>
      <c r="L22" s="2104">
        <v>16.34806220469105</v>
      </c>
      <c r="M22" s="2231"/>
      <c r="N22" s="2231"/>
      <c r="O22" s="2231"/>
      <c r="P22" s="2231"/>
      <c r="Q22" s="2231"/>
    </row>
    <row r="23" spans="1:17" ht="15" customHeight="1">
      <c r="A23" s="2228"/>
      <c r="B23" s="2228"/>
      <c r="C23" s="2236"/>
      <c r="D23" s="2228"/>
      <c r="E23" s="2228"/>
      <c r="F23" s="2228" t="s">
        <v>1772</v>
      </c>
      <c r="G23" s="2228"/>
      <c r="H23" s="2235">
        <v>-789.00361004264391</v>
      </c>
      <c r="I23" s="2128">
        <v>-464.48522887443664</v>
      </c>
      <c r="J23" s="2135">
        <v>-278.65718913756672</v>
      </c>
      <c r="K23" s="2134">
        <v>-41.130151628921915</v>
      </c>
      <c r="L23" s="2104">
        <v>-40.007308776465834</v>
      </c>
      <c r="M23" s="2231"/>
      <c r="N23" s="2231"/>
      <c r="O23" s="2231"/>
      <c r="P23" s="2231"/>
      <c r="Q23" s="2231"/>
    </row>
    <row r="24" spans="1:17" ht="18" customHeight="1">
      <c r="A24" s="2228"/>
      <c r="B24" s="2228"/>
      <c r="C24" s="2236"/>
      <c r="D24" s="2228"/>
      <c r="E24" s="2228"/>
      <c r="F24" s="2228" t="s">
        <v>1914</v>
      </c>
      <c r="G24" s="2247"/>
      <c r="H24" s="2235">
        <v>-409.38866905189059</v>
      </c>
      <c r="I24" s="2128">
        <v>-225.62364429329273</v>
      </c>
      <c r="J24" s="2135">
        <v>-212.00834279102381</v>
      </c>
      <c r="K24" s="2132">
        <v>-44.887667551762497</v>
      </c>
      <c r="L24" s="2104">
        <v>-6.0345189197325899</v>
      </c>
      <c r="M24" s="2231"/>
      <c r="N24" s="2231"/>
      <c r="O24" s="2231"/>
      <c r="P24" s="2231"/>
      <c r="Q24" s="2231"/>
    </row>
    <row r="25" spans="1:17" ht="15.75" customHeight="1">
      <c r="A25" s="2228"/>
      <c r="B25" s="2228"/>
      <c r="C25" s="2236"/>
      <c r="D25" s="2228"/>
      <c r="E25" s="2228"/>
      <c r="F25" s="2089" t="s">
        <v>1770</v>
      </c>
      <c r="G25" s="2228"/>
      <c r="H25" s="2235">
        <v>-41.846543733809156</v>
      </c>
      <c r="I25" s="2128">
        <v>-20.656990945833812</v>
      </c>
      <c r="J25" s="2135">
        <v>-31.114609984447899</v>
      </c>
      <c r="K25" s="2132">
        <v>-50.636327154674007</v>
      </c>
      <c r="L25" s="2104">
        <v>50.62508409882043</v>
      </c>
      <c r="M25" s="2231"/>
      <c r="N25" s="2231"/>
      <c r="O25" s="2231"/>
      <c r="P25" s="2231"/>
      <c r="Q25" s="2231"/>
    </row>
    <row r="26" spans="1:17" ht="18" customHeight="1">
      <c r="A26" s="2228"/>
      <c r="B26" s="2228"/>
      <c r="C26" s="2236"/>
      <c r="D26" s="2228"/>
      <c r="E26" s="2228"/>
      <c r="F26" s="2228" t="s">
        <v>524</v>
      </c>
      <c r="G26" s="2228"/>
      <c r="H26" s="2235">
        <v>-360.22999145795819</v>
      </c>
      <c r="I26" s="2128">
        <v>-288.21849991760013</v>
      </c>
      <c r="J26" s="2135">
        <v>-292.42891773047938</v>
      </c>
      <c r="K26" s="2127">
        <v>-19.990420911070196</v>
      </c>
      <c r="L26" s="2104">
        <v>1.4608423172291163</v>
      </c>
      <c r="M26" s="2231"/>
      <c r="N26" s="2231"/>
      <c r="O26" s="2231"/>
      <c r="P26" s="2231"/>
      <c r="Q26" s="2231"/>
    </row>
    <row r="27" spans="1:17" ht="18" customHeight="1">
      <c r="A27" s="2228"/>
      <c r="B27" s="2228"/>
      <c r="C27" s="2243"/>
      <c r="D27" s="2242" t="s">
        <v>1769</v>
      </c>
      <c r="E27" s="2242"/>
      <c r="F27" s="2242"/>
      <c r="G27" s="2242"/>
      <c r="H27" s="2241">
        <v>-11514.841609686198</v>
      </c>
      <c r="I27" s="2126">
        <v>-9196.5134204284477</v>
      </c>
      <c r="J27" s="2246">
        <v>-12128.615046591576</v>
      </c>
      <c r="K27" s="2125">
        <v>-20.133391911423171</v>
      </c>
      <c r="L27" s="2124">
        <v>31.882752648954728</v>
      </c>
      <c r="M27" s="2231"/>
      <c r="N27" s="2231"/>
      <c r="O27" s="2231"/>
      <c r="P27" s="2231"/>
      <c r="Q27" s="2231"/>
    </row>
    <row r="28" spans="1:17" ht="18" customHeight="1">
      <c r="A28" s="2228"/>
      <c r="B28" s="2228"/>
      <c r="C28" s="2243"/>
      <c r="D28" s="2242" t="s">
        <v>1768</v>
      </c>
      <c r="E28" s="2242"/>
      <c r="F28" s="2242"/>
      <c r="G28" s="2242"/>
      <c r="H28" s="2241">
        <v>320.35438981610878</v>
      </c>
      <c r="I28" s="2126">
        <v>397.51000166298758</v>
      </c>
      <c r="J28" s="2246">
        <v>198.44568693929057</v>
      </c>
      <c r="K28" s="2125">
        <v>24.08445593368269</v>
      </c>
      <c r="L28" s="2124">
        <v>-50.077812857766901</v>
      </c>
      <c r="M28" s="2231"/>
      <c r="N28" s="2231"/>
      <c r="O28" s="2231"/>
      <c r="P28" s="2231"/>
      <c r="Q28" s="2231"/>
    </row>
    <row r="29" spans="1:17" ht="16.5" customHeight="1">
      <c r="A29" s="2228"/>
      <c r="B29" s="2228"/>
      <c r="C29" s="2236"/>
      <c r="D29" s="2228"/>
      <c r="E29" s="2228" t="s">
        <v>1767</v>
      </c>
      <c r="F29" s="2228"/>
      <c r="G29" s="2228"/>
      <c r="H29" s="2235">
        <v>669.99221248562765</v>
      </c>
      <c r="I29" s="2128">
        <v>588.20539507088768</v>
      </c>
      <c r="J29" s="2135">
        <v>516.90500351271851</v>
      </c>
      <c r="K29" s="2127">
        <v>-12.207129559210273</v>
      </c>
      <c r="L29" s="2104">
        <v>-12.121682690376613</v>
      </c>
      <c r="M29" s="2231"/>
      <c r="N29" s="2231"/>
      <c r="O29" s="2231"/>
      <c r="P29" s="2231"/>
      <c r="Q29" s="2231"/>
    </row>
    <row r="30" spans="1:17" ht="13.5" customHeight="1">
      <c r="A30" s="2228"/>
      <c r="B30" s="2228"/>
      <c r="C30" s="2236"/>
      <c r="D30" s="2228"/>
      <c r="E30" s="2228" t="s">
        <v>1766</v>
      </c>
      <c r="F30" s="2228"/>
      <c r="G30" s="2228"/>
      <c r="H30" s="2235">
        <v>-349.63782266951898</v>
      </c>
      <c r="I30" s="2128">
        <v>-190.6953934079001</v>
      </c>
      <c r="J30" s="2135">
        <v>-318.45931657342777</v>
      </c>
      <c r="K30" s="2127">
        <v>-45.459163441780383</v>
      </c>
      <c r="L30" s="2104">
        <v>66.998956231857605</v>
      </c>
      <c r="M30" s="2231"/>
      <c r="N30" s="2231"/>
      <c r="O30" s="2231"/>
      <c r="P30" s="2231"/>
      <c r="Q30" s="2231"/>
    </row>
    <row r="31" spans="1:17" ht="18" customHeight="1">
      <c r="A31" s="2228"/>
      <c r="B31" s="2228"/>
      <c r="C31" s="2243"/>
      <c r="D31" s="2242" t="s">
        <v>1913</v>
      </c>
      <c r="E31" s="2242"/>
      <c r="F31" s="2242"/>
      <c r="G31" s="2242"/>
      <c r="H31" s="2241">
        <v>-11194.48721987009</v>
      </c>
      <c r="I31" s="2126">
        <v>-8799.0034187654601</v>
      </c>
      <c r="J31" s="2246">
        <v>-11930.169359652285</v>
      </c>
      <c r="K31" s="2125">
        <v>-21.398780971875809</v>
      </c>
      <c r="L31" s="2124">
        <v>35.585461124029671</v>
      </c>
      <c r="M31" s="2231"/>
      <c r="N31" s="2231"/>
      <c r="O31" s="2231"/>
      <c r="P31" s="2231"/>
      <c r="Q31" s="2231"/>
    </row>
    <row r="32" spans="1:17" ht="18" customHeight="1">
      <c r="A32" s="2228"/>
      <c r="B32" s="2228"/>
      <c r="C32" s="2243"/>
      <c r="D32" s="2242" t="s">
        <v>1764</v>
      </c>
      <c r="E32" s="2242"/>
      <c r="F32" s="2242"/>
      <c r="G32" s="2242"/>
      <c r="H32" s="2241">
        <v>8831.1603749281167</v>
      </c>
      <c r="I32" s="2126">
        <v>8459.1764320214988</v>
      </c>
      <c r="J32" s="2126">
        <v>9086.1116718344128</v>
      </c>
      <c r="K32" s="2125">
        <v>-4.2121751515541428</v>
      </c>
      <c r="L32" s="2124">
        <v>7.4113035098748226</v>
      </c>
      <c r="M32" s="2231"/>
      <c r="N32" s="2231"/>
      <c r="O32" s="2231"/>
      <c r="P32" s="2231"/>
      <c r="Q32" s="2231"/>
    </row>
    <row r="33" spans="1:17" ht="18" customHeight="1">
      <c r="A33" s="2228"/>
      <c r="B33" s="2228"/>
      <c r="C33" s="2236"/>
      <c r="D33" s="2228"/>
      <c r="E33" s="2228" t="s">
        <v>1763</v>
      </c>
      <c r="F33" s="2228"/>
      <c r="G33" s="2228"/>
      <c r="H33" s="2235">
        <v>8910.4955950293752</v>
      </c>
      <c r="I33" s="2128">
        <v>8506.2452710233501</v>
      </c>
      <c r="J33" s="2128">
        <v>9137.5977874627024</v>
      </c>
      <c r="K33" s="2127">
        <v>-4.5367883266956728</v>
      </c>
      <c r="L33" s="2104">
        <v>7.4222232762328533</v>
      </c>
      <c r="M33" s="2231"/>
      <c r="N33" s="2231"/>
      <c r="O33" s="2231"/>
      <c r="P33" s="2231"/>
      <c r="Q33" s="2231"/>
    </row>
    <row r="34" spans="1:17" ht="15.75">
      <c r="A34" s="2228"/>
      <c r="B34" s="2228"/>
      <c r="C34" s="2236"/>
      <c r="D34" s="2228"/>
      <c r="E34" s="2228"/>
      <c r="F34" s="2228" t="s">
        <v>411</v>
      </c>
      <c r="G34" s="2228"/>
      <c r="H34" s="2245">
        <v>573.2162597054762</v>
      </c>
      <c r="I34" s="2244">
        <v>449.70874278150143</v>
      </c>
      <c r="J34" s="2128">
        <v>487.07543300850568</v>
      </c>
      <c r="K34" s="2127">
        <v>-21.546408503386505</v>
      </c>
      <c r="L34" s="2104">
        <v>8.3090868983082053</v>
      </c>
      <c r="M34" s="2231"/>
      <c r="N34" s="2231"/>
      <c r="O34" s="2231"/>
      <c r="P34" s="2231"/>
      <c r="Q34" s="2231"/>
    </row>
    <row r="35" spans="1:17" ht="15.75">
      <c r="A35" s="2228"/>
      <c r="B35" s="2228"/>
      <c r="C35" s="2236"/>
      <c r="D35" s="2228"/>
      <c r="E35" s="2228"/>
      <c r="F35" s="2228" t="s">
        <v>1762</v>
      </c>
      <c r="G35" s="2228"/>
      <c r="H35" s="2235">
        <v>7790.862863130521</v>
      </c>
      <c r="I35" s="2128">
        <v>7533.2266654349251</v>
      </c>
      <c r="J35" s="2128">
        <v>8149.8993703324541</v>
      </c>
      <c r="K35" s="2127">
        <v>-3.3069019724995208</v>
      </c>
      <c r="L35" s="2104">
        <v>8.1860367712953455</v>
      </c>
      <c r="M35" s="2231"/>
      <c r="N35" s="2231"/>
      <c r="O35" s="2231"/>
      <c r="P35" s="2231"/>
      <c r="Q35" s="2231"/>
    </row>
    <row r="36" spans="1:17" ht="15" customHeight="1">
      <c r="A36" s="2228"/>
      <c r="B36" s="2228"/>
      <c r="C36" s="2236"/>
      <c r="D36" s="2228"/>
      <c r="E36" s="2228"/>
      <c r="F36" s="2228" t="s">
        <v>1761</v>
      </c>
      <c r="G36" s="2228"/>
      <c r="H36" s="2235">
        <v>544.92173851195116</v>
      </c>
      <c r="I36" s="2128">
        <v>499.23349292434875</v>
      </c>
      <c r="J36" s="2128">
        <v>497.04568561812255</v>
      </c>
      <c r="K36" s="2127">
        <v>-8.3843683154145925</v>
      </c>
      <c r="L36" s="2104">
        <v>-0.43823327906361564</v>
      </c>
      <c r="M36" s="2231"/>
      <c r="N36" s="2231"/>
      <c r="O36" s="2231"/>
      <c r="P36" s="2231"/>
      <c r="Q36" s="2231"/>
    </row>
    <row r="37" spans="1:17" ht="18" hidden="1" customHeight="1">
      <c r="A37" s="2228"/>
      <c r="B37" s="2228"/>
      <c r="C37" s="2236"/>
      <c r="D37" s="2228"/>
      <c r="E37" s="2228"/>
      <c r="F37" s="2228"/>
      <c r="G37" s="2228"/>
      <c r="H37" s="2235">
        <v>1.4947336814264589</v>
      </c>
      <c r="I37" s="2128">
        <v>24.076369882575761</v>
      </c>
      <c r="J37" s="2128">
        <v>3.5772985036188016</v>
      </c>
      <c r="K37" s="2127" t="s">
        <v>95</v>
      </c>
      <c r="L37" s="2104">
        <v>-85.141869305606079</v>
      </c>
      <c r="M37" s="2231"/>
      <c r="N37" s="2231"/>
      <c r="O37" s="2231"/>
      <c r="P37" s="2231"/>
      <c r="Q37" s="2231"/>
    </row>
    <row r="38" spans="1:17" ht="15.75">
      <c r="A38" s="2228"/>
      <c r="B38" s="2228"/>
      <c r="C38" s="2236"/>
      <c r="D38" s="2228"/>
      <c r="E38" s="2228" t="s">
        <v>1759</v>
      </c>
      <c r="F38" s="2228"/>
      <c r="G38" s="2228"/>
      <c r="H38" s="2235">
        <v>-79.335220101258201</v>
      </c>
      <c r="I38" s="2128">
        <v>-47.068839001853007</v>
      </c>
      <c r="J38" s="2128">
        <v>-51.486115628289696</v>
      </c>
      <c r="K38" s="2127">
        <v>-40.670941680406926</v>
      </c>
      <c r="L38" s="2104">
        <v>9.3847154935408295</v>
      </c>
      <c r="M38" s="2231"/>
      <c r="N38" s="2231"/>
      <c r="O38" s="2231"/>
      <c r="P38" s="2231"/>
      <c r="Q38" s="2231"/>
    </row>
    <row r="39" spans="1:17" ht="18" customHeight="1">
      <c r="A39" s="2240"/>
      <c r="B39" s="2240"/>
      <c r="C39" s="2239" t="s">
        <v>73</v>
      </c>
      <c r="D39" s="2238" t="s">
        <v>1758</v>
      </c>
      <c r="E39" s="2238"/>
      <c r="F39" s="2238"/>
      <c r="G39" s="2238"/>
      <c r="H39" s="2237">
        <v>137.3253214947172</v>
      </c>
      <c r="I39" s="2131">
        <v>122.84512783660614</v>
      </c>
      <c r="J39" s="2131">
        <v>129.81816320181574</v>
      </c>
      <c r="K39" s="2130">
        <v>-10.544445482086928</v>
      </c>
      <c r="L39" s="2129">
        <v>5.676281581540854</v>
      </c>
      <c r="M39" s="2231"/>
      <c r="N39" s="2231"/>
      <c r="O39" s="2231"/>
      <c r="P39" s="2231"/>
      <c r="Q39" s="2231"/>
    </row>
    <row r="40" spans="1:17" ht="18" customHeight="1">
      <c r="A40" s="2228"/>
      <c r="B40" s="2228"/>
      <c r="C40" s="2243" t="s">
        <v>1912</v>
      </c>
      <c r="D40" s="2243"/>
      <c r="E40" s="2242"/>
      <c r="F40" s="2242"/>
      <c r="G40" s="2242"/>
      <c r="H40" s="2241">
        <v>-2226.0015234472567</v>
      </c>
      <c r="I40" s="2126">
        <v>-216.9818589073551</v>
      </c>
      <c r="J40" s="2126">
        <v>-2714.2395246160568</v>
      </c>
      <c r="K40" s="2125">
        <v>-90.25239396191742</v>
      </c>
      <c r="L40" s="2124" t="s">
        <v>95</v>
      </c>
      <c r="M40" s="2231"/>
      <c r="N40" s="2231"/>
      <c r="O40" s="2231"/>
      <c r="P40" s="2231"/>
      <c r="Q40" s="2231"/>
    </row>
    <row r="41" spans="1:17" ht="18" customHeight="1">
      <c r="A41" s="2240"/>
      <c r="B41" s="2240"/>
      <c r="C41" s="2239" t="s">
        <v>75</v>
      </c>
      <c r="D41" s="2238" t="s">
        <v>1756</v>
      </c>
      <c r="E41" s="2238"/>
      <c r="F41" s="2238"/>
      <c r="G41" s="2238"/>
      <c r="H41" s="2237">
        <v>868.09745446977411</v>
      </c>
      <c r="I41" s="2131">
        <v>2358.3869404858592</v>
      </c>
      <c r="J41" s="2131">
        <v>1958.2085018211171</v>
      </c>
      <c r="K41" s="2130">
        <v>171.67306255106348</v>
      </c>
      <c r="L41" s="2129">
        <v>-16.968311340050924</v>
      </c>
      <c r="M41" s="2231"/>
      <c r="N41" s="2231"/>
      <c r="O41" s="2231"/>
      <c r="P41" s="2231"/>
      <c r="Q41" s="2231"/>
    </row>
    <row r="42" spans="1:17" ht="18" customHeight="1">
      <c r="A42" s="2228"/>
      <c r="B42" s="2228"/>
      <c r="C42" s="2236"/>
      <c r="D42" s="2228" t="s">
        <v>1755</v>
      </c>
      <c r="E42" s="2228"/>
      <c r="F42" s="2228"/>
      <c r="G42" s="2228"/>
      <c r="H42" s="2235">
        <v>115.33585884681801</v>
      </c>
      <c r="I42" s="2128">
        <v>168.98580805079749</v>
      </c>
      <c r="J42" s="2128">
        <v>165.56352864583334</v>
      </c>
      <c r="K42" s="2127">
        <v>46.516278406730407</v>
      </c>
      <c r="L42" s="2104">
        <v>-2.0251874665921044</v>
      </c>
      <c r="M42" s="2231"/>
      <c r="N42" s="2231"/>
      <c r="O42" s="2231"/>
      <c r="P42" s="2231"/>
      <c r="Q42" s="2231"/>
    </row>
    <row r="43" spans="1:17" ht="18" customHeight="1">
      <c r="A43" s="2228"/>
      <c r="B43" s="2228"/>
      <c r="C43" s="2236"/>
      <c r="D43" s="2228"/>
      <c r="E43" s="2228" t="s">
        <v>1754</v>
      </c>
      <c r="F43" s="2228"/>
      <c r="G43" s="2228"/>
      <c r="H43" s="2235">
        <v>146.99115620098533</v>
      </c>
      <c r="I43" s="2128">
        <v>170.73226214776915</v>
      </c>
      <c r="J43" s="2128">
        <v>168.91418577901845</v>
      </c>
      <c r="K43" s="2127">
        <v>16.151383906608572</v>
      </c>
      <c r="L43" s="2104">
        <v>-1.0648698411651947</v>
      </c>
      <c r="M43" s="2231"/>
      <c r="N43" s="2231"/>
      <c r="O43" s="2231"/>
      <c r="P43" s="2231"/>
      <c r="Q43" s="2231"/>
    </row>
    <row r="44" spans="1:17" ht="18" customHeight="1">
      <c r="A44" s="2228"/>
      <c r="B44" s="2228"/>
      <c r="C44" s="2236"/>
      <c r="D44" s="2228"/>
      <c r="E44" s="2228" t="s">
        <v>1753</v>
      </c>
      <c r="F44" s="2228"/>
      <c r="G44" s="2228"/>
      <c r="H44" s="2235">
        <v>-31.655297354167324</v>
      </c>
      <c r="I44" s="2128">
        <v>-1.7464540969716549</v>
      </c>
      <c r="J44" s="2128">
        <v>-3.3506571331851633</v>
      </c>
      <c r="K44" s="2127">
        <v>-94.482900989897857</v>
      </c>
      <c r="L44" s="2104">
        <v>91.854864035372643</v>
      </c>
      <c r="M44" s="2231"/>
      <c r="N44" s="2231"/>
      <c r="O44" s="2231"/>
      <c r="P44" s="2231"/>
      <c r="Q44" s="2231"/>
    </row>
    <row r="45" spans="1:17" ht="18" customHeight="1">
      <c r="A45" s="2228"/>
      <c r="B45" s="2228"/>
      <c r="C45" s="2236"/>
      <c r="D45" s="2228" t="s">
        <v>1752</v>
      </c>
      <c r="E45" s="2228"/>
      <c r="F45" s="2228"/>
      <c r="G45" s="2228"/>
      <c r="H45" s="2235">
        <v>0</v>
      </c>
      <c r="I45" s="2128">
        <v>0</v>
      </c>
      <c r="J45" s="2128">
        <v>0</v>
      </c>
      <c r="K45" s="2127" t="s">
        <v>95</v>
      </c>
      <c r="L45" s="2104" t="s">
        <v>95</v>
      </c>
      <c r="M45" s="2231"/>
      <c r="N45" s="2231"/>
      <c r="O45" s="2231"/>
      <c r="P45" s="2231"/>
      <c r="Q45" s="2231"/>
    </row>
    <row r="46" spans="1:17" ht="18" customHeight="1">
      <c r="A46" s="2228"/>
      <c r="B46" s="2228"/>
      <c r="C46" s="2236"/>
      <c r="D46" s="2228" t="s">
        <v>1751</v>
      </c>
      <c r="E46" s="2228"/>
      <c r="F46" s="2228"/>
      <c r="G46" s="2228"/>
      <c r="H46" s="2235">
        <v>-244.23767977959153</v>
      </c>
      <c r="I46" s="2128">
        <v>-53.179756167755457</v>
      </c>
      <c r="J46" s="2128">
        <v>-137.47142387876718</v>
      </c>
      <c r="K46" s="2127">
        <v>-78.226227740229646</v>
      </c>
      <c r="L46" s="2104">
        <v>158.50329859564192</v>
      </c>
      <c r="M46" s="2231"/>
      <c r="N46" s="2231"/>
      <c r="O46" s="2231"/>
      <c r="P46" s="2231"/>
      <c r="Q46" s="2231"/>
    </row>
    <row r="47" spans="1:17" ht="18" customHeight="1">
      <c r="A47" s="2228"/>
      <c r="B47" s="2228"/>
      <c r="C47" s="2236"/>
      <c r="D47" s="2228"/>
      <c r="E47" s="2228" t="s">
        <v>1749</v>
      </c>
      <c r="F47" s="2228"/>
      <c r="G47" s="2228"/>
      <c r="H47" s="2235">
        <v>92.773997661120461</v>
      </c>
      <c r="I47" s="2128">
        <v>-51.235036368474489</v>
      </c>
      <c r="J47" s="2128">
        <v>-137.84331556907551</v>
      </c>
      <c r="K47" s="2127" t="s">
        <v>95</v>
      </c>
      <c r="L47" s="2104">
        <v>169.04111978710742</v>
      </c>
      <c r="M47" s="2231"/>
      <c r="N47" s="2231"/>
      <c r="O47" s="2231"/>
      <c r="P47" s="2231"/>
      <c r="Q47" s="2231"/>
    </row>
    <row r="48" spans="1:17" ht="15" customHeight="1">
      <c r="A48" s="2228"/>
      <c r="B48" s="2228"/>
      <c r="C48" s="2236"/>
      <c r="D48" s="2228"/>
      <c r="E48" s="2228" t="s">
        <v>524</v>
      </c>
      <c r="F48" s="2228"/>
      <c r="G48" s="2228"/>
      <c r="H48" s="2235">
        <v>-337.01167744071205</v>
      </c>
      <c r="I48" s="2128">
        <v>-1.9447197992809615</v>
      </c>
      <c r="J48" s="2128">
        <v>0.37189169030828556</v>
      </c>
      <c r="K48" s="2127">
        <v>-99.422951805691341</v>
      </c>
      <c r="L48" s="2104" t="s">
        <v>95</v>
      </c>
      <c r="M48" s="2231"/>
      <c r="N48" s="2231"/>
      <c r="O48" s="2231"/>
      <c r="P48" s="2231"/>
      <c r="Q48" s="2231"/>
    </row>
    <row r="49" spans="1:17" ht="18" customHeight="1">
      <c r="A49" s="2228"/>
      <c r="B49" s="2228"/>
      <c r="C49" s="2236"/>
      <c r="D49" s="2228" t="s">
        <v>1750</v>
      </c>
      <c r="E49" s="2228"/>
      <c r="F49" s="2228"/>
      <c r="G49" s="2228"/>
      <c r="H49" s="2235">
        <v>996.9992754025476</v>
      </c>
      <c r="I49" s="2128">
        <v>2242.5808886028171</v>
      </c>
      <c r="J49" s="2128">
        <v>1930.116397054051</v>
      </c>
      <c r="K49" s="2127">
        <v>124.933050999195</v>
      </c>
      <c r="L49" s="2104">
        <v>-13.933254008217254</v>
      </c>
      <c r="M49" s="2231"/>
      <c r="N49" s="2231"/>
      <c r="O49" s="2231"/>
      <c r="P49" s="2231"/>
      <c r="Q49" s="2231"/>
    </row>
    <row r="50" spans="1:17" ht="18" customHeight="1">
      <c r="A50" s="2228"/>
      <c r="B50" s="2228"/>
      <c r="C50" s="2236"/>
      <c r="D50" s="2228"/>
      <c r="E50" s="2228" t="s">
        <v>1749</v>
      </c>
      <c r="F50" s="2228"/>
      <c r="G50" s="2228"/>
      <c r="H50" s="2235">
        <v>334.05421370175264</v>
      </c>
      <c r="I50" s="2128">
        <v>686.2200047045601</v>
      </c>
      <c r="J50" s="2128">
        <v>994.55715949462888</v>
      </c>
      <c r="K50" s="2127">
        <v>105.42174789545538</v>
      </c>
      <c r="L50" s="2104">
        <v>44.932696901311985</v>
      </c>
      <c r="M50" s="2231"/>
      <c r="N50" s="2231"/>
      <c r="O50" s="2231"/>
      <c r="P50" s="2231"/>
      <c r="Q50" s="2231"/>
    </row>
    <row r="51" spans="1:17" ht="15" customHeight="1">
      <c r="A51" s="2228"/>
      <c r="B51" s="2228"/>
      <c r="C51" s="2236"/>
      <c r="D51" s="2228"/>
      <c r="E51" s="2228" t="s">
        <v>1748</v>
      </c>
      <c r="F51" s="2228"/>
      <c r="G51" s="2228"/>
      <c r="H51" s="2235">
        <v>565.41732791942604</v>
      </c>
      <c r="I51" s="2128">
        <v>1265.9067188264123</v>
      </c>
      <c r="J51" s="2128">
        <v>967.42879070701304</v>
      </c>
      <c r="K51" s="2127">
        <v>123.8889146684957</v>
      </c>
      <c r="L51" s="2104">
        <v>-23.578192901615214</v>
      </c>
      <c r="M51" s="2231"/>
      <c r="N51" s="2231"/>
      <c r="O51" s="2231"/>
      <c r="P51" s="2231"/>
      <c r="Q51" s="2231"/>
    </row>
    <row r="52" spans="1:17" ht="15" customHeight="1">
      <c r="A52" s="2228"/>
      <c r="B52" s="2228"/>
      <c r="C52" s="2236"/>
      <c r="D52" s="2228"/>
      <c r="E52" s="2228"/>
      <c r="F52" s="2228" t="s">
        <v>1747</v>
      </c>
      <c r="G52" s="2228"/>
      <c r="H52" s="2235">
        <v>546.3220991575638</v>
      </c>
      <c r="I52" s="2128">
        <v>1176.0656901863445</v>
      </c>
      <c r="J52" s="2128">
        <v>880.87017104410029</v>
      </c>
      <c r="K52" s="2127">
        <v>115.26965356148943</v>
      </c>
      <c r="L52" s="2104">
        <v>-25.100257715661378</v>
      </c>
      <c r="M52" s="2231"/>
      <c r="N52" s="2231"/>
      <c r="O52" s="2231"/>
      <c r="P52" s="2231"/>
      <c r="Q52" s="2231"/>
    </row>
    <row r="53" spans="1:17" ht="15.75">
      <c r="A53" s="2228"/>
      <c r="B53" s="2228"/>
      <c r="C53" s="2236"/>
      <c r="D53" s="2228"/>
      <c r="E53" s="2228"/>
      <c r="F53" s="2228"/>
      <c r="G53" s="2228" t="s">
        <v>1745</v>
      </c>
      <c r="H53" s="2235">
        <v>725.01367497767649</v>
      </c>
      <c r="I53" s="2128">
        <v>1376.5227955813052</v>
      </c>
      <c r="J53" s="2128">
        <v>1077.6309453236754</v>
      </c>
      <c r="K53" s="2127">
        <v>89.861632006277546</v>
      </c>
      <c r="L53" s="2104">
        <v>-21.71354162946556</v>
      </c>
      <c r="M53" s="2231"/>
      <c r="N53" s="2231"/>
      <c r="O53" s="2231"/>
      <c r="P53" s="2231"/>
      <c r="Q53" s="2231"/>
    </row>
    <row r="54" spans="1:17" ht="15.75">
      <c r="A54" s="2228"/>
      <c r="B54" s="2228"/>
      <c r="C54" s="2236"/>
      <c r="D54" s="2228"/>
      <c r="E54" s="2228"/>
      <c r="F54" s="2228"/>
      <c r="G54" s="2228" t="s">
        <v>1744</v>
      </c>
      <c r="H54" s="2235">
        <v>-178.69157582011263</v>
      </c>
      <c r="I54" s="2128">
        <v>-200.45710539496071</v>
      </c>
      <c r="J54" s="2128">
        <v>-196.76077427957492</v>
      </c>
      <c r="K54" s="2127">
        <v>12.180501221142759</v>
      </c>
      <c r="L54" s="2104">
        <v>-1.8439511575820244</v>
      </c>
      <c r="M54" s="2231"/>
      <c r="N54" s="2231"/>
      <c r="O54" s="2231"/>
      <c r="P54" s="2231"/>
      <c r="Q54" s="2231"/>
    </row>
    <row r="55" spans="1:17" ht="18" customHeight="1">
      <c r="A55" s="2228"/>
      <c r="B55" s="2228"/>
      <c r="C55" s="2236"/>
      <c r="D55" s="2228"/>
      <c r="E55" s="2228"/>
      <c r="F55" s="2228" t="s">
        <v>1746</v>
      </c>
      <c r="G55" s="2228"/>
      <c r="H55" s="2235">
        <v>19.095228761862295</v>
      </c>
      <c r="I55" s="2128">
        <v>89.841028640067861</v>
      </c>
      <c r="J55" s="2128">
        <v>86.558619662912776</v>
      </c>
      <c r="K55" s="2127">
        <v>370.48940738275797</v>
      </c>
      <c r="L55" s="2104">
        <v>-3.653574571486129</v>
      </c>
      <c r="M55" s="2231"/>
      <c r="N55" s="2231"/>
      <c r="O55" s="2231"/>
      <c r="P55" s="2231"/>
      <c r="Q55" s="2231"/>
    </row>
    <row r="56" spans="1:17" ht="15.75">
      <c r="A56" s="2228"/>
      <c r="B56" s="2228"/>
      <c r="C56" s="2236"/>
      <c r="D56" s="2228"/>
      <c r="E56" s="2228"/>
      <c r="F56" s="2228"/>
      <c r="G56" s="2228" t="s">
        <v>1745</v>
      </c>
      <c r="H56" s="2235">
        <v>48.517412519042267</v>
      </c>
      <c r="I56" s="2128">
        <v>108.00020215836258</v>
      </c>
      <c r="J56" s="2128">
        <v>112.51527084736125</v>
      </c>
      <c r="K56" s="2127">
        <v>122.60091078841917</v>
      </c>
      <c r="L56" s="2104">
        <v>4.1806113310585591</v>
      </c>
      <c r="M56" s="2231"/>
      <c r="N56" s="2231"/>
      <c r="O56" s="2231"/>
      <c r="P56" s="2231"/>
      <c r="Q56" s="2231"/>
    </row>
    <row r="57" spans="1:17" ht="15.75">
      <c r="A57" s="2228"/>
      <c r="B57" s="2228"/>
      <c r="C57" s="2236"/>
      <c r="D57" s="2228"/>
      <c r="E57" s="2228"/>
      <c r="F57" s="2228"/>
      <c r="G57" s="2228" t="s">
        <v>1744</v>
      </c>
      <c r="H57" s="2235">
        <v>-29.422183757179965</v>
      </c>
      <c r="I57" s="2128">
        <v>-18.159173518294736</v>
      </c>
      <c r="J57" s="2128">
        <v>-25.956651184448489</v>
      </c>
      <c r="K57" s="2127">
        <v>-38.280673969812625</v>
      </c>
      <c r="L57" s="2104">
        <v>42.939606575696111</v>
      </c>
      <c r="M57" s="2231"/>
      <c r="N57" s="2231"/>
      <c r="O57" s="2231"/>
      <c r="P57" s="2231"/>
      <c r="Q57" s="2231"/>
    </row>
    <row r="58" spans="1:17" ht="18" customHeight="1">
      <c r="A58" s="2228"/>
      <c r="B58" s="2228"/>
      <c r="C58" s="2236"/>
      <c r="D58" s="2228"/>
      <c r="E58" s="2228" t="s">
        <v>1743</v>
      </c>
      <c r="F58" s="2228"/>
      <c r="G58" s="2228"/>
      <c r="H58" s="2235">
        <v>95.905703210488639</v>
      </c>
      <c r="I58" s="2128">
        <v>290.2871874671165</v>
      </c>
      <c r="J58" s="2128">
        <v>-31.812548302807624</v>
      </c>
      <c r="K58" s="2127">
        <v>202.6797966644485</v>
      </c>
      <c r="L58" s="2104" t="s">
        <v>95</v>
      </c>
      <c r="M58" s="2231"/>
      <c r="N58" s="2231"/>
      <c r="O58" s="2231"/>
      <c r="P58" s="2231"/>
      <c r="Q58" s="2231"/>
    </row>
    <row r="59" spans="1:17" ht="18" customHeight="1">
      <c r="A59" s="2228"/>
      <c r="B59" s="2228"/>
      <c r="C59" s="2236"/>
      <c r="D59" s="2228"/>
      <c r="E59" s="2228"/>
      <c r="F59" s="2228" t="s">
        <v>1736</v>
      </c>
      <c r="G59" s="2228"/>
      <c r="H59" s="2235">
        <v>0.24353734670301661</v>
      </c>
      <c r="I59" s="2128">
        <v>0.21281941633333429</v>
      </c>
      <c r="J59" s="2128">
        <v>0.19946882059744125</v>
      </c>
      <c r="K59" s="2127">
        <v>-12.613231927479907</v>
      </c>
      <c r="L59" s="2104">
        <v>-6.273203810963512</v>
      </c>
      <c r="M59" s="2231"/>
      <c r="N59" s="2231"/>
      <c r="O59" s="2231"/>
      <c r="P59" s="2231"/>
      <c r="Q59" s="2231"/>
    </row>
    <row r="60" spans="1:17" ht="18" customHeight="1">
      <c r="A60" s="2228"/>
      <c r="B60" s="2228"/>
      <c r="C60" s="2236"/>
      <c r="D60" s="2228"/>
      <c r="E60" s="2228"/>
      <c r="F60" s="2228" t="s">
        <v>1735</v>
      </c>
      <c r="G60" s="2228"/>
      <c r="H60" s="2235">
        <v>95.662165863785631</v>
      </c>
      <c r="I60" s="2128">
        <v>290.07436805078322</v>
      </c>
      <c r="J60" s="2128">
        <v>-32.012017123405045</v>
      </c>
      <c r="K60" s="2127">
        <v>203.2278910178797</v>
      </c>
      <c r="L60" s="2104" t="s">
        <v>95</v>
      </c>
      <c r="M60" s="2231"/>
      <c r="N60" s="2231"/>
      <c r="O60" s="2231"/>
      <c r="P60" s="2231"/>
      <c r="Q60" s="2231"/>
    </row>
    <row r="61" spans="1:17" ht="18" customHeight="1">
      <c r="A61" s="2228"/>
      <c r="B61" s="2228"/>
      <c r="C61" s="2236"/>
      <c r="D61" s="2228"/>
      <c r="E61" s="2228" t="s">
        <v>1742</v>
      </c>
      <c r="F61" s="2228"/>
      <c r="G61" s="2228"/>
      <c r="H61" s="2235">
        <v>1.6220305708803955</v>
      </c>
      <c r="I61" s="2128">
        <v>0.16697760472850187</v>
      </c>
      <c r="J61" s="2128">
        <v>-5.7004844783254904E-2</v>
      </c>
      <c r="K61" s="2127">
        <v>-89.705643794501924</v>
      </c>
      <c r="L61" s="2104" t="s">
        <v>95</v>
      </c>
      <c r="M61" s="2231"/>
      <c r="N61" s="2231"/>
      <c r="O61" s="2231"/>
      <c r="P61" s="2231"/>
      <c r="Q61" s="2231"/>
    </row>
    <row r="62" spans="1:17" ht="18" customHeight="1">
      <c r="A62" s="2228"/>
      <c r="B62" s="2228"/>
      <c r="C62" s="2243" t="s">
        <v>1911</v>
      </c>
      <c r="D62" s="2242"/>
      <c r="E62" s="2242"/>
      <c r="F62" s="2242"/>
      <c r="G62" s="2242"/>
      <c r="H62" s="2241">
        <v>-1357.9040689774824</v>
      </c>
      <c r="I62" s="2126">
        <v>2141.405081578504</v>
      </c>
      <c r="J62" s="2126">
        <v>-756.03102279493964</v>
      </c>
      <c r="K62" s="2125" t="s">
        <v>95</v>
      </c>
      <c r="L62" s="2124" t="s">
        <v>95</v>
      </c>
      <c r="M62" s="2231"/>
      <c r="N62" s="2231"/>
      <c r="O62" s="2231"/>
      <c r="P62" s="2231"/>
      <c r="Q62" s="2231"/>
    </row>
    <row r="63" spans="1:17" ht="16.5" customHeight="1">
      <c r="A63" s="2240"/>
      <c r="B63" s="2240"/>
      <c r="C63" s="2239" t="s">
        <v>1444</v>
      </c>
      <c r="D63" s="2238" t="s">
        <v>1740</v>
      </c>
      <c r="E63" s="2238"/>
      <c r="F63" s="2238"/>
      <c r="G63" s="2238"/>
      <c r="H63" s="2237">
        <v>862.86748435449408</v>
      </c>
      <c r="I63" s="2123">
        <v>498.86553582261087</v>
      </c>
      <c r="J63" s="2123">
        <v>721.16026137958136</v>
      </c>
      <c r="K63" s="2111">
        <v>-42.185150690223402</v>
      </c>
      <c r="L63" s="2122">
        <v>44.560048669310206</v>
      </c>
      <c r="M63" s="2231"/>
      <c r="N63" s="2231"/>
      <c r="O63" s="2231"/>
      <c r="P63" s="2231"/>
      <c r="Q63" s="2231"/>
    </row>
    <row r="64" spans="1:17" ht="14.25" customHeight="1">
      <c r="A64" s="2228"/>
      <c r="B64" s="2228"/>
      <c r="C64" s="2243" t="s">
        <v>1910</v>
      </c>
      <c r="D64" s="2242"/>
      <c r="E64" s="2242"/>
      <c r="F64" s="2242"/>
      <c r="G64" s="2242"/>
      <c r="H64" s="2241">
        <v>-495.03658462298836</v>
      </c>
      <c r="I64" s="2118">
        <v>2640.270617401115</v>
      </c>
      <c r="J64" s="2118">
        <v>-34.870761415358288</v>
      </c>
      <c r="K64" s="2117" t="s">
        <v>95</v>
      </c>
      <c r="L64" s="2116" t="s">
        <v>95</v>
      </c>
      <c r="M64" s="2231"/>
      <c r="N64" s="2231"/>
      <c r="O64" s="2231"/>
      <c r="P64" s="2231"/>
      <c r="Q64" s="2231"/>
    </row>
    <row r="65" spans="1:17" ht="15.75" customHeight="1">
      <c r="A65" s="2240"/>
      <c r="B65" s="2240"/>
      <c r="C65" s="2239" t="s">
        <v>1738</v>
      </c>
      <c r="D65" s="2238"/>
      <c r="E65" s="2238"/>
      <c r="F65" s="2238"/>
      <c r="G65" s="2238"/>
      <c r="H65" s="2237">
        <v>495.0365846229862</v>
      </c>
      <c r="I65" s="2112">
        <v>-2640.2706174011169</v>
      </c>
      <c r="J65" s="2112">
        <v>34.870761415359965</v>
      </c>
      <c r="K65" s="2111" t="s">
        <v>95</v>
      </c>
      <c r="L65" s="2110" t="s">
        <v>95</v>
      </c>
      <c r="M65" s="2231"/>
      <c r="N65" s="2231"/>
      <c r="O65" s="2231"/>
      <c r="P65" s="2231"/>
      <c r="Q65" s="2231"/>
    </row>
    <row r="66" spans="1:17" ht="15" customHeight="1">
      <c r="A66" s="2228"/>
      <c r="B66" s="2228"/>
      <c r="C66" s="2236"/>
      <c r="D66" s="2228" t="s">
        <v>1737</v>
      </c>
      <c r="E66" s="2228"/>
      <c r="F66" s="2228"/>
      <c r="G66" s="2228"/>
      <c r="H66" s="2235">
        <v>502.94504437522261</v>
      </c>
      <c r="I66" s="2106">
        <v>-2632.9301811195837</v>
      </c>
      <c r="J66" s="2106">
        <v>34.870761415359965</v>
      </c>
      <c r="K66" s="2105" t="s">
        <v>95</v>
      </c>
      <c r="L66" s="2109" t="s">
        <v>95</v>
      </c>
      <c r="M66" s="2231"/>
      <c r="N66" s="2231"/>
      <c r="O66" s="2231"/>
      <c r="P66" s="2231"/>
      <c r="Q66" s="2231"/>
    </row>
    <row r="67" spans="1:17" ht="15" customHeight="1">
      <c r="A67" s="2228"/>
      <c r="B67" s="2228"/>
      <c r="C67" s="2236"/>
      <c r="D67" s="2228"/>
      <c r="E67" s="2228" t="s">
        <v>1736</v>
      </c>
      <c r="F67" s="2228"/>
      <c r="G67" s="2228"/>
      <c r="H67" s="2235">
        <v>711.96896264531506</v>
      </c>
      <c r="I67" s="2106">
        <v>-2301.1787637051634</v>
      </c>
      <c r="J67" s="2106">
        <v>-146.46636716036261</v>
      </c>
      <c r="K67" s="2105" t="s">
        <v>95</v>
      </c>
      <c r="L67" s="2109">
        <v>-93.635159098872663</v>
      </c>
      <c r="M67" s="2231"/>
      <c r="N67" s="2231"/>
      <c r="O67" s="2231"/>
      <c r="P67" s="2231"/>
      <c r="Q67" s="2231"/>
    </row>
    <row r="68" spans="1:17" ht="12.75" customHeight="1">
      <c r="A68" s="2228"/>
      <c r="B68" s="2228"/>
      <c r="C68" s="2236"/>
      <c r="D68" s="2228"/>
      <c r="E68" s="2228" t="s">
        <v>1735</v>
      </c>
      <c r="F68" s="2228"/>
      <c r="G68" s="2228"/>
      <c r="H68" s="2235">
        <v>-209.02391827009245</v>
      </c>
      <c r="I68" s="2106">
        <v>-331.7514174144203</v>
      </c>
      <c r="J68" s="2106">
        <v>181.33712857572257</v>
      </c>
      <c r="K68" s="2105">
        <v>58.714572073873498</v>
      </c>
      <c r="L68" s="2109" t="s">
        <v>95</v>
      </c>
      <c r="M68" s="2231"/>
      <c r="N68" s="2231"/>
      <c r="O68" s="2231"/>
      <c r="P68" s="2231"/>
      <c r="Q68" s="2231"/>
    </row>
    <row r="69" spans="1:17" ht="18" customHeight="1">
      <c r="A69" s="2228"/>
      <c r="B69" s="2228"/>
      <c r="C69" s="2236"/>
      <c r="D69" s="2228" t="s">
        <v>1734</v>
      </c>
      <c r="E69" s="2228"/>
      <c r="F69" s="2228"/>
      <c r="G69" s="2228"/>
      <c r="H69" s="2235">
        <v>-7.9084597522363884</v>
      </c>
      <c r="I69" s="2106">
        <v>-7.340436281532968</v>
      </c>
      <c r="J69" s="2106">
        <v>0</v>
      </c>
      <c r="K69" s="2105">
        <v>-7.1824791236092755</v>
      </c>
      <c r="L69" s="2104" t="s">
        <v>95</v>
      </c>
      <c r="M69" s="2231"/>
      <c r="N69" s="2231"/>
      <c r="O69" s="2231"/>
      <c r="P69" s="2231"/>
      <c r="Q69" s="2231"/>
    </row>
    <row r="70" spans="1:17" ht="15" customHeight="1" thickBot="1">
      <c r="A70" s="2228"/>
      <c r="B70" s="2228"/>
      <c r="C70" s="2234" t="s">
        <v>1909</v>
      </c>
      <c r="D70" s="2233"/>
      <c r="E70" s="2233"/>
      <c r="F70" s="2233"/>
      <c r="G70" s="2233"/>
      <c r="H70" s="2232">
        <v>590.94228783347489</v>
      </c>
      <c r="I70" s="2099">
        <v>-2349.9834299340005</v>
      </c>
      <c r="J70" s="2099">
        <v>3.0582131125523411</v>
      </c>
      <c r="K70" s="2098" t="s">
        <v>95</v>
      </c>
      <c r="L70" s="2097" t="s">
        <v>95</v>
      </c>
      <c r="M70" s="2231"/>
      <c r="N70" s="2231"/>
      <c r="O70" s="2231"/>
      <c r="P70" s="2231"/>
      <c r="Q70" s="2231"/>
    </row>
    <row r="71" spans="1:17" ht="18" customHeight="1" thickTop="1">
      <c r="A71" s="2228"/>
      <c r="B71" s="2228"/>
      <c r="C71" s="2230" t="s">
        <v>1908</v>
      </c>
      <c r="D71" s="2228"/>
      <c r="E71" s="2228"/>
      <c r="F71" s="2228"/>
      <c r="G71" s="2228"/>
      <c r="H71" s="2228"/>
      <c r="I71" s="2228"/>
      <c r="J71" s="2228"/>
      <c r="K71" s="2228"/>
      <c r="L71" s="2228"/>
      <c r="M71" s="2228"/>
    </row>
    <row r="72" spans="1:17" ht="15.75" customHeight="1">
      <c r="A72" s="2228"/>
      <c r="B72" s="2228"/>
      <c r="C72" s="2228"/>
      <c r="D72" s="2228"/>
      <c r="E72" s="2228"/>
      <c r="F72" s="2228"/>
      <c r="G72" s="2228"/>
      <c r="H72" s="2228"/>
      <c r="I72" s="2228"/>
      <c r="J72" s="2228"/>
      <c r="K72" s="2228"/>
      <c r="L72" s="2228"/>
      <c r="M72" s="2228"/>
    </row>
    <row r="73" spans="1:17" ht="15.75" customHeight="1">
      <c r="A73" s="2228"/>
      <c r="B73" s="2228"/>
      <c r="C73" s="2228"/>
      <c r="D73" s="2228"/>
      <c r="E73" s="2228"/>
      <c r="F73" s="2228"/>
      <c r="G73" s="2228"/>
      <c r="H73" s="2229"/>
      <c r="I73" s="2229"/>
      <c r="J73" s="2229"/>
      <c r="K73" s="2228"/>
      <c r="L73" s="2228"/>
      <c r="M73" s="2228"/>
    </row>
    <row r="74" spans="1:17" ht="15.75" customHeight="1">
      <c r="A74" s="2228"/>
      <c r="B74" s="2228"/>
      <c r="C74" s="2228"/>
      <c r="D74" s="2228"/>
      <c r="E74" s="2228"/>
      <c r="F74" s="2228"/>
      <c r="G74" s="2228"/>
      <c r="H74" s="2228"/>
      <c r="I74" s="2228"/>
      <c r="J74" s="2228"/>
      <c r="K74" s="2228"/>
      <c r="L74" s="2228"/>
      <c r="M74" s="2228"/>
    </row>
    <row r="75" spans="1:17" ht="15.75" customHeight="1">
      <c r="A75" s="2228"/>
      <c r="B75" s="2228"/>
      <c r="C75" s="2228"/>
      <c r="D75" s="2228"/>
      <c r="E75" s="2228"/>
      <c r="F75" s="2228"/>
      <c r="G75" s="2228"/>
      <c r="H75" s="2228"/>
      <c r="I75" s="2228"/>
      <c r="J75" s="2228"/>
      <c r="K75" s="2228"/>
      <c r="L75" s="2228"/>
      <c r="M75" s="2228"/>
    </row>
    <row r="76" spans="1:17" ht="15.75" customHeight="1">
      <c r="A76" s="2228"/>
      <c r="B76" s="2228"/>
      <c r="C76" s="2228"/>
      <c r="D76" s="2228"/>
      <c r="E76" s="2228"/>
      <c r="F76" s="2228"/>
      <c r="G76" s="2228"/>
      <c r="H76" s="2228"/>
      <c r="I76" s="2228"/>
      <c r="J76" s="2228"/>
      <c r="K76" s="2228"/>
      <c r="L76" s="2228" t="s">
        <v>694</v>
      </c>
      <c r="M76" s="2228"/>
    </row>
    <row r="77" spans="1:17" ht="15.75" customHeight="1">
      <c r="A77" s="2228"/>
      <c r="B77" s="2228"/>
      <c r="C77" s="2228"/>
      <c r="D77" s="2228"/>
      <c r="E77" s="2228"/>
      <c r="F77" s="2228"/>
      <c r="G77" s="2228"/>
      <c r="H77" s="2228"/>
      <c r="I77" s="2228"/>
      <c r="J77" s="2228"/>
      <c r="K77" s="2228"/>
      <c r="L77" s="2228"/>
      <c r="M77" s="2228"/>
    </row>
    <row r="78" spans="1:17" ht="15.75" customHeight="1">
      <c r="A78" s="2228"/>
      <c r="B78" s="2228"/>
      <c r="C78" s="2228"/>
      <c r="D78" s="2228"/>
      <c r="E78" s="2228"/>
      <c r="F78" s="2228"/>
      <c r="G78" s="2228"/>
      <c r="H78" s="2228"/>
      <c r="I78" s="2228"/>
      <c r="J78" s="2228"/>
      <c r="K78" s="2228"/>
      <c r="L78" s="2228"/>
      <c r="M78" s="2228"/>
    </row>
    <row r="79" spans="1:17" ht="15.75" customHeight="1">
      <c r="A79" s="2228"/>
      <c r="B79" s="2228"/>
      <c r="C79" s="2228"/>
      <c r="D79" s="2228"/>
      <c r="E79" s="2228"/>
      <c r="F79" s="2228"/>
      <c r="G79" s="2228"/>
      <c r="H79" s="2228"/>
      <c r="I79" s="2228"/>
      <c r="J79" s="2228"/>
      <c r="K79" s="2228"/>
      <c r="L79" s="2228"/>
      <c r="M79" s="2228"/>
    </row>
    <row r="80" spans="1:17" ht="15.75" customHeight="1">
      <c r="A80" s="2228"/>
      <c r="B80" s="2228"/>
      <c r="C80" s="2228"/>
      <c r="D80" s="2228"/>
      <c r="E80" s="2228"/>
      <c r="F80" s="2228"/>
      <c r="G80" s="2228"/>
      <c r="H80" s="2228"/>
      <c r="I80" s="2228"/>
      <c r="J80" s="2228" t="s">
        <v>694</v>
      </c>
      <c r="K80" s="2228"/>
      <c r="L80" s="2228"/>
      <c r="M80" s="2228"/>
    </row>
    <row r="81" spans="1:13" ht="15.75" customHeight="1">
      <c r="A81" s="2228"/>
      <c r="B81" s="2228"/>
      <c r="C81" s="2228"/>
      <c r="D81" s="2228"/>
      <c r="E81" s="2228"/>
      <c r="F81" s="2228"/>
      <c r="G81" s="2228"/>
      <c r="H81" s="2228"/>
      <c r="I81" s="2228"/>
      <c r="J81" s="2228"/>
      <c r="K81" s="2228"/>
      <c r="L81" s="2228"/>
      <c r="M81" s="2228"/>
    </row>
    <row r="82" spans="1:13" ht="15.75" customHeight="1">
      <c r="A82" s="2228"/>
      <c r="B82" s="2228"/>
      <c r="C82" s="2228"/>
      <c r="D82" s="2228"/>
      <c r="E82" s="2228"/>
      <c r="F82" s="2228"/>
      <c r="G82" s="2228"/>
      <c r="H82" s="2228"/>
      <c r="I82" s="2228"/>
      <c r="J82" s="2228"/>
      <c r="K82" s="2228"/>
      <c r="L82" s="2228"/>
      <c r="M82" s="2228"/>
    </row>
    <row r="83" spans="1:13" ht="15.75" customHeight="1">
      <c r="A83" s="2228"/>
      <c r="B83" s="2228"/>
      <c r="C83" s="2228"/>
      <c r="D83" s="2228"/>
      <c r="E83" s="2228"/>
      <c r="F83" s="2228"/>
      <c r="G83" s="2228"/>
      <c r="H83" s="2228"/>
      <c r="I83" s="2228"/>
      <c r="J83" s="2228"/>
      <c r="K83" s="2228"/>
      <c r="L83" s="2228"/>
      <c r="M83" s="2228"/>
    </row>
    <row r="84" spans="1:13" ht="15.75" customHeight="1">
      <c r="A84" s="2228"/>
      <c r="B84" s="2228"/>
      <c r="C84" s="2228"/>
      <c r="D84" s="2228"/>
      <c r="E84" s="2228"/>
      <c r="F84" s="2228"/>
      <c r="G84" s="2228"/>
      <c r="H84" s="2228"/>
      <c r="I84" s="2228"/>
      <c r="J84" s="2228"/>
      <c r="K84" s="2228"/>
      <c r="L84" s="2228"/>
      <c r="M84" s="2228"/>
    </row>
    <row r="85" spans="1:13" ht="15.75" customHeight="1">
      <c r="A85" s="2228"/>
      <c r="B85" s="2228"/>
      <c r="C85" s="2228"/>
      <c r="D85" s="2228"/>
      <c r="E85" s="2228"/>
      <c r="F85" s="2228"/>
      <c r="G85" s="2228"/>
      <c r="H85" s="2228"/>
      <c r="I85" s="2228"/>
      <c r="J85" s="2228"/>
      <c r="K85" s="2228"/>
      <c r="L85" s="2228"/>
      <c r="M85" s="2228"/>
    </row>
    <row r="86" spans="1:13" ht="15.75" customHeight="1">
      <c r="A86" s="2228"/>
      <c r="B86" s="2228"/>
      <c r="C86" s="2228"/>
      <c r="D86" s="2228"/>
      <c r="E86" s="2228"/>
      <c r="F86" s="2228"/>
      <c r="G86" s="2228"/>
      <c r="H86" s="2228"/>
      <c r="I86" s="2228"/>
      <c r="J86" s="2228"/>
      <c r="K86" s="2228"/>
      <c r="L86" s="2228"/>
      <c r="M86" s="2228"/>
    </row>
    <row r="87" spans="1:13" ht="15.75" customHeight="1">
      <c r="A87" s="2228"/>
      <c r="B87" s="2228"/>
      <c r="C87" s="2228"/>
      <c r="D87" s="2228"/>
      <c r="E87" s="2228"/>
      <c r="F87" s="2228"/>
      <c r="G87" s="2228"/>
      <c r="H87" s="2228"/>
      <c r="I87" s="2228"/>
      <c r="J87" s="2228"/>
      <c r="K87" s="2228"/>
      <c r="L87" s="2228"/>
      <c r="M87" s="2228"/>
    </row>
    <row r="88" spans="1:13" ht="15.75" customHeight="1">
      <c r="A88" s="2228"/>
      <c r="B88" s="2228"/>
      <c r="C88" s="2228"/>
      <c r="D88" s="2228"/>
      <c r="E88" s="2228"/>
      <c r="F88" s="2228"/>
      <c r="G88" s="2228"/>
      <c r="H88" s="2228"/>
      <c r="I88" s="2228"/>
      <c r="J88" s="2228"/>
      <c r="K88" s="2228"/>
      <c r="L88" s="2228"/>
      <c r="M88" s="2228"/>
    </row>
    <row r="89" spans="1:13" ht="15.75" customHeight="1">
      <c r="A89" s="2228"/>
      <c r="B89" s="2228"/>
      <c r="C89" s="2228"/>
      <c r="D89" s="2228"/>
      <c r="E89" s="2228"/>
      <c r="F89" s="2228"/>
      <c r="G89" s="2228"/>
      <c r="H89" s="2228"/>
      <c r="I89" s="2228"/>
      <c r="J89" s="2228"/>
      <c r="K89" s="2228"/>
      <c r="L89" s="2228"/>
      <c r="M89" s="2228"/>
    </row>
    <row r="90" spans="1:13" ht="15.75" customHeight="1">
      <c r="A90" s="2228"/>
      <c r="B90" s="2228"/>
      <c r="C90" s="2228"/>
      <c r="D90" s="2228"/>
      <c r="E90" s="2228"/>
      <c r="F90" s="2228"/>
      <c r="G90" s="2228"/>
      <c r="H90" s="2228"/>
      <c r="I90" s="2228" t="s">
        <v>694</v>
      </c>
      <c r="J90" s="2228"/>
      <c r="K90" s="2228"/>
      <c r="L90" s="2228"/>
      <c r="M90" s="2228"/>
    </row>
    <row r="91" spans="1:13" ht="15.75" customHeight="1">
      <c r="A91" s="2228"/>
      <c r="B91" s="2228"/>
      <c r="C91" s="2228"/>
      <c r="D91" s="2228"/>
      <c r="E91" s="2228"/>
      <c r="F91" s="2228"/>
      <c r="G91" s="2228"/>
      <c r="H91" s="2228"/>
      <c r="I91" s="2228"/>
      <c r="J91" s="2228"/>
      <c r="K91" s="2228"/>
      <c r="L91" s="2228"/>
      <c r="M91" s="2228"/>
    </row>
    <row r="92" spans="1:13" ht="15.75" customHeight="1">
      <c r="A92" s="2228"/>
      <c r="B92" s="2228"/>
      <c r="C92" s="2228"/>
      <c r="D92" s="2228"/>
      <c r="E92" s="2228"/>
      <c r="F92" s="2228"/>
      <c r="G92" s="2228"/>
      <c r="H92" s="2228"/>
      <c r="I92" s="2228"/>
      <c r="J92" s="2228"/>
      <c r="K92" s="2228"/>
      <c r="L92" s="2228"/>
      <c r="M92" s="2228"/>
    </row>
    <row r="93" spans="1:13" ht="15.75" customHeight="1">
      <c r="A93" s="2228"/>
      <c r="B93" s="2228"/>
      <c r="C93" s="2228"/>
      <c r="D93" s="2228"/>
      <c r="E93" s="2228"/>
      <c r="F93" s="2228"/>
      <c r="G93" s="2228"/>
      <c r="H93" s="2228"/>
      <c r="I93" s="2228"/>
      <c r="J93" s="2228"/>
      <c r="K93" s="2228"/>
      <c r="L93" s="2228"/>
      <c r="M93" s="2228"/>
    </row>
    <row r="94" spans="1:13" ht="15.75" customHeight="1">
      <c r="A94" s="2228"/>
      <c r="B94" s="2228"/>
      <c r="C94" s="2228"/>
      <c r="D94" s="2228"/>
      <c r="E94" s="2228"/>
      <c r="F94" s="2228"/>
      <c r="G94" s="2228"/>
      <c r="H94" s="2228"/>
      <c r="I94" s="2228"/>
      <c r="J94" s="2228"/>
      <c r="K94" s="2228"/>
      <c r="L94" s="2228"/>
      <c r="M94" s="2228"/>
    </row>
    <row r="95" spans="1:13" ht="15.75" customHeight="1">
      <c r="A95" s="2228"/>
      <c r="B95" s="2228"/>
      <c r="C95" s="2228"/>
      <c r="D95" s="2228"/>
      <c r="E95" s="2228"/>
      <c r="F95" s="2228"/>
      <c r="G95" s="2228"/>
      <c r="H95" s="2228"/>
      <c r="I95" s="2228"/>
      <c r="J95" s="2228"/>
      <c r="K95" s="2228"/>
      <c r="L95" s="2228"/>
      <c r="M95" s="2228"/>
    </row>
    <row r="96" spans="1:13" ht="15.75" customHeight="1">
      <c r="A96" s="2228"/>
      <c r="B96" s="2228"/>
      <c r="C96" s="2228"/>
      <c r="D96" s="2228"/>
      <c r="E96" s="2228"/>
      <c r="F96" s="2228"/>
      <c r="G96" s="2228"/>
      <c r="H96" s="2228"/>
      <c r="I96" s="2228"/>
      <c r="J96" s="2228"/>
      <c r="K96" s="2228"/>
      <c r="L96" s="2228"/>
      <c r="M96" s="2228"/>
    </row>
    <row r="97" spans="1:13" ht="15.75" customHeight="1">
      <c r="A97" s="2228"/>
      <c r="B97" s="2228"/>
      <c r="C97" s="2228"/>
      <c r="D97" s="2228"/>
      <c r="E97" s="2228"/>
      <c r="F97" s="2228"/>
      <c r="G97" s="2228"/>
      <c r="H97" s="2228"/>
      <c r="I97" s="2228"/>
      <c r="J97" s="2228"/>
      <c r="K97" s="2228"/>
      <c r="L97" s="2228"/>
      <c r="M97" s="2228"/>
    </row>
    <row r="98" spans="1:13" ht="15.75" customHeight="1">
      <c r="A98" s="2228"/>
      <c r="B98" s="2228"/>
      <c r="C98" s="2228"/>
      <c r="D98" s="2228"/>
      <c r="E98" s="2228"/>
      <c r="F98" s="2228"/>
      <c r="G98" s="2228"/>
      <c r="H98" s="2228"/>
      <c r="I98" s="2228"/>
      <c r="J98" s="2228"/>
      <c r="K98" s="2228"/>
      <c r="L98" s="2228"/>
      <c r="M98" s="2228"/>
    </row>
    <row r="99" spans="1:13" ht="15.75" customHeight="1">
      <c r="A99" s="2228"/>
      <c r="B99" s="2228"/>
      <c r="C99" s="2228"/>
      <c r="D99" s="2228"/>
      <c r="E99" s="2228"/>
      <c r="F99" s="2228"/>
      <c r="G99" s="2228"/>
      <c r="H99" s="2228"/>
      <c r="I99" s="2228"/>
      <c r="J99" s="2228"/>
      <c r="K99" s="2228"/>
      <c r="L99" s="2228"/>
      <c r="M99" s="2228"/>
    </row>
    <row r="100" spans="1:13" ht="15.75" customHeight="1">
      <c r="A100" s="2228"/>
      <c r="B100" s="2228"/>
      <c r="C100" s="2228"/>
      <c r="D100" s="2228"/>
      <c r="E100" s="2228"/>
      <c r="F100" s="2228"/>
      <c r="G100" s="2228"/>
      <c r="H100" s="2228"/>
      <c r="I100" s="2228"/>
      <c r="J100" s="2228"/>
      <c r="K100" s="2228"/>
      <c r="L100" s="2228"/>
      <c r="M100" s="2228"/>
    </row>
    <row r="101" spans="1:13" ht="15.75" customHeight="1">
      <c r="A101" s="2228"/>
      <c r="B101" s="2228"/>
      <c r="C101" s="2228"/>
      <c r="D101" s="2228"/>
      <c r="E101" s="2228"/>
      <c r="F101" s="2228"/>
      <c r="G101" s="2228"/>
      <c r="H101" s="2228"/>
      <c r="I101" s="2228"/>
      <c r="J101" s="2228"/>
      <c r="K101" s="2228"/>
      <c r="L101" s="2228"/>
      <c r="M101" s="2228"/>
    </row>
    <row r="102" spans="1:13" ht="15.75" customHeight="1">
      <c r="A102" s="2228"/>
      <c r="B102" s="2228"/>
      <c r="C102" s="2228"/>
      <c r="D102" s="2228"/>
      <c r="E102" s="2228"/>
      <c r="F102" s="2228"/>
      <c r="G102" s="2228"/>
      <c r="H102" s="2228"/>
      <c r="I102" s="2228"/>
      <c r="J102" s="2228"/>
      <c r="K102" s="2228"/>
      <c r="L102" s="2228"/>
      <c r="M102" s="2228"/>
    </row>
    <row r="103" spans="1:13" ht="15.75" customHeight="1">
      <c r="A103" s="2228"/>
      <c r="B103" s="2228"/>
      <c r="C103" s="2228"/>
      <c r="D103" s="2228"/>
      <c r="E103" s="2228"/>
      <c r="F103" s="2228"/>
      <c r="G103" s="2228"/>
      <c r="H103" s="2228"/>
      <c r="I103" s="2228"/>
      <c r="J103" s="2228"/>
      <c r="K103" s="2228"/>
      <c r="L103" s="2228"/>
      <c r="M103" s="2228"/>
    </row>
    <row r="104" spans="1:13" ht="15.75" customHeight="1">
      <c r="A104" s="2228"/>
      <c r="B104" s="2228"/>
      <c r="C104" s="2228"/>
      <c r="D104" s="2228"/>
      <c r="E104" s="2228"/>
      <c r="F104" s="2228"/>
      <c r="G104" s="2228"/>
      <c r="H104" s="2228"/>
      <c r="I104" s="2228"/>
      <c r="J104" s="2228"/>
      <c r="K104" s="2228"/>
      <c r="L104" s="2228"/>
      <c r="M104" s="2228"/>
    </row>
    <row r="105" spans="1:13" ht="15.75" customHeight="1">
      <c r="A105" s="2228"/>
      <c r="B105" s="2228"/>
      <c r="C105" s="2228"/>
      <c r="D105" s="2228"/>
      <c r="E105" s="2228"/>
      <c r="F105" s="2228"/>
      <c r="G105" s="2228"/>
      <c r="H105" s="2228"/>
      <c r="I105" s="2228"/>
      <c r="J105" s="2228"/>
      <c r="K105" s="2228"/>
      <c r="L105" s="2228"/>
      <c r="M105" s="2228"/>
    </row>
    <row r="106" spans="1:13" ht="15.75" customHeight="1">
      <c r="A106" s="2228"/>
      <c r="B106" s="2228"/>
      <c r="C106" s="2228"/>
      <c r="D106" s="2228"/>
      <c r="E106" s="2228"/>
      <c r="F106" s="2228"/>
      <c r="G106" s="2228"/>
      <c r="H106" s="2228"/>
      <c r="I106" s="2228"/>
      <c r="J106" s="2228"/>
      <c r="K106" s="2228"/>
      <c r="L106" s="2228"/>
      <c r="M106" s="2228"/>
    </row>
    <row r="107" spans="1:13" ht="15.75" customHeight="1">
      <c r="A107" s="2228"/>
      <c r="B107" s="2228"/>
      <c r="C107" s="2228"/>
      <c r="D107" s="2228"/>
      <c r="E107" s="2228"/>
      <c r="F107" s="2228"/>
      <c r="G107" s="2228"/>
      <c r="H107" s="2228"/>
      <c r="I107" s="2228"/>
      <c r="J107" s="2228"/>
      <c r="K107" s="2228"/>
      <c r="L107" s="2228"/>
      <c r="M107" s="2228"/>
    </row>
    <row r="108" spans="1:13" ht="15.75" customHeight="1">
      <c r="A108" s="2228"/>
      <c r="B108" s="2228"/>
      <c r="C108" s="2228"/>
      <c r="D108" s="2228"/>
      <c r="E108" s="2228"/>
      <c r="F108" s="2228"/>
      <c r="G108" s="2228"/>
      <c r="H108" s="2228"/>
      <c r="I108" s="2228"/>
      <c r="J108" s="2228"/>
      <c r="K108" s="2228"/>
      <c r="L108" s="2228"/>
      <c r="M108" s="2228"/>
    </row>
    <row r="109" spans="1:13" ht="15.75" customHeight="1">
      <c r="A109" s="2228"/>
      <c r="B109" s="2228"/>
      <c r="C109" s="2228"/>
      <c r="D109" s="2228"/>
      <c r="E109" s="2228"/>
      <c r="F109" s="2228"/>
      <c r="G109" s="2228"/>
      <c r="H109" s="2228"/>
      <c r="I109" s="2228"/>
      <c r="J109" s="2228"/>
      <c r="K109" s="2228"/>
      <c r="L109" s="2228"/>
      <c r="M109" s="2228"/>
    </row>
    <row r="110" spans="1:13" ht="15.75" customHeight="1">
      <c r="A110" s="2228"/>
      <c r="B110" s="2228"/>
      <c r="C110" s="2228"/>
      <c r="D110" s="2228"/>
      <c r="E110" s="2228"/>
      <c r="F110" s="2228"/>
      <c r="G110" s="2228"/>
      <c r="H110" s="2228"/>
      <c r="I110" s="2228"/>
      <c r="J110" s="2228"/>
      <c r="K110" s="2228"/>
      <c r="L110" s="2228"/>
      <c r="M110" s="2228"/>
    </row>
    <row r="111" spans="1:13" ht="15.75" customHeight="1">
      <c r="A111" s="2228"/>
      <c r="B111" s="2228"/>
      <c r="C111" s="2228"/>
      <c r="D111" s="2228"/>
      <c r="E111" s="2228"/>
      <c r="F111" s="2228"/>
      <c r="G111" s="2228"/>
      <c r="H111" s="2228"/>
      <c r="I111" s="2228"/>
      <c r="J111" s="2228"/>
      <c r="K111" s="2228"/>
      <c r="L111" s="2228"/>
      <c r="M111" s="2228"/>
    </row>
    <row r="112" spans="1:13" ht="15.75" customHeight="1">
      <c r="A112" s="2228"/>
      <c r="B112" s="2228"/>
      <c r="C112" s="2228"/>
      <c r="D112" s="2228"/>
      <c r="E112" s="2228"/>
      <c r="F112" s="2228"/>
      <c r="G112" s="2228"/>
      <c r="H112" s="2228"/>
      <c r="I112" s="2228"/>
      <c r="J112" s="2228"/>
      <c r="K112" s="2228"/>
      <c r="L112" s="2228"/>
      <c r="M112" s="2228"/>
    </row>
    <row r="113" spans="1:13" ht="15.75" customHeight="1">
      <c r="A113" s="2228"/>
      <c r="B113" s="2228"/>
      <c r="C113" s="2228"/>
      <c r="D113" s="2228"/>
      <c r="E113" s="2228"/>
      <c r="F113" s="2228"/>
      <c r="G113" s="2228"/>
      <c r="H113" s="2228"/>
      <c r="I113" s="2228"/>
      <c r="J113" s="2228"/>
      <c r="K113" s="2228"/>
      <c r="L113" s="2228"/>
      <c r="M113" s="2228"/>
    </row>
    <row r="114" spans="1:13" ht="15.75" customHeight="1">
      <c r="A114" s="2228"/>
      <c r="B114" s="2228"/>
      <c r="C114" s="2228"/>
      <c r="D114" s="2228"/>
      <c r="E114" s="2228"/>
      <c r="F114" s="2228"/>
      <c r="G114" s="2228"/>
      <c r="H114" s="2228"/>
      <c r="I114" s="2228"/>
      <c r="J114" s="2228"/>
      <c r="K114" s="2228"/>
      <c r="L114" s="2228"/>
      <c r="M114" s="2228"/>
    </row>
    <row r="115" spans="1:13" ht="15.75" customHeight="1">
      <c r="A115" s="2228"/>
      <c r="B115" s="2228"/>
      <c r="C115" s="2228"/>
      <c r="D115" s="2228"/>
      <c r="E115" s="2228"/>
      <c r="F115" s="2228"/>
      <c r="G115" s="2228"/>
      <c r="H115" s="2228"/>
      <c r="I115" s="2228"/>
      <c r="J115" s="2228"/>
      <c r="K115" s="2228"/>
      <c r="L115" s="2228"/>
      <c r="M115" s="2228"/>
    </row>
    <row r="116" spans="1:13" ht="15.75" customHeight="1">
      <c r="A116" s="2228"/>
      <c r="B116" s="2228"/>
      <c r="C116" s="2228"/>
      <c r="D116" s="2228"/>
      <c r="E116" s="2228"/>
      <c r="F116" s="2228"/>
      <c r="G116" s="2228"/>
      <c r="H116" s="2228"/>
      <c r="I116" s="2228"/>
      <c r="J116" s="2228"/>
      <c r="K116" s="2228"/>
      <c r="L116" s="2228"/>
      <c r="M116" s="2228"/>
    </row>
    <row r="117" spans="1:13" ht="15.75" customHeight="1">
      <c r="A117" s="2228"/>
      <c r="B117" s="2228"/>
      <c r="C117" s="2228"/>
      <c r="D117" s="2228"/>
      <c r="E117" s="2228"/>
      <c r="F117" s="2228"/>
      <c r="G117" s="2228"/>
      <c r="H117" s="2228"/>
      <c r="I117" s="2228"/>
      <c r="J117" s="2228"/>
      <c r="K117" s="2228"/>
      <c r="L117" s="2228"/>
      <c r="M117" s="2228"/>
    </row>
    <row r="118" spans="1:13" ht="15.75" customHeight="1">
      <c r="A118" s="2228"/>
      <c r="B118" s="2228"/>
      <c r="C118" s="2228"/>
      <c r="D118" s="2228"/>
      <c r="E118" s="2228"/>
      <c r="F118" s="2228"/>
      <c r="G118" s="2228"/>
      <c r="H118" s="2228"/>
      <c r="I118" s="2228"/>
      <c r="J118" s="2228"/>
      <c r="K118" s="2228"/>
      <c r="L118" s="2228"/>
      <c r="M118" s="2228"/>
    </row>
    <row r="119" spans="1:13" ht="15.75" customHeight="1">
      <c r="A119" s="2228"/>
      <c r="B119" s="2228"/>
      <c r="C119" s="2228"/>
      <c r="D119" s="2228"/>
      <c r="E119" s="2228"/>
      <c r="F119" s="2228"/>
      <c r="G119" s="2228"/>
      <c r="H119" s="2228"/>
      <c r="I119" s="2228"/>
      <c r="J119" s="2228"/>
      <c r="K119" s="2228"/>
      <c r="L119" s="2228"/>
      <c r="M119" s="2228"/>
    </row>
    <row r="120" spans="1:13" ht="15.75" customHeight="1">
      <c r="A120" s="2228"/>
      <c r="B120" s="2228"/>
      <c r="C120" s="2228"/>
      <c r="D120" s="2228"/>
      <c r="E120" s="2228"/>
      <c r="F120" s="2228"/>
      <c r="G120" s="2228"/>
      <c r="H120" s="2228"/>
      <c r="I120" s="2228"/>
      <c r="J120" s="2228"/>
      <c r="K120" s="2228"/>
      <c r="L120" s="2228"/>
      <c r="M120" s="2228"/>
    </row>
    <row r="121" spans="1:13" ht="15.75" customHeight="1">
      <c r="A121" s="2228"/>
      <c r="B121" s="2228"/>
      <c r="C121" s="2228"/>
      <c r="D121" s="2228"/>
      <c r="E121" s="2228"/>
      <c r="F121" s="2228"/>
      <c r="G121" s="2228"/>
      <c r="H121" s="2228"/>
      <c r="I121" s="2228"/>
      <c r="J121" s="2228"/>
      <c r="K121" s="2228"/>
      <c r="L121" s="2228"/>
      <c r="M121" s="2228"/>
    </row>
    <row r="122" spans="1:13" ht="15.75" customHeight="1">
      <c r="A122" s="2228"/>
      <c r="B122" s="2228"/>
      <c r="C122" s="2228"/>
      <c r="D122" s="2228"/>
      <c r="E122" s="2228"/>
      <c r="F122" s="2228"/>
      <c r="G122" s="2228"/>
      <c r="H122" s="2228"/>
      <c r="I122" s="2228"/>
      <c r="J122" s="2228"/>
      <c r="K122" s="2228"/>
      <c r="L122" s="2228"/>
      <c r="M122" s="2228"/>
    </row>
    <row r="123" spans="1:13" ht="15.75" customHeight="1">
      <c r="A123" s="2228"/>
      <c r="B123" s="2228"/>
      <c r="C123" s="2228"/>
      <c r="D123" s="2228"/>
      <c r="E123" s="2228"/>
      <c r="F123" s="2228"/>
      <c r="G123" s="2228"/>
      <c r="H123" s="2228"/>
      <c r="I123" s="2228"/>
      <c r="J123" s="2228"/>
      <c r="K123" s="2228"/>
      <c r="L123" s="2228"/>
      <c r="M123" s="2228"/>
    </row>
    <row r="124" spans="1:13" ht="15.75" customHeight="1">
      <c r="A124" s="2228"/>
      <c r="B124" s="2228"/>
      <c r="C124" s="2228"/>
      <c r="D124" s="2228"/>
      <c r="E124" s="2228"/>
      <c r="F124" s="2228"/>
      <c r="G124" s="2228"/>
      <c r="H124" s="2228"/>
      <c r="I124" s="2228"/>
      <c r="J124" s="2228"/>
      <c r="K124" s="2228"/>
      <c r="L124" s="2228"/>
      <c r="M124" s="2228"/>
    </row>
    <row r="125" spans="1:13" ht="15.75" customHeight="1">
      <c r="A125" s="2228"/>
      <c r="B125" s="2228"/>
      <c r="C125" s="2228"/>
      <c r="D125" s="2228"/>
      <c r="E125" s="2228"/>
      <c r="F125" s="2228"/>
      <c r="G125" s="2228"/>
      <c r="H125" s="2228"/>
      <c r="I125" s="2228"/>
      <c r="J125" s="2228"/>
      <c r="K125" s="2228"/>
      <c r="L125" s="2228"/>
      <c r="M125" s="2228"/>
    </row>
    <row r="126" spans="1:13" ht="15.75" customHeight="1">
      <c r="A126" s="2228"/>
      <c r="B126" s="2228"/>
      <c r="C126" s="2228"/>
      <c r="D126" s="2228"/>
      <c r="E126" s="2228"/>
      <c r="F126" s="2228"/>
      <c r="G126" s="2228"/>
      <c r="H126" s="2228"/>
      <c r="I126" s="2228"/>
      <c r="J126" s="2228"/>
      <c r="K126" s="2228"/>
      <c r="L126" s="2228"/>
      <c r="M126" s="2228"/>
    </row>
    <row r="127" spans="1:13" ht="15.75" customHeight="1">
      <c r="A127" s="2228"/>
      <c r="B127" s="2228"/>
      <c r="C127" s="2228"/>
      <c r="D127" s="2228"/>
      <c r="E127" s="2228"/>
      <c r="F127" s="2228"/>
      <c r="G127" s="2228"/>
      <c r="H127" s="2228"/>
      <c r="I127" s="2228"/>
      <c r="J127" s="2228"/>
      <c r="K127" s="2228"/>
      <c r="L127" s="2228"/>
      <c r="M127" s="2228"/>
    </row>
    <row r="128" spans="1:13" ht="15.75" customHeight="1">
      <c r="A128" s="2228"/>
      <c r="B128" s="2228"/>
      <c r="C128" s="2228"/>
      <c r="D128" s="2228"/>
      <c r="E128" s="2228"/>
      <c r="F128" s="2228"/>
      <c r="G128" s="2228"/>
      <c r="H128" s="2228"/>
      <c r="I128" s="2228"/>
      <c r="J128" s="2228"/>
      <c r="K128" s="2228"/>
      <c r="L128" s="2228"/>
      <c r="M128" s="2228"/>
    </row>
    <row r="129" spans="1:13" ht="15.75" customHeight="1">
      <c r="A129" s="2228"/>
      <c r="B129" s="2228"/>
      <c r="C129" s="2228"/>
      <c r="D129" s="2228"/>
      <c r="E129" s="2228"/>
      <c r="F129" s="2228"/>
      <c r="G129" s="2228"/>
      <c r="H129" s="2228"/>
      <c r="I129" s="2228"/>
      <c r="J129" s="2228"/>
      <c r="K129" s="2228"/>
      <c r="L129" s="2228"/>
      <c r="M129" s="2228"/>
    </row>
    <row r="130" spans="1:13" ht="15.75" customHeight="1">
      <c r="A130" s="2228"/>
      <c r="B130" s="2228"/>
      <c r="C130" s="2228"/>
      <c r="D130" s="2228"/>
      <c r="E130" s="2228"/>
      <c r="F130" s="2228"/>
      <c r="G130" s="2228"/>
      <c r="H130" s="2228"/>
      <c r="I130" s="2228"/>
      <c r="J130" s="2228"/>
      <c r="K130" s="2228"/>
      <c r="L130" s="2228"/>
      <c r="M130" s="2228"/>
    </row>
    <row r="131" spans="1:13" ht="15.75" customHeight="1">
      <c r="A131" s="2228"/>
      <c r="B131" s="2228"/>
      <c r="C131" s="2228"/>
      <c r="D131" s="2228"/>
      <c r="E131" s="2228"/>
      <c r="F131" s="2228"/>
      <c r="G131" s="2228"/>
      <c r="H131" s="2228"/>
      <c r="I131" s="2228"/>
      <c r="J131" s="2228"/>
      <c r="K131" s="2228"/>
      <c r="L131" s="2228"/>
      <c r="M131" s="2228"/>
    </row>
    <row r="132" spans="1:13" ht="15.75" customHeight="1">
      <c r="A132" s="2228"/>
      <c r="B132" s="2228"/>
      <c r="C132" s="2228"/>
      <c r="D132" s="2228"/>
      <c r="E132" s="2228"/>
      <c r="F132" s="2228"/>
      <c r="G132" s="2228"/>
      <c r="H132" s="2228"/>
      <c r="I132" s="2228"/>
      <c r="J132" s="2228"/>
      <c r="K132" s="2228"/>
      <c r="L132" s="2228"/>
      <c r="M132" s="2228"/>
    </row>
    <row r="133" spans="1:13" ht="15.75" customHeight="1">
      <c r="A133" s="2228"/>
      <c r="B133" s="2228"/>
      <c r="C133" s="2228"/>
      <c r="D133" s="2228"/>
      <c r="E133" s="2228"/>
      <c r="F133" s="2228"/>
      <c r="G133" s="2228"/>
      <c r="H133" s="2228"/>
      <c r="I133" s="2228"/>
      <c r="J133" s="2228"/>
      <c r="K133" s="2228"/>
      <c r="L133" s="2228"/>
      <c r="M133" s="2228"/>
    </row>
    <row r="134" spans="1:13" ht="15.75" customHeight="1">
      <c r="A134" s="2228"/>
      <c r="B134" s="2228"/>
      <c r="C134" s="2228"/>
      <c r="D134" s="2228"/>
      <c r="E134" s="2228"/>
      <c r="F134" s="2228"/>
      <c r="G134" s="2228"/>
      <c r="H134" s="2228"/>
      <c r="I134" s="2228"/>
      <c r="J134" s="2228"/>
      <c r="K134" s="2228"/>
      <c r="L134" s="2228"/>
      <c r="M134" s="2228"/>
    </row>
    <row r="135" spans="1:13" ht="15.75" customHeight="1">
      <c r="A135" s="2228"/>
      <c r="B135" s="2228"/>
      <c r="C135" s="2228"/>
      <c r="D135" s="2228"/>
      <c r="E135" s="2228"/>
      <c r="F135" s="2228"/>
      <c r="G135" s="2228"/>
      <c r="H135" s="2228"/>
      <c r="I135" s="2228"/>
      <c r="J135" s="2228"/>
      <c r="K135" s="2228"/>
      <c r="L135" s="2228"/>
      <c r="M135" s="2228"/>
    </row>
    <row r="136" spans="1:13" ht="15.75" customHeight="1">
      <c r="A136" s="2228"/>
      <c r="B136" s="2228"/>
      <c r="C136" s="2228"/>
      <c r="D136" s="2228"/>
      <c r="E136" s="2228"/>
      <c r="F136" s="2228"/>
      <c r="G136" s="2228"/>
      <c r="H136" s="2228"/>
      <c r="I136" s="2228"/>
      <c r="J136" s="2228"/>
      <c r="K136" s="2228"/>
      <c r="L136" s="2228"/>
      <c r="M136" s="2228"/>
    </row>
    <row r="137" spans="1:13" ht="15.75" customHeight="1">
      <c r="A137" s="2228"/>
      <c r="B137" s="2228"/>
      <c r="C137" s="2228"/>
      <c r="D137" s="2228"/>
      <c r="E137" s="2228"/>
      <c r="F137" s="2228"/>
      <c r="G137" s="2228"/>
      <c r="H137" s="2228"/>
      <c r="I137" s="2228"/>
      <c r="J137" s="2228"/>
      <c r="K137" s="2228"/>
      <c r="L137" s="2228"/>
      <c r="M137" s="2228"/>
    </row>
    <row r="138" spans="1:13" ht="15.75" customHeight="1">
      <c r="A138" s="2228"/>
      <c r="B138" s="2228"/>
      <c r="C138" s="2228"/>
      <c r="D138" s="2228"/>
      <c r="E138" s="2228"/>
      <c r="F138" s="2228"/>
      <c r="G138" s="2228"/>
      <c r="H138" s="2228"/>
      <c r="I138" s="2228"/>
      <c r="J138" s="2228"/>
      <c r="K138" s="2228"/>
      <c r="L138" s="2228"/>
      <c r="M138" s="2228"/>
    </row>
    <row r="139" spans="1:13" ht="15.75" customHeight="1">
      <c r="A139" s="2228"/>
      <c r="B139" s="2228"/>
      <c r="C139" s="2228"/>
      <c r="D139" s="2228"/>
      <c r="E139" s="2228"/>
      <c r="F139" s="2228"/>
      <c r="G139" s="2228"/>
      <c r="H139" s="2228"/>
      <c r="I139" s="2228"/>
      <c r="J139" s="2228"/>
      <c r="K139" s="2228"/>
      <c r="L139" s="2228"/>
      <c r="M139" s="2228"/>
    </row>
    <row r="140" spans="1:13" ht="15.75" customHeight="1">
      <c r="A140" s="2228"/>
      <c r="B140" s="2228"/>
      <c r="C140" s="2228"/>
      <c r="D140" s="2228"/>
      <c r="E140" s="2228"/>
      <c r="F140" s="2228"/>
      <c r="G140" s="2228"/>
      <c r="H140" s="2228"/>
      <c r="I140" s="2228"/>
      <c r="J140" s="2228"/>
      <c r="K140" s="2228"/>
      <c r="L140" s="2228"/>
      <c r="M140" s="2228"/>
    </row>
    <row r="141" spans="1:13" ht="15.75" customHeight="1">
      <c r="A141" s="2228"/>
      <c r="B141" s="2228"/>
      <c r="C141" s="2228"/>
      <c r="D141" s="2228"/>
      <c r="E141" s="2228"/>
      <c r="F141" s="2228"/>
      <c r="G141" s="2228"/>
      <c r="H141" s="2228"/>
      <c r="I141" s="2228"/>
      <c r="J141" s="2228"/>
      <c r="K141" s="2228"/>
      <c r="L141" s="2228"/>
      <c r="M141" s="2228"/>
    </row>
    <row r="142" spans="1:13" ht="15.75" customHeight="1">
      <c r="A142" s="2228"/>
      <c r="B142" s="2228"/>
      <c r="C142" s="2228"/>
      <c r="D142" s="2228"/>
      <c r="E142" s="2228"/>
      <c r="F142" s="2228"/>
      <c r="G142" s="2228"/>
      <c r="H142" s="2228"/>
      <c r="I142" s="2228"/>
      <c r="J142" s="2228"/>
      <c r="K142" s="2228"/>
      <c r="L142" s="2228"/>
      <c r="M142" s="2228"/>
    </row>
    <row r="143" spans="1:13" ht="15.75" customHeight="1">
      <c r="A143" s="2228"/>
      <c r="B143" s="2228"/>
      <c r="C143" s="2228"/>
      <c r="D143" s="2228"/>
      <c r="E143" s="2228"/>
      <c r="F143" s="2228"/>
      <c r="G143" s="2228"/>
      <c r="H143" s="2228"/>
      <c r="I143" s="2228"/>
      <c r="J143" s="2228"/>
      <c r="K143" s="2228"/>
      <c r="L143" s="2228"/>
      <c r="M143" s="2228"/>
    </row>
    <row r="144" spans="1:13" ht="15.75" customHeight="1">
      <c r="A144" s="2228"/>
      <c r="B144" s="2228"/>
      <c r="C144" s="2228"/>
      <c r="D144" s="2228"/>
      <c r="E144" s="2228"/>
      <c r="F144" s="2228"/>
      <c r="G144" s="2228"/>
      <c r="H144" s="2228"/>
      <c r="I144" s="2228"/>
      <c r="J144" s="2228"/>
      <c r="K144" s="2228"/>
      <c r="L144" s="2228"/>
      <c r="M144" s="2228"/>
    </row>
    <row r="145" spans="1:13" ht="15.75" customHeight="1">
      <c r="A145" s="2228"/>
      <c r="B145" s="2228"/>
      <c r="C145" s="2228"/>
      <c r="D145" s="2228"/>
      <c r="E145" s="2228"/>
      <c r="F145" s="2228"/>
      <c r="G145" s="2228"/>
      <c r="H145" s="2228"/>
      <c r="I145" s="2228"/>
      <c r="J145" s="2228"/>
      <c r="K145" s="2228"/>
      <c r="L145" s="2228"/>
      <c r="M145" s="2228"/>
    </row>
    <row r="146" spans="1:13" ht="15.75" customHeight="1">
      <c r="A146" s="2228"/>
      <c r="B146" s="2228"/>
      <c r="C146" s="2228"/>
      <c r="D146" s="2228"/>
      <c r="E146" s="2228"/>
      <c r="F146" s="2228"/>
      <c r="G146" s="2228"/>
      <c r="H146" s="2228"/>
      <c r="I146" s="2228"/>
      <c r="J146" s="2228"/>
      <c r="K146" s="2228"/>
      <c r="L146" s="2228"/>
      <c r="M146" s="2228"/>
    </row>
    <row r="147" spans="1:13" ht="15.75" customHeight="1">
      <c r="A147" s="2228"/>
      <c r="B147" s="2228"/>
      <c r="C147" s="2228"/>
      <c r="D147" s="2228"/>
      <c r="E147" s="2228"/>
      <c r="F147" s="2228"/>
      <c r="G147" s="2228"/>
      <c r="H147" s="2228"/>
      <c r="I147" s="2228"/>
      <c r="J147" s="2228"/>
      <c r="K147" s="2228"/>
      <c r="L147" s="2228"/>
      <c r="M147" s="2228"/>
    </row>
    <row r="148" spans="1:13" ht="15.75" customHeight="1">
      <c r="A148" s="2228"/>
      <c r="B148" s="2228"/>
      <c r="C148" s="2228"/>
      <c r="D148" s="2228"/>
      <c r="E148" s="2228"/>
      <c r="F148" s="2228"/>
      <c r="G148" s="2228"/>
      <c r="H148" s="2228"/>
      <c r="I148" s="2228"/>
      <c r="J148" s="2228"/>
      <c r="K148" s="2228"/>
      <c r="L148" s="2228"/>
      <c r="M148" s="2228"/>
    </row>
    <row r="149" spans="1:13" ht="15.75" customHeight="1">
      <c r="A149" s="2228"/>
      <c r="B149" s="2228"/>
      <c r="C149" s="2228"/>
      <c r="D149" s="2228"/>
      <c r="E149" s="2228"/>
      <c r="F149" s="2228"/>
      <c r="G149" s="2228"/>
      <c r="H149" s="2228"/>
      <c r="I149" s="2228"/>
      <c r="J149" s="2228"/>
      <c r="K149" s="2228"/>
      <c r="L149" s="2228"/>
      <c r="M149" s="2228"/>
    </row>
    <row r="150" spans="1:13" ht="15.75" customHeight="1">
      <c r="A150" s="2228"/>
      <c r="B150" s="2228"/>
      <c r="C150" s="2228"/>
      <c r="D150" s="2228"/>
      <c r="E150" s="2228"/>
      <c r="F150" s="2228"/>
      <c r="G150" s="2228"/>
      <c r="H150" s="2228"/>
      <c r="I150" s="2228"/>
      <c r="J150" s="2228"/>
      <c r="K150" s="2228"/>
      <c r="L150" s="2228"/>
      <c r="M150" s="2228"/>
    </row>
    <row r="151" spans="1:13" ht="15.75" customHeight="1">
      <c r="A151" s="2228"/>
      <c r="B151" s="2228"/>
      <c r="C151" s="2228"/>
      <c r="D151" s="2228"/>
      <c r="E151" s="2228"/>
      <c r="F151" s="2228"/>
      <c r="G151" s="2228"/>
      <c r="H151" s="2228"/>
      <c r="I151" s="2228"/>
      <c r="J151" s="2228"/>
      <c r="K151" s="2228"/>
      <c r="L151" s="2228"/>
      <c r="M151" s="2228"/>
    </row>
    <row r="152" spans="1:13" ht="15.75" customHeight="1">
      <c r="A152" s="2228"/>
      <c r="B152" s="2228"/>
      <c r="C152" s="2228"/>
      <c r="D152" s="2228"/>
      <c r="E152" s="2228"/>
      <c r="F152" s="2228"/>
      <c r="G152" s="2228"/>
      <c r="H152" s="2228"/>
      <c r="I152" s="2228"/>
      <c r="J152" s="2228"/>
      <c r="K152" s="2228"/>
      <c r="L152" s="2228"/>
      <c r="M152" s="2228"/>
    </row>
    <row r="153" spans="1:13" ht="15.75" customHeight="1">
      <c r="A153" s="2228"/>
      <c r="B153" s="2228"/>
      <c r="C153" s="2228"/>
      <c r="D153" s="2228"/>
      <c r="E153" s="2228"/>
      <c r="F153" s="2228"/>
      <c r="G153" s="2228"/>
      <c r="H153" s="2228"/>
      <c r="I153" s="2228"/>
      <c r="J153" s="2228"/>
      <c r="K153" s="2228"/>
      <c r="L153" s="2228"/>
      <c r="M153" s="2228"/>
    </row>
    <row r="154" spans="1:13" ht="15.75" customHeight="1">
      <c r="A154" s="2228"/>
      <c r="B154" s="2228"/>
      <c r="C154" s="2228"/>
      <c r="D154" s="2228"/>
      <c r="E154" s="2228"/>
      <c r="F154" s="2228"/>
      <c r="G154" s="2228"/>
      <c r="H154" s="2228"/>
      <c r="I154" s="2228"/>
      <c r="J154" s="2228"/>
      <c r="K154" s="2228"/>
      <c r="L154" s="2228"/>
      <c r="M154" s="2228"/>
    </row>
    <row r="155" spans="1:13" ht="15.75" customHeight="1">
      <c r="A155" s="2228"/>
      <c r="B155" s="2228"/>
      <c r="C155" s="2228"/>
      <c r="D155" s="2228"/>
      <c r="E155" s="2228"/>
      <c r="F155" s="2228"/>
      <c r="G155" s="2228"/>
      <c r="H155" s="2228"/>
      <c r="I155" s="2228"/>
      <c r="J155" s="2228"/>
      <c r="K155" s="2228"/>
      <c r="L155" s="2228"/>
      <c r="M155" s="2228"/>
    </row>
    <row r="156" spans="1:13" ht="15.75" customHeight="1">
      <c r="A156" s="2228"/>
      <c r="B156" s="2228"/>
      <c r="C156" s="2228"/>
      <c r="D156" s="2228"/>
      <c r="E156" s="2228"/>
      <c r="F156" s="2228"/>
      <c r="G156" s="2228"/>
      <c r="H156" s="2228"/>
      <c r="I156" s="2228"/>
      <c r="J156" s="2228"/>
      <c r="K156" s="2228"/>
      <c r="L156" s="2228"/>
      <c r="M156" s="2228"/>
    </row>
    <row r="157" spans="1:13" ht="15.75" customHeight="1">
      <c r="A157" s="2228"/>
      <c r="B157" s="2228"/>
      <c r="C157" s="2228"/>
      <c r="D157" s="2228"/>
      <c r="E157" s="2228"/>
      <c r="F157" s="2228"/>
      <c r="G157" s="2228"/>
      <c r="H157" s="2228"/>
      <c r="I157" s="2228"/>
      <c r="J157" s="2228"/>
      <c r="K157" s="2228"/>
      <c r="L157" s="2228"/>
      <c r="M157" s="2228"/>
    </row>
    <row r="158" spans="1:13" ht="15.75" customHeight="1">
      <c r="A158" s="2228"/>
      <c r="B158" s="2228"/>
      <c r="C158" s="2228"/>
      <c r="D158" s="2228"/>
      <c r="E158" s="2228"/>
      <c r="F158" s="2228"/>
      <c r="G158" s="2228"/>
      <c r="H158" s="2228"/>
      <c r="I158" s="2228"/>
      <c r="J158" s="2228"/>
      <c r="K158" s="2228"/>
      <c r="L158" s="2228"/>
      <c r="M158" s="2228"/>
    </row>
    <row r="159" spans="1:13" ht="15.75" customHeight="1">
      <c r="A159" s="2228"/>
      <c r="B159" s="2228"/>
      <c r="C159" s="2228"/>
      <c r="D159" s="2228"/>
      <c r="E159" s="2228"/>
      <c r="F159" s="2228"/>
      <c r="G159" s="2228"/>
      <c r="H159" s="2228"/>
      <c r="I159" s="2228"/>
      <c r="J159" s="2228"/>
      <c r="K159" s="2228"/>
      <c r="L159" s="2228"/>
      <c r="M159" s="2228"/>
    </row>
    <row r="160" spans="1:13" ht="15.75" customHeight="1">
      <c r="A160" s="2228"/>
      <c r="B160" s="2228"/>
      <c r="C160" s="2228"/>
      <c r="D160" s="2228"/>
      <c r="E160" s="2228"/>
      <c r="F160" s="2228"/>
      <c r="G160" s="2228"/>
      <c r="H160" s="2228"/>
      <c r="I160" s="2228"/>
      <c r="J160" s="2228"/>
      <c r="K160" s="2228"/>
      <c r="L160" s="2228"/>
      <c r="M160" s="2228"/>
    </row>
    <row r="161" spans="1:13" ht="15.75" customHeight="1">
      <c r="A161" s="2228"/>
      <c r="B161" s="2228"/>
      <c r="C161" s="2228"/>
      <c r="D161" s="2228"/>
      <c r="E161" s="2228"/>
      <c r="F161" s="2228"/>
      <c r="G161" s="2228"/>
      <c r="H161" s="2228"/>
      <c r="I161" s="2228"/>
      <c r="J161" s="2228"/>
      <c r="K161" s="2228"/>
      <c r="L161" s="2228"/>
      <c r="M161" s="2228"/>
    </row>
    <row r="162" spans="1:13" ht="15.75" customHeight="1">
      <c r="A162" s="2228"/>
      <c r="B162" s="2228"/>
      <c r="C162" s="2228"/>
      <c r="D162" s="2228"/>
      <c r="E162" s="2228"/>
      <c r="F162" s="2228"/>
      <c r="G162" s="2228"/>
      <c r="H162" s="2228"/>
      <c r="I162" s="2228"/>
      <c r="J162" s="2228"/>
      <c r="K162" s="2228"/>
      <c r="L162" s="2228"/>
      <c r="M162" s="2228"/>
    </row>
    <row r="163" spans="1:13" ht="15.75" customHeight="1">
      <c r="A163" s="2228"/>
      <c r="B163" s="2228"/>
      <c r="C163" s="2228"/>
      <c r="D163" s="2228"/>
      <c r="E163" s="2228"/>
      <c r="F163" s="2228"/>
      <c r="G163" s="2228"/>
      <c r="H163" s="2228"/>
      <c r="I163" s="2228"/>
      <c r="J163" s="2228"/>
      <c r="K163" s="2228"/>
      <c r="L163" s="2228"/>
      <c r="M163" s="2228"/>
    </row>
    <row r="164" spans="1:13" ht="15.75" customHeight="1">
      <c r="A164" s="2228"/>
      <c r="B164" s="2228"/>
      <c r="C164" s="2228"/>
      <c r="D164" s="2228"/>
      <c r="E164" s="2228"/>
      <c r="F164" s="2228"/>
      <c r="G164" s="2228"/>
      <c r="H164" s="2228"/>
      <c r="I164" s="2228"/>
      <c r="J164" s="2228"/>
      <c r="K164" s="2228"/>
      <c r="L164" s="2228"/>
      <c r="M164" s="2228"/>
    </row>
    <row r="165" spans="1:13" ht="15.75" customHeight="1">
      <c r="A165" s="2228"/>
      <c r="B165" s="2228"/>
      <c r="C165" s="2228"/>
      <c r="D165" s="2228"/>
      <c r="E165" s="2228"/>
      <c r="F165" s="2228"/>
      <c r="G165" s="2228"/>
      <c r="H165" s="2228"/>
      <c r="I165" s="2228"/>
      <c r="J165" s="2228"/>
      <c r="K165" s="2228"/>
      <c r="L165" s="2228"/>
      <c r="M165" s="2228"/>
    </row>
    <row r="166" spans="1:13" ht="15.75" customHeight="1">
      <c r="A166" s="2228"/>
      <c r="B166" s="2228"/>
      <c r="C166" s="2228"/>
      <c r="D166" s="2228"/>
      <c r="E166" s="2228"/>
      <c r="F166" s="2228"/>
      <c r="G166" s="2228"/>
      <c r="H166" s="2228"/>
      <c r="I166" s="2228"/>
      <c r="J166" s="2228"/>
      <c r="K166" s="2228"/>
      <c r="L166" s="2228"/>
      <c r="M166" s="2228"/>
    </row>
    <row r="167" spans="1:13" ht="15.75" customHeight="1">
      <c r="A167" s="2228"/>
      <c r="B167" s="2228"/>
      <c r="C167" s="2228"/>
      <c r="D167" s="2228"/>
      <c r="E167" s="2228"/>
      <c r="F167" s="2228"/>
      <c r="G167" s="2228"/>
      <c r="H167" s="2228"/>
      <c r="I167" s="2228"/>
      <c r="J167" s="2228"/>
      <c r="K167" s="2228"/>
      <c r="L167" s="2228"/>
      <c r="M167" s="2228"/>
    </row>
    <row r="168" spans="1:13" ht="15.75" customHeight="1">
      <c r="A168" s="2228"/>
      <c r="B168" s="2228"/>
      <c r="C168" s="2228"/>
      <c r="D168" s="2228"/>
      <c r="E168" s="2228"/>
      <c r="F168" s="2228"/>
      <c r="G168" s="2228"/>
      <c r="H168" s="2228"/>
      <c r="I168" s="2228"/>
      <c r="J168" s="2228"/>
      <c r="K168" s="2228"/>
      <c r="L168" s="2228"/>
      <c r="M168" s="2228"/>
    </row>
    <row r="169" spans="1:13" ht="15.75" customHeight="1">
      <c r="A169" s="2228"/>
      <c r="B169" s="2228"/>
      <c r="C169" s="2228"/>
      <c r="D169" s="2228"/>
      <c r="E169" s="2228"/>
      <c r="F169" s="2228"/>
      <c r="G169" s="2228"/>
      <c r="H169" s="2228"/>
      <c r="I169" s="2228"/>
      <c r="J169" s="2228"/>
      <c r="K169" s="2228"/>
      <c r="L169" s="2228"/>
      <c r="M169" s="2228"/>
    </row>
    <row r="170" spans="1:13" ht="15.75" customHeight="1">
      <c r="A170" s="2228"/>
      <c r="B170" s="2228"/>
      <c r="C170" s="2228"/>
      <c r="D170" s="2228"/>
      <c r="E170" s="2228"/>
      <c r="F170" s="2228"/>
      <c r="G170" s="2228"/>
      <c r="H170" s="2228"/>
      <c r="I170" s="2228"/>
      <c r="J170" s="2228"/>
      <c r="K170" s="2228"/>
      <c r="L170" s="2228"/>
      <c r="M170" s="2228"/>
    </row>
    <row r="171" spans="1:13" ht="15.75" customHeight="1">
      <c r="A171" s="2228"/>
      <c r="B171" s="2228"/>
      <c r="C171" s="2228"/>
      <c r="D171" s="2228"/>
      <c r="E171" s="2228"/>
      <c r="F171" s="2228"/>
      <c r="G171" s="2228"/>
      <c r="H171" s="2228"/>
      <c r="I171" s="2228"/>
      <c r="J171" s="2228"/>
      <c r="K171" s="2228"/>
      <c r="L171" s="2228"/>
      <c r="M171" s="2228"/>
    </row>
    <row r="172" spans="1:13" ht="15.75" customHeight="1">
      <c r="A172" s="2228"/>
      <c r="B172" s="2228"/>
      <c r="C172" s="2228"/>
      <c r="D172" s="2228"/>
      <c r="E172" s="2228"/>
      <c r="F172" s="2228"/>
      <c r="G172" s="2228"/>
      <c r="H172" s="2228"/>
      <c r="I172" s="2228"/>
      <c r="J172" s="2228"/>
      <c r="K172" s="2228"/>
      <c r="L172" s="2228"/>
      <c r="M172" s="2228"/>
    </row>
    <row r="173" spans="1:13" ht="15.75" customHeight="1">
      <c r="A173" s="2228"/>
      <c r="B173" s="2228"/>
      <c r="C173" s="2228"/>
      <c r="D173" s="2228"/>
      <c r="E173" s="2228"/>
      <c r="F173" s="2228"/>
      <c r="G173" s="2228"/>
      <c r="H173" s="2228"/>
      <c r="I173" s="2228"/>
      <c r="J173" s="2228"/>
      <c r="K173" s="2228"/>
      <c r="L173" s="2228"/>
      <c r="M173" s="2228"/>
    </row>
    <row r="174" spans="1:13" ht="15.75" customHeight="1">
      <c r="A174" s="2228"/>
      <c r="B174" s="2228"/>
      <c r="C174" s="2228"/>
      <c r="D174" s="2228"/>
      <c r="E174" s="2228"/>
      <c r="F174" s="2228"/>
      <c r="G174" s="2228"/>
      <c r="H174" s="2228"/>
      <c r="I174" s="2228"/>
      <c r="J174" s="2228"/>
      <c r="K174" s="2228"/>
      <c r="L174" s="2228"/>
      <c r="M174" s="2228"/>
    </row>
    <row r="175" spans="1:13" ht="15.75" customHeight="1">
      <c r="A175" s="2228"/>
      <c r="B175" s="2228"/>
      <c r="C175" s="2228"/>
      <c r="D175" s="2228"/>
      <c r="E175" s="2228"/>
      <c r="F175" s="2228"/>
      <c r="G175" s="2228"/>
      <c r="H175" s="2228"/>
      <c r="I175" s="2228"/>
      <c r="J175" s="2228"/>
      <c r="K175" s="2228"/>
      <c r="L175" s="2228"/>
      <c r="M175" s="2228"/>
    </row>
    <row r="176" spans="1:13" ht="15.75" customHeight="1">
      <c r="A176" s="2228"/>
      <c r="B176" s="2228"/>
      <c r="C176" s="2228"/>
      <c r="D176" s="2228"/>
      <c r="E176" s="2228"/>
      <c r="F176" s="2228"/>
      <c r="G176" s="2228"/>
      <c r="H176" s="2228"/>
      <c r="I176" s="2228"/>
      <c r="J176" s="2228"/>
      <c r="K176" s="2228"/>
      <c r="L176" s="2228"/>
      <c r="M176" s="2228"/>
    </row>
    <row r="177" spans="1:13" ht="15.75" customHeight="1">
      <c r="A177" s="2228"/>
      <c r="B177" s="2228"/>
      <c r="C177" s="2228"/>
      <c r="D177" s="2228"/>
      <c r="E177" s="2228"/>
      <c r="F177" s="2228"/>
      <c r="G177" s="2228"/>
      <c r="H177" s="2228"/>
      <c r="I177" s="2228"/>
      <c r="J177" s="2228"/>
      <c r="K177" s="2228"/>
      <c r="L177" s="2228"/>
      <c r="M177" s="2228"/>
    </row>
    <row r="178" spans="1:13" ht="15.75" customHeight="1">
      <c r="A178" s="2228"/>
      <c r="B178" s="2228"/>
      <c r="C178" s="2228"/>
      <c r="D178" s="2228"/>
      <c r="E178" s="2228"/>
      <c r="F178" s="2228"/>
      <c r="G178" s="2228"/>
      <c r="H178" s="2228"/>
      <c r="I178" s="2228"/>
      <c r="J178" s="2228"/>
      <c r="K178" s="2228"/>
      <c r="L178" s="2228"/>
      <c r="M178" s="2228"/>
    </row>
    <row r="179" spans="1:13" ht="15.75" customHeight="1">
      <c r="A179" s="2228"/>
      <c r="B179" s="2228"/>
      <c r="C179" s="2228"/>
      <c r="D179" s="2228"/>
      <c r="E179" s="2228"/>
      <c r="F179" s="2228"/>
      <c r="G179" s="2228"/>
      <c r="H179" s="2228"/>
      <c r="I179" s="2228"/>
      <c r="J179" s="2228"/>
      <c r="K179" s="2228"/>
      <c r="L179" s="2228"/>
      <c r="M179" s="2228"/>
    </row>
    <row r="180" spans="1:13" ht="15.75" customHeight="1">
      <c r="A180" s="2228"/>
      <c r="B180" s="2228"/>
      <c r="C180" s="2228"/>
      <c r="D180" s="2228"/>
      <c r="E180" s="2228"/>
      <c r="F180" s="2228"/>
      <c r="G180" s="2228"/>
      <c r="H180" s="2228"/>
      <c r="I180" s="2228"/>
      <c r="J180" s="2228"/>
      <c r="K180" s="2228"/>
      <c r="L180" s="2228"/>
      <c r="M180" s="2228"/>
    </row>
    <row r="181" spans="1:13" ht="15.75" customHeight="1">
      <c r="A181" s="2228"/>
      <c r="B181" s="2228"/>
      <c r="C181" s="2228"/>
      <c r="D181" s="2228"/>
      <c r="E181" s="2228"/>
      <c r="F181" s="2228"/>
      <c r="G181" s="2228"/>
      <c r="H181" s="2228"/>
      <c r="I181" s="2228"/>
      <c r="J181" s="2228"/>
      <c r="K181" s="2228"/>
      <c r="L181" s="2228"/>
      <c r="M181" s="2228"/>
    </row>
    <row r="182" spans="1:13" ht="15.75" customHeight="1">
      <c r="A182" s="2228"/>
      <c r="B182" s="2228"/>
      <c r="C182" s="2228"/>
      <c r="D182" s="2228"/>
      <c r="E182" s="2228"/>
      <c r="F182" s="2228"/>
      <c r="G182" s="2228"/>
      <c r="H182" s="2228"/>
      <c r="I182" s="2228"/>
      <c r="J182" s="2228"/>
      <c r="K182" s="2228"/>
      <c r="L182" s="2228"/>
      <c r="M182" s="2228"/>
    </row>
    <row r="183" spans="1:13" ht="15.75" customHeight="1">
      <c r="A183" s="2228"/>
      <c r="B183" s="2228"/>
      <c r="C183" s="2228"/>
      <c r="D183" s="2228"/>
      <c r="E183" s="2228"/>
      <c r="F183" s="2228"/>
      <c r="G183" s="2228"/>
      <c r="H183" s="2228"/>
      <c r="I183" s="2228"/>
      <c r="J183" s="2228"/>
      <c r="K183" s="2228"/>
      <c r="L183" s="2228"/>
      <c r="M183" s="2228"/>
    </row>
    <row r="184" spans="1:13" ht="15.75" customHeight="1">
      <c r="A184" s="2228"/>
      <c r="B184" s="2228"/>
      <c r="C184" s="2228"/>
      <c r="D184" s="2228"/>
      <c r="E184" s="2228"/>
      <c r="F184" s="2228"/>
      <c r="G184" s="2228"/>
      <c r="H184" s="2228"/>
      <c r="I184" s="2228"/>
      <c r="J184" s="2228"/>
      <c r="K184" s="2228"/>
      <c r="L184" s="2228"/>
      <c r="M184" s="2228"/>
    </row>
    <row r="185" spans="1:13" ht="15.75" customHeight="1">
      <c r="A185" s="2228"/>
      <c r="B185" s="2228"/>
      <c r="C185" s="2228"/>
      <c r="D185" s="2228"/>
      <c r="E185" s="2228"/>
      <c r="F185" s="2228"/>
      <c r="G185" s="2228"/>
      <c r="H185" s="2228"/>
      <c r="I185" s="2228"/>
      <c r="J185" s="2228"/>
      <c r="K185" s="2228"/>
      <c r="L185" s="2228"/>
      <c r="M185" s="2228"/>
    </row>
    <row r="186" spans="1:13" ht="15.75" customHeight="1">
      <c r="A186" s="2228"/>
      <c r="B186" s="2228"/>
      <c r="C186" s="2228"/>
      <c r="D186" s="2228"/>
      <c r="E186" s="2228"/>
      <c r="F186" s="2228"/>
      <c r="G186" s="2228"/>
      <c r="H186" s="2228"/>
      <c r="I186" s="2228"/>
      <c r="J186" s="2228"/>
      <c r="K186" s="2228"/>
      <c r="L186" s="2228"/>
      <c r="M186" s="2228"/>
    </row>
    <row r="187" spans="1:13" ht="15.75" customHeight="1">
      <c r="A187" s="2228"/>
      <c r="B187" s="2228"/>
      <c r="C187" s="2228"/>
      <c r="D187" s="2228"/>
      <c r="E187" s="2228"/>
      <c r="F187" s="2228"/>
      <c r="G187" s="2228"/>
      <c r="H187" s="2228"/>
      <c r="I187" s="2228"/>
      <c r="J187" s="2228"/>
      <c r="K187" s="2228"/>
      <c r="L187" s="2228"/>
      <c r="M187" s="2228"/>
    </row>
    <row r="188" spans="1:13" ht="15.75" customHeight="1">
      <c r="A188" s="2228"/>
      <c r="B188" s="2228"/>
      <c r="C188" s="2228"/>
      <c r="D188" s="2228"/>
      <c r="E188" s="2228"/>
      <c r="F188" s="2228"/>
      <c r="G188" s="2228"/>
      <c r="H188" s="2228"/>
      <c r="I188" s="2228"/>
      <c r="J188" s="2228"/>
      <c r="K188" s="2228"/>
      <c r="L188" s="2228"/>
      <c r="M188" s="2228"/>
    </row>
    <row r="189" spans="1:13" ht="15.75" customHeight="1">
      <c r="A189" s="2228"/>
      <c r="B189" s="2228"/>
      <c r="C189" s="2228"/>
      <c r="D189" s="2228"/>
      <c r="E189" s="2228"/>
      <c r="F189" s="2228"/>
      <c r="G189" s="2228"/>
      <c r="H189" s="2228"/>
      <c r="I189" s="2228"/>
      <c r="J189" s="2228"/>
      <c r="K189" s="2228"/>
      <c r="L189" s="2228"/>
      <c r="M189" s="2228"/>
    </row>
    <row r="190" spans="1:13" ht="15.75" customHeight="1">
      <c r="A190" s="2228"/>
      <c r="B190" s="2228"/>
      <c r="C190" s="2228"/>
      <c r="D190" s="2228"/>
      <c r="E190" s="2228"/>
      <c r="F190" s="2228"/>
      <c r="G190" s="2228"/>
      <c r="H190" s="2228"/>
      <c r="I190" s="2228"/>
      <c r="J190" s="2228"/>
      <c r="K190" s="2228"/>
      <c r="L190" s="2228"/>
      <c r="M190" s="2228"/>
    </row>
    <row r="191" spans="1:13" ht="15.75" customHeight="1">
      <c r="A191" s="2228"/>
      <c r="B191" s="2228"/>
      <c r="C191" s="2228"/>
      <c r="D191" s="2228"/>
      <c r="E191" s="2228"/>
      <c r="F191" s="2228"/>
      <c r="G191" s="2228"/>
      <c r="H191" s="2228"/>
      <c r="I191" s="2228"/>
      <c r="J191" s="2228"/>
      <c r="K191" s="2228"/>
      <c r="L191" s="2228"/>
      <c r="M191" s="2228"/>
    </row>
    <row r="192" spans="1:13" ht="15.75" customHeight="1">
      <c r="A192" s="2228"/>
      <c r="B192" s="2228"/>
      <c r="C192" s="2228"/>
      <c r="D192" s="2228"/>
      <c r="E192" s="2228"/>
      <c r="F192" s="2228"/>
      <c r="G192" s="2228"/>
      <c r="H192" s="2228"/>
      <c r="I192" s="2228"/>
      <c r="J192" s="2228"/>
      <c r="K192" s="2228"/>
      <c r="L192" s="2228"/>
      <c r="M192" s="2228"/>
    </row>
    <row r="193" spans="1:13" ht="15.75" customHeight="1">
      <c r="A193" s="2228"/>
      <c r="B193" s="2228"/>
      <c r="C193" s="2228"/>
      <c r="D193" s="2228"/>
      <c r="E193" s="2228"/>
      <c r="F193" s="2228"/>
      <c r="G193" s="2228"/>
      <c r="H193" s="2228"/>
      <c r="I193" s="2228"/>
      <c r="J193" s="2228"/>
      <c r="K193" s="2228"/>
      <c r="L193" s="2228"/>
      <c r="M193" s="2228"/>
    </row>
    <row r="194" spans="1:13" ht="15.75" customHeight="1">
      <c r="A194" s="2228"/>
      <c r="B194" s="2228"/>
      <c r="C194" s="2228"/>
      <c r="D194" s="2228"/>
      <c r="E194" s="2228"/>
      <c r="F194" s="2228"/>
      <c r="G194" s="2228"/>
      <c r="H194" s="2228"/>
      <c r="I194" s="2228"/>
      <c r="J194" s="2228"/>
      <c r="K194" s="2228"/>
      <c r="L194" s="2228"/>
      <c r="M194" s="2228"/>
    </row>
    <row r="195" spans="1:13" ht="15.75" customHeight="1">
      <c r="A195" s="2228"/>
      <c r="B195" s="2228"/>
      <c r="C195" s="2228"/>
      <c r="D195" s="2228"/>
      <c r="E195" s="2228"/>
      <c r="F195" s="2228"/>
      <c r="G195" s="2228"/>
      <c r="H195" s="2228"/>
      <c r="I195" s="2228"/>
      <c r="J195" s="2228"/>
      <c r="K195" s="2228"/>
      <c r="L195" s="2228"/>
      <c r="M195" s="2228"/>
    </row>
    <row r="196" spans="1:13" ht="15.75" customHeight="1">
      <c r="A196" s="2228"/>
      <c r="B196" s="2228"/>
      <c r="C196" s="2228"/>
      <c r="D196" s="2228"/>
      <c r="E196" s="2228"/>
      <c r="F196" s="2228"/>
      <c r="G196" s="2228"/>
      <c r="H196" s="2228"/>
      <c r="I196" s="2228"/>
      <c r="J196" s="2228"/>
      <c r="K196" s="2228"/>
      <c r="L196" s="2228"/>
      <c r="M196" s="2228"/>
    </row>
    <row r="197" spans="1:13" ht="15.75" customHeight="1">
      <c r="A197" s="2228"/>
      <c r="B197" s="2228"/>
      <c r="C197" s="2228"/>
      <c r="D197" s="2228"/>
      <c r="E197" s="2228"/>
      <c r="F197" s="2228"/>
      <c r="G197" s="2228"/>
      <c r="H197" s="2228"/>
      <c r="I197" s="2228"/>
      <c r="J197" s="2228"/>
      <c r="K197" s="2228"/>
      <c r="L197" s="2228"/>
      <c r="M197" s="2228"/>
    </row>
    <row r="198" spans="1:13" ht="15.75" customHeight="1">
      <c r="A198" s="2228"/>
      <c r="B198" s="2228"/>
      <c r="C198" s="2228"/>
      <c r="D198" s="2228"/>
      <c r="E198" s="2228"/>
      <c r="F198" s="2228"/>
      <c r="G198" s="2228"/>
      <c r="H198" s="2228"/>
      <c r="I198" s="2228"/>
      <c r="J198" s="2228"/>
      <c r="K198" s="2228"/>
      <c r="L198" s="2228"/>
      <c r="M198" s="2228"/>
    </row>
    <row r="199" spans="1:13" ht="15.75" customHeight="1">
      <c r="A199" s="2228"/>
      <c r="B199" s="2228"/>
      <c r="C199" s="2228"/>
      <c r="D199" s="2228"/>
      <c r="E199" s="2228"/>
      <c r="F199" s="2228"/>
      <c r="G199" s="2228"/>
      <c r="H199" s="2228"/>
      <c r="I199" s="2228"/>
      <c r="J199" s="2228"/>
      <c r="K199" s="2228"/>
      <c r="L199" s="2228"/>
      <c r="M199" s="2228"/>
    </row>
    <row r="200" spans="1:13" ht="15.75" customHeight="1">
      <c r="A200" s="2228"/>
      <c r="B200" s="2228"/>
      <c r="C200" s="2228"/>
      <c r="D200" s="2228"/>
      <c r="E200" s="2228"/>
      <c r="F200" s="2228"/>
      <c r="G200" s="2228"/>
      <c r="H200" s="2228"/>
      <c r="I200" s="2228"/>
      <c r="J200" s="2228"/>
      <c r="K200" s="2228"/>
      <c r="L200" s="2228"/>
      <c r="M200" s="2228"/>
    </row>
    <row r="201" spans="1:13" ht="15.75" customHeight="1">
      <c r="A201" s="2228"/>
      <c r="B201" s="2228"/>
      <c r="C201" s="2228"/>
      <c r="D201" s="2228"/>
      <c r="E201" s="2228"/>
      <c r="F201" s="2228"/>
      <c r="G201" s="2228"/>
      <c r="H201" s="2228"/>
      <c r="I201" s="2228"/>
      <c r="J201" s="2228"/>
      <c r="K201" s="2228"/>
      <c r="L201" s="2228"/>
      <c r="M201" s="2228"/>
    </row>
    <row r="202" spans="1:13" ht="15.75" customHeight="1">
      <c r="A202" s="2228"/>
      <c r="B202" s="2228"/>
      <c r="C202" s="2228"/>
      <c r="D202" s="2228"/>
      <c r="E202" s="2228"/>
      <c r="F202" s="2228"/>
      <c r="G202" s="2228"/>
      <c r="H202" s="2228"/>
      <c r="I202" s="2228"/>
      <c r="J202" s="2228"/>
      <c r="K202" s="2228"/>
      <c r="L202" s="2228"/>
      <c r="M202" s="2228"/>
    </row>
    <row r="203" spans="1:13" ht="15.75" customHeight="1">
      <c r="A203" s="2228"/>
      <c r="B203" s="2228"/>
      <c r="C203" s="2228"/>
      <c r="D203" s="2228"/>
      <c r="E203" s="2228"/>
      <c r="F203" s="2228"/>
      <c r="G203" s="2228"/>
      <c r="H203" s="2228"/>
      <c r="I203" s="2228"/>
      <c r="J203" s="2228"/>
      <c r="K203" s="2228"/>
      <c r="L203" s="2228"/>
      <c r="M203" s="2228"/>
    </row>
    <row r="204" spans="1:13" ht="15.75" customHeight="1">
      <c r="A204" s="2228"/>
      <c r="B204" s="2228"/>
      <c r="C204" s="2228"/>
      <c r="D204" s="2228"/>
      <c r="E204" s="2228"/>
      <c r="F204" s="2228"/>
      <c r="G204" s="2228"/>
      <c r="H204" s="2228"/>
      <c r="I204" s="2228"/>
      <c r="J204" s="2228"/>
      <c r="K204" s="2228"/>
      <c r="L204" s="2228"/>
      <c r="M204" s="2228"/>
    </row>
    <row r="205" spans="1:13" ht="15.75" customHeight="1">
      <c r="A205" s="2228"/>
      <c r="B205" s="2228"/>
      <c r="C205" s="2228"/>
      <c r="D205" s="2228"/>
      <c r="E205" s="2228"/>
      <c r="F205" s="2228"/>
      <c r="G205" s="2228"/>
      <c r="H205" s="2228"/>
      <c r="I205" s="2228"/>
      <c r="J205" s="2228"/>
      <c r="K205" s="2228"/>
      <c r="L205" s="2228"/>
      <c r="M205" s="2228"/>
    </row>
    <row r="206" spans="1:13" ht="15.75" customHeight="1">
      <c r="A206" s="2228"/>
      <c r="B206" s="2228"/>
      <c r="C206" s="2228"/>
      <c r="D206" s="2228"/>
      <c r="E206" s="2228"/>
      <c r="F206" s="2228"/>
      <c r="G206" s="2228"/>
      <c r="H206" s="2228"/>
      <c r="I206" s="2228"/>
      <c r="J206" s="2228"/>
      <c r="K206" s="2228"/>
      <c r="L206" s="2228"/>
      <c r="M206" s="2228"/>
    </row>
    <row r="207" spans="1:13" ht="15.75" customHeight="1">
      <c r="A207" s="2228"/>
      <c r="B207" s="2228"/>
      <c r="C207" s="2228"/>
      <c r="D207" s="2228"/>
      <c r="E207" s="2228"/>
      <c r="F207" s="2228"/>
      <c r="G207" s="2228"/>
      <c r="H207" s="2228"/>
      <c r="I207" s="2228"/>
      <c r="J207" s="2228"/>
      <c r="K207" s="2228"/>
      <c r="L207" s="2228"/>
      <c r="M207" s="2228"/>
    </row>
    <row r="208" spans="1:13" ht="15.75" customHeight="1">
      <c r="A208" s="2228"/>
      <c r="B208" s="2228"/>
      <c r="C208" s="2228"/>
      <c r="D208" s="2228"/>
      <c r="E208" s="2228"/>
      <c r="F208" s="2228"/>
      <c r="G208" s="2228"/>
      <c r="H208" s="2228"/>
      <c r="I208" s="2228"/>
      <c r="J208" s="2228"/>
      <c r="K208" s="2228"/>
      <c r="L208" s="2228"/>
      <c r="M208" s="2228"/>
    </row>
    <row r="209" spans="1:13" ht="15.75" customHeight="1">
      <c r="A209" s="2228"/>
      <c r="B209" s="2228"/>
      <c r="C209" s="2228"/>
      <c r="D209" s="2228"/>
      <c r="E209" s="2228"/>
      <c r="F209" s="2228"/>
      <c r="G209" s="2228"/>
      <c r="H209" s="2228"/>
      <c r="I209" s="2228"/>
      <c r="J209" s="2228"/>
      <c r="K209" s="2228"/>
      <c r="L209" s="2228"/>
      <c r="M209" s="2228"/>
    </row>
    <row r="210" spans="1:13" ht="15.75" customHeight="1">
      <c r="A210" s="2228"/>
      <c r="B210" s="2228"/>
      <c r="C210" s="2228"/>
      <c r="D210" s="2228"/>
      <c r="E210" s="2228"/>
      <c r="F210" s="2228"/>
      <c r="G210" s="2228"/>
      <c r="H210" s="2228"/>
      <c r="I210" s="2228"/>
      <c r="J210" s="2228"/>
      <c r="K210" s="2228"/>
      <c r="L210" s="2228"/>
      <c r="M210" s="2228"/>
    </row>
    <row r="211" spans="1:13" ht="15.75" customHeight="1">
      <c r="A211" s="2228"/>
      <c r="B211" s="2228"/>
      <c r="C211" s="2228"/>
      <c r="D211" s="2228"/>
      <c r="E211" s="2228"/>
      <c r="F211" s="2228"/>
      <c r="G211" s="2228"/>
      <c r="H211" s="2228"/>
      <c r="I211" s="2228"/>
      <c r="J211" s="2228"/>
      <c r="K211" s="2228"/>
      <c r="L211" s="2228"/>
      <c r="M211" s="2228"/>
    </row>
    <row r="212" spans="1:13" ht="15.75" customHeight="1">
      <c r="A212" s="2228"/>
      <c r="B212" s="2228"/>
      <c r="C212" s="2228"/>
      <c r="D212" s="2228"/>
      <c r="E212" s="2228"/>
      <c r="F212" s="2228"/>
      <c r="G212" s="2228"/>
      <c r="H212" s="2228"/>
      <c r="I212" s="2228"/>
      <c r="J212" s="2228"/>
      <c r="K212" s="2228"/>
      <c r="L212" s="2228"/>
      <c r="M212" s="2228"/>
    </row>
    <row r="213" spans="1:13" ht="15.75" customHeight="1">
      <c r="A213" s="2228"/>
      <c r="B213" s="2228"/>
      <c r="C213" s="2228"/>
      <c r="D213" s="2228"/>
      <c r="E213" s="2228"/>
      <c r="F213" s="2228"/>
      <c r="G213" s="2228"/>
      <c r="H213" s="2228"/>
      <c r="I213" s="2228"/>
      <c r="J213" s="2228"/>
      <c r="K213" s="2228"/>
      <c r="L213" s="2228"/>
      <c r="M213" s="2228"/>
    </row>
    <row r="214" spans="1:13" ht="15.75" customHeight="1">
      <c r="A214" s="2228"/>
      <c r="B214" s="2228"/>
      <c r="C214" s="2228"/>
      <c r="D214" s="2228"/>
      <c r="E214" s="2228"/>
      <c r="F214" s="2228"/>
      <c r="G214" s="2228"/>
      <c r="H214" s="2228"/>
      <c r="I214" s="2228"/>
      <c r="J214" s="2228"/>
      <c r="K214" s="2228"/>
      <c r="L214" s="2228"/>
      <c r="M214" s="2228"/>
    </row>
    <row r="215" spans="1:13" ht="15.75" customHeight="1">
      <c r="A215" s="2228"/>
      <c r="B215" s="2228"/>
      <c r="C215" s="2228"/>
      <c r="D215" s="2228"/>
      <c r="E215" s="2228"/>
      <c r="F215" s="2228"/>
      <c r="G215" s="2228"/>
      <c r="H215" s="2228"/>
      <c r="I215" s="2228"/>
      <c r="J215" s="2228"/>
      <c r="K215" s="2228"/>
      <c r="L215" s="2228"/>
      <c r="M215" s="2228"/>
    </row>
    <row r="216" spans="1:13" ht="15.75" customHeight="1">
      <c r="A216" s="2228"/>
      <c r="B216" s="2228"/>
      <c r="C216" s="2228"/>
      <c r="D216" s="2228"/>
      <c r="E216" s="2228"/>
      <c r="F216" s="2228"/>
      <c r="G216" s="2228"/>
      <c r="H216" s="2228"/>
      <c r="I216" s="2228"/>
      <c r="J216" s="2228"/>
      <c r="K216" s="2228"/>
      <c r="L216" s="2228"/>
      <c r="M216" s="2228"/>
    </row>
    <row r="217" spans="1:13" ht="15.75" customHeight="1">
      <c r="A217" s="2228"/>
      <c r="B217" s="2228"/>
      <c r="C217" s="2228"/>
      <c r="D217" s="2228"/>
      <c r="E217" s="2228"/>
      <c r="F217" s="2228"/>
      <c r="G217" s="2228"/>
      <c r="H217" s="2228"/>
      <c r="I217" s="2228"/>
      <c r="J217" s="2228"/>
      <c r="K217" s="2228"/>
      <c r="L217" s="2228"/>
      <c r="M217" s="2228"/>
    </row>
    <row r="218" spans="1:13" ht="15.75" customHeight="1">
      <c r="A218" s="2228"/>
      <c r="B218" s="2228"/>
      <c r="C218" s="2228"/>
      <c r="D218" s="2228"/>
      <c r="E218" s="2228"/>
      <c r="F218" s="2228"/>
      <c r="G218" s="2228"/>
      <c r="H218" s="2228"/>
      <c r="I218" s="2228"/>
      <c r="J218" s="2228"/>
      <c r="K218" s="2228"/>
      <c r="L218" s="2228"/>
      <c r="M218" s="2228"/>
    </row>
    <row r="219" spans="1:13" ht="15.75" customHeight="1">
      <c r="A219" s="2228"/>
      <c r="B219" s="2228"/>
      <c r="C219" s="2228"/>
      <c r="D219" s="2228"/>
      <c r="E219" s="2228"/>
      <c r="F219" s="2228"/>
      <c r="G219" s="2228"/>
      <c r="H219" s="2228"/>
      <c r="I219" s="2228"/>
      <c r="J219" s="2228"/>
      <c r="K219" s="2228"/>
      <c r="L219" s="2228"/>
      <c r="M219" s="2228"/>
    </row>
    <row r="220" spans="1:13" ht="15.75" customHeight="1">
      <c r="A220" s="2228"/>
      <c r="B220" s="2228"/>
      <c r="C220" s="2228"/>
      <c r="D220" s="2228"/>
      <c r="E220" s="2228"/>
      <c r="F220" s="2228"/>
      <c r="G220" s="2228"/>
      <c r="H220" s="2228"/>
      <c r="I220" s="2228"/>
      <c r="J220" s="2228"/>
      <c r="K220" s="2228"/>
      <c r="L220" s="2228"/>
      <c r="M220" s="2228"/>
    </row>
    <row r="221" spans="1:13" ht="15.75" customHeight="1">
      <c r="A221" s="2228"/>
      <c r="B221" s="2228"/>
      <c r="C221" s="2228"/>
      <c r="D221" s="2228"/>
      <c r="E221" s="2228"/>
      <c r="F221" s="2228"/>
      <c r="G221" s="2228"/>
      <c r="H221" s="2228"/>
      <c r="I221" s="2228"/>
      <c r="J221" s="2228"/>
      <c r="K221" s="2228"/>
      <c r="L221" s="2228"/>
      <c r="M221" s="2228"/>
    </row>
    <row r="222" spans="1:13" ht="15.75" customHeight="1">
      <c r="A222" s="2228"/>
      <c r="B222" s="2228"/>
      <c r="C222" s="2228"/>
      <c r="D222" s="2228"/>
      <c r="E222" s="2228"/>
      <c r="F222" s="2228"/>
      <c r="G222" s="2228"/>
      <c r="H222" s="2228"/>
      <c r="I222" s="2228"/>
      <c r="J222" s="2228"/>
      <c r="K222" s="2228"/>
      <c r="L222" s="2228"/>
      <c r="M222" s="2228"/>
    </row>
    <row r="223" spans="1:13" ht="15.75" customHeight="1">
      <c r="A223" s="2228"/>
      <c r="B223" s="2228"/>
      <c r="C223" s="2228"/>
      <c r="D223" s="2228"/>
      <c r="E223" s="2228"/>
      <c r="F223" s="2228"/>
      <c r="G223" s="2228"/>
      <c r="H223" s="2228"/>
      <c r="I223" s="2228"/>
      <c r="J223" s="2228"/>
      <c r="K223" s="2228"/>
      <c r="L223" s="2228"/>
      <c r="M223" s="2228"/>
    </row>
    <row r="224" spans="1:13" ht="15.75" customHeight="1">
      <c r="A224" s="2228"/>
      <c r="B224" s="2228"/>
      <c r="C224" s="2228"/>
      <c r="D224" s="2228"/>
      <c r="E224" s="2228"/>
      <c r="F224" s="2228"/>
      <c r="G224" s="2228"/>
      <c r="H224" s="2228"/>
      <c r="I224" s="2228"/>
      <c r="J224" s="2228"/>
      <c r="K224" s="2228"/>
      <c r="L224" s="2228"/>
      <c r="M224" s="2228"/>
    </row>
    <row r="225" spans="1:13" ht="15.75" customHeight="1">
      <c r="A225" s="2228"/>
      <c r="B225" s="2228"/>
      <c r="C225" s="2228"/>
      <c r="D225" s="2228"/>
      <c r="E225" s="2228"/>
      <c r="F225" s="2228"/>
      <c r="G225" s="2228"/>
      <c r="H225" s="2228"/>
      <c r="I225" s="2228"/>
      <c r="J225" s="2228"/>
      <c r="K225" s="2228"/>
      <c r="L225" s="2228"/>
      <c r="M225" s="2228"/>
    </row>
    <row r="226" spans="1:13" ht="15.75" customHeight="1">
      <c r="A226" s="2228"/>
      <c r="B226" s="2228"/>
      <c r="C226" s="2228"/>
      <c r="D226" s="2228"/>
      <c r="E226" s="2228"/>
      <c r="F226" s="2228"/>
      <c r="G226" s="2228"/>
      <c r="H226" s="2228"/>
      <c r="I226" s="2228"/>
      <c r="J226" s="2228"/>
      <c r="K226" s="2228"/>
      <c r="L226" s="2228"/>
      <c r="M226" s="2228"/>
    </row>
    <row r="227" spans="1:13" ht="15.75" customHeight="1">
      <c r="A227" s="2228"/>
      <c r="B227" s="2228"/>
      <c r="C227" s="2228"/>
      <c r="D227" s="2228"/>
      <c r="E227" s="2228"/>
      <c r="F227" s="2228"/>
      <c r="G227" s="2228"/>
      <c r="H227" s="2228"/>
      <c r="I227" s="2228"/>
      <c r="J227" s="2228"/>
      <c r="K227" s="2228"/>
      <c r="L227" s="2228"/>
      <c r="M227" s="2228"/>
    </row>
    <row r="228" spans="1:13" ht="15.75" customHeight="1">
      <c r="A228" s="2228"/>
      <c r="B228" s="2228"/>
      <c r="C228" s="2228"/>
      <c r="D228" s="2228"/>
      <c r="E228" s="2228"/>
      <c r="F228" s="2228"/>
      <c r="G228" s="2228"/>
      <c r="H228" s="2228"/>
      <c r="I228" s="2228"/>
      <c r="J228" s="2228"/>
      <c r="K228" s="2228"/>
      <c r="L228" s="2228"/>
      <c r="M228" s="2228"/>
    </row>
    <row r="229" spans="1:13" ht="15.75" customHeight="1">
      <c r="A229" s="2228"/>
      <c r="B229" s="2228"/>
      <c r="C229" s="2228"/>
      <c r="D229" s="2228"/>
      <c r="E229" s="2228"/>
      <c r="F229" s="2228"/>
      <c r="G229" s="2228"/>
      <c r="H229" s="2228"/>
      <c r="I229" s="2228"/>
      <c r="J229" s="2228"/>
      <c r="K229" s="2228"/>
      <c r="L229" s="2228"/>
      <c r="M229" s="2228"/>
    </row>
    <row r="230" spans="1:13" ht="15.75" customHeight="1">
      <c r="A230" s="2228"/>
      <c r="B230" s="2228"/>
      <c r="C230" s="2228"/>
      <c r="D230" s="2228"/>
      <c r="E230" s="2228"/>
      <c r="F230" s="2228"/>
      <c r="G230" s="2228"/>
      <c r="H230" s="2228"/>
      <c r="I230" s="2228"/>
      <c r="J230" s="2228"/>
      <c r="K230" s="2228"/>
      <c r="L230" s="2228"/>
      <c r="M230" s="2228"/>
    </row>
    <row r="231" spans="1:13" ht="15.75" customHeight="1">
      <c r="A231" s="2228"/>
      <c r="B231" s="2228"/>
      <c r="C231" s="2228"/>
      <c r="D231" s="2228"/>
      <c r="E231" s="2228"/>
      <c r="F231" s="2228"/>
      <c r="G231" s="2228"/>
      <c r="H231" s="2228"/>
      <c r="I231" s="2228"/>
      <c r="J231" s="2228"/>
      <c r="K231" s="2228"/>
      <c r="L231" s="2228"/>
      <c r="M231" s="2228"/>
    </row>
    <row r="232" spans="1:13" ht="15.75" customHeight="1">
      <c r="A232" s="2228"/>
      <c r="B232" s="2228"/>
      <c r="C232" s="2228"/>
      <c r="D232" s="2228"/>
      <c r="E232" s="2228"/>
      <c r="F232" s="2228"/>
      <c r="G232" s="2228"/>
      <c r="H232" s="2228"/>
      <c r="I232" s="2228"/>
      <c r="J232" s="2228"/>
      <c r="K232" s="2228"/>
      <c r="L232" s="2228"/>
      <c r="M232" s="2228"/>
    </row>
    <row r="233" spans="1:13" ht="15.75" customHeight="1">
      <c r="A233" s="2228"/>
      <c r="B233" s="2228"/>
      <c r="C233" s="2228"/>
      <c r="D233" s="2228"/>
      <c r="E233" s="2228"/>
      <c r="F233" s="2228"/>
      <c r="G233" s="2228"/>
      <c r="H233" s="2228"/>
      <c r="I233" s="2228"/>
      <c r="J233" s="2228"/>
      <c r="K233" s="2228"/>
      <c r="L233" s="2228"/>
      <c r="M233" s="2228"/>
    </row>
    <row r="234" spans="1:13" ht="15.75" customHeight="1">
      <c r="A234" s="2228"/>
      <c r="B234" s="2228"/>
      <c r="C234" s="2228"/>
      <c r="D234" s="2228"/>
      <c r="E234" s="2228"/>
      <c r="F234" s="2228"/>
      <c r="G234" s="2228"/>
      <c r="H234" s="2228"/>
      <c r="I234" s="2228"/>
      <c r="J234" s="2228"/>
      <c r="K234" s="2228"/>
      <c r="L234" s="2228"/>
      <c r="M234" s="2228"/>
    </row>
    <row r="235" spans="1:13" ht="15.75" customHeight="1">
      <c r="A235" s="2228"/>
      <c r="B235" s="2228"/>
      <c r="C235" s="2228"/>
      <c r="D235" s="2228"/>
      <c r="E235" s="2228"/>
      <c r="F235" s="2228"/>
      <c r="G235" s="2228"/>
      <c r="H235" s="2228"/>
      <c r="I235" s="2228"/>
      <c r="J235" s="2228"/>
      <c r="K235" s="2228"/>
      <c r="L235" s="2228"/>
      <c r="M235" s="2228"/>
    </row>
    <row r="236" spans="1:13" ht="15.75" customHeight="1">
      <c r="A236" s="2228"/>
      <c r="B236" s="2228"/>
      <c r="C236" s="2228"/>
      <c r="D236" s="2228"/>
      <c r="E236" s="2228"/>
      <c r="F236" s="2228"/>
      <c r="G236" s="2228"/>
      <c r="H236" s="2228"/>
      <c r="I236" s="2228"/>
      <c r="J236" s="2228"/>
      <c r="K236" s="2228"/>
      <c r="L236" s="2228"/>
      <c r="M236" s="2228"/>
    </row>
    <row r="237" spans="1:13" ht="15.75" customHeight="1">
      <c r="A237" s="2228"/>
      <c r="B237" s="2228"/>
      <c r="C237" s="2228"/>
      <c r="D237" s="2228"/>
      <c r="E237" s="2228"/>
      <c r="F237" s="2228"/>
      <c r="G237" s="2228"/>
      <c r="H237" s="2228"/>
      <c r="I237" s="2228"/>
      <c r="J237" s="2228"/>
      <c r="K237" s="2228"/>
      <c r="L237" s="2228"/>
      <c r="M237" s="2228"/>
    </row>
    <row r="238" spans="1:13" ht="15.75" customHeight="1">
      <c r="A238" s="2228"/>
      <c r="B238" s="2228"/>
      <c r="C238" s="2228"/>
      <c r="D238" s="2228"/>
      <c r="E238" s="2228"/>
      <c r="F238" s="2228"/>
      <c r="G238" s="2228"/>
      <c r="H238" s="2228"/>
      <c r="I238" s="2228"/>
      <c r="J238" s="2228"/>
      <c r="K238" s="2228"/>
      <c r="L238" s="2228"/>
      <c r="M238" s="2228"/>
    </row>
    <row r="239" spans="1:13" ht="15.75" customHeight="1">
      <c r="A239" s="2228"/>
      <c r="B239" s="2228"/>
      <c r="C239" s="2228"/>
      <c r="D239" s="2228"/>
      <c r="E239" s="2228"/>
      <c r="F239" s="2228"/>
      <c r="G239" s="2228"/>
      <c r="H239" s="2228"/>
      <c r="I239" s="2228"/>
      <c r="J239" s="2228"/>
      <c r="K239" s="2228"/>
      <c r="L239" s="2228"/>
      <c r="M239" s="2228"/>
    </row>
    <row r="240" spans="1:13" ht="15.75" customHeight="1">
      <c r="A240" s="2228"/>
      <c r="B240" s="2228"/>
      <c r="C240" s="2228"/>
      <c r="D240" s="2228"/>
      <c r="E240" s="2228"/>
      <c r="F240" s="2228"/>
      <c r="G240" s="2228"/>
      <c r="H240" s="2228"/>
      <c r="I240" s="2228"/>
      <c r="J240" s="2228"/>
      <c r="K240" s="2228"/>
      <c r="L240" s="2228"/>
      <c r="M240" s="2228"/>
    </row>
    <row r="241" spans="1:13" ht="15.75" customHeight="1">
      <c r="A241" s="2228"/>
      <c r="B241" s="2228"/>
      <c r="C241" s="2228"/>
      <c r="D241" s="2228"/>
      <c r="E241" s="2228"/>
      <c r="F241" s="2228"/>
      <c r="G241" s="2228"/>
      <c r="H241" s="2228"/>
      <c r="I241" s="2228"/>
      <c r="J241" s="2228"/>
      <c r="K241" s="2228"/>
      <c r="L241" s="2228"/>
      <c r="M241" s="2228"/>
    </row>
    <row r="242" spans="1:13" ht="15.75" customHeight="1">
      <c r="A242" s="2228"/>
      <c r="B242" s="2228"/>
      <c r="C242" s="2228"/>
      <c r="D242" s="2228"/>
      <c r="E242" s="2228"/>
      <c r="F242" s="2228"/>
      <c r="G242" s="2228"/>
      <c r="H242" s="2228"/>
      <c r="I242" s="2228"/>
      <c r="J242" s="2228"/>
      <c r="K242" s="2228"/>
      <c r="L242" s="2228"/>
      <c r="M242" s="2228"/>
    </row>
    <row r="243" spans="1:13" ht="15.75" customHeight="1">
      <c r="A243" s="2228"/>
      <c r="B243" s="2228"/>
      <c r="C243" s="2228"/>
      <c r="D243" s="2228"/>
      <c r="E243" s="2228"/>
      <c r="F243" s="2228"/>
      <c r="G243" s="2228"/>
      <c r="H243" s="2228"/>
      <c r="I243" s="2228"/>
      <c r="J243" s="2228"/>
      <c r="K243" s="2228"/>
      <c r="L243" s="2228"/>
      <c r="M243" s="2228"/>
    </row>
    <row r="244" spans="1:13" ht="15.75" customHeight="1">
      <c r="A244" s="2228"/>
      <c r="B244" s="2228"/>
      <c r="C244" s="2228"/>
      <c r="D244" s="2228"/>
      <c r="E244" s="2228"/>
      <c r="F244" s="2228"/>
      <c r="G244" s="2228"/>
      <c r="H244" s="2228"/>
      <c r="I244" s="2228"/>
      <c r="J244" s="2228"/>
      <c r="K244" s="2228"/>
      <c r="L244" s="2228"/>
      <c r="M244" s="2228"/>
    </row>
    <row r="245" spans="1:13" ht="15.75" customHeight="1">
      <c r="A245" s="2228"/>
      <c r="B245" s="2228"/>
      <c r="C245" s="2228"/>
      <c r="D245" s="2228"/>
      <c r="E245" s="2228"/>
      <c r="F245" s="2228"/>
      <c r="G245" s="2228"/>
      <c r="H245" s="2228"/>
      <c r="I245" s="2228"/>
      <c r="J245" s="2228"/>
      <c r="K245" s="2228"/>
      <c r="L245" s="2228"/>
      <c r="M245" s="2228"/>
    </row>
    <row r="246" spans="1:13" ht="15.75" customHeight="1">
      <c r="A246" s="2228"/>
      <c r="B246" s="2228"/>
      <c r="C246" s="2228"/>
      <c r="D246" s="2228"/>
      <c r="E246" s="2228"/>
      <c r="F246" s="2228"/>
      <c r="G246" s="2228"/>
      <c r="H246" s="2228"/>
      <c r="I246" s="2228"/>
      <c r="J246" s="2228"/>
      <c r="K246" s="2228"/>
      <c r="L246" s="2228"/>
      <c r="M246" s="2228"/>
    </row>
    <row r="247" spans="1:13" ht="15.75" customHeight="1">
      <c r="A247" s="2228"/>
      <c r="B247" s="2228"/>
      <c r="C247" s="2228"/>
      <c r="D247" s="2228"/>
      <c r="E247" s="2228"/>
      <c r="F247" s="2228"/>
      <c r="G247" s="2228"/>
      <c r="H247" s="2228"/>
      <c r="I247" s="2228"/>
      <c r="J247" s="2228"/>
      <c r="K247" s="2228"/>
      <c r="L247" s="2228"/>
      <c r="M247" s="2228"/>
    </row>
    <row r="248" spans="1:13" ht="15.75" customHeight="1">
      <c r="A248" s="2228"/>
      <c r="B248" s="2228"/>
      <c r="C248" s="2228"/>
      <c r="D248" s="2228"/>
      <c r="E248" s="2228"/>
      <c r="F248" s="2228"/>
      <c r="G248" s="2228"/>
      <c r="H248" s="2228"/>
      <c r="I248" s="2228"/>
      <c r="J248" s="2228"/>
      <c r="K248" s="2228"/>
      <c r="L248" s="2228"/>
      <c r="M248" s="2228"/>
    </row>
    <row r="249" spans="1:13" ht="15.75" customHeight="1">
      <c r="A249" s="2228"/>
      <c r="B249" s="2228"/>
      <c r="C249" s="2228"/>
      <c r="D249" s="2228"/>
      <c r="E249" s="2228"/>
      <c r="F249" s="2228"/>
      <c r="G249" s="2228"/>
      <c r="H249" s="2228"/>
      <c r="I249" s="2228"/>
      <c r="J249" s="2228"/>
      <c r="K249" s="2228"/>
      <c r="L249" s="2228"/>
      <c r="M249" s="2228"/>
    </row>
    <row r="250" spans="1:13" ht="15.75" customHeight="1">
      <c r="A250" s="2228"/>
      <c r="B250" s="2228"/>
      <c r="C250" s="2228"/>
      <c r="D250" s="2228"/>
      <c r="E250" s="2228"/>
      <c r="F250" s="2228"/>
      <c r="G250" s="2228"/>
      <c r="H250" s="2228"/>
      <c r="I250" s="2228"/>
      <c r="J250" s="2228"/>
      <c r="K250" s="2228"/>
      <c r="L250" s="2228"/>
      <c r="M250" s="2228"/>
    </row>
    <row r="251" spans="1:13" ht="15.75" customHeight="1">
      <c r="A251" s="2228"/>
      <c r="B251" s="2228"/>
      <c r="C251" s="2228"/>
      <c r="D251" s="2228"/>
      <c r="E251" s="2228"/>
      <c r="F251" s="2228"/>
      <c r="G251" s="2228"/>
      <c r="H251" s="2228"/>
      <c r="I251" s="2228"/>
      <c r="J251" s="2228"/>
      <c r="K251" s="2228"/>
      <c r="L251" s="2228"/>
      <c r="M251" s="2228"/>
    </row>
    <row r="252" spans="1:13" ht="15.75" customHeight="1">
      <c r="A252" s="2228"/>
      <c r="B252" s="2228"/>
      <c r="C252" s="2228"/>
      <c r="D252" s="2228"/>
      <c r="E252" s="2228"/>
      <c r="F252" s="2228"/>
      <c r="G252" s="2228"/>
      <c r="H252" s="2228"/>
      <c r="I252" s="2228"/>
      <c r="J252" s="2228"/>
      <c r="K252" s="2228"/>
      <c r="L252" s="2228"/>
      <c r="M252" s="2228"/>
    </row>
    <row r="253" spans="1:13" ht="15.75" customHeight="1">
      <c r="A253" s="2228"/>
      <c r="B253" s="2228"/>
      <c r="C253" s="2228"/>
      <c r="D253" s="2228"/>
      <c r="E253" s="2228"/>
      <c r="F253" s="2228"/>
      <c r="G253" s="2228"/>
      <c r="H253" s="2228"/>
      <c r="I253" s="2228"/>
      <c r="J253" s="2228"/>
      <c r="K253" s="2228"/>
      <c r="L253" s="2228"/>
      <c r="M253" s="2228"/>
    </row>
    <row r="254" spans="1:13" ht="15.75" customHeight="1">
      <c r="A254" s="2228"/>
      <c r="B254" s="2228"/>
      <c r="C254" s="2228"/>
      <c r="D254" s="2228"/>
      <c r="E254" s="2228"/>
      <c r="F254" s="2228"/>
      <c r="G254" s="2228"/>
      <c r="H254" s="2228"/>
      <c r="I254" s="2228"/>
      <c r="J254" s="2228"/>
      <c r="K254" s="2228"/>
      <c r="L254" s="2228"/>
      <c r="M254" s="2228"/>
    </row>
    <row r="255" spans="1:13" ht="15.75" customHeight="1">
      <c r="A255" s="2228"/>
      <c r="B255" s="2228"/>
      <c r="C255" s="2228"/>
      <c r="D255" s="2228"/>
      <c r="E255" s="2228"/>
      <c r="F255" s="2228"/>
      <c r="G255" s="2228"/>
      <c r="H255" s="2228"/>
      <c r="I255" s="2228"/>
      <c r="J255" s="2228"/>
      <c r="K255" s="2228"/>
      <c r="L255" s="2228"/>
      <c r="M255" s="2228"/>
    </row>
    <row r="256" spans="1:13" ht="15.75" customHeight="1">
      <c r="A256" s="2228"/>
      <c r="B256" s="2228"/>
      <c r="C256" s="2228"/>
      <c r="D256" s="2228"/>
      <c r="E256" s="2228"/>
      <c r="F256" s="2228"/>
      <c r="G256" s="2228"/>
      <c r="H256" s="2228"/>
      <c r="I256" s="2228"/>
      <c r="J256" s="2228"/>
      <c r="K256" s="2228"/>
      <c r="L256" s="2228"/>
      <c r="M256" s="2228"/>
    </row>
    <row r="257" spans="1:13" ht="15.75" customHeight="1">
      <c r="A257" s="2228"/>
      <c r="B257" s="2228"/>
      <c r="C257" s="2228"/>
      <c r="D257" s="2228"/>
      <c r="E257" s="2228"/>
      <c r="F257" s="2228"/>
      <c r="G257" s="2228"/>
      <c r="H257" s="2228"/>
      <c r="I257" s="2228"/>
      <c r="J257" s="2228"/>
      <c r="K257" s="2228"/>
      <c r="L257" s="2228"/>
      <c r="M257" s="2228"/>
    </row>
    <row r="258" spans="1:13" ht="15.75" customHeight="1">
      <c r="A258" s="2228"/>
      <c r="B258" s="2228"/>
      <c r="C258" s="2228"/>
      <c r="D258" s="2228"/>
      <c r="E258" s="2228"/>
      <c r="F258" s="2228"/>
      <c r="G258" s="2228"/>
      <c r="H258" s="2228"/>
      <c r="I258" s="2228"/>
      <c r="J258" s="2228"/>
      <c r="K258" s="2228"/>
      <c r="L258" s="2228"/>
      <c r="M258" s="2228"/>
    </row>
    <row r="259" spans="1:13" ht="15.75" customHeight="1">
      <c r="A259" s="2228"/>
      <c r="B259" s="2228"/>
      <c r="C259" s="2228"/>
      <c r="D259" s="2228"/>
      <c r="E259" s="2228"/>
      <c r="F259" s="2228"/>
      <c r="G259" s="2228"/>
      <c r="H259" s="2228"/>
      <c r="I259" s="2228"/>
      <c r="J259" s="2228"/>
      <c r="K259" s="2228"/>
      <c r="L259" s="2228"/>
      <c r="M259" s="2228"/>
    </row>
    <row r="260" spans="1:13" ht="15.75" customHeight="1">
      <c r="A260" s="2228"/>
      <c r="B260" s="2228"/>
      <c r="C260" s="2228"/>
      <c r="D260" s="2228"/>
      <c r="E260" s="2228"/>
      <c r="F260" s="2228"/>
      <c r="G260" s="2228"/>
      <c r="H260" s="2228"/>
      <c r="I260" s="2228"/>
      <c r="J260" s="2228"/>
      <c r="K260" s="2228"/>
      <c r="L260" s="2228"/>
      <c r="M260" s="2228"/>
    </row>
    <row r="261" spans="1:13" ht="15.75" customHeight="1">
      <c r="A261" s="2228"/>
      <c r="B261" s="2228"/>
      <c r="C261" s="2228"/>
      <c r="D261" s="2228"/>
      <c r="E261" s="2228"/>
      <c r="F261" s="2228"/>
      <c r="G261" s="2228"/>
      <c r="H261" s="2228"/>
      <c r="I261" s="2228"/>
      <c r="J261" s="2228"/>
      <c r="K261" s="2228"/>
      <c r="L261" s="2228"/>
      <c r="M261" s="2228"/>
    </row>
    <row r="262" spans="1:13" ht="15.75" customHeight="1">
      <c r="A262" s="2228"/>
      <c r="B262" s="2228"/>
      <c r="C262" s="2228"/>
      <c r="D262" s="2228"/>
      <c r="E262" s="2228"/>
      <c r="F262" s="2228"/>
      <c r="G262" s="2228"/>
      <c r="H262" s="2228"/>
      <c r="I262" s="2228"/>
      <c r="J262" s="2228"/>
      <c r="K262" s="2228"/>
      <c r="L262" s="2228"/>
      <c r="M262" s="2228"/>
    </row>
    <row r="263" spans="1:13" ht="15.75" customHeight="1">
      <c r="A263" s="2228"/>
      <c r="B263" s="2228"/>
      <c r="C263" s="2228"/>
      <c r="D263" s="2228"/>
      <c r="E263" s="2228"/>
      <c r="F263" s="2228"/>
      <c r="G263" s="2228"/>
      <c r="H263" s="2228"/>
      <c r="I263" s="2228"/>
      <c r="J263" s="2228"/>
      <c r="K263" s="2228"/>
      <c r="L263" s="2228"/>
      <c r="M263" s="2228"/>
    </row>
    <row r="264" spans="1:13" ht="15.75" customHeight="1">
      <c r="A264" s="2228"/>
      <c r="B264" s="2228"/>
      <c r="C264" s="2228"/>
      <c r="D264" s="2228"/>
      <c r="E264" s="2228"/>
      <c r="F264" s="2228"/>
      <c r="G264" s="2228"/>
      <c r="H264" s="2228"/>
      <c r="I264" s="2228"/>
      <c r="J264" s="2228"/>
      <c r="K264" s="2228"/>
      <c r="L264" s="2228"/>
      <c r="M264" s="2228"/>
    </row>
    <row r="265" spans="1:13" ht="15.75" customHeight="1">
      <c r="A265" s="2228"/>
      <c r="B265" s="2228"/>
      <c r="C265" s="2228"/>
      <c r="D265" s="2228"/>
      <c r="E265" s="2228"/>
      <c r="F265" s="2228"/>
      <c r="G265" s="2228"/>
      <c r="H265" s="2228"/>
      <c r="I265" s="2228"/>
      <c r="J265" s="2228"/>
      <c r="K265" s="2228"/>
      <c r="L265" s="2228"/>
      <c r="M265" s="2228"/>
    </row>
    <row r="266" spans="1:13" ht="15.75" customHeight="1">
      <c r="A266" s="2228"/>
      <c r="B266" s="2228"/>
      <c r="C266" s="2228"/>
      <c r="D266" s="2228"/>
      <c r="E266" s="2228"/>
      <c r="F266" s="2228"/>
      <c r="G266" s="2228"/>
      <c r="H266" s="2228"/>
      <c r="I266" s="2228"/>
      <c r="J266" s="2228"/>
      <c r="K266" s="2228"/>
      <c r="L266" s="2228"/>
      <c r="M266" s="2228"/>
    </row>
    <row r="267" spans="1:13" ht="15.75" customHeight="1">
      <c r="A267" s="2228"/>
      <c r="B267" s="2228"/>
      <c r="C267" s="2228"/>
      <c r="D267" s="2228"/>
      <c r="E267" s="2228"/>
      <c r="F267" s="2228"/>
      <c r="G267" s="2228"/>
      <c r="H267" s="2228"/>
      <c r="I267" s="2228"/>
      <c r="J267" s="2228"/>
      <c r="K267" s="2228"/>
      <c r="L267" s="2228"/>
      <c r="M267" s="2228"/>
    </row>
    <row r="268" spans="1:13" ht="15.75" customHeight="1">
      <c r="A268" s="2228"/>
      <c r="B268" s="2228"/>
      <c r="C268" s="2228"/>
      <c r="D268" s="2228"/>
      <c r="E268" s="2228"/>
      <c r="F268" s="2228"/>
      <c r="G268" s="2228"/>
      <c r="H268" s="2228"/>
      <c r="I268" s="2228"/>
      <c r="J268" s="2228"/>
      <c r="K268" s="2228"/>
      <c r="L268" s="2228"/>
      <c r="M268" s="2228"/>
    </row>
    <row r="269" spans="1:13" ht="15.75" customHeight="1">
      <c r="A269" s="2228"/>
      <c r="B269" s="2228"/>
      <c r="C269" s="2228"/>
      <c r="D269" s="2228"/>
      <c r="E269" s="2228"/>
      <c r="F269" s="2228"/>
      <c r="G269" s="2228"/>
      <c r="H269" s="2228"/>
      <c r="I269" s="2228"/>
      <c r="J269" s="2228"/>
      <c r="K269" s="2228"/>
      <c r="L269" s="2228"/>
      <c r="M269" s="2228"/>
    </row>
    <row r="270" spans="1:13" ht="15.75" customHeight="1">
      <c r="A270" s="2228"/>
      <c r="B270" s="2228"/>
      <c r="C270" s="2228"/>
      <c r="D270" s="2228"/>
      <c r="E270" s="2228"/>
      <c r="F270" s="2228"/>
      <c r="G270" s="2228"/>
      <c r="H270" s="2228"/>
      <c r="I270" s="2228"/>
      <c r="J270" s="2228"/>
      <c r="K270" s="2228"/>
      <c r="L270" s="2228"/>
      <c r="M270" s="2228"/>
    </row>
    <row r="271" spans="1:13" ht="15.75" customHeight="1">
      <c r="A271" s="2228"/>
      <c r="B271" s="2228"/>
      <c r="C271" s="2228"/>
      <c r="D271" s="2228"/>
      <c r="E271" s="2228"/>
      <c r="F271" s="2228"/>
      <c r="G271" s="2228"/>
      <c r="H271" s="2228"/>
      <c r="I271" s="2228"/>
      <c r="J271" s="2228"/>
      <c r="K271" s="2228"/>
      <c r="L271" s="2228"/>
      <c r="M271" s="2228"/>
    </row>
    <row r="272" spans="1:13" ht="15.75" customHeight="1">
      <c r="A272" s="2228"/>
      <c r="B272" s="2228"/>
      <c r="C272" s="2228"/>
      <c r="D272" s="2228"/>
      <c r="E272" s="2228"/>
      <c r="F272" s="2228"/>
      <c r="G272" s="2228"/>
      <c r="H272" s="2228"/>
      <c r="I272" s="2228"/>
      <c r="J272" s="2228"/>
      <c r="K272" s="2228"/>
      <c r="L272" s="2228"/>
      <c r="M272" s="2228"/>
    </row>
    <row r="273" spans="1:13" ht="15.75" customHeight="1">
      <c r="A273" s="2228"/>
      <c r="B273" s="2228"/>
      <c r="C273" s="2228"/>
      <c r="D273" s="2228"/>
      <c r="E273" s="2228"/>
      <c r="F273" s="2228"/>
      <c r="G273" s="2228"/>
      <c r="H273" s="2228"/>
      <c r="I273" s="2228"/>
      <c r="J273" s="2228"/>
      <c r="K273" s="2228"/>
      <c r="L273" s="2228"/>
      <c r="M273" s="2228"/>
    </row>
    <row r="274" spans="1:13" ht="15.75" customHeight="1">
      <c r="A274" s="2228"/>
      <c r="B274" s="2228"/>
      <c r="C274" s="2228"/>
      <c r="D274" s="2228"/>
      <c r="E274" s="2228"/>
      <c r="F274" s="2228"/>
      <c r="G274" s="2228"/>
      <c r="H274" s="2228"/>
      <c r="I274" s="2228"/>
      <c r="J274" s="2228"/>
      <c r="K274" s="2228"/>
      <c r="L274" s="2228"/>
      <c r="M274" s="2228"/>
    </row>
    <row r="275" spans="1:13" ht="15.75" customHeight="1">
      <c r="A275" s="2228"/>
      <c r="B275" s="2228"/>
      <c r="C275" s="2228"/>
      <c r="D275" s="2228"/>
      <c r="E275" s="2228"/>
      <c r="F275" s="2228"/>
      <c r="G275" s="2228"/>
      <c r="H275" s="2228"/>
      <c r="I275" s="2228"/>
      <c r="J275" s="2228"/>
      <c r="K275" s="2228"/>
      <c r="L275" s="2228"/>
      <c r="M275" s="2228"/>
    </row>
    <row r="276" spans="1:13" ht="15.75" customHeight="1">
      <c r="A276" s="2228"/>
      <c r="B276" s="2228"/>
      <c r="C276" s="2228"/>
      <c r="D276" s="2228"/>
      <c r="E276" s="2228"/>
      <c r="F276" s="2228"/>
      <c r="G276" s="2228"/>
      <c r="H276" s="2228"/>
      <c r="I276" s="2228"/>
      <c r="J276" s="2228"/>
      <c r="K276" s="2228"/>
      <c r="L276" s="2228"/>
      <c r="M276" s="2228"/>
    </row>
    <row r="277" spans="1:13" ht="15.75" customHeight="1">
      <c r="A277" s="2228"/>
      <c r="B277" s="2228"/>
      <c r="C277" s="2228"/>
      <c r="D277" s="2228"/>
      <c r="E277" s="2228"/>
      <c r="F277" s="2228"/>
      <c r="G277" s="2228"/>
      <c r="H277" s="2228"/>
      <c r="I277" s="2228"/>
      <c r="J277" s="2228"/>
      <c r="K277" s="2228"/>
      <c r="L277" s="2228"/>
      <c r="M277" s="2228"/>
    </row>
    <row r="278" spans="1:13" ht="15.75" customHeight="1">
      <c r="A278" s="2228"/>
      <c r="B278" s="2228"/>
      <c r="C278" s="2228"/>
      <c r="D278" s="2228"/>
      <c r="E278" s="2228"/>
      <c r="F278" s="2228"/>
      <c r="G278" s="2228"/>
      <c r="H278" s="2228"/>
      <c r="I278" s="2228"/>
      <c r="J278" s="2228"/>
      <c r="K278" s="2228"/>
      <c r="L278" s="2228"/>
      <c r="M278" s="2228"/>
    </row>
    <row r="279" spans="1:13" ht="15.75" customHeight="1">
      <c r="A279" s="2228"/>
      <c r="B279" s="2228"/>
      <c r="C279" s="2228"/>
      <c r="D279" s="2228"/>
      <c r="E279" s="2228"/>
      <c r="F279" s="2228"/>
      <c r="G279" s="2228"/>
      <c r="H279" s="2228"/>
      <c r="I279" s="2228"/>
      <c r="J279" s="2228"/>
      <c r="K279" s="2228"/>
      <c r="L279" s="2228"/>
      <c r="M279" s="2228"/>
    </row>
    <row r="280" spans="1:13" ht="15.75" customHeight="1">
      <c r="A280" s="2228"/>
      <c r="B280" s="2228"/>
      <c r="C280" s="2228"/>
      <c r="D280" s="2228"/>
      <c r="E280" s="2228"/>
      <c r="F280" s="2228"/>
      <c r="G280" s="2228"/>
      <c r="H280" s="2228"/>
      <c r="I280" s="2228"/>
      <c r="J280" s="2228"/>
      <c r="K280" s="2228"/>
      <c r="L280" s="2228"/>
      <c r="M280" s="2228"/>
    </row>
    <row r="281" spans="1:13" ht="15.75" customHeight="1">
      <c r="A281" s="2228"/>
      <c r="B281" s="2228"/>
      <c r="C281" s="2228"/>
      <c r="D281" s="2228"/>
      <c r="E281" s="2228"/>
      <c r="F281" s="2228"/>
      <c r="G281" s="2228"/>
      <c r="H281" s="2228"/>
      <c r="I281" s="2228"/>
      <c r="J281" s="2228"/>
      <c r="K281" s="2228"/>
      <c r="L281" s="2228"/>
      <c r="M281" s="2228"/>
    </row>
    <row r="282" spans="1:13" ht="15.75" customHeight="1">
      <c r="A282" s="2228"/>
      <c r="B282" s="2228"/>
      <c r="C282" s="2228"/>
      <c r="D282" s="2228"/>
      <c r="E282" s="2228"/>
      <c r="F282" s="2228"/>
      <c r="G282" s="2228"/>
      <c r="H282" s="2228"/>
      <c r="I282" s="2228"/>
      <c r="J282" s="2228"/>
      <c r="K282" s="2228"/>
      <c r="L282" s="2228"/>
      <c r="M282" s="2228"/>
    </row>
    <row r="283" spans="1:13" ht="15.75" customHeight="1">
      <c r="A283" s="2228"/>
      <c r="B283" s="2228"/>
      <c r="C283" s="2228"/>
      <c r="D283" s="2228"/>
      <c r="E283" s="2228"/>
      <c r="F283" s="2228"/>
      <c r="G283" s="2228"/>
      <c r="H283" s="2228"/>
      <c r="I283" s="2228"/>
      <c r="J283" s="2228"/>
      <c r="K283" s="2228"/>
      <c r="L283" s="2228"/>
      <c r="M283" s="2228"/>
    </row>
    <row r="284" spans="1:13" ht="15.75" customHeight="1">
      <c r="A284" s="2228"/>
      <c r="B284" s="2228"/>
      <c r="C284" s="2228"/>
      <c r="D284" s="2228"/>
      <c r="E284" s="2228"/>
      <c r="F284" s="2228"/>
      <c r="G284" s="2228"/>
      <c r="H284" s="2228"/>
      <c r="I284" s="2228"/>
      <c r="J284" s="2228"/>
      <c r="K284" s="2228"/>
      <c r="L284" s="2228"/>
      <c r="M284" s="2228"/>
    </row>
    <row r="285" spans="1:13" ht="15.75" customHeight="1">
      <c r="A285" s="2228"/>
      <c r="B285" s="2228"/>
      <c r="C285" s="2228"/>
      <c r="D285" s="2228"/>
      <c r="E285" s="2228"/>
      <c r="F285" s="2228"/>
      <c r="G285" s="2228"/>
      <c r="H285" s="2228"/>
      <c r="I285" s="2228"/>
      <c r="J285" s="2228"/>
      <c r="K285" s="2228"/>
      <c r="L285" s="2228"/>
      <c r="M285" s="2228"/>
    </row>
    <row r="286" spans="1:13" ht="15.75" customHeight="1">
      <c r="A286" s="2228"/>
      <c r="B286" s="2228"/>
      <c r="C286" s="2228"/>
      <c r="D286" s="2228"/>
      <c r="E286" s="2228"/>
      <c r="F286" s="2228"/>
      <c r="G286" s="2228"/>
      <c r="H286" s="2228"/>
      <c r="I286" s="2228"/>
      <c r="J286" s="2228"/>
      <c r="K286" s="2228"/>
      <c r="L286" s="2228"/>
      <c r="M286" s="2228"/>
    </row>
    <row r="287" spans="1:13" ht="15.75" customHeight="1">
      <c r="A287" s="2228"/>
      <c r="B287" s="2228"/>
      <c r="C287" s="2228"/>
      <c r="D287" s="2228"/>
      <c r="E287" s="2228"/>
      <c r="F287" s="2228"/>
      <c r="G287" s="2228"/>
      <c r="H287" s="2228"/>
      <c r="I287" s="2228"/>
      <c r="J287" s="2228"/>
      <c r="K287" s="2228"/>
      <c r="L287" s="2228"/>
      <c r="M287" s="2228"/>
    </row>
    <row r="288" spans="1:13" ht="15.75" customHeight="1">
      <c r="A288" s="2228"/>
      <c r="B288" s="2228"/>
      <c r="C288" s="2228"/>
      <c r="D288" s="2228"/>
      <c r="E288" s="2228"/>
      <c r="F288" s="2228"/>
      <c r="G288" s="2228"/>
      <c r="H288" s="2228"/>
      <c r="I288" s="2228"/>
      <c r="J288" s="2228"/>
      <c r="K288" s="2228"/>
      <c r="L288" s="2228"/>
      <c r="M288" s="2228"/>
    </row>
    <row r="289" spans="1:13" ht="15.75" customHeight="1">
      <c r="A289" s="2228"/>
      <c r="B289" s="2228"/>
      <c r="C289" s="2228"/>
      <c r="D289" s="2228"/>
      <c r="E289" s="2228"/>
      <c r="F289" s="2228"/>
      <c r="G289" s="2228"/>
      <c r="H289" s="2228"/>
      <c r="I289" s="2228"/>
      <c r="J289" s="2228"/>
      <c r="K289" s="2228"/>
      <c r="L289" s="2228"/>
      <c r="M289" s="2228"/>
    </row>
    <row r="290" spans="1:13" ht="15.75" customHeight="1">
      <c r="A290" s="2228"/>
      <c r="B290" s="2228"/>
      <c r="C290" s="2228"/>
      <c r="D290" s="2228"/>
      <c r="E290" s="2228"/>
      <c r="F290" s="2228"/>
      <c r="G290" s="2228"/>
      <c r="H290" s="2228"/>
      <c r="I290" s="2228"/>
      <c r="J290" s="2228"/>
      <c r="K290" s="2228"/>
      <c r="L290" s="2228"/>
      <c r="M290" s="2228"/>
    </row>
    <row r="291" spans="1:13" ht="15.75" customHeight="1">
      <c r="A291" s="2228"/>
      <c r="B291" s="2228"/>
      <c r="C291" s="2228"/>
      <c r="D291" s="2228"/>
      <c r="E291" s="2228"/>
      <c r="F291" s="2228"/>
      <c r="G291" s="2228"/>
      <c r="H291" s="2228"/>
      <c r="I291" s="2228"/>
      <c r="J291" s="2228"/>
      <c r="K291" s="2228"/>
      <c r="L291" s="2228"/>
      <c r="M291" s="2228"/>
    </row>
    <row r="292" spans="1:13" ht="15.75" customHeight="1">
      <c r="A292" s="2228"/>
      <c r="B292" s="2228"/>
      <c r="C292" s="2228"/>
      <c r="D292" s="2228"/>
      <c r="E292" s="2228"/>
      <c r="F292" s="2228"/>
      <c r="G292" s="2228"/>
      <c r="H292" s="2228"/>
      <c r="I292" s="2228"/>
      <c r="J292" s="2228"/>
      <c r="K292" s="2228"/>
      <c r="L292" s="2228"/>
      <c r="M292" s="2228"/>
    </row>
    <row r="293" spans="1:13" ht="15.75" customHeight="1">
      <c r="A293" s="2228"/>
      <c r="B293" s="2228"/>
      <c r="C293" s="2228"/>
      <c r="D293" s="2228"/>
      <c r="E293" s="2228"/>
      <c r="F293" s="2228"/>
      <c r="G293" s="2228"/>
      <c r="H293" s="2228"/>
      <c r="I293" s="2228"/>
      <c r="J293" s="2228"/>
      <c r="K293" s="2228"/>
      <c r="L293" s="2228"/>
      <c r="M293" s="2228"/>
    </row>
    <row r="294" spans="1:13" ht="15.75" customHeight="1">
      <c r="A294" s="2228"/>
      <c r="B294" s="2228"/>
      <c r="C294" s="2228"/>
      <c r="D294" s="2228"/>
      <c r="E294" s="2228"/>
      <c r="F294" s="2228"/>
      <c r="G294" s="2228"/>
      <c r="H294" s="2228"/>
      <c r="I294" s="2228"/>
      <c r="J294" s="2228"/>
      <c r="K294" s="2228"/>
      <c r="L294" s="2228"/>
      <c r="M294" s="2228"/>
    </row>
    <row r="295" spans="1:13" ht="15.75" customHeight="1">
      <c r="A295" s="2228"/>
      <c r="B295" s="2228"/>
      <c r="C295" s="2228"/>
      <c r="D295" s="2228"/>
      <c r="E295" s="2228"/>
      <c r="F295" s="2228"/>
      <c r="G295" s="2228"/>
      <c r="H295" s="2228"/>
      <c r="I295" s="2228"/>
      <c r="J295" s="2228"/>
      <c r="K295" s="2228"/>
      <c r="L295" s="2228"/>
      <c r="M295" s="2228"/>
    </row>
    <row r="296" spans="1:13" ht="15.75" customHeight="1">
      <c r="A296" s="2228"/>
      <c r="B296" s="2228"/>
      <c r="C296" s="2228"/>
      <c r="D296" s="2228"/>
      <c r="E296" s="2228"/>
      <c r="F296" s="2228"/>
      <c r="G296" s="2228"/>
      <c r="H296" s="2228"/>
      <c r="I296" s="2228"/>
      <c r="J296" s="2228"/>
      <c r="K296" s="2228"/>
      <c r="L296" s="2228"/>
      <c r="M296" s="2228"/>
    </row>
    <row r="297" spans="1:13" ht="15.75" customHeight="1">
      <c r="A297" s="2228"/>
      <c r="B297" s="2228"/>
      <c r="C297" s="2228"/>
      <c r="D297" s="2228"/>
      <c r="E297" s="2228"/>
      <c r="F297" s="2228"/>
      <c r="G297" s="2228"/>
      <c r="H297" s="2228"/>
      <c r="I297" s="2228"/>
      <c r="J297" s="2228"/>
      <c r="K297" s="2228"/>
      <c r="L297" s="2228"/>
      <c r="M297" s="2228"/>
    </row>
    <row r="298" spans="1:13" ht="15.75" customHeight="1">
      <c r="A298" s="2228"/>
      <c r="B298" s="2228"/>
      <c r="C298" s="2228"/>
      <c r="D298" s="2228"/>
      <c r="E298" s="2228"/>
      <c r="F298" s="2228"/>
      <c r="G298" s="2228"/>
      <c r="H298" s="2228"/>
      <c r="I298" s="2228"/>
      <c r="J298" s="2228"/>
      <c r="K298" s="2228"/>
      <c r="L298" s="2228"/>
      <c r="M298" s="2228"/>
    </row>
    <row r="299" spans="1:13" ht="15.75" customHeight="1">
      <c r="A299" s="2228"/>
      <c r="B299" s="2228"/>
      <c r="C299" s="2228"/>
      <c r="D299" s="2228"/>
      <c r="E299" s="2228"/>
      <c r="F299" s="2228"/>
      <c r="G299" s="2228"/>
      <c r="H299" s="2228"/>
      <c r="I299" s="2228"/>
      <c r="J299" s="2228"/>
      <c r="K299" s="2228"/>
      <c r="L299" s="2228"/>
      <c r="M299" s="2228"/>
    </row>
    <row r="300" spans="1:13" ht="15.75" customHeight="1">
      <c r="A300" s="2228"/>
      <c r="B300" s="2228"/>
      <c r="C300" s="2228"/>
      <c r="D300" s="2228"/>
      <c r="E300" s="2228"/>
      <c r="F300" s="2228"/>
      <c r="G300" s="2228"/>
      <c r="H300" s="2228"/>
      <c r="I300" s="2228"/>
      <c r="J300" s="2228"/>
      <c r="K300" s="2228"/>
      <c r="L300" s="2228"/>
      <c r="M300" s="2228"/>
    </row>
    <row r="301" spans="1:13" ht="15.75" customHeight="1">
      <c r="A301" s="2228"/>
      <c r="B301" s="2228"/>
      <c r="C301" s="2228"/>
      <c r="D301" s="2228"/>
      <c r="E301" s="2228"/>
      <c r="F301" s="2228"/>
      <c r="G301" s="2228"/>
      <c r="H301" s="2228"/>
      <c r="I301" s="2228"/>
      <c r="J301" s="2228"/>
      <c r="K301" s="2228"/>
      <c r="L301" s="2228"/>
      <c r="M301" s="2228"/>
    </row>
    <row r="302" spans="1:13" ht="15.75" customHeight="1">
      <c r="A302" s="2228"/>
      <c r="B302" s="2228"/>
      <c r="C302" s="2228"/>
      <c r="D302" s="2228"/>
      <c r="E302" s="2228"/>
      <c r="F302" s="2228"/>
      <c r="G302" s="2228"/>
      <c r="H302" s="2228"/>
      <c r="I302" s="2228"/>
      <c r="J302" s="2228"/>
      <c r="K302" s="2228"/>
      <c r="L302" s="2228"/>
      <c r="M302" s="2228"/>
    </row>
    <row r="303" spans="1:13" ht="15.75" customHeight="1">
      <c r="A303" s="2228"/>
      <c r="B303" s="2228"/>
      <c r="C303" s="2228"/>
      <c r="D303" s="2228"/>
      <c r="E303" s="2228"/>
      <c r="F303" s="2228"/>
      <c r="G303" s="2228"/>
      <c r="H303" s="2228"/>
      <c r="I303" s="2228"/>
      <c r="J303" s="2228"/>
      <c r="K303" s="2228"/>
      <c r="L303" s="2228"/>
      <c r="M303" s="2228"/>
    </row>
    <row r="304" spans="1:13" ht="15.75" customHeight="1">
      <c r="A304" s="2228"/>
      <c r="B304" s="2228"/>
      <c r="C304" s="2228"/>
      <c r="D304" s="2228"/>
      <c r="E304" s="2228"/>
      <c r="F304" s="2228"/>
      <c r="G304" s="2228"/>
      <c r="H304" s="2228"/>
      <c r="I304" s="2228"/>
      <c r="J304" s="2228"/>
      <c r="K304" s="2228"/>
      <c r="L304" s="2228"/>
      <c r="M304" s="2228"/>
    </row>
    <row r="305" spans="1:13" ht="15.75" customHeight="1">
      <c r="A305" s="2228"/>
      <c r="B305" s="2228"/>
      <c r="C305" s="2228"/>
      <c r="D305" s="2228"/>
      <c r="E305" s="2228"/>
      <c r="F305" s="2228"/>
      <c r="G305" s="2228"/>
      <c r="H305" s="2228"/>
      <c r="I305" s="2228"/>
      <c r="J305" s="2228"/>
      <c r="K305" s="2228"/>
      <c r="L305" s="2228"/>
      <c r="M305" s="2228"/>
    </row>
    <row r="306" spans="1:13" ht="15.75" customHeight="1">
      <c r="A306" s="2228"/>
      <c r="B306" s="2228"/>
      <c r="C306" s="2228"/>
      <c r="D306" s="2228"/>
      <c r="E306" s="2228"/>
      <c r="F306" s="2228"/>
      <c r="G306" s="2228"/>
      <c r="H306" s="2228"/>
      <c r="I306" s="2228"/>
      <c r="J306" s="2228"/>
      <c r="K306" s="2228"/>
      <c r="L306" s="2228"/>
      <c r="M306" s="2228"/>
    </row>
    <row r="307" spans="1:13" ht="15.75" customHeight="1">
      <c r="A307" s="2228"/>
      <c r="B307" s="2228"/>
      <c r="C307" s="2228"/>
      <c r="D307" s="2228"/>
      <c r="E307" s="2228"/>
      <c r="F307" s="2228"/>
      <c r="G307" s="2228"/>
      <c r="H307" s="2228"/>
      <c r="I307" s="2228"/>
      <c r="J307" s="2228"/>
      <c r="K307" s="2228"/>
      <c r="L307" s="2228"/>
      <c r="M307" s="2228"/>
    </row>
    <row r="308" spans="1:13" ht="15.75" customHeight="1">
      <c r="A308" s="2228"/>
      <c r="B308" s="2228"/>
      <c r="C308" s="2228"/>
      <c r="D308" s="2228"/>
      <c r="E308" s="2228"/>
      <c r="F308" s="2228"/>
      <c r="G308" s="2228"/>
      <c r="H308" s="2228"/>
      <c r="I308" s="2228"/>
      <c r="J308" s="2228"/>
      <c r="K308" s="2228"/>
      <c r="L308" s="2228"/>
      <c r="M308" s="2228"/>
    </row>
    <row r="309" spans="1:13" ht="15.75" customHeight="1">
      <c r="A309" s="2228"/>
      <c r="B309" s="2228"/>
      <c r="C309" s="2228"/>
      <c r="D309" s="2228"/>
      <c r="E309" s="2228"/>
      <c r="F309" s="2228"/>
      <c r="G309" s="2228"/>
      <c r="H309" s="2228"/>
      <c r="I309" s="2228"/>
      <c r="J309" s="2228"/>
      <c r="K309" s="2228"/>
      <c r="L309" s="2228"/>
      <c r="M309" s="2228"/>
    </row>
    <row r="310" spans="1:13" ht="15.75" customHeight="1">
      <c r="A310" s="2228"/>
      <c r="B310" s="2228"/>
      <c r="C310" s="2228"/>
      <c r="D310" s="2228"/>
      <c r="E310" s="2228"/>
      <c r="F310" s="2228"/>
      <c r="G310" s="2228"/>
      <c r="H310" s="2228"/>
      <c r="I310" s="2228"/>
      <c r="J310" s="2228"/>
      <c r="K310" s="2228"/>
      <c r="L310" s="2228"/>
      <c r="M310" s="2228"/>
    </row>
    <row r="311" spans="1:13" ht="15.75" customHeight="1">
      <c r="A311" s="2228"/>
      <c r="B311" s="2228"/>
      <c r="C311" s="2228"/>
      <c r="D311" s="2228"/>
      <c r="E311" s="2228"/>
      <c r="F311" s="2228"/>
      <c r="G311" s="2228"/>
      <c r="H311" s="2228"/>
      <c r="I311" s="2228"/>
      <c r="J311" s="2228"/>
      <c r="K311" s="2228"/>
      <c r="L311" s="2228"/>
      <c r="M311" s="2228"/>
    </row>
    <row r="312" spans="1:13" ht="15.75" customHeight="1">
      <c r="A312" s="2228"/>
      <c r="B312" s="2228"/>
      <c r="C312" s="2228"/>
      <c r="D312" s="2228"/>
      <c r="E312" s="2228"/>
      <c r="F312" s="2228"/>
      <c r="G312" s="2228"/>
      <c r="H312" s="2228"/>
      <c r="I312" s="2228"/>
      <c r="J312" s="2228"/>
      <c r="K312" s="2228"/>
      <c r="L312" s="2228"/>
      <c r="M312" s="2228"/>
    </row>
    <row r="313" spans="1:13" ht="15.75" customHeight="1">
      <c r="A313" s="2228"/>
      <c r="B313" s="2228"/>
      <c r="C313" s="2228"/>
      <c r="D313" s="2228"/>
      <c r="E313" s="2228"/>
      <c r="F313" s="2228"/>
      <c r="G313" s="2228"/>
      <c r="H313" s="2228"/>
      <c r="I313" s="2228"/>
      <c r="J313" s="2228"/>
      <c r="K313" s="2228"/>
      <c r="L313" s="2228"/>
      <c r="M313" s="2228"/>
    </row>
    <row r="314" spans="1:13" ht="15.75" customHeight="1">
      <c r="A314" s="2228"/>
      <c r="B314" s="2228"/>
      <c r="C314" s="2228"/>
      <c r="D314" s="2228"/>
      <c r="E314" s="2228"/>
      <c r="F314" s="2228"/>
      <c r="G314" s="2228"/>
      <c r="H314" s="2228"/>
      <c r="I314" s="2228"/>
      <c r="J314" s="2228"/>
      <c r="K314" s="2228"/>
      <c r="L314" s="2228"/>
      <c r="M314" s="2228"/>
    </row>
    <row r="315" spans="1:13" ht="15.75" customHeight="1">
      <c r="A315" s="2228"/>
      <c r="B315" s="2228"/>
      <c r="C315" s="2228"/>
      <c r="D315" s="2228"/>
      <c r="E315" s="2228"/>
      <c r="F315" s="2228"/>
      <c r="G315" s="2228"/>
      <c r="H315" s="2228"/>
      <c r="I315" s="2228"/>
      <c r="J315" s="2228"/>
      <c r="K315" s="2228"/>
      <c r="L315" s="2228"/>
      <c r="M315" s="2228"/>
    </row>
    <row r="316" spans="1:13" ht="15.75" customHeight="1">
      <c r="A316" s="2228"/>
      <c r="B316" s="2228"/>
      <c r="C316" s="2228"/>
      <c r="D316" s="2228"/>
      <c r="E316" s="2228"/>
      <c r="F316" s="2228"/>
      <c r="G316" s="2228"/>
      <c r="H316" s="2228"/>
      <c r="I316" s="2228"/>
      <c r="J316" s="2228"/>
      <c r="K316" s="2228"/>
      <c r="L316" s="2228"/>
      <c r="M316" s="2228"/>
    </row>
    <row r="317" spans="1:13" ht="15.75" customHeight="1">
      <c r="A317" s="2228"/>
      <c r="B317" s="2228"/>
      <c r="C317" s="2228"/>
      <c r="D317" s="2228"/>
      <c r="E317" s="2228"/>
      <c r="F317" s="2228"/>
      <c r="G317" s="2228"/>
      <c r="H317" s="2228"/>
      <c r="I317" s="2228"/>
      <c r="J317" s="2228"/>
      <c r="K317" s="2228"/>
      <c r="L317" s="2228"/>
      <c r="M317" s="2228"/>
    </row>
    <row r="318" spans="1:13" ht="15.75" customHeight="1">
      <c r="A318" s="2228"/>
      <c r="B318" s="2228"/>
      <c r="C318" s="2228"/>
      <c r="D318" s="2228"/>
      <c r="E318" s="2228"/>
      <c r="F318" s="2228"/>
      <c r="G318" s="2228"/>
      <c r="H318" s="2228"/>
      <c r="I318" s="2228"/>
      <c r="J318" s="2228"/>
      <c r="K318" s="2228"/>
      <c r="L318" s="2228"/>
      <c r="M318" s="2228"/>
    </row>
    <row r="319" spans="1:13" ht="15.75" customHeight="1">
      <c r="A319" s="2228"/>
      <c r="B319" s="2228"/>
      <c r="C319" s="2228"/>
      <c r="D319" s="2228"/>
      <c r="E319" s="2228"/>
      <c r="F319" s="2228"/>
      <c r="G319" s="2228"/>
      <c r="H319" s="2228"/>
      <c r="I319" s="2228"/>
      <c r="J319" s="2228"/>
      <c r="K319" s="2228"/>
      <c r="L319" s="2228"/>
      <c r="M319" s="2228"/>
    </row>
    <row r="320" spans="1:13" ht="15.75" customHeight="1">
      <c r="A320" s="2228"/>
      <c r="B320" s="2228"/>
      <c r="C320" s="2228"/>
      <c r="D320" s="2228"/>
      <c r="E320" s="2228"/>
      <c r="F320" s="2228"/>
      <c r="G320" s="2228"/>
      <c r="H320" s="2228"/>
      <c r="I320" s="2228"/>
      <c r="J320" s="2228"/>
      <c r="K320" s="2228"/>
      <c r="L320" s="2228"/>
      <c r="M320" s="2228"/>
    </row>
    <row r="321" spans="1:13" ht="15.75" customHeight="1">
      <c r="A321" s="2228"/>
      <c r="B321" s="2228"/>
      <c r="C321" s="2228"/>
      <c r="D321" s="2228"/>
      <c r="E321" s="2228"/>
      <c r="F321" s="2228"/>
      <c r="G321" s="2228"/>
      <c r="H321" s="2228"/>
      <c r="I321" s="2228"/>
      <c r="J321" s="2228"/>
      <c r="K321" s="2228"/>
      <c r="L321" s="2228"/>
      <c r="M321" s="2228"/>
    </row>
    <row r="322" spans="1:13" ht="15.75" customHeight="1">
      <c r="A322" s="2228"/>
      <c r="B322" s="2228"/>
      <c r="C322" s="2228"/>
      <c r="D322" s="2228"/>
      <c r="E322" s="2228"/>
      <c r="F322" s="2228"/>
      <c r="G322" s="2228"/>
      <c r="H322" s="2228"/>
      <c r="I322" s="2228"/>
      <c r="J322" s="2228"/>
      <c r="K322" s="2228"/>
      <c r="L322" s="2228"/>
      <c r="M322" s="2228"/>
    </row>
    <row r="323" spans="1:13" ht="15.75" customHeight="1">
      <c r="A323" s="2228"/>
      <c r="B323" s="2228"/>
      <c r="C323" s="2228"/>
      <c r="D323" s="2228"/>
      <c r="E323" s="2228"/>
      <c r="F323" s="2228"/>
      <c r="G323" s="2228"/>
      <c r="H323" s="2228"/>
      <c r="I323" s="2228"/>
      <c r="J323" s="2228"/>
      <c r="K323" s="2228"/>
      <c r="L323" s="2228"/>
      <c r="M323" s="2228"/>
    </row>
    <row r="324" spans="1:13" ht="15.75" customHeight="1">
      <c r="A324" s="2228"/>
      <c r="B324" s="2228"/>
      <c r="C324" s="2228"/>
      <c r="D324" s="2228"/>
      <c r="E324" s="2228"/>
      <c r="F324" s="2228"/>
      <c r="G324" s="2228"/>
      <c r="H324" s="2228"/>
      <c r="I324" s="2228"/>
      <c r="J324" s="2228"/>
      <c r="K324" s="2228"/>
      <c r="L324" s="2228"/>
      <c r="M324" s="2228"/>
    </row>
    <row r="325" spans="1:13" ht="15.75" customHeight="1">
      <c r="A325" s="2228"/>
      <c r="B325" s="2228"/>
      <c r="C325" s="2228"/>
      <c r="D325" s="2228"/>
      <c r="E325" s="2228"/>
      <c r="F325" s="2228"/>
      <c r="G325" s="2228"/>
      <c r="H325" s="2228"/>
      <c r="I325" s="2228"/>
      <c r="J325" s="2228"/>
      <c r="K325" s="2228"/>
      <c r="L325" s="2228"/>
      <c r="M325" s="2228"/>
    </row>
    <row r="326" spans="1:13" ht="15.75" customHeight="1">
      <c r="A326" s="2228"/>
      <c r="B326" s="2228"/>
      <c r="C326" s="2228"/>
      <c r="D326" s="2228"/>
      <c r="E326" s="2228"/>
      <c r="F326" s="2228"/>
      <c r="G326" s="2228"/>
      <c r="H326" s="2228"/>
      <c r="I326" s="2228"/>
      <c r="J326" s="2228"/>
      <c r="K326" s="2228"/>
      <c r="L326" s="2228"/>
      <c r="M326" s="2228"/>
    </row>
    <row r="327" spans="1:13" ht="15.75" customHeight="1">
      <c r="A327" s="2228"/>
      <c r="B327" s="2228"/>
      <c r="C327" s="2228"/>
      <c r="D327" s="2228"/>
      <c r="E327" s="2228"/>
      <c r="F327" s="2228"/>
      <c r="G327" s="2228"/>
      <c r="H327" s="2228"/>
      <c r="I327" s="2228"/>
      <c r="J327" s="2228"/>
      <c r="K327" s="2228"/>
      <c r="L327" s="2228"/>
      <c r="M327" s="2228"/>
    </row>
    <row r="328" spans="1:13" ht="15.75" customHeight="1">
      <c r="A328" s="2228"/>
      <c r="B328" s="2228"/>
      <c r="C328" s="2228"/>
      <c r="D328" s="2228"/>
      <c r="E328" s="2228"/>
      <c r="F328" s="2228"/>
      <c r="G328" s="2228"/>
      <c r="H328" s="2228"/>
      <c r="I328" s="2228"/>
      <c r="J328" s="2228"/>
      <c r="K328" s="2228"/>
      <c r="L328" s="2228"/>
      <c r="M328" s="2228"/>
    </row>
    <row r="329" spans="1:13" ht="15.75" customHeight="1">
      <c r="A329" s="2228"/>
      <c r="B329" s="2228"/>
      <c r="C329" s="2228"/>
      <c r="D329" s="2228"/>
      <c r="E329" s="2228"/>
      <c r="F329" s="2228"/>
      <c r="G329" s="2228"/>
      <c r="H329" s="2228"/>
      <c r="I329" s="2228"/>
      <c r="J329" s="2228"/>
      <c r="K329" s="2228"/>
      <c r="L329" s="2228"/>
      <c r="M329" s="2228"/>
    </row>
    <row r="330" spans="1:13" ht="15.75" customHeight="1">
      <c r="A330" s="2228"/>
      <c r="B330" s="2228"/>
      <c r="C330" s="2228"/>
      <c r="D330" s="2228"/>
      <c r="E330" s="2228"/>
      <c r="F330" s="2228"/>
      <c r="G330" s="2228"/>
      <c r="H330" s="2228"/>
      <c r="I330" s="2228"/>
      <c r="J330" s="2228"/>
      <c r="K330" s="2228"/>
      <c r="L330" s="2228"/>
      <c r="M330" s="2228"/>
    </row>
    <row r="331" spans="1:13" ht="15.75" customHeight="1">
      <c r="A331" s="2228"/>
      <c r="B331" s="2228"/>
      <c r="C331" s="2228"/>
      <c r="D331" s="2228"/>
      <c r="E331" s="2228"/>
      <c r="F331" s="2228"/>
      <c r="G331" s="2228"/>
      <c r="H331" s="2228"/>
      <c r="I331" s="2228"/>
      <c r="J331" s="2228"/>
      <c r="K331" s="2228"/>
      <c r="L331" s="2228"/>
      <c r="M331" s="2228"/>
    </row>
    <row r="332" spans="1:13" ht="15.75" customHeight="1">
      <c r="A332" s="2228"/>
      <c r="B332" s="2228"/>
      <c r="C332" s="2228"/>
      <c r="D332" s="2228"/>
      <c r="E332" s="2228"/>
      <c r="F332" s="2228"/>
      <c r="G332" s="2228"/>
      <c r="H332" s="2228"/>
      <c r="I332" s="2228"/>
      <c r="J332" s="2228"/>
      <c r="K332" s="2228"/>
      <c r="L332" s="2228"/>
      <c r="M332" s="2228"/>
    </row>
    <row r="333" spans="1:13" ht="15.75" customHeight="1">
      <c r="A333" s="2228"/>
      <c r="B333" s="2228"/>
      <c r="C333" s="2228"/>
      <c r="D333" s="2228"/>
      <c r="E333" s="2228"/>
      <c r="F333" s="2228"/>
      <c r="G333" s="2228"/>
      <c r="H333" s="2228"/>
      <c r="I333" s="2228"/>
      <c r="J333" s="2228"/>
      <c r="K333" s="2228"/>
      <c r="L333" s="2228"/>
      <c r="M333" s="2228"/>
    </row>
    <row r="334" spans="1:13" ht="15.75" customHeight="1">
      <c r="A334" s="2228"/>
      <c r="B334" s="2228"/>
      <c r="C334" s="2228"/>
      <c r="D334" s="2228"/>
      <c r="E334" s="2228"/>
      <c r="F334" s="2228"/>
      <c r="G334" s="2228"/>
      <c r="H334" s="2228"/>
      <c r="I334" s="2228"/>
      <c r="J334" s="2228"/>
      <c r="K334" s="2228"/>
      <c r="L334" s="2228"/>
      <c r="M334" s="2228"/>
    </row>
    <row r="335" spans="1:13" ht="15.75" customHeight="1">
      <c r="A335" s="2228"/>
      <c r="B335" s="2228"/>
      <c r="C335" s="2228"/>
      <c r="D335" s="2228"/>
      <c r="E335" s="2228"/>
      <c r="F335" s="2228"/>
      <c r="G335" s="2228"/>
      <c r="H335" s="2228"/>
      <c r="I335" s="2228"/>
      <c r="J335" s="2228"/>
      <c r="K335" s="2228"/>
      <c r="L335" s="2228"/>
      <c r="M335" s="2228"/>
    </row>
    <row r="336" spans="1:13" ht="15.75" customHeight="1">
      <c r="A336" s="2228"/>
      <c r="B336" s="2228"/>
      <c r="C336" s="2228"/>
      <c r="D336" s="2228"/>
      <c r="E336" s="2228"/>
      <c r="F336" s="2228"/>
      <c r="G336" s="2228"/>
      <c r="H336" s="2228"/>
      <c r="I336" s="2228"/>
      <c r="J336" s="2228"/>
      <c r="K336" s="2228"/>
      <c r="L336" s="2228"/>
      <c r="M336" s="2228"/>
    </row>
    <row r="337" spans="1:13" ht="15.75" customHeight="1">
      <c r="A337" s="2228"/>
      <c r="B337" s="2228"/>
      <c r="C337" s="2228"/>
      <c r="D337" s="2228"/>
      <c r="E337" s="2228"/>
      <c r="F337" s="2228"/>
      <c r="G337" s="2228"/>
      <c r="H337" s="2228"/>
      <c r="I337" s="2228"/>
      <c r="J337" s="2228"/>
      <c r="K337" s="2228"/>
      <c r="L337" s="2228"/>
      <c r="M337" s="2228"/>
    </row>
    <row r="338" spans="1:13" ht="15.75" customHeight="1">
      <c r="A338" s="2228"/>
      <c r="B338" s="2228"/>
      <c r="C338" s="2228"/>
      <c r="D338" s="2228"/>
      <c r="E338" s="2228"/>
      <c r="F338" s="2228"/>
      <c r="G338" s="2228"/>
      <c r="H338" s="2228"/>
      <c r="I338" s="2228"/>
      <c r="J338" s="2228"/>
      <c r="K338" s="2228"/>
      <c r="L338" s="2228"/>
      <c r="M338" s="2228"/>
    </row>
    <row r="339" spans="1:13" ht="15.75" customHeight="1">
      <c r="A339" s="2228"/>
      <c r="B339" s="2228"/>
      <c r="C339" s="2228"/>
      <c r="D339" s="2228"/>
      <c r="E339" s="2228"/>
      <c r="F339" s="2228"/>
      <c r="G339" s="2228"/>
      <c r="H339" s="2228"/>
      <c r="I339" s="2228"/>
      <c r="J339" s="2228"/>
      <c r="K339" s="2228"/>
      <c r="L339" s="2228"/>
      <c r="M339" s="2228"/>
    </row>
    <row r="340" spans="1:13" ht="15.75" customHeight="1">
      <c r="A340" s="2228"/>
      <c r="B340" s="2228"/>
      <c r="C340" s="2228"/>
      <c r="D340" s="2228"/>
      <c r="E340" s="2228"/>
      <c r="F340" s="2228"/>
      <c r="G340" s="2228"/>
      <c r="H340" s="2228"/>
      <c r="I340" s="2228"/>
      <c r="J340" s="2228"/>
      <c r="K340" s="2228"/>
      <c r="L340" s="2228"/>
      <c r="M340" s="2228"/>
    </row>
    <row r="341" spans="1:13" ht="15.75" customHeight="1">
      <c r="A341" s="2228"/>
      <c r="B341" s="2228"/>
      <c r="C341" s="2228"/>
      <c r="D341" s="2228"/>
      <c r="E341" s="2228"/>
      <c r="F341" s="2228"/>
      <c r="G341" s="2228"/>
      <c r="H341" s="2228"/>
      <c r="I341" s="2228"/>
      <c r="J341" s="2228"/>
      <c r="K341" s="2228"/>
      <c r="L341" s="2228"/>
      <c r="M341" s="2228"/>
    </row>
    <row r="342" spans="1:13" ht="15.75" customHeight="1">
      <c r="A342" s="2228"/>
      <c r="B342" s="2228"/>
      <c r="C342" s="2228"/>
      <c r="D342" s="2228"/>
      <c r="E342" s="2228"/>
      <c r="F342" s="2228"/>
      <c r="G342" s="2228"/>
      <c r="H342" s="2228"/>
      <c r="I342" s="2228"/>
      <c r="J342" s="2228"/>
      <c r="K342" s="2228"/>
      <c r="L342" s="2228"/>
      <c r="M342" s="2228"/>
    </row>
    <row r="343" spans="1:13" ht="15.75" customHeight="1">
      <c r="A343" s="2228"/>
      <c r="B343" s="2228"/>
      <c r="C343" s="2228"/>
      <c r="D343" s="2228"/>
      <c r="E343" s="2228"/>
      <c r="F343" s="2228"/>
      <c r="G343" s="2228"/>
      <c r="H343" s="2228"/>
      <c r="I343" s="2228"/>
      <c r="J343" s="2228"/>
      <c r="K343" s="2228"/>
      <c r="L343" s="2228"/>
      <c r="M343" s="2228"/>
    </row>
    <row r="344" spans="1:13" ht="15.75" customHeight="1">
      <c r="A344" s="2228"/>
      <c r="B344" s="2228"/>
      <c r="C344" s="2228"/>
      <c r="D344" s="2228"/>
      <c r="E344" s="2228"/>
      <c r="F344" s="2228"/>
      <c r="G344" s="2228"/>
      <c r="H344" s="2228"/>
      <c r="I344" s="2228"/>
      <c r="J344" s="2228"/>
      <c r="K344" s="2228"/>
      <c r="L344" s="2228"/>
      <c r="M344" s="2228"/>
    </row>
    <row r="345" spans="1:13" ht="15.75" customHeight="1">
      <c r="A345" s="2228"/>
      <c r="B345" s="2228"/>
      <c r="C345" s="2228"/>
      <c r="D345" s="2228"/>
      <c r="E345" s="2228"/>
      <c r="F345" s="2228"/>
      <c r="G345" s="2228"/>
      <c r="H345" s="2228"/>
      <c r="I345" s="2228"/>
      <c r="J345" s="2228"/>
      <c r="K345" s="2228"/>
      <c r="L345" s="2228"/>
      <c r="M345" s="2228"/>
    </row>
    <row r="346" spans="1:13" ht="15.75" customHeight="1">
      <c r="A346" s="2228"/>
      <c r="B346" s="2228"/>
      <c r="C346" s="2228"/>
      <c r="D346" s="2228"/>
      <c r="E346" s="2228"/>
      <c r="F346" s="2228"/>
      <c r="G346" s="2228"/>
      <c r="H346" s="2228"/>
      <c r="I346" s="2228"/>
      <c r="J346" s="2228"/>
      <c r="K346" s="2228"/>
      <c r="L346" s="2228"/>
      <c r="M346" s="2228"/>
    </row>
    <row r="347" spans="1:13" ht="15.75" customHeight="1">
      <c r="A347" s="2228"/>
      <c r="B347" s="2228"/>
      <c r="C347" s="2228"/>
      <c r="D347" s="2228"/>
      <c r="E347" s="2228"/>
      <c r="F347" s="2228"/>
      <c r="G347" s="2228"/>
      <c r="H347" s="2228"/>
      <c r="I347" s="2228"/>
      <c r="J347" s="2228"/>
      <c r="K347" s="2228"/>
      <c r="L347" s="2228"/>
      <c r="M347" s="2228"/>
    </row>
    <row r="348" spans="1:13" ht="15.75" customHeight="1">
      <c r="A348" s="2228"/>
      <c r="B348" s="2228"/>
      <c r="C348" s="2228"/>
      <c r="D348" s="2228"/>
      <c r="E348" s="2228"/>
      <c r="F348" s="2228"/>
      <c r="G348" s="2228"/>
      <c r="H348" s="2228"/>
      <c r="I348" s="2228"/>
      <c r="J348" s="2228"/>
      <c r="K348" s="2228"/>
      <c r="L348" s="2228"/>
      <c r="M348" s="2228"/>
    </row>
    <row r="349" spans="1:13" ht="15.75" customHeight="1">
      <c r="A349" s="2228"/>
      <c r="B349" s="2228"/>
      <c r="C349" s="2228"/>
      <c r="D349" s="2228"/>
      <c r="E349" s="2228"/>
      <c r="F349" s="2228"/>
      <c r="G349" s="2228"/>
      <c r="H349" s="2228"/>
      <c r="I349" s="2228"/>
      <c r="J349" s="2228"/>
      <c r="K349" s="2228"/>
      <c r="L349" s="2228"/>
      <c r="M349" s="2228"/>
    </row>
    <row r="350" spans="1:13" ht="15.75" customHeight="1">
      <c r="A350" s="2228"/>
      <c r="B350" s="2228"/>
      <c r="C350" s="2228"/>
      <c r="D350" s="2228"/>
      <c r="E350" s="2228"/>
      <c r="F350" s="2228"/>
      <c r="G350" s="2228"/>
      <c r="H350" s="2228"/>
      <c r="I350" s="2228"/>
      <c r="J350" s="2228"/>
      <c r="K350" s="2228"/>
      <c r="L350" s="2228"/>
      <c r="M350" s="2228"/>
    </row>
    <row r="351" spans="1:13" ht="15.75" customHeight="1">
      <c r="A351" s="2228"/>
      <c r="B351" s="2228"/>
      <c r="C351" s="2228"/>
      <c r="D351" s="2228"/>
      <c r="E351" s="2228"/>
      <c r="F351" s="2228"/>
      <c r="G351" s="2228"/>
      <c r="H351" s="2228"/>
      <c r="I351" s="2228"/>
      <c r="J351" s="2228"/>
      <c r="K351" s="2228"/>
      <c r="L351" s="2228"/>
      <c r="M351" s="2228"/>
    </row>
    <row r="352" spans="1:13" ht="15.75" customHeight="1">
      <c r="A352" s="2228"/>
      <c r="B352" s="2228"/>
      <c r="C352" s="2228"/>
      <c r="D352" s="2228"/>
      <c r="E352" s="2228"/>
      <c r="F352" s="2228"/>
      <c r="G352" s="2228"/>
      <c r="H352" s="2228"/>
      <c r="I352" s="2228"/>
      <c r="J352" s="2228"/>
      <c r="K352" s="2228"/>
      <c r="L352" s="2228"/>
      <c r="M352" s="2228"/>
    </row>
    <row r="353" spans="1:13" ht="15.75" customHeight="1">
      <c r="A353" s="2228"/>
      <c r="B353" s="2228"/>
      <c r="C353" s="2228"/>
      <c r="D353" s="2228"/>
      <c r="E353" s="2228"/>
      <c r="F353" s="2228"/>
      <c r="G353" s="2228"/>
      <c r="H353" s="2228"/>
      <c r="I353" s="2228"/>
      <c r="J353" s="2228"/>
      <c r="K353" s="2228"/>
      <c r="L353" s="2228"/>
      <c r="M353" s="2228"/>
    </row>
    <row r="354" spans="1:13" ht="15.75" customHeight="1">
      <c r="A354" s="2228"/>
      <c r="B354" s="2228"/>
      <c r="C354" s="2228"/>
      <c r="D354" s="2228"/>
      <c r="E354" s="2228"/>
      <c r="F354" s="2228"/>
      <c r="G354" s="2228"/>
      <c r="H354" s="2228"/>
      <c r="I354" s="2228"/>
      <c r="J354" s="2228"/>
      <c r="K354" s="2228"/>
      <c r="L354" s="2228"/>
      <c r="M354" s="2228"/>
    </row>
    <row r="355" spans="1:13" ht="15.75" customHeight="1">
      <c r="A355" s="2228"/>
      <c r="B355" s="2228"/>
      <c r="C355" s="2228"/>
      <c r="D355" s="2228"/>
      <c r="E355" s="2228"/>
      <c r="F355" s="2228"/>
      <c r="G355" s="2228"/>
      <c r="H355" s="2228"/>
      <c r="I355" s="2228"/>
      <c r="J355" s="2228"/>
      <c r="K355" s="2228"/>
      <c r="L355" s="2228"/>
      <c r="M355" s="2228"/>
    </row>
    <row r="356" spans="1:13" ht="15.75" customHeight="1">
      <c r="A356" s="2228"/>
      <c r="B356" s="2228"/>
      <c r="C356" s="2228"/>
      <c r="D356" s="2228"/>
      <c r="E356" s="2228"/>
      <c r="F356" s="2228"/>
      <c r="G356" s="2228"/>
      <c r="H356" s="2228"/>
      <c r="I356" s="2228"/>
      <c r="J356" s="2228"/>
      <c r="K356" s="2228"/>
      <c r="L356" s="2228"/>
      <c r="M356" s="2228"/>
    </row>
    <row r="357" spans="1:13" ht="15.75" customHeight="1">
      <c r="A357" s="2228"/>
      <c r="B357" s="2228"/>
      <c r="C357" s="2228"/>
      <c r="D357" s="2228"/>
      <c r="E357" s="2228"/>
      <c r="F357" s="2228"/>
      <c r="G357" s="2228"/>
      <c r="H357" s="2228"/>
      <c r="I357" s="2228"/>
      <c r="J357" s="2228"/>
      <c r="K357" s="2228"/>
      <c r="L357" s="2228"/>
      <c r="M357" s="2228"/>
    </row>
    <row r="358" spans="1:13" ht="15.75" customHeight="1">
      <c r="A358" s="2228"/>
      <c r="B358" s="2228"/>
      <c r="C358" s="2228"/>
      <c r="D358" s="2228"/>
      <c r="E358" s="2228"/>
      <c r="F358" s="2228"/>
      <c r="G358" s="2228"/>
      <c r="H358" s="2228"/>
      <c r="I358" s="2228"/>
      <c r="J358" s="2228"/>
      <c r="K358" s="2228"/>
      <c r="L358" s="2228"/>
      <c r="M358" s="2228"/>
    </row>
    <row r="359" spans="1:13" ht="15.75" customHeight="1">
      <c r="A359" s="2228"/>
      <c r="B359" s="2228"/>
      <c r="C359" s="2228"/>
      <c r="D359" s="2228"/>
      <c r="E359" s="2228"/>
      <c r="F359" s="2228"/>
      <c r="G359" s="2228"/>
      <c r="H359" s="2228"/>
      <c r="I359" s="2228"/>
      <c r="J359" s="2228"/>
      <c r="K359" s="2228"/>
      <c r="L359" s="2228"/>
      <c r="M359" s="2228"/>
    </row>
    <row r="360" spans="1:13" ht="15.75" customHeight="1">
      <c r="A360" s="2228"/>
      <c r="B360" s="2228"/>
      <c r="C360" s="2228"/>
      <c r="D360" s="2228"/>
      <c r="E360" s="2228"/>
      <c r="F360" s="2228"/>
      <c r="G360" s="2228"/>
      <c r="H360" s="2228"/>
      <c r="I360" s="2228"/>
      <c r="J360" s="2228"/>
      <c r="K360" s="2228"/>
      <c r="L360" s="2228"/>
      <c r="M360" s="2228"/>
    </row>
    <row r="361" spans="1:13" ht="15.75" customHeight="1">
      <c r="A361" s="2228"/>
      <c r="B361" s="2228"/>
      <c r="C361" s="2228"/>
      <c r="D361" s="2228"/>
      <c r="E361" s="2228"/>
      <c r="F361" s="2228"/>
      <c r="G361" s="2228"/>
      <c r="H361" s="2228"/>
      <c r="I361" s="2228"/>
      <c r="J361" s="2228"/>
      <c r="K361" s="2228"/>
      <c r="L361" s="2228"/>
      <c r="M361" s="2228"/>
    </row>
    <row r="362" spans="1:13" ht="15.75" customHeight="1">
      <c r="A362" s="2228"/>
      <c r="B362" s="2228"/>
      <c r="C362" s="2228"/>
      <c r="D362" s="2228"/>
      <c r="E362" s="2228"/>
      <c r="F362" s="2228"/>
      <c r="G362" s="2228"/>
      <c r="H362" s="2228"/>
      <c r="I362" s="2228"/>
      <c r="J362" s="2228"/>
      <c r="K362" s="2228"/>
      <c r="L362" s="2228"/>
      <c r="M362" s="2228"/>
    </row>
    <row r="363" spans="1:13" ht="15.75" customHeight="1">
      <c r="A363" s="2228"/>
      <c r="B363" s="2228"/>
      <c r="C363" s="2228"/>
      <c r="D363" s="2228"/>
      <c r="E363" s="2228"/>
      <c r="F363" s="2228"/>
      <c r="G363" s="2228"/>
      <c r="H363" s="2228"/>
      <c r="I363" s="2228"/>
      <c r="J363" s="2228"/>
      <c r="K363" s="2228"/>
      <c r="L363" s="2228"/>
      <c r="M363" s="2228"/>
    </row>
    <row r="364" spans="1:13" ht="15.75" customHeight="1">
      <c r="A364" s="2228"/>
      <c r="B364" s="2228"/>
      <c r="C364" s="2228"/>
      <c r="D364" s="2228"/>
      <c r="E364" s="2228"/>
      <c r="F364" s="2228"/>
      <c r="G364" s="2228"/>
      <c r="H364" s="2228"/>
      <c r="I364" s="2228"/>
      <c r="J364" s="2228"/>
      <c r="K364" s="2228"/>
      <c r="L364" s="2228"/>
      <c r="M364" s="2228"/>
    </row>
    <row r="365" spans="1:13" ht="15.75" customHeight="1">
      <c r="A365" s="2228"/>
      <c r="B365" s="2228"/>
      <c r="C365" s="2228"/>
      <c r="D365" s="2228"/>
      <c r="E365" s="2228"/>
      <c r="F365" s="2228"/>
      <c r="G365" s="2228"/>
      <c r="H365" s="2228"/>
      <c r="I365" s="2228"/>
      <c r="J365" s="2228"/>
      <c r="K365" s="2228"/>
      <c r="L365" s="2228"/>
      <c r="M365" s="2228"/>
    </row>
    <row r="366" spans="1:13" ht="15.75" customHeight="1">
      <c r="A366" s="2228"/>
      <c r="B366" s="2228"/>
      <c r="C366" s="2228"/>
      <c r="D366" s="2228"/>
      <c r="E366" s="2228"/>
      <c r="F366" s="2228"/>
      <c r="G366" s="2228"/>
      <c r="H366" s="2228"/>
      <c r="I366" s="2228"/>
      <c r="J366" s="2228"/>
      <c r="K366" s="2228"/>
      <c r="L366" s="2228"/>
      <c r="M366" s="2228"/>
    </row>
    <row r="367" spans="1:13" ht="15.75" customHeight="1">
      <c r="A367" s="2228"/>
      <c r="B367" s="2228"/>
      <c r="C367" s="2228"/>
      <c r="D367" s="2228"/>
      <c r="E367" s="2228"/>
      <c r="F367" s="2228"/>
      <c r="G367" s="2228"/>
      <c r="H367" s="2228"/>
      <c r="I367" s="2228"/>
      <c r="J367" s="2228"/>
      <c r="K367" s="2228"/>
      <c r="L367" s="2228"/>
      <c r="M367" s="2228"/>
    </row>
    <row r="368" spans="1:13" ht="15.75" customHeight="1">
      <c r="A368" s="2228"/>
      <c r="B368" s="2228"/>
      <c r="C368" s="2228"/>
      <c r="D368" s="2228"/>
      <c r="E368" s="2228"/>
      <c r="F368" s="2228"/>
      <c r="G368" s="2228"/>
      <c r="H368" s="2228"/>
      <c r="I368" s="2228"/>
      <c r="J368" s="2228"/>
      <c r="K368" s="2228"/>
      <c r="L368" s="2228"/>
      <c r="M368" s="2228"/>
    </row>
    <row r="369" spans="1:13" ht="15.75" customHeight="1">
      <c r="A369" s="2228"/>
      <c r="B369" s="2228"/>
      <c r="C369" s="2228"/>
      <c r="D369" s="2228"/>
      <c r="E369" s="2228"/>
      <c r="F369" s="2228"/>
      <c r="G369" s="2228"/>
      <c r="H369" s="2228"/>
      <c r="I369" s="2228"/>
      <c r="J369" s="2228"/>
      <c r="K369" s="2228"/>
      <c r="L369" s="2228"/>
      <c r="M369" s="2228"/>
    </row>
    <row r="370" spans="1:13" ht="15.75" customHeight="1">
      <c r="A370" s="2228"/>
      <c r="B370" s="2228"/>
      <c r="C370" s="2228"/>
      <c r="D370" s="2228"/>
      <c r="E370" s="2228"/>
      <c r="F370" s="2228"/>
      <c r="G370" s="2228"/>
      <c r="H370" s="2228"/>
      <c r="I370" s="2228"/>
      <c r="J370" s="2228"/>
      <c r="K370" s="2228"/>
      <c r="L370" s="2228"/>
      <c r="M370" s="2228"/>
    </row>
    <row r="371" spans="1:13" ht="15.75" customHeight="1">
      <c r="A371" s="2228"/>
      <c r="B371" s="2228"/>
      <c r="C371" s="2228"/>
      <c r="D371" s="2228"/>
      <c r="E371" s="2228"/>
      <c r="F371" s="2228"/>
      <c r="G371" s="2228"/>
      <c r="H371" s="2228"/>
      <c r="I371" s="2228"/>
      <c r="J371" s="2228"/>
      <c r="K371" s="2228"/>
      <c r="L371" s="2228"/>
      <c r="M371" s="2228"/>
    </row>
    <row r="372" spans="1:13" ht="15.75" customHeight="1">
      <c r="A372" s="2228"/>
      <c r="B372" s="2228"/>
      <c r="C372" s="2228"/>
      <c r="D372" s="2228"/>
      <c r="E372" s="2228"/>
      <c r="F372" s="2228"/>
      <c r="G372" s="2228"/>
      <c r="H372" s="2228"/>
      <c r="I372" s="2228"/>
      <c r="J372" s="2228"/>
      <c r="K372" s="2228"/>
      <c r="L372" s="2228"/>
      <c r="M372" s="2228"/>
    </row>
    <row r="373" spans="1:13" ht="15.75" customHeight="1">
      <c r="A373" s="2228"/>
      <c r="B373" s="2228"/>
      <c r="C373" s="2228"/>
      <c r="D373" s="2228"/>
      <c r="E373" s="2228"/>
      <c r="F373" s="2228"/>
      <c r="G373" s="2228"/>
      <c r="H373" s="2228"/>
      <c r="I373" s="2228"/>
      <c r="J373" s="2228"/>
      <c r="K373" s="2228"/>
      <c r="L373" s="2228"/>
      <c r="M373" s="2228"/>
    </row>
    <row r="374" spans="1:13" ht="15.75" customHeight="1">
      <c r="A374" s="2228"/>
      <c r="B374" s="2228"/>
      <c r="C374" s="2228"/>
      <c r="D374" s="2228"/>
      <c r="E374" s="2228"/>
      <c r="F374" s="2228"/>
      <c r="G374" s="2228"/>
      <c r="H374" s="2228"/>
      <c r="I374" s="2228"/>
      <c r="J374" s="2228"/>
      <c r="K374" s="2228"/>
      <c r="L374" s="2228"/>
      <c r="M374" s="2228"/>
    </row>
    <row r="375" spans="1:13" ht="15.75" customHeight="1">
      <c r="A375" s="2228"/>
      <c r="B375" s="2228"/>
      <c r="C375" s="2228"/>
      <c r="D375" s="2228"/>
      <c r="E375" s="2228"/>
      <c r="F375" s="2228"/>
      <c r="G375" s="2228"/>
      <c r="H375" s="2228"/>
      <c r="I375" s="2228"/>
      <c r="J375" s="2228"/>
      <c r="K375" s="2228"/>
      <c r="L375" s="2228"/>
      <c r="M375" s="2228"/>
    </row>
    <row r="376" spans="1:13" ht="15.75" customHeight="1">
      <c r="A376" s="2228"/>
      <c r="B376" s="2228"/>
      <c r="C376" s="2228"/>
      <c r="D376" s="2228"/>
      <c r="E376" s="2228"/>
      <c r="F376" s="2228"/>
      <c r="G376" s="2228"/>
      <c r="H376" s="2228"/>
      <c r="I376" s="2228"/>
      <c r="J376" s="2228"/>
      <c r="K376" s="2228"/>
      <c r="L376" s="2228"/>
      <c r="M376" s="2228"/>
    </row>
    <row r="377" spans="1:13" ht="15.75" customHeight="1">
      <c r="A377" s="2228"/>
      <c r="B377" s="2228"/>
      <c r="C377" s="2228"/>
      <c r="D377" s="2228"/>
      <c r="E377" s="2228"/>
      <c r="F377" s="2228"/>
      <c r="G377" s="2228"/>
      <c r="H377" s="2228"/>
      <c r="I377" s="2228"/>
      <c r="J377" s="2228"/>
      <c r="K377" s="2228"/>
      <c r="L377" s="2228"/>
      <c r="M377" s="2228"/>
    </row>
    <row r="378" spans="1:13" ht="15.75" customHeight="1">
      <c r="A378" s="2228"/>
      <c r="B378" s="2228"/>
      <c r="C378" s="2228"/>
      <c r="D378" s="2228"/>
      <c r="E378" s="2228"/>
      <c r="F378" s="2228"/>
      <c r="G378" s="2228"/>
      <c r="H378" s="2228"/>
      <c r="I378" s="2228"/>
      <c r="J378" s="2228"/>
      <c r="K378" s="2228"/>
      <c r="L378" s="2228"/>
      <c r="M378" s="2228"/>
    </row>
    <row r="379" spans="1:13" ht="15.75" customHeight="1">
      <c r="A379" s="2228"/>
      <c r="B379" s="2228"/>
      <c r="C379" s="2228"/>
      <c r="D379" s="2228"/>
      <c r="E379" s="2228"/>
      <c r="F379" s="2228"/>
      <c r="G379" s="2228"/>
      <c r="H379" s="2228"/>
      <c r="I379" s="2228"/>
      <c r="J379" s="2228"/>
      <c r="K379" s="2228"/>
      <c r="L379" s="2228"/>
      <c r="M379" s="2228"/>
    </row>
    <row r="380" spans="1:13" ht="15.75" customHeight="1">
      <c r="A380" s="2228"/>
      <c r="B380" s="2228"/>
      <c r="C380" s="2228"/>
      <c r="D380" s="2228"/>
      <c r="E380" s="2228"/>
      <c r="F380" s="2228"/>
      <c r="G380" s="2228"/>
      <c r="H380" s="2228"/>
      <c r="I380" s="2228"/>
      <c r="J380" s="2228"/>
      <c r="K380" s="2228"/>
      <c r="L380" s="2228"/>
      <c r="M380" s="2228"/>
    </row>
    <row r="381" spans="1:13" ht="15.75" customHeight="1">
      <c r="A381" s="2228"/>
      <c r="B381" s="2228"/>
      <c r="C381" s="2228"/>
      <c r="D381" s="2228"/>
      <c r="E381" s="2228"/>
      <c r="F381" s="2228"/>
      <c r="G381" s="2228"/>
      <c r="H381" s="2228"/>
      <c r="I381" s="2228"/>
      <c r="J381" s="2228"/>
      <c r="K381" s="2228"/>
      <c r="L381" s="2228"/>
      <c r="M381" s="2228"/>
    </row>
    <row r="382" spans="1:13" ht="15.75" customHeight="1">
      <c r="A382" s="2228"/>
      <c r="B382" s="2228"/>
      <c r="C382" s="2228"/>
      <c r="D382" s="2228"/>
      <c r="E382" s="2228"/>
      <c r="F382" s="2228"/>
      <c r="G382" s="2228"/>
      <c r="H382" s="2228"/>
      <c r="I382" s="2228"/>
      <c r="J382" s="2228"/>
      <c r="K382" s="2228"/>
      <c r="L382" s="2228"/>
      <c r="M382" s="2228"/>
    </row>
    <row r="383" spans="1:13" ht="15.75" customHeight="1">
      <c r="A383" s="2228"/>
      <c r="B383" s="2228"/>
      <c r="C383" s="2228"/>
      <c r="D383" s="2228"/>
      <c r="E383" s="2228"/>
      <c r="F383" s="2228"/>
      <c r="G383" s="2228"/>
      <c r="H383" s="2228"/>
      <c r="I383" s="2228"/>
      <c r="J383" s="2228"/>
      <c r="K383" s="2228"/>
      <c r="L383" s="2228"/>
      <c r="M383" s="2228"/>
    </row>
    <row r="384" spans="1:13" ht="15.75" customHeight="1">
      <c r="A384" s="2228"/>
      <c r="B384" s="2228"/>
      <c r="C384" s="2228"/>
      <c r="D384" s="2228"/>
      <c r="E384" s="2228"/>
      <c r="F384" s="2228"/>
      <c r="G384" s="2228"/>
      <c r="H384" s="2228"/>
      <c r="I384" s="2228"/>
      <c r="J384" s="2228"/>
      <c r="K384" s="2228"/>
      <c r="L384" s="2228"/>
      <c r="M384" s="2228"/>
    </row>
    <row r="385" spans="1:13" ht="15.75" customHeight="1">
      <c r="A385" s="2228"/>
      <c r="B385" s="2228"/>
      <c r="C385" s="2228"/>
      <c r="D385" s="2228"/>
      <c r="E385" s="2228"/>
      <c r="F385" s="2228"/>
      <c r="G385" s="2228"/>
      <c r="H385" s="2228"/>
      <c r="I385" s="2228"/>
      <c r="J385" s="2228"/>
      <c r="K385" s="2228"/>
      <c r="L385" s="2228"/>
      <c r="M385" s="2228"/>
    </row>
    <row r="386" spans="1:13" ht="15.75" customHeight="1">
      <c r="A386" s="2228"/>
      <c r="B386" s="2228"/>
      <c r="C386" s="2228"/>
      <c r="D386" s="2228"/>
      <c r="E386" s="2228"/>
      <c r="F386" s="2228"/>
      <c r="G386" s="2228"/>
      <c r="H386" s="2228"/>
      <c r="I386" s="2228"/>
      <c r="J386" s="2228"/>
      <c r="K386" s="2228"/>
      <c r="L386" s="2228"/>
      <c r="M386" s="2228"/>
    </row>
    <row r="387" spans="1:13" ht="15.75" customHeight="1">
      <c r="A387" s="2228"/>
      <c r="B387" s="2228"/>
      <c r="C387" s="2228"/>
      <c r="D387" s="2228"/>
      <c r="E387" s="2228"/>
      <c r="F387" s="2228"/>
      <c r="G387" s="2228"/>
      <c r="H387" s="2228"/>
      <c r="I387" s="2228"/>
      <c r="J387" s="2228"/>
      <c r="K387" s="2228"/>
      <c r="L387" s="2228"/>
      <c r="M387" s="2228"/>
    </row>
    <row r="388" spans="1:13" ht="15.75" customHeight="1">
      <c r="A388" s="2228"/>
      <c r="B388" s="2228"/>
      <c r="C388" s="2228"/>
      <c r="D388" s="2228"/>
      <c r="E388" s="2228"/>
      <c r="F388" s="2228"/>
      <c r="G388" s="2228"/>
      <c r="H388" s="2228"/>
      <c r="I388" s="2228"/>
      <c r="J388" s="2228"/>
      <c r="K388" s="2228"/>
      <c r="L388" s="2228"/>
      <c r="M388" s="2228"/>
    </row>
    <row r="389" spans="1:13" ht="15.75" customHeight="1">
      <c r="A389" s="2228"/>
      <c r="B389" s="2228"/>
      <c r="C389" s="2228"/>
      <c r="D389" s="2228"/>
      <c r="E389" s="2228"/>
      <c r="F389" s="2228"/>
      <c r="G389" s="2228"/>
      <c r="H389" s="2228"/>
      <c r="I389" s="2228"/>
      <c r="J389" s="2228"/>
      <c r="K389" s="2228"/>
      <c r="L389" s="2228"/>
      <c r="M389" s="2228"/>
    </row>
    <row r="390" spans="1:13" ht="15.75" customHeight="1">
      <c r="A390" s="2228"/>
      <c r="B390" s="2228"/>
      <c r="C390" s="2228"/>
      <c r="D390" s="2228"/>
      <c r="E390" s="2228"/>
      <c r="F390" s="2228"/>
      <c r="G390" s="2228"/>
      <c r="H390" s="2228"/>
      <c r="I390" s="2228"/>
      <c r="J390" s="2228"/>
      <c r="K390" s="2228"/>
      <c r="L390" s="2228"/>
      <c r="M390" s="2228"/>
    </row>
    <row r="391" spans="1:13" ht="15.75" customHeight="1">
      <c r="A391" s="2228"/>
      <c r="B391" s="2228"/>
      <c r="C391" s="2228"/>
      <c r="D391" s="2228"/>
      <c r="E391" s="2228"/>
      <c r="F391" s="2228"/>
      <c r="G391" s="2228"/>
      <c r="H391" s="2228"/>
      <c r="I391" s="2228"/>
      <c r="J391" s="2228"/>
      <c r="K391" s="2228"/>
      <c r="L391" s="2228"/>
      <c r="M391" s="2228"/>
    </row>
    <row r="392" spans="1:13" ht="15.75" customHeight="1">
      <c r="A392" s="2228"/>
      <c r="B392" s="2228"/>
      <c r="C392" s="2228"/>
      <c r="D392" s="2228"/>
      <c r="E392" s="2228"/>
      <c r="F392" s="2228"/>
      <c r="G392" s="2228"/>
      <c r="H392" s="2228"/>
      <c r="I392" s="2228"/>
      <c r="J392" s="2228"/>
      <c r="K392" s="2228"/>
      <c r="L392" s="2228"/>
      <c r="M392" s="2228"/>
    </row>
    <row r="393" spans="1:13" ht="15.75" customHeight="1">
      <c r="A393" s="2228"/>
      <c r="B393" s="2228"/>
      <c r="C393" s="2228"/>
      <c r="D393" s="2228"/>
      <c r="E393" s="2228"/>
      <c r="F393" s="2228"/>
      <c r="G393" s="2228"/>
      <c r="H393" s="2228"/>
      <c r="I393" s="2228"/>
      <c r="J393" s="2228"/>
      <c r="K393" s="2228"/>
      <c r="L393" s="2228"/>
      <c r="M393" s="2228"/>
    </row>
    <row r="394" spans="1:13" ht="15.75" customHeight="1">
      <c r="A394" s="2228"/>
      <c r="B394" s="2228"/>
      <c r="C394" s="2228"/>
      <c r="D394" s="2228"/>
      <c r="E394" s="2228"/>
      <c r="F394" s="2228"/>
      <c r="G394" s="2228"/>
      <c r="H394" s="2228"/>
      <c r="I394" s="2228"/>
      <c r="J394" s="2228"/>
      <c r="K394" s="2228"/>
      <c r="L394" s="2228"/>
      <c r="M394" s="2228"/>
    </row>
    <row r="395" spans="1:13" ht="15.75" customHeight="1">
      <c r="A395" s="2228"/>
      <c r="B395" s="2228"/>
      <c r="C395" s="2228"/>
      <c r="D395" s="2228"/>
      <c r="E395" s="2228"/>
      <c r="F395" s="2228"/>
      <c r="G395" s="2228"/>
      <c r="H395" s="2228"/>
      <c r="I395" s="2228"/>
      <c r="J395" s="2228"/>
      <c r="K395" s="2228"/>
      <c r="L395" s="2228"/>
      <c r="M395" s="2228"/>
    </row>
    <row r="396" spans="1:13" ht="15.75" customHeight="1">
      <c r="A396" s="2228"/>
      <c r="B396" s="2228"/>
      <c r="C396" s="2228"/>
      <c r="D396" s="2228"/>
      <c r="E396" s="2228"/>
      <c r="F396" s="2228"/>
      <c r="G396" s="2228"/>
      <c r="H396" s="2228"/>
      <c r="I396" s="2228"/>
      <c r="J396" s="2228"/>
      <c r="K396" s="2228"/>
      <c r="L396" s="2228"/>
      <c r="M396" s="2228"/>
    </row>
    <row r="397" spans="1:13" ht="15.75" customHeight="1">
      <c r="A397" s="2228"/>
      <c r="B397" s="2228"/>
      <c r="C397" s="2228"/>
      <c r="D397" s="2228"/>
      <c r="E397" s="2228"/>
      <c r="F397" s="2228"/>
      <c r="G397" s="2228"/>
      <c r="H397" s="2228"/>
      <c r="I397" s="2228"/>
      <c r="J397" s="2228"/>
      <c r="K397" s="2228"/>
      <c r="L397" s="2228"/>
      <c r="M397" s="2228"/>
    </row>
    <row r="398" spans="1:13" ht="15.75" customHeight="1">
      <c r="A398" s="2228"/>
      <c r="B398" s="2228"/>
      <c r="C398" s="2228"/>
      <c r="D398" s="2228"/>
      <c r="E398" s="2228"/>
      <c r="F398" s="2228"/>
      <c r="G398" s="2228"/>
      <c r="H398" s="2228"/>
      <c r="I398" s="2228"/>
      <c r="J398" s="2228"/>
      <c r="K398" s="2228"/>
      <c r="L398" s="2228"/>
      <c r="M398" s="2228"/>
    </row>
    <row r="399" spans="1:13" ht="15.75" customHeight="1">
      <c r="A399" s="2228"/>
      <c r="B399" s="2228"/>
      <c r="C399" s="2228"/>
      <c r="D399" s="2228"/>
      <c r="E399" s="2228"/>
      <c r="F399" s="2228"/>
      <c r="G399" s="2228"/>
      <c r="H399" s="2228"/>
      <c r="I399" s="2228"/>
      <c r="J399" s="2228"/>
      <c r="K399" s="2228"/>
      <c r="L399" s="2228"/>
      <c r="M399" s="2228"/>
    </row>
    <row r="400" spans="1:13" ht="15.75" customHeight="1">
      <c r="A400" s="2228"/>
      <c r="B400" s="2228"/>
      <c r="C400" s="2228"/>
      <c r="D400" s="2228"/>
      <c r="E400" s="2228"/>
      <c r="F400" s="2228"/>
      <c r="G400" s="2228"/>
      <c r="H400" s="2228"/>
      <c r="I400" s="2228"/>
      <c r="J400" s="2228"/>
      <c r="K400" s="2228"/>
      <c r="L400" s="2228"/>
      <c r="M400" s="2228"/>
    </row>
    <row r="401" spans="1:13" ht="15.75" customHeight="1">
      <c r="A401" s="2228"/>
      <c r="B401" s="2228"/>
      <c r="C401" s="2228"/>
      <c r="D401" s="2228"/>
      <c r="E401" s="2228"/>
      <c r="F401" s="2228"/>
      <c r="G401" s="2228"/>
      <c r="H401" s="2228"/>
      <c r="I401" s="2228"/>
      <c r="J401" s="2228"/>
      <c r="K401" s="2228"/>
      <c r="L401" s="2228"/>
      <c r="M401" s="2228"/>
    </row>
    <row r="402" spans="1:13" ht="15.75" customHeight="1">
      <c r="A402" s="2228"/>
      <c r="B402" s="2228"/>
      <c r="C402" s="2228"/>
      <c r="D402" s="2228"/>
      <c r="E402" s="2228"/>
      <c r="F402" s="2228"/>
      <c r="G402" s="2228"/>
      <c r="H402" s="2228"/>
      <c r="I402" s="2228"/>
      <c r="J402" s="2228"/>
      <c r="K402" s="2228"/>
      <c r="L402" s="2228"/>
      <c r="M402" s="2228"/>
    </row>
    <row r="403" spans="1:13" ht="15.75" customHeight="1">
      <c r="A403" s="2228"/>
      <c r="B403" s="2228"/>
      <c r="C403" s="2228"/>
      <c r="D403" s="2228"/>
      <c r="E403" s="2228"/>
      <c r="F403" s="2228"/>
      <c r="G403" s="2228"/>
      <c r="H403" s="2228"/>
      <c r="I403" s="2228"/>
      <c r="J403" s="2228"/>
      <c r="K403" s="2228"/>
      <c r="L403" s="2228"/>
      <c r="M403" s="2228"/>
    </row>
    <row r="404" spans="1:13" ht="15.75" customHeight="1">
      <c r="A404" s="2228"/>
      <c r="B404" s="2228"/>
      <c r="C404" s="2228"/>
      <c r="D404" s="2228"/>
      <c r="E404" s="2228"/>
      <c r="F404" s="2228"/>
      <c r="G404" s="2228"/>
      <c r="H404" s="2228"/>
      <c r="I404" s="2228"/>
      <c r="J404" s="2228"/>
      <c r="K404" s="2228"/>
      <c r="L404" s="2228"/>
      <c r="M404" s="2228"/>
    </row>
    <row r="405" spans="1:13" ht="15.75" customHeight="1">
      <c r="A405" s="2228"/>
      <c r="B405" s="2228"/>
      <c r="C405" s="2228"/>
      <c r="D405" s="2228"/>
      <c r="E405" s="2228"/>
      <c r="F405" s="2228"/>
      <c r="G405" s="2228"/>
      <c r="H405" s="2228"/>
      <c r="I405" s="2228"/>
      <c r="J405" s="2228"/>
      <c r="K405" s="2228"/>
      <c r="L405" s="2228"/>
      <c r="M405" s="2228"/>
    </row>
    <row r="406" spans="1:13" ht="15.75" customHeight="1">
      <c r="A406" s="2228"/>
      <c r="B406" s="2228"/>
      <c r="C406" s="2228"/>
      <c r="D406" s="2228"/>
      <c r="E406" s="2228"/>
      <c r="F406" s="2228"/>
      <c r="G406" s="2228"/>
      <c r="H406" s="2228"/>
      <c r="I406" s="2228"/>
      <c r="J406" s="2228"/>
      <c r="K406" s="2228"/>
      <c r="L406" s="2228"/>
      <c r="M406" s="2228"/>
    </row>
    <row r="407" spans="1:13" ht="15.75" customHeight="1">
      <c r="A407" s="2228"/>
      <c r="B407" s="2228"/>
      <c r="C407" s="2228"/>
      <c r="D407" s="2228"/>
      <c r="E407" s="2228"/>
      <c r="F407" s="2228"/>
      <c r="G407" s="2228"/>
      <c r="H407" s="2228"/>
      <c r="I407" s="2228"/>
      <c r="J407" s="2228"/>
      <c r="K407" s="2228"/>
      <c r="L407" s="2228"/>
      <c r="M407" s="2228"/>
    </row>
    <row r="408" spans="1:13" ht="15.75" customHeight="1">
      <c r="A408" s="2228"/>
      <c r="B408" s="2228"/>
      <c r="C408" s="2228"/>
      <c r="D408" s="2228"/>
      <c r="E408" s="2228"/>
      <c r="F408" s="2228"/>
      <c r="G408" s="2228"/>
      <c r="H408" s="2228"/>
      <c r="I408" s="2228"/>
      <c r="J408" s="2228"/>
      <c r="K408" s="2228"/>
      <c r="L408" s="2228"/>
      <c r="M408" s="2228"/>
    </row>
    <row r="409" spans="1:13" ht="15.75" customHeight="1">
      <c r="A409" s="2228"/>
      <c r="B409" s="2228"/>
      <c r="C409" s="2228"/>
      <c r="D409" s="2228"/>
      <c r="E409" s="2228"/>
      <c r="F409" s="2228"/>
      <c r="G409" s="2228"/>
      <c r="H409" s="2228"/>
      <c r="I409" s="2228"/>
      <c r="J409" s="2228"/>
      <c r="K409" s="2228"/>
      <c r="L409" s="2228"/>
      <c r="M409" s="2228"/>
    </row>
    <row r="410" spans="1:13" ht="15.75" customHeight="1">
      <c r="A410" s="2228"/>
      <c r="B410" s="2228"/>
      <c r="C410" s="2228"/>
      <c r="D410" s="2228"/>
      <c r="E410" s="2228"/>
      <c r="F410" s="2228"/>
      <c r="G410" s="2228"/>
      <c r="H410" s="2228"/>
      <c r="I410" s="2228"/>
      <c r="J410" s="2228"/>
      <c r="K410" s="2228"/>
      <c r="L410" s="2228"/>
      <c r="M410" s="2228"/>
    </row>
    <row r="411" spans="1:13" ht="15.75" customHeight="1">
      <c r="A411" s="2228"/>
      <c r="B411" s="2228"/>
      <c r="C411" s="2228"/>
      <c r="D411" s="2228"/>
      <c r="E411" s="2228"/>
      <c r="F411" s="2228"/>
      <c r="G411" s="2228"/>
      <c r="H411" s="2228"/>
      <c r="I411" s="2228"/>
      <c r="J411" s="2228"/>
      <c r="K411" s="2228"/>
      <c r="L411" s="2228"/>
      <c r="M411" s="2228"/>
    </row>
    <row r="412" spans="1:13" ht="15.75" customHeight="1">
      <c r="A412" s="2228"/>
      <c r="B412" s="2228"/>
      <c r="C412" s="2228"/>
      <c r="D412" s="2228"/>
      <c r="E412" s="2228"/>
      <c r="F412" s="2228"/>
      <c r="G412" s="2228"/>
      <c r="H412" s="2228"/>
      <c r="I412" s="2228"/>
      <c r="J412" s="2228"/>
      <c r="K412" s="2228"/>
      <c r="L412" s="2228"/>
      <c r="M412" s="2228"/>
    </row>
    <row r="413" spans="1:13" ht="15.75" customHeight="1">
      <c r="A413" s="2228"/>
      <c r="B413" s="2228"/>
      <c r="C413" s="2228"/>
      <c r="D413" s="2228"/>
      <c r="E413" s="2228"/>
      <c r="F413" s="2228"/>
      <c r="G413" s="2228"/>
      <c r="H413" s="2228"/>
      <c r="I413" s="2228"/>
      <c r="J413" s="2228"/>
      <c r="K413" s="2228"/>
      <c r="L413" s="2228"/>
      <c r="M413" s="2228"/>
    </row>
    <row r="414" spans="1:13" ht="15.75" customHeight="1">
      <c r="A414" s="2228"/>
      <c r="B414" s="2228"/>
      <c r="C414" s="2228"/>
      <c r="D414" s="2228"/>
      <c r="E414" s="2228"/>
      <c r="F414" s="2228"/>
      <c r="G414" s="2228"/>
      <c r="H414" s="2228"/>
      <c r="I414" s="2228"/>
      <c r="J414" s="2228"/>
      <c r="K414" s="2228"/>
      <c r="L414" s="2228"/>
      <c r="M414" s="2228"/>
    </row>
    <row r="415" spans="1:13" ht="15.75" customHeight="1">
      <c r="A415" s="2228"/>
      <c r="B415" s="2228"/>
      <c r="C415" s="2228"/>
      <c r="D415" s="2228"/>
      <c r="E415" s="2228"/>
      <c r="F415" s="2228"/>
      <c r="G415" s="2228"/>
      <c r="H415" s="2228"/>
      <c r="I415" s="2228"/>
      <c r="J415" s="2228"/>
      <c r="K415" s="2228"/>
      <c r="L415" s="2228"/>
      <c r="M415" s="2228"/>
    </row>
    <row r="416" spans="1:13" ht="15.75" customHeight="1">
      <c r="A416" s="2228"/>
      <c r="B416" s="2228"/>
      <c r="C416" s="2228"/>
      <c r="D416" s="2228"/>
      <c r="E416" s="2228"/>
      <c r="F416" s="2228"/>
      <c r="G416" s="2228"/>
      <c r="H416" s="2228"/>
      <c r="I416" s="2228"/>
      <c r="J416" s="2228"/>
      <c r="K416" s="2228"/>
      <c r="L416" s="2228"/>
      <c r="M416" s="2228"/>
    </row>
    <row r="417" spans="1:13" ht="15.75" customHeight="1">
      <c r="A417" s="2228"/>
      <c r="B417" s="2228"/>
      <c r="C417" s="2228"/>
      <c r="D417" s="2228"/>
      <c r="E417" s="2228"/>
      <c r="F417" s="2228"/>
      <c r="G417" s="2228"/>
      <c r="H417" s="2228"/>
      <c r="I417" s="2228"/>
      <c r="J417" s="2228"/>
      <c r="K417" s="2228"/>
      <c r="L417" s="2228"/>
      <c r="M417" s="2228"/>
    </row>
    <row r="418" spans="1:13" ht="15.75" customHeight="1">
      <c r="A418" s="2228"/>
      <c r="B418" s="2228"/>
      <c r="C418" s="2228"/>
      <c r="D418" s="2228"/>
      <c r="E418" s="2228"/>
      <c r="F418" s="2228"/>
      <c r="G418" s="2228"/>
      <c r="H418" s="2228"/>
      <c r="I418" s="2228"/>
      <c r="J418" s="2228"/>
      <c r="K418" s="2228"/>
      <c r="L418" s="2228"/>
      <c r="M418" s="2228"/>
    </row>
    <row r="419" spans="1:13" ht="15.75" customHeight="1">
      <c r="A419" s="2228"/>
      <c r="B419" s="2228"/>
      <c r="C419" s="2228"/>
      <c r="D419" s="2228"/>
      <c r="E419" s="2228"/>
      <c r="F419" s="2228"/>
      <c r="G419" s="2228"/>
      <c r="H419" s="2228"/>
      <c r="I419" s="2228"/>
      <c r="J419" s="2228"/>
      <c r="K419" s="2228"/>
      <c r="L419" s="2228"/>
      <c r="M419" s="2228"/>
    </row>
    <row r="420" spans="1:13" ht="15.75" customHeight="1">
      <c r="A420" s="2228"/>
      <c r="B420" s="2228"/>
      <c r="C420" s="2228"/>
      <c r="D420" s="2228"/>
      <c r="E420" s="2228"/>
      <c r="F420" s="2228"/>
      <c r="G420" s="2228"/>
      <c r="H420" s="2228"/>
      <c r="I420" s="2228"/>
      <c r="J420" s="2228"/>
      <c r="K420" s="2228"/>
      <c r="L420" s="2228"/>
      <c r="M420" s="2228"/>
    </row>
    <row r="421" spans="1:13" ht="15.75" customHeight="1">
      <c r="A421" s="2228"/>
      <c r="B421" s="2228"/>
      <c r="C421" s="2228"/>
      <c r="D421" s="2228"/>
      <c r="E421" s="2228"/>
      <c r="F421" s="2228"/>
      <c r="G421" s="2228"/>
      <c r="H421" s="2228"/>
      <c r="I421" s="2228"/>
      <c r="J421" s="2228"/>
      <c r="K421" s="2228"/>
      <c r="L421" s="2228"/>
      <c r="M421" s="2228"/>
    </row>
    <row r="422" spans="1:13" ht="15.75" customHeight="1">
      <c r="A422" s="2228"/>
      <c r="B422" s="2228"/>
      <c r="C422" s="2228"/>
      <c r="D422" s="2228"/>
      <c r="E422" s="2228"/>
      <c r="F422" s="2228"/>
      <c r="G422" s="2228"/>
      <c r="H422" s="2228"/>
      <c r="I422" s="2228"/>
      <c r="J422" s="2228"/>
      <c r="K422" s="2228"/>
      <c r="L422" s="2228"/>
      <c r="M422" s="2228"/>
    </row>
    <row r="423" spans="1:13" ht="15.75" customHeight="1">
      <c r="A423" s="2228"/>
      <c r="B423" s="2228"/>
      <c r="C423" s="2228"/>
      <c r="D423" s="2228"/>
      <c r="E423" s="2228"/>
      <c r="F423" s="2228"/>
      <c r="G423" s="2228"/>
      <c r="H423" s="2228"/>
      <c r="I423" s="2228"/>
      <c r="J423" s="2228"/>
      <c r="K423" s="2228"/>
      <c r="L423" s="2228"/>
      <c r="M423" s="2228"/>
    </row>
    <row r="424" spans="1:13" ht="15.75" customHeight="1">
      <c r="A424" s="2228"/>
      <c r="B424" s="2228"/>
      <c r="C424" s="2228"/>
      <c r="D424" s="2228"/>
      <c r="E424" s="2228"/>
      <c r="F424" s="2228"/>
      <c r="G424" s="2228"/>
      <c r="H424" s="2228"/>
      <c r="I424" s="2228"/>
      <c r="J424" s="2228"/>
      <c r="K424" s="2228"/>
      <c r="L424" s="2228"/>
      <c r="M424" s="2228"/>
    </row>
    <row r="425" spans="1:13" ht="15.75" customHeight="1">
      <c r="A425" s="2228"/>
      <c r="B425" s="2228"/>
      <c r="C425" s="2228"/>
      <c r="D425" s="2228"/>
      <c r="E425" s="2228"/>
      <c r="F425" s="2228"/>
      <c r="G425" s="2228"/>
      <c r="H425" s="2228"/>
      <c r="I425" s="2228"/>
      <c r="J425" s="2228"/>
      <c r="K425" s="2228"/>
      <c r="L425" s="2228"/>
      <c r="M425" s="2228"/>
    </row>
    <row r="426" spans="1:13" ht="15.75" customHeight="1">
      <c r="A426" s="2228"/>
      <c r="B426" s="2228"/>
      <c r="C426" s="2228"/>
      <c r="D426" s="2228"/>
      <c r="E426" s="2228"/>
      <c r="F426" s="2228"/>
      <c r="G426" s="2228"/>
      <c r="H426" s="2228"/>
      <c r="I426" s="2228"/>
      <c r="J426" s="2228"/>
      <c r="K426" s="2228"/>
      <c r="L426" s="2228"/>
      <c r="M426" s="2228"/>
    </row>
    <row r="427" spans="1:13" ht="15.75" customHeight="1">
      <c r="A427" s="2228"/>
      <c r="B427" s="2228"/>
      <c r="C427" s="2228"/>
      <c r="D427" s="2228"/>
      <c r="E427" s="2228"/>
      <c r="F427" s="2228"/>
      <c r="G427" s="2228"/>
      <c r="H427" s="2228"/>
      <c r="I427" s="2228"/>
      <c r="J427" s="2228"/>
      <c r="K427" s="2228"/>
      <c r="L427" s="2228"/>
      <c r="M427" s="2228"/>
    </row>
    <row r="428" spans="1:13" ht="15.75" customHeight="1">
      <c r="A428" s="2228"/>
      <c r="B428" s="2228"/>
      <c r="C428" s="2228"/>
      <c r="D428" s="2228"/>
      <c r="E428" s="2228"/>
      <c r="F428" s="2228"/>
      <c r="G428" s="2228"/>
      <c r="H428" s="2228"/>
      <c r="I428" s="2228"/>
      <c r="J428" s="2228"/>
      <c r="K428" s="2228"/>
      <c r="L428" s="2228"/>
      <c r="M428" s="2228"/>
    </row>
    <row r="429" spans="1:13" ht="15.75" customHeight="1">
      <c r="A429" s="2228"/>
      <c r="B429" s="2228"/>
      <c r="C429" s="2228"/>
      <c r="D429" s="2228"/>
      <c r="E429" s="2228"/>
      <c r="F429" s="2228"/>
      <c r="G429" s="2228"/>
      <c r="H429" s="2228"/>
      <c r="I429" s="2228"/>
      <c r="J429" s="2228"/>
      <c r="K429" s="2228"/>
      <c r="L429" s="2228"/>
      <c r="M429" s="2228"/>
    </row>
    <row r="430" spans="1:13" ht="15.75" customHeight="1">
      <c r="A430" s="2228"/>
      <c r="B430" s="2228"/>
      <c r="C430" s="2228"/>
      <c r="D430" s="2228"/>
      <c r="E430" s="2228"/>
      <c r="F430" s="2228"/>
      <c r="G430" s="2228"/>
      <c r="H430" s="2228"/>
      <c r="I430" s="2228"/>
      <c r="J430" s="2228"/>
      <c r="K430" s="2228"/>
      <c r="L430" s="2228"/>
      <c r="M430" s="2228"/>
    </row>
    <row r="431" spans="1:13" ht="15.75" customHeight="1">
      <c r="A431" s="2228"/>
      <c r="B431" s="2228"/>
      <c r="C431" s="2228"/>
      <c r="D431" s="2228"/>
      <c r="E431" s="2228"/>
      <c r="F431" s="2228"/>
      <c r="G431" s="2228"/>
      <c r="H431" s="2228"/>
      <c r="I431" s="2228"/>
      <c r="J431" s="2228"/>
      <c r="K431" s="2228"/>
      <c r="L431" s="2228"/>
      <c r="M431" s="2228"/>
    </row>
    <row r="432" spans="1:13" ht="15.75" customHeight="1">
      <c r="A432" s="2228"/>
      <c r="B432" s="2228"/>
      <c r="C432" s="2228"/>
      <c r="D432" s="2228"/>
      <c r="E432" s="2228"/>
      <c r="F432" s="2228"/>
      <c r="G432" s="2228"/>
      <c r="H432" s="2228"/>
      <c r="I432" s="2228"/>
      <c r="J432" s="2228"/>
      <c r="K432" s="2228"/>
      <c r="L432" s="2228"/>
      <c r="M432" s="2228"/>
    </row>
    <row r="433" spans="1:13" ht="15.75" customHeight="1">
      <c r="A433" s="2228"/>
      <c r="B433" s="2228"/>
      <c r="C433" s="2228"/>
      <c r="D433" s="2228"/>
      <c r="E433" s="2228"/>
      <c r="F433" s="2228"/>
      <c r="G433" s="2228"/>
      <c r="H433" s="2228"/>
      <c r="I433" s="2228"/>
      <c r="J433" s="2228"/>
      <c r="K433" s="2228"/>
      <c r="L433" s="2228"/>
      <c r="M433" s="2228"/>
    </row>
    <row r="434" spans="1:13" ht="15.75" customHeight="1">
      <c r="A434" s="2228"/>
      <c r="B434" s="2228"/>
      <c r="C434" s="2228"/>
      <c r="D434" s="2228"/>
      <c r="E434" s="2228"/>
      <c r="F434" s="2228"/>
      <c r="G434" s="2228"/>
      <c r="H434" s="2228"/>
      <c r="I434" s="2228"/>
      <c r="J434" s="2228"/>
      <c r="K434" s="2228"/>
      <c r="L434" s="2228"/>
      <c r="M434" s="2228"/>
    </row>
    <row r="435" spans="1:13" ht="15.75" customHeight="1">
      <c r="A435" s="2228"/>
      <c r="B435" s="2228"/>
      <c r="C435" s="2228"/>
      <c r="D435" s="2228"/>
      <c r="E435" s="2228"/>
      <c r="F435" s="2228"/>
      <c r="G435" s="2228"/>
      <c r="H435" s="2228"/>
      <c r="I435" s="2228"/>
      <c r="J435" s="2228"/>
      <c r="K435" s="2228"/>
      <c r="L435" s="2228"/>
      <c r="M435" s="2228"/>
    </row>
    <row r="436" spans="1:13" ht="15.75" customHeight="1">
      <c r="A436" s="2228"/>
      <c r="B436" s="2228"/>
      <c r="C436" s="2228"/>
      <c r="D436" s="2228"/>
      <c r="E436" s="2228"/>
      <c r="F436" s="2228"/>
      <c r="G436" s="2228"/>
      <c r="H436" s="2228"/>
      <c r="I436" s="2228"/>
      <c r="J436" s="2228"/>
      <c r="K436" s="2228"/>
      <c r="L436" s="2228"/>
      <c r="M436" s="2228"/>
    </row>
    <row r="437" spans="1:13" ht="15.75" customHeight="1">
      <c r="A437" s="2228"/>
      <c r="B437" s="2228"/>
      <c r="C437" s="2228"/>
      <c r="D437" s="2228"/>
      <c r="E437" s="2228"/>
      <c r="F437" s="2228"/>
      <c r="G437" s="2228"/>
      <c r="H437" s="2228"/>
      <c r="I437" s="2228"/>
      <c r="J437" s="2228"/>
      <c r="K437" s="2228"/>
      <c r="L437" s="2228"/>
      <c r="M437" s="2228"/>
    </row>
    <row r="438" spans="1:13" ht="15.75" customHeight="1">
      <c r="A438" s="2228"/>
      <c r="B438" s="2228"/>
      <c r="C438" s="2228"/>
      <c r="D438" s="2228"/>
      <c r="E438" s="2228"/>
      <c r="F438" s="2228"/>
      <c r="G438" s="2228"/>
      <c r="H438" s="2228"/>
      <c r="I438" s="2228"/>
      <c r="J438" s="2228"/>
      <c r="K438" s="2228"/>
      <c r="L438" s="2228"/>
      <c r="M438" s="2228"/>
    </row>
    <row r="439" spans="1:13" ht="15.75" customHeight="1">
      <c r="A439" s="2228"/>
      <c r="B439" s="2228"/>
      <c r="C439" s="2228"/>
      <c r="D439" s="2228"/>
      <c r="E439" s="2228"/>
      <c r="F439" s="2228"/>
      <c r="G439" s="2228"/>
      <c r="H439" s="2228"/>
      <c r="I439" s="2228"/>
      <c r="J439" s="2228"/>
      <c r="K439" s="2228"/>
      <c r="L439" s="2228"/>
      <c r="M439" s="2228"/>
    </row>
    <row r="440" spans="1:13" ht="15.75" customHeight="1">
      <c r="A440" s="2228"/>
      <c r="B440" s="2228"/>
      <c r="C440" s="2228"/>
      <c r="D440" s="2228"/>
      <c r="E440" s="2228"/>
      <c r="F440" s="2228"/>
      <c r="G440" s="2228"/>
      <c r="H440" s="2228"/>
      <c r="I440" s="2228"/>
      <c r="J440" s="2228"/>
      <c r="K440" s="2228"/>
      <c r="L440" s="2228"/>
      <c r="M440" s="2228"/>
    </row>
    <row r="441" spans="1:13" ht="15.75" customHeight="1">
      <c r="A441" s="2228"/>
      <c r="B441" s="2228"/>
      <c r="C441" s="2228"/>
      <c r="D441" s="2228"/>
      <c r="E441" s="2228"/>
      <c r="F441" s="2228"/>
      <c r="G441" s="2228"/>
      <c r="H441" s="2228"/>
      <c r="I441" s="2228"/>
      <c r="J441" s="2228"/>
      <c r="K441" s="2228"/>
      <c r="L441" s="2228"/>
      <c r="M441" s="2228"/>
    </row>
    <row r="442" spans="1:13" ht="15.75" customHeight="1">
      <c r="A442" s="2228"/>
      <c r="B442" s="2228"/>
      <c r="C442" s="2228"/>
      <c r="D442" s="2228"/>
      <c r="E442" s="2228"/>
      <c r="F442" s="2228"/>
      <c r="G442" s="2228"/>
      <c r="H442" s="2228"/>
      <c r="I442" s="2228"/>
      <c r="J442" s="2228"/>
      <c r="K442" s="2228"/>
      <c r="L442" s="2228"/>
      <c r="M442" s="2228"/>
    </row>
    <row r="443" spans="1:13" ht="15.75" customHeight="1">
      <c r="A443" s="2228"/>
      <c r="B443" s="2228"/>
      <c r="C443" s="2228"/>
      <c r="D443" s="2228"/>
      <c r="E443" s="2228"/>
      <c r="F443" s="2228"/>
      <c r="G443" s="2228"/>
      <c r="H443" s="2228"/>
      <c r="I443" s="2228"/>
      <c r="J443" s="2228"/>
      <c r="K443" s="2228"/>
      <c r="L443" s="2228"/>
      <c r="M443" s="2228"/>
    </row>
    <row r="444" spans="1:13" ht="15.75" customHeight="1">
      <c r="A444" s="2228"/>
      <c r="B444" s="2228"/>
      <c r="C444" s="2228"/>
      <c r="D444" s="2228"/>
      <c r="E444" s="2228"/>
      <c r="F444" s="2228"/>
      <c r="G444" s="2228"/>
      <c r="H444" s="2228"/>
      <c r="I444" s="2228"/>
      <c r="J444" s="2228"/>
      <c r="K444" s="2228"/>
      <c r="L444" s="2228"/>
      <c r="M444" s="2228"/>
    </row>
    <row r="445" spans="1:13" ht="15.75" customHeight="1">
      <c r="A445" s="2228"/>
      <c r="B445" s="2228"/>
      <c r="C445" s="2228"/>
      <c r="D445" s="2228"/>
      <c r="E445" s="2228"/>
      <c r="F445" s="2228"/>
      <c r="G445" s="2228"/>
      <c r="H445" s="2228"/>
      <c r="I445" s="2228"/>
      <c r="J445" s="2228"/>
      <c r="K445" s="2228"/>
      <c r="L445" s="2228"/>
      <c r="M445" s="2228"/>
    </row>
    <row r="446" spans="1:13" ht="15.75" customHeight="1">
      <c r="A446" s="2228"/>
      <c r="B446" s="2228"/>
      <c r="C446" s="2228"/>
      <c r="D446" s="2228"/>
      <c r="E446" s="2228"/>
      <c r="F446" s="2228"/>
      <c r="G446" s="2228"/>
      <c r="H446" s="2228"/>
      <c r="I446" s="2228"/>
      <c r="J446" s="2228"/>
      <c r="K446" s="2228"/>
      <c r="L446" s="2228"/>
      <c r="M446" s="2228"/>
    </row>
    <row r="447" spans="1:13" ht="15.75" customHeight="1">
      <c r="A447" s="2228"/>
      <c r="B447" s="2228"/>
      <c r="C447" s="2228"/>
      <c r="D447" s="2228"/>
      <c r="E447" s="2228"/>
      <c r="F447" s="2228"/>
      <c r="G447" s="2228"/>
      <c r="H447" s="2228"/>
      <c r="I447" s="2228"/>
      <c r="J447" s="2228"/>
      <c r="K447" s="2228"/>
      <c r="L447" s="2228"/>
      <c r="M447" s="2228"/>
    </row>
    <row r="448" spans="1:13" ht="15.75" customHeight="1">
      <c r="A448" s="2228"/>
      <c r="B448" s="2228"/>
      <c r="C448" s="2228"/>
      <c r="D448" s="2228"/>
      <c r="E448" s="2228"/>
      <c r="F448" s="2228"/>
      <c r="G448" s="2228"/>
      <c r="H448" s="2228"/>
      <c r="I448" s="2228"/>
      <c r="J448" s="2228"/>
      <c r="K448" s="2228"/>
      <c r="L448" s="2228"/>
      <c r="M448" s="2228"/>
    </row>
    <row r="449" spans="1:13" ht="15.75" customHeight="1">
      <c r="A449" s="2228"/>
      <c r="B449" s="2228"/>
      <c r="C449" s="2228"/>
      <c r="D449" s="2228"/>
      <c r="E449" s="2228"/>
      <c r="F449" s="2228"/>
      <c r="G449" s="2228"/>
      <c r="H449" s="2228"/>
      <c r="I449" s="2228"/>
      <c r="J449" s="2228"/>
      <c r="K449" s="2228"/>
      <c r="L449" s="2228"/>
      <c r="M449" s="2228"/>
    </row>
    <row r="450" spans="1:13" ht="15.75" customHeight="1">
      <c r="A450" s="2228"/>
      <c r="B450" s="2228"/>
      <c r="C450" s="2228"/>
      <c r="D450" s="2228"/>
      <c r="E450" s="2228"/>
      <c r="F450" s="2228"/>
      <c r="G450" s="2228"/>
      <c r="H450" s="2228"/>
      <c r="I450" s="2228"/>
      <c r="J450" s="2228"/>
      <c r="K450" s="2228"/>
      <c r="L450" s="2228"/>
      <c r="M450" s="2228"/>
    </row>
    <row r="451" spans="1:13" ht="15.75" customHeight="1">
      <c r="A451" s="2228"/>
      <c r="B451" s="2228"/>
      <c r="C451" s="2228"/>
      <c r="D451" s="2228"/>
      <c r="E451" s="2228"/>
      <c r="F451" s="2228"/>
      <c r="G451" s="2228"/>
      <c r="H451" s="2228"/>
      <c r="I451" s="2228"/>
      <c r="J451" s="2228"/>
      <c r="K451" s="2228"/>
      <c r="L451" s="2228"/>
      <c r="M451" s="2228"/>
    </row>
    <row r="452" spans="1:13" ht="15.75" customHeight="1">
      <c r="A452" s="2228"/>
      <c r="B452" s="2228"/>
      <c r="C452" s="2228"/>
      <c r="D452" s="2228"/>
      <c r="E452" s="2228"/>
      <c r="F452" s="2228"/>
      <c r="G452" s="2228"/>
      <c r="H452" s="2228"/>
      <c r="I452" s="2228"/>
      <c r="J452" s="2228"/>
      <c r="K452" s="2228"/>
      <c r="L452" s="2228"/>
      <c r="M452" s="2228"/>
    </row>
    <row r="453" spans="1:13" ht="15.75" customHeight="1">
      <c r="A453" s="2228"/>
      <c r="B453" s="2228"/>
      <c r="C453" s="2228"/>
      <c r="D453" s="2228"/>
      <c r="E453" s="2228"/>
      <c r="F453" s="2228"/>
      <c r="G453" s="2228"/>
      <c r="H453" s="2228"/>
      <c r="I453" s="2228"/>
      <c r="J453" s="2228"/>
      <c r="K453" s="2228"/>
      <c r="L453" s="2228"/>
      <c r="M453" s="2228"/>
    </row>
    <row r="454" spans="1:13" ht="15.75" customHeight="1">
      <c r="A454" s="2228"/>
      <c r="B454" s="2228"/>
      <c r="C454" s="2228"/>
      <c r="D454" s="2228"/>
      <c r="E454" s="2228"/>
      <c r="F454" s="2228"/>
      <c r="G454" s="2228"/>
      <c r="H454" s="2228"/>
      <c r="I454" s="2228"/>
      <c r="J454" s="2228"/>
      <c r="K454" s="2228"/>
      <c r="L454" s="2228"/>
      <c r="M454" s="2228"/>
    </row>
    <row r="455" spans="1:13" ht="15.75" customHeight="1">
      <c r="A455" s="2228"/>
      <c r="B455" s="2228"/>
      <c r="C455" s="2228"/>
      <c r="D455" s="2228"/>
      <c r="E455" s="2228"/>
      <c r="F455" s="2228"/>
      <c r="G455" s="2228"/>
      <c r="H455" s="2228"/>
      <c r="I455" s="2228"/>
      <c r="J455" s="2228"/>
      <c r="K455" s="2228"/>
      <c r="L455" s="2228"/>
      <c r="M455" s="2228"/>
    </row>
    <row r="456" spans="1:13" ht="15.75" customHeight="1">
      <c r="A456" s="2228"/>
      <c r="B456" s="2228"/>
      <c r="C456" s="2228"/>
      <c r="D456" s="2228"/>
      <c r="E456" s="2228"/>
      <c r="F456" s="2228"/>
      <c r="G456" s="2228"/>
      <c r="H456" s="2228"/>
      <c r="I456" s="2228"/>
      <c r="J456" s="2228"/>
      <c r="K456" s="2228"/>
      <c r="L456" s="2228"/>
      <c r="M456" s="2228"/>
    </row>
    <row r="457" spans="1:13" ht="15.75" customHeight="1">
      <c r="A457" s="2228"/>
      <c r="B457" s="2228"/>
      <c r="C457" s="2228"/>
      <c r="D457" s="2228"/>
      <c r="E457" s="2228"/>
      <c r="F457" s="2228"/>
      <c r="G457" s="2228"/>
      <c r="H457" s="2228"/>
      <c r="I457" s="2228"/>
      <c r="J457" s="2228"/>
      <c r="K457" s="2228"/>
      <c r="L457" s="2228"/>
      <c r="M457" s="2228"/>
    </row>
    <row r="458" spans="1:13" ht="15.75" customHeight="1">
      <c r="A458" s="2228"/>
      <c r="B458" s="2228"/>
      <c r="C458" s="2228"/>
      <c r="D458" s="2228"/>
      <c r="E458" s="2228"/>
      <c r="F458" s="2228"/>
      <c r="G458" s="2228"/>
      <c r="H458" s="2228"/>
      <c r="I458" s="2228"/>
      <c r="J458" s="2228"/>
      <c r="K458" s="2228"/>
      <c r="L458" s="2228"/>
      <c r="M458" s="2228"/>
    </row>
    <row r="459" spans="1:13" ht="15.75" customHeight="1">
      <c r="A459" s="2228"/>
      <c r="B459" s="2228"/>
      <c r="C459" s="2228"/>
      <c r="D459" s="2228"/>
      <c r="E459" s="2228"/>
      <c r="F459" s="2228"/>
      <c r="G459" s="2228"/>
      <c r="H459" s="2228"/>
      <c r="I459" s="2228"/>
      <c r="J459" s="2228"/>
      <c r="K459" s="2228"/>
      <c r="L459" s="2228"/>
      <c r="M459" s="2228"/>
    </row>
    <row r="460" spans="1:13" ht="15.75" customHeight="1">
      <c r="A460" s="2228"/>
      <c r="B460" s="2228"/>
      <c r="C460" s="2228"/>
      <c r="D460" s="2228"/>
      <c r="E460" s="2228"/>
      <c r="F460" s="2228"/>
      <c r="G460" s="2228"/>
      <c r="H460" s="2228"/>
      <c r="I460" s="2228"/>
      <c r="J460" s="2228"/>
      <c r="K460" s="2228"/>
      <c r="L460" s="2228"/>
      <c r="M460" s="2228"/>
    </row>
    <row r="461" spans="1:13" ht="15.75" customHeight="1">
      <c r="A461" s="2228"/>
      <c r="B461" s="2228"/>
      <c r="C461" s="2228"/>
      <c r="D461" s="2228"/>
      <c r="E461" s="2228"/>
      <c r="F461" s="2228"/>
      <c r="G461" s="2228"/>
      <c r="H461" s="2228"/>
      <c r="I461" s="2228"/>
      <c r="J461" s="2228"/>
      <c r="K461" s="2228"/>
      <c r="L461" s="2228"/>
      <c r="M461" s="2228"/>
    </row>
    <row r="462" spans="1:13" ht="15.75" customHeight="1">
      <c r="A462" s="2228"/>
      <c r="B462" s="2228"/>
      <c r="C462" s="2228"/>
      <c r="D462" s="2228"/>
      <c r="E462" s="2228"/>
      <c r="F462" s="2228"/>
      <c r="G462" s="2228"/>
      <c r="H462" s="2228"/>
      <c r="I462" s="2228"/>
      <c r="J462" s="2228"/>
      <c r="K462" s="2228"/>
      <c r="L462" s="2228"/>
      <c r="M462" s="2228"/>
    </row>
    <row r="463" spans="1:13" ht="15.75" customHeight="1">
      <c r="A463" s="2228"/>
      <c r="B463" s="2228"/>
      <c r="C463" s="2228"/>
      <c r="D463" s="2228"/>
      <c r="E463" s="2228"/>
      <c r="F463" s="2228"/>
      <c r="G463" s="2228"/>
      <c r="H463" s="2228"/>
      <c r="I463" s="2228"/>
      <c r="J463" s="2228"/>
      <c r="K463" s="2228"/>
      <c r="L463" s="2228"/>
      <c r="M463" s="2228"/>
    </row>
    <row r="464" spans="1:13" ht="15.75" customHeight="1">
      <c r="A464" s="2228"/>
      <c r="B464" s="2228"/>
      <c r="C464" s="2228"/>
      <c r="D464" s="2228"/>
      <c r="E464" s="2228"/>
      <c r="F464" s="2228"/>
      <c r="G464" s="2228"/>
      <c r="H464" s="2228"/>
      <c r="I464" s="2228"/>
      <c r="J464" s="2228"/>
      <c r="K464" s="2228"/>
      <c r="L464" s="2228"/>
      <c r="M464" s="2228"/>
    </row>
    <row r="465" spans="1:13" ht="15.75" customHeight="1">
      <c r="A465" s="2228"/>
      <c r="B465" s="2228"/>
      <c r="C465" s="2228"/>
      <c r="D465" s="2228"/>
      <c r="E465" s="2228"/>
      <c r="F465" s="2228"/>
      <c r="G465" s="2228"/>
      <c r="H465" s="2228"/>
      <c r="I465" s="2228"/>
      <c r="J465" s="2228"/>
      <c r="K465" s="2228"/>
      <c r="L465" s="2228"/>
      <c r="M465" s="2228"/>
    </row>
    <row r="466" spans="1:13" ht="15.75" customHeight="1">
      <c r="A466" s="2228"/>
      <c r="B466" s="2228"/>
      <c r="C466" s="2228"/>
      <c r="D466" s="2228"/>
      <c r="E466" s="2228"/>
      <c r="F466" s="2228"/>
      <c r="G466" s="2228"/>
      <c r="H466" s="2228"/>
      <c r="I466" s="2228"/>
      <c r="J466" s="2228"/>
      <c r="K466" s="2228"/>
      <c r="L466" s="2228"/>
      <c r="M466" s="2228"/>
    </row>
    <row r="467" spans="1:13" ht="15.75" customHeight="1">
      <c r="A467" s="2228"/>
      <c r="B467" s="2228"/>
      <c r="C467" s="2228"/>
      <c r="D467" s="2228"/>
      <c r="E467" s="2228"/>
      <c r="F467" s="2228"/>
      <c r="G467" s="2228"/>
      <c r="H467" s="2228"/>
      <c r="I467" s="2228"/>
      <c r="J467" s="2228"/>
      <c r="K467" s="2228"/>
      <c r="L467" s="2228"/>
      <c r="M467" s="2228"/>
    </row>
    <row r="468" spans="1:13" ht="15.75" customHeight="1">
      <c r="A468" s="2228"/>
      <c r="B468" s="2228"/>
      <c r="C468" s="2228"/>
      <c r="D468" s="2228"/>
      <c r="E468" s="2228"/>
      <c r="F468" s="2228"/>
      <c r="G468" s="2228"/>
      <c r="H468" s="2228"/>
      <c r="I468" s="2228"/>
      <c r="J468" s="2228"/>
      <c r="K468" s="2228"/>
      <c r="L468" s="2228"/>
      <c r="M468" s="2228"/>
    </row>
    <row r="469" spans="1:13" ht="15.75" customHeight="1">
      <c r="A469" s="2228"/>
      <c r="B469" s="2228"/>
      <c r="C469" s="2228"/>
      <c r="D469" s="2228"/>
      <c r="E469" s="2228"/>
      <c r="F469" s="2228"/>
      <c r="G469" s="2228"/>
      <c r="H469" s="2228"/>
      <c r="I469" s="2228"/>
      <c r="J469" s="2228"/>
      <c r="K469" s="2228"/>
      <c r="L469" s="2228"/>
      <c r="M469" s="2228"/>
    </row>
    <row r="470" spans="1:13" ht="15.75" customHeight="1">
      <c r="A470" s="2228"/>
      <c r="B470" s="2228"/>
      <c r="C470" s="2228"/>
      <c r="D470" s="2228"/>
      <c r="E470" s="2228"/>
      <c r="F470" s="2228"/>
      <c r="G470" s="2228"/>
      <c r="H470" s="2228"/>
      <c r="I470" s="2228"/>
      <c r="J470" s="2228"/>
      <c r="K470" s="2228"/>
      <c r="L470" s="2228"/>
      <c r="M470" s="2228"/>
    </row>
    <row r="471" spans="1:13" ht="15.75" customHeight="1">
      <c r="A471" s="2228"/>
      <c r="B471" s="2228"/>
      <c r="C471" s="2228"/>
      <c r="D471" s="2228"/>
      <c r="E471" s="2228"/>
      <c r="F471" s="2228"/>
      <c r="G471" s="2228"/>
      <c r="H471" s="2228"/>
      <c r="I471" s="2228"/>
      <c r="J471" s="2228"/>
      <c r="K471" s="2228"/>
      <c r="L471" s="2228"/>
      <c r="M471" s="2228"/>
    </row>
    <row r="472" spans="1:13" ht="15.75" customHeight="1">
      <c r="A472" s="2228"/>
      <c r="B472" s="2228"/>
      <c r="C472" s="2228"/>
      <c r="D472" s="2228"/>
      <c r="E472" s="2228"/>
      <c r="F472" s="2228"/>
      <c r="G472" s="2228"/>
      <c r="H472" s="2228"/>
      <c r="I472" s="2228"/>
      <c r="J472" s="2228"/>
      <c r="K472" s="2228"/>
      <c r="L472" s="2228"/>
      <c r="M472" s="2228"/>
    </row>
    <row r="473" spans="1:13" ht="15.75" customHeight="1">
      <c r="A473" s="2228"/>
      <c r="B473" s="2228"/>
      <c r="C473" s="2228"/>
      <c r="D473" s="2228"/>
      <c r="E473" s="2228"/>
      <c r="F473" s="2228"/>
      <c r="G473" s="2228"/>
      <c r="H473" s="2228"/>
      <c r="I473" s="2228"/>
      <c r="J473" s="2228"/>
      <c r="K473" s="2228"/>
      <c r="L473" s="2228"/>
      <c r="M473" s="2228"/>
    </row>
    <row r="474" spans="1:13" ht="15.75" customHeight="1">
      <c r="A474" s="2228"/>
      <c r="B474" s="2228"/>
      <c r="C474" s="2228"/>
      <c r="D474" s="2228"/>
      <c r="E474" s="2228"/>
      <c r="F474" s="2228"/>
      <c r="G474" s="2228"/>
      <c r="H474" s="2228"/>
      <c r="I474" s="2228"/>
      <c r="J474" s="2228"/>
      <c r="K474" s="2228"/>
      <c r="L474" s="2228"/>
      <c r="M474" s="2228"/>
    </row>
    <row r="475" spans="1:13" ht="15.75" customHeight="1">
      <c r="A475" s="2228"/>
      <c r="B475" s="2228"/>
      <c r="C475" s="2228"/>
      <c r="D475" s="2228"/>
      <c r="E475" s="2228"/>
      <c r="F475" s="2228"/>
      <c r="G475" s="2228"/>
      <c r="H475" s="2228"/>
      <c r="I475" s="2228"/>
      <c r="J475" s="2228"/>
      <c r="K475" s="2228"/>
      <c r="L475" s="2228"/>
      <c r="M475" s="2228"/>
    </row>
    <row r="476" spans="1:13" ht="15.75" customHeight="1">
      <c r="A476" s="2228"/>
      <c r="B476" s="2228"/>
      <c r="C476" s="2228"/>
      <c r="D476" s="2228"/>
      <c r="E476" s="2228"/>
      <c r="F476" s="2228"/>
      <c r="G476" s="2228"/>
      <c r="H476" s="2228"/>
      <c r="I476" s="2228"/>
      <c r="J476" s="2228"/>
      <c r="K476" s="2228"/>
      <c r="L476" s="2228"/>
      <c r="M476" s="2228"/>
    </row>
    <row r="477" spans="1:13" ht="15.75" customHeight="1">
      <c r="A477" s="2228"/>
      <c r="B477" s="2228"/>
      <c r="C477" s="2228"/>
      <c r="D477" s="2228"/>
      <c r="E477" s="2228"/>
      <c r="F477" s="2228"/>
      <c r="G477" s="2228"/>
      <c r="H477" s="2228"/>
      <c r="I477" s="2228"/>
      <c r="J477" s="2228"/>
      <c r="K477" s="2228"/>
      <c r="L477" s="2228"/>
      <c r="M477" s="2228"/>
    </row>
    <row r="478" spans="1:13" ht="15.75" customHeight="1">
      <c r="A478" s="2228"/>
      <c r="B478" s="2228"/>
      <c r="C478" s="2228"/>
      <c r="D478" s="2228"/>
      <c r="E478" s="2228"/>
      <c r="F478" s="2228"/>
      <c r="G478" s="2228"/>
      <c r="H478" s="2228"/>
      <c r="I478" s="2228"/>
      <c r="J478" s="2228"/>
      <c r="K478" s="2228"/>
      <c r="L478" s="2228"/>
      <c r="M478" s="2228"/>
    </row>
    <row r="479" spans="1:13" ht="15.75" customHeight="1">
      <c r="A479" s="2228"/>
      <c r="B479" s="2228"/>
      <c r="C479" s="2228"/>
      <c r="D479" s="2228"/>
      <c r="E479" s="2228"/>
      <c r="F479" s="2228"/>
      <c r="G479" s="2228"/>
      <c r="H479" s="2228"/>
      <c r="I479" s="2228"/>
      <c r="J479" s="2228"/>
      <c r="K479" s="2228"/>
      <c r="L479" s="2228"/>
      <c r="M479" s="2228"/>
    </row>
    <row r="480" spans="1:13" ht="15.75" customHeight="1">
      <c r="A480" s="2228"/>
      <c r="B480" s="2228"/>
      <c r="C480" s="2228"/>
      <c r="D480" s="2228"/>
      <c r="E480" s="2228"/>
      <c r="F480" s="2228"/>
      <c r="G480" s="2228"/>
      <c r="H480" s="2228"/>
      <c r="I480" s="2228"/>
      <c r="J480" s="2228"/>
      <c r="K480" s="2228"/>
      <c r="L480" s="2228"/>
      <c r="M480" s="2228"/>
    </row>
    <row r="481" spans="1:13" ht="15.75" customHeight="1">
      <c r="A481" s="2228"/>
      <c r="B481" s="2228"/>
      <c r="C481" s="2228"/>
      <c r="D481" s="2228"/>
      <c r="E481" s="2228"/>
      <c r="F481" s="2228"/>
      <c r="G481" s="2228"/>
      <c r="H481" s="2228"/>
      <c r="I481" s="2228"/>
      <c r="J481" s="2228"/>
      <c r="K481" s="2228"/>
      <c r="L481" s="2228"/>
      <c r="M481" s="2228"/>
    </row>
    <row r="482" spans="1:13" ht="15.75" customHeight="1">
      <c r="A482" s="2228"/>
      <c r="B482" s="2228"/>
      <c r="C482" s="2228"/>
      <c r="D482" s="2228"/>
      <c r="E482" s="2228"/>
      <c r="F482" s="2228"/>
      <c r="G482" s="2228"/>
      <c r="H482" s="2228"/>
      <c r="I482" s="2228"/>
      <c r="J482" s="2228"/>
      <c r="K482" s="2228"/>
      <c r="L482" s="2228"/>
      <c r="M482" s="2228"/>
    </row>
    <row r="483" spans="1:13" ht="15.75" customHeight="1">
      <c r="A483" s="2228"/>
      <c r="B483" s="2228"/>
      <c r="C483" s="2228"/>
      <c r="D483" s="2228"/>
      <c r="E483" s="2228"/>
      <c r="F483" s="2228"/>
      <c r="G483" s="2228"/>
      <c r="H483" s="2228"/>
      <c r="I483" s="2228"/>
      <c r="J483" s="2228"/>
      <c r="K483" s="2228"/>
      <c r="L483" s="2228"/>
      <c r="M483" s="2228"/>
    </row>
    <row r="484" spans="1:13" ht="15.75" customHeight="1">
      <c r="A484" s="2228"/>
      <c r="B484" s="2228"/>
      <c r="C484" s="2228"/>
      <c r="D484" s="2228"/>
      <c r="E484" s="2228"/>
      <c r="F484" s="2228"/>
      <c r="G484" s="2228"/>
      <c r="H484" s="2228"/>
      <c r="I484" s="2228"/>
      <c r="J484" s="2228"/>
      <c r="K484" s="2228"/>
      <c r="L484" s="2228"/>
      <c r="M484" s="2228"/>
    </row>
    <row r="485" spans="1:13" ht="15.75" customHeight="1">
      <c r="A485" s="2228"/>
      <c r="B485" s="2228"/>
      <c r="C485" s="2228"/>
      <c r="D485" s="2228"/>
      <c r="E485" s="2228"/>
      <c r="F485" s="2228"/>
      <c r="G485" s="2228"/>
      <c r="H485" s="2228"/>
      <c r="I485" s="2228"/>
      <c r="J485" s="2228"/>
      <c r="K485" s="2228"/>
      <c r="L485" s="2228"/>
      <c r="M485" s="2228"/>
    </row>
    <row r="486" spans="1:13" ht="15.75" customHeight="1">
      <c r="A486" s="2228"/>
      <c r="B486" s="2228"/>
      <c r="C486" s="2228"/>
      <c r="D486" s="2228"/>
      <c r="E486" s="2228"/>
      <c r="F486" s="2228"/>
      <c r="G486" s="2228"/>
      <c r="H486" s="2228"/>
      <c r="I486" s="2228"/>
      <c r="J486" s="2228"/>
      <c r="K486" s="2228"/>
      <c r="L486" s="2228"/>
      <c r="M486" s="2228"/>
    </row>
    <row r="487" spans="1:13" ht="15.75" customHeight="1">
      <c r="A487" s="2228"/>
      <c r="B487" s="2228"/>
      <c r="C487" s="2228"/>
      <c r="D487" s="2228"/>
      <c r="E487" s="2228"/>
      <c r="F487" s="2228"/>
      <c r="G487" s="2228"/>
      <c r="H487" s="2228"/>
      <c r="I487" s="2228"/>
      <c r="J487" s="2228"/>
      <c r="K487" s="2228"/>
      <c r="L487" s="2228"/>
      <c r="M487" s="2228"/>
    </row>
    <row r="488" spans="1:13" ht="15.75" customHeight="1">
      <c r="A488" s="2228"/>
      <c r="B488" s="2228"/>
      <c r="C488" s="2228"/>
      <c r="D488" s="2228"/>
      <c r="E488" s="2228"/>
      <c r="F488" s="2228"/>
      <c r="G488" s="2228"/>
      <c r="H488" s="2228"/>
      <c r="I488" s="2228"/>
      <c r="J488" s="2228"/>
      <c r="K488" s="2228"/>
      <c r="L488" s="2228"/>
      <c r="M488" s="2228"/>
    </row>
    <row r="489" spans="1:13" ht="15.75" customHeight="1">
      <c r="A489" s="2228"/>
      <c r="B489" s="2228"/>
      <c r="C489" s="2228"/>
      <c r="D489" s="2228"/>
      <c r="E489" s="2228"/>
      <c r="F489" s="2228"/>
      <c r="G489" s="2228"/>
      <c r="H489" s="2228"/>
      <c r="I489" s="2228"/>
      <c r="J489" s="2228"/>
      <c r="K489" s="2228"/>
      <c r="L489" s="2228"/>
      <c r="M489" s="2228"/>
    </row>
    <row r="490" spans="1:13" ht="15.75" customHeight="1">
      <c r="A490" s="2228"/>
      <c r="B490" s="2228"/>
      <c r="C490" s="2228"/>
      <c r="D490" s="2228"/>
      <c r="E490" s="2228"/>
      <c r="F490" s="2228"/>
      <c r="G490" s="2228"/>
      <c r="H490" s="2228"/>
      <c r="I490" s="2228"/>
      <c r="J490" s="2228"/>
      <c r="K490" s="2228"/>
      <c r="L490" s="2228"/>
      <c r="M490" s="2228"/>
    </row>
    <row r="491" spans="1:13" ht="15.75" customHeight="1">
      <c r="A491" s="2228"/>
      <c r="B491" s="2228"/>
      <c r="C491" s="2228"/>
      <c r="D491" s="2228"/>
      <c r="E491" s="2228"/>
      <c r="F491" s="2228"/>
      <c r="G491" s="2228"/>
      <c r="H491" s="2228"/>
      <c r="I491" s="2228"/>
      <c r="J491" s="2228"/>
      <c r="K491" s="2228"/>
      <c r="L491" s="2228"/>
      <c r="M491" s="2228"/>
    </row>
    <row r="492" spans="1:13" ht="15.75" customHeight="1">
      <c r="A492" s="2228"/>
      <c r="B492" s="2228"/>
      <c r="C492" s="2228"/>
      <c r="D492" s="2228"/>
      <c r="E492" s="2228"/>
      <c r="F492" s="2228"/>
      <c r="G492" s="2228"/>
      <c r="H492" s="2228"/>
      <c r="I492" s="2228"/>
      <c r="J492" s="2228"/>
      <c r="K492" s="2228"/>
      <c r="L492" s="2228"/>
      <c r="M492" s="2228"/>
    </row>
    <row r="493" spans="1:13" ht="15.75" customHeight="1">
      <c r="A493" s="2228"/>
      <c r="B493" s="2228"/>
      <c r="C493" s="2228"/>
      <c r="D493" s="2228"/>
      <c r="E493" s="2228"/>
      <c r="F493" s="2228"/>
      <c r="G493" s="2228"/>
      <c r="H493" s="2228"/>
      <c r="I493" s="2228"/>
      <c r="J493" s="2228"/>
      <c r="K493" s="2228"/>
      <c r="L493" s="2228"/>
      <c r="M493" s="2228"/>
    </row>
    <row r="494" spans="1:13" ht="15.75" customHeight="1">
      <c r="A494" s="2228"/>
      <c r="B494" s="2228"/>
      <c r="C494" s="2228"/>
      <c r="D494" s="2228"/>
      <c r="E494" s="2228"/>
      <c r="F494" s="2228"/>
      <c r="G494" s="2228"/>
      <c r="H494" s="2228"/>
      <c r="I494" s="2228"/>
      <c r="J494" s="2228"/>
      <c r="K494" s="2228"/>
      <c r="L494" s="2228"/>
      <c r="M494" s="2228"/>
    </row>
    <row r="495" spans="1:13" ht="15.75" customHeight="1">
      <c r="A495" s="2228"/>
      <c r="B495" s="2228"/>
      <c r="C495" s="2228"/>
      <c r="D495" s="2228"/>
      <c r="E495" s="2228"/>
      <c r="F495" s="2228"/>
      <c r="G495" s="2228"/>
      <c r="H495" s="2228"/>
      <c r="I495" s="2228"/>
      <c r="J495" s="2228"/>
      <c r="K495" s="2228"/>
      <c r="L495" s="2228"/>
      <c r="M495" s="2228"/>
    </row>
    <row r="496" spans="1:13" ht="15.75" customHeight="1">
      <c r="A496" s="2228"/>
      <c r="B496" s="2228"/>
      <c r="C496" s="2228"/>
      <c r="D496" s="2228"/>
      <c r="E496" s="2228"/>
      <c r="F496" s="2228"/>
      <c r="G496" s="2228"/>
      <c r="H496" s="2228"/>
      <c r="I496" s="2228"/>
      <c r="J496" s="2228"/>
      <c r="K496" s="2228"/>
      <c r="L496" s="2228"/>
      <c r="M496" s="2228"/>
    </row>
    <row r="497" spans="1:13" ht="15.75" customHeight="1">
      <c r="A497" s="2228"/>
      <c r="B497" s="2228"/>
      <c r="C497" s="2228"/>
      <c r="D497" s="2228"/>
      <c r="E497" s="2228"/>
      <c r="F497" s="2228"/>
      <c r="G497" s="2228"/>
      <c r="H497" s="2228"/>
      <c r="I497" s="2228"/>
      <c r="J497" s="2228"/>
      <c r="K497" s="2228"/>
      <c r="L497" s="2228"/>
      <c r="M497" s="2228"/>
    </row>
    <row r="498" spans="1:13" ht="15.75" customHeight="1">
      <c r="A498" s="2228"/>
      <c r="B498" s="2228"/>
      <c r="C498" s="2228"/>
      <c r="D498" s="2228"/>
      <c r="E498" s="2228"/>
      <c r="F498" s="2228"/>
      <c r="G498" s="2228"/>
      <c r="H498" s="2228"/>
      <c r="I498" s="2228"/>
      <c r="J498" s="2228"/>
      <c r="K498" s="2228"/>
      <c r="L498" s="2228"/>
      <c r="M498" s="2228"/>
    </row>
    <row r="499" spans="1:13" ht="15.75" customHeight="1">
      <c r="A499" s="2228"/>
      <c r="B499" s="2228"/>
      <c r="C499" s="2228"/>
      <c r="D499" s="2228"/>
      <c r="E499" s="2228"/>
      <c r="F499" s="2228"/>
      <c r="G499" s="2228"/>
      <c r="H499" s="2228"/>
      <c r="I499" s="2228"/>
      <c r="J499" s="2228"/>
      <c r="K499" s="2228"/>
      <c r="L499" s="2228"/>
      <c r="M499" s="2228"/>
    </row>
    <row r="500" spans="1:13" ht="15.75" customHeight="1">
      <c r="A500" s="2228"/>
      <c r="B500" s="2228"/>
      <c r="C500" s="2228"/>
      <c r="D500" s="2228"/>
      <c r="E500" s="2228"/>
      <c r="F500" s="2228"/>
      <c r="G500" s="2228"/>
      <c r="H500" s="2228"/>
      <c r="I500" s="2228"/>
      <c r="J500" s="2228"/>
      <c r="K500" s="2228"/>
      <c r="L500" s="2228"/>
      <c r="M500" s="2228"/>
    </row>
    <row r="501" spans="1:13" ht="15.75" customHeight="1">
      <c r="A501" s="2228"/>
      <c r="B501" s="2228"/>
      <c r="C501" s="2228"/>
      <c r="D501" s="2228"/>
      <c r="E501" s="2228"/>
      <c r="F501" s="2228"/>
      <c r="G501" s="2228"/>
      <c r="H501" s="2228"/>
      <c r="I501" s="2228"/>
      <c r="J501" s="2228"/>
      <c r="K501" s="2228"/>
      <c r="L501" s="2228"/>
      <c r="M501" s="2228"/>
    </row>
    <row r="502" spans="1:13" ht="15.75" customHeight="1">
      <c r="A502" s="2228"/>
      <c r="B502" s="2228"/>
      <c r="C502" s="2228"/>
      <c r="D502" s="2228"/>
      <c r="E502" s="2228"/>
      <c r="F502" s="2228"/>
      <c r="G502" s="2228"/>
      <c r="H502" s="2228"/>
      <c r="I502" s="2228"/>
      <c r="J502" s="2228"/>
      <c r="K502" s="2228"/>
      <c r="L502" s="2228"/>
      <c r="M502" s="2228"/>
    </row>
    <row r="503" spans="1:13" ht="15.75" customHeight="1">
      <c r="A503" s="2228"/>
      <c r="B503" s="2228"/>
      <c r="C503" s="2228"/>
      <c r="D503" s="2228"/>
      <c r="E503" s="2228"/>
      <c r="F503" s="2228"/>
      <c r="G503" s="2228"/>
      <c r="H503" s="2228"/>
      <c r="I503" s="2228"/>
      <c r="J503" s="2228"/>
      <c r="K503" s="2228"/>
      <c r="L503" s="2228"/>
      <c r="M503" s="2228"/>
    </row>
    <row r="504" spans="1:13" ht="15.75" customHeight="1">
      <c r="A504" s="2228"/>
      <c r="B504" s="2228"/>
      <c r="C504" s="2228"/>
      <c r="D504" s="2228"/>
      <c r="E504" s="2228"/>
      <c r="F504" s="2228"/>
      <c r="G504" s="2228"/>
      <c r="H504" s="2228"/>
      <c r="I504" s="2228"/>
      <c r="J504" s="2228"/>
      <c r="K504" s="2228"/>
      <c r="L504" s="2228"/>
      <c r="M504" s="2228"/>
    </row>
    <row r="505" spans="1:13" ht="15.75" customHeight="1">
      <c r="A505" s="2228"/>
      <c r="B505" s="2228"/>
      <c r="C505" s="2228"/>
      <c r="D505" s="2228"/>
      <c r="E505" s="2228"/>
      <c r="F505" s="2228"/>
      <c r="G505" s="2228"/>
      <c r="H505" s="2228"/>
      <c r="I505" s="2228"/>
      <c r="J505" s="2228"/>
      <c r="K505" s="2228"/>
      <c r="L505" s="2228"/>
      <c r="M505" s="2228"/>
    </row>
    <row r="506" spans="1:13" ht="15.75" customHeight="1">
      <c r="A506" s="2228"/>
      <c r="B506" s="2228"/>
      <c r="C506" s="2228"/>
      <c r="D506" s="2228"/>
      <c r="E506" s="2228"/>
      <c r="F506" s="2228"/>
      <c r="G506" s="2228"/>
      <c r="H506" s="2228"/>
      <c r="I506" s="2228"/>
      <c r="J506" s="2228"/>
      <c r="K506" s="2228"/>
      <c r="L506" s="2228"/>
      <c r="M506" s="2228"/>
    </row>
    <row r="507" spans="1:13" ht="15.75" customHeight="1">
      <c r="A507" s="2228"/>
      <c r="B507" s="2228"/>
      <c r="C507" s="2228"/>
      <c r="D507" s="2228"/>
      <c r="E507" s="2228"/>
      <c r="F507" s="2228"/>
      <c r="G507" s="2228"/>
      <c r="H507" s="2228"/>
      <c r="I507" s="2228"/>
      <c r="J507" s="2228"/>
      <c r="K507" s="2228"/>
      <c r="L507" s="2228"/>
      <c r="M507" s="2228"/>
    </row>
    <row r="508" spans="1:13" ht="15.75" customHeight="1">
      <c r="A508" s="2228"/>
      <c r="B508" s="2228"/>
      <c r="C508" s="2228"/>
      <c r="D508" s="2228"/>
      <c r="E508" s="2228"/>
      <c r="F508" s="2228"/>
      <c r="G508" s="2228"/>
      <c r="H508" s="2228"/>
      <c r="I508" s="2228"/>
      <c r="J508" s="2228"/>
      <c r="K508" s="2228"/>
      <c r="L508" s="2228"/>
      <c r="M508" s="2228"/>
    </row>
    <row r="509" spans="1:13" ht="15.75" customHeight="1">
      <c r="A509" s="2228"/>
      <c r="B509" s="2228"/>
      <c r="C509" s="2228"/>
      <c r="D509" s="2228"/>
      <c r="E509" s="2228"/>
      <c r="F509" s="2228"/>
      <c r="G509" s="2228"/>
      <c r="H509" s="2228"/>
      <c r="I509" s="2228"/>
      <c r="J509" s="2228"/>
      <c r="K509" s="2228"/>
      <c r="L509" s="2228"/>
      <c r="M509" s="2228"/>
    </row>
    <row r="510" spans="1:13" ht="15.75" customHeight="1">
      <c r="A510" s="2228"/>
      <c r="B510" s="2228"/>
      <c r="C510" s="2228"/>
      <c r="D510" s="2228"/>
      <c r="E510" s="2228"/>
      <c r="F510" s="2228"/>
      <c r="G510" s="2228"/>
      <c r="H510" s="2228"/>
      <c r="I510" s="2228"/>
      <c r="J510" s="2228"/>
      <c r="K510" s="2228"/>
      <c r="L510" s="2228"/>
      <c r="M510" s="2228"/>
    </row>
    <row r="511" spans="1:13" ht="15.75" customHeight="1">
      <c r="A511" s="2228"/>
      <c r="B511" s="2228"/>
      <c r="C511" s="2228"/>
      <c r="D511" s="2228"/>
      <c r="E511" s="2228"/>
      <c r="F511" s="2228"/>
      <c r="G511" s="2228"/>
      <c r="H511" s="2228"/>
      <c r="I511" s="2228"/>
      <c r="J511" s="2228"/>
      <c r="K511" s="2228"/>
      <c r="L511" s="2228"/>
      <c r="M511" s="2228"/>
    </row>
    <row r="512" spans="1:13" ht="15.75" customHeight="1">
      <c r="A512" s="2228"/>
      <c r="B512" s="2228"/>
      <c r="C512" s="2228"/>
      <c r="D512" s="2228"/>
      <c r="E512" s="2228"/>
      <c r="F512" s="2228"/>
      <c r="G512" s="2228"/>
      <c r="H512" s="2228"/>
      <c r="I512" s="2228"/>
      <c r="J512" s="2228"/>
      <c r="K512" s="2228"/>
      <c r="L512" s="2228"/>
      <c r="M512" s="2228"/>
    </row>
    <row r="513" spans="1:13" ht="15.75" customHeight="1">
      <c r="A513" s="2228"/>
      <c r="B513" s="2228"/>
      <c r="C513" s="2228"/>
      <c r="D513" s="2228"/>
      <c r="E513" s="2228"/>
      <c r="F513" s="2228"/>
      <c r="G513" s="2228"/>
      <c r="H513" s="2228"/>
      <c r="I513" s="2228"/>
      <c r="J513" s="2228"/>
      <c r="K513" s="2228"/>
      <c r="L513" s="2228"/>
      <c r="M513" s="2228"/>
    </row>
    <row r="514" spans="1:13" ht="15.75" customHeight="1">
      <c r="A514" s="2228"/>
      <c r="B514" s="2228"/>
      <c r="C514" s="2228"/>
      <c r="D514" s="2228"/>
      <c r="E514" s="2228"/>
      <c r="F514" s="2228"/>
      <c r="G514" s="2228"/>
      <c r="H514" s="2228"/>
      <c r="I514" s="2228"/>
      <c r="J514" s="2228"/>
      <c r="K514" s="2228"/>
      <c r="L514" s="2228"/>
      <c r="M514" s="2228"/>
    </row>
    <row r="515" spans="1:13" ht="15.75" customHeight="1">
      <c r="A515" s="2228"/>
      <c r="B515" s="2228"/>
      <c r="C515" s="2228"/>
      <c r="D515" s="2228"/>
      <c r="E515" s="2228"/>
      <c r="F515" s="2228"/>
      <c r="G515" s="2228"/>
      <c r="H515" s="2228"/>
      <c r="I515" s="2228"/>
      <c r="J515" s="2228"/>
      <c r="K515" s="2228"/>
      <c r="L515" s="2228"/>
      <c r="M515" s="2228"/>
    </row>
    <row r="516" spans="1:13" ht="15.75" customHeight="1">
      <c r="A516" s="2228"/>
      <c r="B516" s="2228"/>
      <c r="C516" s="2228"/>
      <c r="D516" s="2228"/>
      <c r="E516" s="2228"/>
      <c r="F516" s="2228"/>
      <c r="G516" s="2228"/>
      <c r="H516" s="2228"/>
      <c r="I516" s="2228"/>
      <c r="J516" s="2228"/>
      <c r="K516" s="2228"/>
      <c r="L516" s="2228"/>
      <c r="M516" s="2228"/>
    </row>
    <row r="517" spans="1:13" ht="15.75" customHeight="1">
      <c r="A517" s="2228"/>
      <c r="B517" s="2228"/>
      <c r="C517" s="2228"/>
      <c r="D517" s="2228"/>
      <c r="E517" s="2228"/>
      <c r="F517" s="2228"/>
      <c r="G517" s="2228"/>
      <c r="H517" s="2228"/>
      <c r="I517" s="2228"/>
      <c r="J517" s="2228"/>
      <c r="K517" s="2228"/>
      <c r="L517" s="2228"/>
      <c r="M517" s="2228"/>
    </row>
    <row r="518" spans="1:13" ht="15.75" customHeight="1">
      <c r="A518" s="2228"/>
      <c r="B518" s="2228"/>
      <c r="C518" s="2228"/>
      <c r="D518" s="2228"/>
      <c r="E518" s="2228"/>
      <c r="F518" s="2228"/>
      <c r="G518" s="2228"/>
      <c r="H518" s="2228"/>
      <c r="I518" s="2228"/>
      <c r="J518" s="2228"/>
      <c r="K518" s="2228"/>
      <c r="L518" s="2228"/>
      <c r="M518" s="2228"/>
    </row>
    <row r="519" spans="1:13" ht="15.75" customHeight="1">
      <c r="A519" s="2228"/>
      <c r="B519" s="2228"/>
      <c r="C519" s="2228"/>
      <c r="D519" s="2228"/>
      <c r="E519" s="2228"/>
      <c r="F519" s="2228"/>
      <c r="G519" s="2228"/>
      <c r="H519" s="2228"/>
      <c r="I519" s="2228"/>
      <c r="J519" s="2228"/>
      <c r="K519" s="2228"/>
      <c r="L519" s="2228"/>
      <c r="M519" s="2228"/>
    </row>
    <row r="520" spans="1:13" ht="15.75" customHeight="1">
      <c r="A520" s="2228"/>
      <c r="B520" s="2228"/>
      <c r="C520" s="2228"/>
      <c r="D520" s="2228"/>
      <c r="E520" s="2228"/>
      <c r="F520" s="2228"/>
      <c r="G520" s="2228"/>
      <c r="H520" s="2228"/>
      <c r="I520" s="2228"/>
      <c r="J520" s="2228"/>
      <c r="K520" s="2228"/>
      <c r="L520" s="2228"/>
      <c r="M520" s="2228"/>
    </row>
    <row r="521" spans="1:13" ht="15.75" customHeight="1">
      <c r="A521" s="2228"/>
      <c r="B521" s="2228"/>
      <c r="C521" s="2228"/>
      <c r="D521" s="2228"/>
      <c r="E521" s="2228"/>
      <c r="F521" s="2228"/>
      <c r="G521" s="2228"/>
      <c r="H521" s="2228"/>
      <c r="I521" s="2228"/>
      <c r="J521" s="2228"/>
      <c r="K521" s="2228"/>
      <c r="L521" s="2228"/>
      <c r="M521" s="2228"/>
    </row>
    <row r="522" spans="1:13" ht="15.75" customHeight="1">
      <c r="A522" s="2228"/>
      <c r="B522" s="2228"/>
      <c r="C522" s="2228"/>
      <c r="D522" s="2228"/>
      <c r="E522" s="2228"/>
      <c r="F522" s="2228"/>
      <c r="G522" s="2228"/>
      <c r="H522" s="2228"/>
      <c r="I522" s="2228"/>
      <c r="J522" s="2228"/>
      <c r="K522" s="2228"/>
      <c r="L522" s="2228"/>
      <c r="M522" s="2228"/>
    </row>
    <row r="523" spans="1:13" ht="15.75" customHeight="1">
      <c r="A523" s="2228"/>
      <c r="B523" s="2228"/>
      <c r="C523" s="2228"/>
      <c r="D523" s="2228"/>
      <c r="E523" s="2228"/>
      <c r="F523" s="2228"/>
      <c r="G523" s="2228"/>
      <c r="H523" s="2228"/>
      <c r="I523" s="2228"/>
      <c r="J523" s="2228"/>
      <c r="K523" s="2228"/>
      <c r="L523" s="2228"/>
      <c r="M523" s="2228"/>
    </row>
    <row r="524" spans="1:13" ht="15.75" customHeight="1">
      <c r="A524" s="2228"/>
      <c r="B524" s="2228"/>
      <c r="C524" s="2228"/>
      <c r="D524" s="2228"/>
      <c r="E524" s="2228"/>
      <c r="F524" s="2228"/>
      <c r="G524" s="2228"/>
      <c r="H524" s="2228"/>
      <c r="I524" s="2228"/>
      <c r="J524" s="2228"/>
      <c r="K524" s="2228"/>
      <c r="L524" s="2228"/>
      <c r="M524" s="2228"/>
    </row>
    <row r="525" spans="1:13" ht="15.75" customHeight="1">
      <c r="A525" s="2228"/>
      <c r="B525" s="2228"/>
      <c r="C525" s="2228"/>
      <c r="D525" s="2228"/>
      <c r="E525" s="2228"/>
      <c r="F525" s="2228"/>
      <c r="G525" s="2228"/>
      <c r="H525" s="2228"/>
      <c r="I525" s="2228"/>
      <c r="J525" s="2228"/>
      <c r="K525" s="2228"/>
      <c r="L525" s="2228"/>
      <c r="M525" s="2228"/>
    </row>
    <row r="526" spans="1:13" ht="15.75" customHeight="1">
      <c r="A526" s="2228"/>
      <c r="B526" s="2228"/>
      <c r="C526" s="2228"/>
      <c r="D526" s="2228"/>
      <c r="E526" s="2228"/>
      <c r="F526" s="2228"/>
      <c r="G526" s="2228"/>
      <c r="H526" s="2228"/>
      <c r="I526" s="2228"/>
      <c r="J526" s="2228"/>
      <c r="K526" s="2228"/>
      <c r="L526" s="2228"/>
      <c r="M526" s="2228"/>
    </row>
    <row r="527" spans="1:13" ht="15.75" customHeight="1">
      <c r="A527" s="2228"/>
      <c r="B527" s="2228"/>
      <c r="C527" s="2228"/>
      <c r="D527" s="2228"/>
      <c r="E527" s="2228"/>
      <c r="F527" s="2228"/>
      <c r="G527" s="2228"/>
      <c r="H527" s="2228"/>
      <c r="I527" s="2228"/>
      <c r="J527" s="2228"/>
      <c r="K527" s="2228"/>
      <c r="L527" s="2228"/>
      <c r="M527" s="2228"/>
    </row>
    <row r="528" spans="1:13" ht="15.75" customHeight="1">
      <c r="A528" s="2228"/>
      <c r="B528" s="2228"/>
      <c r="C528" s="2228"/>
      <c r="D528" s="2228"/>
      <c r="E528" s="2228"/>
      <c r="F528" s="2228"/>
      <c r="G528" s="2228"/>
      <c r="H528" s="2228"/>
      <c r="I528" s="2228"/>
      <c r="J528" s="2228"/>
      <c r="K528" s="2228"/>
      <c r="L528" s="2228"/>
      <c r="M528" s="2228"/>
    </row>
    <row r="529" spans="1:13" ht="15.75" customHeight="1">
      <c r="A529" s="2228"/>
      <c r="B529" s="2228"/>
      <c r="C529" s="2228"/>
      <c r="D529" s="2228"/>
      <c r="E529" s="2228"/>
      <c r="F529" s="2228"/>
      <c r="G529" s="2228"/>
      <c r="H529" s="2228"/>
      <c r="I529" s="2228"/>
      <c r="J529" s="2228"/>
      <c r="K529" s="2228"/>
      <c r="L529" s="2228"/>
      <c r="M529" s="2228"/>
    </row>
    <row r="530" spans="1:13" ht="15.75" customHeight="1">
      <c r="A530" s="2228"/>
      <c r="B530" s="2228"/>
      <c r="C530" s="2228"/>
      <c r="D530" s="2228"/>
      <c r="E530" s="2228"/>
      <c r="F530" s="2228"/>
      <c r="G530" s="2228"/>
      <c r="H530" s="2228"/>
      <c r="I530" s="2228"/>
      <c r="J530" s="2228"/>
      <c r="K530" s="2228"/>
      <c r="L530" s="2228"/>
      <c r="M530" s="2228"/>
    </row>
    <row r="531" spans="1:13" ht="15.75" customHeight="1">
      <c r="A531" s="2228"/>
      <c r="B531" s="2228"/>
      <c r="C531" s="2228"/>
      <c r="D531" s="2228"/>
      <c r="E531" s="2228"/>
      <c r="F531" s="2228"/>
      <c r="G531" s="2228"/>
      <c r="H531" s="2228"/>
      <c r="I531" s="2228"/>
      <c r="J531" s="2228"/>
      <c r="K531" s="2228"/>
      <c r="L531" s="2228"/>
      <c r="M531" s="2228"/>
    </row>
    <row r="532" spans="1:13" ht="15.75" customHeight="1">
      <c r="A532" s="2228"/>
      <c r="B532" s="2228"/>
      <c r="C532" s="2228"/>
      <c r="D532" s="2228"/>
      <c r="E532" s="2228"/>
      <c r="F532" s="2228"/>
      <c r="G532" s="2228"/>
      <c r="H532" s="2228"/>
      <c r="I532" s="2228"/>
      <c r="J532" s="2228"/>
      <c r="K532" s="2228"/>
      <c r="L532" s="2228"/>
      <c r="M532" s="2228"/>
    </row>
    <row r="533" spans="1:13" ht="15.75" customHeight="1">
      <c r="A533" s="2228"/>
      <c r="B533" s="2228"/>
      <c r="C533" s="2228"/>
      <c r="D533" s="2228"/>
      <c r="E533" s="2228"/>
      <c r="F533" s="2228"/>
      <c r="G533" s="2228"/>
      <c r="H533" s="2228"/>
      <c r="I533" s="2228"/>
      <c r="J533" s="2228"/>
      <c r="K533" s="2228"/>
      <c r="L533" s="2228"/>
      <c r="M533" s="2228"/>
    </row>
    <row r="534" spans="1:13" ht="15.75" customHeight="1">
      <c r="A534" s="2228"/>
      <c r="B534" s="2228"/>
      <c r="C534" s="2228"/>
      <c r="D534" s="2228"/>
      <c r="E534" s="2228"/>
      <c r="F534" s="2228"/>
      <c r="G534" s="2228"/>
      <c r="H534" s="2228"/>
      <c r="I534" s="2228"/>
      <c r="J534" s="2228"/>
      <c r="K534" s="2228"/>
      <c r="L534" s="2228"/>
      <c r="M534" s="2228"/>
    </row>
    <row r="535" spans="1:13" ht="15.75" customHeight="1">
      <c r="A535" s="2228"/>
      <c r="B535" s="2228"/>
      <c r="C535" s="2228"/>
      <c r="D535" s="2228"/>
      <c r="E535" s="2228"/>
      <c r="F535" s="2228"/>
      <c r="G535" s="2228"/>
      <c r="H535" s="2228"/>
      <c r="I535" s="2228"/>
      <c r="J535" s="2228"/>
      <c r="K535" s="2228"/>
      <c r="L535" s="2228"/>
      <c r="M535" s="2228"/>
    </row>
    <row r="536" spans="1:13" ht="15.75" customHeight="1">
      <c r="A536" s="2228"/>
      <c r="B536" s="2228"/>
      <c r="C536" s="2228"/>
      <c r="D536" s="2228"/>
      <c r="E536" s="2228"/>
      <c r="F536" s="2228"/>
      <c r="G536" s="2228"/>
      <c r="H536" s="2228"/>
      <c r="I536" s="2228"/>
      <c r="J536" s="2228"/>
      <c r="K536" s="2228"/>
      <c r="L536" s="2228"/>
      <c r="M536" s="2228"/>
    </row>
    <row r="537" spans="1:13" ht="15.75" customHeight="1">
      <c r="A537" s="2228"/>
      <c r="B537" s="2228"/>
      <c r="C537" s="2228"/>
      <c r="D537" s="2228"/>
      <c r="E537" s="2228"/>
      <c r="F537" s="2228"/>
      <c r="G537" s="2228"/>
      <c r="H537" s="2228"/>
      <c r="I537" s="2228"/>
      <c r="J537" s="2228"/>
      <c r="K537" s="2228"/>
      <c r="L537" s="2228"/>
      <c r="M537" s="2228"/>
    </row>
    <row r="538" spans="1:13" ht="15.75" customHeight="1">
      <c r="A538" s="2228"/>
      <c r="B538" s="2228"/>
      <c r="C538" s="2228"/>
      <c r="D538" s="2228"/>
      <c r="E538" s="2228"/>
      <c r="F538" s="2228"/>
      <c r="G538" s="2228"/>
      <c r="H538" s="2228"/>
      <c r="I538" s="2228"/>
      <c r="J538" s="2228"/>
      <c r="K538" s="2228"/>
      <c r="L538" s="2228"/>
      <c r="M538" s="2228"/>
    </row>
    <row r="539" spans="1:13" ht="15.75" customHeight="1">
      <c r="A539" s="2228"/>
      <c r="B539" s="2228"/>
      <c r="C539" s="2228"/>
      <c r="D539" s="2228"/>
      <c r="E539" s="2228"/>
      <c r="F539" s="2228"/>
      <c r="G539" s="2228"/>
      <c r="H539" s="2228"/>
      <c r="I539" s="2228"/>
      <c r="J539" s="2228"/>
      <c r="K539" s="2228"/>
      <c r="L539" s="2228"/>
      <c r="M539" s="2228"/>
    </row>
    <row r="540" spans="1:13" ht="15.75" customHeight="1">
      <c r="A540" s="2228"/>
      <c r="B540" s="2228"/>
      <c r="C540" s="2228"/>
      <c r="D540" s="2228"/>
      <c r="E540" s="2228"/>
      <c r="F540" s="2228"/>
      <c r="G540" s="2228"/>
      <c r="H540" s="2228"/>
      <c r="I540" s="2228"/>
      <c r="J540" s="2228"/>
      <c r="K540" s="2228"/>
      <c r="L540" s="2228"/>
      <c r="M540" s="2228"/>
    </row>
    <row r="541" spans="1:13" ht="15.75" customHeight="1">
      <c r="A541" s="2228"/>
      <c r="B541" s="2228"/>
      <c r="C541" s="2228"/>
      <c r="D541" s="2228"/>
      <c r="E541" s="2228"/>
      <c r="F541" s="2228"/>
      <c r="G541" s="2228"/>
      <c r="H541" s="2228"/>
      <c r="I541" s="2228"/>
      <c r="J541" s="2228"/>
      <c r="K541" s="2228"/>
      <c r="L541" s="2228"/>
      <c r="M541" s="2228"/>
    </row>
    <row r="542" spans="1:13" ht="15.75" customHeight="1">
      <c r="A542" s="2228"/>
      <c r="B542" s="2228"/>
      <c r="C542" s="2228"/>
      <c r="D542" s="2228"/>
      <c r="E542" s="2228"/>
      <c r="F542" s="2228"/>
      <c r="G542" s="2228"/>
      <c r="H542" s="2228"/>
      <c r="I542" s="2228"/>
      <c r="J542" s="2228"/>
      <c r="K542" s="2228"/>
      <c r="L542" s="2228"/>
      <c r="M542" s="2228"/>
    </row>
    <row r="543" spans="1:13" ht="15.75" customHeight="1">
      <c r="A543" s="2228"/>
      <c r="B543" s="2228"/>
      <c r="C543" s="2228"/>
      <c r="D543" s="2228"/>
      <c r="E543" s="2228"/>
      <c r="F543" s="2228"/>
      <c r="G543" s="2228"/>
      <c r="H543" s="2228"/>
      <c r="I543" s="2228"/>
      <c r="J543" s="2228"/>
      <c r="K543" s="2228"/>
      <c r="L543" s="2228"/>
      <c r="M543" s="2228"/>
    </row>
    <row r="544" spans="1:13" ht="15.75" customHeight="1">
      <c r="A544" s="2228"/>
      <c r="B544" s="2228"/>
      <c r="C544" s="2228"/>
      <c r="D544" s="2228"/>
      <c r="E544" s="2228"/>
      <c r="F544" s="2228"/>
      <c r="G544" s="2228"/>
      <c r="H544" s="2228"/>
      <c r="I544" s="2228"/>
      <c r="J544" s="2228"/>
      <c r="K544" s="2228"/>
      <c r="L544" s="2228"/>
      <c r="M544" s="2228"/>
    </row>
    <row r="545" spans="1:13" ht="15.75" customHeight="1">
      <c r="A545" s="2228"/>
      <c r="B545" s="2228"/>
      <c r="C545" s="2228"/>
      <c r="D545" s="2228"/>
      <c r="E545" s="2228"/>
      <c r="F545" s="2228"/>
      <c r="G545" s="2228"/>
      <c r="H545" s="2228"/>
      <c r="I545" s="2228"/>
      <c r="J545" s="2228"/>
      <c r="K545" s="2228"/>
      <c r="L545" s="2228"/>
      <c r="M545" s="2228"/>
    </row>
    <row r="546" spans="1:13" ht="15.75" customHeight="1">
      <c r="A546" s="2228"/>
      <c r="B546" s="2228"/>
      <c r="C546" s="2228"/>
      <c r="D546" s="2228"/>
      <c r="E546" s="2228"/>
      <c r="F546" s="2228"/>
      <c r="G546" s="2228"/>
      <c r="H546" s="2228"/>
      <c r="I546" s="2228"/>
      <c r="J546" s="2228"/>
      <c r="K546" s="2228"/>
      <c r="L546" s="2228"/>
      <c r="M546" s="2228"/>
    </row>
    <row r="547" spans="1:13" ht="15.75" customHeight="1">
      <c r="A547" s="2228"/>
      <c r="B547" s="2228"/>
      <c r="C547" s="2228"/>
      <c r="D547" s="2228"/>
      <c r="E547" s="2228"/>
      <c r="F547" s="2228"/>
      <c r="G547" s="2228"/>
      <c r="H547" s="2228"/>
      <c r="I547" s="2228"/>
      <c r="J547" s="2228"/>
      <c r="K547" s="2228"/>
      <c r="L547" s="2228"/>
      <c r="M547" s="2228"/>
    </row>
    <row r="548" spans="1:13" ht="15.75" customHeight="1">
      <c r="A548" s="2228"/>
      <c r="B548" s="2228"/>
      <c r="C548" s="2228"/>
      <c r="D548" s="2228"/>
      <c r="E548" s="2228"/>
      <c r="F548" s="2228"/>
      <c r="G548" s="2228"/>
      <c r="H548" s="2228"/>
      <c r="I548" s="2228"/>
      <c r="J548" s="2228"/>
      <c r="K548" s="2228"/>
      <c r="L548" s="2228"/>
      <c r="M548" s="2228"/>
    </row>
    <row r="549" spans="1:13" ht="15.75" customHeight="1">
      <c r="A549" s="2228"/>
      <c r="B549" s="2228"/>
      <c r="C549" s="2228"/>
      <c r="D549" s="2228"/>
      <c r="E549" s="2228"/>
      <c r="F549" s="2228"/>
      <c r="G549" s="2228"/>
      <c r="H549" s="2228"/>
      <c r="I549" s="2228"/>
      <c r="J549" s="2228"/>
      <c r="K549" s="2228"/>
      <c r="L549" s="2228"/>
      <c r="M549" s="2228"/>
    </row>
    <row r="550" spans="1:13" ht="15.75" customHeight="1">
      <c r="A550" s="2228"/>
      <c r="B550" s="2228"/>
      <c r="C550" s="2228"/>
      <c r="D550" s="2228"/>
      <c r="E550" s="2228"/>
      <c r="F550" s="2228"/>
      <c r="G550" s="2228"/>
      <c r="H550" s="2228"/>
      <c r="I550" s="2228"/>
      <c r="J550" s="2228"/>
      <c r="K550" s="2228"/>
      <c r="L550" s="2228"/>
      <c r="M550" s="2228"/>
    </row>
    <row r="551" spans="1:13" ht="15.75" customHeight="1">
      <c r="A551" s="2228"/>
      <c r="B551" s="2228"/>
      <c r="C551" s="2228"/>
      <c r="D551" s="2228"/>
      <c r="E551" s="2228"/>
      <c r="F551" s="2228"/>
      <c r="G551" s="2228"/>
      <c r="H551" s="2228"/>
      <c r="I551" s="2228"/>
      <c r="J551" s="2228"/>
      <c r="K551" s="2228"/>
      <c r="L551" s="2228"/>
      <c r="M551" s="2228"/>
    </row>
    <row r="552" spans="1:13" ht="15.75" customHeight="1">
      <c r="A552" s="2228"/>
      <c r="B552" s="2228"/>
      <c r="C552" s="2228"/>
      <c r="D552" s="2228"/>
      <c r="E552" s="2228"/>
      <c r="F552" s="2228"/>
      <c r="G552" s="2228"/>
      <c r="H552" s="2228"/>
      <c r="I552" s="2228"/>
      <c r="J552" s="2228"/>
      <c r="K552" s="2228"/>
      <c r="L552" s="2228"/>
      <c r="M552" s="2228"/>
    </row>
    <row r="553" spans="1:13" ht="15.75" customHeight="1">
      <c r="A553" s="2228"/>
      <c r="B553" s="2228"/>
      <c r="C553" s="2228"/>
      <c r="D553" s="2228"/>
      <c r="E553" s="2228"/>
      <c r="F553" s="2228"/>
      <c r="G553" s="2228"/>
      <c r="H553" s="2228"/>
      <c r="I553" s="2228"/>
      <c r="J553" s="2228"/>
      <c r="K553" s="2228"/>
      <c r="L553" s="2228"/>
      <c r="M553" s="2228"/>
    </row>
    <row r="554" spans="1:13" ht="15.75" customHeight="1">
      <c r="A554" s="2228"/>
      <c r="B554" s="2228"/>
      <c r="C554" s="2228"/>
      <c r="D554" s="2228"/>
      <c r="E554" s="2228"/>
      <c r="F554" s="2228"/>
      <c r="G554" s="2228"/>
      <c r="H554" s="2228"/>
      <c r="I554" s="2228"/>
      <c r="J554" s="2228"/>
      <c r="K554" s="2228"/>
      <c r="L554" s="2228"/>
      <c r="M554" s="2228"/>
    </row>
    <row r="555" spans="1:13" ht="15.75" customHeight="1">
      <c r="A555" s="2228"/>
      <c r="B555" s="2228"/>
      <c r="C555" s="2228"/>
      <c r="D555" s="2228"/>
      <c r="E555" s="2228"/>
      <c r="F555" s="2228"/>
      <c r="G555" s="2228"/>
      <c r="H555" s="2228"/>
      <c r="I555" s="2228"/>
      <c r="J555" s="2228"/>
      <c r="K555" s="2228"/>
      <c r="L555" s="2228"/>
      <c r="M555" s="2228"/>
    </row>
    <row r="556" spans="1:13" ht="15.75" customHeight="1">
      <c r="A556" s="2228"/>
      <c r="B556" s="2228"/>
      <c r="C556" s="2228"/>
      <c r="D556" s="2228"/>
      <c r="E556" s="2228"/>
      <c r="F556" s="2228"/>
      <c r="G556" s="2228"/>
      <c r="H556" s="2228"/>
      <c r="I556" s="2228"/>
      <c r="J556" s="2228"/>
      <c r="K556" s="2228"/>
      <c r="L556" s="2228"/>
      <c r="M556" s="2228"/>
    </row>
    <row r="557" spans="1:13" ht="15.75" customHeight="1">
      <c r="A557" s="2228"/>
      <c r="B557" s="2228"/>
      <c r="C557" s="2228"/>
      <c r="D557" s="2228"/>
      <c r="E557" s="2228"/>
      <c r="F557" s="2228"/>
      <c r="G557" s="2228"/>
      <c r="H557" s="2228"/>
      <c r="I557" s="2228"/>
      <c r="J557" s="2228"/>
      <c r="K557" s="2228"/>
      <c r="L557" s="2228"/>
      <c r="M557" s="2228"/>
    </row>
    <row r="558" spans="1:13" ht="15.75" customHeight="1">
      <c r="A558" s="2228"/>
      <c r="B558" s="2228"/>
      <c r="C558" s="2228"/>
      <c r="D558" s="2228"/>
      <c r="E558" s="2228"/>
      <c r="F558" s="2228"/>
      <c r="G558" s="2228"/>
      <c r="H558" s="2228"/>
      <c r="I558" s="2228"/>
      <c r="J558" s="2228"/>
      <c r="K558" s="2228"/>
      <c r="L558" s="2228"/>
      <c r="M558" s="2228"/>
    </row>
    <row r="559" spans="1:13" ht="15.75" customHeight="1">
      <c r="A559" s="2228"/>
      <c r="B559" s="2228"/>
      <c r="C559" s="2228"/>
      <c r="D559" s="2228"/>
      <c r="E559" s="2228"/>
      <c r="F559" s="2228"/>
      <c r="G559" s="2228"/>
      <c r="H559" s="2228"/>
      <c r="I559" s="2228"/>
      <c r="J559" s="2228"/>
      <c r="K559" s="2228"/>
      <c r="L559" s="2228"/>
      <c r="M559" s="2228"/>
    </row>
    <row r="560" spans="1:13" ht="15.75" customHeight="1">
      <c r="A560" s="2228"/>
      <c r="B560" s="2228"/>
      <c r="C560" s="2228"/>
      <c r="D560" s="2228"/>
      <c r="E560" s="2228"/>
      <c r="F560" s="2228"/>
      <c r="G560" s="2228"/>
      <c r="H560" s="2228"/>
      <c r="I560" s="2228"/>
      <c r="J560" s="2228"/>
      <c r="K560" s="2228"/>
      <c r="L560" s="2228"/>
      <c r="M560" s="2228"/>
    </row>
    <row r="561" spans="1:13" ht="15.75" customHeight="1">
      <c r="A561" s="2228"/>
      <c r="B561" s="2228"/>
      <c r="C561" s="2228"/>
      <c r="D561" s="2228"/>
      <c r="E561" s="2228"/>
      <c r="F561" s="2228"/>
      <c r="G561" s="2228"/>
      <c r="H561" s="2228"/>
      <c r="I561" s="2228"/>
      <c r="J561" s="2228"/>
      <c r="K561" s="2228"/>
      <c r="L561" s="2228"/>
      <c r="M561" s="2228"/>
    </row>
    <row r="562" spans="1:13" ht="15.75" customHeight="1">
      <c r="A562" s="2228"/>
      <c r="B562" s="2228"/>
      <c r="C562" s="2228"/>
      <c r="D562" s="2228"/>
      <c r="E562" s="2228"/>
      <c r="F562" s="2228"/>
      <c r="G562" s="2228"/>
      <c r="H562" s="2228"/>
      <c r="I562" s="2228"/>
      <c r="J562" s="2228"/>
      <c r="K562" s="2228"/>
      <c r="L562" s="2228"/>
      <c r="M562" s="2228"/>
    </row>
    <row r="563" spans="1:13" ht="15.75" customHeight="1">
      <c r="A563" s="2228"/>
      <c r="B563" s="2228"/>
      <c r="C563" s="2228"/>
      <c r="D563" s="2228"/>
      <c r="E563" s="2228"/>
      <c r="F563" s="2228"/>
      <c r="G563" s="2228"/>
      <c r="H563" s="2228"/>
      <c r="I563" s="2228"/>
      <c r="J563" s="2228"/>
      <c r="K563" s="2228"/>
      <c r="L563" s="2228"/>
      <c r="M563" s="2228"/>
    </row>
    <row r="564" spans="1:13" ht="15.75" customHeight="1">
      <c r="A564" s="2228"/>
      <c r="B564" s="2228"/>
      <c r="C564" s="2228"/>
      <c r="D564" s="2228"/>
      <c r="E564" s="2228"/>
      <c r="F564" s="2228"/>
      <c r="G564" s="2228"/>
      <c r="H564" s="2228"/>
      <c r="I564" s="2228"/>
      <c r="J564" s="2228"/>
      <c r="K564" s="2228"/>
      <c r="L564" s="2228"/>
      <c r="M564" s="2228"/>
    </row>
    <row r="565" spans="1:13" ht="15.75" customHeight="1">
      <c r="A565" s="2228"/>
      <c r="B565" s="2228"/>
      <c r="C565" s="2228"/>
      <c r="D565" s="2228"/>
      <c r="E565" s="2228"/>
      <c r="F565" s="2228"/>
      <c r="G565" s="2228"/>
      <c r="H565" s="2228"/>
      <c r="I565" s="2228"/>
      <c r="J565" s="2228"/>
      <c r="K565" s="2228"/>
      <c r="L565" s="2228"/>
      <c r="M565" s="2228"/>
    </row>
    <row r="566" spans="1:13" ht="15.75" customHeight="1">
      <c r="A566" s="2228"/>
      <c r="B566" s="2228"/>
      <c r="C566" s="2228"/>
      <c r="D566" s="2228"/>
      <c r="E566" s="2228"/>
      <c r="F566" s="2228"/>
      <c r="G566" s="2228"/>
      <c r="H566" s="2228"/>
      <c r="I566" s="2228"/>
      <c r="J566" s="2228"/>
      <c r="K566" s="2228"/>
      <c r="L566" s="2228"/>
      <c r="M566" s="2228"/>
    </row>
    <row r="567" spans="1:13" ht="15.75" customHeight="1">
      <c r="A567" s="2228"/>
      <c r="B567" s="2228"/>
      <c r="C567" s="2228"/>
      <c r="D567" s="2228"/>
      <c r="E567" s="2228"/>
      <c r="F567" s="2228"/>
      <c r="G567" s="2228"/>
      <c r="H567" s="2228"/>
      <c r="I567" s="2228"/>
      <c r="J567" s="2228"/>
      <c r="K567" s="2228"/>
      <c r="L567" s="2228"/>
      <c r="M567" s="2228"/>
    </row>
    <row r="568" spans="1:13" ht="15.75" customHeight="1">
      <c r="A568" s="2228"/>
      <c r="B568" s="2228"/>
      <c r="C568" s="2228"/>
      <c r="D568" s="2228"/>
      <c r="E568" s="2228"/>
      <c r="F568" s="2228"/>
      <c r="G568" s="2228"/>
      <c r="H568" s="2228"/>
      <c r="I568" s="2228"/>
      <c r="J568" s="2228"/>
      <c r="K568" s="2228"/>
      <c r="L568" s="2228"/>
      <c r="M568" s="2228"/>
    </row>
    <row r="569" spans="1:13" ht="15.75" customHeight="1">
      <c r="A569" s="2228"/>
      <c r="B569" s="2228"/>
      <c r="C569" s="2228"/>
      <c r="D569" s="2228"/>
      <c r="E569" s="2228"/>
      <c r="F569" s="2228"/>
      <c r="G569" s="2228"/>
      <c r="H569" s="2228"/>
      <c r="I569" s="2228"/>
      <c r="J569" s="2228"/>
      <c r="K569" s="2228"/>
      <c r="L569" s="2228"/>
      <c r="M569" s="2228"/>
    </row>
    <row r="570" spans="1:13" ht="15.75" customHeight="1">
      <c r="A570" s="2228"/>
      <c r="B570" s="2228"/>
      <c r="C570" s="2228"/>
      <c r="D570" s="2228"/>
      <c r="E570" s="2228"/>
      <c r="F570" s="2228"/>
      <c r="G570" s="2228"/>
      <c r="H570" s="2228"/>
      <c r="I570" s="2228"/>
      <c r="J570" s="2228"/>
      <c r="K570" s="2228"/>
      <c r="L570" s="2228"/>
      <c r="M570" s="2228"/>
    </row>
    <row r="571" spans="1:13" ht="15.75" customHeight="1">
      <c r="A571" s="2228"/>
      <c r="B571" s="2228"/>
      <c r="C571" s="2228"/>
      <c r="D571" s="2228"/>
      <c r="E571" s="2228"/>
      <c r="F571" s="2228"/>
      <c r="G571" s="2228"/>
      <c r="H571" s="2228"/>
      <c r="I571" s="2228"/>
      <c r="J571" s="2228"/>
      <c r="K571" s="2228"/>
      <c r="L571" s="2228"/>
      <c r="M571" s="2228"/>
    </row>
    <row r="572" spans="1:13" ht="15.75" customHeight="1">
      <c r="A572" s="2228"/>
      <c r="B572" s="2228"/>
      <c r="C572" s="2228"/>
      <c r="D572" s="2228"/>
      <c r="E572" s="2228"/>
      <c r="F572" s="2228"/>
      <c r="G572" s="2228"/>
      <c r="H572" s="2228"/>
      <c r="I572" s="2228"/>
      <c r="J572" s="2228"/>
      <c r="K572" s="2228"/>
      <c r="L572" s="2228"/>
      <c r="M572" s="2228"/>
    </row>
    <row r="573" spans="1:13" ht="15.75" customHeight="1">
      <c r="A573" s="2228"/>
      <c r="B573" s="2228"/>
      <c r="C573" s="2228"/>
      <c r="D573" s="2228"/>
      <c r="E573" s="2228"/>
      <c r="F573" s="2228"/>
      <c r="G573" s="2228"/>
      <c r="H573" s="2228"/>
      <c r="I573" s="2228"/>
      <c r="J573" s="2228"/>
      <c r="K573" s="2228"/>
      <c r="L573" s="2228"/>
      <c r="M573" s="2228"/>
    </row>
    <row r="574" spans="1:13" ht="15.75" customHeight="1">
      <c r="A574" s="2228"/>
      <c r="B574" s="2228"/>
      <c r="C574" s="2228"/>
      <c r="D574" s="2228"/>
      <c r="E574" s="2228"/>
      <c r="F574" s="2228"/>
      <c r="G574" s="2228"/>
      <c r="H574" s="2228"/>
      <c r="I574" s="2228"/>
      <c r="J574" s="2228"/>
      <c r="K574" s="2228"/>
      <c r="L574" s="2228"/>
      <c r="M574" s="2228"/>
    </row>
    <row r="575" spans="1:13" ht="15.75" customHeight="1">
      <c r="A575" s="2228"/>
      <c r="B575" s="2228"/>
      <c r="C575" s="2228"/>
      <c r="D575" s="2228"/>
      <c r="E575" s="2228"/>
      <c r="F575" s="2228"/>
      <c r="G575" s="2228"/>
      <c r="H575" s="2228"/>
      <c r="I575" s="2228"/>
      <c r="J575" s="2228"/>
      <c r="K575" s="2228"/>
      <c r="L575" s="2228"/>
      <c r="M575" s="2228"/>
    </row>
    <row r="576" spans="1:13" ht="15.75" customHeight="1">
      <c r="A576" s="2228"/>
      <c r="B576" s="2228"/>
      <c r="C576" s="2228"/>
      <c r="D576" s="2228"/>
      <c r="E576" s="2228"/>
      <c r="F576" s="2228"/>
      <c r="G576" s="2228"/>
      <c r="H576" s="2228"/>
      <c r="I576" s="2228"/>
      <c r="J576" s="2228"/>
      <c r="K576" s="2228"/>
      <c r="L576" s="2228"/>
      <c r="M576" s="2228"/>
    </row>
    <row r="577" spans="1:13" ht="15.75" customHeight="1">
      <c r="A577" s="2228"/>
      <c r="B577" s="2228"/>
      <c r="C577" s="2228"/>
      <c r="D577" s="2228"/>
      <c r="E577" s="2228"/>
      <c r="F577" s="2228"/>
      <c r="G577" s="2228"/>
      <c r="H577" s="2228"/>
      <c r="I577" s="2228"/>
      <c r="J577" s="2228"/>
      <c r="K577" s="2228"/>
      <c r="L577" s="2228"/>
      <c r="M577" s="2228"/>
    </row>
    <row r="578" spans="1:13" ht="15.75" customHeight="1">
      <c r="A578" s="2228"/>
      <c r="B578" s="2228"/>
      <c r="C578" s="2228"/>
      <c r="D578" s="2228"/>
      <c r="E578" s="2228"/>
      <c r="F578" s="2228"/>
      <c r="G578" s="2228"/>
      <c r="H578" s="2228"/>
      <c r="I578" s="2228"/>
      <c r="J578" s="2228"/>
      <c r="K578" s="2228"/>
      <c r="L578" s="2228"/>
      <c r="M578" s="2228"/>
    </row>
    <row r="579" spans="1:13" ht="15.75" customHeight="1">
      <c r="A579" s="2228"/>
      <c r="B579" s="2228"/>
      <c r="C579" s="2228"/>
      <c r="D579" s="2228"/>
      <c r="E579" s="2228"/>
      <c r="F579" s="2228"/>
      <c r="G579" s="2228"/>
      <c r="H579" s="2228"/>
      <c r="I579" s="2228"/>
      <c r="J579" s="2228"/>
      <c r="K579" s="2228"/>
      <c r="L579" s="2228"/>
      <c r="M579" s="2228"/>
    </row>
    <row r="580" spans="1:13" ht="15.75" customHeight="1">
      <c r="A580" s="2228"/>
      <c r="B580" s="2228"/>
      <c r="C580" s="2228"/>
      <c r="D580" s="2228"/>
      <c r="E580" s="2228"/>
      <c r="F580" s="2228"/>
      <c r="G580" s="2228"/>
      <c r="H580" s="2228"/>
      <c r="I580" s="2228"/>
      <c r="J580" s="2228"/>
      <c r="K580" s="2228"/>
      <c r="L580" s="2228"/>
      <c r="M580" s="2228"/>
    </row>
    <row r="581" spans="1:13" ht="15.75" customHeight="1">
      <c r="A581" s="2228"/>
      <c r="B581" s="2228"/>
      <c r="C581" s="2228"/>
      <c r="D581" s="2228"/>
      <c r="E581" s="2228"/>
      <c r="F581" s="2228"/>
      <c r="G581" s="2228"/>
      <c r="H581" s="2228"/>
      <c r="I581" s="2228"/>
      <c r="J581" s="2228"/>
      <c r="K581" s="2228"/>
      <c r="L581" s="2228"/>
      <c r="M581" s="2228"/>
    </row>
    <row r="582" spans="1:13" ht="15.75" customHeight="1">
      <c r="A582" s="2228"/>
      <c r="B582" s="2228"/>
      <c r="C582" s="2228"/>
      <c r="D582" s="2228"/>
      <c r="E582" s="2228"/>
      <c r="F582" s="2228"/>
      <c r="G582" s="2228"/>
      <c r="H582" s="2228"/>
      <c r="I582" s="2228"/>
      <c r="J582" s="2228"/>
      <c r="K582" s="2228"/>
      <c r="L582" s="2228"/>
      <c r="M582" s="2228"/>
    </row>
    <row r="583" spans="1:13" ht="15.75" customHeight="1">
      <c r="A583" s="2228"/>
      <c r="B583" s="2228"/>
      <c r="C583" s="2228"/>
      <c r="D583" s="2228"/>
      <c r="E583" s="2228"/>
      <c r="F583" s="2228"/>
      <c r="G583" s="2228"/>
      <c r="H583" s="2228"/>
      <c r="I583" s="2228"/>
      <c r="J583" s="2228"/>
      <c r="K583" s="2228"/>
      <c r="L583" s="2228"/>
      <c r="M583" s="2228"/>
    </row>
    <row r="584" spans="1:13" ht="15.75" customHeight="1">
      <c r="A584" s="2228"/>
      <c r="B584" s="2228"/>
      <c r="C584" s="2228"/>
      <c r="D584" s="2228"/>
      <c r="E584" s="2228"/>
      <c r="F584" s="2228"/>
      <c r="G584" s="2228"/>
      <c r="H584" s="2228"/>
      <c r="I584" s="2228"/>
      <c r="J584" s="2228"/>
      <c r="K584" s="2228"/>
      <c r="L584" s="2228"/>
      <c r="M584" s="2228"/>
    </row>
    <row r="585" spans="1:13" ht="15.75" customHeight="1">
      <c r="A585" s="2228"/>
      <c r="B585" s="2228"/>
      <c r="C585" s="2228"/>
      <c r="D585" s="2228"/>
      <c r="E585" s="2228"/>
      <c r="F585" s="2228"/>
      <c r="G585" s="2228"/>
      <c r="H585" s="2228"/>
      <c r="I585" s="2228"/>
      <c r="J585" s="2228"/>
      <c r="K585" s="2228"/>
      <c r="L585" s="2228"/>
      <c r="M585" s="2228"/>
    </row>
    <row r="586" spans="1:13" ht="15.75" customHeight="1">
      <c r="A586" s="2228"/>
      <c r="B586" s="2228"/>
      <c r="C586" s="2228"/>
      <c r="D586" s="2228"/>
      <c r="E586" s="2228"/>
      <c r="F586" s="2228"/>
      <c r="G586" s="2228"/>
      <c r="H586" s="2228"/>
      <c r="I586" s="2228"/>
      <c r="J586" s="2228"/>
      <c r="K586" s="2228"/>
      <c r="L586" s="2228"/>
      <c r="M586" s="2228"/>
    </row>
    <row r="587" spans="1:13" ht="15.75" customHeight="1">
      <c r="A587" s="2228"/>
      <c r="B587" s="2228"/>
      <c r="C587" s="2228"/>
      <c r="D587" s="2228"/>
      <c r="E587" s="2228"/>
      <c r="F587" s="2228"/>
      <c r="G587" s="2228"/>
      <c r="H587" s="2228"/>
      <c r="I587" s="2228"/>
      <c r="J587" s="2228"/>
      <c r="K587" s="2228"/>
      <c r="L587" s="2228"/>
      <c r="M587" s="2228"/>
    </row>
    <row r="588" spans="1:13" ht="15.75" customHeight="1">
      <c r="A588" s="2228"/>
      <c r="B588" s="2228"/>
      <c r="C588" s="2228"/>
      <c r="D588" s="2228"/>
      <c r="E588" s="2228"/>
      <c r="F588" s="2228"/>
      <c r="G588" s="2228"/>
      <c r="H588" s="2228"/>
      <c r="I588" s="2228"/>
      <c r="J588" s="2228"/>
      <c r="K588" s="2228"/>
      <c r="L588" s="2228"/>
      <c r="M588" s="2228"/>
    </row>
    <row r="589" spans="1:13" ht="15.75" customHeight="1">
      <c r="A589" s="2228"/>
      <c r="B589" s="2228"/>
      <c r="C589" s="2228"/>
      <c r="D589" s="2228"/>
      <c r="E589" s="2228"/>
      <c r="F589" s="2228"/>
      <c r="G589" s="2228"/>
      <c r="H589" s="2228"/>
      <c r="I589" s="2228"/>
      <c r="J589" s="2228"/>
      <c r="K589" s="2228"/>
      <c r="L589" s="2228"/>
      <c r="M589" s="2228"/>
    </row>
    <row r="590" spans="1:13" ht="15.75" customHeight="1">
      <c r="A590" s="2228"/>
      <c r="B590" s="2228"/>
      <c r="C590" s="2228"/>
      <c r="D590" s="2228"/>
      <c r="E590" s="2228"/>
      <c r="F590" s="2228"/>
      <c r="G590" s="2228"/>
      <c r="H590" s="2228"/>
      <c r="I590" s="2228"/>
      <c r="J590" s="2228"/>
      <c r="K590" s="2228"/>
      <c r="L590" s="2228"/>
      <c r="M590" s="2228"/>
    </row>
    <row r="591" spans="1:13" ht="15.75" customHeight="1">
      <c r="A591" s="2228"/>
      <c r="B591" s="2228"/>
      <c r="C591" s="2228"/>
      <c r="D591" s="2228"/>
      <c r="E591" s="2228"/>
      <c r="F591" s="2228"/>
      <c r="G591" s="2228"/>
      <c r="H591" s="2228"/>
      <c r="I591" s="2228"/>
      <c r="J591" s="2228"/>
      <c r="K591" s="2228"/>
      <c r="L591" s="2228"/>
      <c r="M591" s="2228"/>
    </row>
    <row r="592" spans="1:13" ht="15.75" customHeight="1">
      <c r="A592" s="2228"/>
      <c r="B592" s="2228"/>
      <c r="C592" s="2228"/>
      <c r="D592" s="2228"/>
      <c r="E592" s="2228"/>
      <c r="F592" s="2228"/>
      <c r="G592" s="2228"/>
      <c r="H592" s="2228"/>
      <c r="I592" s="2228"/>
      <c r="J592" s="2228"/>
      <c r="K592" s="2228"/>
      <c r="L592" s="2228"/>
      <c r="M592" s="2228"/>
    </row>
    <row r="593" spans="1:13" ht="15.75" customHeight="1">
      <c r="A593" s="2228"/>
      <c r="B593" s="2228"/>
      <c r="C593" s="2228"/>
      <c r="D593" s="2228"/>
      <c r="E593" s="2228"/>
      <c r="F593" s="2228"/>
      <c r="G593" s="2228"/>
      <c r="H593" s="2228"/>
      <c r="I593" s="2228"/>
      <c r="J593" s="2228"/>
      <c r="K593" s="2228"/>
      <c r="L593" s="2228"/>
      <c r="M593" s="2228"/>
    </row>
    <row r="594" spans="1:13" ht="15.75" customHeight="1">
      <c r="A594" s="2228"/>
      <c r="B594" s="2228"/>
      <c r="C594" s="2228"/>
      <c r="D594" s="2228"/>
      <c r="E594" s="2228"/>
      <c r="F594" s="2228"/>
      <c r="G594" s="2228"/>
      <c r="H594" s="2228"/>
      <c r="I594" s="2228"/>
      <c r="J594" s="2228"/>
      <c r="K594" s="2228"/>
      <c r="L594" s="2228"/>
      <c r="M594" s="2228"/>
    </row>
    <row r="595" spans="1:13" ht="15.75" customHeight="1">
      <c r="A595" s="2228"/>
      <c r="B595" s="2228"/>
      <c r="C595" s="2228"/>
      <c r="D595" s="2228"/>
      <c r="E595" s="2228"/>
      <c r="F595" s="2228"/>
      <c r="G595" s="2228"/>
      <c r="H595" s="2228"/>
      <c r="I595" s="2228"/>
      <c r="J595" s="2228"/>
      <c r="K595" s="2228"/>
      <c r="L595" s="2228"/>
      <c r="M595" s="2228"/>
    </row>
    <row r="596" spans="1:13" ht="15.75" customHeight="1">
      <c r="A596" s="2228"/>
      <c r="B596" s="2228"/>
      <c r="C596" s="2228"/>
      <c r="D596" s="2228"/>
      <c r="E596" s="2228"/>
      <c r="F596" s="2228"/>
      <c r="G596" s="2228"/>
      <c r="H596" s="2228"/>
      <c r="I596" s="2228"/>
      <c r="J596" s="2228"/>
      <c r="K596" s="2228"/>
      <c r="L596" s="2228"/>
      <c r="M596" s="2228"/>
    </row>
    <row r="597" spans="1:13" ht="15.75" customHeight="1">
      <c r="A597" s="2228"/>
      <c r="B597" s="2228"/>
      <c r="C597" s="2228"/>
      <c r="D597" s="2228"/>
      <c r="E597" s="2228"/>
      <c r="F597" s="2228"/>
      <c r="G597" s="2228"/>
      <c r="H597" s="2228"/>
      <c r="I597" s="2228"/>
      <c r="J597" s="2228"/>
      <c r="K597" s="2228"/>
      <c r="L597" s="2228"/>
      <c r="M597" s="2228"/>
    </row>
    <row r="598" spans="1:13" ht="15.75" customHeight="1">
      <c r="A598" s="2228"/>
      <c r="B598" s="2228"/>
      <c r="C598" s="2228"/>
      <c r="D598" s="2228"/>
      <c r="E598" s="2228"/>
      <c r="F598" s="2228"/>
      <c r="G598" s="2228"/>
      <c r="H598" s="2228"/>
      <c r="I598" s="2228"/>
      <c r="J598" s="2228"/>
      <c r="K598" s="2228"/>
      <c r="L598" s="2228"/>
      <c r="M598" s="2228"/>
    </row>
    <row r="599" spans="1:13" ht="15.75" customHeight="1">
      <c r="A599" s="2228"/>
      <c r="B599" s="2228"/>
      <c r="C599" s="2228"/>
      <c r="D599" s="2228"/>
      <c r="E599" s="2228"/>
      <c r="F599" s="2228"/>
      <c r="G599" s="2228"/>
      <c r="H599" s="2228"/>
      <c r="I599" s="2228"/>
      <c r="J599" s="2228"/>
      <c r="K599" s="2228"/>
      <c r="L599" s="2228"/>
      <c r="M599" s="2228"/>
    </row>
    <row r="600" spans="1:13" ht="15.75" customHeight="1">
      <c r="A600" s="2228"/>
      <c r="B600" s="2228"/>
      <c r="C600" s="2228"/>
      <c r="D600" s="2228"/>
      <c r="E600" s="2228"/>
      <c r="F600" s="2228"/>
      <c r="G600" s="2228"/>
      <c r="H600" s="2228"/>
      <c r="I600" s="2228"/>
      <c r="J600" s="2228"/>
      <c r="K600" s="2228"/>
      <c r="L600" s="2228"/>
      <c r="M600" s="2228"/>
    </row>
    <row r="601" spans="1:13" ht="15.75" customHeight="1">
      <c r="A601" s="2228"/>
      <c r="B601" s="2228"/>
      <c r="C601" s="2228"/>
      <c r="D601" s="2228"/>
      <c r="E601" s="2228"/>
      <c r="F601" s="2228"/>
      <c r="G601" s="2228"/>
      <c r="H601" s="2228"/>
      <c r="I601" s="2228"/>
      <c r="J601" s="2228"/>
      <c r="K601" s="2228"/>
      <c r="L601" s="2228"/>
      <c r="M601" s="2228"/>
    </row>
    <row r="602" spans="1:13" ht="15.75" customHeight="1">
      <c r="A602" s="2228"/>
      <c r="B602" s="2228"/>
      <c r="C602" s="2228"/>
      <c r="D602" s="2228"/>
      <c r="E602" s="2228"/>
      <c r="F602" s="2228"/>
      <c r="G602" s="2228"/>
      <c r="H602" s="2228"/>
      <c r="I602" s="2228"/>
      <c r="J602" s="2228"/>
      <c r="K602" s="2228"/>
      <c r="L602" s="2228"/>
      <c r="M602" s="2228"/>
    </row>
    <row r="603" spans="1:13" ht="15.75" customHeight="1">
      <c r="A603" s="2228"/>
      <c r="B603" s="2228"/>
      <c r="C603" s="2228"/>
      <c r="D603" s="2228"/>
      <c r="E603" s="2228"/>
      <c r="F603" s="2228"/>
      <c r="G603" s="2228"/>
      <c r="H603" s="2228"/>
      <c r="I603" s="2228"/>
      <c r="J603" s="2228"/>
      <c r="K603" s="2228"/>
      <c r="L603" s="2228"/>
      <c r="M603" s="2228"/>
    </row>
    <row r="604" spans="1:13" ht="15.75" customHeight="1">
      <c r="A604" s="2228"/>
      <c r="B604" s="2228"/>
      <c r="C604" s="2228"/>
      <c r="D604" s="2228"/>
      <c r="E604" s="2228"/>
      <c r="F604" s="2228"/>
      <c r="G604" s="2228"/>
      <c r="H604" s="2228"/>
      <c r="I604" s="2228"/>
      <c r="J604" s="2228"/>
      <c r="K604" s="2228"/>
      <c r="L604" s="2228"/>
      <c r="M604" s="2228"/>
    </row>
    <row r="605" spans="1:13" ht="15.75" customHeight="1">
      <c r="A605" s="2228"/>
      <c r="B605" s="2228"/>
      <c r="C605" s="2228"/>
      <c r="D605" s="2228"/>
      <c r="E605" s="2228"/>
      <c r="F605" s="2228"/>
      <c r="G605" s="2228"/>
      <c r="H605" s="2228"/>
      <c r="I605" s="2228"/>
      <c r="J605" s="2228"/>
      <c r="K605" s="2228"/>
      <c r="L605" s="2228"/>
      <c r="M605" s="2228"/>
    </row>
    <row r="606" spans="1:13" ht="15.75" customHeight="1">
      <c r="A606" s="2228"/>
      <c r="B606" s="2228"/>
      <c r="C606" s="2228"/>
      <c r="D606" s="2228"/>
      <c r="E606" s="2228"/>
      <c r="F606" s="2228"/>
      <c r="G606" s="2228"/>
      <c r="H606" s="2228"/>
      <c r="I606" s="2228"/>
      <c r="J606" s="2228"/>
      <c r="K606" s="2228"/>
      <c r="L606" s="2228"/>
      <c r="M606" s="2228"/>
    </row>
    <row r="607" spans="1:13" ht="15.75" customHeight="1">
      <c r="A607" s="2228"/>
      <c r="B607" s="2228"/>
      <c r="C607" s="2228"/>
      <c r="D607" s="2228"/>
      <c r="E607" s="2228"/>
      <c r="F607" s="2228"/>
      <c r="G607" s="2228"/>
      <c r="H607" s="2228"/>
      <c r="I607" s="2228"/>
      <c r="J607" s="2228"/>
      <c r="K607" s="2228"/>
      <c r="L607" s="2228"/>
      <c r="M607" s="2228"/>
    </row>
    <row r="608" spans="1:13" ht="15.75" customHeight="1">
      <c r="A608" s="2228"/>
      <c r="B608" s="2228"/>
      <c r="C608" s="2228"/>
      <c r="D608" s="2228"/>
      <c r="E608" s="2228"/>
      <c r="F608" s="2228"/>
      <c r="G608" s="2228"/>
      <c r="H608" s="2228"/>
      <c r="I608" s="2228"/>
      <c r="J608" s="2228"/>
      <c r="K608" s="2228"/>
      <c r="L608" s="2228"/>
      <c r="M608" s="2228"/>
    </row>
    <row r="609" spans="1:13" ht="15.75" customHeight="1">
      <c r="A609" s="2228"/>
      <c r="B609" s="2228"/>
      <c r="C609" s="2228"/>
      <c r="D609" s="2228"/>
      <c r="E609" s="2228"/>
      <c r="F609" s="2228"/>
      <c r="G609" s="2228"/>
      <c r="H609" s="2228"/>
      <c r="I609" s="2228"/>
      <c r="J609" s="2228"/>
      <c r="K609" s="2228"/>
      <c r="L609" s="2228"/>
      <c r="M609" s="2228"/>
    </row>
    <row r="610" spans="1:13" ht="15.75" customHeight="1">
      <c r="A610" s="2228"/>
      <c r="B610" s="2228"/>
      <c r="C610" s="2228"/>
      <c r="D610" s="2228"/>
      <c r="E610" s="2228"/>
      <c r="F610" s="2228"/>
      <c r="G610" s="2228"/>
      <c r="H610" s="2228"/>
      <c r="I610" s="2228"/>
      <c r="J610" s="2228"/>
      <c r="K610" s="2228"/>
      <c r="L610" s="2228"/>
      <c r="M610" s="2228"/>
    </row>
    <row r="611" spans="1:13" ht="15.75" customHeight="1">
      <c r="A611" s="2228"/>
      <c r="B611" s="2228"/>
      <c r="C611" s="2228"/>
      <c r="D611" s="2228"/>
      <c r="E611" s="2228"/>
      <c r="F611" s="2228"/>
      <c r="G611" s="2228"/>
      <c r="H611" s="2228"/>
      <c r="I611" s="2228"/>
      <c r="J611" s="2228"/>
      <c r="K611" s="2228"/>
      <c r="L611" s="2228"/>
      <c r="M611" s="2228"/>
    </row>
    <row r="612" spans="1:13" ht="15.75" customHeight="1">
      <c r="A612" s="2228"/>
      <c r="B612" s="2228"/>
      <c r="C612" s="2228"/>
      <c r="D612" s="2228"/>
      <c r="E612" s="2228"/>
      <c r="F612" s="2228"/>
      <c r="G612" s="2228"/>
      <c r="H612" s="2228"/>
      <c r="I612" s="2228"/>
      <c r="J612" s="2228"/>
      <c r="K612" s="2228"/>
      <c r="L612" s="2228"/>
      <c r="M612" s="2228"/>
    </row>
    <row r="613" spans="1:13" ht="15.75" customHeight="1">
      <c r="A613" s="2228"/>
      <c r="B613" s="2228"/>
      <c r="C613" s="2228"/>
      <c r="D613" s="2228"/>
      <c r="E613" s="2228"/>
      <c r="F613" s="2228"/>
      <c r="G613" s="2228"/>
      <c r="H613" s="2228"/>
      <c r="I613" s="2228"/>
      <c r="J613" s="2228"/>
      <c r="K613" s="2228"/>
      <c r="L613" s="2228"/>
      <c r="M613" s="2228"/>
    </row>
    <row r="614" spans="1:13" ht="15.75" customHeight="1">
      <c r="A614" s="2228"/>
      <c r="B614" s="2228"/>
      <c r="C614" s="2228"/>
      <c r="D614" s="2228"/>
      <c r="E614" s="2228"/>
      <c r="F614" s="2228"/>
      <c r="G614" s="2228"/>
      <c r="H614" s="2228"/>
      <c r="I614" s="2228"/>
      <c r="J614" s="2228"/>
      <c r="K614" s="2228"/>
      <c r="L614" s="2228"/>
      <c r="M614" s="2228"/>
    </row>
    <row r="615" spans="1:13" ht="15.75" customHeight="1">
      <c r="A615" s="2228"/>
      <c r="B615" s="2228"/>
      <c r="C615" s="2228"/>
      <c r="D615" s="2228"/>
      <c r="E615" s="2228"/>
      <c r="F615" s="2228"/>
      <c r="G615" s="2228"/>
      <c r="H615" s="2228"/>
      <c r="I615" s="2228"/>
      <c r="J615" s="2228"/>
      <c r="K615" s="2228"/>
      <c r="L615" s="2228"/>
      <c r="M615" s="2228"/>
    </row>
    <row r="616" spans="1:13" ht="15.75" customHeight="1">
      <c r="A616" s="2228"/>
      <c r="B616" s="2228"/>
      <c r="C616" s="2228"/>
      <c r="D616" s="2228"/>
      <c r="E616" s="2228"/>
      <c r="F616" s="2228"/>
      <c r="G616" s="2228"/>
      <c r="H616" s="2228"/>
      <c r="I616" s="2228"/>
      <c r="J616" s="2228"/>
      <c r="K616" s="2228"/>
      <c r="L616" s="2228"/>
      <c r="M616" s="2228"/>
    </row>
    <row r="617" spans="1:13" ht="15.75" customHeight="1">
      <c r="A617" s="2228"/>
      <c r="B617" s="2228"/>
      <c r="C617" s="2228"/>
      <c r="D617" s="2228"/>
      <c r="E617" s="2228"/>
      <c r="F617" s="2228"/>
      <c r="G617" s="2228"/>
      <c r="H617" s="2228"/>
      <c r="I617" s="2228"/>
      <c r="J617" s="2228"/>
      <c r="K617" s="2228"/>
      <c r="L617" s="2228"/>
      <c r="M617" s="2228"/>
    </row>
    <row r="618" spans="1:13" ht="15.75" customHeight="1">
      <c r="A618" s="2228"/>
      <c r="B618" s="2228"/>
      <c r="C618" s="2228"/>
      <c r="D618" s="2228"/>
      <c r="E618" s="2228"/>
      <c r="F618" s="2228"/>
      <c r="G618" s="2228"/>
      <c r="H618" s="2228"/>
      <c r="I618" s="2228"/>
      <c r="J618" s="2228"/>
      <c r="K618" s="2228"/>
      <c r="L618" s="2228"/>
      <c r="M618" s="2228"/>
    </row>
    <row r="619" spans="1:13" ht="15.75" customHeight="1">
      <c r="A619" s="2228"/>
      <c r="B619" s="2228"/>
      <c r="C619" s="2228"/>
      <c r="D619" s="2228"/>
      <c r="E619" s="2228"/>
      <c r="F619" s="2228"/>
      <c r="G619" s="2228"/>
      <c r="H619" s="2228"/>
      <c r="I619" s="2228"/>
      <c r="J619" s="2228"/>
      <c r="K619" s="2228"/>
      <c r="L619" s="2228"/>
      <c r="M619" s="2228"/>
    </row>
    <row r="620" spans="1:13" ht="15.75" customHeight="1">
      <c r="A620" s="2228"/>
      <c r="B620" s="2228"/>
      <c r="C620" s="2228"/>
      <c r="D620" s="2228"/>
      <c r="E620" s="2228"/>
      <c r="F620" s="2228"/>
      <c r="G620" s="2228"/>
      <c r="H620" s="2228"/>
      <c r="I620" s="2228"/>
      <c r="J620" s="2228"/>
      <c r="K620" s="2228"/>
      <c r="L620" s="2228"/>
      <c r="M620" s="2228"/>
    </row>
    <row r="621" spans="1:13" ht="15.75" customHeight="1">
      <c r="A621" s="2228"/>
      <c r="B621" s="2228"/>
      <c r="C621" s="2228"/>
      <c r="D621" s="2228"/>
      <c r="E621" s="2228"/>
      <c r="F621" s="2228"/>
      <c r="G621" s="2228"/>
      <c r="H621" s="2228"/>
      <c r="I621" s="2228"/>
      <c r="J621" s="2228"/>
      <c r="K621" s="2228"/>
      <c r="L621" s="2228"/>
      <c r="M621" s="2228"/>
    </row>
    <row r="622" spans="1:13" ht="15.75" customHeight="1">
      <c r="A622" s="2228"/>
      <c r="B622" s="2228"/>
      <c r="C622" s="2228"/>
      <c r="D622" s="2228"/>
      <c r="E622" s="2228"/>
      <c r="F622" s="2228"/>
      <c r="G622" s="2228"/>
      <c r="H622" s="2228"/>
      <c r="I622" s="2228"/>
      <c r="J622" s="2228"/>
      <c r="K622" s="2228"/>
      <c r="L622" s="2228"/>
      <c r="M622" s="2228"/>
    </row>
    <row r="623" spans="1:13" ht="15.75" customHeight="1">
      <c r="A623" s="2228"/>
      <c r="B623" s="2228"/>
      <c r="C623" s="2228"/>
      <c r="D623" s="2228"/>
      <c r="E623" s="2228"/>
      <c r="F623" s="2228"/>
      <c r="G623" s="2228"/>
      <c r="H623" s="2228"/>
      <c r="I623" s="2228"/>
      <c r="J623" s="2228"/>
      <c r="K623" s="2228"/>
      <c r="L623" s="2228"/>
      <c r="M623" s="2228"/>
    </row>
    <row r="624" spans="1:13" ht="15.75" customHeight="1">
      <c r="A624" s="2228"/>
      <c r="B624" s="2228"/>
      <c r="C624" s="2228"/>
      <c r="D624" s="2228"/>
      <c r="E624" s="2228"/>
      <c r="F624" s="2228"/>
      <c r="G624" s="2228"/>
      <c r="H624" s="2228"/>
      <c r="I624" s="2228"/>
      <c r="J624" s="2228"/>
      <c r="K624" s="2228"/>
      <c r="L624" s="2228"/>
      <c r="M624" s="2228"/>
    </row>
    <row r="625" spans="1:13" ht="15.75" customHeight="1">
      <c r="A625" s="2228"/>
      <c r="B625" s="2228"/>
      <c r="C625" s="2228"/>
      <c r="D625" s="2228"/>
      <c r="E625" s="2228"/>
      <c r="F625" s="2228"/>
      <c r="G625" s="2228"/>
      <c r="H625" s="2228"/>
      <c r="I625" s="2228"/>
      <c r="J625" s="2228"/>
      <c r="K625" s="2228"/>
      <c r="L625" s="2228"/>
      <c r="M625" s="2228"/>
    </row>
    <row r="626" spans="1:13" ht="15.75" customHeight="1">
      <c r="A626" s="2228"/>
      <c r="B626" s="2228"/>
      <c r="C626" s="2228"/>
      <c r="D626" s="2228"/>
      <c r="E626" s="2228"/>
      <c r="F626" s="2228"/>
      <c r="G626" s="2228"/>
      <c r="H626" s="2228"/>
      <c r="I626" s="2228"/>
      <c r="J626" s="2228"/>
      <c r="K626" s="2228"/>
      <c r="L626" s="2228"/>
      <c r="M626" s="2228"/>
    </row>
    <row r="627" spans="1:13" ht="15.75" customHeight="1">
      <c r="A627" s="2228"/>
      <c r="B627" s="2228"/>
      <c r="C627" s="2228"/>
      <c r="D627" s="2228"/>
      <c r="E627" s="2228"/>
      <c r="F627" s="2228"/>
      <c r="G627" s="2228"/>
      <c r="H627" s="2228"/>
      <c r="I627" s="2228"/>
      <c r="J627" s="2228"/>
      <c r="K627" s="2228"/>
      <c r="L627" s="2228"/>
      <c r="M627" s="2228"/>
    </row>
    <row r="628" spans="1:13" ht="15.75" customHeight="1">
      <c r="A628" s="2228"/>
      <c r="B628" s="2228"/>
      <c r="C628" s="2228"/>
      <c r="D628" s="2228"/>
      <c r="E628" s="2228"/>
      <c r="F628" s="2228"/>
      <c r="G628" s="2228"/>
      <c r="H628" s="2228"/>
      <c r="I628" s="2228"/>
      <c r="J628" s="2228"/>
      <c r="K628" s="2228"/>
      <c r="L628" s="2228"/>
      <c r="M628" s="2228"/>
    </row>
    <row r="629" spans="1:13" ht="15.75" customHeight="1">
      <c r="A629" s="2228"/>
      <c r="B629" s="2228"/>
      <c r="C629" s="2228"/>
      <c r="D629" s="2228"/>
      <c r="E629" s="2228"/>
      <c r="F629" s="2228"/>
      <c r="G629" s="2228"/>
      <c r="H629" s="2228"/>
      <c r="I629" s="2228"/>
      <c r="J629" s="2228"/>
      <c r="K629" s="2228"/>
      <c r="L629" s="2228"/>
      <c r="M629" s="2228"/>
    </row>
    <row r="630" spans="1:13" ht="15.75" customHeight="1">
      <c r="A630" s="2228"/>
      <c r="B630" s="2228"/>
      <c r="C630" s="2228"/>
      <c r="D630" s="2228"/>
      <c r="E630" s="2228"/>
      <c r="F630" s="2228"/>
      <c r="G630" s="2228"/>
      <c r="H630" s="2228"/>
      <c r="I630" s="2228"/>
      <c r="J630" s="2228"/>
      <c r="K630" s="2228"/>
      <c r="L630" s="2228"/>
      <c r="M630" s="2228"/>
    </row>
    <row r="631" spans="1:13" ht="15.75" customHeight="1">
      <c r="A631" s="2228"/>
      <c r="B631" s="2228"/>
      <c r="C631" s="2228"/>
      <c r="D631" s="2228"/>
      <c r="E631" s="2228"/>
      <c r="F631" s="2228"/>
      <c r="G631" s="2228"/>
      <c r="H631" s="2228"/>
      <c r="I631" s="2228"/>
      <c r="J631" s="2228"/>
      <c r="K631" s="2228"/>
      <c r="L631" s="2228"/>
      <c r="M631" s="2228"/>
    </row>
    <row r="632" spans="1:13" ht="15.75" customHeight="1">
      <c r="A632" s="2228"/>
      <c r="B632" s="2228"/>
      <c r="C632" s="2228"/>
      <c r="D632" s="2228"/>
      <c r="E632" s="2228"/>
      <c r="F632" s="2228"/>
      <c r="G632" s="2228"/>
      <c r="H632" s="2228"/>
      <c r="I632" s="2228"/>
      <c r="J632" s="2228"/>
      <c r="K632" s="2228"/>
      <c r="L632" s="2228"/>
      <c r="M632" s="2228"/>
    </row>
    <row r="633" spans="1:13" ht="15.75" customHeight="1">
      <c r="A633" s="2228"/>
      <c r="B633" s="2228"/>
      <c r="C633" s="2228"/>
      <c r="D633" s="2228"/>
      <c r="E633" s="2228"/>
      <c r="F633" s="2228"/>
      <c r="G633" s="2228"/>
      <c r="H633" s="2228"/>
      <c r="I633" s="2228"/>
      <c r="J633" s="2228"/>
      <c r="K633" s="2228"/>
      <c r="L633" s="2228"/>
      <c r="M633" s="2228"/>
    </row>
    <row r="634" spans="1:13" ht="15.75" customHeight="1">
      <c r="A634" s="2228"/>
      <c r="B634" s="2228"/>
      <c r="C634" s="2228"/>
      <c r="D634" s="2228"/>
      <c r="E634" s="2228"/>
      <c r="F634" s="2228"/>
      <c r="G634" s="2228"/>
      <c r="H634" s="2228"/>
      <c r="I634" s="2228"/>
      <c r="J634" s="2228"/>
      <c r="K634" s="2228"/>
      <c r="L634" s="2228"/>
      <c r="M634" s="2228"/>
    </row>
    <row r="635" spans="1:13" ht="15.75" customHeight="1">
      <c r="A635" s="2228"/>
      <c r="B635" s="2228"/>
      <c r="C635" s="2228"/>
      <c r="D635" s="2228"/>
      <c r="E635" s="2228"/>
      <c r="F635" s="2228"/>
      <c r="G635" s="2228"/>
      <c r="H635" s="2228"/>
      <c r="I635" s="2228"/>
      <c r="J635" s="2228"/>
      <c r="K635" s="2228"/>
      <c r="L635" s="2228"/>
      <c r="M635" s="2228"/>
    </row>
    <row r="636" spans="1:13" ht="15.75" customHeight="1">
      <c r="A636" s="2228"/>
      <c r="B636" s="2228"/>
      <c r="C636" s="2228"/>
      <c r="D636" s="2228"/>
      <c r="E636" s="2228"/>
      <c r="F636" s="2228"/>
      <c r="G636" s="2228"/>
      <c r="H636" s="2228"/>
      <c r="I636" s="2228"/>
      <c r="J636" s="2228"/>
      <c r="K636" s="2228"/>
      <c r="L636" s="2228"/>
      <c r="M636" s="2228"/>
    </row>
    <row r="637" spans="1:13" ht="15.75" customHeight="1">
      <c r="A637" s="2228"/>
      <c r="B637" s="2228"/>
      <c r="C637" s="2228"/>
      <c r="D637" s="2228"/>
      <c r="E637" s="2228"/>
      <c r="F637" s="2228"/>
      <c r="G637" s="2228"/>
      <c r="H637" s="2228"/>
      <c r="I637" s="2228"/>
      <c r="J637" s="2228"/>
      <c r="K637" s="2228"/>
      <c r="L637" s="2228"/>
      <c r="M637" s="2228"/>
    </row>
    <row r="638" spans="1:13" ht="15.75" customHeight="1">
      <c r="A638" s="2228"/>
      <c r="B638" s="2228"/>
      <c r="C638" s="2228"/>
      <c r="D638" s="2228"/>
      <c r="E638" s="2228"/>
      <c r="F638" s="2228"/>
      <c r="G638" s="2228"/>
      <c r="H638" s="2228"/>
      <c r="I638" s="2228"/>
      <c r="J638" s="2228"/>
      <c r="K638" s="2228"/>
      <c r="L638" s="2228"/>
      <c r="M638" s="2228"/>
    </row>
    <row r="639" spans="1:13" ht="15.75" customHeight="1">
      <c r="A639" s="2228"/>
      <c r="B639" s="2228"/>
      <c r="C639" s="2228"/>
      <c r="D639" s="2228"/>
      <c r="E639" s="2228"/>
      <c r="F639" s="2228"/>
      <c r="G639" s="2228"/>
      <c r="H639" s="2228"/>
      <c r="I639" s="2228"/>
      <c r="J639" s="2228"/>
      <c r="K639" s="2228"/>
      <c r="L639" s="2228"/>
      <c r="M639" s="2228"/>
    </row>
    <row r="640" spans="1:13" ht="15.75" customHeight="1">
      <c r="A640" s="2228"/>
      <c r="B640" s="2228"/>
      <c r="C640" s="2228"/>
      <c r="D640" s="2228"/>
      <c r="E640" s="2228"/>
      <c r="F640" s="2228"/>
      <c r="G640" s="2228"/>
      <c r="H640" s="2228"/>
      <c r="I640" s="2228"/>
      <c r="J640" s="2228"/>
      <c r="K640" s="2228"/>
      <c r="L640" s="2228"/>
      <c r="M640" s="2228"/>
    </row>
    <row r="641" spans="1:13" ht="15.75" customHeight="1">
      <c r="A641" s="2228"/>
      <c r="B641" s="2228"/>
      <c r="C641" s="2228"/>
      <c r="D641" s="2228"/>
      <c r="E641" s="2228"/>
      <c r="F641" s="2228"/>
      <c r="G641" s="2228"/>
      <c r="H641" s="2228"/>
      <c r="I641" s="2228"/>
      <c r="J641" s="2228"/>
      <c r="K641" s="2228"/>
      <c r="L641" s="2228"/>
      <c r="M641" s="2228"/>
    </row>
    <row r="642" spans="1:13" ht="15.75" customHeight="1">
      <c r="A642" s="2228"/>
      <c r="B642" s="2228"/>
      <c r="C642" s="2228"/>
      <c r="D642" s="2228"/>
      <c r="E642" s="2228"/>
      <c r="F642" s="2228"/>
      <c r="G642" s="2228"/>
      <c r="H642" s="2228"/>
      <c r="I642" s="2228"/>
      <c r="J642" s="2228"/>
      <c r="K642" s="2228"/>
      <c r="L642" s="2228"/>
      <c r="M642" s="2228"/>
    </row>
    <row r="643" spans="1:13" ht="15.75" customHeight="1">
      <c r="A643" s="2228"/>
      <c r="B643" s="2228"/>
      <c r="C643" s="2228"/>
      <c r="D643" s="2228"/>
      <c r="E643" s="2228"/>
      <c r="F643" s="2228"/>
      <c r="G643" s="2228"/>
      <c r="H643" s="2228"/>
      <c r="I643" s="2228"/>
      <c r="J643" s="2228"/>
      <c r="K643" s="2228"/>
      <c r="L643" s="2228"/>
      <c r="M643" s="2228"/>
    </row>
    <row r="644" spans="1:13" ht="15.75" customHeight="1">
      <c r="A644" s="2228"/>
      <c r="B644" s="2228"/>
      <c r="C644" s="2228"/>
      <c r="D644" s="2228"/>
      <c r="E644" s="2228"/>
      <c r="F644" s="2228"/>
      <c r="G644" s="2228"/>
      <c r="H644" s="2228"/>
      <c r="I644" s="2228"/>
      <c r="J644" s="2228"/>
      <c r="K644" s="2228"/>
      <c r="L644" s="2228"/>
      <c r="M644" s="2228"/>
    </row>
    <row r="645" spans="1:13" ht="15.75" customHeight="1">
      <c r="A645" s="2228"/>
      <c r="B645" s="2228"/>
      <c r="C645" s="2228"/>
      <c r="D645" s="2228"/>
      <c r="E645" s="2228"/>
      <c r="F645" s="2228"/>
      <c r="G645" s="2228"/>
      <c r="H645" s="2228"/>
      <c r="I645" s="2228"/>
      <c r="J645" s="2228"/>
      <c r="K645" s="2228"/>
      <c r="L645" s="2228"/>
      <c r="M645" s="2228"/>
    </row>
    <row r="646" spans="1:13" ht="15.75" customHeight="1">
      <c r="A646" s="2228"/>
      <c r="B646" s="2228"/>
      <c r="C646" s="2228"/>
      <c r="D646" s="2228"/>
      <c r="E646" s="2228"/>
      <c r="F646" s="2228"/>
      <c r="G646" s="2228"/>
      <c r="H646" s="2228"/>
      <c r="I646" s="2228"/>
      <c r="J646" s="2228"/>
      <c r="K646" s="2228"/>
      <c r="L646" s="2228"/>
      <c r="M646" s="2228"/>
    </row>
    <row r="647" spans="1:13" ht="15.75" customHeight="1">
      <c r="A647" s="2228"/>
      <c r="B647" s="2228"/>
      <c r="C647" s="2228"/>
      <c r="D647" s="2228"/>
      <c r="E647" s="2228"/>
      <c r="F647" s="2228"/>
      <c r="G647" s="2228"/>
      <c r="H647" s="2228"/>
      <c r="I647" s="2228"/>
      <c r="J647" s="2228"/>
      <c r="K647" s="2228"/>
      <c r="L647" s="2228"/>
      <c r="M647" s="2228"/>
    </row>
    <row r="648" spans="1:13" ht="15.75" customHeight="1">
      <c r="A648" s="2228"/>
      <c r="B648" s="2228"/>
      <c r="C648" s="2228"/>
      <c r="D648" s="2228"/>
      <c r="E648" s="2228"/>
      <c r="F648" s="2228"/>
      <c r="G648" s="2228"/>
      <c r="H648" s="2228"/>
      <c r="I648" s="2228"/>
      <c r="J648" s="2228"/>
      <c r="K648" s="2228"/>
      <c r="L648" s="2228"/>
      <c r="M648" s="2228"/>
    </row>
    <row r="649" spans="1:13" ht="15.75" customHeight="1">
      <c r="A649" s="2228"/>
      <c r="B649" s="2228"/>
      <c r="C649" s="2228"/>
      <c r="D649" s="2228"/>
      <c r="E649" s="2228"/>
      <c r="F649" s="2228"/>
      <c r="G649" s="2228"/>
      <c r="H649" s="2228"/>
      <c r="I649" s="2228"/>
      <c r="J649" s="2228"/>
      <c r="K649" s="2228"/>
      <c r="L649" s="2228"/>
      <c r="M649" s="2228"/>
    </row>
    <row r="650" spans="1:13" ht="15.75" customHeight="1">
      <c r="A650" s="2228"/>
      <c r="B650" s="2228"/>
      <c r="C650" s="2228"/>
      <c r="D650" s="2228"/>
      <c r="E650" s="2228"/>
      <c r="F650" s="2228"/>
      <c r="G650" s="2228"/>
      <c r="H650" s="2228"/>
      <c r="I650" s="2228"/>
      <c r="J650" s="2228"/>
      <c r="K650" s="2228"/>
      <c r="L650" s="2228"/>
      <c r="M650" s="2228"/>
    </row>
    <row r="651" spans="1:13" ht="15.75" customHeight="1">
      <c r="A651" s="2228"/>
      <c r="B651" s="2228"/>
      <c r="C651" s="2228"/>
      <c r="D651" s="2228"/>
      <c r="E651" s="2228"/>
      <c r="F651" s="2228"/>
      <c r="G651" s="2228"/>
      <c r="H651" s="2228"/>
      <c r="I651" s="2228"/>
      <c r="J651" s="2228"/>
      <c r="K651" s="2228"/>
      <c r="L651" s="2228"/>
      <c r="M651" s="2228"/>
    </row>
    <row r="652" spans="1:13" ht="15.75" customHeight="1">
      <c r="A652" s="2228"/>
      <c r="B652" s="2228"/>
      <c r="C652" s="2228"/>
      <c r="D652" s="2228"/>
      <c r="E652" s="2228"/>
      <c r="F652" s="2228"/>
      <c r="G652" s="2228"/>
      <c r="H652" s="2228"/>
      <c r="I652" s="2228"/>
      <c r="J652" s="2228"/>
      <c r="K652" s="2228"/>
      <c r="L652" s="2228"/>
      <c r="M652" s="2228"/>
    </row>
    <row r="653" spans="1:13" ht="15.75" customHeight="1">
      <c r="A653" s="2228"/>
      <c r="B653" s="2228"/>
      <c r="C653" s="2228"/>
      <c r="D653" s="2228"/>
      <c r="E653" s="2228"/>
      <c r="F653" s="2228"/>
      <c r="G653" s="2228"/>
      <c r="H653" s="2228"/>
      <c r="I653" s="2228"/>
      <c r="J653" s="2228"/>
      <c r="K653" s="2228"/>
      <c r="L653" s="2228"/>
      <c r="M653" s="2228"/>
    </row>
    <row r="654" spans="1:13" ht="15.75" customHeight="1">
      <c r="A654" s="2228"/>
      <c r="B654" s="2228"/>
      <c r="C654" s="2228"/>
      <c r="D654" s="2228"/>
      <c r="E654" s="2228"/>
      <c r="F654" s="2228"/>
      <c r="G654" s="2228"/>
      <c r="H654" s="2228"/>
      <c r="I654" s="2228"/>
      <c r="J654" s="2228"/>
      <c r="K654" s="2228"/>
      <c r="L654" s="2228"/>
      <c r="M654" s="2228"/>
    </row>
    <row r="655" spans="1:13" ht="15.75" customHeight="1">
      <c r="A655" s="2228"/>
      <c r="B655" s="2228"/>
      <c r="C655" s="2228"/>
      <c r="D655" s="2228"/>
      <c r="E655" s="2228"/>
      <c r="F655" s="2228"/>
      <c r="G655" s="2228"/>
      <c r="H655" s="2228"/>
      <c r="I655" s="2228"/>
      <c r="J655" s="2228"/>
      <c r="K655" s="2228"/>
      <c r="L655" s="2228"/>
      <c r="M655" s="2228"/>
    </row>
    <row r="656" spans="1:13" ht="15.75" customHeight="1">
      <c r="A656" s="2228"/>
      <c r="B656" s="2228"/>
      <c r="C656" s="2228"/>
      <c r="D656" s="2228"/>
      <c r="E656" s="2228"/>
      <c r="F656" s="2228"/>
      <c r="G656" s="2228"/>
      <c r="H656" s="2228"/>
      <c r="I656" s="2228"/>
      <c r="J656" s="2228"/>
      <c r="K656" s="2228"/>
      <c r="L656" s="2228"/>
      <c r="M656" s="2228"/>
    </row>
    <row r="657" spans="1:13" ht="15.75" customHeight="1">
      <c r="A657" s="2228"/>
      <c r="B657" s="2228"/>
      <c r="C657" s="2228"/>
      <c r="D657" s="2228"/>
      <c r="E657" s="2228"/>
      <c r="F657" s="2228"/>
      <c r="G657" s="2228"/>
      <c r="H657" s="2228"/>
      <c r="I657" s="2228"/>
      <c r="J657" s="2228"/>
      <c r="K657" s="2228"/>
      <c r="L657" s="2228"/>
      <c r="M657" s="2228"/>
    </row>
    <row r="658" spans="1:13" ht="15.75" customHeight="1">
      <c r="A658" s="2228"/>
      <c r="B658" s="2228"/>
      <c r="C658" s="2228"/>
      <c r="D658" s="2228"/>
      <c r="E658" s="2228"/>
      <c r="F658" s="2228"/>
      <c r="G658" s="2228"/>
      <c r="H658" s="2228"/>
      <c r="I658" s="2228"/>
      <c r="J658" s="2228"/>
      <c r="K658" s="2228"/>
      <c r="L658" s="2228"/>
      <c r="M658" s="2228"/>
    </row>
    <row r="659" spans="1:13" ht="15.75" customHeight="1">
      <c r="A659" s="2228"/>
      <c r="B659" s="2228"/>
      <c r="C659" s="2228"/>
      <c r="D659" s="2228"/>
      <c r="E659" s="2228"/>
      <c r="F659" s="2228"/>
      <c r="G659" s="2228"/>
      <c r="H659" s="2228"/>
      <c r="I659" s="2228"/>
      <c r="J659" s="2228"/>
      <c r="K659" s="2228"/>
      <c r="L659" s="2228"/>
      <c r="M659" s="2228"/>
    </row>
    <row r="660" spans="1:13" ht="15.75" customHeight="1">
      <c r="A660" s="2228"/>
      <c r="B660" s="2228"/>
      <c r="C660" s="2228"/>
      <c r="D660" s="2228"/>
      <c r="E660" s="2228"/>
      <c r="F660" s="2228"/>
      <c r="G660" s="2228"/>
      <c r="H660" s="2228"/>
      <c r="I660" s="2228"/>
      <c r="J660" s="2228"/>
      <c r="K660" s="2228"/>
      <c r="L660" s="2228"/>
      <c r="M660" s="2228"/>
    </row>
    <row r="661" spans="1:13" ht="15.75" customHeight="1">
      <c r="A661" s="2228"/>
      <c r="B661" s="2228"/>
      <c r="C661" s="2228"/>
      <c r="D661" s="2228"/>
      <c r="E661" s="2228"/>
      <c r="F661" s="2228"/>
      <c r="G661" s="2228"/>
      <c r="H661" s="2228"/>
      <c r="I661" s="2228"/>
      <c r="J661" s="2228"/>
      <c r="K661" s="2228"/>
      <c r="L661" s="2228"/>
      <c r="M661" s="2228"/>
    </row>
    <row r="662" spans="1:13" ht="15.75" customHeight="1">
      <c r="A662" s="2228"/>
      <c r="B662" s="2228"/>
      <c r="C662" s="2228"/>
      <c r="D662" s="2228"/>
      <c r="E662" s="2228"/>
      <c r="F662" s="2228"/>
      <c r="G662" s="2228"/>
      <c r="H662" s="2228"/>
      <c r="I662" s="2228"/>
      <c r="J662" s="2228"/>
      <c r="K662" s="2228"/>
      <c r="L662" s="2228"/>
      <c r="M662" s="2228"/>
    </row>
    <row r="663" spans="1:13" ht="15.75" customHeight="1">
      <c r="A663" s="2228"/>
      <c r="B663" s="2228"/>
      <c r="C663" s="2228"/>
      <c r="D663" s="2228"/>
      <c r="E663" s="2228"/>
      <c r="F663" s="2228"/>
      <c r="G663" s="2228"/>
      <c r="H663" s="2228"/>
      <c r="I663" s="2228"/>
      <c r="J663" s="2228"/>
      <c r="K663" s="2228"/>
      <c r="L663" s="2228"/>
      <c r="M663" s="2228"/>
    </row>
    <row r="664" spans="1:13" ht="15.75" customHeight="1">
      <c r="A664" s="2228"/>
      <c r="B664" s="2228"/>
      <c r="C664" s="2228"/>
      <c r="D664" s="2228"/>
      <c r="E664" s="2228"/>
      <c r="F664" s="2228"/>
      <c r="G664" s="2228"/>
      <c r="H664" s="2228"/>
      <c r="I664" s="2228"/>
      <c r="J664" s="2228"/>
      <c r="K664" s="2228"/>
      <c r="L664" s="2228"/>
      <c r="M664" s="2228"/>
    </row>
    <row r="665" spans="1:13" ht="15.75" customHeight="1">
      <c r="A665" s="2228"/>
      <c r="B665" s="2228"/>
      <c r="C665" s="2228"/>
      <c r="D665" s="2228"/>
      <c r="E665" s="2228"/>
      <c r="F665" s="2228"/>
      <c r="G665" s="2228"/>
      <c r="H665" s="2228"/>
      <c r="I665" s="2228"/>
      <c r="J665" s="2228"/>
      <c r="K665" s="2228"/>
      <c r="L665" s="2228"/>
      <c r="M665" s="2228"/>
    </row>
    <row r="666" spans="1:13" ht="15.75" customHeight="1">
      <c r="A666" s="2228"/>
      <c r="B666" s="2228"/>
      <c r="C666" s="2228"/>
      <c r="D666" s="2228"/>
      <c r="E666" s="2228"/>
      <c r="F666" s="2228"/>
      <c r="G666" s="2228"/>
      <c r="H666" s="2228"/>
      <c r="I666" s="2228"/>
      <c r="J666" s="2228"/>
      <c r="K666" s="2228"/>
      <c r="L666" s="2228"/>
      <c r="M666" s="2228"/>
    </row>
    <row r="667" spans="1:13" ht="15.75" customHeight="1">
      <c r="A667" s="2228"/>
      <c r="B667" s="2228"/>
      <c r="C667" s="2228"/>
      <c r="D667" s="2228"/>
      <c r="E667" s="2228"/>
      <c r="F667" s="2228"/>
      <c r="G667" s="2228"/>
      <c r="H667" s="2228"/>
      <c r="I667" s="2228"/>
      <c r="J667" s="2228"/>
      <c r="K667" s="2228"/>
      <c r="L667" s="2228"/>
      <c r="M667" s="2228"/>
    </row>
    <row r="668" spans="1:13" ht="15.75" customHeight="1">
      <c r="A668" s="2228"/>
      <c r="B668" s="2228"/>
      <c r="C668" s="2228"/>
      <c r="D668" s="2228"/>
      <c r="E668" s="2228"/>
      <c r="F668" s="2228"/>
      <c r="G668" s="2228"/>
      <c r="H668" s="2228"/>
      <c r="I668" s="2228"/>
      <c r="J668" s="2228"/>
      <c r="K668" s="2228"/>
      <c r="L668" s="2228"/>
      <c r="M668" s="2228"/>
    </row>
    <row r="669" spans="1:13" ht="15.75" customHeight="1">
      <c r="A669" s="2228"/>
      <c r="B669" s="2228"/>
      <c r="C669" s="2228"/>
      <c r="D669" s="2228"/>
      <c r="E669" s="2228"/>
      <c r="F669" s="2228"/>
      <c r="G669" s="2228"/>
      <c r="H669" s="2228"/>
      <c r="I669" s="2228"/>
      <c r="J669" s="2228"/>
      <c r="K669" s="2228"/>
      <c r="L669" s="2228"/>
      <c r="M669" s="2228"/>
    </row>
    <row r="670" spans="1:13" ht="15.75" customHeight="1">
      <c r="A670" s="2228"/>
      <c r="B670" s="2228"/>
      <c r="C670" s="2228"/>
      <c r="D670" s="2228"/>
      <c r="E670" s="2228"/>
      <c r="F670" s="2228"/>
      <c r="G670" s="2228"/>
      <c r="H670" s="2228"/>
      <c r="I670" s="2228"/>
      <c r="J670" s="2228"/>
      <c r="K670" s="2228"/>
      <c r="L670" s="2228"/>
      <c r="M670" s="2228"/>
    </row>
    <row r="671" spans="1:13" ht="15.75" customHeight="1">
      <c r="A671" s="2228"/>
      <c r="B671" s="2228"/>
      <c r="C671" s="2228"/>
      <c r="D671" s="2228"/>
      <c r="E671" s="2228"/>
      <c r="F671" s="2228"/>
      <c r="G671" s="2228"/>
      <c r="H671" s="2228"/>
      <c r="I671" s="2228"/>
      <c r="J671" s="2228"/>
      <c r="K671" s="2228"/>
      <c r="L671" s="2228"/>
      <c r="M671" s="2228"/>
    </row>
    <row r="672" spans="1:13" ht="15.75" customHeight="1">
      <c r="A672" s="2228"/>
      <c r="B672" s="2228"/>
      <c r="C672" s="2228"/>
      <c r="D672" s="2228"/>
      <c r="E672" s="2228"/>
      <c r="F672" s="2228"/>
      <c r="G672" s="2228"/>
      <c r="H672" s="2228"/>
      <c r="I672" s="2228"/>
      <c r="J672" s="2228"/>
      <c r="K672" s="2228"/>
      <c r="L672" s="2228"/>
      <c r="M672" s="2228"/>
    </row>
    <row r="673" spans="1:13" ht="15.75" customHeight="1">
      <c r="A673" s="2228"/>
      <c r="B673" s="2228"/>
      <c r="C673" s="2228"/>
      <c r="D673" s="2228"/>
      <c r="E673" s="2228"/>
      <c r="F673" s="2228"/>
      <c r="G673" s="2228"/>
      <c r="H673" s="2228"/>
      <c r="I673" s="2228"/>
      <c r="J673" s="2228"/>
      <c r="K673" s="2228"/>
      <c r="L673" s="2228"/>
      <c r="M673" s="2228"/>
    </row>
    <row r="674" spans="1:13" ht="15.75" customHeight="1">
      <c r="A674" s="2228"/>
      <c r="B674" s="2228"/>
      <c r="C674" s="2228"/>
      <c r="D674" s="2228"/>
      <c r="E674" s="2228"/>
      <c r="F674" s="2228"/>
      <c r="G674" s="2228"/>
      <c r="H674" s="2228"/>
      <c r="I674" s="2228"/>
      <c r="J674" s="2228"/>
      <c r="K674" s="2228"/>
      <c r="L674" s="2228"/>
      <c r="M674" s="2228"/>
    </row>
    <row r="675" spans="1:13" ht="15.75" customHeight="1">
      <c r="A675" s="2228"/>
      <c r="B675" s="2228"/>
      <c r="C675" s="2228"/>
      <c r="D675" s="2228"/>
      <c r="E675" s="2228"/>
      <c r="F675" s="2228"/>
      <c r="G675" s="2228"/>
      <c r="H675" s="2228"/>
      <c r="I675" s="2228"/>
      <c r="J675" s="2228"/>
      <c r="K675" s="2228"/>
      <c r="L675" s="2228"/>
      <c r="M675" s="2228"/>
    </row>
    <row r="676" spans="1:13" ht="15.75" customHeight="1">
      <c r="A676" s="2228"/>
      <c r="B676" s="2228"/>
      <c r="C676" s="2228"/>
      <c r="D676" s="2228"/>
      <c r="E676" s="2228"/>
      <c r="F676" s="2228"/>
      <c r="G676" s="2228"/>
      <c r="H676" s="2228"/>
      <c r="I676" s="2228"/>
      <c r="J676" s="2228"/>
      <c r="K676" s="2228"/>
      <c r="L676" s="2228"/>
      <c r="M676" s="2228"/>
    </row>
    <row r="677" spans="1:13" ht="15.75" customHeight="1">
      <c r="A677" s="2228"/>
      <c r="B677" s="2228"/>
      <c r="C677" s="2228"/>
      <c r="D677" s="2228"/>
      <c r="E677" s="2228"/>
      <c r="F677" s="2228"/>
      <c r="G677" s="2228"/>
      <c r="H677" s="2228"/>
      <c r="I677" s="2228"/>
      <c r="J677" s="2228"/>
      <c r="K677" s="2228"/>
      <c r="L677" s="2228"/>
      <c r="M677" s="2228"/>
    </row>
    <row r="678" spans="1:13" ht="15.75" customHeight="1">
      <c r="A678" s="2228"/>
      <c r="B678" s="2228"/>
      <c r="C678" s="2228"/>
      <c r="D678" s="2228"/>
      <c r="E678" s="2228"/>
      <c r="F678" s="2228"/>
      <c r="G678" s="2228"/>
      <c r="H678" s="2228"/>
      <c r="I678" s="2228"/>
      <c r="J678" s="2228"/>
      <c r="K678" s="2228"/>
      <c r="L678" s="2228"/>
      <c r="M678" s="2228"/>
    </row>
    <row r="679" spans="1:13" ht="15.75" customHeight="1">
      <c r="A679" s="2228"/>
      <c r="B679" s="2228"/>
      <c r="C679" s="2228"/>
      <c r="D679" s="2228"/>
      <c r="E679" s="2228"/>
      <c r="F679" s="2228"/>
      <c r="G679" s="2228"/>
      <c r="H679" s="2228"/>
      <c r="I679" s="2228"/>
      <c r="J679" s="2228"/>
      <c r="K679" s="2228"/>
      <c r="L679" s="2228"/>
      <c r="M679" s="2228"/>
    </row>
    <row r="680" spans="1:13" ht="15.75" customHeight="1">
      <c r="A680" s="2228"/>
      <c r="B680" s="2228"/>
      <c r="C680" s="2228"/>
      <c r="D680" s="2228"/>
      <c r="E680" s="2228"/>
      <c r="F680" s="2228"/>
      <c r="G680" s="2228"/>
      <c r="H680" s="2228"/>
      <c r="I680" s="2228"/>
      <c r="J680" s="2228"/>
      <c r="K680" s="2228"/>
      <c r="L680" s="2228"/>
      <c r="M680" s="2228"/>
    </row>
    <row r="681" spans="1:13" ht="15.75" customHeight="1">
      <c r="A681" s="2228"/>
      <c r="B681" s="2228"/>
      <c r="C681" s="2228"/>
      <c r="D681" s="2228"/>
      <c r="E681" s="2228"/>
      <c r="F681" s="2228"/>
      <c r="G681" s="2228"/>
      <c r="H681" s="2228"/>
      <c r="I681" s="2228"/>
      <c r="J681" s="2228"/>
      <c r="K681" s="2228"/>
      <c r="L681" s="2228"/>
      <c r="M681" s="2228"/>
    </row>
    <row r="682" spans="1:13" ht="15.75" customHeight="1">
      <c r="A682" s="2228"/>
      <c r="B682" s="2228"/>
      <c r="C682" s="2228"/>
      <c r="D682" s="2228"/>
      <c r="E682" s="2228"/>
      <c r="F682" s="2228"/>
      <c r="G682" s="2228"/>
      <c r="H682" s="2228"/>
      <c r="I682" s="2228"/>
      <c r="J682" s="2228"/>
      <c r="K682" s="2228"/>
      <c r="L682" s="2228"/>
      <c r="M682" s="2228"/>
    </row>
    <row r="683" spans="1:13" ht="15.75" customHeight="1">
      <c r="A683" s="2228"/>
      <c r="B683" s="2228"/>
      <c r="C683" s="2228"/>
      <c r="D683" s="2228"/>
      <c r="E683" s="2228"/>
      <c r="F683" s="2228"/>
      <c r="G683" s="2228"/>
      <c r="H683" s="2228"/>
      <c r="I683" s="2228"/>
      <c r="J683" s="2228"/>
      <c r="K683" s="2228"/>
      <c r="L683" s="2228"/>
      <c r="M683" s="2228"/>
    </row>
    <row r="684" spans="1:13" ht="15.75" customHeight="1">
      <c r="A684" s="2228"/>
      <c r="B684" s="2228"/>
      <c r="C684" s="2228"/>
      <c r="D684" s="2228"/>
      <c r="E684" s="2228"/>
      <c r="F684" s="2228"/>
      <c r="G684" s="2228"/>
      <c r="H684" s="2228"/>
      <c r="I684" s="2228"/>
      <c r="J684" s="2228"/>
      <c r="K684" s="2228"/>
      <c r="L684" s="2228"/>
      <c r="M684" s="2228"/>
    </row>
    <row r="685" spans="1:13" ht="15.75" customHeight="1">
      <c r="A685" s="2228"/>
      <c r="B685" s="2228"/>
      <c r="C685" s="2228"/>
      <c r="D685" s="2228"/>
      <c r="E685" s="2228"/>
      <c r="F685" s="2228"/>
      <c r="G685" s="2228"/>
      <c r="H685" s="2228"/>
      <c r="I685" s="2228"/>
      <c r="J685" s="2228"/>
      <c r="K685" s="2228"/>
      <c r="L685" s="2228"/>
      <c r="M685" s="2228"/>
    </row>
    <row r="686" spans="1:13" ht="15.75" customHeight="1">
      <c r="A686" s="2228"/>
      <c r="B686" s="2228"/>
      <c r="C686" s="2228"/>
      <c r="D686" s="2228"/>
      <c r="E686" s="2228"/>
      <c r="F686" s="2228"/>
      <c r="G686" s="2228"/>
      <c r="H686" s="2228"/>
      <c r="I686" s="2228"/>
      <c r="J686" s="2228"/>
      <c r="K686" s="2228"/>
      <c r="L686" s="2228"/>
      <c r="M686" s="2228"/>
    </row>
    <row r="687" spans="1:13" ht="15.75" customHeight="1">
      <c r="A687" s="2228"/>
      <c r="B687" s="2228"/>
      <c r="C687" s="2228"/>
      <c r="D687" s="2228"/>
      <c r="E687" s="2228"/>
      <c r="F687" s="2228"/>
      <c r="G687" s="2228"/>
      <c r="H687" s="2228"/>
      <c r="I687" s="2228"/>
      <c r="J687" s="2228"/>
      <c r="K687" s="2228"/>
      <c r="L687" s="2228"/>
      <c r="M687" s="2228"/>
    </row>
    <row r="688" spans="1:13" ht="15.75" customHeight="1">
      <c r="A688" s="2228"/>
      <c r="B688" s="2228"/>
      <c r="C688" s="2228"/>
      <c r="D688" s="2228"/>
      <c r="E688" s="2228"/>
      <c r="F688" s="2228"/>
      <c r="G688" s="2228"/>
      <c r="H688" s="2228"/>
      <c r="I688" s="2228"/>
      <c r="J688" s="2228"/>
      <c r="K688" s="2228"/>
      <c r="L688" s="2228"/>
      <c r="M688" s="2228"/>
    </row>
    <row r="689" spans="1:13" ht="15.75" customHeight="1">
      <c r="A689" s="2228"/>
      <c r="B689" s="2228"/>
      <c r="C689" s="2228"/>
      <c r="D689" s="2228"/>
      <c r="E689" s="2228"/>
      <c r="F689" s="2228"/>
      <c r="G689" s="2228"/>
      <c r="H689" s="2228"/>
      <c r="I689" s="2228"/>
      <c r="J689" s="2228"/>
      <c r="K689" s="2228"/>
      <c r="L689" s="2228"/>
      <c r="M689" s="2228"/>
    </row>
    <row r="690" spans="1:13" ht="15.75" customHeight="1">
      <c r="A690" s="2228"/>
      <c r="B690" s="2228"/>
      <c r="C690" s="2228"/>
      <c r="D690" s="2228"/>
      <c r="E690" s="2228"/>
      <c r="F690" s="2228"/>
      <c r="G690" s="2228"/>
      <c r="H690" s="2228"/>
      <c r="I690" s="2228"/>
      <c r="J690" s="2228"/>
      <c r="K690" s="2228"/>
      <c r="L690" s="2228"/>
      <c r="M690" s="2228"/>
    </row>
    <row r="691" spans="1:13" ht="15.75" customHeight="1">
      <c r="A691" s="2228"/>
      <c r="B691" s="2228"/>
      <c r="C691" s="2228"/>
      <c r="D691" s="2228"/>
      <c r="E691" s="2228"/>
      <c r="F691" s="2228"/>
      <c r="G691" s="2228"/>
      <c r="H691" s="2228"/>
      <c r="I691" s="2228"/>
      <c r="J691" s="2228"/>
      <c r="K691" s="2228"/>
      <c r="L691" s="2228"/>
      <c r="M691" s="2228"/>
    </row>
    <row r="692" spans="1:13" ht="15.75" customHeight="1">
      <c r="A692" s="2228"/>
      <c r="B692" s="2228"/>
      <c r="C692" s="2228"/>
      <c r="D692" s="2228"/>
      <c r="E692" s="2228"/>
      <c r="F692" s="2228"/>
      <c r="G692" s="2228"/>
      <c r="H692" s="2228"/>
      <c r="I692" s="2228"/>
      <c r="J692" s="2228"/>
      <c r="K692" s="2228"/>
      <c r="L692" s="2228"/>
      <c r="M692" s="2228"/>
    </row>
    <row r="693" spans="1:13" ht="15.75" customHeight="1">
      <c r="A693" s="2228"/>
      <c r="B693" s="2228"/>
      <c r="C693" s="2228"/>
      <c r="D693" s="2228"/>
      <c r="E693" s="2228"/>
      <c r="F693" s="2228"/>
      <c r="G693" s="2228"/>
      <c r="H693" s="2228"/>
      <c r="I693" s="2228"/>
      <c r="J693" s="2228"/>
      <c r="K693" s="2228"/>
      <c r="L693" s="2228"/>
      <c r="M693" s="2228"/>
    </row>
    <row r="694" spans="1:13" ht="15.75" customHeight="1">
      <c r="A694" s="2228"/>
      <c r="B694" s="2228"/>
      <c r="C694" s="2228"/>
      <c r="D694" s="2228"/>
      <c r="E694" s="2228"/>
      <c r="F694" s="2228"/>
      <c r="G694" s="2228"/>
      <c r="H694" s="2228"/>
      <c r="I694" s="2228"/>
      <c r="J694" s="2228"/>
      <c r="K694" s="2228"/>
      <c r="L694" s="2228"/>
      <c r="M694" s="2228"/>
    </row>
    <row r="695" spans="1:13" ht="15.75" customHeight="1">
      <c r="A695" s="2228"/>
      <c r="B695" s="2228"/>
      <c r="C695" s="2228"/>
      <c r="D695" s="2228"/>
      <c r="E695" s="2228"/>
      <c r="F695" s="2228"/>
      <c r="G695" s="2228"/>
      <c r="H695" s="2228"/>
      <c r="I695" s="2228"/>
      <c r="J695" s="2228"/>
      <c r="K695" s="2228"/>
      <c r="L695" s="2228"/>
      <c r="M695" s="2228"/>
    </row>
    <row r="696" spans="1:13" ht="15.75" customHeight="1">
      <c r="A696" s="2228"/>
      <c r="B696" s="2228"/>
      <c r="C696" s="2228"/>
      <c r="D696" s="2228"/>
      <c r="E696" s="2228"/>
      <c r="F696" s="2228"/>
      <c r="G696" s="2228"/>
      <c r="H696" s="2228"/>
      <c r="I696" s="2228"/>
      <c r="J696" s="2228"/>
      <c r="K696" s="2228"/>
      <c r="L696" s="2228"/>
      <c r="M696" s="2228"/>
    </row>
    <row r="697" spans="1:13" ht="15.75" customHeight="1">
      <c r="A697" s="2228"/>
      <c r="B697" s="2228"/>
      <c r="C697" s="2228"/>
      <c r="D697" s="2228"/>
      <c r="E697" s="2228"/>
      <c r="F697" s="2228"/>
      <c r="G697" s="2228"/>
      <c r="H697" s="2228"/>
      <c r="I697" s="2228"/>
      <c r="J697" s="2228"/>
      <c r="K697" s="2228"/>
      <c r="L697" s="2228"/>
      <c r="M697" s="2228"/>
    </row>
    <row r="698" spans="1:13" ht="15.75" customHeight="1">
      <c r="A698" s="2228"/>
      <c r="B698" s="2228"/>
      <c r="C698" s="2228"/>
      <c r="D698" s="2228"/>
      <c r="E698" s="2228"/>
      <c r="F698" s="2228"/>
      <c r="G698" s="2228"/>
      <c r="H698" s="2228"/>
      <c r="I698" s="2228"/>
      <c r="J698" s="2228"/>
      <c r="K698" s="2228"/>
      <c r="L698" s="2228"/>
      <c r="M698" s="2228"/>
    </row>
    <row r="699" spans="1:13" ht="15.75" customHeight="1">
      <c r="A699" s="2228"/>
      <c r="B699" s="2228"/>
      <c r="C699" s="2228"/>
      <c r="D699" s="2228"/>
      <c r="E699" s="2228"/>
      <c r="F699" s="2228"/>
      <c r="G699" s="2228"/>
      <c r="H699" s="2228"/>
      <c r="I699" s="2228"/>
      <c r="J699" s="2228"/>
      <c r="K699" s="2228"/>
      <c r="L699" s="2228"/>
      <c r="M699" s="2228"/>
    </row>
    <row r="700" spans="1:13" ht="15.75" customHeight="1">
      <c r="A700" s="2228"/>
      <c r="B700" s="2228"/>
      <c r="C700" s="2228"/>
      <c r="D700" s="2228"/>
      <c r="E700" s="2228"/>
      <c r="F700" s="2228"/>
      <c r="G700" s="2228"/>
      <c r="H700" s="2228"/>
      <c r="I700" s="2228"/>
      <c r="J700" s="2228"/>
      <c r="K700" s="2228"/>
      <c r="L700" s="2228"/>
      <c r="M700" s="2228"/>
    </row>
    <row r="701" spans="1:13" ht="15.75" customHeight="1">
      <c r="A701" s="2228"/>
      <c r="B701" s="2228"/>
      <c r="C701" s="2228"/>
      <c r="D701" s="2228"/>
      <c r="E701" s="2228"/>
      <c r="F701" s="2228"/>
      <c r="G701" s="2228"/>
      <c r="H701" s="2228"/>
      <c r="I701" s="2228"/>
      <c r="J701" s="2228"/>
      <c r="K701" s="2228"/>
      <c r="L701" s="2228"/>
      <c r="M701" s="2228"/>
    </row>
    <row r="702" spans="1:13" ht="15.75" customHeight="1">
      <c r="A702" s="2228"/>
      <c r="B702" s="2228"/>
      <c r="C702" s="2228"/>
      <c r="D702" s="2228"/>
      <c r="E702" s="2228"/>
      <c r="F702" s="2228"/>
      <c r="G702" s="2228"/>
      <c r="H702" s="2228"/>
      <c r="I702" s="2228"/>
      <c r="J702" s="2228"/>
      <c r="K702" s="2228"/>
      <c r="L702" s="2228"/>
      <c r="M702" s="2228"/>
    </row>
    <row r="703" spans="1:13" ht="15.75" customHeight="1">
      <c r="A703" s="2228"/>
      <c r="B703" s="2228"/>
      <c r="C703" s="2228"/>
      <c r="D703" s="2228"/>
      <c r="E703" s="2228"/>
      <c r="F703" s="2228"/>
      <c r="G703" s="2228"/>
      <c r="H703" s="2228"/>
      <c r="I703" s="2228"/>
      <c r="J703" s="2228"/>
      <c r="K703" s="2228"/>
      <c r="L703" s="2228"/>
      <c r="M703" s="2228"/>
    </row>
    <row r="704" spans="1:13" ht="15.75" customHeight="1">
      <c r="A704" s="2228"/>
      <c r="B704" s="2228"/>
      <c r="C704" s="2228"/>
      <c r="D704" s="2228"/>
      <c r="E704" s="2228"/>
      <c r="F704" s="2228"/>
      <c r="G704" s="2228"/>
      <c r="H704" s="2228"/>
      <c r="I704" s="2228"/>
      <c r="J704" s="2228"/>
      <c r="K704" s="2228"/>
      <c r="L704" s="2228"/>
      <c r="M704" s="2228"/>
    </row>
    <row r="705" spans="1:13" ht="15.75" customHeight="1">
      <c r="A705" s="2228"/>
      <c r="B705" s="2228"/>
      <c r="C705" s="2228"/>
      <c r="D705" s="2228"/>
      <c r="E705" s="2228"/>
      <c r="F705" s="2228"/>
      <c r="G705" s="2228"/>
      <c r="H705" s="2228"/>
      <c r="I705" s="2228"/>
      <c r="J705" s="2228"/>
      <c r="K705" s="2228"/>
      <c r="L705" s="2228"/>
      <c r="M705" s="2228"/>
    </row>
    <row r="706" spans="1:13" ht="15.75" customHeight="1">
      <c r="A706" s="2228"/>
      <c r="B706" s="2228"/>
      <c r="C706" s="2228"/>
      <c r="D706" s="2228"/>
      <c r="E706" s="2228"/>
      <c r="F706" s="2228"/>
      <c r="G706" s="2228"/>
      <c r="H706" s="2228"/>
      <c r="I706" s="2228"/>
      <c r="J706" s="2228"/>
      <c r="K706" s="2228"/>
      <c r="L706" s="2228"/>
      <c r="M706" s="2228"/>
    </row>
    <row r="707" spans="1:13" ht="15.75" customHeight="1">
      <c r="A707" s="2228"/>
      <c r="B707" s="2228"/>
      <c r="C707" s="2228"/>
      <c r="D707" s="2228"/>
      <c r="E707" s="2228"/>
      <c r="F707" s="2228"/>
      <c r="G707" s="2228"/>
      <c r="H707" s="2228"/>
      <c r="I707" s="2228"/>
      <c r="J707" s="2228"/>
      <c r="K707" s="2228"/>
      <c r="L707" s="2228"/>
      <c r="M707" s="2228"/>
    </row>
    <row r="708" spans="1:13" ht="15.75" customHeight="1">
      <c r="A708" s="2228"/>
      <c r="B708" s="2228"/>
      <c r="C708" s="2228"/>
      <c r="D708" s="2228"/>
      <c r="E708" s="2228"/>
      <c r="F708" s="2228"/>
      <c r="G708" s="2228"/>
      <c r="H708" s="2228"/>
      <c r="I708" s="2228"/>
      <c r="J708" s="2228"/>
      <c r="K708" s="2228"/>
      <c r="L708" s="2228"/>
      <c r="M708" s="2228"/>
    </row>
    <row r="709" spans="1:13" ht="15.75" customHeight="1">
      <c r="A709" s="2228"/>
      <c r="B709" s="2228"/>
      <c r="C709" s="2228"/>
      <c r="D709" s="2228"/>
      <c r="E709" s="2228"/>
      <c r="F709" s="2228"/>
      <c r="G709" s="2228"/>
      <c r="H709" s="2228"/>
      <c r="I709" s="2228"/>
      <c r="J709" s="2228"/>
      <c r="K709" s="2228"/>
      <c r="L709" s="2228"/>
      <c r="M709" s="2228"/>
    </row>
    <row r="710" spans="1:13" ht="15.75" customHeight="1">
      <c r="A710" s="2228"/>
      <c r="B710" s="2228"/>
      <c r="C710" s="2228"/>
      <c r="D710" s="2228"/>
      <c r="E710" s="2228"/>
      <c r="F710" s="2228"/>
      <c r="G710" s="2228"/>
      <c r="H710" s="2228"/>
      <c r="I710" s="2228"/>
      <c r="J710" s="2228"/>
      <c r="K710" s="2228"/>
      <c r="L710" s="2228"/>
      <c r="M710" s="2228"/>
    </row>
    <row r="711" spans="1:13" ht="15.75" customHeight="1">
      <c r="A711" s="2228"/>
      <c r="B711" s="2228"/>
      <c r="C711" s="2228"/>
      <c r="D711" s="2228"/>
      <c r="E711" s="2228"/>
      <c r="F711" s="2228"/>
      <c r="G711" s="2228"/>
      <c r="H711" s="2228"/>
      <c r="I711" s="2228"/>
      <c r="J711" s="2228"/>
      <c r="K711" s="2228"/>
      <c r="L711" s="2228"/>
      <c r="M711" s="2228"/>
    </row>
    <row r="712" spans="1:13" ht="15.75" customHeight="1">
      <c r="A712" s="2228"/>
      <c r="B712" s="2228"/>
      <c r="C712" s="2228"/>
      <c r="D712" s="2228"/>
      <c r="E712" s="2228"/>
      <c r="F712" s="2228"/>
      <c r="G712" s="2228"/>
      <c r="H712" s="2228"/>
      <c r="I712" s="2228"/>
      <c r="J712" s="2228"/>
      <c r="K712" s="2228"/>
      <c r="L712" s="2228"/>
      <c r="M712" s="2228"/>
    </row>
    <row r="713" spans="1:13" ht="15.75" customHeight="1">
      <c r="A713" s="2228"/>
      <c r="B713" s="2228"/>
      <c r="C713" s="2228"/>
      <c r="D713" s="2228"/>
      <c r="E713" s="2228"/>
      <c r="F713" s="2228"/>
      <c r="G713" s="2228"/>
      <c r="H713" s="2228"/>
      <c r="I713" s="2228"/>
      <c r="J713" s="2228"/>
      <c r="K713" s="2228"/>
      <c r="L713" s="2228"/>
      <c r="M713" s="2228"/>
    </row>
    <row r="714" spans="1:13" ht="15.75" customHeight="1">
      <c r="A714" s="2228"/>
      <c r="B714" s="2228"/>
      <c r="C714" s="2228"/>
      <c r="D714" s="2228"/>
      <c r="E714" s="2228"/>
      <c r="F714" s="2228"/>
      <c r="G714" s="2228"/>
      <c r="H714" s="2228"/>
      <c r="I714" s="2228"/>
      <c r="J714" s="2228"/>
      <c r="K714" s="2228"/>
      <c r="L714" s="2228"/>
      <c r="M714" s="2228"/>
    </row>
    <row r="715" spans="1:13" ht="15.75" customHeight="1">
      <c r="A715" s="2228"/>
      <c r="B715" s="2228"/>
      <c r="C715" s="2228"/>
      <c r="D715" s="2228"/>
      <c r="E715" s="2228"/>
      <c r="F715" s="2228"/>
      <c r="G715" s="2228"/>
      <c r="H715" s="2228"/>
      <c r="I715" s="2228"/>
      <c r="J715" s="2228"/>
      <c r="K715" s="2228"/>
      <c r="L715" s="2228"/>
      <c r="M715" s="2228"/>
    </row>
    <row r="716" spans="1:13" ht="15.75" customHeight="1">
      <c r="A716" s="2228"/>
      <c r="B716" s="2228"/>
      <c r="C716" s="2228"/>
      <c r="D716" s="2228"/>
      <c r="E716" s="2228"/>
      <c r="F716" s="2228"/>
      <c r="G716" s="2228"/>
      <c r="H716" s="2228"/>
      <c r="I716" s="2228"/>
      <c r="J716" s="2228"/>
      <c r="K716" s="2228"/>
      <c r="L716" s="2228"/>
      <c r="M716" s="2228"/>
    </row>
    <row r="717" spans="1:13" ht="15.75" customHeight="1">
      <c r="A717" s="2228"/>
      <c r="B717" s="2228"/>
      <c r="C717" s="2228"/>
      <c r="D717" s="2228"/>
      <c r="E717" s="2228"/>
      <c r="F717" s="2228"/>
      <c r="G717" s="2228"/>
      <c r="H717" s="2228"/>
      <c r="I717" s="2228"/>
      <c r="J717" s="2228"/>
      <c r="K717" s="2228"/>
      <c r="L717" s="2228"/>
      <c r="M717" s="2228"/>
    </row>
    <row r="718" spans="1:13" ht="15.75" customHeight="1">
      <c r="A718" s="2228"/>
      <c r="B718" s="2228"/>
      <c r="C718" s="2228"/>
      <c r="D718" s="2228"/>
      <c r="E718" s="2228"/>
      <c r="F718" s="2228"/>
      <c r="G718" s="2228"/>
      <c r="H718" s="2228"/>
      <c r="I718" s="2228"/>
      <c r="J718" s="2228"/>
      <c r="K718" s="2228"/>
      <c r="L718" s="2228"/>
      <c r="M718" s="2228"/>
    </row>
    <row r="719" spans="1:13" ht="15.75" customHeight="1">
      <c r="A719" s="2228"/>
      <c r="B719" s="2228"/>
      <c r="C719" s="2228"/>
      <c r="D719" s="2228"/>
      <c r="E719" s="2228"/>
      <c r="F719" s="2228"/>
      <c r="G719" s="2228"/>
      <c r="H719" s="2228"/>
      <c r="I719" s="2228"/>
      <c r="J719" s="2228"/>
      <c r="K719" s="2228"/>
      <c r="L719" s="2228"/>
      <c r="M719" s="2228"/>
    </row>
    <row r="720" spans="1:13" ht="15.75" customHeight="1">
      <c r="A720" s="2228"/>
      <c r="B720" s="2228"/>
      <c r="C720" s="2228"/>
      <c r="D720" s="2228"/>
      <c r="E720" s="2228"/>
      <c r="F720" s="2228"/>
      <c r="G720" s="2228"/>
      <c r="H720" s="2228"/>
      <c r="I720" s="2228"/>
      <c r="J720" s="2228"/>
      <c r="K720" s="2228"/>
      <c r="L720" s="2228"/>
      <c r="M720" s="2228"/>
    </row>
    <row r="721" spans="1:13" ht="15.75" customHeight="1">
      <c r="A721" s="2228"/>
      <c r="B721" s="2228"/>
      <c r="C721" s="2228"/>
      <c r="D721" s="2228"/>
      <c r="E721" s="2228"/>
      <c r="F721" s="2228"/>
      <c r="G721" s="2228"/>
      <c r="H721" s="2228"/>
      <c r="I721" s="2228"/>
      <c r="J721" s="2228"/>
      <c r="K721" s="2228"/>
      <c r="L721" s="2228"/>
      <c r="M721" s="2228"/>
    </row>
    <row r="722" spans="1:13" ht="15.75" customHeight="1">
      <c r="A722" s="2228"/>
      <c r="B722" s="2228"/>
      <c r="C722" s="2228"/>
      <c r="D722" s="2228"/>
      <c r="E722" s="2228"/>
      <c r="F722" s="2228"/>
      <c r="G722" s="2228"/>
      <c r="H722" s="2228"/>
      <c r="I722" s="2228"/>
      <c r="J722" s="2228"/>
      <c r="K722" s="2228"/>
      <c r="L722" s="2228"/>
      <c r="M722" s="2228"/>
    </row>
    <row r="723" spans="1:13" ht="15.75" customHeight="1">
      <c r="A723" s="2228"/>
      <c r="B723" s="2228"/>
      <c r="C723" s="2228"/>
      <c r="D723" s="2228"/>
      <c r="E723" s="2228"/>
      <c r="F723" s="2228"/>
      <c r="G723" s="2228"/>
      <c r="H723" s="2228"/>
      <c r="I723" s="2228"/>
      <c r="J723" s="2228"/>
      <c r="K723" s="2228"/>
      <c r="L723" s="2228"/>
      <c r="M723" s="2228"/>
    </row>
    <row r="724" spans="1:13" ht="15.75" customHeight="1">
      <c r="A724" s="2228"/>
      <c r="B724" s="2228"/>
      <c r="C724" s="2228"/>
      <c r="D724" s="2228"/>
      <c r="E724" s="2228"/>
      <c r="F724" s="2228"/>
      <c r="G724" s="2228"/>
      <c r="H724" s="2228"/>
      <c r="I724" s="2228"/>
      <c r="J724" s="2228"/>
      <c r="K724" s="2228"/>
      <c r="L724" s="2228"/>
      <c r="M724" s="2228"/>
    </row>
    <row r="725" spans="1:13" ht="15.75" customHeight="1">
      <c r="A725" s="2228"/>
      <c r="B725" s="2228"/>
      <c r="C725" s="2228"/>
      <c r="D725" s="2228"/>
      <c r="E725" s="2228"/>
      <c r="F725" s="2228"/>
      <c r="G725" s="2228"/>
      <c r="H725" s="2228"/>
      <c r="I725" s="2228"/>
      <c r="J725" s="2228"/>
      <c r="K725" s="2228"/>
      <c r="L725" s="2228"/>
      <c r="M725" s="2228"/>
    </row>
    <row r="726" spans="1:13" ht="15.75" customHeight="1">
      <c r="A726" s="2228"/>
      <c r="B726" s="2228"/>
      <c r="C726" s="2228"/>
      <c r="D726" s="2228"/>
      <c r="E726" s="2228"/>
      <c r="F726" s="2228"/>
      <c r="G726" s="2228"/>
      <c r="H726" s="2228"/>
      <c r="I726" s="2228"/>
      <c r="J726" s="2228"/>
      <c r="K726" s="2228"/>
      <c r="L726" s="2228"/>
      <c r="M726" s="2228"/>
    </row>
    <row r="727" spans="1:13" ht="15.75" customHeight="1">
      <c r="A727" s="2228"/>
      <c r="B727" s="2228"/>
      <c r="C727" s="2228"/>
      <c r="D727" s="2228"/>
      <c r="E727" s="2228"/>
      <c r="F727" s="2228"/>
      <c r="G727" s="2228"/>
      <c r="H727" s="2228"/>
      <c r="I727" s="2228"/>
      <c r="J727" s="2228"/>
      <c r="K727" s="2228"/>
      <c r="L727" s="2228"/>
      <c r="M727" s="2228"/>
    </row>
    <row r="728" spans="1:13" ht="15.75" customHeight="1">
      <c r="A728" s="2228"/>
      <c r="B728" s="2228"/>
      <c r="C728" s="2228"/>
      <c r="D728" s="2228"/>
      <c r="E728" s="2228"/>
      <c r="F728" s="2228"/>
      <c r="G728" s="2228"/>
      <c r="H728" s="2228"/>
      <c r="I728" s="2228"/>
      <c r="J728" s="2228"/>
      <c r="K728" s="2228"/>
      <c r="L728" s="2228"/>
      <c r="M728" s="2228"/>
    </row>
    <row r="729" spans="1:13" ht="15.75" customHeight="1">
      <c r="A729" s="2228"/>
      <c r="B729" s="2228"/>
      <c r="C729" s="2228"/>
      <c r="D729" s="2228"/>
      <c r="E729" s="2228"/>
      <c r="F729" s="2228"/>
      <c r="G729" s="2228"/>
      <c r="H729" s="2228"/>
      <c r="I729" s="2228"/>
      <c r="J729" s="2228"/>
      <c r="K729" s="2228"/>
      <c r="L729" s="2228"/>
      <c r="M729" s="2228"/>
    </row>
    <row r="730" spans="1:13" ht="15.75" customHeight="1">
      <c r="A730" s="2228"/>
      <c r="B730" s="2228"/>
      <c r="C730" s="2228"/>
      <c r="D730" s="2228"/>
      <c r="E730" s="2228"/>
      <c r="F730" s="2228"/>
      <c r="G730" s="2228"/>
      <c r="H730" s="2228"/>
      <c r="I730" s="2228"/>
      <c r="J730" s="2228"/>
      <c r="K730" s="2228"/>
      <c r="L730" s="2228"/>
      <c r="M730" s="2228"/>
    </row>
    <row r="731" spans="1:13" ht="15.75" customHeight="1">
      <c r="A731" s="2228"/>
      <c r="B731" s="2228"/>
      <c r="C731" s="2228"/>
      <c r="D731" s="2228"/>
      <c r="E731" s="2228"/>
      <c r="F731" s="2228"/>
      <c r="G731" s="2228"/>
      <c r="H731" s="2228"/>
      <c r="I731" s="2228"/>
      <c r="J731" s="2228"/>
      <c r="K731" s="2228"/>
      <c r="L731" s="2228"/>
      <c r="M731" s="2228"/>
    </row>
    <row r="732" spans="1:13" ht="15.75" customHeight="1">
      <c r="A732" s="2228"/>
      <c r="B732" s="2228"/>
      <c r="C732" s="2228"/>
      <c r="D732" s="2228"/>
      <c r="E732" s="2228"/>
      <c r="F732" s="2228"/>
      <c r="G732" s="2228"/>
      <c r="H732" s="2228"/>
      <c r="I732" s="2228"/>
      <c r="J732" s="2228"/>
      <c r="K732" s="2228"/>
      <c r="L732" s="2228"/>
      <c r="M732" s="2228"/>
    </row>
    <row r="733" spans="1:13" ht="15.75" customHeight="1">
      <c r="A733" s="2228"/>
      <c r="B733" s="2228"/>
      <c r="C733" s="2228"/>
      <c r="D733" s="2228"/>
      <c r="E733" s="2228"/>
      <c r="F733" s="2228"/>
      <c r="G733" s="2228"/>
      <c r="H733" s="2228"/>
      <c r="I733" s="2228"/>
      <c r="J733" s="2228"/>
      <c r="K733" s="2228"/>
      <c r="L733" s="2228"/>
      <c r="M733" s="2228"/>
    </row>
    <row r="734" spans="1:13" ht="15.75" customHeight="1">
      <c r="A734" s="2228"/>
      <c r="B734" s="2228"/>
      <c r="C734" s="2228"/>
      <c r="D734" s="2228"/>
      <c r="E734" s="2228"/>
      <c r="F734" s="2228"/>
      <c r="G734" s="2228"/>
      <c r="H734" s="2228"/>
      <c r="I734" s="2228"/>
      <c r="J734" s="2228"/>
      <c r="K734" s="2228"/>
      <c r="L734" s="2228"/>
      <c r="M734" s="2228"/>
    </row>
    <row r="735" spans="1:13" ht="15.75" customHeight="1">
      <c r="A735" s="2228"/>
      <c r="B735" s="2228"/>
      <c r="C735" s="2228"/>
      <c r="D735" s="2228"/>
      <c r="E735" s="2228"/>
      <c r="F735" s="2228"/>
      <c r="G735" s="2228"/>
      <c r="H735" s="2228"/>
      <c r="I735" s="2228"/>
      <c r="J735" s="2228"/>
      <c r="K735" s="2228"/>
      <c r="L735" s="2228"/>
      <c r="M735" s="2228"/>
    </row>
    <row r="736" spans="1:13" ht="15.75" customHeight="1">
      <c r="A736" s="2228"/>
      <c r="B736" s="2228"/>
      <c r="C736" s="2228"/>
      <c r="D736" s="2228"/>
      <c r="E736" s="2228"/>
      <c r="F736" s="2228"/>
      <c r="G736" s="2228"/>
      <c r="H736" s="2228"/>
      <c r="I736" s="2228"/>
      <c r="J736" s="2228"/>
      <c r="K736" s="2228"/>
      <c r="L736" s="2228"/>
      <c r="M736" s="2228"/>
    </row>
    <row r="737" spans="1:13" ht="15.75" customHeight="1">
      <c r="A737" s="2228"/>
      <c r="B737" s="2228"/>
      <c r="C737" s="2228"/>
      <c r="D737" s="2228"/>
      <c r="E737" s="2228"/>
      <c r="F737" s="2228"/>
      <c r="G737" s="2228"/>
      <c r="H737" s="2228"/>
      <c r="I737" s="2228"/>
      <c r="J737" s="2228"/>
      <c r="K737" s="2228"/>
      <c r="L737" s="2228"/>
      <c r="M737" s="2228"/>
    </row>
    <row r="738" spans="1:13" ht="15.75" customHeight="1">
      <c r="A738" s="2228"/>
      <c r="B738" s="2228"/>
      <c r="C738" s="2228"/>
      <c r="D738" s="2228"/>
      <c r="E738" s="2228"/>
      <c r="F738" s="2228"/>
      <c r="G738" s="2228"/>
      <c r="H738" s="2228"/>
      <c r="I738" s="2228"/>
      <c r="J738" s="2228"/>
      <c r="K738" s="2228"/>
      <c r="L738" s="2228"/>
      <c r="M738" s="2228"/>
    </row>
    <row r="739" spans="1:13" ht="15.75" customHeight="1">
      <c r="A739" s="2228"/>
      <c r="B739" s="2228"/>
      <c r="C739" s="2228"/>
      <c r="D739" s="2228"/>
      <c r="E739" s="2228"/>
      <c r="F739" s="2228"/>
      <c r="G739" s="2228"/>
      <c r="H739" s="2228"/>
      <c r="I739" s="2228"/>
      <c r="J739" s="2228"/>
      <c r="K739" s="2228"/>
      <c r="L739" s="2228"/>
      <c r="M739" s="2228"/>
    </row>
    <row r="740" spans="1:13" ht="15.75" customHeight="1">
      <c r="A740" s="2228"/>
      <c r="B740" s="2228"/>
      <c r="C740" s="2228"/>
      <c r="D740" s="2228"/>
      <c r="E740" s="2228"/>
      <c r="F740" s="2228"/>
      <c r="G740" s="2228"/>
      <c r="H740" s="2228"/>
      <c r="I740" s="2228"/>
      <c r="J740" s="2228"/>
      <c r="K740" s="2228"/>
      <c r="L740" s="2228"/>
      <c r="M740" s="2228"/>
    </row>
    <row r="741" spans="1:13" ht="15.75" customHeight="1">
      <c r="A741" s="2228"/>
      <c r="B741" s="2228"/>
      <c r="C741" s="2228"/>
      <c r="D741" s="2228"/>
      <c r="E741" s="2228"/>
      <c r="F741" s="2228"/>
      <c r="G741" s="2228"/>
      <c r="H741" s="2228"/>
      <c r="I741" s="2228"/>
      <c r="J741" s="2228"/>
      <c r="K741" s="2228"/>
      <c r="L741" s="2228"/>
      <c r="M741" s="2228"/>
    </row>
    <row r="742" spans="1:13" ht="15.75" customHeight="1">
      <c r="A742" s="2228"/>
      <c r="B742" s="2228"/>
      <c r="C742" s="2228"/>
      <c r="D742" s="2228"/>
      <c r="E742" s="2228"/>
      <c r="F742" s="2228"/>
      <c r="G742" s="2228"/>
      <c r="H742" s="2228"/>
      <c r="I742" s="2228"/>
      <c r="J742" s="2228"/>
      <c r="K742" s="2228"/>
      <c r="L742" s="2228"/>
      <c r="M742" s="2228"/>
    </row>
    <row r="743" spans="1:13" ht="15.75" customHeight="1">
      <c r="A743" s="2228"/>
      <c r="B743" s="2228"/>
      <c r="C743" s="2228"/>
      <c r="D743" s="2228"/>
      <c r="E743" s="2228"/>
      <c r="F743" s="2228"/>
      <c r="G743" s="2228"/>
      <c r="H743" s="2228"/>
      <c r="I743" s="2228"/>
      <c r="J743" s="2228"/>
      <c r="K743" s="2228"/>
      <c r="L743" s="2228"/>
      <c r="M743" s="2228"/>
    </row>
    <row r="744" spans="1:13" ht="15.75" customHeight="1">
      <c r="A744" s="2228"/>
      <c r="B744" s="2228"/>
      <c r="C744" s="2228"/>
      <c r="D744" s="2228"/>
      <c r="E744" s="2228"/>
      <c r="F744" s="2228"/>
      <c r="G744" s="2228"/>
      <c r="H744" s="2228"/>
      <c r="I744" s="2228"/>
      <c r="J744" s="2228"/>
      <c r="K744" s="2228"/>
      <c r="L744" s="2228"/>
      <c r="M744" s="2228"/>
    </row>
    <row r="745" spans="1:13" ht="15.75" customHeight="1">
      <c r="A745" s="2228"/>
      <c r="B745" s="2228"/>
      <c r="C745" s="2228"/>
      <c r="D745" s="2228"/>
      <c r="E745" s="2228"/>
      <c r="F745" s="2228"/>
      <c r="G745" s="2228"/>
      <c r="H745" s="2228"/>
      <c r="I745" s="2228"/>
      <c r="J745" s="2228"/>
      <c r="K745" s="2228"/>
      <c r="L745" s="2228"/>
      <c r="M745" s="2228"/>
    </row>
    <row r="746" spans="1:13" ht="15.75" customHeight="1">
      <c r="A746" s="2228"/>
      <c r="B746" s="2228"/>
      <c r="C746" s="2228"/>
      <c r="D746" s="2228"/>
      <c r="E746" s="2228"/>
      <c r="F746" s="2228"/>
      <c r="G746" s="2228"/>
      <c r="H746" s="2228"/>
      <c r="I746" s="2228"/>
      <c r="J746" s="2228"/>
      <c r="K746" s="2228"/>
      <c r="L746" s="2228"/>
      <c r="M746" s="2228"/>
    </row>
    <row r="747" spans="1:13" ht="15.75" customHeight="1">
      <c r="A747" s="2228"/>
      <c r="B747" s="2228"/>
      <c r="C747" s="2228"/>
      <c r="D747" s="2228"/>
      <c r="E747" s="2228"/>
      <c r="F747" s="2228"/>
      <c r="G747" s="2228"/>
      <c r="H747" s="2228"/>
      <c r="I747" s="2228"/>
      <c r="J747" s="2228"/>
      <c r="K747" s="2228"/>
      <c r="L747" s="2228"/>
      <c r="M747" s="2228"/>
    </row>
    <row r="748" spans="1:13" ht="15.75" customHeight="1">
      <c r="A748" s="2228"/>
      <c r="B748" s="2228"/>
      <c r="C748" s="2228"/>
      <c r="D748" s="2228"/>
      <c r="E748" s="2228"/>
      <c r="F748" s="2228"/>
      <c r="G748" s="2228"/>
      <c r="H748" s="2228"/>
      <c r="I748" s="2228"/>
      <c r="J748" s="2228"/>
      <c r="K748" s="2228"/>
      <c r="L748" s="2228"/>
      <c r="M748" s="2228"/>
    </row>
    <row r="749" spans="1:13" ht="15.75" customHeight="1">
      <c r="A749" s="2228"/>
      <c r="B749" s="2228"/>
      <c r="C749" s="2228"/>
      <c r="D749" s="2228"/>
      <c r="E749" s="2228"/>
      <c r="F749" s="2228"/>
      <c r="G749" s="2228"/>
      <c r="H749" s="2228"/>
      <c r="I749" s="2228"/>
      <c r="J749" s="2228"/>
      <c r="K749" s="2228"/>
      <c r="L749" s="2228"/>
      <c r="M749" s="2228"/>
    </row>
    <row r="750" spans="1:13" ht="15.75" customHeight="1">
      <c r="A750" s="2228"/>
      <c r="B750" s="2228"/>
      <c r="C750" s="2228"/>
      <c r="D750" s="2228"/>
      <c r="E750" s="2228"/>
      <c r="F750" s="2228"/>
      <c r="G750" s="2228"/>
      <c r="H750" s="2228"/>
      <c r="I750" s="2228"/>
      <c r="J750" s="2228"/>
      <c r="K750" s="2228"/>
      <c r="L750" s="2228"/>
      <c r="M750" s="2228"/>
    </row>
    <row r="751" spans="1:13" ht="15.75" customHeight="1">
      <c r="A751" s="2228"/>
      <c r="B751" s="2228"/>
      <c r="C751" s="2228"/>
      <c r="D751" s="2228"/>
      <c r="E751" s="2228"/>
      <c r="F751" s="2228"/>
      <c r="G751" s="2228"/>
      <c r="H751" s="2228"/>
      <c r="I751" s="2228"/>
      <c r="J751" s="2228"/>
      <c r="K751" s="2228"/>
      <c r="L751" s="2228"/>
      <c r="M751" s="2228"/>
    </row>
    <row r="752" spans="1:13" ht="15.75" customHeight="1">
      <c r="A752" s="2228"/>
      <c r="B752" s="2228"/>
      <c r="C752" s="2228"/>
      <c r="D752" s="2228"/>
      <c r="E752" s="2228"/>
      <c r="F752" s="2228"/>
      <c r="G752" s="2228"/>
      <c r="H752" s="2228"/>
      <c r="I752" s="2228"/>
      <c r="J752" s="2228"/>
      <c r="K752" s="2228"/>
      <c r="L752" s="2228"/>
      <c r="M752" s="2228"/>
    </row>
    <row r="753" spans="1:13" ht="15.75" customHeight="1">
      <c r="A753" s="2228"/>
      <c r="B753" s="2228"/>
      <c r="C753" s="2228"/>
      <c r="D753" s="2228"/>
      <c r="E753" s="2228"/>
      <c r="F753" s="2228"/>
      <c r="G753" s="2228"/>
      <c r="H753" s="2228"/>
      <c r="I753" s="2228"/>
      <c r="J753" s="2228"/>
      <c r="K753" s="2228"/>
      <c r="L753" s="2228"/>
      <c r="M753" s="2228"/>
    </row>
    <row r="754" spans="1:13" ht="15.75" customHeight="1">
      <c r="A754" s="2228"/>
      <c r="B754" s="2228"/>
      <c r="C754" s="2228"/>
      <c r="D754" s="2228"/>
      <c r="E754" s="2228"/>
      <c r="F754" s="2228"/>
      <c r="G754" s="2228"/>
      <c r="H754" s="2228"/>
      <c r="I754" s="2228"/>
      <c r="J754" s="2228"/>
      <c r="K754" s="2228"/>
      <c r="L754" s="2228"/>
      <c r="M754" s="2228"/>
    </row>
    <row r="755" spans="1:13" ht="15.75" customHeight="1">
      <c r="A755" s="2228"/>
      <c r="B755" s="2228"/>
      <c r="C755" s="2228"/>
      <c r="D755" s="2228"/>
      <c r="E755" s="2228"/>
      <c r="F755" s="2228"/>
      <c r="G755" s="2228"/>
      <c r="H755" s="2228"/>
      <c r="I755" s="2228"/>
      <c r="J755" s="2228"/>
      <c r="K755" s="2228"/>
      <c r="L755" s="2228"/>
      <c r="M755" s="2228"/>
    </row>
    <row r="756" spans="1:13" ht="15.75" customHeight="1">
      <c r="A756" s="2228"/>
      <c r="B756" s="2228"/>
      <c r="C756" s="2228"/>
      <c r="D756" s="2228"/>
      <c r="E756" s="2228"/>
      <c r="F756" s="2228"/>
      <c r="G756" s="2228"/>
      <c r="H756" s="2228"/>
      <c r="I756" s="2228"/>
      <c r="J756" s="2228"/>
      <c r="K756" s="2228"/>
      <c r="L756" s="2228"/>
      <c r="M756" s="2228"/>
    </row>
    <row r="757" spans="1:13" ht="15.75" customHeight="1">
      <c r="A757" s="2228"/>
      <c r="B757" s="2228"/>
      <c r="C757" s="2228"/>
      <c r="D757" s="2228"/>
      <c r="E757" s="2228"/>
      <c r="F757" s="2228"/>
      <c r="G757" s="2228"/>
      <c r="H757" s="2228"/>
      <c r="I757" s="2228"/>
      <c r="J757" s="2228"/>
      <c r="K757" s="2228"/>
      <c r="L757" s="2228"/>
      <c r="M757" s="2228"/>
    </row>
    <row r="758" spans="1:13" ht="15.75" customHeight="1">
      <c r="A758" s="2228"/>
      <c r="B758" s="2228"/>
      <c r="C758" s="2228"/>
      <c r="D758" s="2228"/>
      <c r="E758" s="2228"/>
      <c r="F758" s="2228"/>
      <c r="G758" s="2228"/>
      <c r="H758" s="2228"/>
      <c r="I758" s="2228"/>
      <c r="J758" s="2228"/>
      <c r="K758" s="2228"/>
      <c r="L758" s="2228"/>
      <c r="M758" s="2228"/>
    </row>
    <row r="759" spans="1:13" ht="15.75" customHeight="1">
      <c r="A759" s="2228"/>
      <c r="B759" s="2228"/>
      <c r="C759" s="2228"/>
      <c r="D759" s="2228"/>
      <c r="E759" s="2228"/>
      <c r="F759" s="2228"/>
      <c r="G759" s="2228"/>
      <c r="H759" s="2228"/>
      <c r="I759" s="2228"/>
      <c r="J759" s="2228"/>
      <c r="K759" s="2228"/>
      <c r="L759" s="2228"/>
      <c r="M759" s="2228"/>
    </row>
    <row r="760" spans="1:13" ht="15.75" customHeight="1">
      <c r="A760" s="2228"/>
      <c r="B760" s="2228"/>
      <c r="C760" s="2228"/>
      <c r="D760" s="2228"/>
      <c r="E760" s="2228"/>
      <c r="F760" s="2228"/>
      <c r="G760" s="2228"/>
      <c r="H760" s="2228"/>
      <c r="I760" s="2228"/>
      <c r="J760" s="2228"/>
      <c r="K760" s="2228"/>
      <c r="L760" s="2228"/>
      <c r="M760" s="2228"/>
    </row>
    <row r="761" spans="1:13" ht="15.75" customHeight="1">
      <c r="A761" s="2228"/>
      <c r="B761" s="2228"/>
      <c r="C761" s="2228"/>
      <c r="D761" s="2228"/>
      <c r="E761" s="2228"/>
      <c r="F761" s="2228"/>
      <c r="G761" s="2228"/>
      <c r="H761" s="2228"/>
      <c r="I761" s="2228"/>
      <c r="J761" s="2228"/>
      <c r="K761" s="2228"/>
      <c r="L761" s="2228"/>
      <c r="M761" s="2228"/>
    </row>
    <row r="762" spans="1:13" ht="15.75" customHeight="1">
      <c r="A762" s="2228"/>
      <c r="B762" s="2228"/>
      <c r="C762" s="2228"/>
      <c r="D762" s="2228"/>
      <c r="E762" s="2228"/>
      <c r="F762" s="2228"/>
      <c r="G762" s="2228"/>
      <c r="H762" s="2228"/>
      <c r="I762" s="2228"/>
      <c r="J762" s="2228"/>
      <c r="K762" s="2228"/>
      <c r="L762" s="2228"/>
      <c r="M762" s="2228"/>
    </row>
    <row r="763" spans="1:13" ht="15.75" customHeight="1">
      <c r="A763" s="2228"/>
      <c r="B763" s="2228"/>
      <c r="C763" s="2228"/>
      <c r="D763" s="2228"/>
      <c r="E763" s="2228"/>
      <c r="F763" s="2228"/>
      <c r="G763" s="2228"/>
      <c r="H763" s="2228"/>
      <c r="I763" s="2228"/>
      <c r="J763" s="2228"/>
      <c r="K763" s="2228"/>
      <c r="L763" s="2228"/>
      <c r="M763" s="2228"/>
    </row>
    <row r="764" spans="1:13" ht="15.75" customHeight="1">
      <c r="A764" s="2228"/>
      <c r="B764" s="2228"/>
      <c r="C764" s="2228"/>
      <c r="D764" s="2228"/>
      <c r="E764" s="2228"/>
      <c r="F764" s="2228"/>
      <c r="G764" s="2228"/>
      <c r="H764" s="2228"/>
      <c r="I764" s="2228"/>
      <c r="J764" s="2228"/>
      <c r="K764" s="2228"/>
      <c r="L764" s="2228"/>
      <c r="M764" s="2228"/>
    </row>
    <row r="765" spans="1:13" ht="15.75" customHeight="1">
      <c r="A765" s="2228"/>
      <c r="B765" s="2228"/>
      <c r="C765" s="2228"/>
      <c r="D765" s="2228"/>
      <c r="E765" s="2228"/>
      <c r="F765" s="2228"/>
      <c r="G765" s="2228"/>
      <c r="H765" s="2228"/>
      <c r="I765" s="2228"/>
      <c r="J765" s="2228"/>
      <c r="K765" s="2228"/>
      <c r="L765" s="2228"/>
      <c r="M765" s="2228"/>
    </row>
    <row r="766" spans="1:13" ht="15.75" customHeight="1">
      <c r="A766" s="2228"/>
      <c r="B766" s="2228"/>
      <c r="C766" s="2228"/>
      <c r="D766" s="2228"/>
      <c r="E766" s="2228"/>
      <c r="F766" s="2228"/>
      <c r="G766" s="2228"/>
      <c r="H766" s="2228"/>
      <c r="I766" s="2228"/>
      <c r="J766" s="2228"/>
      <c r="K766" s="2228"/>
      <c r="L766" s="2228"/>
      <c r="M766" s="2228"/>
    </row>
    <row r="767" spans="1:13" ht="15.75" customHeight="1">
      <c r="A767" s="2228"/>
      <c r="B767" s="2228"/>
      <c r="C767" s="2228"/>
      <c r="D767" s="2228"/>
      <c r="E767" s="2228"/>
      <c r="F767" s="2228"/>
      <c r="G767" s="2228"/>
      <c r="H767" s="2228"/>
      <c r="I767" s="2228"/>
      <c r="J767" s="2228"/>
      <c r="K767" s="2228"/>
      <c r="L767" s="2228"/>
      <c r="M767" s="2228"/>
    </row>
    <row r="768" spans="1:13" ht="15.75" customHeight="1">
      <c r="A768" s="2228"/>
      <c r="B768" s="2228"/>
      <c r="C768" s="2228"/>
      <c r="D768" s="2228"/>
      <c r="E768" s="2228"/>
      <c r="F768" s="2228"/>
      <c r="G768" s="2228"/>
      <c r="H768" s="2228"/>
      <c r="I768" s="2228"/>
      <c r="J768" s="2228"/>
      <c r="K768" s="2228"/>
      <c r="L768" s="2228"/>
      <c r="M768" s="2228"/>
    </row>
    <row r="769" spans="1:13" ht="15.75" customHeight="1">
      <c r="A769" s="2228"/>
      <c r="B769" s="2228"/>
      <c r="C769" s="2228"/>
      <c r="D769" s="2228"/>
      <c r="E769" s="2228"/>
      <c r="F769" s="2228"/>
      <c r="G769" s="2228"/>
      <c r="H769" s="2228"/>
      <c r="I769" s="2228"/>
      <c r="J769" s="2228"/>
      <c r="K769" s="2228"/>
      <c r="L769" s="2228"/>
      <c r="M769" s="2228"/>
    </row>
    <row r="770" spans="1:13" ht="15.75" customHeight="1">
      <c r="A770" s="2228"/>
      <c r="B770" s="2228"/>
      <c r="C770" s="2228"/>
      <c r="D770" s="2228"/>
      <c r="E770" s="2228"/>
      <c r="F770" s="2228"/>
      <c r="G770" s="2228"/>
      <c r="H770" s="2228"/>
      <c r="I770" s="2228"/>
      <c r="J770" s="2228"/>
      <c r="K770" s="2228"/>
      <c r="L770" s="2228"/>
      <c r="M770" s="2228"/>
    </row>
    <row r="771" spans="1:13" ht="15.75" customHeight="1">
      <c r="A771" s="2228"/>
      <c r="B771" s="2228"/>
      <c r="C771" s="2228"/>
      <c r="D771" s="2228"/>
      <c r="E771" s="2228"/>
      <c r="F771" s="2228"/>
      <c r="G771" s="2228"/>
      <c r="H771" s="2228"/>
      <c r="I771" s="2228"/>
      <c r="J771" s="2228"/>
      <c r="K771" s="2228"/>
      <c r="L771" s="2228"/>
      <c r="M771" s="2228"/>
    </row>
    <row r="772" spans="1:13" ht="15.75" customHeight="1">
      <c r="A772" s="2228"/>
      <c r="B772" s="2228"/>
      <c r="C772" s="2228"/>
      <c r="D772" s="2228"/>
      <c r="E772" s="2228"/>
      <c r="F772" s="2228"/>
      <c r="G772" s="2228"/>
      <c r="H772" s="2228"/>
      <c r="I772" s="2228"/>
      <c r="J772" s="2228"/>
      <c r="K772" s="2228"/>
      <c r="L772" s="2228"/>
      <c r="M772" s="2228"/>
    </row>
    <row r="773" spans="1:13" ht="15.75" customHeight="1">
      <c r="A773" s="2228"/>
      <c r="B773" s="2228"/>
      <c r="C773" s="2228"/>
      <c r="D773" s="2228"/>
      <c r="E773" s="2228"/>
      <c r="F773" s="2228"/>
      <c r="G773" s="2228"/>
      <c r="H773" s="2228"/>
      <c r="I773" s="2228"/>
      <c r="J773" s="2228"/>
      <c r="K773" s="2228"/>
      <c r="L773" s="2228"/>
      <c r="M773" s="2228"/>
    </row>
    <row r="774" spans="1:13" ht="15.75" customHeight="1">
      <c r="A774" s="2228"/>
      <c r="B774" s="2228"/>
      <c r="C774" s="2228"/>
      <c r="D774" s="2228"/>
      <c r="E774" s="2228"/>
      <c r="F774" s="2228"/>
      <c r="G774" s="2228"/>
      <c r="H774" s="2228"/>
      <c r="I774" s="2228"/>
      <c r="J774" s="2228"/>
      <c r="K774" s="2228"/>
      <c r="L774" s="2228"/>
      <c r="M774" s="2228"/>
    </row>
    <row r="775" spans="1:13" ht="15.75" customHeight="1">
      <c r="A775" s="2228"/>
      <c r="B775" s="2228"/>
      <c r="C775" s="2228"/>
      <c r="D775" s="2228"/>
      <c r="E775" s="2228"/>
      <c r="F775" s="2228"/>
      <c r="G775" s="2228"/>
      <c r="H775" s="2228"/>
      <c r="I775" s="2228"/>
      <c r="J775" s="2228"/>
      <c r="K775" s="2228"/>
      <c r="L775" s="2228"/>
      <c r="M775" s="2228"/>
    </row>
    <row r="776" spans="1:13" ht="15.75" customHeight="1">
      <c r="A776" s="2228"/>
      <c r="B776" s="2228"/>
      <c r="C776" s="2228"/>
      <c r="D776" s="2228"/>
      <c r="E776" s="2228"/>
      <c r="F776" s="2228"/>
      <c r="G776" s="2228"/>
      <c r="H776" s="2228"/>
      <c r="I776" s="2228"/>
      <c r="J776" s="2228"/>
      <c r="K776" s="2228"/>
      <c r="L776" s="2228"/>
      <c r="M776" s="2228"/>
    </row>
    <row r="777" spans="1:13" ht="15.75" customHeight="1">
      <c r="A777" s="2228"/>
      <c r="B777" s="2228"/>
      <c r="C777" s="2228"/>
      <c r="D777" s="2228"/>
      <c r="E777" s="2228"/>
      <c r="F777" s="2228"/>
      <c r="G777" s="2228"/>
      <c r="H777" s="2228"/>
      <c r="I777" s="2228"/>
      <c r="J777" s="2228"/>
      <c r="K777" s="2228"/>
      <c r="L777" s="2228"/>
      <c r="M777" s="2228"/>
    </row>
    <row r="778" spans="1:13" ht="15.75" customHeight="1">
      <c r="A778" s="2228"/>
      <c r="B778" s="2228"/>
      <c r="C778" s="2228"/>
      <c r="D778" s="2228"/>
      <c r="E778" s="2228"/>
      <c r="F778" s="2228"/>
      <c r="G778" s="2228"/>
      <c r="H778" s="2228"/>
      <c r="I778" s="2228"/>
      <c r="J778" s="2228"/>
      <c r="K778" s="2228"/>
      <c r="L778" s="2228"/>
      <c r="M778" s="2228"/>
    </row>
    <row r="779" spans="1:13" ht="15.75" customHeight="1">
      <c r="A779" s="2228"/>
      <c r="B779" s="2228"/>
      <c r="C779" s="2228"/>
      <c r="D779" s="2228"/>
      <c r="E779" s="2228"/>
      <c r="F779" s="2228"/>
      <c r="G779" s="2228"/>
      <c r="H779" s="2228"/>
      <c r="I779" s="2228"/>
      <c r="J779" s="2228"/>
      <c r="K779" s="2228"/>
      <c r="L779" s="2228"/>
      <c r="M779" s="2228"/>
    </row>
    <row r="780" spans="1:13" ht="15.75" customHeight="1">
      <c r="A780" s="2228"/>
      <c r="B780" s="2228"/>
      <c r="C780" s="2228"/>
      <c r="D780" s="2228"/>
      <c r="E780" s="2228"/>
      <c r="F780" s="2228"/>
      <c r="G780" s="2228"/>
      <c r="H780" s="2228"/>
      <c r="I780" s="2228"/>
      <c r="J780" s="2228"/>
      <c r="K780" s="2228"/>
      <c r="L780" s="2228"/>
      <c r="M780" s="2228"/>
    </row>
    <row r="781" spans="1:13" ht="15.75" customHeight="1">
      <c r="A781" s="2228"/>
      <c r="B781" s="2228"/>
      <c r="C781" s="2228"/>
      <c r="D781" s="2228"/>
      <c r="E781" s="2228"/>
      <c r="F781" s="2228"/>
      <c r="G781" s="2228"/>
      <c r="H781" s="2228"/>
      <c r="I781" s="2228"/>
      <c r="J781" s="2228"/>
      <c r="K781" s="2228"/>
      <c r="L781" s="2228"/>
      <c r="M781" s="2228"/>
    </row>
    <row r="782" spans="1:13" ht="15.75" customHeight="1">
      <c r="A782" s="2228"/>
      <c r="B782" s="2228"/>
      <c r="C782" s="2228"/>
      <c r="D782" s="2228"/>
      <c r="E782" s="2228"/>
      <c r="F782" s="2228"/>
      <c r="G782" s="2228"/>
      <c r="H782" s="2228"/>
      <c r="I782" s="2228"/>
      <c r="J782" s="2228"/>
      <c r="K782" s="2228"/>
      <c r="L782" s="2228"/>
      <c r="M782" s="2228"/>
    </row>
    <row r="783" spans="1:13" ht="15.75" customHeight="1">
      <c r="A783" s="2228"/>
      <c r="B783" s="2228"/>
      <c r="C783" s="2228"/>
      <c r="D783" s="2228"/>
      <c r="E783" s="2228"/>
      <c r="F783" s="2228"/>
      <c r="G783" s="2228"/>
      <c r="H783" s="2228"/>
      <c r="I783" s="2228"/>
      <c r="J783" s="2228"/>
      <c r="K783" s="2228"/>
      <c r="L783" s="2228"/>
      <c r="M783" s="2228"/>
    </row>
    <row r="784" spans="1:13" ht="15.75" customHeight="1">
      <c r="A784" s="2228"/>
      <c r="B784" s="2228"/>
      <c r="C784" s="2228"/>
      <c r="D784" s="2228"/>
      <c r="E784" s="2228"/>
      <c r="F784" s="2228"/>
      <c r="G784" s="2228"/>
      <c r="H784" s="2228"/>
      <c r="I784" s="2228"/>
      <c r="J784" s="2228"/>
      <c r="K784" s="2228"/>
      <c r="L784" s="2228"/>
      <c r="M784" s="2228"/>
    </row>
    <row r="785" spans="1:13" ht="15.75" customHeight="1">
      <c r="A785" s="2228"/>
      <c r="B785" s="2228"/>
      <c r="C785" s="2228"/>
      <c r="D785" s="2228"/>
      <c r="E785" s="2228"/>
      <c r="F785" s="2228"/>
      <c r="G785" s="2228"/>
      <c r="H785" s="2228"/>
      <c r="I785" s="2228"/>
      <c r="J785" s="2228"/>
      <c r="K785" s="2228"/>
      <c r="L785" s="2228"/>
      <c r="M785" s="2228"/>
    </row>
    <row r="786" spans="1:13" ht="15.75" customHeight="1">
      <c r="A786" s="2228"/>
      <c r="B786" s="2228"/>
      <c r="C786" s="2228"/>
      <c r="D786" s="2228"/>
      <c r="E786" s="2228"/>
      <c r="F786" s="2228"/>
      <c r="G786" s="2228"/>
      <c r="H786" s="2228"/>
      <c r="I786" s="2228"/>
      <c r="J786" s="2228"/>
      <c r="K786" s="2228"/>
      <c r="L786" s="2228"/>
      <c r="M786" s="2228"/>
    </row>
    <row r="787" spans="1:13" ht="15.75" customHeight="1">
      <c r="A787" s="2228"/>
      <c r="B787" s="2228"/>
      <c r="C787" s="2228"/>
      <c r="D787" s="2228"/>
      <c r="E787" s="2228"/>
      <c r="F787" s="2228"/>
      <c r="G787" s="2228"/>
      <c r="H787" s="2228"/>
      <c r="I787" s="2228"/>
      <c r="J787" s="2228"/>
      <c r="K787" s="2228"/>
      <c r="L787" s="2228"/>
      <c r="M787" s="2228"/>
    </row>
    <row r="788" spans="1:13" ht="15.75" customHeight="1">
      <c r="A788" s="2228"/>
      <c r="B788" s="2228"/>
      <c r="C788" s="2228"/>
      <c r="D788" s="2228"/>
      <c r="E788" s="2228"/>
      <c r="F788" s="2228"/>
      <c r="G788" s="2228"/>
      <c r="H788" s="2228"/>
      <c r="I788" s="2228"/>
      <c r="J788" s="2228"/>
      <c r="K788" s="2228"/>
      <c r="L788" s="2228"/>
      <c r="M788" s="2228"/>
    </row>
    <row r="789" spans="1:13" ht="15.75" customHeight="1">
      <c r="A789" s="2228"/>
      <c r="B789" s="2228"/>
      <c r="C789" s="2228"/>
      <c r="D789" s="2228"/>
      <c r="E789" s="2228"/>
      <c r="F789" s="2228"/>
      <c r="G789" s="2228"/>
      <c r="H789" s="2228"/>
      <c r="I789" s="2228"/>
      <c r="J789" s="2228"/>
      <c r="K789" s="2228"/>
      <c r="L789" s="2228"/>
      <c r="M789" s="2228"/>
    </row>
    <row r="790" spans="1:13" ht="15.75" customHeight="1">
      <c r="A790" s="2228"/>
      <c r="B790" s="2228"/>
      <c r="C790" s="2228"/>
      <c r="D790" s="2228"/>
      <c r="E790" s="2228"/>
      <c r="F790" s="2228"/>
      <c r="G790" s="2228"/>
      <c r="H790" s="2228"/>
      <c r="I790" s="2228"/>
      <c r="J790" s="2228"/>
      <c r="K790" s="2228"/>
      <c r="L790" s="2228"/>
      <c r="M790" s="2228"/>
    </row>
    <row r="791" spans="1:13" ht="15.75" customHeight="1">
      <c r="A791" s="2228"/>
      <c r="B791" s="2228"/>
      <c r="C791" s="2228"/>
      <c r="D791" s="2228"/>
      <c r="E791" s="2228"/>
      <c r="F791" s="2228"/>
      <c r="G791" s="2228"/>
      <c r="H791" s="2228"/>
      <c r="I791" s="2228"/>
      <c r="J791" s="2228"/>
      <c r="K791" s="2228"/>
      <c r="L791" s="2228"/>
      <c r="M791" s="2228"/>
    </row>
    <row r="792" spans="1:13" ht="15.75" customHeight="1">
      <c r="A792" s="2228"/>
      <c r="B792" s="2228"/>
      <c r="C792" s="2228"/>
      <c r="D792" s="2228"/>
      <c r="E792" s="2228"/>
      <c r="F792" s="2228"/>
      <c r="G792" s="2228"/>
      <c r="H792" s="2228"/>
      <c r="I792" s="2228"/>
      <c r="J792" s="2228"/>
      <c r="K792" s="2228"/>
      <c r="L792" s="2228"/>
      <c r="M792" s="2228"/>
    </row>
    <row r="793" spans="1:13" ht="15.75" customHeight="1">
      <c r="A793" s="2228"/>
      <c r="B793" s="2228"/>
      <c r="C793" s="2228"/>
      <c r="D793" s="2228"/>
      <c r="E793" s="2228"/>
      <c r="F793" s="2228"/>
      <c r="G793" s="2228"/>
      <c r="H793" s="2228"/>
      <c r="I793" s="2228"/>
      <c r="J793" s="2228"/>
      <c r="K793" s="2228"/>
      <c r="L793" s="2228"/>
      <c r="M793" s="2228"/>
    </row>
    <row r="794" spans="1:13" ht="15.75" customHeight="1">
      <c r="A794" s="2228"/>
      <c r="B794" s="2228"/>
      <c r="C794" s="2228"/>
      <c r="D794" s="2228"/>
      <c r="E794" s="2228"/>
      <c r="F794" s="2228"/>
      <c r="G794" s="2228"/>
      <c r="H794" s="2228"/>
      <c r="I794" s="2228"/>
      <c r="J794" s="2228"/>
      <c r="K794" s="2228"/>
      <c r="L794" s="2228"/>
      <c r="M794" s="2228"/>
    </row>
    <row r="795" spans="1:13" ht="15.75" customHeight="1">
      <c r="A795" s="2228"/>
      <c r="B795" s="2228"/>
      <c r="C795" s="2228"/>
      <c r="D795" s="2228"/>
      <c r="E795" s="2228"/>
      <c r="F795" s="2228"/>
      <c r="G795" s="2228"/>
      <c r="H795" s="2228"/>
      <c r="I795" s="2228"/>
      <c r="J795" s="2228"/>
      <c r="K795" s="2228"/>
      <c r="L795" s="2228"/>
      <c r="M795" s="2228"/>
    </row>
    <row r="796" spans="1:13" ht="15.75" customHeight="1">
      <c r="A796" s="2228"/>
      <c r="B796" s="2228"/>
      <c r="C796" s="2228"/>
      <c r="D796" s="2228"/>
      <c r="E796" s="2228"/>
      <c r="F796" s="2228"/>
      <c r="G796" s="2228"/>
      <c r="H796" s="2228"/>
      <c r="I796" s="2228"/>
      <c r="J796" s="2228"/>
      <c r="K796" s="2228"/>
      <c r="L796" s="2228"/>
      <c r="M796" s="2228"/>
    </row>
    <row r="797" spans="1:13" ht="15.75" customHeight="1">
      <c r="A797" s="2228"/>
      <c r="B797" s="2228"/>
      <c r="C797" s="2228"/>
      <c r="D797" s="2228"/>
      <c r="E797" s="2228"/>
      <c r="F797" s="2228"/>
      <c r="G797" s="2228"/>
      <c r="H797" s="2228"/>
      <c r="I797" s="2228"/>
      <c r="J797" s="2228"/>
      <c r="K797" s="2228"/>
      <c r="L797" s="2228"/>
      <c r="M797" s="2228"/>
    </row>
    <row r="798" spans="1:13" ht="15.75" customHeight="1">
      <c r="A798" s="2228"/>
      <c r="B798" s="2228"/>
      <c r="C798" s="2228"/>
      <c r="D798" s="2228"/>
      <c r="E798" s="2228"/>
      <c r="F798" s="2228"/>
      <c r="G798" s="2228"/>
      <c r="H798" s="2228"/>
      <c r="I798" s="2228"/>
      <c r="J798" s="2228"/>
      <c r="K798" s="2228"/>
      <c r="L798" s="2228"/>
      <c r="M798" s="2228"/>
    </row>
    <row r="799" spans="1:13" ht="15.75" customHeight="1">
      <c r="A799" s="2228"/>
      <c r="B799" s="2228"/>
      <c r="C799" s="2228"/>
      <c r="D799" s="2228"/>
      <c r="E799" s="2228"/>
      <c r="F799" s="2228"/>
      <c r="G799" s="2228"/>
      <c r="H799" s="2228"/>
      <c r="I799" s="2228"/>
      <c r="J799" s="2228"/>
      <c r="K799" s="2228"/>
      <c r="L799" s="2228"/>
      <c r="M799" s="2228"/>
    </row>
    <row r="800" spans="1:13" ht="15.75" customHeight="1">
      <c r="A800" s="2228"/>
      <c r="B800" s="2228"/>
      <c r="C800" s="2228"/>
      <c r="D800" s="2228"/>
      <c r="E800" s="2228"/>
      <c r="F800" s="2228"/>
      <c r="G800" s="2228"/>
      <c r="H800" s="2228"/>
      <c r="I800" s="2228"/>
      <c r="J800" s="2228"/>
      <c r="K800" s="2228"/>
      <c r="L800" s="2228"/>
      <c r="M800" s="2228"/>
    </row>
    <row r="801" spans="1:13" ht="15.75" customHeight="1">
      <c r="A801" s="2228"/>
      <c r="B801" s="2228"/>
      <c r="C801" s="2228"/>
      <c r="D801" s="2228"/>
      <c r="E801" s="2228"/>
      <c r="F801" s="2228"/>
      <c r="G801" s="2228"/>
      <c r="H801" s="2228"/>
      <c r="I801" s="2228"/>
      <c r="J801" s="2228"/>
      <c r="K801" s="2228"/>
      <c r="L801" s="2228"/>
      <c r="M801" s="2228"/>
    </row>
    <row r="802" spans="1:13" ht="15.75" customHeight="1">
      <c r="A802" s="2228"/>
      <c r="B802" s="2228"/>
      <c r="C802" s="2228"/>
      <c r="D802" s="2228"/>
      <c r="E802" s="2228"/>
      <c r="F802" s="2228"/>
      <c r="G802" s="2228"/>
      <c r="H802" s="2228"/>
      <c r="I802" s="2228"/>
      <c r="J802" s="2228"/>
      <c r="K802" s="2228"/>
      <c r="L802" s="2228"/>
      <c r="M802" s="2228"/>
    </row>
    <row r="803" spans="1:13" ht="15.75" customHeight="1">
      <c r="A803" s="2228"/>
      <c r="B803" s="2228"/>
      <c r="C803" s="2228"/>
      <c r="D803" s="2228"/>
      <c r="E803" s="2228"/>
      <c r="F803" s="2228"/>
      <c r="G803" s="2228"/>
      <c r="H803" s="2228"/>
      <c r="I803" s="2228"/>
      <c r="J803" s="2228"/>
      <c r="K803" s="2228"/>
      <c r="L803" s="2228"/>
      <c r="M803" s="2228"/>
    </row>
    <row r="804" spans="1:13" ht="15.75" customHeight="1">
      <c r="A804" s="2228"/>
      <c r="B804" s="2228"/>
      <c r="C804" s="2228"/>
      <c r="D804" s="2228"/>
      <c r="E804" s="2228"/>
      <c r="F804" s="2228"/>
      <c r="G804" s="2228"/>
      <c r="H804" s="2228"/>
      <c r="I804" s="2228"/>
      <c r="J804" s="2228"/>
      <c r="K804" s="2228"/>
      <c r="L804" s="2228"/>
      <c r="M804" s="2228"/>
    </row>
    <row r="805" spans="1:13" ht="15.75" customHeight="1">
      <c r="A805" s="2228"/>
      <c r="B805" s="2228"/>
      <c r="C805" s="2228"/>
      <c r="D805" s="2228"/>
      <c r="E805" s="2228"/>
      <c r="F805" s="2228"/>
      <c r="G805" s="2228"/>
      <c r="H805" s="2228"/>
      <c r="I805" s="2228"/>
      <c r="J805" s="2228"/>
      <c r="K805" s="2228"/>
      <c r="L805" s="2228"/>
      <c r="M805" s="2228"/>
    </row>
    <row r="806" spans="1:13" ht="15.75" customHeight="1">
      <c r="A806" s="2228"/>
      <c r="B806" s="2228"/>
      <c r="C806" s="2228"/>
      <c r="D806" s="2228"/>
      <c r="E806" s="2228"/>
      <c r="F806" s="2228"/>
      <c r="G806" s="2228"/>
      <c r="H806" s="2228"/>
      <c r="I806" s="2228"/>
      <c r="J806" s="2228"/>
      <c r="K806" s="2228"/>
      <c r="L806" s="2228"/>
      <c r="M806" s="2228"/>
    </row>
    <row r="807" spans="1:13" ht="15.75" customHeight="1">
      <c r="A807" s="2228"/>
      <c r="B807" s="2228"/>
      <c r="C807" s="2228"/>
      <c r="D807" s="2228"/>
      <c r="E807" s="2228"/>
      <c r="F807" s="2228"/>
      <c r="G807" s="2228"/>
      <c r="H807" s="2228"/>
      <c r="I807" s="2228"/>
      <c r="J807" s="2228"/>
      <c r="K807" s="2228"/>
      <c r="L807" s="2228"/>
      <c r="M807" s="2228"/>
    </row>
    <row r="808" spans="1:13" ht="15.75" customHeight="1">
      <c r="A808" s="2228"/>
      <c r="B808" s="2228"/>
      <c r="C808" s="2228"/>
      <c r="D808" s="2228"/>
      <c r="E808" s="2228"/>
      <c r="F808" s="2228"/>
      <c r="G808" s="2228"/>
      <c r="H808" s="2228"/>
      <c r="I808" s="2228"/>
      <c r="J808" s="2228"/>
      <c r="K808" s="2228"/>
      <c r="L808" s="2228"/>
      <c r="M808" s="2228"/>
    </row>
    <row r="809" spans="1:13" ht="15.75" customHeight="1">
      <c r="A809" s="2228"/>
      <c r="B809" s="2228"/>
      <c r="C809" s="2228"/>
      <c r="D809" s="2228"/>
      <c r="E809" s="2228"/>
      <c r="F809" s="2228"/>
      <c r="G809" s="2228"/>
      <c r="H809" s="2228"/>
      <c r="I809" s="2228"/>
      <c r="J809" s="2228"/>
      <c r="K809" s="2228"/>
      <c r="L809" s="2228"/>
      <c r="M809" s="2228"/>
    </row>
    <row r="810" spans="1:13" ht="15.75" customHeight="1">
      <c r="A810" s="2228"/>
      <c r="B810" s="2228"/>
      <c r="C810" s="2228"/>
      <c r="D810" s="2228"/>
      <c r="E810" s="2228"/>
      <c r="F810" s="2228"/>
      <c r="G810" s="2228"/>
      <c r="H810" s="2228"/>
      <c r="I810" s="2228"/>
      <c r="J810" s="2228"/>
      <c r="K810" s="2228"/>
      <c r="L810" s="2228"/>
      <c r="M810" s="2228"/>
    </row>
    <row r="811" spans="1:13" ht="15.75" customHeight="1">
      <c r="A811" s="2228"/>
      <c r="B811" s="2228"/>
      <c r="C811" s="2228"/>
      <c r="D811" s="2228"/>
      <c r="E811" s="2228"/>
      <c r="F811" s="2228"/>
      <c r="G811" s="2228"/>
      <c r="H811" s="2228"/>
      <c r="I811" s="2228"/>
      <c r="J811" s="2228"/>
      <c r="K811" s="2228"/>
      <c r="L811" s="2228"/>
      <c r="M811" s="2228"/>
    </row>
    <row r="812" spans="1:13" ht="15.75" customHeight="1">
      <c r="A812" s="2228"/>
      <c r="B812" s="2228"/>
      <c r="C812" s="2228"/>
      <c r="D812" s="2228"/>
      <c r="E812" s="2228"/>
      <c r="F812" s="2228"/>
      <c r="G812" s="2228"/>
      <c r="H812" s="2228"/>
      <c r="I812" s="2228"/>
      <c r="J812" s="2228"/>
      <c r="K812" s="2228"/>
      <c r="L812" s="2228"/>
      <c r="M812" s="2228"/>
    </row>
    <row r="813" spans="1:13" ht="15.75" customHeight="1">
      <c r="A813" s="2228"/>
      <c r="B813" s="2228"/>
      <c r="C813" s="2228"/>
      <c r="D813" s="2228"/>
      <c r="E813" s="2228"/>
      <c r="F813" s="2228"/>
      <c r="G813" s="2228"/>
      <c r="H813" s="2228"/>
      <c r="I813" s="2228"/>
      <c r="J813" s="2228"/>
      <c r="K813" s="2228"/>
      <c r="L813" s="2228"/>
      <c r="M813" s="2228"/>
    </row>
    <row r="814" spans="1:13" ht="15.75" customHeight="1">
      <c r="A814" s="2228"/>
      <c r="B814" s="2228"/>
      <c r="C814" s="2228"/>
      <c r="D814" s="2228"/>
      <c r="E814" s="2228"/>
      <c r="F814" s="2228"/>
      <c r="G814" s="2228"/>
      <c r="H814" s="2228"/>
      <c r="I814" s="2228"/>
      <c r="J814" s="2228"/>
      <c r="K814" s="2228"/>
      <c r="L814" s="2228"/>
      <c r="M814" s="2228"/>
    </row>
    <row r="815" spans="1:13" ht="15.75" customHeight="1">
      <c r="A815" s="2228"/>
      <c r="B815" s="2228"/>
      <c r="C815" s="2228"/>
      <c r="D815" s="2228"/>
      <c r="E815" s="2228"/>
      <c r="F815" s="2228"/>
      <c r="G815" s="2228"/>
      <c r="H815" s="2228"/>
      <c r="I815" s="2228"/>
      <c r="J815" s="2228"/>
      <c r="K815" s="2228"/>
      <c r="L815" s="2228"/>
      <c r="M815" s="2228"/>
    </row>
    <row r="816" spans="1:13" ht="15.75" customHeight="1">
      <c r="A816" s="2228"/>
      <c r="B816" s="2228"/>
      <c r="C816" s="2228"/>
      <c r="D816" s="2228"/>
      <c r="E816" s="2228"/>
      <c r="F816" s="2228"/>
      <c r="G816" s="2228"/>
      <c r="H816" s="2228"/>
      <c r="I816" s="2228"/>
      <c r="J816" s="2228"/>
      <c r="K816" s="2228"/>
      <c r="L816" s="2228"/>
      <c r="M816" s="2228"/>
    </row>
    <row r="817" spans="1:13" ht="15.75" customHeight="1">
      <c r="A817" s="2228"/>
      <c r="B817" s="2228"/>
      <c r="C817" s="2228"/>
      <c r="D817" s="2228"/>
      <c r="E817" s="2228"/>
      <c r="F817" s="2228"/>
      <c r="G817" s="2228"/>
      <c r="H817" s="2228"/>
      <c r="I817" s="2228"/>
      <c r="J817" s="2228"/>
      <c r="K817" s="2228"/>
      <c r="L817" s="2228"/>
      <c r="M817" s="2228"/>
    </row>
    <row r="818" spans="1:13" ht="15.75" customHeight="1">
      <c r="A818" s="2228"/>
      <c r="B818" s="2228"/>
      <c r="C818" s="2228"/>
      <c r="D818" s="2228"/>
      <c r="E818" s="2228"/>
      <c r="F818" s="2228"/>
      <c r="G818" s="2228"/>
      <c r="H818" s="2228"/>
      <c r="I818" s="2228"/>
      <c r="J818" s="2228"/>
      <c r="K818" s="2228"/>
      <c r="L818" s="2228"/>
      <c r="M818" s="2228"/>
    </row>
    <row r="819" spans="1:13" ht="15.75" customHeight="1">
      <c r="A819" s="2228"/>
      <c r="B819" s="2228"/>
      <c r="C819" s="2228"/>
      <c r="D819" s="2228"/>
      <c r="E819" s="2228"/>
      <c r="F819" s="2228"/>
      <c r="G819" s="2228"/>
      <c r="H819" s="2228"/>
      <c r="I819" s="2228"/>
      <c r="J819" s="2228"/>
      <c r="K819" s="2228"/>
      <c r="L819" s="2228"/>
      <c r="M819" s="2228"/>
    </row>
    <row r="820" spans="1:13" ht="15.75" customHeight="1">
      <c r="A820" s="2228"/>
      <c r="B820" s="2228"/>
      <c r="C820" s="2228"/>
      <c r="D820" s="2228"/>
      <c r="E820" s="2228"/>
      <c r="F820" s="2228"/>
      <c r="G820" s="2228"/>
      <c r="H820" s="2228"/>
      <c r="I820" s="2228"/>
      <c r="J820" s="2228"/>
      <c r="K820" s="2228"/>
      <c r="L820" s="2228"/>
      <c r="M820" s="2228"/>
    </row>
    <row r="821" spans="1:13" ht="15.75" customHeight="1">
      <c r="A821" s="2228"/>
      <c r="B821" s="2228"/>
      <c r="C821" s="2228"/>
      <c r="D821" s="2228"/>
      <c r="E821" s="2228"/>
      <c r="F821" s="2228"/>
      <c r="G821" s="2228"/>
      <c r="H821" s="2228"/>
      <c r="I821" s="2228"/>
      <c r="J821" s="2228"/>
      <c r="K821" s="2228"/>
      <c r="L821" s="2228"/>
      <c r="M821" s="2228"/>
    </row>
    <row r="822" spans="1:13" ht="15.75" customHeight="1">
      <c r="A822" s="2228"/>
      <c r="B822" s="2228"/>
      <c r="C822" s="2228"/>
      <c r="D822" s="2228"/>
      <c r="E822" s="2228"/>
      <c r="F822" s="2228"/>
      <c r="G822" s="2228"/>
      <c r="H822" s="2228"/>
      <c r="I822" s="2228"/>
      <c r="J822" s="2228"/>
      <c r="K822" s="2228"/>
      <c r="L822" s="2228"/>
      <c r="M822" s="2228"/>
    </row>
    <row r="823" spans="1:13" ht="15.75" customHeight="1">
      <c r="A823" s="2228"/>
      <c r="B823" s="2228"/>
      <c r="C823" s="2228"/>
      <c r="D823" s="2228"/>
      <c r="E823" s="2228"/>
      <c r="F823" s="2228"/>
      <c r="G823" s="2228"/>
      <c r="H823" s="2228"/>
      <c r="I823" s="2228"/>
      <c r="J823" s="2228"/>
      <c r="K823" s="2228"/>
      <c r="L823" s="2228"/>
      <c r="M823" s="2228"/>
    </row>
    <row r="824" spans="1:13" ht="15.75" customHeight="1">
      <c r="A824" s="2228"/>
      <c r="B824" s="2228"/>
      <c r="C824" s="2228"/>
      <c r="D824" s="2228"/>
      <c r="E824" s="2228"/>
      <c r="F824" s="2228"/>
      <c r="G824" s="2228"/>
      <c r="H824" s="2228"/>
      <c r="I824" s="2228"/>
      <c r="J824" s="2228"/>
      <c r="K824" s="2228"/>
      <c r="L824" s="2228"/>
      <c r="M824" s="2228"/>
    </row>
    <row r="825" spans="1:13" ht="15.75" customHeight="1">
      <c r="A825" s="2228"/>
      <c r="B825" s="2228"/>
      <c r="C825" s="2228"/>
      <c r="D825" s="2228"/>
      <c r="E825" s="2228"/>
      <c r="F825" s="2228"/>
      <c r="G825" s="2228"/>
      <c r="H825" s="2228"/>
      <c r="I825" s="2228"/>
      <c r="J825" s="2228"/>
      <c r="K825" s="2228"/>
      <c r="L825" s="2228"/>
      <c r="M825" s="2228"/>
    </row>
    <row r="826" spans="1:13" ht="15.75" customHeight="1">
      <c r="A826" s="2228"/>
      <c r="B826" s="2228"/>
      <c r="C826" s="2228"/>
      <c r="D826" s="2228"/>
      <c r="E826" s="2228"/>
      <c r="F826" s="2228"/>
      <c r="G826" s="2228"/>
      <c r="H826" s="2228"/>
      <c r="I826" s="2228"/>
      <c r="J826" s="2228"/>
      <c r="K826" s="2228"/>
      <c r="L826" s="2228"/>
      <c r="M826" s="2228"/>
    </row>
    <row r="827" spans="1:13" ht="15.75" customHeight="1">
      <c r="A827" s="2228"/>
      <c r="B827" s="2228"/>
      <c r="C827" s="2228"/>
      <c r="D827" s="2228"/>
      <c r="E827" s="2228"/>
      <c r="F827" s="2228"/>
      <c r="G827" s="2228"/>
      <c r="H827" s="2228"/>
      <c r="I827" s="2228"/>
      <c r="J827" s="2228"/>
      <c r="K827" s="2228"/>
      <c r="L827" s="2228"/>
      <c r="M827" s="2228"/>
    </row>
    <row r="828" spans="1:13" ht="15.75" customHeight="1">
      <c r="A828" s="2228"/>
      <c r="B828" s="2228"/>
      <c r="C828" s="2228"/>
      <c r="D828" s="2228"/>
      <c r="E828" s="2228"/>
      <c r="F828" s="2228"/>
      <c r="G828" s="2228"/>
      <c r="H828" s="2228"/>
      <c r="I828" s="2228"/>
      <c r="J828" s="2228"/>
      <c r="K828" s="2228"/>
      <c r="L828" s="2228"/>
      <c r="M828" s="2228"/>
    </row>
    <row r="829" spans="1:13" ht="15.75" customHeight="1">
      <c r="A829" s="2228"/>
      <c r="B829" s="2228"/>
      <c r="C829" s="2228"/>
      <c r="D829" s="2228"/>
      <c r="E829" s="2228"/>
      <c r="F829" s="2228"/>
      <c r="G829" s="2228"/>
      <c r="H829" s="2228"/>
      <c r="I829" s="2228"/>
      <c r="J829" s="2228"/>
      <c r="K829" s="2228"/>
      <c r="L829" s="2228"/>
      <c r="M829" s="2228"/>
    </row>
    <row r="830" spans="1:13" ht="15.75" customHeight="1">
      <c r="A830" s="2228"/>
      <c r="B830" s="2228"/>
      <c r="C830" s="2228"/>
      <c r="D830" s="2228"/>
      <c r="E830" s="2228"/>
      <c r="F830" s="2228"/>
      <c r="G830" s="2228"/>
      <c r="H830" s="2228"/>
      <c r="I830" s="2228"/>
      <c r="J830" s="2228"/>
      <c r="K830" s="2228"/>
      <c r="L830" s="2228"/>
      <c r="M830" s="2228"/>
    </row>
    <row r="831" spans="1:13" ht="15.75" customHeight="1">
      <c r="A831" s="2228"/>
      <c r="B831" s="2228"/>
      <c r="C831" s="2228"/>
      <c r="D831" s="2228"/>
      <c r="E831" s="2228"/>
      <c r="F831" s="2228"/>
      <c r="G831" s="2228"/>
      <c r="H831" s="2228"/>
      <c r="I831" s="2228"/>
      <c r="J831" s="2228"/>
      <c r="K831" s="2228"/>
      <c r="L831" s="2228"/>
      <c r="M831" s="2228"/>
    </row>
    <row r="832" spans="1:13" ht="15.75" customHeight="1">
      <c r="A832" s="2228"/>
      <c r="B832" s="2228"/>
      <c r="C832" s="2228"/>
      <c r="D832" s="2228"/>
      <c r="E832" s="2228"/>
      <c r="F832" s="2228"/>
      <c r="G832" s="2228"/>
      <c r="H832" s="2228"/>
      <c r="I832" s="2228"/>
      <c r="J832" s="2228"/>
      <c r="K832" s="2228"/>
      <c r="L832" s="2228"/>
      <c r="M832" s="2228"/>
    </row>
    <row r="833" spans="1:13" ht="15.75" customHeight="1">
      <c r="A833" s="2228"/>
      <c r="B833" s="2228"/>
      <c r="C833" s="2228"/>
      <c r="D833" s="2228"/>
      <c r="E833" s="2228"/>
      <c r="F833" s="2228"/>
      <c r="G833" s="2228"/>
      <c r="H833" s="2228"/>
      <c r="I833" s="2228"/>
      <c r="J833" s="2228"/>
      <c r="K833" s="2228"/>
      <c r="L833" s="2228"/>
      <c r="M833" s="2228"/>
    </row>
    <row r="834" spans="1:13" ht="15.75" customHeight="1">
      <c r="A834" s="2228"/>
      <c r="B834" s="2228"/>
      <c r="C834" s="2228"/>
      <c r="D834" s="2228"/>
      <c r="E834" s="2228"/>
      <c r="F834" s="2228"/>
      <c r="G834" s="2228"/>
      <c r="H834" s="2228"/>
      <c r="I834" s="2228"/>
      <c r="J834" s="2228"/>
      <c r="K834" s="2228"/>
      <c r="L834" s="2228"/>
      <c r="M834" s="2228"/>
    </row>
    <row r="835" spans="1:13" ht="15.75" customHeight="1">
      <c r="A835" s="2228"/>
      <c r="B835" s="2228"/>
      <c r="C835" s="2228"/>
      <c r="D835" s="2228"/>
      <c r="E835" s="2228"/>
      <c r="F835" s="2228"/>
      <c r="G835" s="2228"/>
      <c r="H835" s="2228"/>
      <c r="I835" s="2228"/>
      <c r="J835" s="2228"/>
      <c r="K835" s="2228"/>
      <c r="L835" s="2228"/>
      <c r="M835" s="2228"/>
    </row>
    <row r="836" spans="1:13" ht="15.75" customHeight="1">
      <c r="A836" s="2228"/>
      <c r="B836" s="2228"/>
      <c r="C836" s="2228"/>
      <c r="D836" s="2228"/>
      <c r="E836" s="2228"/>
      <c r="F836" s="2228"/>
      <c r="G836" s="2228"/>
      <c r="H836" s="2228"/>
      <c r="I836" s="2228"/>
      <c r="J836" s="2228"/>
      <c r="K836" s="2228"/>
      <c r="L836" s="2228"/>
      <c r="M836" s="2228"/>
    </row>
    <row r="837" spans="1:13" ht="15.75" customHeight="1">
      <c r="A837" s="2228"/>
      <c r="B837" s="2228"/>
      <c r="C837" s="2228"/>
      <c r="D837" s="2228"/>
      <c r="E837" s="2228"/>
      <c r="F837" s="2228"/>
      <c r="G837" s="2228"/>
      <c r="H837" s="2228"/>
      <c r="I837" s="2228"/>
      <c r="J837" s="2228"/>
      <c r="K837" s="2228"/>
      <c r="L837" s="2228"/>
      <c r="M837" s="2228"/>
    </row>
    <row r="838" spans="1:13" ht="15.75" customHeight="1">
      <c r="A838" s="2228"/>
      <c r="B838" s="2228"/>
      <c r="C838" s="2228"/>
      <c r="D838" s="2228"/>
      <c r="E838" s="2228"/>
      <c r="F838" s="2228"/>
      <c r="G838" s="2228"/>
      <c r="H838" s="2228"/>
      <c r="I838" s="2228"/>
      <c r="J838" s="2228"/>
      <c r="K838" s="2228"/>
      <c r="L838" s="2228"/>
      <c r="M838" s="2228"/>
    </row>
    <row r="839" spans="1:13" ht="15.75" customHeight="1">
      <c r="A839" s="2228"/>
      <c r="B839" s="2228"/>
      <c r="C839" s="2228"/>
      <c r="D839" s="2228"/>
      <c r="E839" s="2228"/>
      <c r="F839" s="2228"/>
      <c r="G839" s="2228"/>
      <c r="H839" s="2228"/>
      <c r="I839" s="2228"/>
      <c r="J839" s="2228"/>
      <c r="K839" s="2228"/>
      <c r="L839" s="2228"/>
      <c r="M839" s="2228"/>
    </row>
    <row r="840" spans="1:13" ht="15.75" customHeight="1">
      <c r="A840" s="2228"/>
      <c r="B840" s="2228"/>
      <c r="C840" s="2228"/>
      <c r="D840" s="2228"/>
      <c r="E840" s="2228"/>
      <c r="F840" s="2228"/>
      <c r="G840" s="2228"/>
      <c r="H840" s="2228"/>
      <c r="I840" s="2228"/>
      <c r="J840" s="2228"/>
      <c r="K840" s="2228"/>
      <c r="L840" s="2228"/>
      <c r="M840" s="2228"/>
    </row>
    <row r="841" spans="1:13" ht="15.75" customHeight="1">
      <c r="A841" s="2228"/>
      <c r="B841" s="2228"/>
      <c r="C841" s="2228"/>
      <c r="D841" s="2228"/>
      <c r="E841" s="2228"/>
      <c r="F841" s="2228"/>
      <c r="G841" s="2228"/>
      <c r="H841" s="2228"/>
      <c r="I841" s="2228"/>
      <c r="J841" s="2228"/>
      <c r="K841" s="2228"/>
      <c r="L841" s="2228"/>
      <c r="M841" s="2228"/>
    </row>
    <row r="842" spans="1:13" ht="15.75" customHeight="1">
      <c r="A842" s="2228"/>
      <c r="B842" s="2228"/>
      <c r="C842" s="2228"/>
      <c r="D842" s="2228"/>
      <c r="E842" s="2228"/>
      <c r="F842" s="2228"/>
      <c r="G842" s="2228"/>
      <c r="H842" s="2228"/>
      <c r="I842" s="2228"/>
      <c r="J842" s="2228"/>
      <c r="K842" s="2228"/>
      <c r="L842" s="2228"/>
      <c r="M842" s="2228"/>
    </row>
    <row r="843" spans="1:13" ht="15.75" customHeight="1">
      <c r="A843" s="2228"/>
      <c r="B843" s="2228"/>
      <c r="C843" s="2228"/>
      <c r="D843" s="2228"/>
      <c r="E843" s="2228"/>
      <c r="F843" s="2228"/>
      <c r="G843" s="2228"/>
      <c r="H843" s="2228"/>
      <c r="I843" s="2228"/>
      <c r="J843" s="2228"/>
      <c r="K843" s="2228"/>
      <c r="L843" s="2228"/>
      <c r="M843" s="2228"/>
    </row>
    <row r="844" spans="1:13" ht="15.75" customHeight="1">
      <c r="A844" s="2228"/>
      <c r="B844" s="2228"/>
      <c r="C844" s="2228"/>
      <c r="D844" s="2228"/>
      <c r="E844" s="2228"/>
      <c r="F844" s="2228"/>
      <c r="G844" s="2228"/>
      <c r="H844" s="2228"/>
      <c r="I844" s="2228"/>
      <c r="J844" s="2228"/>
      <c r="K844" s="2228"/>
      <c r="L844" s="2228"/>
      <c r="M844" s="2228"/>
    </row>
    <row r="845" spans="1:13" ht="15.75" customHeight="1">
      <c r="A845" s="2228"/>
      <c r="B845" s="2228"/>
      <c r="C845" s="2228"/>
      <c r="D845" s="2228"/>
      <c r="E845" s="2228"/>
      <c r="F845" s="2228"/>
      <c r="G845" s="2228"/>
      <c r="H845" s="2228"/>
      <c r="I845" s="2228"/>
      <c r="J845" s="2228"/>
      <c r="K845" s="2228"/>
      <c r="L845" s="2228"/>
      <c r="M845" s="2228"/>
    </row>
    <row r="846" spans="1:13" ht="15.75" customHeight="1">
      <c r="A846" s="2228"/>
      <c r="B846" s="2228"/>
      <c r="C846" s="2228"/>
      <c r="D846" s="2228"/>
      <c r="E846" s="2228"/>
      <c r="F846" s="2228"/>
      <c r="G846" s="2228"/>
      <c r="H846" s="2228"/>
      <c r="I846" s="2228"/>
      <c r="J846" s="2228"/>
      <c r="K846" s="2228"/>
      <c r="L846" s="2228"/>
      <c r="M846" s="2228"/>
    </row>
    <row r="847" spans="1:13" ht="15.75" customHeight="1">
      <c r="A847" s="2228"/>
      <c r="B847" s="2228"/>
      <c r="C847" s="2228"/>
      <c r="D847" s="2228"/>
      <c r="E847" s="2228"/>
      <c r="F847" s="2228"/>
      <c r="G847" s="2228"/>
      <c r="H847" s="2228"/>
      <c r="I847" s="2228"/>
      <c r="J847" s="2228"/>
      <c r="K847" s="2228"/>
      <c r="L847" s="2228"/>
      <c r="M847" s="2228"/>
    </row>
    <row r="848" spans="1:13" ht="15.75" customHeight="1">
      <c r="A848" s="2228"/>
      <c r="B848" s="2228"/>
      <c r="C848" s="2228"/>
      <c r="D848" s="2228"/>
      <c r="E848" s="2228"/>
      <c r="F848" s="2228"/>
      <c r="G848" s="2228"/>
      <c r="H848" s="2228"/>
      <c r="I848" s="2228"/>
      <c r="J848" s="2228"/>
      <c r="K848" s="2228"/>
      <c r="L848" s="2228"/>
      <c r="M848" s="2228"/>
    </row>
    <row r="849" spans="1:13" ht="15.75" customHeight="1">
      <c r="A849" s="2228"/>
      <c r="B849" s="2228"/>
      <c r="C849" s="2228"/>
      <c r="D849" s="2228"/>
      <c r="E849" s="2228"/>
      <c r="F849" s="2228"/>
      <c r="G849" s="2228"/>
      <c r="H849" s="2228"/>
      <c r="I849" s="2228"/>
      <c r="J849" s="2228"/>
      <c r="K849" s="2228"/>
      <c r="L849" s="2228"/>
      <c r="M849" s="2228"/>
    </row>
    <row r="850" spans="1:13" ht="15.75" customHeight="1">
      <c r="A850" s="2228"/>
      <c r="B850" s="2228"/>
      <c r="C850" s="2228"/>
      <c r="D850" s="2228"/>
      <c r="E850" s="2228"/>
      <c r="F850" s="2228"/>
      <c r="G850" s="2228"/>
      <c r="H850" s="2228"/>
      <c r="I850" s="2228"/>
      <c r="J850" s="2228"/>
      <c r="K850" s="2228"/>
      <c r="L850" s="2228"/>
      <c r="M850" s="2228"/>
    </row>
    <row r="851" spans="1:13" ht="15.75" customHeight="1">
      <c r="A851" s="2228"/>
      <c r="B851" s="2228"/>
      <c r="C851" s="2228"/>
      <c r="D851" s="2228"/>
      <c r="E851" s="2228"/>
      <c r="F851" s="2228"/>
      <c r="G851" s="2228"/>
      <c r="H851" s="2228"/>
      <c r="I851" s="2228"/>
      <c r="J851" s="2228"/>
      <c r="K851" s="2228"/>
      <c r="L851" s="2228"/>
      <c r="M851" s="2228"/>
    </row>
    <row r="852" spans="1:13" ht="15.75" customHeight="1">
      <c r="A852" s="2228"/>
      <c r="B852" s="2228"/>
      <c r="C852" s="2228"/>
      <c r="D852" s="2228"/>
      <c r="E852" s="2228"/>
      <c r="F852" s="2228"/>
      <c r="G852" s="2228"/>
      <c r="H852" s="2228"/>
      <c r="I852" s="2228"/>
      <c r="J852" s="2228"/>
      <c r="K852" s="2228"/>
      <c r="L852" s="2228"/>
      <c r="M852" s="2228"/>
    </row>
    <row r="853" spans="1:13" ht="15.75" customHeight="1">
      <c r="A853" s="2228"/>
      <c r="B853" s="2228"/>
      <c r="C853" s="2228"/>
      <c r="D853" s="2228"/>
      <c r="E853" s="2228"/>
      <c r="F853" s="2228"/>
      <c r="G853" s="2228"/>
      <c r="H853" s="2228"/>
      <c r="I853" s="2228"/>
      <c r="J853" s="2228"/>
      <c r="K853" s="2228"/>
      <c r="L853" s="2228"/>
      <c r="M853" s="2228"/>
    </row>
    <row r="854" spans="1:13" ht="15.75" customHeight="1">
      <c r="A854" s="2228"/>
      <c r="B854" s="2228"/>
      <c r="C854" s="2228"/>
      <c r="D854" s="2228"/>
      <c r="E854" s="2228"/>
      <c r="F854" s="2228"/>
      <c r="G854" s="2228"/>
      <c r="H854" s="2228"/>
      <c r="I854" s="2228"/>
      <c r="J854" s="2228"/>
      <c r="K854" s="2228"/>
      <c r="L854" s="2228"/>
      <c r="M854" s="2228"/>
    </row>
    <row r="855" spans="1:13" ht="15.75" customHeight="1">
      <c r="A855" s="2228"/>
      <c r="B855" s="2228"/>
      <c r="C855" s="2228"/>
      <c r="D855" s="2228"/>
      <c r="E855" s="2228"/>
      <c r="F855" s="2228"/>
      <c r="G855" s="2228"/>
      <c r="H855" s="2228"/>
      <c r="I855" s="2228"/>
      <c r="J855" s="2228"/>
      <c r="K855" s="2228"/>
      <c r="L855" s="2228"/>
      <c r="M855" s="2228"/>
    </row>
    <row r="856" spans="1:13" ht="15.75" customHeight="1">
      <c r="A856" s="2228"/>
      <c r="B856" s="2228"/>
      <c r="C856" s="2228"/>
      <c r="D856" s="2228"/>
      <c r="E856" s="2228"/>
      <c r="F856" s="2228"/>
      <c r="G856" s="2228"/>
      <c r="H856" s="2228"/>
      <c r="I856" s="2228"/>
      <c r="J856" s="2228"/>
      <c r="K856" s="2228"/>
      <c r="L856" s="2228"/>
      <c r="M856" s="2228"/>
    </row>
    <row r="857" spans="1:13" ht="15.75" customHeight="1">
      <c r="A857" s="2228"/>
      <c r="B857" s="2228"/>
      <c r="C857" s="2228"/>
      <c r="D857" s="2228"/>
      <c r="E857" s="2228"/>
      <c r="F857" s="2228"/>
      <c r="G857" s="2228"/>
      <c r="H857" s="2228"/>
      <c r="I857" s="2228"/>
      <c r="J857" s="2228"/>
      <c r="K857" s="2228"/>
      <c r="L857" s="2228"/>
      <c r="M857" s="2228"/>
    </row>
    <row r="858" spans="1:13" ht="15.75" customHeight="1">
      <c r="A858" s="2228"/>
      <c r="B858" s="2228"/>
      <c r="C858" s="2228"/>
      <c r="D858" s="2228"/>
      <c r="E858" s="2228"/>
      <c r="F858" s="2228"/>
      <c r="G858" s="2228"/>
      <c r="H858" s="2228"/>
      <c r="I858" s="2228"/>
      <c r="J858" s="2228"/>
      <c r="K858" s="2228"/>
      <c r="L858" s="2228"/>
      <c r="M858" s="2228"/>
    </row>
    <row r="859" spans="1:13" ht="15.75" customHeight="1">
      <c r="A859" s="2228"/>
      <c r="B859" s="2228"/>
      <c r="C859" s="2228"/>
      <c r="D859" s="2228"/>
      <c r="E859" s="2228"/>
      <c r="F859" s="2228"/>
      <c r="G859" s="2228"/>
      <c r="H859" s="2228"/>
      <c r="I859" s="2228"/>
      <c r="J859" s="2228"/>
      <c r="K859" s="2228"/>
      <c r="L859" s="2228"/>
      <c r="M859" s="2228"/>
    </row>
    <row r="860" spans="1:13" ht="15.75" customHeight="1">
      <c r="A860" s="2228"/>
      <c r="B860" s="2228"/>
      <c r="C860" s="2228"/>
      <c r="D860" s="2228"/>
      <c r="E860" s="2228"/>
      <c r="F860" s="2228"/>
      <c r="G860" s="2228"/>
      <c r="H860" s="2228"/>
      <c r="I860" s="2228"/>
      <c r="J860" s="2228"/>
      <c r="K860" s="2228"/>
      <c r="L860" s="2228"/>
      <c r="M860" s="2228"/>
    </row>
    <row r="861" spans="1:13" ht="15.75" customHeight="1">
      <c r="A861" s="2228"/>
      <c r="B861" s="2228"/>
      <c r="C861" s="2228"/>
      <c r="D861" s="2228"/>
      <c r="E861" s="2228"/>
      <c r="F861" s="2228"/>
      <c r="G861" s="2228"/>
      <c r="H861" s="2228"/>
      <c r="I861" s="2228"/>
      <c r="J861" s="2228"/>
      <c r="K861" s="2228"/>
      <c r="L861" s="2228"/>
      <c r="M861" s="2228"/>
    </row>
    <row r="862" spans="1:13" ht="15.75" customHeight="1">
      <c r="A862" s="2228"/>
      <c r="B862" s="2228"/>
      <c r="C862" s="2228"/>
      <c r="D862" s="2228"/>
      <c r="E862" s="2228"/>
      <c r="F862" s="2228"/>
      <c r="G862" s="2228"/>
      <c r="H862" s="2228"/>
      <c r="I862" s="2228"/>
      <c r="J862" s="2228"/>
      <c r="K862" s="2228"/>
      <c r="L862" s="2228"/>
      <c r="M862" s="2228"/>
    </row>
    <row r="863" spans="1:13" ht="15.75" customHeight="1">
      <c r="A863" s="2228"/>
      <c r="B863" s="2228"/>
      <c r="C863" s="2228"/>
      <c r="D863" s="2228"/>
      <c r="E863" s="2228"/>
      <c r="F863" s="2228"/>
      <c r="G863" s="2228"/>
      <c r="H863" s="2228"/>
      <c r="I863" s="2228"/>
      <c r="J863" s="2228"/>
      <c r="K863" s="2228"/>
      <c r="L863" s="2228"/>
      <c r="M863" s="2228"/>
    </row>
    <row r="864" spans="1:13" ht="15.75" customHeight="1">
      <c r="A864" s="2228"/>
      <c r="B864" s="2228"/>
      <c r="C864" s="2228"/>
      <c r="D864" s="2228"/>
      <c r="E864" s="2228"/>
      <c r="F864" s="2228"/>
      <c r="G864" s="2228"/>
      <c r="H864" s="2228"/>
      <c r="I864" s="2228"/>
      <c r="J864" s="2228"/>
      <c r="K864" s="2228"/>
      <c r="L864" s="2228"/>
      <c r="M864" s="2228"/>
    </row>
    <row r="865" spans="1:13" ht="15.75" customHeight="1">
      <c r="A865" s="2228"/>
      <c r="B865" s="2228"/>
      <c r="C865" s="2228"/>
      <c r="D865" s="2228"/>
      <c r="E865" s="2228"/>
      <c r="F865" s="2228"/>
      <c r="G865" s="2228"/>
      <c r="H865" s="2228"/>
      <c r="I865" s="2228"/>
      <c r="J865" s="2228"/>
      <c r="K865" s="2228"/>
      <c r="L865" s="2228"/>
      <c r="M865" s="2228"/>
    </row>
    <row r="866" spans="1:13" ht="15.75" customHeight="1">
      <c r="A866" s="2228"/>
      <c r="B866" s="2228"/>
      <c r="C866" s="2228"/>
      <c r="D866" s="2228"/>
      <c r="E866" s="2228"/>
      <c r="F866" s="2228"/>
      <c r="G866" s="2228"/>
      <c r="H866" s="2228"/>
      <c r="I866" s="2228"/>
      <c r="J866" s="2228"/>
      <c r="K866" s="2228"/>
      <c r="L866" s="2228"/>
      <c r="M866" s="2228"/>
    </row>
    <row r="867" spans="1:13" ht="15.75" customHeight="1">
      <c r="A867" s="2228"/>
      <c r="B867" s="2228"/>
      <c r="C867" s="2228"/>
      <c r="D867" s="2228"/>
      <c r="E867" s="2228"/>
      <c r="F867" s="2228"/>
      <c r="G867" s="2228"/>
      <c r="H867" s="2228"/>
      <c r="I867" s="2228"/>
      <c r="J867" s="2228"/>
      <c r="K867" s="2228"/>
      <c r="L867" s="2228"/>
      <c r="M867" s="2228"/>
    </row>
    <row r="868" spans="1:13" ht="15.75" customHeight="1">
      <c r="A868" s="2228"/>
      <c r="B868" s="2228"/>
      <c r="C868" s="2228"/>
      <c r="D868" s="2228"/>
      <c r="E868" s="2228"/>
      <c r="F868" s="2228"/>
      <c r="G868" s="2228"/>
      <c r="H868" s="2228"/>
      <c r="I868" s="2228"/>
      <c r="J868" s="2228"/>
      <c r="K868" s="2228"/>
      <c r="L868" s="2228"/>
      <c r="M868" s="2228"/>
    </row>
    <row r="869" spans="1:13" ht="15.75" customHeight="1">
      <c r="A869" s="2228"/>
      <c r="B869" s="2228"/>
      <c r="C869" s="2228"/>
      <c r="D869" s="2228"/>
      <c r="E869" s="2228"/>
      <c r="F869" s="2228"/>
      <c r="G869" s="2228"/>
      <c r="H869" s="2228"/>
      <c r="I869" s="2228"/>
      <c r="J869" s="2228"/>
      <c r="K869" s="2228"/>
      <c r="L869" s="2228"/>
      <c r="M869" s="2228"/>
    </row>
    <row r="870" spans="1:13" ht="15.75" customHeight="1">
      <c r="A870" s="2228"/>
      <c r="B870" s="2228"/>
      <c r="C870" s="2228"/>
      <c r="D870" s="2228"/>
      <c r="E870" s="2228"/>
      <c r="F870" s="2228"/>
      <c r="G870" s="2228"/>
      <c r="H870" s="2228"/>
      <c r="I870" s="2228"/>
      <c r="J870" s="2228"/>
      <c r="K870" s="2228"/>
      <c r="L870" s="2228"/>
      <c r="M870" s="2228"/>
    </row>
    <row r="871" spans="1:13" ht="15.75" customHeight="1">
      <c r="A871" s="2228"/>
      <c r="B871" s="2228"/>
      <c r="C871" s="2228"/>
      <c r="D871" s="2228"/>
      <c r="E871" s="2228"/>
      <c r="F871" s="2228"/>
      <c r="G871" s="2228"/>
      <c r="H871" s="2228"/>
      <c r="I871" s="2228"/>
      <c r="J871" s="2228"/>
      <c r="K871" s="2228"/>
      <c r="L871" s="2228"/>
      <c r="M871" s="2228"/>
    </row>
    <row r="872" spans="1:13" ht="15.75" customHeight="1">
      <c r="A872" s="2228"/>
      <c r="B872" s="2228"/>
      <c r="C872" s="2228"/>
      <c r="D872" s="2228"/>
      <c r="E872" s="2228"/>
      <c r="F872" s="2228"/>
      <c r="G872" s="2228"/>
      <c r="H872" s="2228"/>
      <c r="I872" s="2228"/>
      <c r="J872" s="2228"/>
      <c r="K872" s="2228"/>
      <c r="L872" s="2228"/>
      <c r="M872" s="2228"/>
    </row>
    <row r="873" spans="1:13" ht="15.75" customHeight="1">
      <c r="A873" s="2228"/>
      <c r="B873" s="2228"/>
      <c r="C873" s="2228"/>
      <c r="D873" s="2228"/>
      <c r="E873" s="2228"/>
      <c r="F873" s="2228"/>
      <c r="G873" s="2228"/>
      <c r="H873" s="2228"/>
      <c r="I873" s="2228"/>
      <c r="J873" s="2228"/>
      <c r="K873" s="2228"/>
      <c r="L873" s="2228"/>
      <c r="M873" s="2228"/>
    </row>
    <row r="874" spans="1:13" ht="15.75" customHeight="1">
      <c r="A874" s="2228"/>
      <c r="B874" s="2228"/>
      <c r="C874" s="2228"/>
      <c r="D874" s="2228"/>
      <c r="E874" s="2228"/>
      <c r="F874" s="2228"/>
      <c r="G874" s="2228"/>
      <c r="H874" s="2228"/>
      <c r="I874" s="2228"/>
      <c r="J874" s="2228"/>
      <c r="K874" s="2228"/>
      <c r="L874" s="2228"/>
      <c r="M874" s="2228"/>
    </row>
    <row r="875" spans="1:13" ht="15.75" customHeight="1">
      <c r="A875" s="2228"/>
      <c r="B875" s="2228"/>
      <c r="C875" s="2228"/>
      <c r="D875" s="2228"/>
      <c r="E875" s="2228"/>
      <c r="F875" s="2228"/>
      <c r="G875" s="2228"/>
      <c r="H875" s="2228"/>
      <c r="I875" s="2228"/>
      <c r="J875" s="2228"/>
      <c r="K875" s="2228"/>
      <c r="L875" s="2228"/>
      <c r="M875" s="2228"/>
    </row>
    <row r="876" spans="1:13" ht="15.75" customHeight="1">
      <c r="A876" s="2228"/>
      <c r="B876" s="2228"/>
      <c r="C876" s="2228"/>
      <c r="D876" s="2228"/>
      <c r="E876" s="2228"/>
      <c r="F876" s="2228"/>
      <c r="G876" s="2228"/>
      <c r="H876" s="2228"/>
      <c r="I876" s="2228"/>
      <c r="J876" s="2228"/>
      <c r="K876" s="2228"/>
      <c r="L876" s="2228"/>
      <c r="M876" s="2228"/>
    </row>
    <row r="877" spans="1:13" ht="15.75" customHeight="1">
      <c r="A877" s="2228"/>
      <c r="B877" s="2228"/>
      <c r="C877" s="2228"/>
      <c r="D877" s="2228"/>
      <c r="E877" s="2228"/>
      <c r="F877" s="2228"/>
      <c r="G877" s="2228"/>
      <c r="H877" s="2228"/>
      <c r="I877" s="2228"/>
      <c r="J877" s="2228"/>
      <c r="K877" s="2228"/>
      <c r="L877" s="2228"/>
      <c r="M877" s="2228"/>
    </row>
    <row r="878" spans="1:13" ht="15.75" customHeight="1">
      <c r="A878" s="2228"/>
      <c r="B878" s="2228"/>
      <c r="C878" s="2228"/>
      <c r="D878" s="2228"/>
      <c r="E878" s="2228"/>
      <c r="F878" s="2228"/>
      <c r="G878" s="2228"/>
      <c r="H878" s="2228"/>
      <c r="I878" s="2228"/>
      <c r="J878" s="2228"/>
      <c r="K878" s="2228"/>
      <c r="L878" s="2228"/>
      <c r="M878" s="2228"/>
    </row>
    <row r="879" spans="1:13" ht="15.75" customHeight="1">
      <c r="A879" s="2228"/>
      <c r="B879" s="2228"/>
      <c r="C879" s="2228"/>
      <c r="D879" s="2228"/>
      <c r="E879" s="2228"/>
      <c r="F879" s="2228"/>
      <c r="G879" s="2228"/>
      <c r="H879" s="2228"/>
      <c r="I879" s="2228"/>
      <c r="J879" s="2228"/>
      <c r="K879" s="2228"/>
      <c r="L879" s="2228"/>
      <c r="M879" s="2228"/>
    </row>
    <row r="880" spans="1:13" ht="15.75" customHeight="1">
      <c r="A880" s="2228"/>
      <c r="B880" s="2228"/>
      <c r="C880" s="2228"/>
      <c r="D880" s="2228"/>
      <c r="E880" s="2228"/>
      <c r="F880" s="2228"/>
      <c r="G880" s="2228"/>
      <c r="H880" s="2228"/>
      <c r="I880" s="2228"/>
      <c r="J880" s="2228"/>
      <c r="K880" s="2228"/>
      <c r="L880" s="2228"/>
      <c r="M880" s="2228"/>
    </row>
    <row r="881" spans="1:13" ht="15.75" customHeight="1">
      <c r="A881" s="2228"/>
      <c r="B881" s="2228"/>
      <c r="C881" s="2228"/>
      <c r="D881" s="2228"/>
      <c r="E881" s="2228"/>
      <c r="F881" s="2228"/>
      <c r="G881" s="2228"/>
      <c r="H881" s="2228"/>
      <c r="I881" s="2228"/>
      <c r="J881" s="2228"/>
      <c r="K881" s="2228"/>
      <c r="L881" s="2228"/>
      <c r="M881" s="2228"/>
    </row>
    <row r="882" spans="1:13" ht="15.75" customHeight="1">
      <c r="A882" s="2228"/>
      <c r="B882" s="2228"/>
      <c r="C882" s="2228"/>
      <c r="D882" s="2228"/>
      <c r="E882" s="2228"/>
      <c r="F882" s="2228"/>
      <c r="G882" s="2228"/>
      <c r="H882" s="2228"/>
      <c r="I882" s="2228"/>
      <c r="J882" s="2228"/>
      <c r="K882" s="2228"/>
      <c r="L882" s="2228"/>
      <c r="M882" s="2228"/>
    </row>
    <row r="883" spans="1:13" ht="15.75" customHeight="1">
      <c r="A883" s="2228"/>
      <c r="B883" s="2228"/>
      <c r="C883" s="2228"/>
      <c r="D883" s="2228"/>
      <c r="E883" s="2228"/>
      <c r="F883" s="2228"/>
      <c r="G883" s="2228"/>
      <c r="H883" s="2228"/>
      <c r="I883" s="2228"/>
      <c r="J883" s="2228"/>
      <c r="K883" s="2228"/>
      <c r="L883" s="2228"/>
      <c r="M883" s="2228"/>
    </row>
    <row r="884" spans="1:13" ht="15.75" customHeight="1">
      <c r="A884" s="2228"/>
      <c r="B884" s="2228"/>
      <c r="C884" s="2228"/>
      <c r="D884" s="2228"/>
      <c r="E884" s="2228"/>
      <c r="F884" s="2228"/>
      <c r="G884" s="2228"/>
      <c r="H884" s="2228"/>
      <c r="I884" s="2228"/>
      <c r="J884" s="2228"/>
      <c r="K884" s="2228"/>
      <c r="L884" s="2228"/>
      <c r="M884" s="2228"/>
    </row>
    <row r="885" spans="1:13" ht="15.75" customHeight="1">
      <c r="A885" s="2228"/>
      <c r="B885" s="2228"/>
      <c r="C885" s="2228"/>
      <c r="D885" s="2228"/>
      <c r="E885" s="2228"/>
      <c r="F885" s="2228"/>
      <c r="G885" s="2228"/>
      <c r="H885" s="2228"/>
      <c r="I885" s="2228"/>
      <c r="J885" s="2228"/>
      <c r="K885" s="2228"/>
      <c r="L885" s="2228"/>
      <c r="M885" s="2228"/>
    </row>
    <row r="886" spans="1:13" ht="15.75" customHeight="1">
      <c r="A886" s="2228"/>
      <c r="B886" s="2228"/>
      <c r="C886" s="2228"/>
      <c r="D886" s="2228"/>
      <c r="E886" s="2228"/>
      <c r="F886" s="2228"/>
      <c r="G886" s="2228"/>
      <c r="H886" s="2228"/>
      <c r="I886" s="2228"/>
      <c r="J886" s="2228"/>
      <c r="K886" s="2228"/>
      <c r="L886" s="2228"/>
      <c r="M886" s="2228"/>
    </row>
    <row r="887" spans="1:13" ht="15.75" customHeight="1">
      <c r="A887" s="2228"/>
      <c r="B887" s="2228"/>
      <c r="C887" s="2228"/>
      <c r="D887" s="2228"/>
      <c r="E887" s="2228"/>
      <c r="F887" s="2228"/>
      <c r="G887" s="2228"/>
      <c r="H887" s="2228"/>
      <c r="I887" s="2228"/>
      <c r="J887" s="2228"/>
      <c r="K887" s="2228"/>
      <c r="L887" s="2228"/>
      <c r="M887" s="2228"/>
    </row>
    <row r="888" spans="1:13" ht="15.75" customHeight="1">
      <c r="A888" s="2228"/>
      <c r="B888" s="2228"/>
      <c r="C888" s="2228"/>
      <c r="D888" s="2228"/>
      <c r="E888" s="2228"/>
      <c r="F888" s="2228"/>
      <c r="G888" s="2228"/>
      <c r="H888" s="2228"/>
      <c r="I888" s="2228"/>
      <c r="J888" s="2228"/>
      <c r="K888" s="2228"/>
      <c r="L888" s="2228"/>
      <c r="M888" s="2228"/>
    </row>
    <row r="889" spans="1:13" ht="15.75" customHeight="1">
      <c r="A889" s="2228"/>
      <c r="B889" s="2228"/>
      <c r="C889" s="2228"/>
      <c r="D889" s="2228"/>
      <c r="E889" s="2228"/>
      <c r="F889" s="2228"/>
      <c r="G889" s="2228"/>
      <c r="H889" s="2228"/>
      <c r="I889" s="2228"/>
      <c r="J889" s="2228"/>
      <c r="K889" s="2228"/>
      <c r="L889" s="2228"/>
      <c r="M889" s="2228"/>
    </row>
    <row r="890" spans="1:13" ht="15.75" customHeight="1">
      <c r="A890" s="2228"/>
      <c r="B890" s="2228"/>
      <c r="C890" s="2228"/>
      <c r="D890" s="2228"/>
      <c r="E890" s="2228"/>
      <c r="F890" s="2228"/>
      <c r="G890" s="2228"/>
      <c r="H890" s="2228"/>
      <c r="I890" s="2228"/>
      <c r="J890" s="2228"/>
      <c r="K890" s="2228"/>
      <c r="L890" s="2228"/>
      <c r="M890" s="2228"/>
    </row>
    <row r="891" spans="1:13" ht="15.75" customHeight="1">
      <c r="A891" s="2228"/>
      <c r="B891" s="2228"/>
      <c r="C891" s="2228"/>
      <c r="D891" s="2228"/>
      <c r="E891" s="2228"/>
      <c r="F891" s="2228"/>
      <c r="G891" s="2228"/>
      <c r="H891" s="2228"/>
      <c r="I891" s="2228"/>
      <c r="J891" s="2228"/>
      <c r="K891" s="2228"/>
      <c r="L891" s="2228"/>
      <c r="M891" s="2228"/>
    </row>
    <row r="892" spans="1:13" ht="15.75" customHeight="1">
      <c r="A892" s="2228"/>
      <c r="B892" s="2228"/>
      <c r="C892" s="2228"/>
      <c r="D892" s="2228"/>
      <c r="E892" s="2228"/>
      <c r="F892" s="2228"/>
      <c r="G892" s="2228"/>
      <c r="H892" s="2228"/>
      <c r="I892" s="2228"/>
      <c r="J892" s="2228"/>
      <c r="K892" s="2228"/>
      <c r="L892" s="2228"/>
      <c r="M892" s="2228"/>
    </row>
    <row r="893" spans="1:13" ht="15.75" customHeight="1">
      <c r="A893" s="2228"/>
      <c r="B893" s="2228"/>
      <c r="C893" s="2228"/>
      <c r="D893" s="2228"/>
      <c r="E893" s="2228"/>
      <c r="F893" s="2228"/>
      <c r="G893" s="2228"/>
      <c r="H893" s="2228"/>
      <c r="I893" s="2228"/>
      <c r="J893" s="2228"/>
      <c r="K893" s="2228"/>
      <c r="L893" s="2228"/>
      <c r="M893" s="2228"/>
    </row>
    <row r="894" spans="1:13" ht="15.75" customHeight="1">
      <c r="A894" s="2228"/>
      <c r="B894" s="2228"/>
      <c r="C894" s="2228"/>
      <c r="D894" s="2228"/>
      <c r="E894" s="2228"/>
      <c r="F894" s="2228"/>
      <c r="G894" s="2228"/>
      <c r="H894" s="2228"/>
      <c r="I894" s="2228"/>
      <c r="J894" s="2228"/>
      <c r="K894" s="2228"/>
      <c r="L894" s="2228"/>
      <c r="M894" s="2228"/>
    </row>
    <row r="895" spans="1:13" ht="15.75" customHeight="1">
      <c r="A895" s="2228"/>
      <c r="B895" s="2228"/>
      <c r="C895" s="2228"/>
      <c r="D895" s="2228"/>
      <c r="E895" s="2228"/>
      <c r="F895" s="2228"/>
      <c r="G895" s="2228"/>
      <c r="H895" s="2228"/>
      <c r="I895" s="2228"/>
      <c r="J895" s="2228"/>
      <c r="K895" s="2228"/>
      <c r="L895" s="2228"/>
      <c r="M895" s="2228"/>
    </row>
    <row r="896" spans="1:13" ht="15.75" customHeight="1">
      <c r="A896" s="2228"/>
      <c r="B896" s="2228"/>
      <c r="C896" s="2228"/>
      <c r="D896" s="2228"/>
      <c r="E896" s="2228"/>
      <c r="F896" s="2228"/>
      <c r="G896" s="2228"/>
      <c r="H896" s="2228"/>
      <c r="I896" s="2228"/>
      <c r="J896" s="2228"/>
      <c r="K896" s="2228"/>
      <c r="L896" s="2228"/>
      <c r="M896" s="2228"/>
    </row>
    <row r="897" spans="1:13" ht="15.75" customHeight="1">
      <c r="A897" s="2228"/>
      <c r="B897" s="2228"/>
      <c r="C897" s="2228"/>
      <c r="D897" s="2228"/>
      <c r="E897" s="2228"/>
      <c r="F897" s="2228"/>
      <c r="G897" s="2228"/>
      <c r="H897" s="2228"/>
      <c r="I897" s="2228"/>
      <c r="J897" s="2228"/>
      <c r="K897" s="2228"/>
      <c r="L897" s="2228"/>
      <c r="M897" s="2228"/>
    </row>
    <row r="898" spans="1:13" ht="15.75" customHeight="1">
      <c r="A898" s="2228"/>
      <c r="B898" s="2228"/>
      <c r="C898" s="2228"/>
      <c r="D898" s="2228"/>
      <c r="E898" s="2228"/>
      <c r="F898" s="2228"/>
      <c r="G898" s="2228"/>
      <c r="H898" s="2228"/>
      <c r="I898" s="2228"/>
      <c r="J898" s="2228"/>
      <c r="K898" s="2228"/>
      <c r="L898" s="2228"/>
      <c r="M898" s="2228"/>
    </row>
    <row r="899" spans="1:13" ht="15.75" customHeight="1">
      <c r="A899" s="2228"/>
      <c r="B899" s="2228"/>
      <c r="C899" s="2228"/>
      <c r="D899" s="2228"/>
      <c r="E899" s="2228"/>
      <c r="F899" s="2228"/>
      <c r="G899" s="2228"/>
      <c r="H899" s="2228"/>
      <c r="I899" s="2228"/>
      <c r="J899" s="2228"/>
      <c r="K899" s="2228"/>
      <c r="L899" s="2228"/>
      <c r="M899" s="2228"/>
    </row>
    <row r="900" spans="1:13" ht="15.75" customHeight="1">
      <c r="A900" s="2228"/>
      <c r="B900" s="2228"/>
      <c r="C900" s="2228"/>
      <c r="D900" s="2228"/>
      <c r="E900" s="2228"/>
      <c r="F900" s="2228"/>
      <c r="G900" s="2228"/>
      <c r="H900" s="2228"/>
      <c r="I900" s="2228"/>
      <c r="J900" s="2228"/>
      <c r="K900" s="2228"/>
      <c r="L900" s="2228"/>
      <c r="M900" s="2228"/>
    </row>
    <row r="901" spans="1:13" ht="15.75" customHeight="1">
      <c r="A901" s="2228"/>
      <c r="B901" s="2228"/>
      <c r="C901" s="2228"/>
      <c r="D901" s="2228"/>
      <c r="E901" s="2228"/>
      <c r="F901" s="2228"/>
      <c r="G901" s="2228"/>
      <c r="H901" s="2228"/>
      <c r="I901" s="2228"/>
      <c r="J901" s="2228"/>
      <c r="K901" s="2228"/>
      <c r="L901" s="2228"/>
      <c r="M901" s="2228"/>
    </row>
    <row r="902" spans="1:13" ht="15.75" customHeight="1">
      <c r="A902" s="2228"/>
      <c r="B902" s="2228"/>
      <c r="C902" s="2228"/>
      <c r="D902" s="2228"/>
      <c r="E902" s="2228"/>
      <c r="F902" s="2228"/>
      <c r="G902" s="2228"/>
      <c r="H902" s="2228"/>
      <c r="I902" s="2228"/>
      <c r="J902" s="2228"/>
      <c r="K902" s="2228"/>
      <c r="L902" s="2228"/>
      <c r="M902" s="2228"/>
    </row>
    <row r="903" spans="1:13" ht="15.75" customHeight="1">
      <c r="A903" s="2228"/>
      <c r="B903" s="2228"/>
      <c r="C903" s="2228"/>
      <c r="D903" s="2228"/>
      <c r="E903" s="2228"/>
      <c r="F903" s="2228"/>
      <c r="G903" s="2228"/>
      <c r="H903" s="2228"/>
      <c r="I903" s="2228"/>
      <c r="J903" s="2228"/>
      <c r="K903" s="2228"/>
      <c r="L903" s="2228"/>
      <c r="M903" s="2228"/>
    </row>
    <row r="904" spans="1:13" ht="15.75" customHeight="1">
      <c r="A904" s="2228"/>
      <c r="B904" s="2228"/>
      <c r="C904" s="2228"/>
      <c r="D904" s="2228"/>
      <c r="E904" s="2228"/>
      <c r="F904" s="2228"/>
      <c r="G904" s="2228"/>
      <c r="H904" s="2228"/>
      <c r="I904" s="2228"/>
      <c r="J904" s="2228"/>
      <c r="K904" s="2228"/>
      <c r="L904" s="2228"/>
      <c r="M904" s="2228"/>
    </row>
    <row r="905" spans="1:13" ht="15.75" customHeight="1">
      <c r="A905" s="2228"/>
      <c r="B905" s="2228"/>
      <c r="C905" s="2228"/>
      <c r="D905" s="2228"/>
      <c r="E905" s="2228"/>
      <c r="F905" s="2228"/>
      <c r="G905" s="2228"/>
      <c r="H905" s="2228"/>
      <c r="I905" s="2228"/>
      <c r="J905" s="2228"/>
      <c r="K905" s="2228"/>
      <c r="L905" s="2228"/>
      <c r="M905" s="2228"/>
    </row>
    <row r="906" spans="1:13" ht="15.75" customHeight="1">
      <c r="A906" s="2228"/>
      <c r="B906" s="2228"/>
      <c r="C906" s="2228"/>
      <c r="D906" s="2228"/>
      <c r="E906" s="2228"/>
      <c r="F906" s="2228"/>
      <c r="G906" s="2228"/>
      <c r="H906" s="2228"/>
      <c r="I906" s="2228"/>
      <c r="J906" s="2228"/>
      <c r="K906" s="2228"/>
      <c r="L906" s="2228"/>
      <c r="M906" s="2228"/>
    </row>
    <row r="907" spans="1:13" ht="15.75" customHeight="1">
      <c r="A907" s="2228"/>
      <c r="B907" s="2228"/>
      <c r="C907" s="2228"/>
      <c r="D907" s="2228"/>
      <c r="E907" s="2228"/>
      <c r="F907" s="2228"/>
      <c r="G907" s="2228"/>
      <c r="H907" s="2228"/>
      <c r="I907" s="2228"/>
      <c r="J907" s="2228"/>
      <c r="K907" s="2228"/>
      <c r="L907" s="2228"/>
      <c r="M907" s="2228"/>
    </row>
    <row r="908" spans="1:13" ht="15.75" customHeight="1">
      <c r="A908" s="2228"/>
      <c r="B908" s="2228"/>
      <c r="C908" s="2228"/>
      <c r="D908" s="2228"/>
      <c r="E908" s="2228"/>
      <c r="F908" s="2228"/>
      <c r="G908" s="2228"/>
      <c r="H908" s="2228"/>
      <c r="I908" s="2228"/>
      <c r="J908" s="2228"/>
      <c r="K908" s="2228"/>
      <c r="L908" s="2228"/>
      <c r="M908" s="2228"/>
    </row>
    <row r="909" spans="1:13" ht="15.75" customHeight="1">
      <c r="A909" s="2228"/>
      <c r="B909" s="2228"/>
      <c r="C909" s="2228"/>
      <c r="D909" s="2228"/>
      <c r="E909" s="2228"/>
      <c r="F909" s="2228"/>
      <c r="G909" s="2228"/>
      <c r="H909" s="2228"/>
      <c r="I909" s="2228"/>
      <c r="J909" s="2228"/>
      <c r="K909" s="2228"/>
      <c r="L909" s="2228"/>
      <c r="M909" s="2228"/>
    </row>
    <row r="910" spans="1:13" ht="15.75" customHeight="1">
      <c r="A910" s="2228"/>
      <c r="B910" s="2228"/>
      <c r="C910" s="2228"/>
      <c r="D910" s="2228"/>
      <c r="E910" s="2228"/>
      <c r="F910" s="2228"/>
      <c r="G910" s="2228"/>
      <c r="H910" s="2228"/>
      <c r="I910" s="2228"/>
      <c r="J910" s="2228"/>
      <c r="K910" s="2228"/>
      <c r="L910" s="2228"/>
      <c r="M910" s="2228"/>
    </row>
    <row r="911" spans="1:13" ht="15.75" customHeight="1">
      <c r="A911" s="2228"/>
      <c r="B911" s="2228"/>
      <c r="C911" s="2228"/>
      <c r="D911" s="2228"/>
      <c r="E911" s="2228"/>
      <c r="F911" s="2228"/>
      <c r="G911" s="2228"/>
      <c r="H911" s="2228"/>
      <c r="I911" s="2228"/>
      <c r="J911" s="2228"/>
      <c r="K911" s="2228"/>
      <c r="L911" s="2228"/>
      <c r="M911" s="2228"/>
    </row>
    <row r="912" spans="1:13" ht="15.75" customHeight="1">
      <c r="A912" s="2228"/>
      <c r="B912" s="2228"/>
      <c r="C912" s="2228"/>
      <c r="D912" s="2228"/>
      <c r="E912" s="2228"/>
      <c r="F912" s="2228"/>
      <c r="G912" s="2228"/>
      <c r="H912" s="2228"/>
      <c r="I912" s="2228"/>
      <c r="J912" s="2228"/>
      <c r="K912" s="2228"/>
      <c r="L912" s="2228"/>
      <c r="M912" s="2228"/>
    </row>
    <row r="913" spans="1:13" ht="15.75" customHeight="1">
      <c r="A913" s="2228"/>
      <c r="B913" s="2228"/>
      <c r="C913" s="2228"/>
      <c r="D913" s="2228"/>
      <c r="E913" s="2228"/>
      <c r="F913" s="2228"/>
      <c r="G913" s="2228"/>
      <c r="H913" s="2228"/>
      <c r="I913" s="2228"/>
      <c r="J913" s="2228"/>
      <c r="K913" s="2228"/>
      <c r="L913" s="2228"/>
      <c r="M913" s="2228"/>
    </row>
    <row r="914" spans="1:13" ht="15.75" customHeight="1">
      <c r="A914" s="2228"/>
      <c r="B914" s="2228"/>
      <c r="C914" s="2228"/>
      <c r="D914" s="2228"/>
      <c r="E914" s="2228"/>
      <c r="F914" s="2228"/>
      <c r="G914" s="2228"/>
      <c r="H914" s="2228"/>
      <c r="I914" s="2228"/>
      <c r="J914" s="2228"/>
      <c r="K914" s="2228"/>
      <c r="L914" s="2228"/>
      <c r="M914" s="2228"/>
    </row>
    <row r="915" spans="1:13" ht="15.75" customHeight="1">
      <c r="A915" s="2228"/>
      <c r="B915" s="2228"/>
      <c r="C915" s="2228"/>
      <c r="D915" s="2228"/>
      <c r="E915" s="2228"/>
      <c r="F915" s="2228"/>
      <c r="G915" s="2228"/>
      <c r="H915" s="2228"/>
      <c r="I915" s="2228"/>
      <c r="J915" s="2228"/>
      <c r="K915" s="2228"/>
      <c r="L915" s="2228"/>
      <c r="M915" s="2228"/>
    </row>
    <row r="916" spans="1:13" ht="15.75" customHeight="1">
      <c r="A916" s="2228"/>
      <c r="B916" s="2228"/>
      <c r="C916" s="2228"/>
      <c r="D916" s="2228"/>
      <c r="E916" s="2228"/>
      <c r="F916" s="2228"/>
      <c r="G916" s="2228"/>
      <c r="H916" s="2228"/>
      <c r="I916" s="2228"/>
      <c r="J916" s="2228"/>
      <c r="K916" s="2228"/>
      <c r="L916" s="2228"/>
      <c r="M916" s="2228"/>
    </row>
    <row r="917" spans="1:13" ht="15.75" customHeight="1">
      <c r="A917" s="2228"/>
      <c r="B917" s="2228"/>
      <c r="C917" s="2228"/>
      <c r="D917" s="2228"/>
      <c r="E917" s="2228"/>
      <c r="F917" s="2228"/>
      <c r="G917" s="2228"/>
      <c r="H917" s="2228"/>
      <c r="I917" s="2228"/>
      <c r="J917" s="2228"/>
      <c r="K917" s="2228"/>
      <c r="L917" s="2228"/>
      <c r="M917" s="2228"/>
    </row>
    <row r="918" spans="1:13" ht="15.75" customHeight="1">
      <c r="A918" s="2228"/>
      <c r="B918" s="2228"/>
      <c r="C918" s="2228"/>
      <c r="D918" s="2228"/>
      <c r="E918" s="2228"/>
      <c r="F918" s="2228"/>
      <c r="G918" s="2228"/>
      <c r="H918" s="2228"/>
      <c r="I918" s="2228"/>
      <c r="J918" s="2228"/>
      <c r="K918" s="2228"/>
      <c r="L918" s="2228"/>
      <c r="M918" s="2228"/>
    </row>
    <row r="919" spans="1:13" ht="15.75" customHeight="1">
      <c r="A919" s="2228"/>
      <c r="B919" s="2228"/>
      <c r="C919" s="2228"/>
      <c r="D919" s="2228"/>
      <c r="E919" s="2228"/>
      <c r="F919" s="2228"/>
      <c r="G919" s="2228"/>
      <c r="H919" s="2228"/>
      <c r="I919" s="2228"/>
      <c r="J919" s="2228"/>
      <c r="K919" s="2228"/>
      <c r="L919" s="2228"/>
      <c r="M919" s="2228"/>
    </row>
    <row r="920" spans="1:13" ht="15.75" customHeight="1">
      <c r="A920" s="2228"/>
      <c r="B920" s="2228"/>
      <c r="C920" s="2228"/>
      <c r="D920" s="2228"/>
      <c r="E920" s="2228"/>
      <c r="F920" s="2228"/>
      <c r="G920" s="2228"/>
      <c r="H920" s="2228"/>
      <c r="I920" s="2228"/>
      <c r="J920" s="2228"/>
      <c r="K920" s="2228"/>
      <c r="L920" s="2228"/>
      <c r="M920" s="2228"/>
    </row>
    <row r="921" spans="1:13" ht="15.75" customHeight="1">
      <c r="A921" s="2228"/>
      <c r="B921" s="2228"/>
      <c r="C921" s="2228"/>
      <c r="D921" s="2228"/>
      <c r="E921" s="2228"/>
      <c r="F921" s="2228"/>
      <c r="G921" s="2228"/>
      <c r="H921" s="2228"/>
      <c r="I921" s="2228"/>
      <c r="J921" s="2228"/>
      <c r="K921" s="2228"/>
      <c r="L921" s="2228"/>
      <c r="M921" s="2228"/>
    </row>
    <row r="922" spans="1:13" ht="15.75" customHeight="1">
      <c r="A922" s="2228"/>
      <c r="B922" s="2228"/>
      <c r="C922" s="2228"/>
      <c r="D922" s="2228"/>
      <c r="E922" s="2228"/>
      <c r="F922" s="2228"/>
      <c r="G922" s="2228"/>
      <c r="H922" s="2228"/>
      <c r="I922" s="2228"/>
      <c r="J922" s="2228"/>
      <c r="K922" s="2228"/>
      <c r="L922" s="2228"/>
      <c r="M922" s="2228"/>
    </row>
    <row r="923" spans="1:13" ht="15.75" customHeight="1">
      <c r="A923" s="2228"/>
      <c r="B923" s="2228"/>
      <c r="C923" s="2228"/>
      <c r="D923" s="2228"/>
      <c r="E923" s="2228"/>
      <c r="F923" s="2228"/>
      <c r="G923" s="2228"/>
      <c r="H923" s="2228"/>
      <c r="I923" s="2228"/>
      <c r="J923" s="2228"/>
      <c r="K923" s="2228"/>
      <c r="L923" s="2228"/>
      <c r="M923" s="2228"/>
    </row>
    <row r="924" spans="1:13" ht="15.75" customHeight="1">
      <c r="A924" s="2228"/>
      <c r="B924" s="2228"/>
      <c r="C924" s="2228"/>
      <c r="D924" s="2228"/>
      <c r="E924" s="2228"/>
      <c r="F924" s="2228"/>
      <c r="G924" s="2228"/>
      <c r="H924" s="2228"/>
      <c r="I924" s="2228"/>
      <c r="J924" s="2228"/>
      <c r="K924" s="2228"/>
      <c r="L924" s="2228"/>
      <c r="M924" s="2228"/>
    </row>
    <row r="925" spans="1:13" ht="15.75" customHeight="1">
      <c r="A925" s="2228"/>
      <c r="B925" s="2228"/>
      <c r="C925" s="2228"/>
      <c r="D925" s="2228"/>
      <c r="E925" s="2228"/>
      <c r="F925" s="2228"/>
      <c r="G925" s="2228"/>
      <c r="H925" s="2228"/>
      <c r="I925" s="2228"/>
      <c r="J925" s="2228"/>
      <c r="K925" s="2228"/>
      <c r="L925" s="2228"/>
      <c r="M925" s="2228"/>
    </row>
    <row r="926" spans="1:13" ht="15.75" customHeight="1">
      <c r="A926" s="2228"/>
      <c r="B926" s="2228"/>
      <c r="C926" s="2228"/>
      <c r="D926" s="2228"/>
      <c r="E926" s="2228"/>
      <c r="F926" s="2228"/>
      <c r="G926" s="2228"/>
      <c r="H926" s="2228"/>
      <c r="I926" s="2228"/>
      <c r="J926" s="2228"/>
      <c r="K926" s="2228"/>
      <c r="L926" s="2228"/>
      <c r="M926" s="2228"/>
    </row>
    <row r="927" spans="1:13" ht="15.75" customHeight="1">
      <c r="A927" s="2228"/>
      <c r="B927" s="2228"/>
      <c r="C927" s="2228"/>
      <c r="D927" s="2228"/>
      <c r="E927" s="2228"/>
      <c r="F927" s="2228"/>
      <c r="G927" s="2228"/>
      <c r="H927" s="2228"/>
      <c r="I927" s="2228"/>
      <c r="J927" s="2228"/>
      <c r="K927" s="2228"/>
      <c r="L927" s="2228"/>
      <c r="M927" s="2228"/>
    </row>
    <row r="928" spans="1:13" ht="15.75" customHeight="1">
      <c r="A928" s="2228"/>
      <c r="B928" s="2228"/>
      <c r="C928" s="2228"/>
      <c r="D928" s="2228"/>
      <c r="E928" s="2228"/>
      <c r="F928" s="2228"/>
      <c r="G928" s="2228"/>
      <c r="H928" s="2228"/>
      <c r="I928" s="2228"/>
      <c r="J928" s="2228"/>
      <c r="K928" s="2228"/>
      <c r="L928" s="2228"/>
      <c r="M928" s="2228"/>
    </row>
    <row r="929" spans="1:13" ht="15.75" customHeight="1">
      <c r="A929" s="2228"/>
      <c r="B929" s="2228"/>
      <c r="C929" s="2228"/>
      <c r="D929" s="2228"/>
      <c r="E929" s="2228"/>
      <c r="F929" s="2228"/>
      <c r="G929" s="2228"/>
      <c r="H929" s="2228"/>
      <c r="I929" s="2228"/>
      <c r="J929" s="2228"/>
      <c r="K929" s="2228"/>
      <c r="L929" s="2228"/>
      <c r="M929" s="2228"/>
    </row>
    <row r="930" spans="1:13" ht="15.75" customHeight="1">
      <c r="A930" s="2228"/>
      <c r="B930" s="2228"/>
      <c r="C930" s="2228"/>
      <c r="D930" s="2228"/>
      <c r="E930" s="2228"/>
      <c r="F930" s="2228"/>
      <c r="G930" s="2228"/>
      <c r="H930" s="2228"/>
      <c r="I930" s="2228"/>
      <c r="J930" s="2228"/>
      <c r="K930" s="2228"/>
      <c r="L930" s="2228"/>
      <c r="M930" s="2228"/>
    </row>
    <row r="931" spans="1:13" ht="15.75" customHeight="1">
      <c r="A931" s="2228"/>
      <c r="B931" s="2228"/>
      <c r="C931" s="2228"/>
      <c r="D931" s="2228"/>
      <c r="E931" s="2228"/>
      <c r="F931" s="2228"/>
      <c r="G931" s="2228"/>
      <c r="H931" s="2228"/>
      <c r="I931" s="2228"/>
      <c r="J931" s="2228"/>
      <c r="K931" s="2228"/>
      <c r="L931" s="2228"/>
      <c r="M931" s="2228"/>
    </row>
    <row r="932" spans="1:13" ht="15.75" customHeight="1">
      <c r="A932" s="2228"/>
      <c r="B932" s="2228"/>
      <c r="C932" s="2228"/>
      <c r="D932" s="2228"/>
      <c r="E932" s="2228"/>
      <c r="F932" s="2228"/>
      <c r="G932" s="2228"/>
      <c r="H932" s="2228"/>
      <c r="I932" s="2228"/>
      <c r="J932" s="2228"/>
      <c r="K932" s="2228"/>
      <c r="L932" s="2228"/>
      <c r="M932" s="2228"/>
    </row>
    <row r="933" spans="1:13" ht="15.75" customHeight="1">
      <c r="A933" s="2228"/>
      <c r="B933" s="2228"/>
      <c r="C933" s="2228"/>
      <c r="D933" s="2228"/>
      <c r="E933" s="2228"/>
      <c r="F933" s="2228"/>
      <c r="G933" s="2228"/>
      <c r="H933" s="2228"/>
      <c r="I933" s="2228"/>
      <c r="J933" s="2228"/>
      <c r="K933" s="2228"/>
      <c r="L933" s="2228"/>
      <c r="M933" s="2228"/>
    </row>
    <row r="934" spans="1:13" ht="15.75" customHeight="1">
      <c r="A934" s="2228"/>
      <c r="B934" s="2228"/>
      <c r="C934" s="2228"/>
      <c r="D934" s="2228"/>
      <c r="E934" s="2228"/>
      <c r="F934" s="2228"/>
      <c r="G934" s="2228"/>
      <c r="H934" s="2228"/>
      <c r="I934" s="2228"/>
      <c r="J934" s="2228"/>
      <c r="K934" s="2228"/>
      <c r="L934" s="2228"/>
      <c r="M934" s="2228"/>
    </row>
    <row r="935" spans="1:13" ht="15.75" customHeight="1">
      <c r="A935" s="2228"/>
      <c r="B935" s="2228"/>
      <c r="C935" s="2228"/>
      <c r="D935" s="2228"/>
      <c r="E935" s="2228"/>
      <c r="F935" s="2228"/>
      <c r="G935" s="2228"/>
      <c r="H935" s="2228"/>
      <c r="I935" s="2228"/>
      <c r="J935" s="2228"/>
      <c r="K935" s="2228"/>
      <c r="L935" s="2228"/>
      <c r="M935" s="2228"/>
    </row>
    <row r="936" spans="1:13" ht="15.75" customHeight="1">
      <c r="A936" s="2228"/>
      <c r="B936" s="2228"/>
      <c r="C936" s="2228"/>
      <c r="D936" s="2228"/>
      <c r="E936" s="2228"/>
      <c r="F936" s="2228"/>
      <c r="G936" s="2228"/>
      <c r="H936" s="2228"/>
      <c r="I936" s="2228"/>
      <c r="J936" s="2228"/>
      <c r="K936" s="2228"/>
      <c r="L936" s="2228"/>
      <c r="M936" s="2228"/>
    </row>
    <row r="937" spans="1:13" ht="15.75" customHeight="1">
      <c r="A937" s="2228"/>
      <c r="B937" s="2228"/>
      <c r="C937" s="2228"/>
      <c r="D937" s="2228"/>
      <c r="E937" s="2228"/>
      <c r="F937" s="2228"/>
      <c r="G937" s="2228"/>
      <c r="H937" s="2228"/>
      <c r="I937" s="2228"/>
      <c r="J937" s="2228"/>
      <c r="K937" s="2228"/>
      <c r="L937" s="2228"/>
      <c r="M937" s="2228"/>
    </row>
    <row r="938" spans="1:13" ht="15.75" customHeight="1">
      <c r="A938" s="2228"/>
      <c r="B938" s="2228"/>
      <c r="C938" s="2228"/>
      <c r="D938" s="2228"/>
      <c r="E938" s="2228"/>
      <c r="F938" s="2228"/>
      <c r="G938" s="2228"/>
      <c r="H938" s="2228"/>
      <c r="I938" s="2228"/>
      <c r="J938" s="2228"/>
      <c r="K938" s="2228"/>
      <c r="L938" s="2228"/>
      <c r="M938" s="2228"/>
    </row>
    <row r="939" spans="1:13" ht="15.75" customHeight="1">
      <c r="A939" s="2228"/>
      <c r="B939" s="2228"/>
      <c r="C939" s="2228"/>
      <c r="D939" s="2228"/>
      <c r="E939" s="2228"/>
      <c r="F939" s="2228"/>
      <c r="G939" s="2228"/>
      <c r="H939" s="2228"/>
      <c r="I939" s="2228"/>
      <c r="J939" s="2228"/>
      <c r="K939" s="2228"/>
      <c r="L939" s="2228"/>
      <c r="M939" s="2228"/>
    </row>
    <row r="940" spans="1:13" ht="15.75" customHeight="1">
      <c r="A940" s="2228"/>
      <c r="B940" s="2228"/>
      <c r="C940" s="2228"/>
      <c r="D940" s="2228"/>
      <c r="E940" s="2228"/>
      <c r="F940" s="2228"/>
      <c r="G940" s="2228"/>
      <c r="H940" s="2228"/>
      <c r="I940" s="2228"/>
      <c r="J940" s="2228"/>
      <c r="K940" s="2228"/>
      <c r="L940" s="2228"/>
      <c r="M940" s="2228"/>
    </row>
    <row r="941" spans="1:13" ht="15.75" customHeight="1">
      <c r="A941" s="2228"/>
      <c r="B941" s="2228"/>
      <c r="C941" s="2228"/>
      <c r="D941" s="2228"/>
      <c r="E941" s="2228"/>
      <c r="F941" s="2228"/>
      <c r="G941" s="2228"/>
      <c r="H941" s="2228"/>
      <c r="I941" s="2228"/>
      <c r="J941" s="2228"/>
      <c r="K941" s="2228"/>
      <c r="L941" s="2228"/>
      <c r="M941" s="2228"/>
    </row>
    <row r="942" spans="1:13" ht="15.75" customHeight="1">
      <c r="A942" s="2228"/>
      <c r="B942" s="2228"/>
      <c r="C942" s="2228"/>
      <c r="D942" s="2228"/>
      <c r="E942" s="2228"/>
      <c r="F942" s="2228"/>
      <c r="G942" s="2228"/>
      <c r="H942" s="2228"/>
      <c r="I942" s="2228"/>
      <c r="J942" s="2228"/>
      <c r="K942" s="2228"/>
      <c r="L942" s="2228"/>
      <c r="M942" s="2228"/>
    </row>
    <row r="943" spans="1:13" ht="15.75" customHeight="1">
      <c r="A943" s="2228"/>
      <c r="B943" s="2228"/>
      <c r="C943" s="2228"/>
      <c r="D943" s="2228"/>
      <c r="E943" s="2228"/>
      <c r="F943" s="2228"/>
      <c r="G943" s="2228"/>
      <c r="H943" s="2228"/>
      <c r="I943" s="2228"/>
      <c r="J943" s="2228"/>
      <c r="K943" s="2228"/>
      <c r="L943" s="2228"/>
      <c r="M943" s="2228"/>
    </row>
    <row r="944" spans="1:13" ht="15.75" customHeight="1">
      <c r="A944" s="2228"/>
      <c r="B944" s="2228"/>
      <c r="C944" s="2228"/>
      <c r="D944" s="2228"/>
      <c r="E944" s="2228"/>
      <c r="F944" s="2228"/>
      <c r="G944" s="2228"/>
      <c r="H944" s="2228"/>
      <c r="I944" s="2228"/>
      <c r="J944" s="2228"/>
      <c r="K944" s="2228"/>
      <c r="L944" s="2228"/>
      <c r="M944" s="2228"/>
    </row>
    <row r="945" spans="1:13" ht="15.75" customHeight="1">
      <c r="A945" s="2228"/>
      <c r="B945" s="2228"/>
      <c r="C945" s="2228"/>
      <c r="D945" s="2228"/>
      <c r="E945" s="2228"/>
      <c r="F945" s="2228"/>
      <c r="G945" s="2228"/>
      <c r="H945" s="2228"/>
      <c r="I945" s="2228"/>
      <c r="J945" s="2228"/>
      <c r="K945" s="2228"/>
      <c r="L945" s="2228"/>
      <c r="M945" s="2228"/>
    </row>
    <row r="946" spans="1:13" ht="15.75" customHeight="1">
      <c r="A946" s="2228"/>
      <c r="B946" s="2228"/>
      <c r="C946" s="2228"/>
      <c r="D946" s="2228"/>
      <c r="E946" s="2228"/>
      <c r="F946" s="2228"/>
      <c r="G946" s="2228"/>
      <c r="H946" s="2228"/>
      <c r="I946" s="2228"/>
      <c r="J946" s="2228"/>
      <c r="K946" s="2228"/>
      <c r="L946" s="2228"/>
      <c r="M946" s="2228"/>
    </row>
    <row r="947" spans="1:13" ht="15.75" customHeight="1">
      <c r="A947" s="2228"/>
      <c r="B947" s="2228"/>
      <c r="C947" s="2228"/>
      <c r="D947" s="2228"/>
      <c r="E947" s="2228"/>
      <c r="F947" s="2228"/>
      <c r="G947" s="2228"/>
      <c r="H947" s="2228"/>
      <c r="I947" s="2228"/>
      <c r="J947" s="2228"/>
      <c r="K947" s="2228"/>
      <c r="L947" s="2228"/>
      <c r="M947" s="2228"/>
    </row>
    <row r="948" spans="1:13" ht="15.75" customHeight="1">
      <c r="A948" s="2228"/>
      <c r="B948" s="2228"/>
      <c r="C948" s="2228"/>
      <c r="D948" s="2228"/>
      <c r="E948" s="2228"/>
      <c r="F948" s="2228"/>
      <c r="G948" s="2228"/>
      <c r="H948" s="2228"/>
      <c r="I948" s="2228"/>
      <c r="J948" s="2228"/>
      <c r="K948" s="2228"/>
      <c r="L948" s="2228"/>
      <c r="M948" s="2228"/>
    </row>
    <row r="949" spans="1:13" ht="15.75" customHeight="1">
      <c r="A949" s="2228"/>
      <c r="B949" s="2228"/>
      <c r="C949" s="2228"/>
      <c r="D949" s="2228"/>
      <c r="E949" s="2228"/>
      <c r="F949" s="2228"/>
      <c r="G949" s="2228"/>
      <c r="H949" s="2228"/>
      <c r="I949" s="2228"/>
      <c r="J949" s="2228"/>
      <c r="K949" s="2228"/>
      <c r="L949" s="2228"/>
      <c r="M949" s="2228"/>
    </row>
    <row r="950" spans="1:13" ht="15.75" customHeight="1">
      <c r="A950" s="2228"/>
      <c r="B950" s="2228"/>
      <c r="C950" s="2228"/>
      <c r="D950" s="2228"/>
      <c r="E950" s="2228"/>
      <c r="F950" s="2228"/>
      <c r="G950" s="2228"/>
      <c r="H950" s="2228"/>
      <c r="I950" s="2228"/>
      <c r="J950" s="2228"/>
      <c r="K950" s="2228"/>
      <c r="L950" s="2228"/>
      <c r="M950" s="2228"/>
    </row>
    <row r="951" spans="1:13" ht="15.75" customHeight="1">
      <c r="A951" s="2228"/>
      <c r="B951" s="2228"/>
      <c r="C951" s="2228"/>
      <c r="D951" s="2228"/>
      <c r="E951" s="2228"/>
      <c r="F951" s="2228"/>
      <c r="G951" s="2228"/>
      <c r="H951" s="2228"/>
      <c r="I951" s="2228"/>
      <c r="J951" s="2228"/>
      <c r="K951" s="2228"/>
      <c r="L951" s="2228"/>
      <c r="M951" s="2228"/>
    </row>
    <row r="952" spans="1:13" ht="15.75" customHeight="1">
      <c r="A952" s="2228"/>
      <c r="B952" s="2228"/>
      <c r="C952" s="2228"/>
      <c r="D952" s="2228"/>
      <c r="E952" s="2228"/>
      <c r="F952" s="2228"/>
      <c r="G952" s="2228"/>
      <c r="H952" s="2228"/>
      <c r="I952" s="2228"/>
      <c r="J952" s="2228"/>
      <c r="K952" s="2228"/>
      <c r="L952" s="2228"/>
      <c r="M952" s="2228"/>
    </row>
    <row r="953" spans="1:13" ht="15.75" customHeight="1">
      <c r="A953" s="2228"/>
      <c r="B953" s="2228"/>
      <c r="C953" s="2228"/>
      <c r="D953" s="2228"/>
      <c r="E953" s="2228"/>
      <c r="F953" s="2228"/>
      <c r="G953" s="2228"/>
      <c r="H953" s="2228"/>
      <c r="I953" s="2228"/>
      <c r="J953" s="2228"/>
      <c r="K953" s="2228"/>
      <c r="L953" s="2228"/>
      <c r="M953" s="2228"/>
    </row>
    <row r="954" spans="1:13" ht="15.75" customHeight="1">
      <c r="A954" s="2228"/>
      <c r="B954" s="2228"/>
      <c r="C954" s="2228"/>
      <c r="D954" s="2228"/>
      <c r="E954" s="2228"/>
      <c r="F954" s="2228"/>
      <c r="G954" s="2228"/>
      <c r="H954" s="2228"/>
      <c r="I954" s="2228"/>
      <c r="J954" s="2228"/>
      <c r="K954" s="2228"/>
      <c r="L954" s="2228"/>
      <c r="M954" s="2228"/>
    </row>
    <row r="955" spans="1:13" ht="15.75" customHeight="1">
      <c r="A955" s="2228"/>
      <c r="B955" s="2228"/>
      <c r="C955" s="2228"/>
      <c r="D955" s="2228"/>
      <c r="E955" s="2228"/>
      <c r="F955" s="2228"/>
      <c r="G955" s="2228"/>
      <c r="H955" s="2228"/>
      <c r="I955" s="2228"/>
      <c r="J955" s="2228"/>
      <c r="K955" s="2228"/>
      <c r="L955" s="2228"/>
      <c r="M955" s="2228"/>
    </row>
    <row r="956" spans="1:13" ht="15.75" customHeight="1">
      <c r="A956" s="2228"/>
      <c r="B956" s="2228"/>
      <c r="C956" s="2228"/>
      <c r="D956" s="2228"/>
      <c r="E956" s="2228"/>
      <c r="F956" s="2228"/>
      <c r="G956" s="2228"/>
      <c r="H956" s="2228"/>
      <c r="I956" s="2228"/>
      <c r="J956" s="2228"/>
      <c r="K956" s="2228"/>
      <c r="L956" s="2228"/>
      <c r="M956" s="2228"/>
    </row>
    <row r="957" spans="1:13" ht="15.75" customHeight="1">
      <c r="A957" s="2228"/>
      <c r="B957" s="2228"/>
      <c r="C957" s="2228"/>
      <c r="D957" s="2228"/>
      <c r="E957" s="2228"/>
      <c r="F957" s="2228"/>
      <c r="G957" s="2228"/>
      <c r="H957" s="2228"/>
      <c r="I957" s="2228"/>
      <c r="J957" s="2228"/>
      <c r="K957" s="2228"/>
      <c r="L957" s="2228"/>
      <c r="M957" s="2228"/>
    </row>
    <row r="958" spans="1:13" ht="15.75" customHeight="1">
      <c r="A958" s="2228"/>
      <c r="B958" s="2228"/>
      <c r="C958" s="2228"/>
      <c r="D958" s="2228"/>
      <c r="E958" s="2228"/>
      <c r="F958" s="2228"/>
      <c r="G958" s="2228"/>
      <c r="H958" s="2228"/>
      <c r="I958" s="2228"/>
      <c r="J958" s="2228"/>
      <c r="K958" s="2228"/>
      <c r="L958" s="2228"/>
      <c r="M958" s="2228"/>
    </row>
    <row r="959" spans="1:13" ht="15.75" customHeight="1">
      <c r="A959" s="2228"/>
      <c r="B959" s="2228"/>
      <c r="C959" s="2228"/>
      <c r="D959" s="2228"/>
      <c r="E959" s="2228"/>
      <c r="F959" s="2228"/>
      <c r="G959" s="2228"/>
      <c r="H959" s="2228"/>
      <c r="I959" s="2228"/>
      <c r="J959" s="2228"/>
      <c r="K959" s="2228"/>
      <c r="L959" s="2228"/>
      <c r="M959" s="2228"/>
    </row>
    <row r="960" spans="1:13" ht="15.75" customHeight="1">
      <c r="A960" s="2228"/>
      <c r="B960" s="2228"/>
      <c r="C960" s="2228"/>
      <c r="D960" s="2228"/>
      <c r="E960" s="2228"/>
      <c r="F960" s="2228"/>
      <c r="G960" s="2228"/>
      <c r="H960" s="2228"/>
      <c r="I960" s="2228"/>
      <c r="J960" s="2228"/>
      <c r="K960" s="2228"/>
      <c r="L960" s="2228"/>
      <c r="M960" s="2228"/>
    </row>
    <row r="961" spans="1:13" ht="15.75" customHeight="1">
      <c r="A961" s="2228"/>
      <c r="B961" s="2228"/>
      <c r="C961" s="2228"/>
      <c r="D961" s="2228"/>
      <c r="E961" s="2228"/>
      <c r="F961" s="2228"/>
      <c r="G961" s="2228"/>
      <c r="H961" s="2228"/>
      <c r="I961" s="2228"/>
      <c r="J961" s="2228"/>
      <c r="K961" s="2228"/>
      <c r="L961" s="2228"/>
      <c r="M961" s="2228"/>
    </row>
    <row r="962" spans="1:13" ht="15.75" customHeight="1">
      <c r="A962" s="2228"/>
      <c r="B962" s="2228"/>
      <c r="C962" s="2228"/>
      <c r="D962" s="2228"/>
      <c r="E962" s="2228"/>
      <c r="F962" s="2228"/>
      <c r="G962" s="2228"/>
      <c r="H962" s="2228"/>
      <c r="I962" s="2228"/>
      <c r="J962" s="2228"/>
      <c r="K962" s="2228"/>
      <c r="L962" s="2228"/>
      <c r="M962" s="2228"/>
    </row>
    <row r="963" spans="1:13" ht="15.75" customHeight="1">
      <c r="A963" s="2228"/>
      <c r="B963" s="2228"/>
      <c r="C963" s="2228"/>
      <c r="D963" s="2228"/>
      <c r="E963" s="2228"/>
      <c r="F963" s="2228"/>
      <c r="G963" s="2228"/>
      <c r="H963" s="2228"/>
      <c r="I963" s="2228"/>
      <c r="J963" s="2228"/>
      <c r="K963" s="2228"/>
      <c r="L963" s="2228"/>
      <c r="M963" s="2228"/>
    </row>
    <row r="964" spans="1:13" ht="15.75" customHeight="1">
      <c r="A964" s="2228"/>
      <c r="B964" s="2228"/>
      <c r="C964" s="2228"/>
      <c r="D964" s="2228"/>
      <c r="E964" s="2228"/>
      <c r="F964" s="2228"/>
      <c r="G964" s="2228"/>
      <c r="H964" s="2228"/>
      <c r="I964" s="2228"/>
      <c r="J964" s="2228"/>
      <c r="K964" s="2228"/>
      <c r="L964" s="2228"/>
      <c r="M964" s="2228"/>
    </row>
    <row r="965" spans="1:13" ht="15.75" customHeight="1">
      <c r="A965" s="2228"/>
      <c r="B965" s="2228"/>
      <c r="C965" s="2228"/>
      <c r="D965" s="2228"/>
      <c r="E965" s="2228"/>
      <c r="F965" s="2228"/>
      <c r="G965" s="2228"/>
      <c r="H965" s="2228"/>
      <c r="I965" s="2228"/>
      <c r="J965" s="2228"/>
      <c r="K965" s="2228"/>
      <c r="L965" s="2228"/>
      <c r="M965" s="2228"/>
    </row>
    <row r="966" spans="1:13" ht="15.75" customHeight="1">
      <c r="A966" s="2228"/>
      <c r="B966" s="2228"/>
      <c r="C966" s="2228"/>
      <c r="D966" s="2228"/>
      <c r="E966" s="2228"/>
      <c r="F966" s="2228"/>
      <c r="G966" s="2228"/>
      <c r="H966" s="2228"/>
      <c r="I966" s="2228"/>
      <c r="J966" s="2228"/>
      <c r="K966" s="2228"/>
      <c r="L966" s="2228"/>
      <c r="M966" s="2228"/>
    </row>
    <row r="967" spans="1:13" ht="15.75" customHeight="1">
      <c r="A967" s="2228"/>
      <c r="B967" s="2228"/>
      <c r="C967" s="2228"/>
      <c r="D967" s="2228"/>
      <c r="E967" s="2228"/>
      <c r="F967" s="2228"/>
      <c r="G967" s="2228"/>
      <c r="H967" s="2228"/>
      <c r="I967" s="2228"/>
      <c r="J967" s="2228"/>
      <c r="K967" s="2228"/>
      <c r="L967" s="2228"/>
      <c r="M967" s="2228"/>
    </row>
    <row r="968" spans="1:13" ht="15.75" customHeight="1">
      <c r="A968" s="2228"/>
      <c r="B968" s="2228"/>
      <c r="C968" s="2228"/>
      <c r="D968" s="2228"/>
      <c r="E968" s="2228"/>
      <c r="F968" s="2228"/>
      <c r="G968" s="2228"/>
      <c r="H968" s="2228"/>
      <c r="I968" s="2228"/>
      <c r="J968" s="2228"/>
      <c r="K968" s="2228"/>
      <c r="L968" s="2228"/>
      <c r="M968" s="2228"/>
    </row>
    <row r="969" spans="1:13" ht="15.75" customHeight="1">
      <c r="A969" s="2228"/>
      <c r="B969" s="2228"/>
      <c r="C969" s="2228"/>
      <c r="D969" s="2228"/>
      <c r="E969" s="2228"/>
      <c r="F969" s="2228"/>
      <c r="G969" s="2228"/>
      <c r="H969" s="2228"/>
      <c r="I969" s="2228"/>
      <c r="J969" s="2228"/>
      <c r="K969" s="2228"/>
      <c r="L969" s="2228"/>
      <c r="M969" s="2228"/>
    </row>
    <row r="970" spans="1:13" ht="15.75" customHeight="1">
      <c r="A970" s="2228"/>
      <c r="B970" s="2228"/>
      <c r="C970" s="2228"/>
      <c r="D970" s="2228"/>
      <c r="E970" s="2228"/>
      <c r="F970" s="2228"/>
      <c r="G970" s="2228"/>
      <c r="H970" s="2228"/>
      <c r="I970" s="2228"/>
      <c r="J970" s="2228"/>
      <c r="K970" s="2228"/>
      <c r="L970" s="2228"/>
      <c r="M970" s="2228"/>
    </row>
    <row r="971" spans="1:13" ht="15.75" customHeight="1">
      <c r="A971" s="2228"/>
      <c r="B971" s="2228"/>
      <c r="C971" s="2228"/>
      <c r="D971" s="2228"/>
      <c r="E971" s="2228"/>
      <c r="F971" s="2228"/>
      <c r="G971" s="2228"/>
      <c r="H971" s="2228"/>
      <c r="I971" s="2228"/>
      <c r="J971" s="2228"/>
      <c r="K971" s="2228"/>
      <c r="L971" s="2228"/>
      <c r="M971" s="2228"/>
    </row>
    <row r="972" spans="1:13" ht="15.75" customHeight="1">
      <c r="A972" s="2228"/>
      <c r="B972" s="2228"/>
      <c r="C972" s="2228"/>
      <c r="D972" s="2228"/>
      <c r="E972" s="2228"/>
      <c r="F972" s="2228"/>
      <c r="G972" s="2228"/>
      <c r="H972" s="2228"/>
      <c r="I972" s="2228"/>
      <c r="J972" s="2228"/>
      <c r="K972" s="2228"/>
      <c r="L972" s="2228"/>
      <c r="M972" s="2228"/>
    </row>
    <row r="973" spans="1:13" ht="15.75" customHeight="1">
      <c r="A973" s="2228"/>
      <c r="B973" s="2228"/>
      <c r="C973" s="2228"/>
      <c r="D973" s="2228"/>
      <c r="E973" s="2228"/>
      <c r="F973" s="2228"/>
      <c r="G973" s="2228"/>
      <c r="H973" s="2228"/>
      <c r="I973" s="2228"/>
      <c r="J973" s="2228"/>
      <c r="K973" s="2228"/>
      <c r="L973" s="2228"/>
      <c r="M973" s="2228"/>
    </row>
    <row r="974" spans="1:13" ht="15.75" customHeight="1">
      <c r="A974" s="2228"/>
      <c r="B974" s="2228"/>
      <c r="C974" s="2228"/>
      <c r="D974" s="2228"/>
      <c r="E974" s="2228"/>
      <c r="F974" s="2228"/>
      <c r="G974" s="2228"/>
      <c r="H974" s="2228"/>
      <c r="I974" s="2228"/>
      <c r="J974" s="2228"/>
      <c r="K974" s="2228"/>
      <c r="L974" s="2228"/>
      <c r="M974" s="2228"/>
    </row>
    <row r="975" spans="1:13" ht="15.75" customHeight="1">
      <c r="A975" s="2228"/>
      <c r="B975" s="2228"/>
      <c r="C975" s="2228"/>
      <c r="D975" s="2228"/>
      <c r="E975" s="2228"/>
      <c r="F975" s="2228"/>
      <c r="G975" s="2228"/>
      <c r="H975" s="2228"/>
      <c r="I975" s="2228"/>
      <c r="J975" s="2228"/>
      <c r="K975" s="2228"/>
      <c r="L975" s="2228"/>
      <c r="M975" s="2228"/>
    </row>
    <row r="976" spans="1:13" ht="15.75" customHeight="1">
      <c r="A976" s="2228"/>
      <c r="B976" s="2228"/>
      <c r="C976" s="2228"/>
      <c r="D976" s="2228"/>
      <c r="E976" s="2228"/>
      <c r="F976" s="2228"/>
      <c r="G976" s="2228"/>
      <c r="H976" s="2228"/>
      <c r="I976" s="2228"/>
      <c r="J976" s="2228"/>
      <c r="K976" s="2228"/>
      <c r="L976" s="2228"/>
      <c r="M976" s="2228"/>
    </row>
    <row r="977" spans="1:13" ht="15.75" customHeight="1">
      <c r="A977" s="2228"/>
      <c r="B977" s="2228"/>
      <c r="C977" s="2228"/>
      <c r="D977" s="2228"/>
      <c r="E977" s="2228"/>
      <c r="F977" s="2228"/>
      <c r="G977" s="2228"/>
      <c r="H977" s="2228"/>
      <c r="I977" s="2228"/>
      <c r="J977" s="2228"/>
      <c r="K977" s="2228"/>
      <c r="L977" s="2228"/>
      <c r="M977" s="2228"/>
    </row>
    <row r="978" spans="1:13" ht="15.75" customHeight="1">
      <c r="A978" s="2228"/>
      <c r="B978" s="2228"/>
      <c r="C978" s="2228"/>
      <c r="D978" s="2228"/>
      <c r="E978" s="2228"/>
      <c r="F978" s="2228"/>
      <c r="G978" s="2228"/>
      <c r="H978" s="2228"/>
      <c r="I978" s="2228"/>
      <c r="J978" s="2228"/>
      <c r="K978" s="2228"/>
      <c r="L978" s="2228"/>
      <c r="M978" s="2228"/>
    </row>
    <row r="979" spans="1:13" ht="15.75" customHeight="1">
      <c r="A979" s="2228"/>
      <c r="B979" s="2228"/>
      <c r="C979" s="2228"/>
      <c r="D979" s="2228"/>
      <c r="E979" s="2228"/>
      <c r="F979" s="2228"/>
      <c r="G979" s="2228"/>
      <c r="H979" s="2228"/>
      <c r="I979" s="2228"/>
      <c r="J979" s="2228"/>
      <c r="K979" s="2228"/>
      <c r="L979" s="2228"/>
      <c r="M979" s="2228"/>
    </row>
    <row r="980" spans="1:13" ht="15.75" customHeight="1">
      <c r="A980" s="2228"/>
      <c r="B980" s="2228"/>
      <c r="C980" s="2228"/>
      <c r="D980" s="2228"/>
      <c r="E980" s="2228"/>
      <c r="F980" s="2228"/>
      <c r="G980" s="2228"/>
      <c r="H980" s="2228"/>
      <c r="I980" s="2228"/>
      <c r="J980" s="2228"/>
      <c r="K980" s="2228"/>
      <c r="L980" s="2228"/>
      <c r="M980" s="2228"/>
    </row>
    <row r="981" spans="1:13" ht="15.75" customHeight="1">
      <c r="A981" s="2228"/>
      <c r="B981" s="2228"/>
      <c r="C981" s="2228"/>
      <c r="D981" s="2228"/>
      <c r="E981" s="2228"/>
      <c r="F981" s="2228"/>
      <c r="G981" s="2228"/>
      <c r="H981" s="2228"/>
      <c r="I981" s="2228"/>
      <c r="J981" s="2228"/>
      <c r="K981" s="2228"/>
      <c r="L981" s="2228"/>
      <c r="M981" s="2228"/>
    </row>
    <row r="982" spans="1:13" ht="15.75" customHeight="1">
      <c r="A982" s="2228"/>
      <c r="B982" s="2228"/>
      <c r="C982" s="2228"/>
      <c r="D982" s="2228"/>
      <c r="E982" s="2228"/>
      <c r="F982" s="2228"/>
      <c r="G982" s="2228"/>
      <c r="H982" s="2228"/>
      <c r="I982" s="2228"/>
      <c r="J982" s="2228"/>
      <c r="K982" s="2228"/>
      <c r="L982" s="2228"/>
      <c r="M982" s="2228"/>
    </row>
    <row r="983" spans="1:13" ht="15.75" customHeight="1">
      <c r="A983" s="2228"/>
      <c r="B983" s="2228"/>
      <c r="C983" s="2228"/>
      <c r="D983" s="2228"/>
      <c r="E983" s="2228"/>
      <c r="F983" s="2228"/>
      <c r="G983" s="2228"/>
      <c r="H983" s="2228"/>
      <c r="I983" s="2228"/>
      <c r="J983" s="2228"/>
      <c r="K983" s="2228"/>
      <c r="L983" s="2228"/>
      <c r="M983" s="2228"/>
    </row>
    <row r="984" spans="1:13" ht="15.75" customHeight="1">
      <c r="A984" s="2228"/>
      <c r="B984" s="2228"/>
      <c r="C984" s="2228"/>
      <c r="D984" s="2228"/>
      <c r="E984" s="2228"/>
      <c r="F984" s="2228"/>
      <c r="G984" s="2228"/>
      <c r="H984" s="2228"/>
      <c r="I984" s="2228"/>
      <c r="J984" s="2228"/>
      <c r="K984" s="2228"/>
      <c r="L984" s="2228"/>
      <c r="M984" s="2228"/>
    </row>
    <row r="985" spans="1:13" ht="15.75" customHeight="1">
      <c r="A985" s="2228"/>
      <c r="B985" s="2228"/>
      <c r="C985" s="2228"/>
      <c r="D985" s="2228"/>
      <c r="E985" s="2228"/>
      <c r="F985" s="2228"/>
      <c r="G985" s="2228"/>
      <c r="H985" s="2228"/>
      <c r="I985" s="2228"/>
      <c r="J985" s="2228"/>
      <c r="K985" s="2228"/>
      <c r="L985" s="2228"/>
      <c r="M985" s="2228"/>
    </row>
    <row r="986" spans="1:13" ht="15.75" customHeight="1">
      <c r="A986" s="2228"/>
      <c r="B986" s="2228"/>
      <c r="C986" s="2228"/>
      <c r="D986" s="2228"/>
      <c r="E986" s="2228"/>
      <c r="F986" s="2228"/>
      <c r="G986" s="2228"/>
      <c r="H986" s="2228"/>
      <c r="I986" s="2228"/>
      <c r="J986" s="2228"/>
      <c r="K986" s="2228"/>
      <c r="L986" s="2228"/>
      <c r="M986" s="2228"/>
    </row>
    <row r="987" spans="1:13" ht="15.75" customHeight="1">
      <c r="A987" s="2228"/>
      <c r="B987" s="2228"/>
      <c r="C987" s="2228"/>
      <c r="D987" s="2228"/>
      <c r="E987" s="2228"/>
      <c r="F987" s="2228"/>
      <c r="G987" s="2228"/>
      <c r="H987" s="2228"/>
      <c r="I987" s="2228"/>
      <c r="J987" s="2228"/>
      <c r="K987" s="2228"/>
      <c r="L987" s="2228"/>
      <c r="M987" s="2228"/>
    </row>
    <row r="988" spans="1:13" ht="15.75" customHeight="1">
      <c r="A988" s="2228"/>
      <c r="B988" s="2228"/>
      <c r="C988" s="2228"/>
      <c r="D988" s="2228"/>
      <c r="E988" s="2228"/>
      <c r="F988" s="2228"/>
      <c r="G988" s="2228"/>
      <c r="H988" s="2228"/>
      <c r="I988" s="2228"/>
      <c r="J988" s="2228"/>
      <c r="K988" s="2228"/>
      <c r="L988" s="2228"/>
      <c r="M988" s="2228"/>
    </row>
    <row r="989" spans="1:13" ht="15.75" customHeight="1">
      <c r="A989" s="2228"/>
      <c r="B989" s="2228"/>
      <c r="C989" s="2228"/>
      <c r="D989" s="2228"/>
      <c r="E989" s="2228"/>
      <c r="F989" s="2228"/>
      <c r="G989" s="2228"/>
      <c r="H989" s="2228"/>
      <c r="I989" s="2228"/>
      <c r="J989" s="2228"/>
      <c r="K989" s="2228"/>
      <c r="L989" s="2228"/>
      <c r="M989" s="2228"/>
    </row>
    <row r="990" spans="1:13" ht="15.75" customHeight="1">
      <c r="A990" s="2228"/>
      <c r="B990" s="2228"/>
      <c r="C990" s="2228"/>
      <c r="D990" s="2228"/>
      <c r="E990" s="2228"/>
      <c r="F990" s="2228"/>
      <c r="G990" s="2228"/>
      <c r="H990" s="2228"/>
      <c r="I990" s="2228"/>
      <c r="J990" s="2228"/>
      <c r="K990" s="2228"/>
      <c r="L990" s="2228"/>
      <c r="M990" s="2228"/>
    </row>
    <row r="991" spans="1:13" ht="15.75" customHeight="1">
      <c r="A991" s="2228"/>
      <c r="B991" s="2228"/>
      <c r="C991" s="2228"/>
      <c r="D991" s="2228"/>
      <c r="E991" s="2228"/>
      <c r="F991" s="2228"/>
      <c r="G991" s="2228"/>
      <c r="H991" s="2228"/>
      <c r="I991" s="2228"/>
      <c r="J991" s="2228"/>
      <c r="K991" s="2228"/>
      <c r="L991" s="2228"/>
      <c r="M991" s="2228"/>
    </row>
    <row r="992" spans="1:13" ht="15.75" customHeight="1">
      <c r="A992" s="2228"/>
      <c r="B992" s="2228"/>
      <c r="C992" s="2228"/>
      <c r="D992" s="2228"/>
      <c r="E992" s="2228"/>
      <c r="F992" s="2228"/>
      <c r="G992" s="2228"/>
      <c r="H992" s="2228"/>
      <c r="I992" s="2228"/>
      <c r="J992" s="2228"/>
      <c r="K992" s="2228"/>
      <c r="L992" s="2228"/>
      <c r="M992" s="2228"/>
    </row>
    <row r="993" spans="1:13" ht="15.75" customHeight="1">
      <c r="A993" s="2228"/>
      <c r="B993" s="2228"/>
      <c r="C993" s="2228"/>
      <c r="D993" s="2228"/>
      <c r="E993" s="2228"/>
      <c r="F993" s="2228"/>
      <c r="G993" s="2228"/>
      <c r="H993" s="2228"/>
      <c r="I993" s="2228"/>
      <c r="J993" s="2228"/>
      <c r="K993" s="2228"/>
      <c r="L993" s="2228"/>
      <c r="M993" s="2228"/>
    </row>
    <row r="994" spans="1:13" ht="15.75" customHeight="1">
      <c r="A994" s="2228"/>
      <c r="B994" s="2228"/>
      <c r="C994" s="2228"/>
      <c r="D994" s="2228"/>
      <c r="E994" s="2228"/>
      <c r="F994" s="2228"/>
      <c r="G994" s="2228"/>
      <c r="H994" s="2228"/>
      <c r="I994" s="2228"/>
      <c r="J994" s="2228"/>
      <c r="K994" s="2228"/>
      <c r="L994" s="2228"/>
      <c r="M994" s="2228"/>
    </row>
    <row r="995" spans="1:13" ht="15.75" customHeight="1">
      <c r="A995" s="2228"/>
      <c r="B995" s="2228"/>
      <c r="C995" s="2228"/>
      <c r="D995" s="2228"/>
      <c r="E995" s="2228"/>
      <c r="F995" s="2228"/>
      <c r="G995" s="2228"/>
      <c r="H995" s="2228"/>
      <c r="I995" s="2228"/>
      <c r="J995" s="2228"/>
      <c r="K995" s="2228"/>
      <c r="L995" s="2228"/>
      <c r="M995" s="2228"/>
    </row>
    <row r="996" spans="1:13" ht="15.75" customHeight="1">
      <c r="A996" s="2228"/>
      <c r="B996" s="2228"/>
      <c r="C996" s="2228"/>
      <c r="D996" s="2228"/>
      <c r="E996" s="2228"/>
      <c r="F996" s="2228"/>
      <c r="G996" s="2228"/>
      <c r="H996" s="2228"/>
      <c r="I996" s="2228"/>
      <c r="J996" s="2228"/>
      <c r="K996" s="2228"/>
      <c r="L996" s="2228"/>
      <c r="M996" s="2228"/>
    </row>
    <row r="997" spans="1:13" ht="15.75" customHeight="1">
      <c r="A997" s="2228"/>
      <c r="B997" s="2228"/>
      <c r="C997" s="2228"/>
      <c r="D997" s="2228"/>
      <c r="E997" s="2228"/>
      <c r="F997" s="2228"/>
      <c r="G997" s="2228"/>
      <c r="H997" s="2228"/>
      <c r="I997" s="2228"/>
      <c r="J997" s="2228"/>
      <c r="K997" s="2228"/>
      <c r="L997" s="2228"/>
      <c r="M997" s="2228"/>
    </row>
    <row r="998" spans="1:13" ht="15.75" customHeight="1">
      <c r="A998" s="2228"/>
      <c r="B998" s="2228"/>
      <c r="C998" s="2228"/>
      <c r="D998" s="2228"/>
      <c r="E998" s="2228"/>
      <c r="F998" s="2228"/>
      <c r="G998" s="2228"/>
      <c r="H998" s="2228"/>
      <c r="I998" s="2228"/>
      <c r="J998" s="2228"/>
      <c r="K998" s="2228"/>
      <c r="L998" s="2228"/>
      <c r="M998" s="2228"/>
    </row>
    <row r="999" spans="1:13" ht="15.75" customHeight="1">
      <c r="A999" s="2228"/>
      <c r="B999" s="2228"/>
      <c r="C999" s="2228"/>
      <c r="D999" s="2228"/>
      <c r="E999" s="2228"/>
      <c r="F999" s="2228"/>
      <c r="G999" s="2228"/>
      <c r="H999" s="2228"/>
      <c r="I999" s="2228"/>
      <c r="J999" s="2228"/>
      <c r="K999" s="2228"/>
      <c r="L999" s="2228"/>
      <c r="M999" s="2228"/>
    </row>
  </sheetData>
  <mergeCells count="6">
    <mergeCell ref="C3:L3"/>
    <mergeCell ref="C4:L4"/>
    <mergeCell ref="C5:G5"/>
    <mergeCell ref="C6:G7"/>
    <mergeCell ref="K6:L6"/>
    <mergeCell ref="H6:J6"/>
  </mergeCells>
  <pageMargins left="0.17" right="0.39370078740157499" top="0.17" bottom="0.17" header="0" footer="0.68"/>
  <pageSetup paperSize="9" scale="70"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X87"/>
  <sheetViews>
    <sheetView showGridLines="0" zoomScale="50" zoomScaleNormal="50" workbookViewId="0">
      <selection activeCell="L29" sqref="L29"/>
    </sheetView>
  </sheetViews>
  <sheetFormatPr defaultColWidth="10.28515625" defaultRowHeight="12.75"/>
  <cols>
    <col min="1" max="1" width="10.28515625" style="2147"/>
    <col min="2" max="2" width="8.7109375" style="2147" customWidth="1"/>
    <col min="3" max="3" width="17.28515625" style="2151" bestFit="1" customWidth="1"/>
    <col min="4" max="4" width="63.28515625" style="2147" customWidth="1"/>
    <col min="5" max="5" width="19.85546875" style="2150" customWidth="1"/>
    <col min="6" max="6" width="19.140625" style="2150" customWidth="1"/>
    <col min="7" max="7" width="19.42578125" style="2149" customWidth="1"/>
    <col min="8" max="8" width="20" style="2150" customWidth="1"/>
    <col min="9" max="9" width="19" style="2150" customWidth="1"/>
    <col min="10" max="10" width="17.85546875" style="2148" customWidth="1"/>
    <col min="11" max="11" width="20.140625" style="2150" customWidth="1"/>
    <col min="12" max="12" width="18.42578125" style="2150" customWidth="1"/>
    <col min="13" max="13" width="16.42578125" style="2148" customWidth="1"/>
    <col min="14" max="14" width="15.85546875" style="2147" customWidth="1"/>
    <col min="15" max="15" width="16.28515625" style="2147" customWidth="1"/>
    <col min="16" max="16384" width="10.28515625" style="2147"/>
  </cols>
  <sheetData>
    <row r="1" spans="1:154" s="2221" customFormat="1">
      <c r="A1" s="2155"/>
      <c r="B1" s="2155"/>
      <c r="C1" s="2227"/>
      <c r="D1" s="2148"/>
      <c r="E1" s="2149"/>
      <c r="F1" s="2149"/>
      <c r="G1" s="2149"/>
      <c r="H1" s="2149"/>
      <c r="I1" s="2149"/>
      <c r="J1" s="2149"/>
      <c r="K1" s="2149"/>
      <c r="L1" s="2149"/>
      <c r="M1" s="2149"/>
      <c r="N1" s="2149"/>
      <c r="O1" s="2149"/>
      <c r="P1" s="2155"/>
      <c r="Q1" s="2155"/>
      <c r="R1" s="2155"/>
      <c r="S1" s="2155"/>
      <c r="T1" s="2155"/>
      <c r="U1" s="2155"/>
      <c r="V1" s="2155"/>
      <c r="W1" s="2155"/>
      <c r="X1" s="2155"/>
      <c r="Y1" s="2155"/>
      <c r="Z1" s="2155"/>
      <c r="AA1" s="2155"/>
      <c r="AB1" s="2155"/>
      <c r="AC1" s="2155"/>
      <c r="AD1" s="2155"/>
      <c r="AE1" s="2155"/>
      <c r="AF1" s="2155"/>
      <c r="AG1" s="2155"/>
      <c r="AH1" s="2155"/>
      <c r="AI1" s="2155"/>
      <c r="AJ1" s="2155"/>
      <c r="AK1" s="2155"/>
      <c r="AL1" s="2155"/>
      <c r="AM1" s="2155"/>
      <c r="AN1" s="2155"/>
      <c r="AO1" s="2155"/>
      <c r="AP1" s="2155"/>
      <c r="AQ1" s="2155"/>
      <c r="AR1" s="2155"/>
      <c r="AS1" s="2155"/>
      <c r="AT1" s="2155"/>
      <c r="AU1" s="2155"/>
      <c r="AV1" s="2155"/>
      <c r="AW1" s="2155"/>
      <c r="AX1" s="2155"/>
      <c r="AY1" s="2155"/>
      <c r="AZ1" s="2155"/>
      <c r="BA1" s="2155"/>
      <c r="BB1" s="2155"/>
      <c r="BC1" s="2155"/>
      <c r="BD1" s="2155"/>
      <c r="BE1" s="2155"/>
      <c r="BF1" s="2155"/>
      <c r="BG1" s="2155"/>
      <c r="BH1" s="2155"/>
      <c r="BI1" s="2155"/>
      <c r="BJ1" s="2155"/>
      <c r="BK1" s="2155"/>
      <c r="BL1" s="2155"/>
      <c r="BM1" s="2155"/>
      <c r="BN1" s="2155"/>
      <c r="BO1" s="2155"/>
      <c r="BP1" s="2155"/>
      <c r="BQ1" s="2155"/>
      <c r="BR1" s="2155"/>
      <c r="BS1" s="2155"/>
      <c r="BT1" s="2155"/>
      <c r="BU1" s="2155"/>
      <c r="BV1" s="2155"/>
      <c r="BW1" s="2155"/>
      <c r="BX1" s="2155"/>
      <c r="BY1" s="2155"/>
      <c r="BZ1" s="2155"/>
      <c r="CA1" s="2155"/>
      <c r="CB1" s="2155"/>
      <c r="CC1" s="2155"/>
      <c r="CD1" s="2155"/>
      <c r="CE1" s="2155"/>
      <c r="CF1" s="2155"/>
      <c r="CG1" s="2155"/>
      <c r="CH1" s="2155"/>
      <c r="CI1" s="2155"/>
      <c r="CJ1" s="2155"/>
      <c r="CK1" s="2155"/>
      <c r="CL1" s="2155"/>
      <c r="CM1" s="2155"/>
      <c r="CN1" s="2155"/>
      <c r="CO1" s="2155"/>
      <c r="CP1" s="2155"/>
      <c r="CQ1" s="2155"/>
      <c r="CR1" s="2155"/>
      <c r="CS1" s="2155"/>
      <c r="CT1" s="2155"/>
      <c r="CU1" s="2155"/>
      <c r="CV1" s="2155"/>
      <c r="CW1" s="2155"/>
      <c r="CX1" s="2155"/>
      <c r="CY1" s="2155"/>
      <c r="CZ1" s="2155"/>
      <c r="DA1" s="2155"/>
      <c r="DB1" s="2155"/>
      <c r="DC1" s="2155"/>
      <c r="DD1" s="2155"/>
      <c r="DE1" s="2155"/>
      <c r="DF1" s="2155"/>
      <c r="DG1" s="2155"/>
      <c r="DH1" s="2155"/>
      <c r="DI1" s="2155"/>
      <c r="DJ1" s="2155"/>
      <c r="DK1" s="2155"/>
      <c r="DL1" s="2155"/>
      <c r="DM1" s="2155"/>
      <c r="DN1" s="2155"/>
      <c r="DO1" s="2155"/>
      <c r="DP1" s="2155"/>
      <c r="DQ1" s="2155"/>
      <c r="DR1" s="2155"/>
      <c r="DS1" s="2155"/>
      <c r="DT1" s="2155"/>
      <c r="DU1" s="2155"/>
      <c r="DV1" s="2155"/>
      <c r="DW1" s="2155"/>
      <c r="DX1" s="2155"/>
      <c r="DY1" s="2155"/>
      <c r="DZ1" s="2155"/>
      <c r="EA1" s="2155"/>
      <c r="EB1" s="2155"/>
      <c r="EC1" s="2155"/>
      <c r="ED1" s="2155"/>
      <c r="EE1" s="2155"/>
      <c r="EF1" s="2155"/>
      <c r="EG1" s="2155"/>
      <c r="EH1" s="2155"/>
      <c r="EI1" s="2155"/>
      <c r="EJ1" s="2155"/>
      <c r="EK1" s="2155"/>
      <c r="EL1" s="2155"/>
      <c r="EM1" s="2155"/>
      <c r="EN1" s="2155"/>
      <c r="EO1" s="2155"/>
      <c r="EP1" s="2155"/>
      <c r="EQ1" s="2155"/>
      <c r="ER1" s="2155"/>
      <c r="ES1" s="2155"/>
      <c r="ET1" s="2155"/>
      <c r="EU1" s="2155"/>
      <c r="EV1" s="2155"/>
      <c r="EW1" s="2155"/>
      <c r="EX1" s="2155"/>
    </row>
    <row r="2" spans="1:154" s="2221" customFormat="1" ht="26.25" customHeight="1">
      <c r="A2" s="2155"/>
      <c r="B2" s="2155"/>
      <c r="C2" s="3354" t="s">
        <v>1919</v>
      </c>
      <c r="D2" s="3354"/>
      <c r="E2" s="3354"/>
      <c r="F2" s="3354"/>
      <c r="G2" s="3354"/>
      <c r="H2" s="3354"/>
      <c r="I2" s="3354"/>
      <c r="J2" s="3354"/>
      <c r="K2" s="3354"/>
      <c r="L2" s="3354"/>
      <c r="M2" s="3354"/>
      <c r="N2" s="3354"/>
      <c r="O2" s="3354"/>
      <c r="P2" s="2155"/>
      <c r="Q2" s="2155"/>
      <c r="R2" s="2155"/>
      <c r="S2" s="2155"/>
      <c r="T2" s="2155"/>
      <c r="U2" s="2155"/>
      <c r="V2" s="2155"/>
      <c r="W2" s="2155"/>
      <c r="X2" s="2155"/>
      <c r="Y2" s="2155"/>
      <c r="Z2" s="2155"/>
      <c r="AA2" s="2155"/>
      <c r="AB2" s="2155"/>
      <c r="AC2" s="2155"/>
      <c r="AD2" s="2155"/>
      <c r="AE2" s="2155"/>
      <c r="AF2" s="2155"/>
      <c r="AG2" s="2155"/>
      <c r="AH2" s="2155"/>
      <c r="AI2" s="2155"/>
      <c r="AJ2" s="2155"/>
      <c r="AK2" s="2155"/>
      <c r="AL2" s="2155"/>
      <c r="AM2" s="2155"/>
      <c r="AN2" s="2155"/>
      <c r="AO2" s="2155"/>
      <c r="AP2" s="2155"/>
      <c r="AQ2" s="2155"/>
      <c r="AR2" s="2155"/>
      <c r="AS2" s="2155"/>
      <c r="AT2" s="2155"/>
      <c r="AU2" s="2155"/>
      <c r="AV2" s="2155"/>
      <c r="AW2" s="2155"/>
      <c r="AX2" s="2155"/>
      <c r="AY2" s="2155"/>
      <c r="AZ2" s="2155"/>
      <c r="BA2" s="2155"/>
      <c r="BB2" s="2155"/>
      <c r="BC2" s="2155"/>
      <c r="BD2" s="2155"/>
      <c r="BE2" s="2155"/>
      <c r="BF2" s="2155"/>
      <c r="BG2" s="2155"/>
      <c r="BH2" s="2155"/>
      <c r="BI2" s="2155"/>
      <c r="BJ2" s="2155"/>
      <c r="BK2" s="2155"/>
      <c r="BL2" s="2155"/>
      <c r="BM2" s="2155"/>
      <c r="BN2" s="2155"/>
      <c r="BO2" s="2155"/>
      <c r="BP2" s="2155"/>
      <c r="BQ2" s="2155"/>
      <c r="BR2" s="2155"/>
      <c r="BS2" s="2155"/>
      <c r="BT2" s="2155"/>
      <c r="BU2" s="2155"/>
      <c r="BV2" s="2155"/>
      <c r="BW2" s="2155"/>
      <c r="BX2" s="2155"/>
      <c r="BY2" s="2155"/>
      <c r="BZ2" s="2155"/>
      <c r="CA2" s="2155"/>
      <c r="CB2" s="2155"/>
      <c r="CC2" s="2155"/>
      <c r="CD2" s="2155"/>
      <c r="CE2" s="2155"/>
      <c r="CF2" s="2155"/>
      <c r="CG2" s="2155"/>
      <c r="CH2" s="2155"/>
      <c r="CI2" s="2155"/>
      <c r="CJ2" s="2155"/>
      <c r="CK2" s="2155"/>
      <c r="CL2" s="2155"/>
      <c r="CM2" s="2155"/>
      <c r="CN2" s="2155"/>
      <c r="CO2" s="2155"/>
      <c r="CP2" s="2155"/>
      <c r="CQ2" s="2155"/>
      <c r="CR2" s="2155"/>
      <c r="CS2" s="2155"/>
      <c r="CT2" s="2155"/>
      <c r="CU2" s="2155"/>
      <c r="CV2" s="2155"/>
      <c r="CW2" s="2155"/>
      <c r="CX2" s="2155"/>
      <c r="CY2" s="2155"/>
      <c r="CZ2" s="2155"/>
      <c r="DA2" s="2155"/>
      <c r="DB2" s="2155"/>
      <c r="DC2" s="2155"/>
      <c r="DD2" s="2155"/>
      <c r="DE2" s="2155"/>
      <c r="DF2" s="2155"/>
      <c r="DG2" s="2155"/>
      <c r="DH2" s="2155"/>
      <c r="DI2" s="2155"/>
      <c r="DJ2" s="2155"/>
      <c r="DK2" s="2155"/>
      <c r="DL2" s="2155"/>
      <c r="DM2" s="2155"/>
      <c r="DN2" s="2155"/>
      <c r="DO2" s="2155"/>
      <c r="DP2" s="2155"/>
      <c r="DQ2" s="2155"/>
      <c r="DR2" s="2155"/>
      <c r="DS2" s="2155"/>
      <c r="DT2" s="2155"/>
      <c r="DU2" s="2155"/>
      <c r="DV2" s="2155"/>
      <c r="DW2" s="2155"/>
      <c r="DX2" s="2155"/>
      <c r="DY2" s="2155"/>
      <c r="DZ2" s="2155"/>
      <c r="EA2" s="2155"/>
      <c r="EB2" s="2155"/>
      <c r="EC2" s="2155"/>
      <c r="ED2" s="2155"/>
      <c r="EE2" s="2155"/>
      <c r="EF2" s="2155"/>
      <c r="EG2" s="2155"/>
      <c r="EH2" s="2155"/>
      <c r="EI2" s="2155"/>
      <c r="EJ2" s="2155"/>
      <c r="EK2" s="2155"/>
      <c r="EL2" s="2155"/>
      <c r="EM2" s="2155"/>
      <c r="EN2" s="2155"/>
      <c r="EO2" s="2155"/>
      <c r="EP2" s="2155"/>
      <c r="EQ2" s="2155"/>
      <c r="ER2" s="2155"/>
      <c r="ES2" s="2155"/>
      <c r="ET2" s="2155"/>
      <c r="EU2" s="2155"/>
      <c r="EV2" s="2155"/>
      <c r="EW2" s="2155"/>
      <c r="EX2" s="2155"/>
    </row>
    <row r="3" spans="1:154" s="2221" customFormat="1" ht="26.25" customHeight="1">
      <c r="A3" s="2155"/>
      <c r="B3" s="2155"/>
      <c r="C3" s="3354" t="s">
        <v>1906</v>
      </c>
      <c r="D3" s="3354"/>
      <c r="E3" s="3354"/>
      <c r="F3" s="3354"/>
      <c r="G3" s="3354"/>
      <c r="H3" s="3354"/>
      <c r="I3" s="3354"/>
      <c r="J3" s="3354"/>
      <c r="K3" s="3354"/>
      <c r="L3" s="3354"/>
      <c r="M3" s="3354"/>
      <c r="N3" s="3354"/>
      <c r="O3" s="3354"/>
      <c r="P3" s="2155"/>
      <c r="Q3" s="2155"/>
      <c r="R3" s="2155"/>
      <c r="S3" s="2155"/>
      <c r="T3" s="2155"/>
      <c r="U3" s="2155"/>
      <c r="V3" s="2155"/>
      <c r="W3" s="2155"/>
      <c r="X3" s="2155"/>
      <c r="Y3" s="2155"/>
      <c r="Z3" s="2155"/>
      <c r="AA3" s="2155"/>
      <c r="AB3" s="2155"/>
      <c r="AC3" s="2155"/>
      <c r="AD3" s="2155"/>
      <c r="AE3" s="2155"/>
      <c r="AF3" s="2155"/>
      <c r="AG3" s="2155"/>
      <c r="AH3" s="2155"/>
      <c r="AI3" s="2155"/>
      <c r="AJ3" s="2155"/>
      <c r="AK3" s="2155"/>
      <c r="AL3" s="2155"/>
      <c r="AM3" s="2155"/>
      <c r="AN3" s="2155"/>
      <c r="AO3" s="2155"/>
      <c r="AP3" s="2155"/>
      <c r="AQ3" s="2155"/>
      <c r="AR3" s="2155"/>
      <c r="AS3" s="2155"/>
      <c r="AT3" s="2155"/>
      <c r="AU3" s="2155"/>
      <c r="AV3" s="2155"/>
      <c r="AW3" s="2155"/>
      <c r="AX3" s="2155"/>
      <c r="AY3" s="2155"/>
      <c r="AZ3" s="2155"/>
      <c r="BA3" s="2155"/>
      <c r="BB3" s="2155"/>
      <c r="BC3" s="2155"/>
      <c r="BD3" s="2155"/>
      <c r="BE3" s="2155"/>
      <c r="BF3" s="2155"/>
      <c r="BG3" s="2155"/>
      <c r="BH3" s="2155"/>
      <c r="BI3" s="2155"/>
      <c r="BJ3" s="2155"/>
      <c r="BK3" s="2155"/>
      <c r="BL3" s="2155"/>
      <c r="BM3" s="2155"/>
      <c r="BN3" s="2155"/>
      <c r="BO3" s="2155"/>
      <c r="BP3" s="2155"/>
      <c r="BQ3" s="2155"/>
      <c r="BR3" s="2155"/>
      <c r="BS3" s="2155"/>
      <c r="BT3" s="2155"/>
      <c r="BU3" s="2155"/>
      <c r="BV3" s="2155"/>
      <c r="BW3" s="2155"/>
      <c r="BX3" s="2155"/>
      <c r="BY3" s="2155"/>
      <c r="BZ3" s="2155"/>
      <c r="CA3" s="2155"/>
      <c r="CB3" s="2155"/>
      <c r="CC3" s="2155"/>
      <c r="CD3" s="2155"/>
      <c r="CE3" s="2155"/>
      <c r="CF3" s="2155"/>
      <c r="CG3" s="2155"/>
      <c r="CH3" s="2155"/>
      <c r="CI3" s="2155"/>
      <c r="CJ3" s="2155"/>
      <c r="CK3" s="2155"/>
      <c r="CL3" s="2155"/>
      <c r="CM3" s="2155"/>
      <c r="CN3" s="2155"/>
      <c r="CO3" s="2155"/>
      <c r="CP3" s="2155"/>
      <c r="CQ3" s="2155"/>
      <c r="CR3" s="2155"/>
      <c r="CS3" s="2155"/>
      <c r="CT3" s="2155"/>
      <c r="CU3" s="2155"/>
      <c r="CV3" s="2155"/>
      <c r="CW3" s="2155"/>
      <c r="CX3" s="2155"/>
      <c r="CY3" s="2155"/>
      <c r="CZ3" s="2155"/>
      <c r="DA3" s="2155"/>
      <c r="DB3" s="2155"/>
      <c r="DC3" s="2155"/>
      <c r="DD3" s="2155"/>
      <c r="DE3" s="2155"/>
      <c r="DF3" s="2155"/>
      <c r="DG3" s="2155"/>
      <c r="DH3" s="2155"/>
      <c r="DI3" s="2155"/>
      <c r="DJ3" s="2155"/>
      <c r="DK3" s="2155"/>
      <c r="DL3" s="2155"/>
      <c r="DM3" s="2155"/>
      <c r="DN3" s="2155"/>
      <c r="DO3" s="2155"/>
      <c r="DP3" s="2155"/>
      <c r="DQ3" s="2155"/>
      <c r="DR3" s="2155"/>
      <c r="DS3" s="2155"/>
      <c r="DT3" s="2155"/>
      <c r="DU3" s="2155"/>
      <c r="DV3" s="2155"/>
      <c r="DW3" s="2155"/>
      <c r="DX3" s="2155"/>
      <c r="DY3" s="2155"/>
      <c r="DZ3" s="2155"/>
      <c r="EA3" s="2155"/>
      <c r="EB3" s="2155"/>
      <c r="EC3" s="2155"/>
      <c r="ED3" s="2155"/>
      <c r="EE3" s="2155"/>
      <c r="EF3" s="2155"/>
      <c r="EG3" s="2155"/>
      <c r="EH3" s="2155"/>
      <c r="EI3" s="2155"/>
      <c r="EJ3" s="2155"/>
      <c r="EK3" s="2155"/>
      <c r="EL3" s="2155"/>
      <c r="EM3" s="2155"/>
      <c r="EN3" s="2155"/>
      <c r="EO3" s="2155"/>
      <c r="EP3" s="2155"/>
      <c r="EQ3" s="2155"/>
      <c r="ER3" s="2155"/>
      <c r="ES3" s="2155"/>
      <c r="ET3" s="2155"/>
      <c r="EU3" s="2155"/>
      <c r="EV3" s="2155"/>
      <c r="EW3" s="2155"/>
      <c r="EX3" s="2155"/>
    </row>
    <row r="4" spans="1:154" s="2221" customFormat="1" ht="26.25" customHeight="1" thickBot="1">
      <c r="A4" s="2155"/>
      <c r="B4" s="2155"/>
      <c r="C4" s="2226"/>
      <c r="D4" s="2225"/>
      <c r="E4" s="2224"/>
      <c r="F4" s="2224"/>
      <c r="G4" s="3355" t="s">
        <v>4</v>
      </c>
      <c r="H4" s="3355"/>
      <c r="I4" s="2224"/>
      <c r="J4" s="2224"/>
      <c r="K4" s="2224"/>
      <c r="L4" s="2224"/>
      <c r="M4" s="2224"/>
      <c r="N4" s="2223"/>
      <c r="O4" s="2222" t="s">
        <v>1918</v>
      </c>
      <c r="P4" s="2155"/>
      <c r="Q4" s="2155"/>
      <c r="R4" s="2155"/>
      <c r="S4" s="2155"/>
      <c r="T4" s="2155"/>
      <c r="U4" s="2155"/>
      <c r="V4" s="2155"/>
      <c r="W4" s="2155"/>
      <c r="X4" s="2155"/>
      <c r="Y4" s="2155"/>
      <c r="Z4" s="2155"/>
      <c r="AA4" s="2155"/>
      <c r="AB4" s="2155"/>
      <c r="AC4" s="2155"/>
      <c r="AD4" s="2155"/>
      <c r="AE4" s="2155"/>
      <c r="AF4" s="2155"/>
      <c r="AG4" s="2155"/>
      <c r="AH4" s="2155"/>
      <c r="AI4" s="2155"/>
      <c r="AJ4" s="2155"/>
      <c r="AK4" s="2155"/>
      <c r="AL4" s="2155"/>
      <c r="AM4" s="2155"/>
      <c r="AN4" s="2155"/>
      <c r="AO4" s="2155"/>
      <c r="AP4" s="2155"/>
      <c r="AQ4" s="2155"/>
      <c r="AR4" s="2155"/>
      <c r="AS4" s="2155"/>
      <c r="AT4" s="2155"/>
      <c r="AU4" s="2155"/>
      <c r="AV4" s="2155"/>
      <c r="AW4" s="2155"/>
      <c r="AX4" s="2155"/>
      <c r="AY4" s="2155"/>
      <c r="AZ4" s="2155"/>
      <c r="BA4" s="2155"/>
      <c r="BB4" s="2155"/>
      <c r="BC4" s="2155"/>
      <c r="BD4" s="2155"/>
      <c r="BE4" s="2155"/>
      <c r="BF4" s="2155"/>
      <c r="BG4" s="2155"/>
      <c r="BH4" s="2155"/>
      <c r="BI4" s="2155"/>
      <c r="BJ4" s="2155"/>
      <c r="BK4" s="2155"/>
      <c r="BL4" s="2155"/>
      <c r="BM4" s="2155"/>
      <c r="BN4" s="2155"/>
      <c r="BO4" s="2155"/>
      <c r="BP4" s="2155"/>
      <c r="BQ4" s="2155"/>
      <c r="BR4" s="2155"/>
      <c r="BS4" s="2155"/>
      <c r="BT4" s="2155"/>
      <c r="BU4" s="2155"/>
      <c r="BV4" s="2155"/>
      <c r="BW4" s="2155"/>
      <c r="BX4" s="2155"/>
      <c r="BY4" s="2155"/>
      <c r="BZ4" s="2155"/>
      <c r="CA4" s="2155"/>
      <c r="CB4" s="2155"/>
      <c r="CC4" s="2155"/>
      <c r="CD4" s="2155"/>
      <c r="CE4" s="2155"/>
      <c r="CF4" s="2155"/>
      <c r="CG4" s="2155"/>
      <c r="CH4" s="2155"/>
      <c r="CI4" s="2155"/>
      <c r="CJ4" s="2155"/>
      <c r="CK4" s="2155"/>
      <c r="CL4" s="2155"/>
      <c r="CM4" s="2155"/>
      <c r="CN4" s="2155"/>
      <c r="CO4" s="2155"/>
      <c r="CP4" s="2155"/>
      <c r="CQ4" s="2155"/>
      <c r="CR4" s="2155"/>
      <c r="CS4" s="2155"/>
      <c r="CT4" s="2155"/>
      <c r="CU4" s="2155"/>
      <c r="CV4" s="2155"/>
      <c r="CW4" s="2155"/>
      <c r="CX4" s="2155"/>
      <c r="CY4" s="2155"/>
      <c r="CZ4" s="2155"/>
      <c r="DA4" s="2155"/>
      <c r="DB4" s="2155"/>
      <c r="DC4" s="2155"/>
      <c r="DD4" s="2155"/>
      <c r="DE4" s="2155"/>
      <c r="DF4" s="2155"/>
      <c r="DG4" s="2155"/>
      <c r="DH4" s="2155"/>
      <c r="DI4" s="2155"/>
      <c r="DJ4" s="2155"/>
      <c r="DK4" s="2155"/>
      <c r="DL4" s="2155"/>
      <c r="DM4" s="2155"/>
      <c r="DN4" s="2155"/>
      <c r="DO4" s="2155"/>
      <c r="DP4" s="2155"/>
      <c r="DQ4" s="2155"/>
      <c r="DR4" s="2155"/>
      <c r="DS4" s="2155"/>
      <c r="DT4" s="2155"/>
      <c r="DU4" s="2155"/>
      <c r="DV4" s="2155"/>
      <c r="DW4" s="2155"/>
      <c r="DX4" s="2155"/>
      <c r="DY4" s="2155"/>
      <c r="DZ4" s="2155"/>
      <c r="EA4" s="2155"/>
      <c r="EB4" s="2155"/>
      <c r="EC4" s="2155"/>
      <c r="ED4" s="2155"/>
      <c r="EE4" s="2155"/>
      <c r="EF4" s="2155"/>
      <c r="EG4" s="2155"/>
      <c r="EH4" s="2155"/>
      <c r="EI4" s="2155"/>
      <c r="EJ4" s="2155"/>
      <c r="EK4" s="2155"/>
      <c r="EL4" s="2155"/>
      <c r="EM4" s="2155"/>
      <c r="EN4" s="2155"/>
      <c r="EO4" s="2155"/>
      <c r="EP4" s="2155"/>
      <c r="EQ4" s="2155"/>
      <c r="ER4" s="2155"/>
      <c r="ES4" s="2155"/>
      <c r="ET4" s="2155"/>
      <c r="EU4" s="2155"/>
      <c r="EV4" s="2155"/>
      <c r="EW4" s="2155"/>
      <c r="EX4" s="2155"/>
    </row>
    <row r="5" spans="1:154" s="2216" customFormat="1" ht="29.25" customHeight="1">
      <c r="A5" s="2155"/>
      <c r="B5" s="2155"/>
      <c r="C5" s="2220" t="s">
        <v>2</v>
      </c>
      <c r="D5" s="2259" t="s">
        <v>648</v>
      </c>
      <c r="E5" s="3356" t="s">
        <v>1905</v>
      </c>
      <c r="F5" s="3356"/>
      <c r="G5" s="3356"/>
      <c r="H5" s="3356" t="s">
        <v>1904</v>
      </c>
      <c r="I5" s="3356"/>
      <c r="J5" s="3356"/>
      <c r="K5" s="3356" t="s">
        <v>1903</v>
      </c>
      <c r="L5" s="3356"/>
      <c r="M5" s="3356"/>
      <c r="N5" s="2218" t="s">
        <v>85</v>
      </c>
      <c r="O5" s="2217" t="s">
        <v>398</v>
      </c>
      <c r="P5" s="2155"/>
      <c r="Q5" s="2155"/>
      <c r="R5" s="2155"/>
      <c r="S5" s="2155"/>
      <c r="T5" s="2155"/>
      <c r="U5" s="2155"/>
      <c r="V5" s="2155"/>
      <c r="W5" s="2155"/>
      <c r="X5" s="2155"/>
      <c r="Y5" s="2155"/>
      <c r="Z5" s="2155"/>
      <c r="AA5" s="2155"/>
      <c r="AB5" s="2155"/>
      <c r="AC5" s="2155"/>
      <c r="AD5" s="2155"/>
      <c r="AE5" s="2155"/>
      <c r="AF5" s="2155"/>
      <c r="AG5" s="2155"/>
      <c r="AH5" s="2155"/>
      <c r="AI5" s="2155"/>
      <c r="AJ5" s="2155"/>
      <c r="AK5" s="2155"/>
      <c r="AL5" s="2155"/>
      <c r="AM5" s="2155"/>
      <c r="AN5" s="2155"/>
      <c r="AO5" s="2155"/>
      <c r="AP5" s="2155"/>
      <c r="AQ5" s="2155"/>
      <c r="AR5" s="2155"/>
      <c r="AS5" s="2155"/>
      <c r="AT5" s="2155"/>
      <c r="AU5" s="2155"/>
      <c r="AV5" s="2155"/>
      <c r="AW5" s="2155"/>
      <c r="AX5" s="2155"/>
      <c r="AY5" s="2155"/>
      <c r="AZ5" s="2155"/>
      <c r="BA5" s="2155"/>
      <c r="BB5" s="2155"/>
      <c r="BC5" s="2155"/>
      <c r="BD5" s="2155"/>
      <c r="BE5" s="2155"/>
      <c r="BF5" s="2155"/>
      <c r="BG5" s="2155"/>
      <c r="BH5" s="2155"/>
      <c r="BI5" s="2155"/>
      <c r="BJ5" s="2155"/>
      <c r="BK5" s="2155"/>
      <c r="BL5" s="2155"/>
      <c r="BM5" s="2155"/>
      <c r="BN5" s="2155"/>
      <c r="BO5" s="2155"/>
      <c r="BP5" s="2155"/>
      <c r="BQ5" s="2155"/>
      <c r="BR5" s="2155"/>
      <c r="BS5" s="2155"/>
      <c r="BT5" s="2155"/>
      <c r="BU5" s="2155"/>
      <c r="BV5" s="2155"/>
      <c r="BW5" s="2155"/>
      <c r="BX5" s="2155"/>
      <c r="BY5" s="2155"/>
      <c r="BZ5" s="2155"/>
      <c r="CA5" s="2155"/>
      <c r="CB5" s="2155"/>
      <c r="CC5" s="2155"/>
      <c r="CD5" s="2155"/>
      <c r="CE5" s="2155"/>
      <c r="CF5" s="2155"/>
      <c r="CG5" s="2155"/>
      <c r="CH5" s="2155"/>
      <c r="CI5" s="2155"/>
      <c r="CJ5" s="2155"/>
      <c r="CK5" s="2155"/>
      <c r="CL5" s="2155"/>
      <c r="CM5" s="2155"/>
      <c r="CN5" s="2155"/>
      <c r="CO5" s="2155"/>
      <c r="CP5" s="2155"/>
      <c r="CQ5" s="2155"/>
      <c r="CR5" s="2155"/>
      <c r="CS5" s="2155"/>
      <c r="CT5" s="2155"/>
      <c r="CU5" s="2155"/>
      <c r="CV5" s="2155"/>
      <c r="CW5" s="2155"/>
      <c r="CX5" s="2155"/>
      <c r="CY5" s="2155"/>
      <c r="CZ5" s="2155"/>
      <c r="DA5" s="2155"/>
      <c r="DB5" s="2155"/>
      <c r="DC5" s="2155"/>
      <c r="DD5" s="2155"/>
      <c r="DE5" s="2155"/>
      <c r="DF5" s="2155"/>
      <c r="DG5" s="2155"/>
      <c r="DH5" s="2155"/>
      <c r="DI5" s="2155"/>
      <c r="DJ5" s="2155"/>
      <c r="DK5" s="2155"/>
      <c r="DL5" s="2155"/>
      <c r="DM5" s="2155"/>
      <c r="DN5" s="2155"/>
      <c r="DO5" s="2155"/>
      <c r="DP5" s="2155"/>
      <c r="DQ5" s="2155"/>
      <c r="DR5" s="2155"/>
      <c r="DS5" s="2155"/>
      <c r="DT5" s="2155"/>
      <c r="DU5" s="2155"/>
      <c r="DV5" s="2155"/>
      <c r="DW5" s="2155"/>
      <c r="DX5" s="2155"/>
      <c r="DY5" s="2155"/>
      <c r="DZ5" s="2155"/>
      <c r="EA5" s="2155"/>
      <c r="EB5" s="2155"/>
      <c r="EC5" s="2155"/>
      <c r="ED5" s="2155"/>
      <c r="EE5" s="2155"/>
      <c r="EF5" s="2155"/>
      <c r="EG5" s="2155"/>
      <c r="EH5" s="2155"/>
      <c r="EI5" s="2155"/>
      <c r="EJ5" s="2155"/>
      <c r="EK5" s="2155"/>
      <c r="EL5" s="2155"/>
      <c r="EM5" s="2155"/>
      <c r="EN5" s="2155"/>
      <c r="EO5" s="2155"/>
      <c r="EP5" s="2155"/>
      <c r="EQ5" s="2155"/>
      <c r="ER5" s="2155"/>
      <c r="ES5" s="2155"/>
      <c r="ET5" s="2155"/>
      <c r="EU5" s="2155"/>
      <c r="EV5" s="2155"/>
      <c r="EW5" s="2155"/>
      <c r="EX5" s="2155"/>
    </row>
    <row r="6" spans="1:154" s="2211" customFormat="1" ht="25.5" customHeight="1">
      <c r="A6" s="2155"/>
      <c r="B6" s="2155"/>
      <c r="C6" s="2215"/>
      <c r="D6" s="2258"/>
      <c r="E6" s="2213" t="s">
        <v>1902</v>
      </c>
      <c r="F6" s="2213" t="s">
        <v>1901</v>
      </c>
      <c r="G6" s="2212" t="s">
        <v>1834</v>
      </c>
      <c r="H6" s="2213" t="s">
        <v>1902</v>
      </c>
      <c r="I6" s="2213" t="s">
        <v>1901</v>
      </c>
      <c r="J6" s="2212" t="s">
        <v>1834</v>
      </c>
      <c r="K6" s="2213" t="s">
        <v>1902</v>
      </c>
      <c r="L6" s="2213" t="s">
        <v>1901</v>
      </c>
      <c r="M6" s="2212" t="s">
        <v>1834</v>
      </c>
      <c r="N6" s="3350" t="s">
        <v>545</v>
      </c>
      <c r="O6" s="3351"/>
      <c r="P6" s="2155"/>
      <c r="Q6" s="2155"/>
      <c r="R6" s="2155"/>
      <c r="S6" s="2155"/>
      <c r="T6" s="2155"/>
      <c r="U6" s="2155"/>
      <c r="V6" s="2155"/>
      <c r="W6" s="2155"/>
      <c r="X6" s="2155"/>
      <c r="Y6" s="2155"/>
      <c r="Z6" s="2155"/>
      <c r="AA6" s="2155"/>
      <c r="AB6" s="2155"/>
      <c r="AC6" s="2155"/>
      <c r="AD6" s="2155"/>
      <c r="AE6" s="2155"/>
      <c r="AF6" s="2155"/>
      <c r="AG6" s="2155"/>
      <c r="AH6" s="2155"/>
      <c r="AI6" s="2155"/>
      <c r="AJ6" s="2155"/>
      <c r="AK6" s="2155"/>
      <c r="AL6" s="2155"/>
      <c r="AM6" s="2155"/>
      <c r="AN6" s="2155"/>
      <c r="AO6" s="2155"/>
      <c r="AP6" s="2155"/>
      <c r="AQ6" s="2155"/>
      <c r="AR6" s="2155"/>
      <c r="AS6" s="2155"/>
      <c r="AT6" s="2155"/>
      <c r="AU6" s="2155"/>
      <c r="AV6" s="2155"/>
      <c r="AW6" s="2155"/>
      <c r="AX6" s="2155"/>
      <c r="AY6" s="2155"/>
      <c r="AZ6" s="2155"/>
      <c r="BA6" s="2155"/>
      <c r="BB6" s="2155"/>
      <c r="BC6" s="2155"/>
      <c r="BD6" s="2155"/>
      <c r="BE6" s="2155"/>
      <c r="BF6" s="2155"/>
      <c r="BG6" s="2155"/>
      <c r="BH6" s="2155"/>
      <c r="BI6" s="2155"/>
      <c r="BJ6" s="2155"/>
      <c r="BK6" s="2155"/>
      <c r="BL6" s="2155"/>
      <c r="BM6" s="2155"/>
      <c r="BN6" s="2155"/>
      <c r="BO6" s="2155"/>
      <c r="BP6" s="2155"/>
      <c r="BQ6" s="2155"/>
      <c r="BR6" s="2155"/>
      <c r="BS6" s="2155"/>
      <c r="BT6" s="2155"/>
      <c r="BU6" s="2155"/>
      <c r="BV6" s="2155"/>
      <c r="BW6" s="2155"/>
      <c r="BX6" s="2155"/>
      <c r="BY6" s="2155"/>
      <c r="BZ6" s="2155"/>
      <c r="CA6" s="2155"/>
      <c r="CB6" s="2155"/>
      <c r="CC6" s="2155"/>
      <c r="CD6" s="2155"/>
      <c r="CE6" s="2155"/>
      <c r="CF6" s="2155"/>
      <c r="CG6" s="2155"/>
      <c r="CH6" s="2155"/>
      <c r="CI6" s="2155"/>
      <c r="CJ6" s="2155"/>
      <c r="CK6" s="2155"/>
      <c r="CL6" s="2155"/>
      <c r="CM6" s="2155"/>
      <c r="CN6" s="2155"/>
      <c r="CO6" s="2155"/>
      <c r="CP6" s="2155"/>
      <c r="CQ6" s="2155"/>
      <c r="CR6" s="2155"/>
      <c r="CS6" s="2155"/>
      <c r="CT6" s="2155"/>
      <c r="CU6" s="2155"/>
      <c r="CV6" s="2155"/>
      <c r="CW6" s="2155"/>
      <c r="CX6" s="2155"/>
      <c r="CY6" s="2155"/>
      <c r="CZ6" s="2155"/>
      <c r="DA6" s="2155"/>
      <c r="DB6" s="2155"/>
      <c r="DC6" s="2155"/>
      <c r="DD6" s="2155"/>
      <c r="DE6" s="2155"/>
      <c r="DF6" s="2155"/>
      <c r="DG6" s="2155"/>
      <c r="DH6" s="2155"/>
      <c r="DI6" s="2155"/>
      <c r="DJ6" s="2155"/>
      <c r="DK6" s="2155"/>
      <c r="DL6" s="2155"/>
      <c r="DM6" s="2155"/>
      <c r="DN6" s="2155"/>
      <c r="DO6" s="2155"/>
      <c r="DP6" s="2155"/>
      <c r="DQ6" s="2155"/>
      <c r="DR6" s="2155"/>
      <c r="DS6" s="2155"/>
      <c r="DT6" s="2155"/>
      <c r="DU6" s="2155"/>
      <c r="DV6" s="2155"/>
      <c r="DW6" s="2155"/>
      <c r="DX6" s="2155"/>
      <c r="DY6" s="2155"/>
      <c r="DZ6" s="2155"/>
      <c r="EA6" s="2155"/>
      <c r="EB6" s="2155"/>
      <c r="EC6" s="2155"/>
      <c r="ED6" s="2155"/>
      <c r="EE6" s="2155"/>
      <c r="EF6" s="2155"/>
      <c r="EG6" s="2155"/>
      <c r="EH6" s="2155"/>
      <c r="EI6" s="2155"/>
      <c r="EJ6" s="2155"/>
      <c r="EK6" s="2155"/>
      <c r="EL6" s="2155"/>
      <c r="EM6" s="2155"/>
      <c r="EN6" s="2155"/>
      <c r="EO6" s="2155"/>
      <c r="EP6" s="2155"/>
      <c r="EQ6" s="2155"/>
      <c r="ER6" s="2155"/>
      <c r="ES6" s="2155"/>
      <c r="ET6" s="2155"/>
      <c r="EU6" s="2155"/>
      <c r="EV6" s="2155"/>
      <c r="EW6" s="2155"/>
      <c r="EX6" s="2155"/>
    </row>
    <row r="7" spans="1:154" s="2155" customFormat="1" ht="27.75" customHeight="1">
      <c r="C7" s="2175">
        <v>1</v>
      </c>
      <c r="D7" s="2186" t="s">
        <v>1900</v>
      </c>
      <c r="E7" s="2210">
        <v>12233.105034538017</v>
      </c>
      <c r="F7" s="2178">
        <v>14596.431879479996</v>
      </c>
      <c r="G7" s="2178">
        <v>-2363.326844941977</v>
      </c>
      <c r="H7" s="2178">
        <v>11386.374084563287</v>
      </c>
      <c r="I7" s="2178">
        <v>11726.201071307247</v>
      </c>
      <c r="J7" s="2178">
        <v>-339.8269867439609</v>
      </c>
      <c r="K7" s="2178">
        <v>11544.771562306141</v>
      </c>
      <c r="L7" s="2178">
        <v>14388.829250124016</v>
      </c>
      <c r="M7" s="2178">
        <v>-2844.0576878178754</v>
      </c>
      <c r="N7" s="2177">
        <v>-85.620821450436992</v>
      </c>
      <c r="O7" s="2176" t="s">
        <v>95</v>
      </c>
    </row>
    <row r="8" spans="1:154" s="2155" customFormat="1" ht="26.25" customHeight="1">
      <c r="C8" s="2175" t="s">
        <v>1899</v>
      </c>
      <c r="D8" s="2186" t="s">
        <v>1898</v>
      </c>
      <c r="E8" s="2178">
        <v>2652.6172270230154</v>
      </c>
      <c r="F8" s="2178">
        <v>14167.458836709218</v>
      </c>
      <c r="G8" s="2178">
        <v>-11514.841609686204</v>
      </c>
      <c r="H8" s="2178">
        <v>2291.9234184690481</v>
      </c>
      <c r="I8" s="2178">
        <v>11488.436838897494</v>
      </c>
      <c r="J8" s="2178">
        <v>-9196.5134204284459</v>
      </c>
      <c r="K8" s="2178">
        <v>1890.2687713307218</v>
      </c>
      <c r="L8" s="2178">
        <v>14018.8838179223</v>
      </c>
      <c r="M8" s="2178">
        <v>-12128.615046591576</v>
      </c>
      <c r="N8" s="2177">
        <v>-20.133391911423224</v>
      </c>
      <c r="O8" s="2176">
        <v>31.882752648954749</v>
      </c>
    </row>
    <row r="9" spans="1:154" s="2148" customFormat="1" ht="22.5" customHeight="1">
      <c r="C9" s="2172" t="s">
        <v>1897</v>
      </c>
      <c r="D9" s="2209" t="s">
        <v>1896</v>
      </c>
      <c r="E9" s="2178">
        <v>1008.0360902636473</v>
      </c>
      <c r="F9" s="2178">
        <v>12394.062082244742</v>
      </c>
      <c r="G9" s="2178">
        <v>-11386.025991981092</v>
      </c>
      <c r="H9" s="2178">
        <v>938.16288156520443</v>
      </c>
      <c r="I9" s="2178">
        <v>10124.254622142285</v>
      </c>
      <c r="J9" s="2178">
        <v>-9186.0917405770815</v>
      </c>
      <c r="K9" s="2178">
        <v>1219.274685437731</v>
      </c>
      <c r="L9" s="2178">
        <v>12729.273738201387</v>
      </c>
      <c r="M9" s="2178">
        <v>-11509.999052763658</v>
      </c>
      <c r="N9" s="2177">
        <v>-19.3213527964311</v>
      </c>
      <c r="O9" s="2176">
        <v>25.298106940532094</v>
      </c>
    </row>
    <row r="10" spans="1:154" s="2148" customFormat="1" ht="24" customHeight="1">
      <c r="C10" s="2172" t="s">
        <v>1895</v>
      </c>
      <c r="D10" s="2173" t="s">
        <v>1894</v>
      </c>
      <c r="E10" s="2183">
        <v>1008.0360902636473</v>
      </c>
      <c r="F10" s="2183">
        <v>12087.542587562755</v>
      </c>
      <c r="G10" s="2183">
        <v>-11079.506497299109</v>
      </c>
      <c r="H10" s="2183">
        <v>938.16288156520443</v>
      </c>
      <c r="I10" s="2183">
        <v>10005.567874041761</v>
      </c>
      <c r="J10" s="2183">
        <v>-9067.4049924765568</v>
      </c>
      <c r="K10" s="2183">
        <v>1219.274685437731</v>
      </c>
      <c r="L10" s="2183">
        <v>12496.190291599158</v>
      </c>
      <c r="M10" s="2183">
        <v>-11276.915606161429</v>
      </c>
      <c r="N10" s="2182">
        <v>-18.160569744808129</v>
      </c>
      <c r="O10" s="2181">
        <v>24.367618028732107</v>
      </c>
    </row>
    <row r="11" spans="1:154" s="2148" customFormat="1" ht="24" customHeight="1">
      <c r="C11" s="2172" t="s">
        <v>1893</v>
      </c>
      <c r="D11" s="2207" t="s">
        <v>1892</v>
      </c>
      <c r="E11" s="2183">
        <v>141.27638190142903</v>
      </c>
      <c r="F11" s="2183">
        <v>1910.4945937516716</v>
      </c>
      <c r="G11" s="2183">
        <v>-1769.2182118502431</v>
      </c>
      <c r="H11" s="2183">
        <v>83.846251928292716</v>
      </c>
      <c r="I11" s="2183">
        <v>1446.0315395534717</v>
      </c>
      <c r="J11" s="2183">
        <v>-1362.1852876251792</v>
      </c>
      <c r="K11" s="2183">
        <v>18.922970456633486</v>
      </c>
      <c r="L11" s="2183">
        <v>1497.2540460633832</v>
      </c>
      <c r="M11" s="2183">
        <v>-1478.3310756067497</v>
      </c>
      <c r="N11" s="2182">
        <v>-23.006372051720525</v>
      </c>
      <c r="O11" s="2181">
        <v>8.5264309515526993</v>
      </c>
    </row>
    <row r="12" spans="1:154" s="2148" customFormat="1" ht="24" customHeight="1">
      <c r="C12" s="2172" t="s">
        <v>1891</v>
      </c>
      <c r="D12" s="2173" t="s">
        <v>1890</v>
      </c>
      <c r="E12" s="2183">
        <v>0</v>
      </c>
      <c r="F12" s="2183">
        <v>306.51949468198291</v>
      </c>
      <c r="G12" s="2183">
        <v>-306.51949468198291</v>
      </c>
      <c r="H12" s="2183">
        <v>0</v>
      </c>
      <c r="I12" s="2183">
        <v>118.68674810052597</v>
      </c>
      <c r="J12" s="2183">
        <v>-118.68674810052597</v>
      </c>
      <c r="K12" s="2183">
        <v>0</v>
      </c>
      <c r="L12" s="2183">
        <v>233.08344660222795</v>
      </c>
      <c r="M12" s="2183">
        <v>-233.08344660222795</v>
      </c>
      <c r="N12" s="2182">
        <v>-61.279217093951985</v>
      </c>
      <c r="O12" s="2181">
        <v>96.385401346416202</v>
      </c>
    </row>
    <row r="13" spans="1:154" s="2155" customFormat="1" ht="24" customHeight="1">
      <c r="C13" s="2175" t="s">
        <v>1889</v>
      </c>
      <c r="D13" s="2209" t="s">
        <v>1888</v>
      </c>
      <c r="E13" s="2178">
        <v>1644.5811367593683</v>
      </c>
      <c r="F13" s="2178">
        <v>1773.3967544644754</v>
      </c>
      <c r="G13" s="2178">
        <v>-128.81561770510726</v>
      </c>
      <c r="H13" s="2178">
        <v>1353.7605369038438</v>
      </c>
      <c r="I13" s="2178">
        <v>1364.1822167552082</v>
      </c>
      <c r="J13" s="2178">
        <v>-10.421679851364461</v>
      </c>
      <c r="K13" s="2178">
        <v>670.99408589299128</v>
      </c>
      <c r="L13" s="2178">
        <v>1289.6100797209124</v>
      </c>
      <c r="M13" s="2178">
        <v>-618.61599382792087</v>
      </c>
      <c r="N13" s="2177">
        <v>-91.909614659285793</v>
      </c>
      <c r="O13" s="2176" t="s">
        <v>95</v>
      </c>
      <c r="P13" s="2148"/>
      <c r="Q13" s="2148"/>
      <c r="R13" s="2148"/>
      <c r="S13" s="2148"/>
      <c r="T13" s="2148"/>
      <c r="U13" s="2148"/>
      <c r="V13" s="2148"/>
      <c r="W13" s="2148"/>
      <c r="X13" s="2148"/>
      <c r="Y13" s="2148"/>
      <c r="Z13" s="2148"/>
      <c r="AA13" s="2148"/>
      <c r="AB13" s="2148"/>
      <c r="AC13" s="2148"/>
      <c r="AD13" s="2148"/>
      <c r="AE13" s="2148"/>
      <c r="AF13" s="2148"/>
      <c r="AG13" s="2148"/>
      <c r="AH13" s="2148"/>
      <c r="AI13" s="2148"/>
      <c r="AJ13" s="2148"/>
      <c r="AK13" s="2148"/>
      <c r="AL13" s="2148"/>
      <c r="AM13" s="2148"/>
      <c r="AN13" s="2148"/>
      <c r="AO13" s="2148"/>
      <c r="AP13" s="2148"/>
      <c r="AQ13" s="2148"/>
      <c r="AR13" s="2148"/>
      <c r="AS13" s="2148"/>
      <c r="AT13" s="2148"/>
      <c r="AU13" s="2148"/>
      <c r="AV13" s="2148"/>
      <c r="AW13" s="2148"/>
      <c r="AX13" s="2148"/>
      <c r="AY13" s="2148"/>
      <c r="AZ13" s="2148"/>
      <c r="BA13" s="2148"/>
      <c r="BB13" s="2148"/>
      <c r="BC13" s="2148"/>
      <c r="BD13" s="2148"/>
      <c r="BE13" s="2148"/>
      <c r="BF13" s="2148"/>
      <c r="BG13" s="2148"/>
      <c r="BH13" s="2148"/>
      <c r="BI13" s="2148"/>
      <c r="BJ13" s="2148"/>
      <c r="BK13" s="2148"/>
      <c r="BL13" s="2148"/>
      <c r="BM13" s="2148"/>
      <c r="BN13" s="2148"/>
      <c r="BO13" s="2148"/>
      <c r="BP13" s="2148"/>
      <c r="BQ13" s="2148"/>
      <c r="BR13" s="2148"/>
      <c r="BS13" s="2148"/>
      <c r="BT13" s="2148"/>
      <c r="BU13" s="2148"/>
      <c r="BV13" s="2148"/>
      <c r="BW13" s="2148"/>
      <c r="BX13" s="2148"/>
      <c r="BY13" s="2148"/>
      <c r="BZ13" s="2148"/>
      <c r="CA13" s="2148"/>
      <c r="CB13" s="2148"/>
      <c r="CC13" s="2148"/>
      <c r="CD13" s="2148"/>
      <c r="CE13" s="2148"/>
      <c r="CF13" s="2148"/>
      <c r="CG13" s="2148"/>
      <c r="CH13" s="2148"/>
      <c r="CI13" s="2148"/>
      <c r="CJ13" s="2148"/>
      <c r="CK13" s="2148"/>
      <c r="CL13" s="2148"/>
      <c r="CM13" s="2148"/>
      <c r="CN13" s="2148"/>
      <c r="CO13" s="2148"/>
      <c r="CP13" s="2148"/>
      <c r="CQ13" s="2148"/>
      <c r="CR13" s="2148"/>
      <c r="CS13" s="2148"/>
      <c r="CT13" s="2148"/>
      <c r="CU13" s="2148"/>
      <c r="CV13" s="2148"/>
      <c r="CW13" s="2148"/>
      <c r="CX13" s="2148"/>
      <c r="CY13" s="2148"/>
      <c r="CZ13" s="2148"/>
      <c r="DA13" s="2148"/>
      <c r="DB13" s="2148"/>
      <c r="DC13" s="2148"/>
      <c r="DD13" s="2148"/>
      <c r="DE13" s="2148"/>
      <c r="DF13" s="2148"/>
      <c r="DG13" s="2148"/>
      <c r="DH13" s="2148"/>
      <c r="DI13" s="2148"/>
      <c r="DJ13" s="2148"/>
      <c r="DK13" s="2148"/>
      <c r="DL13" s="2148"/>
      <c r="DM13" s="2148"/>
      <c r="DN13" s="2148"/>
      <c r="DO13" s="2148"/>
      <c r="DP13" s="2148"/>
      <c r="DQ13" s="2148"/>
      <c r="DR13" s="2148"/>
      <c r="DS13" s="2148"/>
      <c r="DT13" s="2148"/>
      <c r="DU13" s="2148"/>
      <c r="DV13" s="2148"/>
      <c r="DW13" s="2148"/>
      <c r="DX13" s="2148"/>
      <c r="DY13" s="2148"/>
      <c r="DZ13" s="2148"/>
      <c r="EA13" s="2148"/>
      <c r="EB13" s="2148"/>
      <c r="EC13" s="2148"/>
      <c r="ED13" s="2148"/>
      <c r="EE13" s="2148"/>
      <c r="EF13" s="2148"/>
      <c r="EG13" s="2148"/>
      <c r="EH13" s="2148"/>
      <c r="EI13" s="2148"/>
      <c r="EJ13" s="2148"/>
      <c r="EK13" s="2148"/>
      <c r="EL13" s="2148"/>
      <c r="EM13" s="2148"/>
      <c r="EN13" s="2148"/>
      <c r="EO13" s="2148"/>
      <c r="EP13" s="2148"/>
      <c r="EQ13" s="2148"/>
      <c r="ER13" s="2148"/>
      <c r="ES13" s="2148"/>
      <c r="ET13" s="2148"/>
      <c r="EU13" s="2148"/>
      <c r="EV13" s="2148"/>
      <c r="EW13" s="2148"/>
      <c r="EX13" s="2148"/>
    </row>
    <row r="14" spans="1:154" s="2148" customFormat="1" ht="33" customHeight="1">
      <c r="C14" s="2172" t="s">
        <v>1887</v>
      </c>
      <c r="D14" s="2173" t="s">
        <v>1886</v>
      </c>
      <c r="E14" s="2183">
        <v>30.923222653010402</v>
      </c>
      <c r="F14" s="2183">
        <v>1.1243207354739093</v>
      </c>
      <c r="G14" s="2183">
        <v>29.798901917536487</v>
      </c>
      <c r="H14" s="2183">
        <v>9.3967604872337809</v>
      </c>
      <c r="I14" s="2183">
        <v>0.83164882159494313</v>
      </c>
      <c r="J14" s="2183">
        <v>8.5651116656388364</v>
      </c>
      <c r="K14" s="2183">
        <v>0.28333759703694283</v>
      </c>
      <c r="L14" s="2183">
        <v>0.21044413380678834</v>
      </c>
      <c r="M14" s="2183">
        <v>7.2893463230154498E-2</v>
      </c>
      <c r="N14" s="2182">
        <v>-71.256955409493401</v>
      </c>
      <c r="O14" s="2181">
        <v>-99.148949061311299</v>
      </c>
    </row>
    <row r="15" spans="1:154" s="2148" customFormat="1" ht="24" customHeight="1">
      <c r="C15" s="2172" t="s">
        <v>1885</v>
      </c>
      <c r="D15" s="2173" t="s">
        <v>1884</v>
      </c>
      <c r="E15" s="2183">
        <v>151.29739214414951</v>
      </c>
      <c r="F15" s="2183">
        <v>582.31660923006416</v>
      </c>
      <c r="G15" s="2183">
        <v>-431.01921708591476</v>
      </c>
      <c r="H15" s="2183">
        <v>162.25955276498411</v>
      </c>
      <c r="I15" s="2183">
        <v>590.82149701733738</v>
      </c>
      <c r="J15" s="2183">
        <v>-428.56194425235333</v>
      </c>
      <c r="K15" s="2183">
        <v>63.649553572812906</v>
      </c>
      <c r="L15" s="2183">
        <v>687.40936286841861</v>
      </c>
      <c r="M15" s="2183">
        <v>-623.75980929560558</v>
      </c>
      <c r="N15" s="2182">
        <v>-0.57010748851868964</v>
      </c>
      <c r="O15" s="2181">
        <v>45.547176472653028</v>
      </c>
    </row>
    <row r="16" spans="1:154" s="2148" customFormat="1" ht="23.25" customHeight="1">
      <c r="C16" s="2172" t="s">
        <v>1883</v>
      </c>
      <c r="D16" s="2173" t="s">
        <v>1772</v>
      </c>
      <c r="E16" s="2183">
        <v>664.57330799233716</v>
      </c>
      <c r="F16" s="2183">
        <v>789.00361004264391</v>
      </c>
      <c r="G16" s="2183">
        <v>-124.43030205030679</v>
      </c>
      <c r="H16" s="2183">
        <v>530.36814895840837</v>
      </c>
      <c r="I16" s="2183">
        <v>464.48522887443664</v>
      </c>
      <c r="J16" s="2183">
        <v>65.882920083971712</v>
      </c>
      <c r="K16" s="2183">
        <v>61.686837767142727</v>
      </c>
      <c r="L16" s="2183">
        <v>278.65718913756672</v>
      </c>
      <c r="M16" s="2183">
        <v>-216.97035137042397</v>
      </c>
      <c r="N16" s="2182" t="s">
        <v>95</v>
      </c>
      <c r="O16" s="2181" t="s">
        <v>95</v>
      </c>
    </row>
    <row r="17" spans="3:154" s="2148" customFormat="1" ht="25.5" customHeight="1">
      <c r="C17" s="2172" t="s">
        <v>1882</v>
      </c>
      <c r="D17" s="2208" t="s">
        <v>1771</v>
      </c>
      <c r="E17" s="2206">
        <v>19.943857033522647</v>
      </c>
      <c r="F17" s="2206">
        <v>409.38866905189059</v>
      </c>
      <c r="G17" s="2206">
        <v>-389.44481201836794</v>
      </c>
      <c r="H17" s="2206">
        <v>19.313169699446224</v>
      </c>
      <c r="I17" s="2206">
        <v>225.62364429329273</v>
      </c>
      <c r="J17" s="2206">
        <v>-206.31047459384655</v>
      </c>
      <c r="K17" s="2206">
        <v>8.8767873207907435</v>
      </c>
      <c r="L17" s="2206">
        <v>212.00834279102381</v>
      </c>
      <c r="M17" s="2206">
        <v>-203.13155547023305</v>
      </c>
      <c r="N17" s="2205">
        <v>-47.024464512800847</v>
      </c>
      <c r="O17" s="2204">
        <v>-1.5408423299261398</v>
      </c>
    </row>
    <row r="18" spans="3:154" s="2148" customFormat="1" ht="23.25" customHeight="1">
      <c r="C18" s="2172" t="s">
        <v>1881</v>
      </c>
      <c r="D18" s="2173" t="s">
        <v>1880</v>
      </c>
      <c r="E18" s="2183">
        <v>82.322584261865117</v>
      </c>
      <c r="F18" s="2183">
        <v>20.469384350967097</v>
      </c>
      <c r="G18" s="2183">
        <v>61.853199910898027</v>
      </c>
      <c r="H18" s="2183">
        <v>34.094952027195333</v>
      </c>
      <c r="I18" s="2183">
        <v>1.4292460847944173</v>
      </c>
      <c r="J18" s="2183">
        <v>32.665705942400912</v>
      </c>
      <c r="K18" s="2183">
        <v>61.761758190869351</v>
      </c>
      <c r="L18" s="2183">
        <v>2.164777958401122</v>
      </c>
      <c r="M18" s="2183">
        <v>59.596980232468226</v>
      </c>
      <c r="N18" s="2182">
        <v>-47.188333037810246</v>
      </c>
      <c r="O18" s="2181">
        <v>82.445101102529179</v>
      </c>
    </row>
    <row r="19" spans="3:154" s="2148" customFormat="1" ht="24" customHeight="1">
      <c r="C19" s="2172" t="s">
        <v>1879</v>
      </c>
      <c r="D19" s="2173" t="s">
        <v>1878</v>
      </c>
      <c r="E19" s="2183">
        <v>20.371294583222696</v>
      </c>
      <c r="F19" s="2183">
        <v>69.068442600988064</v>
      </c>
      <c r="G19" s="2183">
        <v>-48.697148017765358</v>
      </c>
      <c r="H19" s="2183">
        <v>7.3457886282908946</v>
      </c>
      <c r="I19" s="2183">
        <v>66.964844564641737</v>
      </c>
      <c r="J19" s="2183">
        <v>-59.619055936350854</v>
      </c>
      <c r="K19" s="2183">
        <v>11.665262932921152</v>
      </c>
      <c r="L19" s="2183">
        <v>101.46091260220658</v>
      </c>
      <c r="M19" s="2183">
        <v>-89.79564966928541</v>
      </c>
      <c r="N19" s="2182">
        <v>22.428229091775641</v>
      </c>
      <c r="O19" s="2181">
        <v>50.615685302281555</v>
      </c>
    </row>
    <row r="20" spans="3:154" s="2148" customFormat="1" ht="49.5" customHeight="1">
      <c r="C20" s="2172" t="s">
        <v>1877</v>
      </c>
      <c r="D20" s="2173" t="s">
        <v>1876</v>
      </c>
      <c r="E20" s="2183">
        <v>0.41524917141873557</v>
      </c>
      <c r="F20" s="2183">
        <v>5.1374443507040688</v>
      </c>
      <c r="G20" s="2183">
        <v>-4.7221951792853334</v>
      </c>
      <c r="H20" s="2183">
        <v>1.4873422873373572E-2</v>
      </c>
      <c r="I20" s="2183">
        <v>11.861742872232291</v>
      </c>
      <c r="J20" s="2183">
        <v>-11.846869449358916</v>
      </c>
      <c r="K20" s="2183">
        <v>0.3852518167074066</v>
      </c>
      <c r="L20" s="2183">
        <v>14.546511789328342</v>
      </c>
      <c r="M20" s="2183">
        <v>-14.161259972620934</v>
      </c>
      <c r="N20" s="2182">
        <v>150.87631916035807</v>
      </c>
      <c r="O20" s="2181">
        <v>19.535882733874988</v>
      </c>
    </row>
    <row r="21" spans="3:154" s="2148" customFormat="1" ht="46.5" customHeight="1">
      <c r="C21" s="2172" t="s">
        <v>1875</v>
      </c>
      <c r="D21" s="2173" t="s">
        <v>1874</v>
      </c>
      <c r="E21" s="2183">
        <v>175.96266790234776</v>
      </c>
      <c r="F21" s="2183">
        <v>44.545155067016651</v>
      </c>
      <c r="G21" s="2183">
        <v>131.41751283533111</v>
      </c>
      <c r="H21" s="2183">
        <v>156.32564563803007</v>
      </c>
      <c r="I21" s="2183">
        <v>14.255866617103573</v>
      </c>
      <c r="J21" s="2183">
        <v>142.06977902092649</v>
      </c>
      <c r="K21" s="2183">
        <v>136.43604556375752</v>
      </c>
      <c r="L21" s="2183">
        <v>15.998485298124262</v>
      </c>
      <c r="M21" s="2183">
        <v>120.43756026563327</v>
      </c>
      <c r="N21" s="2182">
        <v>8.1056671639668778</v>
      </c>
      <c r="O21" s="2181">
        <v>-15.226474556638014</v>
      </c>
    </row>
    <row r="22" spans="3:154" s="2148" customFormat="1" ht="27" customHeight="1">
      <c r="C22" s="2172" t="s">
        <v>1873</v>
      </c>
      <c r="D22" s="2173" t="s">
        <v>1872</v>
      </c>
      <c r="E22" s="2183">
        <v>326.55622364222705</v>
      </c>
      <c r="F22" s="2183">
        <v>219.88524435280826</v>
      </c>
      <c r="G22" s="2183">
        <v>106.6709792894188</v>
      </c>
      <c r="H22" s="2183">
        <v>347.58827527743779</v>
      </c>
      <c r="I22" s="2183">
        <v>192.87515095723333</v>
      </c>
      <c r="J22" s="2183">
        <v>154.71312432020443</v>
      </c>
      <c r="K22" s="2183">
        <v>281.39462047831648</v>
      </c>
      <c r="L22" s="2183">
        <v>158.04778594861216</v>
      </c>
      <c r="M22" s="2183">
        <v>123.34683452970427</v>
      </c>
      <c r="N22" s="2182">
        <v>45.037690054797473</v>
      </c>
      <c r="O22" s="2181">
        <v>-20.273839034872331</v>
      </c>
    </row>
    <row r="23" spans="3:154" s="2148" customFormat="1" ht="31.5" customHeight="1">
      <c r="C23" s="2172" t="s">
        <v>1871</v>
      </c>
      <c r="D23" s="2173" t="s">
        <v>1870</v>
      </c>
      <c r="E23" s="2183">
        <v>192.1591944087896</v>
      </c>
      <c r="F23" s="2183">
        <v>41.846543733809156</v>
      </c>
      <c r="G23" s="2183">
        <v>150.31265067498043</v>
      </c>
      <c r="H23" s="2183">
        <v>106.36653969939016</v>
      </c>
      <c r="I23" s="2183">
        <v>20.656990945833812</v>
      </c>
      <c r="J23" s="2183">
        <v>85.709548753556348</v>
      </c>
      <c r="K23" s="2183">
        <v>53.731417973426893</v>
      </c>
      <c r="L23" s="2183">
        <v>31.114609984447899</v>
      </c>
      <c r="M23" s="2183">
        <v>22.616807988978991</v>
      </c>
      <c r="N23" s="2182">
        <v>-42.979151542683347</v>
      </c>
      <c r="O23" s="2181">
        <v>-73.612265706811868</v>
      </c>
    </row>
    <row r="24" spans="3:154" s="2155" customFormat="1" ht="30" customHeight="1">
      <c r="C24" s="2175" t="s">
        <v>1869</v>
      </c>
      <c r="D24" s="2186" t="s">
        <v>1868</v>
      </c>
      <c r="E24" s="2178">
        <v>669.99221248562765</v>
      </c>
      <c r="F24" s="2178">
        <v>349.63782266951898</v>
      </c>
      <c r="G24" s="2178">
        <v>320.35438981610878</v>
      </c>
      <c r="H24" s="2178">
        <v>588.20539507088768</v>
      </c>
      <c r="I24" s="2178">
        <v>190.6953934079001</v>
      </c>
      <c r="J24" s="2178">
        <v>397.51000166298758</v>
      </c>
      <c r="K24" s="2178">
        <v>516.90500351271851</v>
      </c>
      <c r="L24" s="2178">
        <v>318.45931657342777</v>
      </c>
      <c r="M24" s="2178">
        <v>198.44568693929057</v>
      </c>
      <c r="N24" s="2177">
        <v>24.08445593368269</v>
      </c>
      <c r="O24" s="2176">
        <v>-50.077812857766901</v>
      </c>
      <c r="P24" s="2148"/>
      <c r="Q24" s="2148"/>
      <c r="R24" s="2148"/>
      <c r="S24" s="2148"/>
      <c r="T24" s="2148"/>
      <c r="U24" s="2148"/>
      <c r="V24" s="2148"/>
      <c r="W24" s="2148"/>
      <c r="X24" s="2148"/>
      <c r="Y24" s="2148"/>
      <c r="Z24" s="2148"/>
      <c r="AA24" s="2148"/>
      <c r="AB24" s="2148"/>
      <c r="AC24" s="2148"/>
      <c r="AD24" s="2148"/>
      <c r="AE24" s="2148"/>
      <c r="AF24" s="2148"/>
      <c r="AG24" s="2148"/>
      <c r="AH24" s="2148"/>
      <c r="AI24" s="2148"/>
      <c r="AJ24" s="2148"/>
      <c r="AK24" s="2148"/>
      <c r="AL24" s="2148"/>
      <c r="AM24" s="2148"/>
      <c r="AN24" s="2148"/>
      <c r="AO24" s="2148"/>
      <c r="AP24" s="2148"/>
      <c r="AQ24" s="2148"/>
      <c r="AR24" s="2148"/>
      <c r="AS24" s="2148"/>
      <c r="AT24" s="2148"/>
      <c r="AU24" s="2148"/>
      <c r="AV24" s="2148"/>
      <c r="AW24" s="2148"/>
      <c r="AX24" s="2148"/>
      <c r="AY24" s="2148"/>
      <c r="AZ24" s="2148"/>
      <c r="BA24" s="2148"/>
      <c r="BB24" s="2148"/>
      <c r="BC24" s="2148"/>
      <c r="BD24" s="2148"/>
      <c r="BE24" s="2148"/>
      <c r="BF24" s="2148"/>
      <c r="BG24" s="2148"/>
      <c r="BH24" s="2148"/>
      <c r="BI24" s="2148"/>
      <c r="BJ24" s="2148"/>
      <c r="BK24" s="2148"/>
      <c r="BL24" s="2148"/>
      <c r="BM24" s="2148"/>
      <c r="BN24" s="2148"/>
      <c r="BO24" s="2148"/>
      <c r="BP24" s="2148"/>
      <c r="BQ24" s="2148"/>
      <c r="BR24" s="2148"/>
      <c r="BS24" s="2148"/>
      <c r="BT24" s="2148"/>
      <c r="BU24" s="2148"/>
      <c r="BV24" s="2148"/>
      <c r="BW24" s="2148"/>
      <c r="BX24" s="2148"/>
      <c r="BY24" s="2148"/>
      <c r="BZ24" s="2148"/>
      <c r="CA24" s="2148"/>
      <c r="CB24" s="2148"/>
      <c r="CC24" s="2148"/>
      <c r="CD24" s="2148"/>
      <c r="CE24" s="2148"/>
      <c r="CF24" s="2148"/>
      <c r="CG24" s="2148"/>
      <c r="CH24" s="2148"/>
      <c r="CI24" s="2148"/>
      <c r="CJ24" s="2148"/>
      <c r="CK24" s="2148"/>
      <c r="CL24" s="2148"/>
      <c r="CM24" s="2148"/>
      <c r="CN24" s="2148"/>
      <c r="CO24" s="2148"/>
      <c r="CP24" s="2148"/>
      <c r="CQ24" s="2148"/>
      <c r="CR24" s="2148"/>
      <c r="CS24" s="2148"/>
      <c r="CT24" s="2148"/>
      <c r="CU24" s="2148"/>
      <c r="CV24" s="2148"/>
      <c r="CW24" s="2148"/>
      <c r="CX24" s="2148"/>
      <c r="CY24" s="2148"/>
      <c r="CZ24" s="2148"/>
      <c r="DA24" s="2148"/>
      <c r="DB24" s="2148"/>
      <c r="DC24" s="2148"/>
      <c r="DD24" s="2148"/>
      <c r="DE24" s="2148"/>
      <c r="DF24" s="2148"/>
      <c r="DG24" s="2148"/>
      <c r="DH24" s="2148"/>
      <c r="DI24" s="2148"/>
      <c r="DJ24" s="2148"/>
      <c r="DK24" s="2148"/>
      <c r="DL24" s="2148"/>
      <c r="DM24" s="2148"/>
      <c r="DN24" s="2148"/>
      <c r="DO24" s="2148"/>
      <c r="DP24" s="2148"/>
      <c r="DQ24" s="2148"/>
      <c r="DR24" s="2148"/>
      <c r="DS24" s="2148"/>
      <c r="DT24" s="2148"/>
      <c r="DU24" s="2148"/>
      <c r="DV24" s="2148"/>
      <c r="DW24" s="2148"/>
      <c r="DX24" s="2148"/>
      <c r="DY24" s="2148"/>
      <c r="DZ24" s="2148"/>
      <c r="EA24" s="2148"/>
      <c r="EB24" s="2148"/>
      <c r="EC24" s="2148"/>
      <c r="ED24" s="2148"/>
      <c r="EE24" s="2148"/>
      <c r="EF24" s="2148"/>
      <c r="EG24" s="2148"/>
      <c r="EH24" s="2148"/>
      <c r="EI24" s="2148"/>
      <c r="EJ24" s="2148"/>
      <c r="EK24" s="2148"/>
      <c r="EL24" s="2148"/>
      <c r="EM24" s="2148"/>
      <c r="EN24" s="2148"/>
      <c r="EO24" s="2148"/>
      <c r="EP24" s="2148"/>
      <c r="EQ24" s="2148"/>
      <c r="ER24" s="2148"/>
      <c r="ES24" s="2148"/>
      <c r="ET24" s="2148"/>
      <c r="EU24" s="2148"/>
      <c r="EV24" s="2148"/>
      <c r="EW24" s="2148"/>
      <c r="EX24" s="2148"/>
    </row>
    <row r="25" spans="3:154" s="2148" customFormat="1" ht="25.5" customHeight="1">
      <c r="C25" s="2172" t="s">
        <v>1867</v>
      </c>
      <c r="D25" s="2174" t="s">
        <v>1866</v>
      </c>
      <c r="E25" s="2183">
        <v>365.25836838221954</v>
      </c>
      <c r="F25" s="2183">
        <v>56.919374049899268</v>
      </c>
      <c r="G25" s="2183">
        <v>308.3389943323204</v>
      </c>
      <c r="H25" s="2183">
        <v>348.88679182700889</v>
      </c>
      <c r="I25" s="2183">
        <v>48.791494581618622</v>
      </c>
      <c r="J25" s="2183">
        <v>300.09529724539033</v>
      </c>
      <c r="K25" s="2183">
        <v>354.42622464646678</v>
      </c>
      <c r="L25" s="2183">
        <v>47.35462905728204</v>
      </c>
      <c r="M25" s="2183">
        <v>307.07159558918477</v>
      </c>
      <c r="N25" s="2182">
        <v>-2.6735824006889009</v>
      </c>
      <c r="O25" s="2181">
        <v>2.3246943247130725</v>
      </c>
    </row>
    <row r="26" spans="3:154" s="2148" customFormat="1" ht="25.5" customHeight="1">
      <c r="C26" s="2172" t="s">
        <v>1865</v>
      </c>
      <c r="D26" s="2174" t="s">
        <v>1864</v>
      </c>
      <c r="E26" s="2183">
        <v>304.7338441034081</v>
      </c>
      <c r="F26" s="2183">
        <v>292.71844861961978</v>
      </c>
      <c r="G26" s="2183">
        <v>12.015395483788369</v>
      </c>
      <c r="H26" s="2183">
        <v>239.31860324387873</v>
      </c>
      <c r="I26" s="2183">
        <v>141.90389882628151</v>
      </c>
      <c r="J26" s="2183">
        <v>97.41470441759725</v>
      </c>
      <c r="K26" s="2183">
        <v>162.47877886625156</v>
      </c>
      <c r="L26" s="2183">
        <v>271.10468751614587</v>
      </c>
      <c r="M26" s="2183">
        <v>-108.62590864989423</v>
      </c>
      <c r="N26" s="2182" t="s">
        <v>95</v>
      </c>
      <c r="O26" s="2181" t="s">
        <v>95</v>
      </c>
    </row>
    <row r="27" spans="3:154" s="2148" customFormat="1" ht="30" customHeight="1">
      <c r="C27" s="2172" t="s">
        <v>1863</v>
      </c>
      <c r="D27" s="2173" t="s">
        <v>1862</v>
      </c>
      <c r="E27" s="2183">
        <v>0</v>
      </c>
      <c r="F27" s="2183">
        <v>248.27697485962088</v>
      </c>
      <c r="G27" s="2183">
        <v>-248.27697485962088</v>
      </c>
      <c r="H27" s="2183">
        <v>0</v>
      </c>
      <c r="I27" s="2183">
        <v>92.539852477392145</v>
      </c>
      <c r="J27" s="2183">
        <v>-92.539852477392145</v>
      </c>
      <c r="K27" s="2183">
        <v>0</v>
      </c>
      <c r="L27" s="2183">
        <v>221.51252639248415</v>
      </c>
      <c r="M27" s="2183">
        <v>-221.51252639248415</v>
      </c>
      <c r="N27" s="2182">
        <v>-62.727170922831078</v>
      </c>
      <c r="O27" s="2181">
        <v>139.3698719658112</v>
      </c>
    </row>
    <row r="28" spans="3:154" s="2148" customFormat="1" ht="30" customHeight="1">
      <c r="C28" s="2172" t="s">
        <v>1861</v>
      </c>
      <c r="D28" s="2173" t="s">
        <v>1860</v>
      </c>
      <c r="E28" s="2183">
        <v>16.143268381337645</v>
      </c>
      <c r="F28" s="2183">
        <v>44.441473759998843</v>
      </c>
      <c r="G28" s="2183">
        <v>-28.298205378661194</v>
      </c>
      <c r="H28" s="2183">
        <v>16.440811664335676</v>
      </c>
      <c r="I28" s="2183">
        <v>49.364046348889325</v>
      </c>
      <c r="J28" s="2183">
        <v>-32.923234684553641</v>
      </c>
      <c r="K28" s="2183">
        <v>13.266420750776796</v>
      </c>
      <c r="L28" s="2183">
        <v>49.592161123661683</v>
      </c>
      <c r="M28" s="2183">
        <v>-36.325740372884887</v>
      </c>
      <c r="N28" s="2182">
        <v>16.343896172935544</v>
      </c>
      <c r="O28" s="2181">
        <v>10.334664017468409</v>
      </c>
    </row>
    <row r="29" spans="3:154" s="2148" customFormat="1" ht="32.25" customHeight="1">
      <c r="C29" s="2172" t="s">
        <v>1859</v>
      </c>
      <c r="D29" s="2173" t="s">
        <v>1737</v>
      </c>
      <c r="E29" s="2183">
        <v>288.59057572207041</v>
      </c>
      <c r="F29" s="2183">
        <v>0</v>
      </c>
      <c r="G29" s="2183">
        <v>288.59057572207041</v>
      </c>
      <c r="H29" s="2183">
        <v>222.87779157954307</v>
      </c>
      <c r="I29" s="2183">
        <v>0</v>
      </c>
      <c r="J29" s="2183">
        <v>222.87779157954307</v>
      </c>
      <c r="K29" s="2183">
        <v>149.21235811547479</v>
      </c>
      <c r="L29" s="2183">
        <v>0</v>
      </c>
      <c r="M29" s="2183">
        <v>149.21235811547479</v>
      </c>
      <c r="N29" s="2182">
        <v>-22.770246040817554</v>
      </c>
      <c r="O29" s="2181">
        <v>-33.051939783680851</v>
      </c>
    </row>
    <row r="30" spans="3:154" s="2155" customFormat="1" ht="30.75" customHeight="1">
      <c r="C30" s="2175" t="s">
        <v>1858</v>
      </c>
      <c r="D30" s="2186" t="s">
        <v>1857</v>
      </c>
      <c r="E30" s="2178">
        <v>8910.4955950293752</v>
      </c>
      <c r="F30" s="2178">
        <v>79.335220101258201</v>
      </c>
      <c r="G30" s="2178">
        <v>8831.1603749281167</v>
      </c>
      <c r="H30" s="2178">
        <v>8506.245271023352</v>
      </c>
      <c r="I30" s="2178">
        <v>47.068839001853021</v>
      </c>
      <c r="J30" s="2178">
        <v>8459.1764320215007</v>
      </c>
      <c r="K30" s="2178">
        <v>9137.5977874627006</v>
      </c>
      <c r="L30" s="2178">
        <v>51.486115628289696</v>
      </c>
      <c r="M30" s="2178">
        <v>9086.111671834411</v>
      </c>
      <c r="N30" s="2177">
        <v>-4.2121751515541206</v>
      </c>
      <c r="O30" s="2176">
        <v>7.4113035098747782</v>
      </c>
      <c r="P30" s="2148"/>
      <c r="Q30" s="2148"/>
      <c r="R30" s="2148"/>
      <c r="S30" s="2148"/>
      <c r="T30" s="2148"/>
      <c r="U30" s="2148"/>
      <c r="V30" s="2148"/>
      <c r="W30" s="2148"/>
      <c r="X30" s="2148"/>
      <c r="Y30" s="2148"/>
      <c r="Z30" s="2148"/>
      <c r="AA30" s="2148"/>
      <c r="AB30" s="2148"/>
      <c r="AC30" s="2148"/>
      <c r="AD30" s="2148"/>
      <c r="AE30" s="2148"/>
      <c r="AF30" s="2148"/>
      <c r="AG30" s="2148"/>
      <c r="AH30" s="2148"/>
      <c r="AI30" s="2148"/>
      <c r="AJ30" s="2148"/>
      <c r="AK30" s="2148"/>
      <c r="AL30" s="2148"/>
      <c r="AM30" s="2148"/>
      <c r="AN30" s="2148"/>
      <c r="AO30" s="2148"/>
      <c r="AP30" s="2148"/>
      <c r="AQ30" s="2148"/>
      <c r="AR30" s="2148"/>
      <c r="AS30" s="2148"/>
      <c r="AT30" s="2148"/>
      <c r="AU30" s="2148"/>
      <c r="AV30" s="2148"/>
      <c r="AW30" s="2148"/>
      <c r="AX30" s="2148"/>
      <c r="AY30" s="2148"/>
      <c r="AZ30" s="2148"/>
      <c r="BA30" s="2148"/>
      <c r="BB30" s="2148"/>
      <c r="BC30" s="2148"/>
      <c r="BD30" s="2148"/>
      <c r="BE30" s="2148"/>
      <c r="BF30" s="2148"/>
      <c r="BG30" s="2148"/>
      <c r="BH30" s="2148"/>
      <c r="BI30" s="2148"/>
      <c r="BJ30" s="2148"/>
      <c r="BK30" s="2148"/>
      <c r="BL30" s="2148"/>
      <c r="BM30" s="2148"/>
      <c r="BN30" s="2148"/>
      <c r="BO30" s="2148"/>
      <c r="BP30" s="2148"/>
      <c r="BQ30" s="2148"/>
      <c r="BR30" s="2148"/>
      <c r="BS30" s="2148"/>
      <c r="BT30" s="2148"/>
      <c r="BU30" s="2148"/>
      <c r="BV30" s="2148"/>
      <c r="BW30" s="2148"/>
      <c r="BX30" s="2148"/>
      <c r="BY30" s="2148"/>
      <c r="BZ30" s="2148"/>
      <c r="CA30" s="2148"/>
      <c r="CB30" s="2148"/>
      <c r="CC30" s="2148"/>
      <c r="CD30" s="2148"/>
      <c r="CE30" s="2148"/>
      <c r="CF30" s="2148"/>
      <c r="CG30" s="2148"/>
      <c r="CH30" s="2148"/>
      <c r="CI30" s="2148"/>
      <c r="CJ30" s="2148"/>
      <c r="CK30" s="2148"/>
      <c r="CL30" s="2148"/>
      <c r="CM30" s="2148"/>
      <c r="CN30" s="2148"/>
      <c r="CO30" s="2148"/>
      <c r="CP30" s="2148"/>
      <c r="CQ30" s="2148"/>
      <c r="CR30" s="2148"/>
      <c r="CS30" s="2148"/>
      <c r="CT30" s="2148"/>
      <c r="CU30" s="2148"/>
      <c r="CV30" s="2148"/>
      <c r="CW30" s="2148"/>
      <c r="CX30" s="2148"/>
      <c r="CY30" s="2148"/>
      <c r="CZ30" s="2148"/>
      <c r="DA30" s="2148"/>
      <c r="DB30" s="2148"/>
      <c r="DC30" s="2148"/>
      <c r="DD30" s="2148"/>
      <c r="DE30" s="2148"/>
      <c r="DF30" s="2148"/>
      <c r="DG30" s="2148"/>
      <c r="DH30" s="2148"/>
      <c r="DI30" s="2148"/>
      <c r="DJ30" s="2148"/>
      <c r="DK30" s="2148"/>
      <c r="DL30" s="2148"/>
      <c r="DM30" s="2148"/>
      <c r="DN30" s="2148"/>
      <c r="DO30" s="2148"/>
      <c r="DP30" s="2148"/>
      <c r="DQ30" s="2148"/>
      <c r="DR30" s="2148"/>
      <c r="DS30" s="2148"/>
      <c r="DT30" s="2148"/>
      <c r="DU30" s="2148"/>
      <c r="DV30" s="2148"/>
      <c r="DW30" s="2148"/>
      <c r="DX30" s="2148"/>
      <c r="DY30" s="2148"/>
      <c r="DZ30" s="2148"/>
      <c r="EA30" s="2148"/>
      <c r="EB30" s="2148"/>
      <c r="EC30" s="2148"/>
      <c r="ED30" s="2148"/>
      <c r="EE30" s="2148"/>
      <c r="EF30" s="2148"/>
      <c r="EG30" s="2148"/>
      <c r="EH30" s="2148"/>
      <c r="EI30" s="2148"/>
      <c r="EJ30" s="2148"/>
      <c r="EK30" s="2148"/>
      <c r="EL30" s="2148"/>
      <c r="EM30" s="2148"/>
      <c r="EN30" s="2148"/>
      <c r="EO30" s="2148"/>
      <c r="EP30" s="2148"/>
      <c r="EQ30" s="2148"/>
      <c r="ER30" s="2148"/>
      <c r="ES30" s="2148"/>
      <c r="ET30" s="2148"/>
      <c r="EU30" s="2148"/>
      <c r="EV30" s="2148"/>
      <c r="EW30" s="2148"/>
      <c r="EX30" s="2148"/>
    </row>
    <row r="31" spans="3:154" s="2148" customFormat="1" ht="27.75" customHeight="1">
      <c r="C31" s="2172" t="s">
        <v>1856</v>
      </c>
      <c r="D31" s="2174" t="s">
        <v>1855</v>
      </c>
      <c r="E31" s="2183">
        <v>297.89915688731463</v>
      </c>
      <c r="F31" s="2183">
        <v>0</v>
      </c>
      <c r="G31" s="2183">
        <v>297.89915688731463</v>
      </c>
      <c r="H31" s="2183">
        <v>213.12592281177723</v>
      </c>
      <c r="I31" s="2183">
        <v>0</v>
      </c>
      <c r="J31" s="2183">
        <v>213.12592281177723</v>
      </c>
      <c r="K31" s="2183">
        <v>207.78120147658936</v>
      </c>
      <c r="L31" s="2183">
        <v>0</v>
      </c>
      <c r="M31" s="2183">
        <v>207.78120147658936</v>
      </c>
      <c r="N31" s="2182">
        <v>-28.457023833606986</v>
      </c>
      <c r="O31" s="2181">
        <v>-2.5077762783028867</v>
      </c>
    </row>
    <row r="32" spans="3:154" s="2148" customFormat="1" ht="55.5" customHeight="1">
      <c r="C32" s="2172" t="s">
        <v>1854</v>
      </c>
      <c r="D32" s="2174" t="s">
        <v>1853</v>
      </c>
      <c r="E32" s="2183">
        <v>8612.5964381420617</v>
      </c>
      <c r="F32" s="2183">
        <v>79.335220101258201</v>
      </c>
      <c r="G32" s="2183">
        <v>8533.2612180408032</v>
      </c>
      <c r="H32" s="2183">
        <v>8293.1193482115741</v>
      </c>
      <c r="I32" s="2183">
        <v>47.068839001853021</v>
      </c>
      <c r="J32" s="2183">
        <v>8246.0505092097228</v>
      </c>
      <c r="K32" s="2183">
        <v>8929.8165859861128</v>
      </c>
      <c r="L32" s="2183">
        <v>51.486115628289696</v>
      </c>
      <c r="M32" s="2183">
        <v>8878.3304703578215</v>
      </c>
      <c r="N32" s="2182">
        <v>-3.3657789383485293</v>
      </c>
      <c r="O32" s="2181">
        <v>7.6676702433720045</v>
      </c>
    </row>
    <row r="33" spans="3:154" s="2148" customFormat="1" ht="64.5" customHeight="1">
      <c r="C33" s="2172" t="s">
        <v>1852</v>
      </c>
      <c r="D33" s="2173" t="s">
        <v>1851</v>
      </c>
      <c r="E33" s="2183">
        <v>7790.862863130521</v>
      </c>
      <c r="F33" s="2183">
        <v>61.63930356878025</v>
      </c>
      <c r="G33" s="2183">
        <v>7729.2235595617421</v>
      </c>
      <c r="H33" s="2183">
        <v>7533.2266654349251</v>
      </c>
      <c r="I33" s="2183">
        <v>46.937875554352843</v>
      </c>
      <c r="J33" s="2183">
        <v>7486.288789880572</v>
      </c>
      <c r="K33" s="2183">
        <v>8149.8993703324541</v>
      </c>
      <c r="L33" s="2183">
        <v>51.116456290757256</v>
      </c>
      <c r="M33" s="2183">
        <v>8098.782914041697</v>
      </c>
      <c r="N33" s="2182">
        <v>-3.1430682242414631</v>
      </c>
      <c r="O33" s="2181">
        <v>8.1815455074221823</v>
      </c>
    </row>
    <row r="34" spans="3:154" s="2148" customFormat="1" ht="25.5" customHeight="1">
      <c r="C34" s="2172" t="s">
        <v>1850</v>
      </c>
      <c r="D34" s="2207" t="s">
        <v>1849</v>
      </c>
      <c r="E34" s="2206">
        <v>7790.862863130521</v>
      </c>
      <c r="F34" s="2206">
        <v>61.63930356878025</v>
      </c>
      <c r="G34" s="2206">
        <v>7729.2235595617421</v>
      </c>
      <c r="H34" s="2206">
        <v>7533.2266654349251</v>
      </c>
      <c r="I34" s="2206">
        <v>46.937875554352843</v>
      </c>
      <c r="J34" s="2206">
        <v>7486.288789880572</v>
      </c>
      <c r="K34" s="2206">
        <v>8149.8993703324541</v>
      </c>
      <c r="L34" s="2206">
        <v>51.116456290757256</v>
      </c>
      <c r="M34" s="2206">
        <v>8098.782914041697</v>
      </c>
      <c r="N34" s="2205">
        <v>-3.1430682242414631</v>
      </c>
      <c r="O34" s="2204">
        <v>8.1815455074221823</v>
      </c>
    </row>
    <row r="35" spans="3:154" s="2148" customFormat="1" ht="25.5" customHeight="1">
      <c r="C35" s="2172" t="s">
        <v>1848</v>
      </c>
      <c r="D35" s="2173" t="s">
        <v>1847</v>
      </c>
      <c r="E35" s="2183">
        <v>821.7335750115393</v>
      </c>
      <c r="F35" s="2183">
        <v>17.695916532477963</v>
      </c>
      <c r="G35" s="2183">
        <v>804.03765847906129</v>
      </c>
      <c r="H35" s="2183">
        <v>759.89268277664871</v>
      </c>
      <c r="I35" s="2183">
        <v>0.13096344750017275</v>
      </c>
      <c r="J35" s="2183">
        <v>759.76171932914838</v>
      </c>
      <c r="K35" s="2183">
        <v>779.91721565365776</v>
      </c>
      <c r="L35" s="2183">
        <v>0.36965933753244268</v>
      </c>
      <c r="M35" s="2183">
        <v>779.54755631612511</v>
      </c>
      <c r="N35" s="2182">
        <v>-5.5066996779313149</v>
      </c>
      <c r="O35" s="2181">
        <v>2.6042160961264438</v>
      </c>
    </row>
    <row r="36" spans="3:154" s="2148" customFormat="1" ht="25.5" customHeight="1">
      <c r="C36" s="2172" t="s">
        <v>1846</v>
      </c>
      <c r="D36" s="2171" t="s">
        <v>1845</v>
      </c>
      <c r="E36" s="2183">
        <v>544.92173851195116</v>
      </c>
      <c r="F36" s="2183">
        <v>0</v>
      </c>
      <c r="G36" s="2183">
        <v>544.92173851195116</v>
      </c>
      <c r="H36" s="2183">
        <v>499.23349292434875</v>
      </c>
      <c r="I36" s="2183">
        <v>0</v>
      </c>
      <c r="J36" s="2183">
        <v>499.23349292434875</v>
      </c>
      <c r="K36" s="2183">
        <v>497.04568561812255</v>
      </c>
      <c r="L36" s="2183">
        <v>0</v>
      </c>
      <c r="M36" s="2183">
        <v>497.04568561812255</v>
      </c>
      <c r="N36" s="2182">
        <v>-8.3843683154145925</v>
      </c>
      <c r="O36" s="2181">
        <v>-0.43823327906361564</v>
      </c>
    </row>
    <row r="37" spans="3:154" s="2148" customFormat="1" ht="31.5" customHeight="1">
      <c r="C37" s="2172" t="s">
        <v>1844</v>
      </c>
      <c r="D37" s="2171" t="s">
        <v>1843</v>
      </c>
      <c r="E37" s="2183">
        <v>1.4947336814264589</v>
      </c>
      <c r="F37" s="2183">
        <v>8.9721732396251141E-2</v>
      </c>
      <c r="G37" s="2183">
        <v>1.4050119490302078</v>
      </c>
      <c r="H37" s="2183">
        <v>24.076369882575761</v>
      </c>
      <c r="I37" s="2183">
        <v>0.11444697977157527</v>
      </c>
      <c r="J37" s="2183">
        <v>23.961922902804186</v>
      </c>
      <c r="K37" s="2183">
        <v>3.5772985036188016</v>
      </c>
      <c r="L37" s="2183">
        <v>4.0981648422724899E-2</v>
      </c>
      <c r="M37" s="2183">
        <v>3.5363168551960769</v>
      </c>
      <c r="N37" s="2182" t="s">
        <v>95</v>
      </c>
      <c r="O37" s="2181">
        <v>-85.241932087252351</v>
      </c>
    </row>
    <row r="38" spans="3:154" s="2148" customFormat="1" ht="44.25" customHeight="1">
      <c r="C38" s="2172" t="s">
        <v>1842</v>
      </c>
      <c r="D38" s="2171" t="s">
        <v>1841</v>
      </c>
      <c r="E38" s="2183">
        <v>275.31710281816163</v>
      </c>
      <c r="F38" s="2183">
        <v>0</v>
      </c>
      <c r="G38" s="2183">
        <v>275.31710281816163</v>
      </c>
      <c r="H38" s="2183">
        <v>236.5828199697242</v>
      </c>
      <c r="I38" s="2183">
        <v>0</v>
      </c>
      <c r="J38" s="2183">
        <v>236.5828199697242</v>
      </c>
      <c r="K38" s="2183">
        <v>279.2942315319163</v>
      </c>
      <c r="L38" s="2183">
        <v>0</v>
      </c>
      <c r="M38" s="2183">
        <v>279.2942315319163</v>
      </c>
      <c r="N38" s="2182">
        <v>-14.068970816542482</v>
      </c>
      <c r="O38" s="2181">
        <v>18.053471324611792</v>
      </c>
    </row>
    <row r="39" spans="3:154" s="2148" customFormat="1" ht="31.5" customHeight="1">
      <c r="C39" s="2172" t="s">
        <v>1840</v>
      </c>
      <c r="D39" s="2171" t="s">
        <v>1839</v>
      </c>
      <c r="E39" s="2183">
        <v>0</v>
      </c>
      <c r="F39" s="2183">
        <v>17.606194800081713</v>
      </c>
      <c r="G39" s="2183">
        <v>-17.606194800081713</v>
      </c>
      <c r="H39" s="2183">
        <v>0</v>
      </c>
      <c r="I39" s="2183">
        <v>1.6516467728597471E-2</v>
      </c>
      <c r="J39" s="2183">
        <v>-1.6516467728597471E-2</v>
      </c>
      <c r="K39" s="2183">
        <v>0</v>
      </c>
      <c r="L39" s="2183">
        <v>0.32867768910971767</v>
      </c>
      <c r="M39" s="2183">
        <v>-0.32867768910971767</v>
      </c>
      <c r="N39" s="2182">
        <v>-99.906189452541327</v>
      </c>
      <c r="O39" s="2181" t="s">
        <v>95</v>
      </c>
    </row>
    <row r="40" spans="3:154" s="2155" customFormat="1" ht="42" customHeight="1">
      <c r="C40" s="2175">
        <v>2</v>
      </c>
      <c r="D40" s="2179" t="s">
        <v>1838</v>
      </c>
      <c r="E40" s="2178">
        <v>137.32677692222194</v>
      </c>
      <c r="F40" s="2178">
        <v>1.4554275047598054E-3</v>
      </c>
      <c r="G40" s="2178">
        <v>137.3253214947172</v>
      </c>
      <c r="H40" s="2178">
        <v>122.85080336524288</v>
      </c>
      <c r="I40" s="2178">
        <v>5.6755286367332451E-3</v>
      </c>
      <c r="J40" s="2178">
        <v>122.84512783660614</v>
      </c>
      <c r="K40" s="2178">
        <v>129.86163819012552</v>
      </c>
      <c r="L40" s="2178">
        <v>4.3474988309766642E-2</v>
      </c>
      <c r="M40" s="2178">
        <v>129.81816320181574</v>
      </c>
      <c r="N40" s="2177">
        <v>-10.544445482086928</v>
      </c>
      <c r="O40" s="2176">
        <v>5.676281581540854</v>
      </c>
      <c r="P40" s="2148"/>
      <c r="Q40" s="2148"/>
      <c r="R40" s="2148"/>
      <c r="S40" s="2148"/>
      <c r="T40" s="2148"/>
      <c r="U40" s="2148"/>
      <c r="V40" s="2148"/>
      <c r="W40" s="2148"/>
      <c r="X40" s="2148"/>
      <c r="Y40" s="2148"/>
      <c r="Z40" s="2148"/>
      <c r="AA40" s="2148"/>
      <c r="AB40" s="2148"/>
      <c r="AC40" s="2148"/>
      <c r="AD40" s="2148"/>
      <c r="AE40" s="2148"/>
      <c r="AF40" s="2148"/>
      <c r="AG40" s="2148"/>
      <c r="AH40" s="2148"/>
      <c r="AI40" s="2148"/>
      <c r="AJ40" s="2148"/>
      <c r="AK40" s="2148"/>
      <c r="AL40" s="2148"/>
      <c r="AM40" s="2148"/>
      <c r="AN40" s="2148"/>
      <c r="AO40" s="2148"/>
      <c r="AP40" s="2148"/>
      <c r="AQ40" s="2148"/>
      <c r="AR40" s="2148"/>
      <c r="AS40" s="2148"/>
      <c r="AT40" s="2148"/>
      <c r="AU40" s="2148"/>
      <c r="AV40" s="2148"/>
      <c r="AW40" s="2148"/>
      <c r="AX40" s="2148"/>
      <c r="AY40" s="2148"/>
      <c r="AZ40" s="2148"/>
      <c r="BA40" s="2148"/>
      <c r="BB40" s="2148"/>
      <c r="BC40" s="2148"/>
      <c r="BD40" s="2148"/>
      <c r="BE40" s="2148"/>
      <c r="BF40" s="2148"/>
      <c r="BG40" s="2148"/>
      <c r="BH40" s="2148"/>
      <c r="BI40" s="2148"/>
      <c r="BJ40" s="2148"/>
      <c r="BK40" s="2148"/>
      <c r="BL40" s="2148"/>
      <c r="BM40" s="2148"/>
      <c r="BN40" s="2148"/>
      <c r="BO40" s="2148"/>
      <c r="BP40" s="2148"/>
      <c r="BQ40" s="2148"/>
      <c r="BR40" s="2148"/>
      <c r="BS40" s="2148"/>
      <c r="BT40" s="2148"/>
      <c r="BU40" s="2148"/>
      <c r="BV40" s="2148"/>
      <c r="BW40" s="2148"/>
      <c r="BX40" s="2148"/>
      <c r="BY40" s="2148"/>
      <c r="BZ40" s="2148"/>
      <c r="CA40" s="2148"/>
      <c r="CB40" s="2148"/>
      <c r="CC40" s="2148"/>
      <c r="CD40" s="2148"/>
      <c r="CE40" s="2148"/>
      <c r="CF40" s="2148"/>
      <c r="CG40" s="2148"/>
      <c r="CH40" s="2148"/>
      <c r="CI40" s="2148"/>
      <c r="CJ40" s="2148"/>
      <c r="CK40" s="2148"/>
      <c r="CL40" s="2148"/>
      <c r="CM40" s="2148"/>
      <c r="CN40" s="2148"/>
      <c r="CO40" s="2148"/>
      <c r="CP40" s="2148"/>
      <c r="CQ40" s="2148"/>
      <c r="CR40" s="2148"/>
      <c r="CS40" s="2148"/>
      <c r="CT40" s="2148"/>
      <c r="CU40" s="2148"/>
      <c r="CV40" s="2148"/>
      <c r="CW40" s="2148"/>
      <c r="CX40" s="2148"/>
      <c r="CY40" s="2148"/>
      <c r="CZ40" s="2148"/>
      <c r="DA40" s="2148"/>
      <c r="DB40" s="2148"/>
      <c r="DC40" s="2148"/>
      <c r="DD40" s="2148"/>
      <c r="DE40" s="2148"/>
      <c r="DF40" s="2148"/>
      <c r="DG40" s="2148"/>
      <c r="DH40" s="2148"/>
      <c r="DI40" s="2148"/>
      <c r="DJ40" s="2148"/>
      <c r="DK40" s="2148"/>
      <c r="DL40" s="2148"/>
      <c r="DM40" s="2148"/>
      <c r="DN40" s="2148"/>
      <c r="DO40" s="2148"/>
      <c r="DP40" s="2148"/>
      <c r="DQ40" s="2148"/>
      <c r="DR40" s="2148"/>
      <c r="DS40" s="2148"/>
      <c r="DT40" s="2148"/>
      <c r="DU40" s="2148"/>
      <c r="DV40" s="2148"/>
      <c r="DW40" s="2148"/>
      <c r="DX40" s="2148"/>
      <c r="DY40" s="2148"/>
      <c r="DZ40" s="2148"/>
      <c r="EA40" s="2148"/>
      <c r="EB40" s="2148"/>
      <c r="EC40" s="2148"/>
      <c r="ED40" s="2148"/>
      <c r="EE40" s="2148"/>
      <c r="EF40" s="2148"/>
      <c r="EG40" s="2148"/>
      <c r="EH40" s="2148"/>
      <c r="EI40" s="2148"/>
      <c r="EJ40" s="2148"/>
      <c r="EK40" s="2148"/>
      <c r="EL40" s="2148"/>
      <c r="EM40" s="2148"/>
      <c r="EN40" s="2148"/>
      <c r="EO40" s="2148"/>
      <c r="EP40" s="2148"/>
      <c r="EQ40" s="2148"/>
      <c r="ER40" s="2148"/>
      <c r="ES40" s="2148"/>
      <c r="ET40" s="2148"/>
      <c r="EU40" s="2148"/>
      <c r="EV40" s="2148"/>
      <c r="EW40" s="2148"/>
      <c r="EX40" s="2148"/>
    </row>
    <row r="41" spans="3:154" s="2155" customFormat="1" ht="69" customHeight="1">
      <c r="C41" s="2202"/>
      <c r="D41" s="2201" t="s">
        <v>1837</v>
      </c>
      <c r="E41" s="2200">
        <v>12370.431811460239</v>
      </c>
      <c r="F41" s="2200">
        <v>14596.433334907499</v>
      </c>
      <c r="G41" s="2200">
        <v>-2226.0015234472608</v>
      </c>
      <c r="H41" s="2200">
        <v>11509.224887928531</v>
      </c>
      <c r="I41" s="2200">
        <v>11726.206746835884</v>
      </c>
      <c r="J41" s="2200">
        <v>-216.98185890735368</v>
      </c>
      <c r="K41" s="2200">
        <v>11674.633200496268</v>
      </c>
      <c r="L41" s="2200">
        <v>14388.872725112325</v>
      </c>
      <c r="M41" s="2200">
        <v>-2714.23952461606</v>
      </c>
      <c r="N41" s="2199">
        <v>-90.252393961917505</v>
      </c>
      <c r="O41" s="2198" t="s">
        <v>95</v>
      </c>
      <c r="P41" s="2148"/>
      <c r="Q41" s="2148"/>
      <c r="R41" s="2148"/>
      <c r="S41" s="2148"/>
      <c r="T41" s="2148"/>
      <c r="U41" s="2148"/>
      <c r="V41" s="2148"/>
      <c r="W41" s="2148"/>
      <c r="X41" s="2148"/>
      <c r="Y41" s="2148"/>
      <c r="Z41" s="2148"/>
      <c r="AA41" s="2148"/>
      <c r="AB41" s="2148"/>
      <c r="AC41" s="2148"/>
      <c r="AD41" s="2148"/>
      <c r="AE41" s="2148"/>
      <c r="AF41" s="2148"/>
      <c r="AG41" s="2148"/>
      <c r="AH41" s="2148"/>
      <c r="AI41" s="2148"/>
      <c r="AJ41" s="2148"/>
      <c r="AK41" s="2148"/>
      <c r="AL41" s="2148"/>
      <c r="AM41" s="2148"/>
      <c r="AN41" s="2148"/>
      <c r="AO41" s="2148"/>
      <c r="AP41" s="2148"/>
      <c r="AQ41" s="2148"/>
      <c r="AR41" s="2148"/>
      <c r="AS41" s="2148"/>
      <c r="AT41" s="2148"/>
      <c r="AU41" s="2148"/>
      <c r="AV41" s="2148"/>
      <c r="AW41" s="2148"/>
      <c r="AX41" s="2148"/>
      <c r="AY41" s="2148"/>
      <c r="AZ41" s="2148"/>
      <c r="BA41" s="2148"/>
      <c r="BB41" s="2148"/>
      <c r="BC41" s="2148"/>
      <c r="BD41" s="2148"/>
      <c r="BE41" s="2148"/>
      <c r="BF41" s="2148"/>
      <c r="BG41" s="2148"/>
      <c r="BH41" s="2148"/>
      <c r="BI41" s="2148"/>
      <c r="BJ41" s="2148"/>
      <c r="BK41" s="2148"/>
      <c r="BL41" s="2148"/>
      <c r="BM41" s="2148"/>
      <c r="BN41" s="2148"/>
      <c r="BO41" s="2148"/>
      <c r="BP41" s="2148"/>
      <c r="BQ41" s="2148"/>
      <c r="BR41" s="2148"/>
      <c r="BS41" s="2148"/>
      <c r="BT41" s="2148"/>
      <c r="BU41" s="2148"/>
      <c r="BV41" s="2148"/>
      <c r="BW41" s="2148"/>
      <c r="BX41" s="2148"/>
      <c r="BY41" s="2148"/>
      <c r="BZ41" s="2148"/>
      <c r="CA41" s="2148"/>
      <c r="CB41" s="2148"/>
      <c r="CC41" s="2148"/>
      <c r="CD41" s="2148"/>
      <c r="CE41" s="2148"/>
      <c r="CF41" s="2148"/>
      <c r="CG41" s="2148"/>
      <c r="CH41" s="2148"/>
      <c r="CI41" s="2148"/>
      <c r="CJ41" s="2148"/>
      <c r="CK41" s="2148"/>
      <c r="CL41" s="2148"/>
      <c r="CM41" s="2148"/>
      <c r="CN41" s="2148"/>
      <c r="CO41" s="2148"/>
      <c r="CP41" s="2148"/>
      <c r="CQ41" s="2148"/>
      <c r="CR41" s="2148"/>
      <c r="CS41" s="2148"/>
      <c r="CT41" s="2148"/>
      <c r="CU41" s="2148"/>
      <c r="CV41" s="2148"/>
      <c r="CW41" s="2148"/>
      <c r="CX41" s="2148"/>
      <c r="CY41" s="2148"/>
      <c r="CZ41" s="2148"/>
      <c r="DA41" s="2148"/>
      <c r="DB41" s="2148"/>
      <c r="DC41" s="2148"/>
      <c r="DD41" s="2148"/>
      <c r="DE41" s="2148"/>
      <c r="DF41" s="2148"/>
      <c r="DG41" s="2148"/>
      <c r="DH41" s="2148"/>
      <c r="DI41" s="2148"/>
      <c r="DJ41" s="2148"/>
      <c r="DK41" s="2148"/>
      <c r="DL41" s="2148"/>
      <c r="DM41" s="2148"/>
      <c r="DN41" s="2148"/>
      <c r="DO41" s="2148"/>
      <c r="DP41" s="2148"/>
      <c r="DQ41" s="2148"/>
      <c r="DR41" s="2148"/>
      <c r="DS41" s="2148"/>
      <c r="DT41" s="2148"/>
      <c r="DU41" s="2148"/>
      <c r="DV41" s="2148"/>
      <c r="DW41" s="2148"/>
      <c r="DX41" s="2148"/>
      <c r="DY41" s="2148"/>
      <c r="DZ41" s="2148"/>
      <c r="EA41" s="2148"/>
      <c r="EB41" s="2148"/>
      <c r="EC41" s="2148"/>
      <c r="ED41" s="2148"/>
      <c r="EE41" s="2148"/>
      <c r="EF41" s="2148"/>
      <c r="EG41" s="2148"/>
      <c r="EH41" s="2148"/>
      <c r="EI41" s="2148"/>
      <c r="EJ41" s="2148"/>
      <c r="EK41" s="2148"/>
      <c r="EL41" s="2148"/>
      <c r="EM41" s="2148"/>
      <c r="EN41" s="2148"/>
      <c r="EO41" s="2148"/>
      <c r="EP41" s="2148"/>
      <c r="EQ41" s="2148"/>
      <c r="ER41" s="2148"/>
      <c r="ES41" s="2148"/>
      <c r="ET41" s="2148"/>
      <c r="EU41" s="2148"/>
      <c r="EV41" s="2148"/>
      <c r="EW41" s="2148"/>
      <c r="EX41" s="2148"/>
    </row>
    <row r="42" spans="3:154" s="2155" customFormat="1" ht="28.35" customHeight="1">
      <c r="C42" s="2197"/>
      <c r="D42" s="2196"/>
      <c r="E42" s="2195"/>
      <c r="F42" s="2195"/>
      <c r="G42" s="2195"/>
      <c r="H42" s="2195"/>
      <c r="I42" s="2195"/>
      <c r="J42" s="2195"/>
      <c r="K42" s="2195"/>
      <c r="L42" s="2195"/>
      <c r="M42" s="2195"/>
      <c r="N42" s="2194"/>
      <c r="O42" s="2193"/>
      <c r="P42" s="2148"/>
      <c r="Q42" s="2148"/>
      <c r="R42" s="2148"/>
      <c r="S42" s="2148"/>
      <c r="T42" s="2148"/>
      <c r="U42" s="2148"/>
      <c r="V42" s="2148"/>
      <c r="W42" s="2148"/>
      <c r="X42" s="2148"/>
      <c r="Y42" s="2148"/>
      <c r="Z42" s="2148"/>
      <c r="AA42" s="2148"/>
      <c r="AB42" s="2148"/>
      <c r="AC42" s="2148"/>
      <c r="AD42" s="2148"/>
      <c r="AE42" s="2148"/>
      <c r="AF42" s="2148"/>
      <c r="AG42" s="2148"/>
      <c r="AH42" s="2148"/>
      <c r="AI42" s="2148"/>
      <c r="AJ42" s="2148"/>
      <c r="AK42" s="2148"/>
      <c r="AL42" s="2148"/>
      <c r="AM42" s="2148"/>
      <c r="AN42" s="2148"/>
      <c r="AO42" s="2148"/>
      <c r="AP42" s="2148"/>
      <c r="AQ42" s="2148"/>
      <c r="AR42" s="2148"/>
      <c r="AS42" s="2148"/>
      <c r="AT42" s="2148"/>
      <c r="AU42" s="2148"/>
      <c r="AV42" s="2148"/>
      <c r="AW42" s="2148"/>
      <c r="AX42" s="2148"/>
      <c r="AY42" s="2148"/>
      <c r="AZ42" s="2148"/>
      <c r="BA42" s="2148"/>
      <c r="BB42" s="2148"/>
      <c r="BC42" s="2148"/>
      <c r="BD42" s="2148"/>
      <c r="BE42" s="2148"/>
      <c r="BF42" s="2148"/>
      <c r="BG42" s="2148"/>
      <c r="BH42" s="2148"/>
      <c r="BI42" s="2148"/>
      <c r="BJ42" s="2148"/>
      <c r="BK42" s="2148"/>
      <c r="BL42" s="2148"/>
      <c r="BM42" s="2148"/>
      <c r="BN42" s="2148"/>
      <c r="BO42" s="2148"/>
      <c r="BP42" s="2148"/>
      <c r="BQ42" s="2148"/>
      <c r="BR42" s="2148"/>
      <c r="BS42" s="2148"/>
      <c r="BT42" s="2148"/>
      <c r="BU42" s="2148"/>
      <c r="BV42" s="2148"/>
      <c r="BW42" s="2148"/>
      <c r="BX42" s="2148"/>
      <c r="BY42" s="2148"/>
      <c r="BZ42" s="2148"/>
      <c r="CA42" s="2148"/>
      <c r="CB42" s="2148"/>
      <c r="CC42" s="2148"/>
      <c r="CD42" s="2148"/>
      <c r="CE42" s="2148"/>
      <c r="CF42" s="2148"/>
      <c r="CG42" s="2148"/>
      <c r="CH42" s="2148"/>
      <c r="CI42" s="2148"/>
      <c r="CJ42" s="2148"/>
      <c r="CK42" s="2148"/>
      <c r="CL42" s="2148"/>
      <c r="CM42" s="2148"/>
      <c r="CN42" s="2148"/>
      <c r="CO42" s="2148"/>
      <c r="CP42" s="2148"/>
      <c r="CQ42" s="2148"/>
      <c r="CR42" s="2148"/>
      <c r="CS42" s="2148"/>
      <c r="CT42" s="2148"/>
      <c r="CU42" s="2148"/>
      <c r="CV42" s="2148"/>
      <c r="CW42" s="2148"/>
      <c r="CX42" s="2148"/>
      <c r="CY42" s="2148"/>
      <c r="CZ42" s="2148"/>
      <c r="DA42" s="2148"/>
      <c r="DB42" s="2148"/>
      <c r="DC42" s="2148"/>
      <c r="DD42" s="2148"/>
      <c r="DE42" s="2148"/>
      <c r="DF42" s="2148"/>
      <c r="DG42" s="2148"/>
      <c r="DH42" s="2148"/>
      <c r="DI42" s="2148"/>
      <c r="DJ42" s="2148"/>
      <c r="DK42" s="2148"/>
      <c r="DL42" s="2148"/>
      <c r="DM42" s="2148"/>
      <c r="DN42" s="2148"/>
      <c r="DO42" s="2148"/>
      <c r="DP42" s="2148"/>
      <c r="DQ42" s="2148"/>
      <c r="DR42" s="2148"/>
      <c r="DS42" s="2148"/>
      <c r="DT42" s="2148"/>
      <c r="DU42" s="2148"/>
      <c r="DV42" s="2148"/>
      <c r="DW42" s="2148"/>
      <c r="DX42" s="2148"/>
      <c r="DY42" s="2148"/>
      <c r="DZ42" s="2148"/>
      <c r="EA42" s="2148"/>
      <c r="EB42" s="2148"/>
      <c r="EC42" s="2148"/>
      <c r="ED42" s="2148"/>
      <c r="EE42" s="2148"/>
      <c r="EF42" s="2148"/>
      <c r="EG42" s="2148"/>
      <c r="EH42" s="2148"/>
      <c r="EI42" s="2148"/>
      <c r="EJ42" s="2148"/>
      <c r="EK42" s="2148"/>
      <c r="EL42" s="2148"/>
      <c r="EM42" s="2148"/>
      <c r="EN42" s="2148"/>
      <c r="EO42" s="2148"/>
      <c r="EP42" s="2148"/>
      <c r="EQ42" s="2148"/>
      <c r="ER42" s="2148"/>
      <c r="ES42" s="2148"/>
      <c r="ET42" s="2148"/>
      <c r="EU42" s="2148"/>
      <c r="EV42" s="2148"/>
      <c r="EW42" s="2148"/>
      <c r="EX42" s="2148"/>
    </row>
    <row r="43" spans="3:154" s="2155" customFormat="1" ht="95.25" customHeight="1">
      <c r="C43" s="2192"/>
      <c r="D43" s="2257"/>
      <c r="E43" s="2190" t="s">
        <v>1836</v>
      </c>
      <c r="F43" s="2190" t="s">
        <v>1835</v>
      </c>
      <c r="G43" s="2189" t="s">
        <v>1834</v>
      </c>
      <c r="H43" s="2190" t="s">
        <v>1836</v>
      </c>
      <c r="I43" s="2190" t="s">
        <v>1835</v>
      </c>
      <c r="J43" s="2189" t="s">
        <v>1834</v>
      </c>
      <c r="K43" s="2190" t="s">
        <v>1836</v>
      </c>
      <c r="L43" s="2190" t="s">
        <v>1835</v>
      </c>
      <c r="M43" s="2189" t="s">
        <v>1834</v>
      </c>
      <c r="N43" s="3352" t="s">
        <v>545</v>
      </c>
      <c r="O43" s="3353"/>
      <c r="P43" s="2148"/>
      <c r="Q43" s="2148"/>
      <c r="R43" s="2148"/>
      <c r="S43" s="2148"/>
      <c r="T43" s="2148"/>
      <c r="U43" s="2148"/>
      <c r="V43" s="2148"/>
      <c r="W43" s="2148"/>
      <c r="X43" s="2148"/>
      <c r="Y43" s="2148"/>
      <c r="Z43" s="2148"/>
      <c r="AA43" s="2148"/>
      <c r="AB43" s="2148"/>
      <c r="AC43" s="2148"/>
      <c r="AD43" s="2148"/>
      <c r="AE43" s="2148"/>
      <c r="AF43" s="2148"/>
      <c r="AG43" s="2148"/>
      <c r="AH43" s="2148"/>
      <c r="AI43" s="2148"/>
      <c r="AJ43" s="2148"/>
      <c r="AK43" s="2148"/>
      <c r="AL43" s="2148"/>
      <c r="AM43" s="2148"/>
      <c r="AN43" s="2148"/>
      <c r="AO43" s="2148"/>
      <c r="AP43" s="2148"/>
      <c r="AQ43" s="2148"/>
      <c r="AR43" s="2148"/>
      <c r="AS43" s="2148"/>
      <c r="AT43" s="2148"/>
      <c r="AU43" s="2148"/>
      <c r="AV43" s="2148"/>
      <c r="AW43" s="2148"/>
      <c r="AX43" s="2148"/>
      <c r="AY43" s="2148"/>
      <c r="AZ43" s="2148"/>
      <c r="BA43" s="2148"/>
      <c r="BB43" s="2148"/>
      <c r="BC43" s="2148"/>
      <c r="BD43" s="2148"/>
      <c r="BE43" s="2148"/>
      <c r="BF43" s="2148"/>
      <c r="BG43" s="2148"/>
      <c r="BH43" s="2148"/>
      <c r="BI43" s="2148"/>
      <c r="BJ43" s="2148"/>
      <c r="BK43" s="2148"/>
      <c r="BL43" s="2148"/>
      <c r="BM43" s="2148"/>
      <c r="BN43" s="2148"/>
      <c r="BO43" s="2148"/>
      <c r="BP43" s="2148"/>
      <c r="BQ43" s="2148"/>
      <c r="BR43" s="2148"/>
      <c r="BS43" s="2148"/>
      <c r="BT43" s="2148"/>
      <c r="BU43" s="2148"/>
      <c r="BV43" s="2148"/>
      <c r="BW43" s="2148"/>
      <c r="BX43" s="2148"/>
      <c r="BY43" s="2148"/>
      <c r="BZ43" s="2148"/>
      <c r="CA43" s="2148"/>
      <c r="CB43" s="2148"/>
      <c r="CC43" s="2148"/>
      <c r="CD43" s="2148"/>
      <c r="CE43" s="2148"/>
      <c r="CF43" s="2148"/>
      <c r="CG43" s="2148"/>
      <c r="CH43" s="2148"/>
      <c r="CI43" s="2148"/>
      <c r="CJ43" s="2148"/>
      <c r="CK43" s="2148"/>
      <c r="CL43" s="2148"/>
      <c r="CM43" s="2148"/>
      <c r="CN43" s="2148"/>
      <c r="CO43" s="2148"/>
      <c r="CP43" s="2148"/>
      <c r="CQ43" s="2148"/>
      <c r="CR43" s="2148"/>
      <c r="CS43" s="2148"/>
      <c r="CT43" s="2148"/>
      <c r="CU43" s="2148"/>
      <c r="CV43" s="2148"/>
      <c r="CW43" s="2148"/>
      <c r="CX43" s="2148"/>
      <c r="CY43" s="2148"/>
      <c r="CZ43" s="2148"/>
      <c r="DA43" s="2148"/>
      <c r="DB43" s="2148"/>
      <c r="DC43" s="2148"/>
      <c r="DD43" s="2148"/>
      <c r="DE43" s="2148"/>
      <c r="DF43" s="2148"/>
      <c r="DG43" s="2148"/>
      <c r="DH43" s="2148"/>
      <c r="DI43" s="2148"/>
      <c r="DJ43" s="2148"/>
      <c r="DK43" s="2148"/>
      <c r="DL43" s="2148"/>
      <c r="DM43" s="2148"/>
      <c r="DN43" s="2148"/>
      <c r="DO43" s="2148"/>
      <c r="DP43" s="2148"/>
      <c r="DQ43" s="2148"/>
      <c r="DR43" s="2148"/>
      <c r="DS43" s="2148"/>
      <c r="DT43" s="2148"/>
      <c r="DU43" s="2148"/>
      <c r="DV43" s="2148"/>
      <c r="DW43" s="2148"/>
      <c r="DX43" s="2148"/>
      <c r="DY43" s="2148"/>
      <c r="DZ43" s="2148"/>
      <c r="EA43" s="2148"/>
      <c r="EB43" s="2148"/>
      <c r="EC43" s="2148"/>
      <c r="ED43" s="2148"/>
      <c r="EE43" s="2148"/>
      <c r="EF43" s="2148"/>
      <c r="EG43" s="2148"/>
      <c r="EH43" s="2148"/>
      <c r="EI43" s="2148"/>
      <c r="EJ43" s="2148"/>
      <c r="EK43" s="2148"/>
      <c r="EL43" s="2148"/>
      <c r="EM43" s="2148"/>
      <c r="EN43" s="2148"/>
      <c r="EO43" s="2148"/>
      <c r="EP43" s="2148"/>
      <c r="EQ43" s="2148"/>
      <c r="ER43" s="2148"/>
      <c r="ES43" s="2148"/>
      <c r="ET43" s="2148"/>
      <c r="EU43" s="2148"/>
      <c r="EV43" s="2148"/>
      <c r="EW43" s="2148"/>
      <c r="EX43" s="2148"/>
    </row>
    <row r="44" spans="3:154" s="2155" customFormat="1" ht="26.25" customHeight="1">
      <c r="C44" s="2175">
        <v>3</v>
      </c>
      <c r="D44" s="2179" t="s">
        <v>1833</v>
      </c>
      <c r="E44" s="2178">
        <v>-258.70736459563096</v>
      </c>
      <c r="F44" s="2178">
        <v>1104.4266744971294</v>
      </c>
      <c r="G44" s="2178">
        <v>-1363.1340390927605</v>
      </c>
      <c r="H44" s="2178">
        <v>2686.1099372873396</v>
      </c>
      <c r="I44" s="2178">
        <v>2404.2262603720819</v>
      </c>
      <c r="J44" s="2178">
        <v>281.88367691525781</v>
      </c>
      <c r="K44" s="2178">
        <v>102.60066246340725</v>
      </c>
      <c r="L44" s="2178">
        <v>2095.6799256998843</v>
      </c>
      <c r="M44" s="2178">
        <v>-1993.0792632364769</v>
      </c>
      <c r="N44" s="2177" t="s">
        <v>95</v>
      </c>
      <c r="O44" s="2176" t="s">
        <v>95</v>
      </c>
      <c r="P44" s="2148"/>
      <c r="Q44" s="2148"/>
      <c r="R44" s="2148"/>
      <c r="S44" s="2148"/>
      <c r="T44" s="2148"/>
      <c r="U44" s="2148"/>
      <c r="V44" s="2148"/>
      <c r="W44" s="2148"/>
      <c r="X44" s="2148"/>
      <c r="Y44" s="2148"/>
      <c r="Z44" s="2148"/>
      <c r="AA44" s="2148"/>
      <c r="AB44" s="2148"/>
      <c r="AC44" s="2148"/>
      <c r="AD44" s="2148"/>
      <c r="AE44" s="2148"/>
      <c r="AF44" s="2148"/>
      <c r="AG44" s="2148"/>
      <c r="AH44" s="2148"/>
      <c r="AI44" s="2148"/>
      <c r="AJ44" s="2148"/>
      <c r="AK44" s="2148"/>
      <c r="AL44" s="2148"/>
      <c r="AM44" s="2148"/>
      <c r="AN44" s="2148"/>
      <c r="AO44" s="2148"/>
      <c r="AP44" s="2148"/>
      <c r="AQ44" s="2148"/>
      <c r="AR44" s="2148"/>
      <c r="AS44" s="2148"/>
      <c r="AT44" s="2148"/>
      <c r="AU44" s="2148"/>
      <c r="AV44" s="2148"/>
      <c r="AW44" s="2148"/>
      <c r="AX44" s="2148"/>
      <c r="AY44" s="2148"/>
      <c r="AZ44" s="2148"/>
      <c r="BA44" s="2148"/>
      <c r="BB44" s="2148"/>
      <c r="BC44" s="2148"/>
      <c r="BD44" s="2148"/>
      <c r="BE44" s="2148"/>
      <c r="BF44" s="2148"/>
      <c r="BG44" s="2148"/>
      <c r="BH44" s="2148"/>
      <c r="BI44" s="2148"/>
      <c r="BJ44" s="2148"/>
      <c r="BK44" s="2148"/>
      <c r="BL44" s="2148"/>
      <c r="BM44" s="2148"/>
      <c r="BN44" s="2148"/>
      <c r="BO44" s="2148"/>
      <c r="BP44" s="2148"/>
      <c r="BQ44" s="2148"/>
      <c r="BR44" s="2148"/>
      <c r="BS44" s="2148"/>
      <c r="BT44" s="2148"/>
      <c r="BU44" s="2148"/>
      <c r="BV44" s="2148"/>
      <c r="BW44" s="2148"/>
      <c r="BX44" s="2148"/>
      <c r="BY44" s="2148"/>
      <c r="BZ44" s="2148"/>
      <c r="CA44" s="2148"/>
      <c r="CB44" s="2148"/>
      <c r="CC44" s="2148"/>
      <c r="CD44" s="2148"/>
      <c r="CE44" s="2148"/>
      <c r="CF44" s="2148"/>
      <c r="CG44" s="2148"/>
      <c r="CH44" s="2148"/>
      <c r="CI44" s="2148"/>
      <c r="CJ44" s="2148"/>
      <c r="CK44" s="2148"/>
      <c r="CL44" s="2148"/>
      <c r="CM44" s="2148"/>
      <c r="CN44" s="2148"/>
      <c r="CO44" s="2148"/>
      <c r="CP44" s="2148"/>
      <c r="CQ44" s="2148"/>
      <c r="CR44" s="2148"/>
      <c r="CS44" s="2148"/>
      <c r="CT44" s="2148"/>
      <c r="CU44" s="2148"/>
      <c r="CV44" s="2148"/>
      <c r="CW44" s="2148"/>
      <c r="CX44" s="2148"/>
      <c r="CY44" s="2148"/>
      <c r="CZ44" s="2148"/>
      <c r="DA44" s="2148"/>
      <c r="DB44" s="2148"/>
      <c r="DC44" s="2148"/>
      <c r="DD44" s="2148"/>
      <c r="DE44" s="2148"/>
      <c r="DF44" s="2148"/>
      <c r="DG44" s="2148"/>
      <c r="DH44" s="2148"/>
      <c r="DI44" s="2148"/>
      <c r="DJ44" s="2148"/>
      <c r="DK44" s="2148"/>
      <c r="DL44" s="2148"/>
      <c r="DM44" s="2148"/>
      <c r="DN44" s="2148"/>
      <c r="DO44" s="2148"/>
      <c r="DP44" s="2148"/>
      <c r="DQ44" s="2148"/>
      <c r="DR44" s="2148"/>
      <c r="DS44" s="2148"/>
      <c r="DT44" s="2148"/>
      <c r="DU44" s="2148"/>
      <c r="DV44" s="2148"/>
      <c r="DW44" s="2148"/>
      <c r="DX44" s="2148"/>
      <c r="DY44" s="2148"/>
      <c r="DZ44" s="2148"/>
      <c r="EA44" s="2148"/>
      <c r="EB44" s="2148"/>
      <c r="EC44" s="2148"/>
      <c r="ED44" s="2148"/>
      <c r="EE44" s="2148"/>
      <c r="EF44" s="2148"/>
      <c r="EG44" s="2148"/>
      <c r="EH44" s="2148"/>
      <c r="EI44" s="2148"/>
      <c r="EJ44" s="2148"/>
      <c r="EK44" s="2148"/>
      <c r="EL44" s="2148"/>
      <c r="EM44" s="2148"/>
      <c r="EN44" s="2148"/>
      <c r="EO44" s="2148"/>
      <c r="EP44" s="2148"/>
      <c r="EQ44" s="2148"/>
      <c r="ER44" s="2148"/>
      <c r="ES44" s="2148"/>
      <c r="ET44" s="2148"/>
      <c r="EU44" s="2148"/>
      <c r="EV44" s="2148"/>
      <c r="EW44" s="2148"/>
      <c r="EX44" s="2148"/>
    </row>
    <row r="45" spans="3:154" s="2155" customFormat="1" ht="52.5" customHeight="1">
      <c r="C45" s="2175"/>
      <c r="D45" s="2179" t="s">
        <v>1832</v>
      </c>
      <c r="E45" s="2178">
        <v>-258.70736459563096</v>
      </c>
      <c r="F45" s="2178">
        <v>1104.4266744971294</v>
      </c>
      <c r="G45" s="2178">
        <v>-1363.1340390927603</v>
      </c>
      <c r="H45" s="2178">
        <v>2686.1099372873396</v>
      </c>
      <c r="I45" s="2178">
        <v>2404.2262603720819</v>
      </c>
      <c r="J45" s="2178">
        <v>281.88367691525781</v>
      </c>
      <c r="K45" s="2178">
        <v>102.60066246340725</v>
      </c>
      <c r="L45" s="2178">
        <v>2095.6799256998843</v>
      </c>
      <c r="M45" s="2178">
        <v>-1993.0792632364771</v>
      </c>
      <c r="N45" s="2177" t="s">
        <v>95</v>
      </c>
      <c r="O45" s="2176" t="s">
        <v>95</v>
      </c>
      <c r="P45" s="2148"/>
      <c r="Q45" s="2148"/>
      <c r="R45" s="2148"/>
      <c r="S45" s="2148"/>
      <c r="T45" s="2148"/>
      <c r="U45" s="2148"/>
      <c r="V45" s="2148"/>
      <c r="W45" s="2148"/>
      <c r="X45" s="2148"/>
      <c r="Y45" s="2148"/>
      <c r="Z45" s="2148"/>
      <c r="AA45" s="2148"/>
      <c r="AB45" s="2148"/>
      <c r="AC45" s="2148"/>
      <c r="AD45" s="2148"/>
      <c r="AE45" s="2148"/>
      <c r="AF45" s="2148"/>
      <c r="AG45" s="2148"/>
      <c r="AH45" s="2148"/>
      <c r="AI45" s="2148"/>
      <c r="AJ45" s="2148"/>
      <c r="AK45" s="2148"/>
      <c r="AL45" s="2148"/>
      <c r="AM45" s="2148"/>
      <c r="AN45" s="2148"/>
      <c r="AO45" s="2148"/>
      <c r="AP45" s="2148"/>
      <c r="AQ45" s="2148"/>
      <c r="AR45" s="2148"/>
      <c r="AS45" s="2148"/>
      <c r="AT45" s="2148"/>
      <c r="AU45" s="2148"/>
      <c r="AV45" s="2148"/>
      <c r="AW45" s="2148"/>
      <c r="AX45" s="2148"/>
      <c r="AY45" s="2148"/>
      <c r="AZ45" s="2148"/>
      <c r="BA45" s="2148"/>
      <c r="BB45" s="2148"/>
      <c r="BC45" s="2148"/>
      <c r="BD45" s="2148"/>
      <c r="BE45" s="2148"/>
      <c r="BF45" s="2148"/>
      <c r="BG45" s="2148"/>
      <c r="BH45" s="2148"/>
      <c r="BI45" s="2148"/>
      <c r="BJ45" s="2148"/>
      <c r="BK45" s="2148"/>
      <c r="BL45" s="2148"/>
      <c r="BM45" s="2148"/>
      <c r="BN45" s="2148"/>
      <c r="BO45" s="2148"/>
      <c r="BP45" s="2148"/>
      <c r="BQ45" s="2148"/>
      <c r="BR45" s="2148"/>
      <c r="BS45" s="2148"/>
      <c r="BT45" s="2148"/>
      <c r="BU45" s="2148"/>
      <c r="BV45" s="2148"/>
      <c r="BW45" s="2148"/>
      <c r="BX45" s="2148"/>
      <c r="BY45" s="2148"/>
      <c r="BZ45" s="2148"/>
      <c r="CA45" s="2148"/>
      <c r="CB45" s="2148"/>
      <c r="CC45" s="2148"/>
      <c r="CD45" s="2148"/>
      <c r="CE45" s="2148"/>
      <c r="CF45" s="2148"/>
      <c r="CG45" s="2148"/>
      <c r="CH45" s="2148"/>
      <c r="CI45" s="2148"/>
      <c r="CJ45" s="2148"/>
      <c r="CK45" s="2148"/>
      <c r="CL45" s="2148"/>
      <c r="CM45" s="2148"/>
      <c r="CN45" s="2148"/>
      <c r="CO45" s="2148"/>
      <c r="CP45" s="2148"/>
      <c r="CQ45" s="2148"/>
      <c r="CR45" s="2148"/>
      <c r="CS45" s="2148"/>
      <c r="CT45" s="2148"/>
      <c r="CU45" s="2148"/>
      <c r="CV45" s="2148"/>
      <c r="CW45" s="2148"/>
      <c r="CX45" s="2148"/>
      <c r="CY45" s="2148"/>
      <c r="CZ45" s="2148"/>
      <c r="DA45" s="2148"/>
      <c r="DB45" s="2148"/>
      <c r="DC45" s="2148"/>
      <c r="DD45" s="2148"/>
      <c r="DE45" s="2148"/>
      <c r="DF45" s="2148"/>
      <c r="DG45" s="2148"/>
      <c r="DH45" s="2148"/>
      <c r="DI45" s="2148"/>
      <c r="DJ45" s="2148"/>
      <c r="DK45" s="2148"/>
      <c r="DL45" s="2148"/>
      <c r="DM45" s="2148"/>
      <c r="DN45" s="2148"/>
      <c r="DO45" s="2148"/>
      <c r="DP45" s="2148"/>
      <c r="DQ45" s="2148"/>
      <c r="DR45" s="2148"/>
      <c r="DS45" s="2148"/>
      <c r="DT45" s="2148"/>
      <c r="DU45" s="2148"/>
      <c r="DV45" s="2148"/>
      <c r="DW45" s="2148"/>
      <c r="DX45" s="2148"/>
      <c r="DY45" s="2148"/>
      <c r="DZ45" s="2148"/>
      <c r="EA45" s="2148"/>
      <c r="EB45" s="2148"/>
      <c r="EC45" s="2148"/>
      <c r="ED45" s="2148"/>
      <c r="EE45" s="2148"/>
      <c r="EF45" s="2148"/>
      <c r="EG45" s="2148"/>
      <c r="EH45" s="2148"/>
      <c r="EI45" s="2148"/>
      <c r="EJ45" s="2148"/>
      <c r="EK45" s="2148"/>
      <c r="EL45" s="2148"/>
      <c r="EM45" s="2148"/>
      <c r="EN45" s="2148"/>
      <c r="EO45" s="2148"/>
      <c r="EP45" s="2148"/>
      <c r="EQ45" s="2148"/>
      <c r="ER45" s="2148"/>
      <c r="ES45" s="2148"/>
      <c r="ET45" s="2148"/>
      <c r="EU45" s="2148"/>
      <c r="EV45" s="2148"/>
      <c r="EW45" s="2148"/>
      <c r="EX45" s="2148"/>
    </row>
    <row r="46" spans="3:154" s="2155" customFormat="1" ht="26.25" customHeight="1">
      <c r="C46" s="2175">
        <v>3.1</v>
      </c>
      <c r="D46" s="2186" t="s">
        <v>1831</v>
      </c>
      <c r="E46" s="2178">
        <v>0</v>
      </c>
      <c r="F46" s="2178">
        <v>115.33585884681801</v>
      </c>
      <c r="G46" s="2178">
        <v>-115.33585884681801</v>
      </c>
      <c r="H46" s="2178">
        <v>0</v>
      </c>
      <c r="I46" s="2178">
        <v>168.98580805079752</v>
      </c>
      <c r="J46" s="2178">
        <v>-168.98580805079752</v>
      </c>
      <c r="K46" s="2178">
        <v>0</v>
      </c>
      <c r="L46" s="2178">
        <v>165.56352864583329</v>
      </c>
      <c r="M46" s="2178">
        <v>-165.56352864583329</v>
      </c>
      <c r="N46" s="2177">
        <v>46.516278406730429</v>
      </c>
      <c r="O46" s="2176">
        <v>-2.0251874665921599</v>
      </c>
      <c r="P46" s="2148"/>
      <c r="Q46" s="2148"/>
      <c r="R46" s="2148"/>
      <c r="S46" s="2148"/>
      <c r="T46" s="2148"/>
      <c r="U46" s="2148"/>
      <c r="V46" s="2148"/>
      <c r="W46" s="2148"/>
      <c r="X46" s="2148"/>
      <c r="Y46" s="2148"/>
      <c r="Z46" s="2148"/>
      <c r="AA46" s="2148"/>
      <c r="AB46" s="2148"/>
      <c r="AC46" s="2148"/>
      <c r="AD46" s="2148"/>
      <c r="AE46" s="2148"/>
      <c r="AF46" s="2148"/>
      <c r="AG46" s="2148"/>
      <c r="AH46" s="2148"/>
      <c r="AI46" s="2148"/>
      <c r="AJ46" s="2148"/>
      <c r="AK46" s="2148"/>
      <c r="AL46" s="2148"/>
      <c r="AM46" s="2148"/>
      <c r="AN46" s="2148"/>
      <c r="AO46" s="2148"/>
      <c r="AP46" s="2148"/>
      <c r="AQ46" s="2148"/>
      <c r="AR46" s="2148"/>
      <c r="AS46" s="2148"/>
      <c r="AT46" s="2148"/>
      <c r="AU46" s="2148"/>
      <c r="AV46" s="2148"/>
      <c r="AW46" s="2148"/>
      <c r="AX46" s="2148"/>
      <c r="AY46" s="2148"/>
      <c r="AZ46" s="2148"/>
      <c r="BA46" s="2148"/>
      <c r="BB46" s="2148"/>
      <c r="BC46" s="2148"/>
      <c r="BD46" s="2148"/>
      <c r="BE46" s="2148"/>
      <c r="BF46" s="2148"/>
      <c r="BG46" s="2148"/>
      <c r="BH46" s="2148"/>
      <c r="BI46" s="2148"/>
      <c r="BJ46" s="2148"/>
      <c r="BK46" s="2148"/>
      <c r="BL46" s="2148"/>
      <c r="BM46" s="2148"/>
      <c r="BN46" s="2148"/>
      <c r="BO46" s="2148"/>
      <c r="BP46" s="2148"/>
      <c r="BQ46" s="2148"/>
      <c r="BR46" s="2148"/>
      <c r="BS46" s="2148"/>
      <c r="BT46" s="2148"/>
      <c r="BU46" s="2148"/>
      <c r="BV46" s="2148"/>
      <c r="BW46" s="2148"/>
      <c r="BX46" s="2148"/>
      <c r="BY46" s="2148"/>
      <c r="BZ46" s="2148"/>
      <c r="CA46" s="2148"/>
      <c r="CB46" s="2148"/>
      <c r="CC46" s="2148"/>
      <c r="CD46" s="2148"/>
      <c r="CE46" s="2148"/>
      <c r="CF46" s="2148"/>
      <c r="CG46" s="2148"/>
      <c r="CH46" s="2148"/>
      <c r="CI46" s="2148"/>
      <c r="CJ46" s="2148"/>
      <c r="CK46" s="2148"/>
      <c r="CL46" s="2148"/>
      <c r="CM46" s="2148"/>
      <c r="CN46" s="2148"/>
      <c r="CO46" s="2148"/>
      <c r="CP46" s="2148"/>
      <c r="CQ46" s="2148"/>
      <c r="CR46" s="2148"/>
      <c r="CS46" s="2148"/>
      <c r="CT46" s="2148"/>
      <c r="CU46" s="2148"/>
      <c r="CV46" s="2148"/>
      <c r="CW46" s="2148"/>
      <c r="CX46" s="2148"/>
      <c r="CY46" s="2148"/>
      <c r="CZ46" s="2148"/>
      <c r="DA46" s="2148"/>
      <c r="DB46" s="2148"/>
      <c r="DC46" s="2148"/>
      <c r="DD46" s="2148"/>
      <c r="DE46" s="2148"/>
      <c r="DF46" s="2148"/>
      <c r="DG46" s="2148"/>
      <c r="DH46" s="2148"/>
      <c r="DI46" s="2148"/>
      <c r="DJ46" s="2148"/>
      <c r="DK46" s="2148"/>
      <c r="DL46" s="2148"/>
      <c r="DM46" s="2148"/>
      <c r="DN46" s="2148"/>
      <c r="DO46" s="2148"/>
      <c r="DP46" s="2148"/>
      <c r="DQ46" s="2148"/>
      <c r="DR46" s="2148"/>
      <c r="DS46" s="2148"/>
      <c r="DT46" s="2148"/>
      <c r="DU46" s="2148"/>
      <c r="DV46" s="2148"/>
      <c r="DW46" s="2148"/>
      <c r="DX46" s="2148"/>
      <c r="DY46" s="2148"/>
      <c r="DZ46" s="2148"/>
      <c r="EA46" s="2148"/>
      <c r="EB46" s="2148"/>
      <c r="EC46" s="2148"/>
      <c r="ED46" s="2148"/>
      <c r="EE46" s="2148"/>
      <c r="EF46" s="2148"/>
      <c r="EG46" s="2148"/>
      <c r="EH46" s="2148"/>
      <c r="EI46" s="2148"/>
      <c r="EJ46" s="2148"/>
      <c r="EK46" s="2148"/>
      <c r="EL46" s="2148"/>
      <c r="EM46" s="2148"/>
      <c r="EN46" s="2148"/>
      <c r="EO46" s="2148"/>
      <c r="EP46" s="2148"/>
      <c r="EQ46" s="2148"/>
      <c r="ER46" s="2148"/>
      <c r="ES46" s="2148"/>
      <c r="ET46" s="2148"/>
      <c r="EU46" s="2148"/>
      <c r="EV46" s="2148"/>
      <c r="EW46" s="2148"/>
      <c r="EX46" s="2148"/>
    </row>
    <row r="47" spans="3:154" s="2155" customFormat="1" ht="26.25" customHeight="1">
      <c r="C47" s="2175" t="s">
        <v>1830</v>
      </c>
      <c r="D47" s="2173" t="s">
        <v>1829</v>
      </c>
      <c r="E47" s="2183">
        <v>0</v>
      </c>
      <c r="F47" s="2183">
        <v>146.99115620098533</v>
      </c>
      <c r="G47" s="2183">
        <v>-146.99115620098533</v>
      </c>
      <c r="H47" s="2183">
        <v>0</v>
      </c>
      <c r="I47" s="2183">
        <v>170.73226214776915</v>
      </c>
      <c r="J47" s="2183">
        <v>-170.73226214776915</v>
      </c>
      <c r="K47" s="2183">
        <v>0</v>
      </c>
      <c r="L47" s="2183">
        <v>168.91418577901848</v>
      </c>
      <c r="M47" s="2183">
        <v>-168.91418577901848</v>
      </c>
      <c r="N47" s="2182">
        <v>16.151383906608572</v>
      </c>
      <c r="O47" s="2181">
        <v>-1.0648698411651836</v>
      </c>
      <c r="P47" s="2148"/>
      <c r="Q47" s="2148"/>
      <c r="R47" s="2148"/>
      <c r="S47" s="2148"/>
      <c r="T47" s="2148"/>
      <c r="U47" s="2148"/>
      <c r="V47" s="2148"/>
      <c r="W47" s="2148"/>
      <c r="X47" s="2148"/>
      <c r="Y47" s="2148"/>
      <c r="Z47" s="2148"/>
      <c r="AA47" s="2148"/>
      <c r="AB47" s="2148"/>
      <c r="AC47" s="2148"/>
      <c r="AD47" s="2148"/>
      <c r="AE47" s="2148"/>
      <c r="AF47" s="2148"/>
      <c r="AG47" s="2148"/>
      <c r="AH47" s="2148"/>
      <c r="AI47" s="2148"/>
      <c r="AJ47" s="2148"/>
      <c r="AK47" s="2148"/>
      <c r="AL47" s="2148"/>
      <c r="AM47" s="2148"/>
      <c r="AN47" s="2148"/>
      <c r="AO47" s="2148"/>
      <c r="AP47" s="2148"/>
      <c r="AQ47" s="2148"/>
      <c r="AR47" s="2148"/>
      <c r="AS47" s="2148"/>
      <c r="AT47" s="2148"/>
      <c r="AU47" s="2148"/>
      <c r="AV47" s="2148"/>
      <c r="AW47" s="2148"/>
      <c r="AX47" s="2148"/>
      <c r="AY47" s="2148"/>
      <c r="AZ47" s="2148"/>
      <c r="BA47" s="2148"/>
      <c r="BB47" s="2148"/>
      <c r="BC47" s="2148"/>
      <c r="BD47" s="2148"/>
      <c r="BE47" s="2148"/>
      <c r="BF47" s="2148"/>
      <c r="BG47" s="2148"/>
      <c r="BH47" s="2148"/>
      <c r="BI47" s="2148"/>
      <c r="BJ47" s="2148"/>
      <c r="BK47" s="2148"/>
      <c r="BL47" s="2148"/>
      <c r="BM47" s="2148"/>
      <c r="BN47" s="2148"/>
      <c r="BO47" s="2148"/>
      <c r="BP47" s="2148"/>
      <c r="BQ47" s="2148"/>
      <c r="BR47" s="2148"/>
      <c r="BS47" s="2148"/>
      <c r="BT47" s="2148"/>
      <c r="BU47" s="2148"/>
      <c r="BV47" s="2148"/>
      <c r="BW47" s="2148"/>
      <c r="BX47" s="2148"/>
      <c r="BY47" s="2148"/>
      <c r="BZ47" s="2148"/>
      <c r="CA47" s="2148"/>
      <c r="CB47" s="2148"/>
      <c r="CC47" s="2148"/>
      <c r="CD47" s="2148"/>
      <c r="CE47" s="2148"/>
      <c r="CF47" s="2148"/>
      <c r="CG47" s="2148"/>
      <c r="CH47" s="2148"/>
      <c r="CI47" s="2148"/>
      <c r="CJ47" s="2148"/>
      <c r="CK47" s="2148"/>
      <c r="CL47" s="2148"/>
      <c r="CM47" s="2148"/>
      <c r="CN47" s="2148"/>
      <c r="CO47" s="2148"/>
      <c r="CP47" s="2148"/>
      <c r="CQ47" s="2148"/>
      <c r="CR47" s="2148"/>
      <c r="CS47" s="2148"/>
      <c r="CT47" s="2148"/>
      <c r="CU47" s="2148"/>
      <c r="CV47" s="2148"/>
      <c r="CW47" s="2148"/>
      <c r="CX47" s="2148"/>
      <c r="CY47" s="2148"/>
      <c r="CZ47" s="2148"/>
      <c r="DA47" s="2148"/>
      <c r="DB47" s="2148"/>
      <c r="DC47" s="2148"/>
      <c r="DD47" s="2148"/>
      <c r="DE47" s="2148"/>
      <c r="DF47" s="2148"/>
      <c r="DG47" s="2148"/>
      <c r="DH47" s="2148"/>
      <c r="DI47" s="2148"/>
      <c r="DJ47" s="2148"/>
      <c r="DK47" s="2148"/>
      <c r="DL47" s="2148"/>
      <c r="DM47" s="2148"/>
      <c r="DN47" s="2148"/>
      <c r="DO47" s="2148"/>
      <c r="DP47" s="2148"/>
      <c r="DQ47" s="2148"/>
      <c r="DR47" s="2148"/>
      <c r="DS47" s="2148"/>
      <c r="DT47" s="2148"/>
      <c r="DU47" s="2148"/>
      <c r="DV47" s="2148"/>
      <c r="DW47" s="2148"/>
      <c r="DX47" s="2148"/>
      <c r="DY47" s="2148"/>
      <c r="DZ47" s="2148"/>
      <c r="EA47" s="2148"/>
      <c r="EB47" s="2148"/>
      <c r="EC47" s="2148"/>
      <c r="ED47" s="2148"/>
      <c r="EE47" s="2148"/>
      <c r="EF47" s="2148"/>
      <c r="EG47" s="2148"/>
      <c r="EH47" s="2148"/>
      <c r="EI47" s="2148"/>
      <c r="EJ47" s="2148"/>
      <c r="EK47" s="2148"/>
      <c r="EL47" s="2148"/>
      <c r="EM47" s="2148"/>
      <c r="EN47" s="2148"/>
      <c r="EO47" s="2148"/>
      <c r="EP47" s="2148"/>
      <c r="EQ47" s="2148"/>
      <c r="ER47" s="2148"/>
      <c r="ES47" s="2148"/>
      <c r="ET47" s="2148"/>
      <c r="EU47" s="2148"/>
      <c r="EV47" s="2148"/>
      <c r="EW47" s="2148"/>
      <c r="EX47" s="2148"/>
    </row>
    <row r="48" spans="3:154" s="2155" customFormat="1" ht="26.25" customHeight="1">
      <c r="C48" s="2175" t="s">
        <v>1828</v>
      </c>
      <c r="D48" s="2173" t="s">
        <v>1827</v>
      </c>
      <c r="E48" s="2183">
        <v>0</v>
      </c>
      <c r="F48" s="2183">
        <v>-31.655297354167324</v>
      </c>
      <c r="G48" s="2183">
        <v>31.655297354167324</v>
      </c>
      <c r="H48" s="2183">
        <v>0</v>
      </c>
      <c r="I48" s="2183">
        <v>-1.7464540969716549</v>
      </c>
      <c r="J48" s="2183">
        <v>1.7464540969716549</v>
      </c>
      <c r="K48" s="2183">
        <v>0</v>
      </c>
      <c r="L48" s="2183">
        <v>-3.3506571331851633</v>
      </c>
      <c r="M48" s="2183">
        <v>3.3506571331851633</v>
      </c>
      <c r="N48" s="2182">
        <v>-94.482900989897857</v>
      </c>
      <c r="O48" s="2181">
        <v>91.854864035372643</v>
      </c>
      <c r="P48" s="2148"/>
      <c r="Q48" s="2148"/>
      <c r="R48" s="2148"/>
      <c r="S48" s="2148"/>
      <c r="T48" s="2148"/>
      <c r="U48" s="2148"/>
      <c r="V48" s="2148"/>
      <c r="W48" s="2148"/>
      <c r="X48" s="2148"/>
      <c r="Y48" s="2148"/>
      <c r="Z48" s="2148"/>
      <c r="AA48" s="2148"/>
      <c r="AB48" s="2148"/>
      <c r="AC48" s="2148"/>
      <c r="AD48" s="2148"/>
      <c r="AE48" s="2148"/>
      <c r="AF48" s="2148"/>
      <c r="AG48" s="2148"/>
      <c r="AH48" s="2148"/>
      <c r="AI48" s="2148"/>
      <c r="AJ48" s="2148"/>
      <c r="AK48" s="2148"/>
      <c r="AL48" s="2148"/>
      <c r="AM48" s="2148"/>
      <c r="AN48" s="2148"/>
      <c r="AO48" s="2148"/>
      <c r="AP48" s="2148"/>
      <c r="AQ48" s="2148"/>
      <c r="AR48" s="2148"/>
      <c r="AS48" s="2148"/>
      <c r="AT48" s="2148"/>
      <c r="AU48" s="2148"/>
      <c r="AV48" s="2148"/>
      <c r="AW48" s="2148"/>
      <c r="AX48" s="2148"/>
      <c r="AY48" s="2148"/>
      <c r="AZ48" s="2148"/>
      <c r="BA48" s="2148"/>
      <c r="BB48" s="2148"/>
      <c r="BC48" s="2148"/>
      <c r="BD48" s="2148"/>
      <c r="BE48" s="2148"/>
      <c r="BF48" s="2148"/>
      <c r="BG48" s="2148"/>
      <c r="BH48" s="2148"/>
      <c r="BI48" s="2148"/>
      <c r="BJ48" s="2148"/>
      <c r="BK48" s="2148"/>
      <c r="BL48" s="2148"/>
      <c r="BM48" s="2148"/>
      <c r="BN48" s="2148"/>
      <c r="BO48" s="2148"/>
      <c r="BP48" s="2148"/>
      <c r="BQ48" s="2148"/>
      <c r="BR48" s="2148"/>
      <c r="BS48" s="2148"/>
      <c r="BT48" s="2148"/>
      <c r="BU48" s="2148"/>
      <c r="BV48" s="2148"/>
      <c r="BW48" s="2148"/>
      <c r="BX48" s="2148"/>
      <c r="BY48" s="2148"/>
      <c r="BZ48" s="2148"/>
      <c r="CA48" s="2148"/>
      <c r="CB48" s="2148"/>
      <c r="CC48" s="2148"/>
      <c r="CD48" s="2148"/>
      <c r="CE48" s="2148"/>
      <c r="CF48" s="2148"/>
      <c r="CG48" s="2148"/>
      <c r="CH48" s="2148"/>
      <c r="CI48" s="2148"/>
      <c r="CJ48" s="2148"/>
      <c r="CK48" s="2148"/>
      <c r="CL48" s="2148"/>
      <c r="CM48" s="2148"/>
      <c r="CN48" s="2148"/>
      <c r="CO48" s="2148"/>
      <c r="CP48" s="2148"/>
      <c r="CQ48" s="2148"/>
      <c r="CR48" s="2148"/>
      <c r="CS48" s="2148"/>
      <c r="CT48" s="2148"/>
      <c r="CU48" s="2148"/>
      <c r="CV48" s="2148"/>
      <c r="CW48" s="2148"/>
      <c r="CX48" s="2148"/>
      <c r="CY48" s="2148"/>
      <c r="CZ48" s="2148"/>
      <c r="DA48" s="2148"/>
      <c r="DB48" s="2148"/>
      <c r="DC48" s="2148"/>
      <c r="DD48" s="2148"/>
      <c r="DE48" s="2148"/>
      <c r="DF48" s="2148"/>
      <c r="DG48" s="2148"/>
      <c r="DH48" s="2148"/>
      <c r="DI48" s="2148"/>
      <c r="DJ48" s="2148"/>
      <c r="DK48" s="2148"/>
      <c r="DL48" s="2148"/>
      <c r="DM48" s="2148"/>
      <c r="DN48" s="2148"/>
      <c r="DO48" s="2148"/>
      <c r="DP48" s="2148"/>
      <c r="DQ48" s="2148"/>
      <c r="DR48" s="2148"/>
      <c r="DS48" s="2148"/>
      <c r="DT48" s="2148"/>
      <c r="DU48" s="2148"/>
      <c r="DV48" s="2148"/>
      <c r="DW48" s="2148"/>
      <c r="DX48" s="2148"/>
      <c r="DY48" s="2148"/>
      <c r="DZ48" s="2148"/>
      <c r="EA48" s="2148"/>
      <c r="EB48" s="2148"/>
      <c r="EC48" s="2148"/>
      <c r="ED48" s="2148"/>
      <c r="EE48" s="2148"/>
      <c r="EF48" s="2148"/>
      <c r="EG48" s="2148"/>
      <c r="EH48" s="2148"/>
      <c r="EI48" s="2148"/>
      <c r="EJ48" s="2148"/>
      <c r="EK48" s="2148"/>
      <c r="EL48" s="2148"/>
      <c r="EM48" s="2148"/>
      <c r="EN48" s="2148"/>
      <c r="EO48" s="2148"/>
      <c r="EP48" s="2148"/>
      <c r="EQ48" s="2148"/>
      <c r="ER48" s="2148"/>
      <c r="ES48" s="2148"/>
      <c r="ET48" s="2148"/>
      <c r="EU48" s="2148"/>
      <c r="EV48" s="2148"/>
      <c r="EW48" s="2148"/>
      <c r="EX48" s="2148"/>
    </row>
    <row r="49" spans="3:154" s="2187" customFormat="1" ht="26.25" customHeight="1">
      <c r="C49" s="2175">
        <v>3.2</v>
      </c>
      <c r="D49" s="2186" t="s">
        <v>1826</v>
      </c>
      <c r="E49" s="2178">
        <v>0</v>
      </c>
      <c r="F49" s="2178">
        <v>0</v>
      </c>
      <c r="G49" s="2178">
        <v>0</v>
      </c>
      <c r="H49" s="2178">
        <v>0</v>
      </c>
      <c r="I49" s="2178">
        <v>0</v>
      </c>
      <c r="J49" s="2178">
        <v>0</v>
      </c>
      <c r="K49" s="2178">
        <v>0</v>
      </c>
      <c r="L49" s="2178">
        <v>0</v>
      </c>
      <c r="M49" s="2178">
        <v>0</v>
      </c>
      <c r="N49" s="2177" t="s">
        <v>95</v>
      </c>
      <c r="O49" s="2176" t="s">
        <v>95</v>
      </c>
      <c r="P49" s="2148"/>
      <c r="Q49" s="2148"/>
      <c r="R49" s="2148"/>
      <c r="S49" s="2148"/>
      <c r="T49" s="2148"/>
      <c r="U49" s="2148"/>
      <c r="V49" s="2148"/>
      <c r="W49" s="2148"/>
      <c r="X49" s="2148"/>
      <c r="Y49" s="2148"/>
      <c r="Z49" s="2148"/>
      <c r="AA49" s="2148"/>
      <c r="AB49" s="2148"/>
      <c r="AC49" s="2148"/>
      <c r="AD49" s="2148"/>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8"/>
      <c r="BC49" s="2148"/>
      <c r="BD49" s="2148"/>
      <c r="BE49" s="2148"/>
      <c r="BF49" s="2148"/>
      <c r="BG49" s="2148"/>
      <c r="BH49" s="2148"/>
      <c r="BI49" s="2148"/>
      <c r="BJ49" s="2148"/>
      <c r="BK49" s="2148"/>
      <c r="BL49" s="2148"/>
      <c r="BM49" s="2148"/>
      <c r="BN49" s="2148"/>
      <c r="BO49" s="2148"/>
      <c r="BP49" s="2148"/>
      <c r="BQ49" s="2148"/>
      <c r="BR49" s="2148"/>
      <c r="BS49" s="2148"/>
      <c r="BT49" s="2148"/>
      <c r="BU49" s="2148"/>
      <c r="BV49" s="2148"/>
      <c r="BW49" s="2148"/>
      <c r="BX49" s="2148"/>
      <c r="BY49" s="2148"/>
      <c r="BZ49" s="2148"/>
      <c r="CA49" s="2148"/>
      <c r="CB49" s="2148"/>
      <c r="CC49" s="2148"/>
      <c r="CD49" s="2148"/>
      <c r="CE49" s="2148"/>
      <c r="CF49" s="2148"/>
      <c r="CG49" s="2148"/>
      <c r="CH49" s="2148"/>
      <c r="CI49" s="2148"/>
      <c r="CJ49" s="2148"/>
      <c r="CK49" s="2148"/>
      <c r="CL49" s="2148"/>
      <c r="CM49" s="2148"/>
      <c r="CN49" s="2148"/>
      <c r="CO49" s="2148"/>
      <c r="CP49" s="2148"/>
      <c r="CQ49" s="2148"/>
      <c r="CR49" s="2148"/>
      <c r="CS49" s="2148"/>
      <c r="CT49" s="2148"/>
      <c r="CU49" s="2148"/>
      <c r="CV49" s="2148"/>
      <c r="CW49" s="2148"/>
      <c r="CX49" s="2148"/>
      <c r="CY49" s="2148"/>
      <c r="CZ49" s="2148"/>
      <c r="DA49" s="2148"/>
      <c r="DB49" s="2148"/>
      <c r="DC49" s="2148"/>
      <c r="DD49" s="2148"/>
      <c r="DE49" s="2148"/>
      <c r="DF49" s="2148"/>
      <c r="DG49" s="2148"/>
      <c r="DH49" s="2148"/>
      <c r="DI49" s="2148"/>
      <c r="DJ49" s="2148"/>
      <c r="DK49" s="2148"/>
      <c r="DL49" s="2148"/>
      <c r="DM49" s="2148"/>
      <c r="DN49" s="2148"/>
      <c r="DO49" s="2148"/>
      <c r="DP49" s="2148"/>
      <c r="DQ49" s="2148"/>
      <c r="DR49" s="2148"/>
      <c r="DS49" s="2148"/>
      <c r="DT49" s="2148"/>
      <c r="DU49" s="2148"/>
      <c r="DV49" s="2148"/>
      <c r="DW49" s="2148"/>
      <c r="DX49" s="2148"/>
      <c r="DY49" s="2148"/>
      <c r="DZ49" s="2148"/>
      <c r="EA49" s="2148"/>
      <c r="EB49" s="2148"/>
      <c r="EC49" s="2148"/>
      <c r="ED49" s="2148"/>
      <c r="EE49" s="2148"/>
      <c r="EF49" s="2148"/>
      <c r="EG49" s="2148"/>
      <c r="EH49" s="2148"/>
      <c r="EI49" s="2148"/>
      <c r="EJ49" s="2148"/>
      <c r="EK49" s="2148"/>
      <c r="EL49" s="2148"/>
      <c r="EM49" s="2148"/>
      <c r="EN49" s="2148"/>
      <c r="EO49" s="2148"/>
      <c r="EP49" s="2148"/>
      <c r="EQ49" s="2148"/>
      <c r="ER49" s="2148"/>
      <c r="ES49" s="2148"/>
      <c r="ET49" s="2148"/>
      <c r="EU49" s="2148"/>
      <c r="EV49" s="2148"/>
      <c r="EW49" s="2148"/>
      <c r="EX49" s="2148"/>
    </row>
    <row r="50" spans="3:154" s="2155" customFormat="1" ht="26.25" customHeight="1">
      <c r="C50" s="2175">
        <v>3.3</v>
      </c>
      <c r="D50" s="2186" t="s">
        <v>1825</v>
      </c>
      <c r="E50" s="2178">
        <v>244.23767977959153</v>
      </c>
      <c r="F50" s="2178">
        <v>989.09081565031147</v>
      </c>
      <c r="G50" s="2178">
        <v>-744.85313587071971</v>
      </c>
      <c r="H50" s="2178">
        <v>53.179756167755457</v>
      </c>
      <c r="I50" s="2178">
        <v>2235.2404523212845</v>
      </c>
      <c r="J50" s="2178">
        <v>-2182.0606961535286</v>
      </c>
      <c r="K50" s="2178">
        <v>137.47142387876718</v>
      </c>
      <c r="L50" s="2178">
        <v>1930.1163970540513</v>
      </c>
      <c r="M50" s="2178">
        <v>-1792.6449731752837</v>
      </c>
      <c r="N50" s="2177">
        <v>192.95180366029331</v>
      </c>
      <c r="O50" s="2176">
        <v>-17.846236984365071</v>
      </c>
      <c r="P50" s="2148"/>
      <c r="Q50" s="2148"/>
      <c r="R50" s="2148"/>
      <c r="S50" s="2148"/>
      <c r="T50" s="2148"/>
      <c r="U50" s="2148"/>
      <c r="V50" s="2148"/>
      <c r="W50" s="2148"/>
      <c r="X50" s="2148"/>
      <c r="Y50" s="2148"/>
      <c r="Z50" s="2148"/>
      <c r="AA50" s="2148"/>
      <c r="AB50" s="2148"/>
      <c r="AC50" s="2148"/>
      <c r="AD50" s="2148"/>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8"/>
      <c r="BC50" s="2148"/>
      <c r="BD50" s="2148"/>
      <c r="BE50" s="2148"/>
      <c r="BF50" s="2148"/>
      <c r="BG50" s="2148"/>
      <c r="BH50" s="2148"/>
      <c r="BI50" s="2148"/>
      <c r="BJ50" s="2148"/>
      <c r="BK50" s="2148"/>
      <c r="BL50" s="2148"/>
      <c r="BM50" s="2148"/>
      <c r="BN50" s="2148"/>
      <c r="BO50" s="2148"/>
      <c r="BP50" s="2148"/>
      <c r="BQ50" s="2148"/>
      <c r="BR50" s="2148"/>
      <c r="BS50" s="2148"/>
      <c r="BT50" s="2148"/>
      <c r="BU50" s="2148"/>
      <c r="BV50" s="2148"/>
      <c r="BW50" s="2148"/>
      <c r="BX50" s="2148"/>
      <c r="BY50" s="2148"/>
      <c r="BZ50" s="2148"/>
      <c r="CA50" s="2148"/>
      <c r="CB50" s="2148"/>
      <c r="CC50" s="2148"/>
      <c r="CD50" s="2148"/>
      <c r="CE50" s="2148"/>
      <c r="CF50" s="2148"/>
      <c r="CG50" s="2148"/>
      <c r="CH50" s="2148"/>
      <c r="CI50" s="2148"/>
      <c r="CJ50" s="2148"/>
      <c r="CK50" s="2148"/>
      <c r="CL50" s="2148"/>
      <c r="CM50" s="2148"/>
      <c r="CN50" s="2148"/>
      <c r="CO50" s="2148"/>
      <c r="CP50" s="2148"/>
      <c r="CQ50" s="2148"/>
      <c r="CR50" s="2148"/>
      <c r="CS50" s="2148"/>
      <c r="CT50" s="2148"/>
      <c r="CU50" s="2148"/>
      <c r="CV50" s="2148"/>
      <c r="CW50" s="2148"/>
      <c r="CX50" s="2148"/>
      <c r="CY50" s="2148"/>
      <c r="CZ50" s="2148"/>
      <c r="DA50" s="2148"/>
      <c r="DB50" s="2148"/>
      <c r="DC50" s="2148"/>
      <c r="DD50" s="2148"/>
      <c r="DE50" s="2148"/>
      <c r="DF50" s="2148"/>
      <c r="DG50" s="2148"/>
      <c r="DH50" s="2148"/>
      <c r="DI50" s="2148"/>
      <c r="DJ50" s="2148"/>
      <c r="DK50" s="2148"/>
      <c r="DL50" s="2148"/>
      <c r="DM50" s="2148"/>
      <c r="DN50" s="2148"/>
      <c r="DO50" s="2148"/>
      <c r="DP50" s="2148"/>
      <c r="DQ50" s="2148"/>
      <c r="DR50" s="2148"/>
      <c r="DS50" s="2148"/>
      <c r="DT50" s="2148"/>
      <c r="DU50" s="2148"/>
      <c r="DV50" s="2148"/>
      <c r="DW50" s="2148"/>
      <c r="DX50" s="2148"/>
      <c r="DY50" s="2148"/>
      <c r="DZ50" s="2148"/>
      <c r="EA50" s="2148"/>
      <c r="EB50" s="2148"/>
      <c r="EC50" s="2148"/>
      <c r="ED50" s="2148"/>
      <c r="EE50" s="2148"/>
      <c r="EF50" s="2148"/>
      <c r="EG50" s="2148"/>
      <c r="EH50" s="2148"/>
      <c r="EI50" s="2148"/>
      <c r="EJ50" s="2148"/>
      <c r="EK50" s="2148"/>
      <c r="EL50" s="2148"/>
      <c r="EM50" s="2148"/>
      <c r="EN50" s="2148"/>
      <c r="EO50" s="2148"/>
      <c r="EP50" s="2148"/>
      <c r="EQ50" s="2148"/>
      <c r="ER50" s="2148"/>
      <c r="ES50" s="2148"/>
      <c r="ET50" s="2148"/>
      <c r="EU50" s="2148"/>
      <c r="EV50" s="2148"/>
      <c r="EW50" s="2148"/>
      <c r="EX50" s="2148"/>
    </row>
    <row r="51" spans="3:154" s="2155" customFormat="1" ht="26.25" customHeight="1">
      <c r="C51" s="2175" t="s">
        <v>1824</v>
      </c>
      <c r="D51" s="2173" t="s">
        <v>1743</v>
      </c>
      <c r="E51" s="2183">
        <v>0</v>
      </c>
      <c r="F51" s="2183">
        <v>95.905703210488639</v>
      </c>
      <c r="G51" s="2183">
        <v>-95.905703210488639</v>
      </c>
      <c r="H51" s="2183">
        <v>0</v>
      </c>
      <c r="I51" s="2183">
        <v>290.2871874671165</v>
      </c>
      <c r="J51" s="2183">
        <v>-290.2871874671165</v>
      </c>
      <c r="K51" s="2183">
        <v>0</v>
      </c>
      <c r="L51" s="2183">
        <v>-31.812548302807624</v>
      </c>
      <c r="M51" s="2183">
        <v>31.812548302807624</v>
      </c>
      <c r="N51" s="2182">
        <v>202.6797966644485</v>
      </c>
      <c r="O51" s="2181" t="s">
        <v>95</v>
      </c>
      <c r="P51" s="2148"/>
      <c r="Q51" s="2148"/>
      <c r="R51" s="2148"/>
      <c r="S51" s="2148"/>
      <c r="T51" s="2148"/>
      <c r="U51" s="2148"/>
      <c r="V51" s="2148"/>
      <c r="W51" s="2148"/>
      <c r="X51" s="2148"/>
      <c r="Y51" s="2148"/>
      <c r="Z51" s="2148"/>
      <c r="AA51" s="2148"/>
      <c r="AB51" s="2148"/>
      <c r="AC51" s="2148"/>
      <c r="AD51" s="2148"/>
      <c r="AE51" s="2148"/>
      <c r="AF51" s="2148"/>
      <c r="AG51" s="2148"/>
      <c r="AH51" s="2148"/>
      <c r="AI51" s="2148"/>
      <c r="AJ51" s="2148"/>
      <c r="AK51" s="2148"/>
      <c r="AL51" s="2148"/>
      <c r="AM51" s="2148"/>
      <c r="AN51" s="2148"/>
      <c r="AO51" s="2148"/>
      <c r="AP51" s="2148"/>
      <c r="AQ51" s="2148"/>
      <c r="AR51" s="2148"/>
      <c r="AS51" s="2148"/>
      <c r="AT51" s="2148"/>
      <c r="AU51" s="2148"/>
      <c r="AV51" s="2148"/>
      <c r="AW51" s="2148"/>
      <c r="AX51" s="2148"/>
      <c r="AY51" s="2148"/>
      <c r="AZ51" s="2148"/>
      <c r="BA51" s="2148"/>
      <c r="BB51" s="2148"/>
      <c r="BC51" s="2148"/>
      <c r="BD51" s="2148"/>
      <c r="BE51" s="2148"/>
      <c r="BF51" s="2148"/>
      <c r="BG51" s="2148"/>
      <c r="BH51" s="2148"/>
      <c r="BI51" s="2148"/>
      <c r="BJ51" s="2148"/>
      <c r="BK51" s="2148"/>
      <c r="BL51" s="2148"/>
      <c r="BM51" s="2148"/>
      <c r="BN51" s="2148"/>
      <c r="BO51" s="2148"/>
      <c r="BP51" s="2148"/>
      <c r="BQ51" s="2148"/>
      <c r="BR51" s="2148"/>
      <c r="BS51" s="2148"/>
      <c r="BT51" s="2148"/>
      <c r="BU51" s="2148"/>
      <c r="BV51" s="2148"/>
      <c r="BW51" s="2148"/>
      <c r="BX51" s="2148"/>
      <c r="BY51" s="2148"/>
      <c r="BZ51" s="2148"/>
      <c r="CA51" s="2148"/>
      <c r="CB51" s="2148"/>
      <c r="CC51" s="2148"/>
      <c r="CD51" s="2148"/>
      <c r="CE51" s="2148"/>
      <c r="CF51" s="2148"/>
      <c r="CG51" s="2148"/>
      <c r="CH51" s="2148"/>
      <c r="CI51" s="2148"/>
      <c r="CJ51" s="2148"/>
      <c r="CK51" s="2148"/>
      <c r="CL51" s="2148"/>
      <c r="CM51" s="2148"/>
      <c r="CN51" s="2148"/>
      <c r="CO51" s="2148"/>
      <c r="CP51" s="2148"/>
      <c r="CQ51" s="2148"/>
      <c r="CR51" s="2148"/>
      <c r="CS51" s="2148"/>
      <c r="CT51" s="2148"/>
      <c r="CU51" s="2148"/>
      <c r="CV51" s="2148"/>
      <c r="CW51" s="2148"/>
      <c r="CX51" s="2148"/>
      <c r="CY51" s="2148"/>
      <c r="CZ51" s="2148"/>
      <c r="DA51" s="2148"/>
      <c r="DB51" s="2148"/>
      <c r="DC51" s="2148"/>
      <c r="DD51" s="2148"/>
      <c r="DE51" s="2148"/>
      <c r="DF51" s="2148"/>
      <c r="DG51" s="2148"/>
      <c r="DH51" s="2148"/>
      <c r="DI51" s="2148"/>
      <c r="DJ51" s="2148"/>
      <c r="DK51" s="2148"/>
      <c r="DL51" s="2148"/>
      <c r="DM51" s="2148"/>
      <c r="DN51" s="2148"/>
      <c r="DO51" s="2148"/>
      <c r="DP51" s="2148"/>
      <c r="DQ51" s="2148"/>
      <c r="DR51" s="2148"/>
      <c r="DS51" s="2148"/>
      <c r="DT51" s="2148"/>
      <c r="DU51" s="2148"/>
      <c r="DV51" s="2148"/>
      <c r="DW51" s="2148"/>
      <c r="DX51" s="2148"/>
      <c r="DY51" s="2148"/>
      <c r="DZ51" s="2148"/>
      <c r="EA51" s="2148"/>
      <c r="EB51" s="2148"/>
      <c r="EC51" s="2148"/>
      <c r="ED51" s="2148"/>
      <c r="EE51" s="2148"/>
      <c r="EF51" s="2148"/>
      <c r="EG51" s="2148"/>
      <c r="EH51" s="2148"/>
      <c r="EI51" s="2148"/>
      <c r="EJ51" s="2148"/>
      <c r="EK51" s="2148"/>
      <c r="EL51" s="2148"/>
      <c r="EM51" s="2148"/>
      <c r="EN51" s="2148"/>
      <c r="EO51" s="2148"/>
      <c r="EP51" s="2148"/>
      <c r="EQ51" s="2148"/>
      <c r="ER51" s="2148"/>
      <c r="ES51" s="2148"/>
      <c r="ET51" s="2148"/>
      <c r="EU51" s="2148"/>
      <c r="EV51" s="2148"/>
      <c r="EW51" s="2148"/>
      <c r="EX51" s="2148"/>
    </row>
    <row r="52" spans="3:154" s="2148" customFormat="1" ht="26.25" customHeight="1">
      <c r="C52" s="2175" t="s">
        <v>1823</v>
      </c>
      <c r="D52" s="2185" t="s">
        <v>1789</v>
      </c>
      <c r="E52" s="2170">
        <v>0</v>
      </c>
      <c r="F52" s="2170">
        <v>0.24353734670301661</v>
      </c>
      <c r="G52" s="2170">
        <v>-0.24353734670301661</v>
      </c>
      <c r="H52" s="2170">
        <v>0</v>
      </c>
      <c r="I52" s="2170">
        <v>0.21281941633333429</v>
      </c>
      <c r="J52" s="2170">
        <v>-0.21281941633333429</v>
      </c>
      <c r="K52" s="2170">
        <v>0</v>
      </c>
      <c r="L52" s="2170">
        <v>0.19946882059744125</v>
      </c>
      <c r="M52" s="2170">
        <v>-0.19946882059744125</v>
      </c>
      <c r="N52" s="2169">
        <v>-12.613231927479907</v>
      </c>
      <c r="O52" s="2176">
        <v>-6.273203810963512</v>
      </c>
    </row>
    <row r="53" spans="3:154" s="2148" customFormat="1" ht="51" customHeight="1">
      <c r="C53" s="2175" t="s">
        <v>1822</v>
      </c>
      <c r="D53" s="2185" t="s">
        <v>1787</v>
      </c>
      <c r="E53" s="2170">
        <v>0</v>
      </c>
      <c r="F53" s="2170">
        <v>95.662165863785631</v>
      </c>
      <c r="G53" s="2170">
        <v>-95.662165863785631</v>
      </c>
      <c r="H53" s="2170">
        <v>0</v>
      </c>
      <c r="I53" s="2170">
        <v>290.07436805078322</v>
      </c>
      <c r="J53" s="2170">
        <v>-290.07436805078322</v>
      </c>
      <c r="K53" s="2170">
        <v>0</v>
      </c>
      <c r="L53" s="2170">
        <v>-32.012017123405045</v>
      </c>
      <c r="M53" s="2170">
        <v>32.012017123405045</v>
      </c>
      <c r="N53" s="2169">
        <v>203.2278910178797</v>
      </c>
      <c r="O53" s="2168" t="s">
        <v>95</v>
      </c>
    </row>
    <row r="54" spans="3:154" s="2155" customFormat="1" ht="26.25" customHeight="1">
      <c r="C54" s="2175" t="s">
        <v>1821</v>
      </c>
      <c r="D54" s="2173" t="s">
        <v>1820</v>
      </c>
      <c r="E54" s="2183">
        <v>0</v>
      </c>
      <c r="F54" s="2183">
        <v>557.50886816718969</v>
      </c>
      <c r="G54" s="2183">
        <v>-557.50886816718969</v>
      </c>
      <c r="H54" s="2183">
        <v>0</v>
      </c>
      <c r="I54" s="2183">
        <v>1258.5662825448792</v>
      </c>
      <c r="J54" s="2183">
        <v>-1258.5662825448792</v>
      </c>
      <c r="K54" s="2183">
        <v>0</v>
      </c>
      <c r="L54" s="2183">
        <v>967.42879070701315</v>
      </c>
      <c r="M54" s="2183">
        <v>-967.42879070701315</v>
      </c>
      <c r="N54" s="2182">
        <v>125.74820857691745</v>
      </c>
      <c r="O54" s="2181">
        <v>-23.132471914722885</v>
      </c>
      <c r="P54" s="2148"/>
      <c r="Q54" s="2148"/>
      <c r="R54" s="2148"/>
      <c r="S54" s="2148"/>
      <c r="T54" s="2148"/>
      <c r="U54" s="2148"/>
      <c r="V54" s="2148"/>
      <c r="W54" s="2148"/>
      <c r="X54" s="2148"/>
      <c r="Y54" s="2148"/>
      <c r="Z54" s="2148"/>
      <c r="AA54" s="2148"/>
      <c r="AB54" s="2148"/>
      <c r="AC54" s="2148"/>
      <c r="AD54" s="2148"/>
      <c r="AE54" s="2148"/>
      <c r="AF54" s="2148"/>
      <c r="AG54" s="2148"/>
      <c r="AH54" s="2148"/>
      <c r="AI54" s="2148"/>
      <c r="AJ54" s="2148"/>
      <c r="AK54" s="2148"/>
      <c r="AL54" s="2148"/>
      <c r="AM54" s="2148"/>
      <c r="AN54" s="2148"/>
      <c r="AO54" s="2148"/>
      <c r="AP54" s="2148"/>
      <c r="AQ54" s="2148"/>
      <c r="AR54" s="2148"/>
      <c r="AS54" s="2148"/>
      <c r="AT54" s="2148"/>
      <c r="AU54" s="2148"/>
      <c r="AV54" s="2148"/>
      <c r="AW54" s="2148"/>
      <c r="AX54" s="2148"/>
      <c r="AY54" s="2148"/>
      <c r="AZ54" s="2148"/>
      <c r="BA54" s="2148"/>
      <c r="BB54" s="2148"/>
      <c r="BC54" s="2148"/>
      <c r="BD54" s="2148"/>
      <c r="BE54" s="2148"/>
      <c r="BF54" s="2148"/>
      <c r="BG54" s="2148"/>
      <c r="BH54" s="2148"/>
      <c r="BI54" s="2148"/>
      <c r="BJ54" s="2148"/>
      <c r="BK54" s="2148"/>
      <c r="BL54" s="2148"/>
      <c r="BM54" s="2148"/>
      <c r="BN54" s="2148"/>
      <c r="BO54" s="2148"/>
      <c r="BP54" s="2148"/>
      <c r="BQ54" s="2148"/>
      <c r="BR54" s="2148"/>
      <c r="BS54" s="2148"/>
      <c r="BT54" s="2148"/>
      <c r="BU54" s="2148"/>
      <c r="BV54" s="2148"/>
      <c r="BW54" s="2148"/>
      <c r="BX54" s="2148"/>
      <c r="BY54" s="2148"/>
      <c r="BZ54" s="2148"/>
      <c r="CA54" s="2148"/>
      <c r="CB54" s="2148"/>
      <c r="CC54" s="2148"/>
      <c r="CD54" s="2148"/>
      <c r="CE54" s="2148"/>
      <c r="CF54" s="2148"/>
      <c r="CG54" s="2148"/>
      <c r="CH54" s="2148"/>
      <c r="CI54" s="2148"/>
      <c r="CJ54" s="2148"/>
      <c r="CK54" s="2148"/>
      <c r="CL54" s="2148"/>
      <c r="CM54" s="2148"/>
      <c r="CN54" s="2148"/>
      <c r="CO54" s="2148"/>
      <c r="CP54" s="2148"/>
      <c r="CQ54" s="2148"/>
      <c r="CR54" s="2148"/>
      <c r="CS54" s="2148"/>
      <c r="CT54" s="2148"/>
      <c r="CU54" s="2148"/>
      <c r="CV54" s="2148"/>
      <c r="CW54" s="2148"/>
      <c r="CX54" s="2148"/>
      <c r="CY54" s="2148"/>
      <c r="CZ54" s="2148"/>
      <c r="DA54" s="2148"/>
      <c r="DB54" s="2148"/>
      <c r="DC54" s="2148"/>
      <c r="DD54" s="2148"/>
      <c r="DE54" s="2148"/>
      <c r="DF54" s="2148"/>
      <c r="DG54" s="2148"/>
      <c r="DH54" s="2148"/>
      <c r="DI54" s="2148"/>
      <c r="DJ54" s="2148"/>
      <c r="DK54" s="2148"/>
      <c r="DL54" s="2148"/>
      <c r="DM54" s="2148"/>
      <c r="DN54" s="2148"/>
      <c r="DO54" s="2148"/>
      <c r="DP54" s="2148"/>
      <c r="DQ54" s="2148"/>
      <c r="DR54" s="2148"/>
      <c r="DS54" s="2148"/>
      <c r="DT54" s="2148"/>
      <c r="DU54" s="2148"/>
      <c r="DV54" s="2148"/>
      <c r="DW54" s="2148"/>
      <c r="DX54" s="2148"/>
      <c r="DY54" s="2148"/>
      <c r="DZ54" s="2148"/>
      <c r="EA54" s="2148"/>
      <c r="EB54" s="2148"/>
      <c r="EC54" s="2148"/>
      <c r="ED54" s="2148"/>
      <c r="EE54" s="2148"/>
      <c r="EF54" s="2148"/>
      <c r="EG54" s="2148"/>
      <c r="EH54" s="2148"/>
      <c r="EI54" s="2148"/>
      <c r="EJ54" s="2148"/>
      <c r="EK54" s="2148"/>
      <c r="EL54" s="2148"/>
      <c r="EM54" s="2148"/>
      <c r="EN54" s="2148"/>
      <c r="EO54" s="2148"/>
      <c r="EP54" s="2148"/>
      <c r="EQ54" s="2148"/>
      <c r="ER54" s="2148"/>
      <c r="ES54" s="2148"/>
      <c r="ET54" s="2148"/>
      <c r="EU54" s="2148"/>
      <c r="EV54" s="2148"/>
      <c r="EW54" s="2148"/>
      <c r="EX54" s="2148"/>
    </row>
    <row r="55" spans="3:154" s="2148" customFormat="1" ht="26.25" customHeight="1">
      <c r="C55" s="2175" t="s">
        <v>1819</v>
      </c>
      <c r="D55" s="2185" t="s">
        <v>1789</v>
      </c>
      <c r="E55" s="2170">
        <v>0</v>
      </c>
      <c r="F55" s="2170">
        <v>-7.9084597522363884</v>
      </c>
      <c r="G55" s="2170">
        <v>7.9084597522363884</v>
      </c>
      <c r="H55" s="2170">
        <v>0</v>
      </c>
      <c r="I55" s="2170">
        <v>-7.340436281532968</v>
      </c>
      <c r="J55" s="2170">
        <v>7.340436281532968</v>
      </c>
      <c r="K55" s="2170">
        <v>0</v>
      </c>
      <c r="L55" s="2170">
        <v>0</v>
      </c>
      <c r="M55" s="2170">
        <v>0</v>
      </c>
      <c r="N55" s="2169">
        <v>-7.1824791236092755</v>
      </c>
      <c r="O55" s="2168" t="s">
        <v>95</v>
      </c>
    </row>
    <row r="56" spans="3:154" s="2148" customFormat="1" ht="47.25" customHeight="1">
      <c r="C56" s="2172" t="s">
        <v>1818</v>
      </c>
      <c r="D56" s="2184" t="s">
        <v>1817</v>
      </c>
      <c r="E56" s="2170">
        <v>0</v>
      </c>
      <c r="F56" s="2170">
        <v>-7.9084597522363884</v>
      </c>
      <c r="G56" s="2170">
        <v>7.9084597522363884</v>
      </c>
      <c r="H56" s="2170">
        <v>0</v>
      </c>
      <c r="I56" s="2170">
        <v>-7.340436281532968</v>
      </c>
      <c r="J56" s="2170">
        <v>7.340436281532968</v>
      </c>
      <c r="K56" s="2170">
        <v>0</v>
      </c>
      <c r="L56" s="2170">
        <v>0</v>
      </c>
      <c r="M56" s="2170">
        <v>0</v>
      </c>
      <c r="N56" s="2169">
        <v>-7.1824791236092755</v>
      </c>
      <c r="O56" s="2168" t="s">
        <v>95</v>
      </c>
    </row>
    <row r="57" spans="3:154" s="2148" customFormat="1" ht="54.75" customHeight="1">
      <c r="C57" s="2175" t="s">
        <v>1816</v>
      </c>
      <c r="D57" s="2185" t="s">
        <v>1787</v>
      </c>
      <c r="E57" s="2170">
        <v>0</v>
      </c>
      <c r="F57" s="2170">
        <v>29.956802037913633</v>
      </c>
      <c r="G57" s="2170">
        <v>-29.956802037913633</v>
      </c>
      <c r="H57" s="2170">
        <v>0</v>
      </c>
      <c r="I57" s="2170">
        <v>87.668048137896648</v>
      </c>
      <c r="J57" s="2170">
        <v>-87.668048137896648</v>
      </c>
      <c r="K57" s="2170">
        <v>0</v>
      </c>
      <c r="L57" s="2170">
        <v>47.389016795291411</v>
      </c>
      <c r="M57" s="2170">
        <v>-47.389016795291411</v>
      </c>
      <c r="N57" s="2169">
        <v>192.64822068438104</v>
      </c>
      <c r="O57" s="2168">
        <v>-45.944939117668845</v>
      </c>
    </row>
    <row r="58" spans="3:154" s="2148" customFormat="1" ht="26.25" customHeight="1">
      <c r="C58" s="2175" t="s">
        <v>1815</v>
      </c>
      <c r="D58" s="2184" t="s">
        <v>1745</v>
      </c>
      <c r="E58" s="2170">
        <v>0</v>
      </c>
      <c r="F58" s="2170">
        <v>29.956802037913633</v>
      </c>
      <c r="G58" s="2170">
        <v>-29.956802037913633</v>
      </c>
      <c r="H58" s="2170">
        <v>0</v>
      </c>
      <c r="I58" s="2170">
        <v>90.63411324453682</v>
      </c>
      <c r="J58" s="2170">
        <v>-90.63411324453682</v>
      </c>
      <c r="K58" s="2170">
        <v>0</v>
      </c>
      <c r="L58" s="2170">
        <v>50.423537482320754</v>
      </c>
      <c r="M58" s="2170">
        <v>-50.423537482320754</v>
      </c>
      <c r="N58" s="2169">
        <v>202.54936134314127</v>
      </c>
      <c r="O58" s="2168">
        <v>-44.365829071141548</v>
      </c>
    </row>
    <row r="59" spans="3:154" s="2148" customFormat="1" ht="26.25" customHeight="1">
      <c r="C59" s="2175" t="s">
        <v>1814</v>
      </c>
      <c r="D59" s="2184" t="s">
        <v>1744</v>
      </c>
      <c r="E59" s="2170">
        <v>0</v>
      </c>
      <c r="F59" s="2170">
        <v>0</v>
      </c>
      <c r="G59" s="2170">
        <v>0</v>
      </c>
      <c r="H59" s="2170">
        <v>0</v>
      </c>
      <c r="I59" s="2170">
        <v>-2.9660651066401864</v>
      </c>
      <c r="J59" s="2170">
        <v>2.9660651066401864</v>
      </c>
      <c r="K59" s="2170">
        <v>0</v>
      </c>
      <c r="L59" s="2170">
        <v>-3.0345206870293593</v>
      </c>
      <c r="M59" s="2170">
        <v>3.0345206870293593</v>
      </c>
      <c r="N59" s="2169" t="s">
        <v>95</v>
      </c>
      <c r="O59" s="2168">
        <v>2.3079594657554825</v>
      </c>
    </row>
    <row r="60" spans="3:154" s="2148" customFormat="1" ht="26.25" customHeight="1">
      <c r="C60" s="2175" t="s">
        <v>1813</v>
      </c>
      <c r="D60" s="2185" t="s">
        <v>1812</v>
      </c>
      <c r="E60" s="2170">
        <v>0</v>
      </c>
      <c r="F60" s="2170">
        <v>546.3220991575638</v>
      </c>
      <c r="G60" s="2170">
        <v>-546.3220991575638</v>
      </c>
      <c r="H60" s="2170">
        <v>0</v>
      </c>
      <c r="I60" s="2170">
        <v>1176.0656901863445</v>
      </c>
      <c r="J60" s="2170">
        <v>-1176.0656901863445</v>
      </c>
      <c r="K60" s="2170">
        <v>0</v>
      </c>
      <c r="L60" s="2170">
        <v>880.87017104410029</v>
      </c>
      <c r="M60" s="2170">
        <v>-880.87017104410029</v>
      </c>
      <c r="N60" s="2169">
        <v>115.26965356148943</v>
      </c>
      <c r="O60" s="2168">
        <v>-25.100257715661378</v>
      </c>
    </row>
    <row r="61" spans="3:154" s="2148" customFormat="1" ht="26.25" customHeight="1">
      <c r="C61" s="2175" t="s">
        <v>1811</v>
      </c>
      <c r="D61" s="2184" t="s">
        <v>1745</v>
      </c>
      <c r="E61" s="2170">
        <v>0</v>
      </c>
      <c r="F61" s="2170">
        <v>725.01367497767649</v>
      </c>
      <c r="G61" s="2170">
        <v>-725.01367497767649</v>
      </c>
      <c r="H61" s="2170">
        <v>0</v>
      </c>
      <c r="I61" s="2170">
        <v>1376.5227955813052</v>
      </c>
      <c r="J61" s="2170">
        <v>-1376.5227955813052</v>
      </c>
      <c r="K61" s="2170">
        <v>0</v>
      </c>
      <c r="L61" s="2170">
        <v>1077.6309453236754</v>
      </c>
      <c r="M61" s="2170">
        <v>-1077.6309453236754</v>
      </c>
      <c r="N61" s="2169">
        <v>89.861632006277546</v>
      </c>
      <c r="O61" s="2168">
        <v>-21.71354162946556</v>
      </c>
    </row>
    <row r="62" spans="3:154" s="2148" customFormat="1" ht="26.25" customHeight="1">
      <c r="C62" s="2175" t="s">
        <v>1810</v>
      </c>
      <c r="D62" s="2184" t="s">
        <v>1744</v>
      </c>
      <c r="E62" s="2170">
        <v>0</v>
      </c>
      <c r="F62" s="2170">
        <v>-178.69157582011263</v>
      </c>
      <c r="G62" s="2170">
        <v>178.69157582011263</v>
      </c>
      <c r="H62" s="2170">
        <v>0</v>
      </c>
      <c r="I62" s="2170">
        <v>-200.45710539496071</v>
      </c>
      <c r="J62" s="2170">
        <v>200.45710539496071</v>
      </c>
      <c r="K62" s="2170">
        <v>0</v>
      </c>
      <c r="L62" s="2170">
        <v>-140.12518516746096</v>
      </c>
      <c r="M62" s="2170">
        <v>140.12518516746096</v>
      </c>
      <c r="N62" s="2169">
        <v>12.180501221142759</v>
      </c>
      <c r="O62" s="2168">
        <v>-30.097172214787669</v>
      </c>
    </row>
    <row r="63" spans="3:154" s="2148" customFormat="1" ht="26.25" customHeight="1">
      <c r="C63" s="2175" t="s">
        <v>1809</v>
      </c>
      <c r="D63" s="2185" t="s">
        <v>1746</v>
      </c>
      <c r="E63" s="2170">
        <v>0</v>
      </c>
      <c r="F63" s="2170">
        <v>-10.86157327605134</v>
      </c>
      <c r="G63" s="2170">
        <v>10.86157327605134</v>
      </c>
      <c r="H63" s="2170">
        <v>0</v>
      </c>
      <c r="I63" s="2170">
        <v>2.1729805021712165</v>
      </c>
      <c r="J63" s="2170">
        <v>-2.1729805021712165</v>
      </c>
      <c r="K63" s="2170">
        <v>0</v>
      </c>
      <c r="L63" s="2170">
        <v>39.169602867621364</v>
      </c>
      <c r="M63" s="2170">
        <v>-39.169602867621364</v>
      </c>
      <c r="N63" s="2169" t="s">
        <v>95</v>
      </c>
      <c r="O63" s="2168" t="s">
        <v>95</v>
      </c>
    </row>
    <row r="64" spans="3:154" s="2148" customFormat="1" ht="26.25" customHeight="1">
      <c r="C64" s="2175" t="s">
        <v>1808</v>
      </c>
      <c r="D64" s="2184" t="s">
        <v>1745</v>
      </c>
      <c r="E64" s="2170">
        <v>0</v>
      </c>
      <c r="F64" s="2170">
        <v>18.560610481128631</v>
      </c>
      <c r="G64" s="2170">
        <v>-18.560610481128631</v>
      </c>
      <c r="H64" s="2170">
        <v>0</v>
      </c>
      <c r="I64" s="2170">
        <v>17.36608891382577</v>
      </c>
      <c r="J64" s="2170">
        <v>-17.36608891382577</v>
      </c>
      <c r="K64" s="2170">
        <v>0</v>
      </c>
      <c r="L64" s="2170">
        <v>62.091733365040476</v>
      </c>
      <c r="M64" s="2170">
        <v>-62.091733365040476</v>
      </c>
      <c r="N64" s="2169">
        <v>-6.4357881359418778</v>
      </c>
      <c r="O64" s="2168">
        <v>257.54586811776028</v>
      </c>
    </row>
    <row r="65" spans="3:154" s="2148" customFormat="1" ht="26.25" customHeight="1">
      <c r="C65" s="2175" t="s">
        <v>1807</v>
      </c>
      <c r="D65" s="2184" t="s">
        <v>1744</v>
      </c>
      <c r="E65" s="2170">
        <v>0</v>
      </c>
      <c r="F65" s="2170">
        <v>-29.422183757179965</v>
      </c>
      <c r="G65" s="2170">
        <v>29.422183757179965</v>
      </c>
      <c r="H65" s="2170">
        <v>0</v>
      </c>
      <c r="I65" s="2170">
        <v>-15.193108411654549</v>
      </c>
      <c r="J65" s="2170">
        <v>15.193108411654549</v>
      </c>
      <c r="K65" s="2170">
        <v>0</v>
      </c>
      <c r="L65" s="2170">
        <v>-22.922130497419133</v>
      </c>
      <c r="M65" s="2170">
        <v>22.922130497419133</v>
      </c>
      <c r="N65" s="2169">
        <v>-48.361724143107018</v>
      </c>
      <c r="O65" s="2168">
        <v>50.87189452183263</v>
      </c>
    </row>
    <row r="66" spans="3:154" s="2155" customFormat="1" ht="26.25" customHeight="1">
      <c r="C66" s="2175" t="s">
        <v>1806</v>
      </c>
      <c r="D66" s="2173" t="s">
        <v>1805</v>
      </c>
      <c r="E66" s="2183">
        <v>-92.773997661120461</v>
      </c>
      <c r="F66" s="2183">
        <v>334.05421370175264</v>
      </c>
      <c r="G66" s="2183">
        <v>-426.82821136287311</v>
      </c>
      <c r="H66" s="2183">
        <v>51.235036368474489</v>
      </c>
      <c r="I66" s="2183">
        <v>686.2200047045601</v>
      </c>
      <c r="J66" s="2183">
        <v>-634.98496833608556</v>
      </c>
      <c r="K66" s="2183">
        <v>137.84331556907551</v>
      </c>
      <c r="L66" s="2183">
        <v>994.55715949462888</v>
      </c>
      <c r="M66" s="2183">
        <v>-856.71384392555319</v>
      </c>
      <c r="N66" s="2182">
        <v>48.768275252604035</v>
      </c>
      <c r="O66" s="2181">
        <v>34.918759757492523</v>
      </c>
      <c r="P66" s="2148"/>
      <c r="Q66" s="2148"/>
      <c r="R66" s="2148"/>
      <c r="S66" s="2148"/>
      <c r="T66" s="2148"/>
      <c r="U66" s="2148"/>
      <c r="V66" s="2148"/>
      <c r="W66" s="2148"/>
      <c r="X66" s="2148"/>
      <c r="Y66" s="2148"/>
      <c r="Z66" s="2148"/>
      <c r="AA66" s="2148"/>
      <c r="AB66" s="2148"/>
      <c r="AC66" s="2148"/>
      <c r="AD66" s="2148"/>
      <c r="AE66" s="2148"/>
      <c r="AF66" s="2148"/>
      <c r="AG66" s="2148"/>
      <c r="AH66" s="2148"/>
      <c r="AI66" s="2148"/>
      <c r="AJ66" s="2148"/>
      <c r="AK66" s="2148"/>
      <c r="AL66" s="2148"/>
      <c r="AM66" s="2148"/>
      <c r="AN66" s="2148"/>
      <c r="AO66" s="2148"/>
      <c r="AP66" s="2148"/>
      <c r="AQ66" s="2148"/>
      <c r="AR66" s="2148"/>
      <c r="AS66" s="2148"/>
      <c r="AT66" s="2148"/>
      <c r="AU66" s="2148"/>
      <c r="AV66" s="2148"/>
      <c r="AW66" s="2148"/>
      <c r="AX66" s="2148"/>
      <c r="AY66" s="2148"/>
      <c r="AZ66" s="2148"/>
      <c r="BA66" s="2148"/>
      <c r="BB66" s="2148"/>
      <c r="BC66" s="2148"/>
      <c r="BD66" s="2148"/>
      <c r="BE66" s="2148"/>
      <c r="BF66" s="2148"/>
      <c r="BG66" s="2148"/>
      <c r="BH66" s="2148"/>
      <c r="BI66" s="2148"/>
      <c r="BJ66" s="2148"/>
      <c r="BK66" s="2148"/>
      <c r="BL66" s="2148"/>
      <c r="BM66" s="2148"/>
      <c r="BN66" s="2148"/>
      <c r="BO66" s="2148"/>
      <c r="BP66" s="2148"/>
      <c r="BQ66" s="2148"/>
      <c r="BR66" s="2148"/>
      <c r="BS66" s="2148"/>
      <c r="BT66" s="2148"/>
      <c r="BU66" s="2148"/>
      <c r="BV66" s="2148"/>
      <c r="BW66" s="2148"/>
      <c r="BX66" s="2148"/>
      <c r="BY66" s="2148"/>
      <c r="BZ66" s="2148"/>
      <c r="CA66" s="2148"/>
      <c r="CB66" s="2148"/>
      <c r="CC66" s="2148"/>
      <c r="CD66" s="2148"/>
      <c r="CE66" s="2148"/>
      <c r="CF66" s="2148"/>
      <c r="CG66" s="2148"/>
      <c r="CH66" s="2148"/>
      <c r="CI66" s="2148"/>
      <c r="CJ66" s="2148"/>
      <c r="CK66" s="2148"/>
      <c r="CL66" s="2148"/>
      <c r="CM66" s="2148"/>
      <c r="CN66" s="2148"/>
      <c r="CO66" s="2148"/>
      <c r="CP66" s="2148"/>
      <c r="CQ66" s="2148"/>
      <c r="CR66" s="2148"/>
      <c r="CS66" s="2148"/>
      <c r="CT66" s="2148"/>
      <c r="CU66" s="2148"/>
      <c r="CV66" s="2148"/>
      <c r="CW66" s="2148"/>
      <c r="CX66" s="2148"/>
      <c r="CY66" s="2148"/>
      <c r="CZ66" s="2148"/>
      <c r="DA66" s="2148"/>
      <c r="DB66" s="2148"/>
      <c r="DC66" s="2148"/>
      <c r="DD66" s="2148"/>
      <c r="DE66" s="2148"/>
      <c r="DF66" s="2148"/>
      <c r="DG66" s="2148"/>
      <c r="DH66" s="2148"/>
      <c r="DI66" s="2148"/>
      <c r="DJ66" s="2148"/>
      <c r="DK66" s="2148"/>
      <c r="DL66" s="2148"/>
      <c r="DM66" s="2148"/>
      <c r="DN66" s="2148"/>
      <c r="DO66" s="2148"/>
      <c r="DP66" s="2148"/>
      <c r="DQ66" s="2148"/>
      <c r="DR66" s="2148"/>
      <c r="DS66" s="2148"/>
      <c r="DT66" s="2148"/>
      <c r="DU66" s="2148"/>
      <c r="DV66" s="2148"/>
      <c r="DW66" s="2148"/>
      <c r="DX66" s="2148"/>
      <c r="DY66" s="2148"/>
      <c r="DZ66" s="2148"/>
      <c r="EA66" s="2148"/>
      <c r="EB66" s="2148"/>
      <c r="EC66" s="2148"/>
      <c r="ED66" s="2148"/>
      <c r="EE66" s="2148"/>
      <c r="EF66" s="2148"/>
      <c r="EG66" s="2148"/>
      <c r="EH66" s="2148"/>
      <c r="EI66" s="2148"/>
      <c r="EJ66" s="2148"/>
      <c r="EK66" s="2148"/>
      <c r="EL66" s="2148"/>
      <c r="EM66" s="2148"/>
      <c r="EN66" s="2148"/>
      <c r="EO66" s="2148"/>
      <c r="EP66" s="2148"/>
      <c r="EQ66" s="2148"/>
      <c r="ER66" s="2148"/>
      <c r="ES66" s="2148"/>
      <c r="ET66" s="2148"/>
      <c r="EU66" s="2148"/>
      <c r="EV66" s="2148"/>
      <c r="EW66" s="2148"/>
      <c r="EX66" s="2148"/>
    </row>
    <row r="67" spans="3:154" s="2155" customFormat="1" ht="26.25" customHeight="1">
      <c r="C67" s="2175" t="s">
        <v>1804</v>
      </c>
      <c r="D67" s="2173" t="s">
        <v>1803</v>
      </c>
      <c r="E67" s="2183">
        <v>337.01167744071205</v>
      </c>
      <c r="F67" s="2183">
        <v>0</v>
      </c>
      <c r="G67" s="2183">
        <v>337.01167744071205</v>
      </c>
      <c r="H67" s="2183">
        <v>1.9447197992809615</v>
      </c>
      <c r="I67" s="2183">
        <v>0</v>
      </c>
      <c r="J67" s="2183">
        <v>1.9447197992809615</v>
      </c>
      <c r="K67" s="2183">
        <v>-0.37189169030828556</v>
      </c>
      <c r="L67" s="2183">
        <v>0</v>
      </c>
      <c r="M67" s="2183">
        <v>-0.37189169030828556</v>
      </c>
      <c r="N67" s="2182">
        <v>-99.422951805691341</v>
      </c>
      <c r="O67" s="2181" t="s">
        <v>95</v>
      </c>
      <c r="P67" s="2148"/>
      <c r="Q67" s="2148"/>
      <c r="R67" s="2148"/>
      <c r="S67" s="2148"/>
      <c r="T67" s="2148"/>
      <c r="U67" s="2148"/>
      <c r="V67" s="2148"/>
      <c r="W67" s="2148"/>
      <c r="X67" s="2148"/>
      <c r="Y67" s="2148"/>
      <c r="Z67" s="2148"/>
      <c r="AA67" s="2148"/>
      <c r="AB67" s="2148"/>
      <c r="AC67" s="2148"/>
      <c r="AD67" s="2148"/>
      <c r="AE67" s="2148"/>
      <c r="AF67" s="2148"/>
      <c r="AG67" s="2148"/>
      <c r="AH67" s="2148"/>
      <c r="AI67" s="2148"/>
      <c r="AJ67" s="2148"/>
      <c r="AK67" s="2148"/>
      <c r="AL67" s="2148"/>
      <c r="AM67" s="2148"/>
      <c r="AN67" s="2148"/>
      <c r="AO67" s="2148"/>
      <c r="AP67" s="2148"/>
      <c r="AQ67" s="2148"/>
      <c r="AR67" s="2148"/>
      <c r="AS67" s="2148"/>
      <c r="AT67" s="2148"/>
      <c r="AU67" s="2148"/>
      <c r="AV67" s="2148"/>
      <c r="AW67" s="2148"/>
      <c r="AX67" s="2148"/>
      <c r="AY67" s="2148"/>
      <c r="AZ67" s="2148"/>
      <c r="BA67" s="2148"/>
      <c r="BB67" s="2148"/>
      <c r="BC67" s="2148"/>
      <c r="BD67" s="2148"/>
      <c r="BE67" s="2148"/>
      <c r="BF67" s="2148"/>
      <c r="BG67" s="2148"/>
      <c r="BH67" s="2148"/>
      <c r="BI67" s="2148"/>
      <c r="BJ67" s="2148"/>
      <c r="BK67" s="2148"/>
      <c r="BL67" s="2148"/>
      <c r="BM67" s="2148"/>
      <c r="BN67" s="2148"/>
      <c r="BO67" s="2148"/>
      <c r="BP67" s="2148"/>
      <c r="BQ67" s="2148"/>
      <c r="BR67" s="2148"/>
      <c r="BS67" s="2148"/>
      <c r="BT67" s="2148"/>
      <c r="BU67" s="2148"/>
      <c r="BV67" s="2148"/>
      <c r="BW67" s="2148"/>
      <c r="BX67" s="2148"/>
      <c r="BY67" s="2148"/>
      <c r="BZ67" s="2148"/>
      <c r="CA67" s="2148"/>
      <c r="CB67" s="2148"/>
      <c r="CC67" s="2148"/>
      <c r="CD67" s="2148"/>
      <c r="CE67" s="2148"/>
      <c r="CF67" s="2148"/>
      <c r="CG67" s="2148"/>
      <c r="CH67" s="2148"/>
      <c r="CI67" s="2148"/>
      <c r="CJ67" s="2148"/>
      <c r="CK67" s="2148"/>
      <c r="CL67" s="2148"/>
      <c r="CM67" s="2148"/>
      <c r="CN67" s="2148"/>
      <c r="CO67" s="2148"/>
      <c r="CP67" s="2148"/>
      <c r="CQ67" s="2148"/>
      <c r="CR67" s="2148"/>
      <c r="CS67" s="2148"/>
      <c r="CT67" s="2148"/>
      <c r="CU67" s="2148"/>
      <c r="CV67" s="2148"/>
      <c r="CW67" s="2148"/>
      <c r="CX67" s="2148"/>
      <c r="CY67" s="2148"/>
      <c r="CZ67" s="2148"/>
      <c r="DA67" s="2148"/>
      <c r="DB67" s="2148"/>
      <c r="DC67" s="2148"/>
      <c r="DD67" s="2148"/>
      <c r="DE67" s="2148"/>
      <c r="DF67" s="2148"/>
      <c r="DG67" s="2148"/>
      <c r="DH67" s="2148"/>
      <c r="DI67" s="2148"/>
      <c r="DJ67" s="2148"/>
      <c r="DK67" s="2148"/>
      <c r="DL67" s="2148"/>
      <c r="DM67" s="2148"/>
      <c r="DN67" s="2148"/>
      <c r="DO67" s="2148"/>
      <c r="DP67" s="2148"/>
      <c r="DQ67" s="2148"/>
      <c r="DR67" s="2148"/>
      <c r="DS67" s="2148"/>
      <c r="DT67" s="2148"/>
      <c r="DU67" s="2148"/>
      <c r="DV67" s="2148"/>
      <c r="DW67" s="2148"/>
      <c r="DX67" s="2148"/>
      <c r="DY67" s="2148"/>
      <c r="DZ67" s="2148"/>
      <c r="EA67" s="2148"/>
      <c r="EB67" s="2148"/>
      <c r="EC67" s="2148"/>
      <c r="ED67" s="2148"/>
      <c r="EE67" s="2148"/>
      <c r="EF67" s="2148"/>
      <c r="EG67" s="2148"/>
      <c r="EH67" s="2148"/>
      <c r="EI67" s="2148"/>
      <c r="EJ67" s="2148"/>
      <c r="EK67" s="2148"/>
      <c r="EL67" s="2148"/>
      <c r="EM67" s="2148"/>
      <c r="EN67" s="2148"/>
      <c r="EO67" s="2148"/>
      <c r="EP67" s="2148"/>
      <c r="EQ67" s="2148"/>
      <c r="ER67" s="2148"/>
      <c r="ES67" s="2148"/>
      <c r="ET67" s="2148"/>
      <c r="EU67" s="2148"/>
      <c r="EV67" s="2148"/>
      <c r="EW67" s="2148"/>
      <c r="EX67" s="2148"/>
    </row>
    <row r="68" spans="3:154" s="2148" customFormat="1" ht="50.25" customHeight="1">
      <c r="C68" s="2175" t="s">
        <v>1802</v>
      </c>
      <c r="D68" s="2173" t="s">
        <v>1801</v>
      </c>
      <c r="E68" s="2170">
        <v>0</v>
      </c>
      <c r="F68" s="2170">
        <v>1.6220305708803955</v>
      </c>
      <c r="G68" s="2170">
        <v>-1.6220305708803955</v>
      </c>
      <c r="H68" s="2170">
        <v>0</v>
      </c>
      <c r="I68" s="2170">
        <v>0.16697760472850187</v>
      </c>
      <c r="J68" s="2170">
        <v>-0.16697760472850187</v>
      </c>
      <c r="K68" s="2170">
        <v>0</v>
      </c>
      <c r="L68" s="2170">
        <v>-5.7004844783254904E-2</v>
      </c>
      <c r="M68" s="2170">
        <v>5.7004844783254904E-2</v>
      </c>
      <c r="N68" s="2169">
        <v>-89.705643794501924</v>
      </c>
      <c r="O68" s="2168" t="s">
        <v>95</v>
      </c>
    </row>
    <row r="69" spans="3:154" s="2155" customFormat="1" ht="30.75" customHeight="1">
      <c r="C69" s="2175">
        <v>3.4</v>
      </c>
      <c r="D69" s="2179" t="s">
        <v>1800</v>
      </c>
      <c r="E69" s="2178">
        <v>-502.94504437522261</v>
      </c>
      <c r="F69" s="2178">
        <v>0</v>
      </c>
      <c r="G69" s="2178">
        <v>-502.94504437522261</v>
      </c>
      <c r="H69" s="2178">
        <v>2632.9301811195837</v>
      </c>
      <c r="I69" s="2178">
        <v>0</v>
      </c>
      <c r="J69" s="2178">
        <v>2632.9301811195837</v>
      </c>
      <c r="K69" s="2178">
        <v>-34.870761415359965</v>
      </c>
      <c r="L69" s="2178">
        <v>0</v>
      </c>
      <c r="M69" s="2178">
        <v>-34.870761415359965</v>
      </c>
      <c r="N69" s="2177" t="s">
        <v>95</v>
      </c>
      <c r="O69" s="2176" t="s">
        <v>95</v>
      </c>
      <c r="P69" s="2148"/>
      <c r="Q69" s="2148"/>
      <c r="R69" s="2148"/>
      <c r="S69" s="2148"/>
      <c r="T69" s="2148"/>
      <c r="U69" s="2148"/>
      <c r="V69" s="2148"/>
      <c r="W69" s="2148"/>
      <c r="X69" s="2148"/>
      <c r="Y69" s="2148"/>
      <c r="Z69" s="2148"/>
      <c r="AA69" s="2148"/>
      <c r="AB69" s="2148"/>
      <c r="AC69" s="2148"/>
      <c r="AD69" s="2148"/>
      <c r="AE69" s="2148"/>
      <c r="AF69" s="2148"/>
      <c r="AG69" s="2148"/>
      <c r="AH69" s="2148"/>
      <c r="AI69" s="2148"/>
      <c r="AJ69" s="2148"/>
      <c r="AK69" s="2148"/>
      <c r="AL69" s="2148"/>
      <c r="AM69" s="2148"/>
      <c r="AN69" s="2148"/>
      <c r="AO69" s="2148"/>
      <c r="AP69" s="2148"/>
      <c r="AQ69" s="2148"/>
      <c r="AR69" s="2148"/>
      <c r="AS69" s="2148"/>
      <c r="AT69" s="2148"/>
      <c r="AU69" s="2148"/>
      <c r="AV69" s="2148"/>
      <c r="AW69" s="2148"/>
      <c r="AX69" s="2148"/>
      <c r="AY69" s="2148"/>
      <c r="AZ69" s="2148"/>
      <c r="BA69" s="2148"/>
      <c r="BB69" s="2148"/>
      <c r="BC69" s="2148"/>
      <c r="BD69" s="2148"/>
      <c r="BE69" s="2148"/>
      <c r="BF69" s="2148"/>
      <c r="BG69" s="2148"/>
      <c r="BH69" s="2148"/>
      <c r="BI69" s="2148"/>
      <c r="BJ69" s="2148"/>
      <c r="BK69" s="2148"/>
      <c r="BL69" s="2148"/>
      <c r="BM69" s="2148"/>
      <c r="BN69" s="2148"/>
      <c r="BO69" s="2148"/>
      <c r="BP69" s="2148"/>
      <c r="BQ69" s="2148"/>
      <c r="BR69" s="2148"/>
      <c r="BS69" s="2148"/>
      <c r="BT69" s="2148"/>
      <c r="BU69" s="2148"/>
      <c r="BV69" s="2148"/>
      <c r="BW69" s="2148"/>
      <c r="BX69" s="2148"/>
      <c r="BY69" s="2148"/>
      <c r="BZ69" s="2148"/>
      <c r="CA69" s="2148"/>
      <c r="CB69" s="2148"/>
      <c r="CC69" s="2148"/>
      <c r="CD69" s="2148"/>
      <c r="CE69" s="2148"/>
      <c r="CF69" s="2148"/>
      <c r="CG69" s="2148"/>
      <c r="CH69" s="2148"/>
      <c r="CI69" s="2148"/>
      <c r="CJ69" s="2148"/>
      <c r="CK69" s="2148"/>
      <c r="CL69" s="2148"/>
      <c r="CM69" s="2148"/>
      <c r="CN69" s="2148"/>
      <c r="CO69" s="2148"/>
      <c r="CP69" s="2148"/>
      <c r="CQ69" s="2148"/>
      <c r="CR69" s="2148"/>
      <c r="CS69" s="2148"/>
      <c r="CT69" s="2148"/>
      <c r="CU69" s="2148"/>
      <c r="CV69" s="2148"/>
      <c r="CW69" s="2148"/>
      <c r="CX69" s="2148"/>
      <c r="CY69" s="2148"/>
      <c r="CZ69" s="2148"/>
      <c r="DA69" s="2148"/>
      <c r="DB69" s="2148"/>
      <c r="DC69" s="2148"/>
      <c r="DD69" s="2148"/>
      <c r="DE69" s="2148"/>
      <c r="DF69" s="2148"/>
      <c r="DG69" s="2148"/>
      <c r="DH69" s="2148"/>
      <c r="DI69" s="2148"/>
      <c r="DJ69" s="2148"/>
      <c r="DK69" s="2148"/>
      <c r="DL69" s="2148"/>
      <c r="DM69" s="2148"/>
      <c r="DN69" s="2148"/>
      <c r="DO69" s="2148"/>
      <c r="DP69" s="2148"/>
      <c r="DQ69" s="2148"/>
      <c r="DR69" s="2148"/>
      <c r="DS69" s="2148"/>
      <c r="DT69" s="2148"/>
      <c r="DU69" s="2148"/>
      <c r="DV69" s="2148"/>
      <c r="DW69" s="2148"/>
      <c r="DX69" s="2148"/>
      <c r="DY69" s="2148"/>
      <c r="DZ69" s="2148"/>
      <c r="EA69" s="2148"/>
      <c r="EB69" s="2148"/>
      <c r="EC69" s="2148"/>
      <c r="ED69" s="2148"/>
      <c r="EE69" s="2148"/>
      <c r="EF69" s="2148"/>
      <c r="EG69" s="2148"/>
      <c r="EH69" s="2148"/>
      <c r="EI69" s="2148"/>
      <c r="EJ69" s="2148"/>
      <c r="EK69" s="2148"/>
      <c r="EL69" s="2148"/>
      <c r="EM69" s="2148"/>
      <c r="EN69" s="2148"/>
      <c r="EO69" s="2148"/>
      <c r="EP69" s="2148"/>
      <c r="EQ69" s="2148"/>
      <c r="ER69" s="2148"/>
      <c r="ES69" s="2148"/>
      <c r="ET69" s="2148"/>
      <c r="EU69" s="2148"/>
      <c r="EV69" s="2148"/>
      <c r="EW69" s="2148"/>
      <c r="EX69" s="2148"/>
    </row>
    <row r="70" spans="3:154" s="2148" customFormat="1" ht="26.25" customHeight="1">
      <c r="C70" s="2175" t="s">
        <v>1799</v>
      </c>
      <c r="D70" s="2174" t="s">
        <v>1798</v>
      </c>
      <c r="E70" s="2170">
        <v>33.425220286220593</v>
      </c>
      <c r="F70" s="2170">
        <v>0</v>
      </c>
      <c r="G70" s="2170">
        <v>33.425220286220593</v>
      </c>
      <c r="H70" s="2170">
        <v>86.678097715174133</v>
      </c>
      <c r="I70" s="2170">
        <v>0</v>
      </c>
      <c r="J70" s="2170">
        <v>86.678097715174133</v>
      </c>
      <c r="K70" s="2170">
        <v>82.795778230178684</v>
      </c>
      <c r="L70" s="2170">
        <v>0</v>
      </c>
      <c r="M70" s="2170">
        <v>82.795778230178684</v>
      </c>
      <c r="N70" s="2169">
        <v>159.3194509204381</v>
      </c>
      <c r="O70" s="2168">
        <v>-4.4790086392445083</v>
      </c>
    </row>
    <row r="71" spans="3:154" s="2148" customFormat="1" ht="26.25" customHeight="1">
      <c r="C71" s="2175" t="s">
        <v>1797</v>
      </c>
      <c r="D71" s="2174" t="s">
        <v>1796</v>
      </c>
      <c r="E71" s="2170">
        <v>1.6220305708803955</v>
      </c>
      <c r="F71" s="2170">
        <v>0</v>
      </c>
      <c r="G71" s="2170">
        <v>1.6220305708803955</v>
      </c>
      <c r="H71" s="2170">
        <v>0.16697760472850187</v>
      </c>
      <c r="I71" s="2170">
        <v>0</v>
      </c>
      <c r="J71" s="2170">
        <v>0.16697760472850187</v>
      </c>
      <c r="K71" s="2170">
        <v>-5.7004844783254904E-2</v>
      </c>
      <c r="L71" s="2170">
        <v>0</v>
      </c>
      <c r="M71" s="2170">
        <v>-5.7004844783254904E-2</v>
      </c>
      <c r="N71" s="2169">
        <v>-89.705643794501924</v>
      </c>
      <c r="O71" s="2168" t="s">
        <v>95</v>
      </c>
    </row>
    <row r="72" spans="3:154" s="2148" customFormat="1" ht="26.25" customHeight="1">
      <c r="C72" s="2175" t="s">
        <v>1795</v>
      </c>
      <c r="D72" s="2174" t="s">
        <v>1794</v>
      </c>
      <c r="E72" s="2170">
        <v>-2.3475885166808667E-5</v>
      </c>
      <c r="F72" s="2170">
        <v>0</v>
      </c>
      <c r="G72" s="2170">
        <v>-2.3475885166808667E-5</v>
      </c>
      <c r="H72" s="2170">
        <v>-1.4803715282166442E-6</v>
      </c>
      <c r="I72" s="2170">
        <v>0</v>
      </c>
      <c r="J72" s="2170">
        <v>-1.4803715282166442E-6</v>
      </c>
      <c r="K72" s="2170">
        <v>0</v>
      </c>
      <c r="L72" s="2170">
        <v>0</v>
      </c>
      <c r="M72" s="2170">
        <v>0</v>
      </c>
      <c r="N72" s="2169">
        <v>-93.6940757816039</v>
      </c>
      <c r="O72" s="2168" t="s">
        <v>95</v>
      </c>
    </row>
    <row r="73" spans="3:154" s="2148" customFormat="1" ht="26.25" customHeight="1">
      <c r="C73" s="2175" t="s">
        <v>1793</v>
      </c>
      <c r="D73" s="2174" t="s">
        <v>1792</v>
      </c>
      <c r="E73" s="2170">
        <v>-537.9922717564383</v>
      </c>
      <c r="F73" s="2170">
        <v>0</v>
      </c>
      <c r="G73" s="2170">
        <v>-537.9922717564383</v>
      </c>
      <c r="H73" s="2170">
        <v>2546.0851072800529</v>
      </c>
      <c r="I73" s="2170">
        <v>0</v>
      </c>
      <c r="J73" s="2170">
        <v>2546.0851072800529</v>
      </c>
      <c r="K73" s="2170">
        <v>-117.60953480075548</v>
      </c>
      <c r="L73" s="2170">
        <v>0</v>
      </c>
      <c r="M73" s="2170">
        <v>-117.60953480075548</v>
      </c>
      <c r="N73" s="2169" t="s">
        <v>95</v>
      </c>
      <c r="O73" s="2168" t="s">
        <v>95</v>
      </c>
    </row>
    <row r="74" spans="3:154" s="2148" customFormat="1" ht="26.25" customHeight="1">
      <c r="C74" s="2172" t="s">
        <v>1791</v>
      </c>
      <c r="D74" s="2173" t="s">
        <v>1743</v>
      </c>
      <c r="E74" s="2170">
        <v>-537.9922717564383</v>
      </c>
      <c r="F74" s="2170">
        <v>0</v>
      </c>
      <c r="G74" s="2170">
        <v>-537.9922717564383</v>
      </c>
      <c r="H74" s="2170">
        <v>2546.0851072800529</v>
      </c>
      <c r="I74" s="2170">
        <v>0</v>
      </c>
      <c r="J74" s="2170">
        <v>2546.0851072800529</v>
      </c>
      <c r="K74" s="2170">
        <v>-117.60953480075548</v>
      </c>
      <c r="L74" s="2170">
        <v>0</v>
      </c>
      <c r="M74" s="2170">
        <v>-117.60953480075548</v>
      </c>
      <c r="N74" s="2169" t="s">
        <v>95</v>
      </c>
      <c r="O74" s="2168" t="s">
        <v>95</v>
      </c>
    </row>
    <row r="75" spans="3:154" s="2148" customFormat="1" ht="26.25" customHeight="1">
      <c r="C75" s="2172" t="s">
        <v>1790</v>
      </c>
      <c r="D75" s="2171" t="s">
        <v>1789</v>
      </c>
      <c r="E75" s="2170">
        <v>-747.01619002653069</v>
      </c>
      <c r="F75" s="2170">
        <v>0</v>
      </c>
      <c r="G75" s="2170">
        <v>-747.01619002653069</v>
      </c>
      <c r="H75" s="2170">
        <v>2214.3336898656326</v>
      </c>
      <c r="I75" s="2170">
        <v>0</v>
      </c>
      <c r="J75" s="2170">
        <v>2214.3336898656326</v>
      </c>
      <c r="K75" s="2170">
        <v>63.727593774967204</v>
      </c>
      <c r="L75" s="2170">
        <v>0</v>
      </c>
      <c r="M75" s="2170">
        <v>63.727593774967204</v>
      </c>
      <c r="N75" s="2169" t="s">
        <v>95</v>
      </c>
      <c r="O75" s="2168">
        <v>-97.12204199093253</v>
      </c>
    </row>
    <row r="76" spans="3:154" s="2148" customFormat="1" ht="50.25" customHeight="1">
      <c r="C76" s="2172" t="s">
        <v>1788</v>
      </c>
      <c r="D76" s="2171" t="s">
        <v>1787</v>
      </c>
      <c r="E76" s="2170">
        <v>209.02391827009245</v>
      </c>
      <c r="F76" s="2170">
        <v>0</v>
      </c>
      <c r="G76" s="2170">
        <v>209.02391827009245</v>
      </c>
      <c r="H76" s="2170">
        <v>331.7514174144203</v>
      </c>
      <c r="I76" s="2170">
        <v>0</v>
      </c>
      <c r="J76" s="2170">
        <v>331.7514174144203</v>
      </c>
      <c r="K76" s="2170">
        <v>-181.33712857572257</v>
      </c>
      <c r="L76" s="2170">
        <v>0</v>
      </c>
      <c r="M76" s="2170">
        <v>-181.33712857572257</v>
      </c>
      <c r="N76" s="2169">
        <v>58.714572073873498</v>
      </c>
      <c r="O76" s="2168" t="s">
        <v>95</v>
      </c>
    </row>
    <row r="77" spans="3:154" s="2155" customFormat="1" ht="26.25" customHeight="1" thickBot="1">
      <c r="C77" s="2167"/>
      <c r="D77" s="2166" t="s">
        <v>1786</v>
      </c>
      <c r="E77" s="2165"/>
      <c r="F77" s="2165"/>
      <c r="G77" s="2163">
        <v>862.86748435449908</v>
      </c>
      <c r="H77" s="2164"/>
      <c r="I77" s="2164"/>
      <c r="J77" s="2163">
        <v>498.86553582261263</v>
      </c>
      <c r="K77" s="2164"/>
      <c r="L77" s="2164"/>
      <c r="M77" s="2163">
        <v>721.16026137958295</v>
      </c>
      <c r="N77" s="2157">
        <v>-42.185150690223537</v>
      </c>
      <c r="O77" s="2162">
        <v>44.560048669310007</v>
      </c>
      <c r="P77" s="2148"/>
      <c r="Q77" s="2148"/>
      <c r="R77" s="2148"/>
      <c r="S77" s="2148"/>
      <c r="T77" s="2148"/>
      <c r="U77" s="2148"/>
      <c r="V77" s="2148"/>
      <c r="W77" s="2148"/>
      <c r="X77" s="2148"/>
      <c r="Y77" s="2148"/>
      <c r="Z77" s="2148"/>
      <c r="AA77" s="2148"/>
      <c r="AB77" s="2148"/>
      <c r="AC77" s="2148"/>
      <c r="AD77" s="2148"/>
      <c r="AE77" s="2148"/>
      <c r="AF77" s="2148"/>
      <c r="AG77" s="2148"/>
      <c r="AH77" s="2148"/>
      <c r="AI77" s="2148"/>
      <c r="AJ77" s="2148"/>
      <c r="AK77" s="2148"/>
      <c r="AL77" s="2148"/>
      <c r="AM77" s="2148"/>
      <c r="AN77" s="2148"/>
      <c r="AO77" s="2148"/>
      <c r="AP77" s="2148"/>
      <c r="AQ77" s="2148"/>
      <c r="AR77" s="2148"/>
      <c r="AS77" s="2148"/>
      <c r="AT77" s="2148"/>
      <c r="AU77" s="2148"/>
      <c r="AV77" s="2148"/>
      <c r="AW77" s="2148"/>
      <c r="AX77" s="2148"/>
      <c r="AY77" s="2148"/>
      <c r="AZ77" s="2148"/>
      <c r="BA77" s="2148"/>
      <c r="BB77" s="2148"/>
      <c r="BC77" s="2148"/>
      <c r="BD77" s="2148"/>
      <c r="BE77" s="2148"/>
      <c r="BF77" s="2148"/>
      <c r="BG77" s="2148"/>
      <c r="BH77" s="2148"/>
      <c r="BI77" s="2148"/>
      <c r="BJ77" s="2148"/>
      <c r="BK77" s="2148"/>
      <c r="BL77" s="2148"/>
      <c r="BM77" s="2148"/>
      <c r="BN77" s="2148"/>
      <c r="BO77" s="2148"/>
      <c r="BP77" s="2148"/>
      <c r="BQ77" s="2148"/>
      <c r="BR77" s="2148"/>
      <c r="BS77" s="2148"/>
      <c r="BT77" s="2148"/>
      <c r="BU77" s="2148"/>
      <c r="BV77" s="2148"/>
      <c r="BW77" s="2148"/>
      <c r="BX77" s="2148"/>
      <c r="BY77" s="2148"/>
      <c r="BZ77" s="2148"/>
      <c r="CA77" s="2148"/>
      <c r="CB77" s="2148"/>
      <c r="CC77" s="2148"/>
      <c r="CD77" s="2148"/>
      <c r="CE77" s="2148"/>
      <c r="CF77" s="2148"/>
      <c r="CG77" s="2148"/>
      <c r="CH77" s="2148"/>
      <c r="CI77" s="2148"/>
      <c r="CJ77" s="2148"/>
      <c r="CK77" s="2148"/>
      <c r="CL77" s="2148"/>
      <c r="CM77" s="2148"/>
      <c r="CN77" s="2148"/>
      <c r="CO77" s="2148"/>
      <c r="CP77" s="2148"/>
      <c r="CQ77" s="2148"/>
      <c r="CR77" s="2148"/>
      <c r="CS77" s="2148"/>
      <c r="CT77" s="2148"/>
      <c r="CU77" s="2148"/>
      <c r="CV77" s="2148"/>
      <c r="CW77" s="2148"/>
      <c r="CX77" s="2148"/>
      <c r="CY77" s="2148"/>
      <c r="CZ77" s="2148"/>
      <c r="DA77" s="2148"/>
      <c r="DB77" s="2148"/>
      <c r="DC77" s="2148"/>
      <c r="DD77" s="2148"/>
      <c r="DE77" s="2148"/>
      <c r="DF77" s="2148"/>
      <c r="DG77" s="2148"/>
      <c r="DH77" s="2148"/>
      <c r="DI77" s="2148"/>
      <c r="DJ77" s="2148"/>
      <c r="DK77" s="2148"/>
      <c r="DL77" s="2148"/>
      <c r="DM77" s="2148"/>
      <c r="DN77" s="2148"/>
      <c r="DO77" s="2148"/>
      <c r="DP77" s="2148"/>
      <c r="DQ77" s="2148"/>
      <c r="DR77" s="2148"/>
      <c r="DS77" s="2148"/>
      <c r="DT77" s="2148"/>
      <c r="DU77" s="2148"/>
      <c r="DV77" s="2148"/>
      <c r="DW77" s="2148"/>
      <c r="DX77" s="2148"/>
      <c r="DY77" s="2148"/>
      <c r="DZ77" s="2148"/>
      <c r="EA77" s="2148"/>
      <c r="EB77" s="2148"/>
      <c r="EC77" s="2148"/>
      <c r="ED77" s="2148"/>
      <c r="EE77" s="2148"/>
      <c r="EF77" s="2148"/>
      <c r="EG77" s="2148"/>
      <c r="EH77" s="2148"/>
      <c r="EI77" s="2148"/>
      <c r="EJ77" s="2148"/>
      <c r="EK77" s="2148"/>
      <c r="EL77" s="2148"/>
      <c r="EM77" s="2148"/>
      <c r="EN77" s="2148"/>
      <c r="EO77" s="2148"/>
      <c r="EP77" s="2148"/>
      <c r="EQ77" s="2148"/>
      <c r="ER77" s="2148"/>
      <c r="ES77" s="2148"/>
      <c r="ET77" s="2148"/>
      <c r="EU77" s="2148"/>
      <c r="EV77" s="2148"/>
      <c r="EW77" s="2148"/>
      <c r="EX77" s="2148"/>
    </row>
    <row r="78" spans="3:154" s="2155" customFormat="1" ht="26.25" customHeight="1" thickBot="1">
      <c r="C78" s="2161"/>
      <c r="D78" s="2160" t="s">
        <v>1785</v>
      </c>
      <c r="E78" s="2159"/>
      <c r="F78" s="2159"/>
      <c r="G78" s="2158">
        <v>-590.94228783347489</v>
      </c>
      <c r="H78" s="2159"/>
      <c r="I78" s="2159"/>
      <c r="J78" s="2158">
        <v>2349.9834299340005</v>
      </c>
      <c r="K78" s="2159"/>
      <c r="L78" s="2159"/>
      <c r="M78" s="2158">
        <v>-3.0582131125523411</v>
      </c>
      <c r="N78" s="2157" t="s">
        <v>95</v>
      </c>
      <c r="O78" s="2256" t="s">
        <v>95</v>
      </c>
      <c r="P78" s="2148"/>
      <c r="Q78" s="2148"/>
      <c r="R78" s="2148"/>
      <c r="S78" s="2148"/>
      <c r="T78" s="2148"/>
      <c r="U78" s="2148"/>
      <c r="V78" s="2148"/>
      <c r="W78" s="2148"/>
      <c r="X78" s="2148"/>
      <c r="Y78" s="2148"/>
      <c r="Z78" s="2148"/>
      <c r="AA78" s="2148"/>
      <c r="AB78" s="2148"/>
      <c r="AC78" s="2148"/>
      <c r="AD78" s="2148"/>
      <c r="AE78" s="2148"/>
      <c r="AF78" s="2148"/>
      <c r="AG78" s="2148"/>
      <c r="AH78" s="2148"/>
      <c r="AI78" s="2148"/>
      <c r="AJ78" s="2148"/>
      <c r="AK78" s="2148"/>
      <c r="AL78" s="2148"/>
      <c r="AM78" s="2148"/>
      <c r="AN78" s="2148"/>
      <c r="AO78" s="2148"/>
      <c r="AP78" s="2148"/>
      <c r="AQ78" s="2148"/>
      <c r="AR78" s="2148"/>
      <c r="AS78" s="2148"/>
      <c r="AT78" s="2148"/>
      <c r="AU78" s="2148"/>
      <c r="AV78" s="2148"/>
      <c r="AW78" s="2148"/>
      <c r="AX78" s="2148"/>
      <c r="AY78" s="2148"/>
      <c r="AZ78" s="2148"/>
      <c r="BA78" s="2148"/>
      <c r="BB78" s="2148"/>
      <c r="BC78" s="2148"/>
      <c r="BD78" s="2148"/>
      <c r="BE78" s="2148"/>
      <c r="BF78" s="2148"/>
      <c r="BG78" s="2148"/>
      <c r="BH78" s="2148"/>
      <c r="BI78" s="2148"/>
      <c r="BJ78" s="2148"/>
      <c r="BK78" s="2148"/>
      <c r="BL78" s="2148"/>
      <c r="BM78" s="2148"/>
      <c r="BN78" s="2148"/>
      <c r="BO78" s="2148"/>
      <c r="BP78" s="2148"/>
      <c r="BQ78" s="2148"/>
      <c r="BR78" s="2148"/>
      <c r="BS78" s="2148"/>
      <c r="BT78" s="2148"/>
      <c r="BU78" s="2148"/>
      <c r="BV78" s="2148"/>
      <c r="BW78" s="2148"/>
      <c r="BX78" s="2148"/>
      <c r="BY78" s="2148"/>
      <c r="BZ78" s="2148"/>
      <c r="CA78" s="2148"/>
      <c r="CB78" s="2148"/>
      <c r="CC78" s="2148"/>
      <c r="CD78" s="2148"/>
      <c r="CE78" s="2148"/>
      <c r="CF78" s="2148"/>
      <c r="CG78" s="2148"/>
      <c r="CH78" s="2148"/>
      <c r="CI78" s="2148"/>
      <c r="CJ78" s="2148"/>
      <c r="CK78" s="2148"/>
      <c r="CL78" s="2148"/>
      <c r="CM78" s="2148"/>
      <c r="CN78" s="2148"/>
      <c r="CO78" s="2148"/>
      <c r="CP78" s="2148"/>
      <c r="CQ78" s="2148"/>
      <c r="CR78" s="2148"/>
      <c r="CS78" s="2148"/>
      <c r="CT78" s="2148"/>
      <c r="CU78" s="2148"/>
      <c r="CV78" s="2148"/>
      <c r="CW78" s="2148"/>
      <c r="CX78" s="2148"/>
      <c r="CY78" s="2148"/>
      <c r="CZ78" s="2148"/>
      <c r="DA78" s="2148"/>
      <c r="DB78" s="2148"/>
      <c r="DC78" s="2148"/>
      <c r="DD78" s="2148"/>
      <c r="DE78" s="2148"/>
      <c r="DF78" s="2148"/>
      <c r="DG78" s="2148"/>
      <c r="DH78" s="2148"/>
      <c r="DI78" s="2148"/>
      <c r="DJ78" s="2148"/>
      <c r="DK78" s="2148"/>
      <c r="DL78" s="2148"/>
      <c r="DM78" s="2148"/>
      <c r="DN78" s="2148"/>
      <c r="DO78" s="2148"/>
      <c r="DP78" s="2148"/>
      <c r="DQ78" s="2148"/>
      <c r="DR78" s="2148"/>
      <c r="DS78" s="2148"/>
      <c r="DT78" s="2148"/>
      <c r="DU78" s="2148"/>
      <c r="DV78" s="2148"/>
      <c r="DW78" s="2148"/>
      <c r="DX78" s="2148"/>
      <c r="DY78" s="2148"/>
      <c r="DZ78" s="2148"/>
      <c r="EA78" s="2148"/>
      <c r="EB78" s="2148"/>
      <c r="EC78" s="2148"/>
      <c r="ED78" s="2148"/>
      <c r="EE78" s="2148"/>
      <c r="EF78" s="2148"/>
      <c r="EG78" s="2148"/>
      <c r="EH78" s="2148"/>
      <c r="EI78" s="2148"/>
      <c r="EJ78" s="2148"/>
      <c r="EK78" s="2148"/>
      <c r="EL78" s="2148"/>
      <c r="EM78" s="2148"/>
      <c r="EN78" s="2148"/>
      <c r="EO78" s="2148"/>
      <c r="EP78" s="2148"/>
      <c r="EQ78" s="2148"/>
      <c r="ER78" s="2148"/>
      <c r="ES78" s="2148"/>
      <c r="ET78" s="2148"/>
      <c r="EU78" s="2148"/>
      <c r="EV78" s="2148"/>
      <c r="EW78" s="2148"/>
      <c r="EX78" s="2148"/>
    </row>
    <row r="79" spans="3:154">
      <c r="C79" s="2147"/>
      <c r="G79" s="2154"/>
      <c r="J79" s="2154"/>
      <c r="M79" s="2154"/>
    </row>
    <row r="80" spans="3:154" ht="20.25">
      <c r="C80" s="2255" t="s">
        <v>1908</v>
      </c>
      <c r="G80" s="2154"/>
      <c r="J80" s="2154"/>
      <c r="M80" s="2154"/>
    </row>
    <row r="81" spans="3:13">
      <c r="C81" s="2147"/>
      <c r="G81" s="2148"/>
      <c r="J81" s="2154"/>
      <c r="M81" s="2154"/>
    </row>
    <row r="84" spans="3:13">
      <c r="C84" s="2147"/>
      <c r="E84" s="2153"/>
      <c r="F84" s="2153"/>
      <c r="G84" s="2152"/>
      <c r="H84" s="2153"/>
      <c r="I84" s="2153"/>
      <c r="J84" s="2152"/>
      <c r="K84" s="2153"/>
      <c r="L84" s="2153"/>
      <c r="M84" s="2152"/>
    </row>
    <row r="86" spans="3:13">
      <c r="C86" s="2147"/>
      <c r="E86" s="2153"/>
      <c r="F86" s="2153"/>
      <c r="G86" s="2152"/>
      <c r="H86" s="2153"/>
      <c r="I86" s="2153"/>
      <c r="J86" s="2152"/>
      <c r="K86" s="2153"/>
      <c r="L86" s="2153"/>
      <c r="M86" s="2152"/>
    </row>
    <row r="87" spans="3:13">
      <c r="C87" s="2147"/>
      <c r="E87" s="2153"/>
      <c r="F87" s="2153"/>
      <c r="G87" s="2152"/>
      <c r="H87" s="2153"/>
      <c r="I87" s="2153"/>
      <c r="J87" s="2152"/>
      <c r="K87" s="2153"/>
      <c r="L87" s="2153"/>
      <c r="M87" s="2152"/>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0"/>
  <sheetViews>
    <sheetView showGridLines="0" zoomScaleSheetLayoutView="100" workbookViewId="0">
      <selection activeCell="L29" sqref="L29"/>
    </sheetView>
  </sheetViews>
  <sheetFormatPr defaultColWidth="9.5703125" defaultRowHeight="15.75"/>
  <cols>
    <col min="1" max="1" width="4.85546875" style="2260" customWidth="1"/>
    <col min="2" max="2" width="7.140625" style="2260" customWidth="1"/>
    <col min="3" max="3" width="35.28515625" style="2260" customWidth="1"/>
    <col min="4" max="6" width="13.140625" style="2260" customWidth="1"/>
    <col min="7" max="8" width="11" style="2260" customWidth="1"/>
    <col min="9" max="9" width="13.85546875" style="2260" bestFit="1" customWidth="1"/>
    <col min="10" max="11" width="10.7109375" style="2260" bestFit="1" customWidth="1"/>
    <col min="12" max="12" width="9.5703125" style="2260"/>
    <col min="13" max="13" width="11.140625" style="2260" bestFit="1" customWidth="1"/>
    <col min="14" max="230" width="9.5703125" style="2260"/>
    <col min="231" max="232" width="4.85546875" style="2260" customWidth="1"/>
    <col min="233" max="233" width="9.5703125" style="2260"/>
    <col min="234" max="234" width="6.42578125" style="2260" customWidth="1"/>
    <col min="235" max="235" width="24.140625" style="2260" customWidth="1"/>
    <col min="236" max="236" width="11.85546875" style="2260" customWidth="1"/>
    <col min="237" max="237" width="10.42578125" style="2260" customWidth="1"/>
    <col min="238" max="238" width="12" style="2260" customWidth="1"/>
    <col min="239" max="486" width="9.5703125" style="2260"/>
    <col min="487" max="488" width="4.85546875" style="2260" customWidth="1"/>
    <col min="489" max="489" width="9.5703125" style="2260"/>
    <col min="490" max="490" width="6.42578125" style="2260" customWidth="1"/>
    <col min="491" max="491" width="24.140625" style="2260" customWidth="1"/>
    <col min="492" max="492" width="11.85546875" style="2260" customWidth="1"/>
    <col min="493" max="493" width="10.42578125" style="2260" customWidth="1"/>
    <col min="494" max="494" width="12" style="2260" customWidth="1"/>
    <col min="495" max="742" width="9.5703125" style="2260"/>
    <col min="743" max="744" width="4.85546875" style="2260" customWidth="1"/>
    <col min="745" max="745" width="9.5703125" style="2260"/>
    <col min="746" max="746" width="6.42578125" style="2260" customWidth="1"/>
    <col min="747" max="747" width="24.140625" style="2260" customWidth="1"/>
    <col min="748" max="748" width="11.85546875" style="2260" customWidth="1"/>
    <col min="749" max="749" width="10.42578125" style="2260" customWidth="1"/>
    <col min="750" max="750" width="12" style="2260" customWidth="1"/>
    <col min="751" max="998" width="9.5703125" style="2260"/>
    <col min="999" max="1000" width="4.85546875" style="2260" customWidth="1"/>
    <col min="1001" max="1001" width="9.5703125" style="2260"/>
    <col min="1002" max="1002" width="6.42578125" style="2260" customWidth="1"/>
    <col min="1003" max="1003" width="24.140625" style="2260" customWidth="1"/>
    <col min="1004" max="1004" width="11.85546875" style="2260" customWidth="1"/>
    <col min="1005" max="1005" width="10.42578125" style="2260" customWidth="1"/>
    <col min="1006" max="1006" width="12" style="2260" customWidth="1"/>
    <col min="1007" max="1254" width="9.5703125" style="2260"/>
    <col min="1255" max="1256" width="4.85546875" style="2260" customWidth="1"/>
    <col min="1257" max="1257" width="9.5703125" style="2260"/>
    <col min="1258" max="1258" width="6.42578125" style="2260" customWidth="1"/>
    <col min="1259" max="1259" width="24.140625" style="2260" customWidth="1"/>
    <col min="1260" max="1260" width="11.85546875" style="2260" customWidth="1"/>
    <col min="1261" max="1261" width="10.42578125" style="2260" customWidth="1"/>
    <col min="1262" max="1262" width="12" style="2260" customWidth="1"/>
    <col min="1263" max="1510" width="9.5703125" style="2260"/>
    <col min="1511" max="1512" width="4.85546875" style="2260" customWidth="1"/>
    <col min="1513" max="1513" width="9.5703125" style="2260"/>
    <col min="1514" max="1514" width="6.42578125" style="2260" customWidth="1"/>
    <col min="1515" max="1515" width="24.140625" style="2260" customWidth="1"/>
    <col min="1516" max="1516" width="11.85546875" style="2260" customWidth="1"/>
    <col min="1517" max="1517" width="10.42578125" style="2260" customWidth="1"/>
    <col min="1518" max="1518" width="12" style="2260" customWidth="1"/>
    <col min="1519" max="1766" width="9.5703125" style="2260"/>
    <col min="1767" max="1768" width="4.85546875" style="2260" customWidth="1"/>
    <col min="1769" max="1769" width="9.5703125" style="2260"/>
    <col min="1770" max="1770" width="6.42578125" style="2260" customWidth="1"/>
    <col min="1771" max="1771" width="24.140625" style="2260" customWidth="1"/>
    <col min="1772" max="1772" width="11.85546875" style="2260" customWidth="1"/>
    <col min="1773" max="1773" width="10.42578125" style="2260" customWidth="1"/>
    <col min="1774" max="1774" width="12" style="2260" customWidth="1"/>
    <col min="1775" max="2022" width="9.5703125" style="2260"/>
    <col min="2023" max="2024" width="4.85546875" style="2260" customWidth="1"/>
    <col min="2025" max="2025" width="9.5703125" style="2260"/>
    <col min="2026" max="2026" width="6.42578125" style="2260" customWidth="1"/>
    <col min="2027" max="2027" width="24.140625" style="2260" customWidth="1"/>
    <col min="2028" max="2028" width="11.85546875" style="2260" customWidth="1"/>
    <col min="2029" max="2029" width="10.42578125" style="2260" customWidth="1"/>
    <col min="2030" max="2030" width="12" style="2260" customWidth="1"/>
    <col min="2031" max="2278" width="9.5703125" style="2260"/>
    <col min="2279" max="2280" width="4.85546875" style="2260" customWidth="1"/>
    <col min="2281" max="2281" width="9.5703125" style="2260"/>
    <col min="2282" max="2282" width="6.42578125" style="2260" customWidth="1"/>
    <col min="2283" max="2283" width="24.140625" style="2260" customWidth="1"/>
    <col min="2284" max="2284" width="11.85546875" style="2260" customWidth="1"/>
    <col min="2285" max="2285" width="10.42578125" style="2260" customWidth="1"/>
    <col min="2286" max="2286" width="12" style="2260" customWidth="1"/>
    <col min="2287" max="2534" width="9.5703125" style="2260"/>
    <col min="2535" max="2536" width="4.85546875" style="2260" customWidth="1"/>
    <col min="2537" max="2537" width="9.5703125" style="2260"/>
    <col min="2538" max="2538" width="6.42578125" style="2260" customWidth="1"/>
    <col min="2539" max="2539" width="24.140625" style="2260" customWidth="1"/>
    <col min="2540" max="2540" width="11.85546875" style="2260" customWidth="1"/>
    <col min="2541" max="2541" width="10.42578125" style="2260" customWidth="1"/>
    <col min="2542" max="2542" width="12" style="2260" customWidth="1"/>
    <col min="2543" max="2790" width="9.5703125" style="2260"/>
    <col min="2791" max="2792" width="4.85546875" style="2260" customWidth="1"/>
    <col min="2793" max="2793" width="9.5703125" style="2260"/>
    <col min="2794" max="2794" width="6.42578125" style="2260" customWidth="1"/>
    <col min="2795" max="2795" width="24.140625" style="2260" customWidth="1"/>
    <col min="2796" max="2796" width="11.85546875" style="2260" customWidth="1"/>
    <col min="2797" max="2797" width="10.42578125" style="2260" customWidth="1"/>
    <col min="2798" max="2798" width="12" style="2260" customWidth="1"/>
    <col min="2799" max="3046" width="9.5703125" style="2260"/>
    <col min="3047" max="3048" width="4.85546875" style="2260" customWidth="1"/>
    <col min="3049" max="3049" width="9.5703125" style="2260"/>
    <col min="3050" max="3050" width="6.42578125" style="2260" customWidth="1"/>
    <col min="3051" max="3051" width="24.140625" style="2260" customWidth="1"/>
    <col min="3052" max="3052" width="11.85546875" style="2260" customWidth="1"/>
    <col min="3053" max="3053" width="10.42578125" style="2260" customWidth="1"/>
    <col min="3054" max="3054" width="12" style="2260" customWidth="1"/>
    <col min="3055" max="3302" width="9.5703125" style="2260"/>
    <col min="3303" max="3304" width="4.85546875" style="2260" customWidth="1"/>
    <col min="3305" max="3305" width="9.5703125" style="2260"/>
    <col min="3306" max="3306" width="6.42578125" style="2260" customWidth="1"/>
    <col min="3307" max="3307" width="24.140625" style="2260" customWidth="1"/>
    <col min="3308" max="3308" width="11.85546875" style="2260" customWidth="1"/>
    <col min="3309" max="3309" width="10.42578125" style="2260" customWidth="1"/>
    <col min="3310" max="3310" width="12" style="2260" customWidth="1"/>
    <col min="3311" max="3558" width="9.5703125" style="2260"/>
    <col min="3559" max="3560" width="4.85546875" style="2260" customWidth="1"/>
    <col min="3561" max="3561" width="9.5703125" style="2260"/>
    <col min="3562" max="3562" width="6.42578125" style="2260" customWidth="1"/>
    <col min="3563" max="3563" width="24.140625" style="2260" customWidth="1"/>
    <col min="3564" max="3564" width="11.85546875" style="2260" customWidth="1"/>
    <col min="3565" max="3565" width="10.42578125" style="2260" customWidth="1"/>
    <col min="3566" max="3566" width="12" style="2260" customWidth="1"/>
    <col min="3567" max="3814" width="9.5703125" style="2260"/>
    <col min="3815" max="3816" width="4.85546875" style="2260" customWidth="1"/>
    <col min="3817" max="3817" width="9.5703125" style="2260"/>
    <col min="3818" max="3818" width="6.42578125" style="2260" customWidth="1"/>
    <col min="3819" max="3819" width="24.140625" style="2260" customWidth="1"/>
    <col min="3820" max="3820" width="11.85546875" style="2260" customWidth="1"/>
    <col min="3821" max="3821" width="10.42578125" style="2260" customWidth="1"/>
    <col min="3822" max="3822" width="12" style="2260" customWidth="1"/>
    <col min="3823" max="4070" width="9.5703125" style="2260"/>
    <col min="4071" max="4072" width="4.85546875" style="2260" customWidth="1"/>
    <col min="4073" max="4073" width="9.5703125" style="2260"/>
    <col min="4074" max="4074" width="6.42578125" style="2260" customWidth="1"/>
    <col min="4075" max="4075" width="24.140625" style="2260" customWidth="1"/>
    <col min="4076" max="4076" width="11.85546875" style="2260" customWidth="1"/>
    <col min="4077" max="4077" width="10.42578125" style="2260" customWidth="1"/>
    <col min="4078" max="4078" width="12" style="2260" customWidth="1"/>
    <col min="4079" max="4326" width="9.5703125" style="2260"/>
    <col min="4327" max="4328" width="4.85546875" style="2260" customWidth="1"/>
    <col min="4329" max="4329" width="9.5703125" style="2260"/>
    <col min="4330" max="4330" width="6.42578125" style="2260" customWidth="1"/>
    <col min="4331" max="4331" width="24.140625" style="2260" customWidth="1"/>
    <col min="4332" max="4332" width="11.85546875" style="2260" customWidth="1"/>
    <col min="4333" max="4333" width="10.42578125" style="2260" customWidth="1"/>
    <col min="4334" max="4334" width="12" style="2260" customWidth="1"/>
    <col min="4335" max="4582" width="9.5703125" style="2260"/>
    <col min="4583" max="4584" width="4.85546875" style="2260" customWidth="1"/>
    <col min="4585" max="4585" width="9.5703125" style="2260"/>
    <col min="4586" max="4586" width="6.42578125" style="2260" customWidth="1"/>
    <col min="4587" max="4587" width="24.140625" style="2260" customWidth="1"/>
    <col min="4588" max="4588" width="11.85546875" style="2260" customWidth="1"/>
    <col min="4589" max="4589" width="10.42578125" style="2260" customWidth="1"/>
    <col min="4590" max="4590" width="12" style="2260" customWidth="1"/>
    <col min="4591" max="4838" width="9.5703125" style="2260"/>
    <col min="4839" max="4840" width="4.85546875" style="2260" customWidth="1"/>
    <col min="4841" max="4841" width="9.5703125" style="2260"/>
    <col min="4842" max="4842" width="6.42578125" style="2260" customWidth="1"/>
    <col min="4843" max="4843" width="24.140625" style="2260" customWidth="1"/>
    <col min="4844" max="4844" width="11.85546875" style="2260" customWidth="1"/>
    <col min="4845" max="4845" width="10.42578125" style="2260" customWidth="1"/>
    <col min="4846" max="4846" width="12" style="2260" customWidth="1"/>
    <col min="4847" max="5094" width="9.5703125" style="2260"/>
    <col min="5095" max="5096" width="4.85546875" style="2260" customWidth="1"/>
    <col min="5097" max="5097" width="9.5703125" style="2260"/>
    <col min="5098" max="5098" width="6.42578125" style="2260" customWidth="1"/>
    <col min="5099" max="5099" width="24.140625" style="2260" customWidth="1"/>
    <col min="5100" max="5100" width="11.85546875" style="2260" customWidth="1"/>
    <col min="5101" max="5101" width="10.42578125" style="2260" customWidth="1"/>
    <col min="5102" max="5102" width="12" style="2260" customWidth="1"/>
    <col min="5103" max="5350" width="9.5703125" style="2260"/>
    <col min="5351" max="5352" width="4.85546875" style="2260" customWidth="1"/>
    <col min="5353" max="5353" width="9.5703125" style="2260"/>
    <col min="5354" max="5354" width="6.42578125" style="2260" customWidth="1"/>
    <col min="5355" max="5355" width="24.140625" style="2260" customWidth="1"/>
    <col min="5356" max="5356" width="11.85546875" style="2260" customWidth="1"/>
    <col min="5357" max="5357" width="10.42578125" style="2260" customWidth="1"/>
    <col min="5358" max="5358" width="12" style="2260" customWidth="1"/>
    <col min="5359" max="5606" width="9.5703125" style="2260"/>
    <col min="5607" max="5608" width="4.85546875" style="2260" customWidth="1"/>
    <col min="5609" max="5609" width="9.5703125" style="2260"/>
    <col min="5610" max="5610" width="6.42578125" style="2260" customWidth="1"/>
    <col min="5611" max="5611" width="24.140625" style="2260" customWidth="1"/>
    <col min="5612" max="5612" width="11.85546875" style="2260" customWidth="1"/>
    <col min="5613" max="5613" width="10.42578125" style="2260" customWidth="1"/>
    <col min="5614" max="5614" width="12" style="2260" customWidth="1"/>
    <col min="5615" max="5862" width="9.5703125" style="2260"/>
    <col min="5863" max="5864" width="4.85546875" style="2260" customWidth="1"/>
    <col min="5865" max="5865" width="9.5703125" style="2260"/>
    <col min="5866" max="5866" width="6.42578125" style="2260" customWidth="1"/>
    <col min="5867" max="5867" width="24.140625" style="2260" customWidth="1"/>
    <col min="5868" max="5868" width="11.85546875" style="2260" customWidth="1"/>
    <col min="5869" max="5869" width="10.42578125" style="2260" customWidth="1"/>
    <col min="5870" max="5870" width="12" style="2260" customWidth="1"/>
    <col min="5871" max="6118" width="9.5703125" style="2260"/>
    <col min="6119" max="6120" width="4.85546875" style="2260" customWidth="1"/>
    <col min="6121" max="6121" width="9.5703125" style="2260"/>
    <col min="6122" max="6122" width="6.42578125" style="2260" customWidth="1"/>
    <col min="6123" max="6123" width="24.140625" style="2260" customWidth="1"/>
    <col min="6124" max="6124" width="11.85546875" style="2260" customWidth="1"/>
    <col min="6125" max="6125" width="10.42578125" style="2260" customWidth="1"/>
    <col min="6126" max="6126" width="12" style="2260" customWidth="1"/>
    <col min="6127" max="6374" width="9.5703125" style="2260"/>
    <col min="6375" max="6376" width="4.85546875" style="2260" customWidth="1"/>
    <col min="6377" max="6377" width="9.5703125" style="2260"/>
    <col min="6378" max="6378" width="6.42578125" style="2260" customWidth="1"/>
    <col min="6379" max="6379" width="24.140625" style="2260" customWidth="1"/>
    <col min="6380" max="6380" width="11.85546875" style="2260" customWidth="1"/>
    <col min="6381" max="6381" width="10.42578125" style="2260" customWidth="1"/>
    <col min="6382" max="6382" width="12" style="2260" customWidth="1"/>
    <col min="6383" max="6630" width="9.5703125" style="2260"/>
    <col min="6631" max="6632" width="4.85546875" style="2260" customWidth="1"/>
    <col min="6633" max="6633" width="9.5703125" style="2260"/>
    <col min="6634" max="6634" width="6.42578125" style="2260" customWidth="1"/>
    <col min="6635" max="6635" width="24.140625" style="2260" customWidth="1"/>
    <col min="6636" max="6636" width="11.85546875" style="2260" customWidth="1"/>
    <col min="6637" max="6637" width="10.42578125" style="2260" customWidth="1"/>
    <col min="6638" max="6638" width="12" style="2260" customWidth="1"/>
    <col min="6639" max="6886" width="9.5703125" style="2260"/>
    <col min="6887" max="6888" width="4.85546875" style="2260" customWidth="1"/>
    <col min="6889" max="6889" width="9.5703125" style="2260"/>
    <col min="6890" max="6890" width="6.42578125" style="2260" customWidth="1"/>
    <col min="6891" max="6891" width="24.140625" style="2260" customWidth="1"/>
    <col min="6892" max="6892" width="11.85546875" style="2260" customWidth="1"/>
    <col min="6893" max="6893" width="10.42578125" style="2260" customWidth="1"/>
    <col min="6894" max="6894" width="12" style="2260" customWidth="1"/>
    <col min="6895" max="7142" width="9.5703125" style="2260"/>
    <col min="7143" max="7144" width="4.85546875" style="2260" customWidth="1"/>
    <col min="7145" max="7145" width="9.5703125" style="2260"/>
    <col min="7146" max="7146" width="6.42578125" style="2260" customWidth="1"/>
    <col min="7147" max="7147" width="24.140625" style="2260" customWidth="1"/>
    <col min="7148" max="7148" width="11.85546875" style="2260" customWidth="1"/>
    <col min="7149" max="7149" width="10.42578125" style="2260" customWidth="1"/>
    <col min="7150" max="7150" width="12" style="2260" customWidth="1"/>
    <col min="7151" max="7398" width="9.5703125" style="2260"/>
    <col min="7399" max="7400" width="4.85546875" style="2260" customWidth="1"/>
    <col min="7401" max="7401" width="9.5703125" style="2260"/>
    <col min="7402" max="7402" width="6.42578125" style="2260" customWidth="1"/>
    <col min="7403" max="7403" width="24.140625" style="2260" customWidth="1"/>
    <col min="7404" max="7404" width="11.85546875" style="2260" customWidth="1"/>
    <col min="7405" max="7405" width="10.42578125" style="2260" customWidth="1"/>
    <col min="7406" max="7406" width="12" style="2260" customWidth="1"/>
    <col min="7407" max="7654" width="9.5703125" style="2260"/>
    <col min="7655" max="7656" width="4.85546875" style="2260" customWidth="1"/>
    <col min="7657" max="7657" width="9.5703125" style="2260"/>
    <col min="7658" max="7658" width="6.42578125" style="2260" customWidth="1"/>
    <col min="7659" max="7659" width="24.140625" style="2260" customWidth="1"/>
    <col min="7660" max="7660" width="11.85546875" style="2260" customWidth="1"/>
    <col min="7661" max="7661" width="10.42578125" style="2260" customWidth="1"/>
    <col min="7662" max="7662" width="12" style="2260" customWidth="1"/>
    <col min="7663" max="7910" width="9.5703125" style="2260"/>
    <col min="7911" max="7912" width="4.85546875" style="2260" customWidth="1"/>
    <col min="7913" max="7913" width="9.5703125" style="2260"/>
    <col min="7914" max="7914" width="6.42578125" style="2260" customWidth="1"/>
    <col min="7915" max="7915" width="24.140625" style="2260" customWidth="1"/>
    <col min="7916" max="7916" width="11.85546875" style="2260" customWidth="1"/>
    <col min="7917" max="7917" width="10.42578125" style="2260" customWidth="1"/>
    <col min="7918" max="7918" width="12" style="2260" customWidth="1"/>
    <col min="7919" max="8166" width="9.5703125" style="2260"/>
    <col min="8167" max="8168" width="4.85546875" style="2260" customWidth="1"/>
    <col min="8169" max="8169" width="9.5703125" style="2260"/>
    <col min="8170" max="8170" width="6.42578125" style="2260" customWidth="1"/>
    <col min="8171" max="8171" width="24.140625" style="2260" customWidth="1"/>
    <col min="8172" max="8172" width="11.85546875" style="2260" customWidth="1"/>
    <col min="8173" max="8173" width="10.42578125" style="2260" customWidth="1"/>
    <col min="8174" max="8174" width="12" style="2260" customWidth="1"/>
    <col min="8175" max="8422" width="9.5703125" style="2260"/>
    <col min="8423" max="8424" width="4.85546875" style="2260" customWidth="1"/>
    <col min="8425" max="8425" width="9.5703125" style="2260"/>
    <col min="8426" max="8426" width="6.42578125" style="2260" customWidth="1"/>
    <col min="8427" max="8427" width="24.140625" style="2260" customWidth="1"/>
    <col min="8428" max="8428" width="11.85546875" style="2260" customWidth="1"/>
    <col min="8429" max="8429" width="10.42578125" style="2260" customWidth="1"/>
    <col min="8430" max="8430" width="12" style="2260" customWidth="1"/>
    <col min="8431" max="8678" width="9.5703125" style="2260"/>
    <col min="8679" max="8680" width="4.85546875" style="2260" customWidth="1"/>
    <col min="8681" max="8681" width="9.5703125" style="2260"/>
    <col min="8682" max="8682" width="6.42578125" style="2260" customWidth="1"/>
    <col min="8683" max="8683" width="24.140625" style="2260" customWidth="1"/>
    <col min="8684" max="8684" width="11.85546875" style="2260" customWidth="1"/>
    <col min="8685" max="8685" width="10.42578125" style="2260" customWidth="1"/>
    <col min="8686" max="8686" width="12" style="2260" customWidth="1"/>
    <col min="8687" max="8934" width="9.5703125" style="2260"/>
    <col min="8935" max="8936" width="4.85546875" style="2260" customWidth="1"/>
    <col min="8937" max="8937" width="9.5703125" style="2260"/>
    <col min="8938" max="8938" width="6.42578125" style="2260" customWidth="1"/>
    <col min="8939" max="8939" width="24.140625" style="2260" customWidth="1"/>
    <col min="8940" max="8940" width="11.85546875" style="2260" customWidth="1"/>
    <col min="8941" max="8941" width="10.42578125" style="2260" customWidth="1"/>
    <col min="8942" max="8942" width="12" style="2260" customWidth="1"/>
    <col min="8943" max="9190" width="9.5703125" style="2260"/>
    <col min="9191" max="9192" width="4.85546875" style="2260" customWidth="1"/>
    <col min="9193" max="9193" width="9.5703125" style="2260"/>
    <col min="9194" max="9194" width="6.42578125" style="2260" customWidth="1"/>
    <col min="9195" max="9195" width="24.140625" style="2260" customWidth="1"/>
    <col min="9196" max="9196" width="11.85546875" style="2260" customWidth="1"/>
    <col min="9197" max="9197" width="10.42578125" style="2260" customWidth="1"/>
    <col min="9198" max="9198" width="12" style="2260" customWidth="1"/>
    <col min="9199" max="9446" width="9.5703125" style="2260"/>
    <col min="9447" max="9448" width="4.85546875" style="2260" customWidth="1"/>
    <col min="9449" max="9449" width="9.5703125" style="2260"/>
    <col min="9450" max="9450" width="6.42578125" style="2260" customWidth="1"/>
    <col min="9451" max="9451" width="24.140625" style="2260" customWidth="1"/>
    <col min="9452" max="9452" width="11.85546875" style="2260" customWidth="1"/>
    <col min="9453" max="9453" width="10.42578125" style="2260" customWidth="1"/>
    <col min="9454" max="9454" width="12" style="2260" customWidth="1"/>
    <col min="9455" max="9702" width="9.5703125" style="2260"/>
    <col min="9703" max="9704" width="4.85546875" style="2260" customWidth="1"/>
    <col min="9705" max="9705" width="9.5703125" style="2260"/>
    <col min="9706" max="9706" width="6.42578125" style="2260" customWidth="1"/>
    <col min="9707" max="9707" width="24.140625" style="2260" customWidth="1"/>
    <col min="9708" max="9708" width="11.85546875" style="2260" customWidth="1"/>
    <col min="9709" max="9709" width="10.42578125" style="2260" customWidth="1"/>
    <col min="9710" max="9710" width="12" style="2260" customWidth="1"/>
    <col min="9711" max="9958" width="9.5703125" style="2260"/>
    <col min="9959" max="9960" width="4.85546875" style="2260" customWidth="1"/>
    <col min="9961" max="9961" width="9.5703125" style="2260"/>
    <col min="9962" max="9962" width="6.42578125" style="2260" customWidth="1"/>
    <col min="9963" max="9963" width="24.140625" style="2260" customWidth="1"/>
    <col min="9964" max="9964" width="11.85546875" style="2260" customWidth="1"/>
    <col min="9965" max="9965" width="10.42578125" style="2260" customWidth="1"/>
    <col min="9966" max="9966" width="12" style="2260" customWidth="1"/>
    <col min="9967" max="10214" width="9.5703125" style="2260"/>
    <col min="10215" max="10216" width="4.85546875" style="2260" customWidth="1"/>
    <col min="10217" max="10217" width="9.5703125" style="2260"/>
    <col min="10218" max="10218" width="6.42578125" style="2260" customWidth="1"/>
    <col min="10219" max="10219" width="24.140625" style="2260" customWidth="1"/>
    <col min="10220" max="10220" width="11.85546875" style="2260" customWidth="1"/>
    <col min="10221" max="10221" width="10.42578125" style="2260" customWidth="1"/>
    <col min="10222" max="10222" width="12" style="2260" customWidth="1"/>
    <col min="10223" max="10470" width="9.5703125" style="2260"/>
    <col min="10471" max="10472" width="4.85546875" style="2260" customWidth="1"/>
    <col min="10473" max="10473" width="9.5703125" style="2260"/>
    <col min="10474" max="10474" width="6.42578125" style="2260" customWidth="1"/>
    <col min="10475" max="10475" width="24.140625" style="2260" customWidth="1"/>
    <col min="10476" max="10476" width="11.85546875" style="2260" customWidth="1"/>
    <col min="10477" max="10477" width="10.42578125" style="2260" customWidth="1"/>
    <col min="10478" max="10478" width="12" style="2260" customWidth="1"/>
    <col min="10479" max="10726" width="9.5703125" style="2260"/>
    <col min="10727" max="10728" width="4.85546875" style="2260" customWidth="1"/>
    <col min="10729" max="10729" width="9.5703125" style="2260"/>
    <col min="10730" max="10730" width="6.42578125" style="2260" customWidth="1"/>
    <col min="10731" max="10731" width="24.140625" style="2260" customWidth="1"/>
    <col min="10732" max="10732" width="11.85546875" style="2260" customWidth="1"/>
    <col min="10733" max="10733" width="10.42578125" style="2260" customWidth="1"/>
    <col min="10734" max="10734" width="12" style="2260" customWidth="1"/>
    <col min="10735" max="10982" width="9.5703125" style="2260"/>
    <col min="10983" max="10984" width="4.85546875" style="2260" customWidth="1"/>
    <col min="10985" max="10985" width="9.5703125" style="2260"/>
    <col min="10986" max="10986" width="6.42578125" style="2260" customWidth="1"/>
    <col min="10987" max="10987" width="24.140625" style="2260" customWidth="1"/>
    <col min="10988" max="10988" width="11.85546875" style="2260" customWidth="1"/>
    <col min="10989" max="10989" width="10.42578125" style="2260" customWidth="1"/>
    <col min="10990" max="10990" width="12" style="2260" customWidth="1"/>
    <col min="10991" max="11238" width="9.5703125" style="2260"/>
    <col min="11239" max="11240" width="4.85546875" style="2260" customWidth="1"/>
    <col min="11241" max="11241" width="9.5703125" style="2260"/>
    <col min="11242" max="11242" width="6.42578125" style="2260" customWidth="1"/>
    <col min="11243" max="11243" width="24.140625" style="2260" customWidth="1"/>
    <col min="11244" max="11244" width="11.85546875" style="2260" customWidth="1"/>
    <col min="11245" max="11245" width="10.42578125" style="2260" customWidth="1"/>
    <col min="11246" max="11246" width="12" style="2260" customWidth="1"/>
    <col min="11247" max="11494" width="9.5703125" style="2260"/>
    <col min="11495" max="11496" width="4.85546875" style="2260" customWidth="1"/>
    <col min="11497" max="11497" width="9.5703125" style="2260"/>
    <col min="11498" max="11498" width="6.42578125" style="2260" customWidth="1"/>
    <col min="11499" max="11499" width="24.140625" style="2260" customWidth="1"/>
    <col min="11500" max="11500" width="11.85546875" style="2260" customWidth="1"/>
    <col min="11501" max="11501" width="10.42578125" style="2260" customWidth="1"/>
    <col min="11502" max="11502" width="12" style="2260" customWidth="1"/>
    <col min="11503" max="11750" width="9.5703125" style="2260"/>
    <col min="11751" max="11752" width="4.85546875" style="2260" customWidth="1"/>
    <col min="11753" max="11753" width="9.5703125" style="2260"/>
    <col min="11754" max="11754" width="6.42578125" style="2260" customWidth="1"/>
    <col min="11755" max="11755" width="24.140625" style="2260" customWidth="1"/>
    <col min="11756" max="11756" width="11.85546875" style="2260" customWidth="1"/>
    <col min="11757" max="11757" width="10.42578125" style="2260" customWidth="1"/>
    <col min="11758" max="11758" width="12" style="2260" customWidth="1"/>
    <col min="11759" max="12006" width="9.5703125" style="2260"/>
    <col min="12007" max="12008" width="4.85546875" style="2260" customWidth="1"/>
    <col min="12009" max="12009" width="9.5703125" style="2260"/>
    <col min="12010" max="12010" width="6.42578125" style="2260" customWidth="1"/>
    <col min="12011" max="12011" width="24.140625" style="2260" customWidth="1"/>
    <col min="12012" max="12012" width="11.85546875" style="2260" customWidth="1"/>
    <col min="12013" max="12013" width="10.42578125" style="2260" customWidth="1"/>
    <col min="12014" max="12014" width="12" style="2260" customWidth="1"/>
    <col min="12015" max="12262" width="9.5703125" style="2260"/>
    <col min="12263" max="12264" width="4.85546875" style="2260" customWidth="1"/>
    <col min="12265" max="12265" width="9.5703125" style="2260"/>
    <col min="12266" max="12266" width="6.42578125" style="2260" customWidth="1"/>
    <col min="12267" max="12267" width="24.140625" style="2260" customWidth="1"/>
    <col min="12268" max="12268" width="11.85546875" style="2260" customWidth="1"/>
    <col min="12269" max="12269" width="10.42578125" style="2260" customWidth="1"/>
    <col min="12270" max="12270" width="12" style="2260" customWidth="1"/>
    <col min="12271" max="12518" width="9.5703125" style="2260"/>
    <col min="12519" max="12520" width="4.85546875" style="2260" customWidth="1"/>
    <col min="12521" max="12521" width="9.5703125" style="2260"/>
    <col min="12522" max="12522" width="6.42578125" style="2260" customWidth="1"/>
    <col min="12523" max="12523" width="24.140625" style="2260" customWidth="1"/>
    <col min="12524" max="12524" width="11.85546875" style="2260" customWidth="1"/>
    <col min="12525" max="12525" width="10.42578125" style="2260" customWidth="1"/>
    <col min="12526" max="12526" width="12" style="2260" customWidth="1"/>
    <col min="12527" max="12774" width="9.5703125" style="2260"/>
    <col min="12775" max="12776" width="4.85546875" style="2260" customWidth="1"/>
    <col min="12777" max="12777" width="9.5703125" style="2260"/>
    <col min="12778" max="12778" width="6.42578125" style="2260" customWidth="1"/>
    <col min="12779" max="12779" width="24.140625" style="2260" customWidth="1"/>
    <col min="12780" max="12780" width="11.85546875" style="2260" customWidth="1"/>
    <col min="12781" max="12781" width="10.42578125" style="2260" customWidth="1"/>
    <col min="12782" max="12782" width="12" style="2260" customWidth="1"/>
    <col min="12783" max="13030" width="9.5703125" style="2260"/>
    <col min="13031" max="13032" width="4.85546875" style="2260" customWidth="1"/>
    <col min="13033" max="13033" width="9.5703125" style="2260"/>
    <col min="13034" max="13034" width="6.42578125" style="2260" customWidth="1"/>
    <col min="13035" max="13035" width="24.140625" style="2260" customWidth="1"/>
    <col min="13036" max="13036" width="11.85546875" style="2260" customWidth="1"/>
    <col min="13037" max="13037" width="10.42578125" style="2260" customWidth="1"/>
    <col min="13038" max="13038" width="12" style="2260" customWidth="1"/>
    <col min="13039" max="13286" width="9.5703125" style="2260"/>
    <col min="13287" max="13288" width="4.85546875" style="2260" customWidth="1"/>
    <col min="13289" max="13289" width="9.5703125" style="2260"/>
    <col min="13290" max="13290" width="6.42578125" style="2260" customWidth="1"/>
    <col min="13291" max="13291" width="24.140625" style="2260" customWidth="1"/>
    <col min="13292" max="13292" width="11.85546875" style="2260" customWidth="1"/>
    <col min="13293" max="13293" width="10.42578125" style="2260" customWidth="1"/>
    <col min="13294" max="13294" width="12" style="2260" customWidth="1"/>
    <col min="13295" max="13542" width="9.5703125" style="2260"/>
    <col min="13543" max="13544" width="4.85546875" style="2260" customWidth="1"/>
    <col min="13545" max="13545" width="9.5703125" style="2260"/>
    <col min="13546" max="13546" width="6.42578125" style="2260" customWidth="1"/>
    <col min="13547" max="13547" width="24.140625" style="2260" customWidth="1"/>
    <col min="13548" max="13548" width="11.85546875" style="2260" customWidth="1"/>
    <col min="13549" max="13549" width="10.42578125" style="2260" customWidth="1"/>
    <col min="13550" max="13550" width="12" style="2260" customWidth="1"/>
    <col min="13551" max="13798" width="9.5703125" style="2260"/>
    <col min="13799" max="13800" width="4.85546875" style="2260" customWidth="1"/>
    <col min="13801" max="13801" width="9.5703125" style="2260"/>
    <col min="13802" max="13802" width="6.42578125" style="2260" customWidth="1"/>
    <col min="13803" max="13803" width="24.140625" style="2260" customWidth="1"/>
    <col min="13804" max="13804" width="11.85546875" style="2260" customWidth="1"/>
    <col min="13805" max="13805" width="10.42578125" style="2260" customWidth="1"/>
    <col min="13806" max="13806" width="12" style="2260" customWidth="1"/>
    <col min="13807" max="14054" width="9.5703125" style="2260"/>
    <col min="14055" max="14056" width="4.85546875" style="2260" customWidth="1"/>
    <col min="14057" max="14057" width="9.5703125" style="2260"/>
    <col min="14058" max="14058" width="6.42578125" style="2260" customWidth="1"/>
    <col min="14059" max="14059" width="24.140625" style="2260" customWidth="1"/>
    <col min="14060" max="14060" width="11.85546875" style="2260" customWidth="1"/>
    <col min="14061" max="14061" width="10.42578125" style="2260" customWidth="1"/>
    <col min="14062" max="14062" width="12" style="2260" customWidth="1"/>
    <col min="14063" max="14310" width="9.5703125" style="2260"/>
    <col min="14311" max="14312" width="4.85546875" style="2260" customWidth="1"/>
    <col min="14313" max="14313" width="9.5703125" style="2260"/>
    <col min="14314" max="14314" width="6.42578125" style="2260" customWidth="1"/>
    <col min="14315" max="14315" width="24.140625" style="2260" customWidth="1"/>
    <col min="14316" max="14316" width="11.85546875" style="2260" customWidth="1"/>
    <col min="14317" max="14317" width="10.42578125" style="2260" customWidth="1"/>
    <col min="14318" max="14318" width="12" style="2260" customWidth="1"/>
    <col min="14319" max="14566" width="9.5703125" style="2260"/>
    <col min="14567" max="14568" width="4.85546875" style="2260" customWidth="1"/>
    <col min="14569" max="14569" width="9.5703125" style="2260"/>
    <col min="14570" max="14570" width="6.42578125" style="2260" customWidth="1"/>
    <col min="14571" max="14571" width="24.140625" style="2260" customWidth="1"/>
    <col min="14572" max="14572" width="11.85546875" style="2260" customWidth="1"/>
    <col min="14573" max="14573" width="10.42578125" style="2260" customWidth="1"/>
    <col min="14574" max="14574" width="12" style="2260" customWidth="1"/>
    <col min="14575" max="14822" width="9.5703125" style="2260"/>
    <col min="14823" max="14824" width="4.85546875" style="2260" customWidth="1"/>
    <col min="14825" max="14825" width="9.5703125" style="2260"/>
    <col min="14826" max="14826" width="6.42578125" style="2260" customWidth="1"/>
    <col min="14827" max="14827" width="24.140625" style="2260" customWidth="1"/>
    <col min="14828" max="14828" width="11.85546875" style="2260" customWidth="1"/>
    <col min="14829" max="14829" width="10.42578125" style="2260" customWidth="1"/>
    <col min="14830" max="14830" width="12" style="2260" customWidth="1"/>
    <col min="14831" max="15078" width="9.5703125" style="2260"/>
    <col min="15079" max="15080" width="4.85546875" style="2260" customWidth="1"/>
    <col min="15081" max="15081" width="9.5703125" style="2260"/>
    <col min="15082" max="15082" width="6.42578125" style="2260" customWidth="1"/>
    <col min="15083" max="15083" width="24.140625" style="2260" customWidth="1"/>
    <col min="15084" max="15084" width="11.85546875" style="2260" customWidth="1"/>
    <col min="15085" max="15085" width="10.42578125" style="2260" customWidth="1"/>
    <col min="15086" max="15086" width="12" style="2260" customWidth="1"/>
    <col min="15087" max="15334" width="9.5703125" style="2260"/>
    <col min="15335" max="15336" width="4.85546875" style="2260" customWidth="1"/>
    <col min="15337" max="15337" width="9.5703125" style="2260"/>
    <col min="15338" max="15338" width="6.42578125" style="2260" customWidth="1"/>
    <col min="15339" max="15339" width="24.140625" style="2260" customWidth="1"/>
    <col min="15340" max="15340" width="11.85546875" style="2260" customWidth="1"/>
    <col min="15341" max="15341" width="10.42578125" style="2260" customWidth="1"/>
    <col min="15342" max="15342" width="12" style="2260" customWidth="1"/>
    <col min="15343" max="15590" width="9.5703125" style="2260"/>
    <col min="15591" max="15592" width="4.85546875" style="2260" customWidth="1"/>
    <col min="15593" max="15593" width="9.5703125" style="2260"/>
    <col min="15594" max="15594" width="6.42578125" style="2260" customWidth="1"/>
    <col min="15595" max="15595" width="24.140625" style="2260" customWidth="1"/>
    <col min="15596" max="15596" width="11.85546875" style="2260" customWidth="1"/>
    <col min="15597" max="15597" width="10.42578125" style="2260" customWidth="1"/>
    <col min="15598" max="15598" width="12" style="2260" customWidth="1"/>
    <col min="15599" max="15846" width="9.5703125" style="2260"/>
    <col min="15847" max="15848" width="4.85546875" style="2260" customWidth="1"/>
    <col min="15849" max="15849" width="9.5703125" style="2260"/>
    <col min="15850" max="15850" width="6.42578125" style="2260" customWidth="1"/>
    <col min="15851" max="15851" width="24.140625" style="2260" customWidth="1"/>
    <col min="15852" max="15852" width="11.85546875" style="2260" customWidth="1"/>
    <col min="15853" max="15853" width="10.42578125" style="2260" customWidth="1"/>
    <col min="15854" max="15854" width="12" style="2260" customWidth="1"/>
    <col min="15855" max="16102" width="9.5703125" style="2260"/>
    <col min="16103" max="16104" width="4.85546875" style="2260" customWidth="1"/>
    <col min="16105" max="16105" width="9.5703125" style="2260"/>
    <col min="16106" max="16106" width="6.42578125" style="2260" customWidth="1"/>
    <col min="16107" max="16107" width="24.140625" style="2260" customWidth="1"/>
    <col min="16108" max="16108" width="11.85546875" style="2260" customWidth="1"/>
    <col min="16109" max="16109" width="10.42578125" style="2260" customWidth="1"/>
    <col min="16110" max="16110" width="12" style="2260" customWidth="1"/>
    <col min="16111" max="16358" width="9.5703125" style="2260"/>
    <col min="16359" max="16365" width="8.7109375" style="2260" customWidth="1"/>
    <col min="16366" max="16384" width="9.5703125" style="2260"/>
  </cols>
  <sheetData>
    <row r="1" spans="2:13">
      <c r="B1" s="3368" t="s">
        <v>1939</v>
      </c>
      <c r="C1" s="3368"/>
      <c r="D1" s="3368"/>
      <c r="E1" s="3368"/>
      <c r="F1" s="3368"/>
      <c r="G1" s="3368"/>
      <c r="H1" s="3368"/>
    </row>
    <row r="2" spans="2:13">
      <c r="B2" s="3368" t="s">
        <v>1938</v>
      </c>
      <c r="C2" s="3368"/>
      <c r="D2" s="3368"/>
      <c r="E2" s="3368"/>
      <c r="F2" s="3368"/>
      <c r="G2" s="3368"/>
      <c r="H2" s="3368"/>
    </row>
    <row r="3" spans="2:13" ht="16.5" thickBot="1">
      <c r="B3" s="2301"/>
      <c r="C3" s="2301"/>
      <c r="D3" s="2301"/>
      <c r="E3" s="2301"/>
      <c r="F3" s="2301"/>
      <c r="G3" s="3369" t="s">
        <v>1671</v>
      </c>
      <c r="H3" s="3369"/>
    </row>
    <row r="4" spans="2:13" ht="16.5" thickTop="1">
      <c r="B4" s="3370" t="s">
        <v>2</v>
      </c>
      <c r="C4" s="3372" t="s">
        <v>3</v>
      </c>
      <c r="D4" s="3374" t="s">
        <v>1937</v>
      </c>
      <c r="E4" s="3375"/>
      <c r="F4" s="3376"/>
      <c r="G4" s="3377" t="s">
        <v>1781</v>
      </c>
      <c r="H4" s="3378"/>
    </row>
    <row r="5" spans="2:13" ht="18.75">
      <c r="B5" s="3371"/>
      <c r="C5" s="3373"/>
      <c r="D5" s="2300">
        <v>2019</v>
      </c>
      <c r="E5" s="2299" t="s">
        <v>1936</v>
      </c>
      <c r="F5" s="2298" t="s">
        <v>1935</v>
      </c>
      <c r="G5" s="2297" t="s">
        <v>85</v>
      </c>
      <c r="H5" s="2296" t="s">
        <v>398</v>
      </c>
    </row>
    <row r="6" spans="2:13" ht="19.5" customHeight="1">
      <c r="B6" s="2291" t="s">
        <v>65</v>
      </c>
      <c r="C6" s="2290" t="s">
        <v>1934</v>
      </c>
      <c r="D6" s="2289">
        <v>1080102.9244721017</v>
      </c>
      <c r="E6" s="2289">
        <v>1467785.5697108104</v>
      </c>
      <c r="F6" s="2289">
        <v>1481123.9078050153</v>
      </c>
      <c r="G6" s="2288">
        <f>(E6/D6-1)*100</f>
        <v>35.89312059572358</v>
      </c>
      <c r="H6" s="2287">
        <f>(F6/E6-1)*100</f>
        <v>0.90873887640365858</v>
      </c>
      <c r="J6" s="2263"/>
      <c r="K6" s="2263"/>
      <c r="L6" s="2262"/>
      <c r="M6" s="2262"/>
    </row>
    <row r="7" spans="2:13" ht="19.5" customHeight="1">
      <c r="B7" s="2294">
        <v>1</v>
      </c>
      <c r="C7" s="2286" t="s">
        <v>1933</v>
      </c>
      <c r="D7" s="2295">
        <v>0</v>
      </c>
      <c r="E7" s="2295">
        <v>0</v>
      </c>
      <c r="F7" s="2295">
        <v>0</v>
      </c>
      <c r="G7" s="2276" t="s">
        <v>95</v>
      </c>
      <c r="H7" s="2275" t="s">
        <v>95</v>
      </c>
      <c r="J7" s="2263"/>
      <c r="K7" s="2263"/>
      <c r="L7" s="2262"/>
      <c r="M7" s="2262"/>
    </row>
    <row r="8" spans="2:13" ht="19.5" customHeight="1">
      <c r="B8" s="2294">
        <v>2</v>
      </c>
      <c r="C8" s="2281" t="s">
        <v>1752</v>
      </c>
      <c r="D8" s="2277">
        <v>0</v>
      </c>
      <c r="E8" s="2277">
        <v>0</v>
      </c>
      <c r="F8" s="2277">
        <v>0</v>
      </c>
      <c r="G8" s="2276" t="s">
        <v>95</v>
      </c>
      <c r="H8" s="2275" t="s">
        <v>95</v>
      </c>
      <c r="J8" s="2263"/>
      <c r="K8" s="2263"/>
      <c r="L8" s="2262"/>
      <c r="M8" s="2262"/>
    </row>
    <row r="9" spans="2:13" ht="19.5" customHeight="1">
      <c r="B9" s="2294">
        <v>3</v>
      </c>
      <c r="C9" s="2281" t="s">
        <v>1928</v>
      </c>
      <c r="D9" s="2293">
        <v>143051.30997718364</v>
      </c>
      <c r="E9" s="2293">
        <v>193571.89211459219</v>
      </c>
      <c r="F9" s="2293">
        <v>182220.68202231562</v>
      </c>
      <c r="G9" s="2279">
        <f t="shared" ref="G9:G17" si="0">(E9/D9-1)*100</f>
        <v>35.316406501601747</v>
      </c>
      <c r="H9" s="2278">
        <f t="shared" ref="H9:H17" si="1">(F9/E9-1)*100</f>
        <v>-5.8640797319668643</v>
      </c>
      <c r="J9" s="2263"/>
      <c r="K9" s="2263"/>
      <c r="L9" s="2262"/>
      <c r="M9" s="2262"/>
    </row>
    <row r="10" spans="2:13" ht="19.5" customHeight="1">
      <c r="B10" s="2274"/>
      <c r="C10" s="2273" t="s">
        <v>1927</v>
      </c>
      <c r="D10" s="2270">
        <v>11685.284936439999</v>
      </c>
      <c r="E10" s="2270">
        <v>11529.90316679</v>
      </c>
      <c r="F10" s="2270">
        <v>13193.73266634</v>
      </c>
      <c r="G10" s="2269">
        <f t="shared" si="0"/>
        <v>-1.3297217012265494</v>
      </c>
      <c r="H10" s="2268">
        <f t="shared" si="1"/>
        <v>14.430559177135049</v>
      </c>
      <c r="J10" s="2263"/>
      <c r="K10" s="2263"/>
      <c r="L10" s="2262"/>
      <c r="M10" s="2262"/>
    </row>
    <row r="11" spans="2:13" ht="19.5" customHeight="1">
      <c r="B11" s="2274"/>
      <c r="C11" s="2273" t="s">
        <v>1926</v>
      </c>
      <c r="D11" s="2270">
        <v>48371.179383907256</v>
      </c>
      <c r="E11" s="2270">
        <v>87628.170069246189</v>
      </c>
      <c r="F11" s="2270">
        <v>75391.710704711295</v>
      </c>
      <c r="G11" s="2269">
        <f t="shared" si="0"/>
        <v>81.157811708017704</v>
      </c>
      <c r="H11" s="2268">
        <f t="shared" si="1"/>
        <v>-13.964070406657248</v>
      </c>
      <c r="J11" s="2263"/>
      <c r="K11" s="2263"/>
      <c r="L11" s="2262"/>
      <c r="M11" s="2262"/>
    </row>
    <row r="12" spans="2:13" ht="19.5" customHeight="1">
      <c r="B12" s="2274"/>
      <c r="C12" s="2273" t="s">
        <v>1748</v>
      </c>
      <c r="D12" s="2270">
        <v>879.62543113000004</v>
      </c>
      <c r="E12" s="2270">
        <v>868.95661744000006</v>
      </c>
      <c r="F12" s="2270">
        <v>861.74606529000005</v>
      </c>
      <c r="G12" s="2269">
        <f t="shared" si="0"/>
        <v>-1.2128814507209484</v>
      </c>
      <c r="H12" s="2268">
        <f t="shared" si="1"/>
        <v>-0.82979426190950001</v>
      </c>
      <c r="J12" s="2263"/>
      <c r="K12" s="2263"/>
      <c r="L12" s="2262"/>
      <c r="M12" s="2262"/>
    </row>
    <row r="13" spans="2:13" ht="19.5" customHeight="1">
      <c r="B13" s="2274"/>
      <c r="C13" s="2273" t="s">
        <v>1925</v>
      </c>
      <c r="D13" s="2270">
        <v>10570.3</v>
      </c>
      <c r="E13" s="2270">
        <v>6083.3910675825728</v>
      </c>
      <c r="F13" s="2270">
        <v>15881.69986064833</v>
      </c>
      <c r="G13" s="2269">
        <f t="shared" si="0"/>
        <v>-42.44826478356741</v>
      </c>
      <c r="H13" s="2268">
        <f t="shared" si="1"/>
        <v>161.06656113691903</v>
      </c>
      <c r="J13" s="2263"/>
      <c r="K13" s="2263"/>
      <c r="L13" s="2262"/>
      <c r="M13" s="2262"/>
    </row>
    <row r="14" spans="2:13" ht="19.5" customHeight="1">
      <c r="B14" s="2274"/>
      <c r="C14" s="2273" t="s">
        <v>1932</v>
      </c>
      <c r="D14" s="2270">
        <v>71544.920225706403</v>
      </c>
      <c r="E14" s="2270">
        <v>87461.471193533449</v>
      </c>
      <c r="F14" s="2270">
        <v>76891.792725325999</v>
      </c>
      <c r="G14" s="2269">
        <f t="shared" si="0"/>
        <v>22.246933699295891</v>
      </c>
      <c r="H14" s="2268">
        <f t="shared" si="1"/>
        <v>-12.084953893376682</v>
      </c>
      <c r="J14" s="2263"/>
      <c r="K14" s="2263"/>
      <c r="L14" s="2262"/>
      <c r="M14" s="2262"/>
    </row>
    <row r="15" spans="2:13" ht="19.5" customHeight="1">
      <c r="B15" s="2292">
        <v>4</v>
      </c>
      <c r="C15" s="2281" t="s">
        <v>1931</v>
      </c>
      <c r="D15" s="2280">
        <v>937051.61449491803</v>
      </c>
      <c r="E15" s="2280">
        <v>1274213.6775962182</v>
      </c>
      <c r="F15" s="2280">
        <v>1298903.2257826997</v>
      </c>
      <c r="G15" s="2279">
        <f t="shared" si="0"/>
        <v>35.981162391255729</v>
      </c>
      <c r="H15" s="2278">
        <f t="shared" si="1"/>
        <v>1.9376301338295043</v>
      </c>
      <c r="J15" s="2263"/>
      <c r="K15" s="2263"/>
      <c r="L15" s="2262"/>
      <c r="M15" s="2262"/>
    </row>
    <row r="16" spans="2:13" ht="19.5" customHeight="1">
      <c r="B16" s="2291" t="s">
        <v>73</v>
      </c>
      <c r="C16" s="2290" t="s">
        <v>1930</v>
      </c>
      <c r="D16" s="2289">
        <v>891246.50383254513</v>
      </c>
      <c r="E16" s="2289">
        <v>1219115.091616469</v>
      </c>
      <c r="F16" s="2289">
        <v>1395040.3176948791</v>
      </c>
      <c r="G16" s="2288">
        <f t="shared" si="0"/>
        <v>36.787643640005399</v>
      </c>
      <c r="H16" s="2287">
        <f t="shared" si="1"/>
        <v>14.43056749015752</v>
      </c>
      <c r="I16" s="2264"/>
      <c r="J16" s="2263"/>
      <c r="K16" s="2263"/>
      <c r="L16" s="2262"/>
      <c r="M16" s="2262"/>
    </row>
    <row r="17" spans="2:13" ht="19.5" customHeight="1">
      <c r="B17" s="2282">
        <v>1</v>
      </c>
      <c r="C17" s="2286" t="s">
        <v>1929</v>
      </c>
      <c r="D17" s="2285">
        <v>182919.57441353</v>
      </c>
      <c r="E17" s="2285">
        <v>198520.75429488401</v>
      </c>
      <c r="F17" s="2285">
        <v>218033.46929488401</v>
      </c>
      <c r="G17" s="2284">
        <f t="shared" si="0"/>
        <v>8.5289832601972435</v>
      </c>
      <c r="H17" s="2283">
        <f t="shared" si="1"/>
        <v>9.8290554402264974</v>
      </c>
      <c r="I17" s="2264"/>
      <c r="J17" s="2263"/>
      <c r="K17" s="2263"/>
      <c r="L17" s="2262"/>
      <c r="M17" s="2262"/>
    </row>
    <row r="18" spans="2:13" ht="19.5" customHeight="1">
      <c r="B18" s="2282">
        <v>2</v>
      </c>
      <c r="C18" s="2281" t="s">
        <v>1752</v>
      </c>
      <c r="D18" s="2277">
        <v>0</v>
      </c>
      <c r="E18" s="2277">
        <v>0</v>
      </c>
      <c r="F18" s="2277">
        <v>0</v>
      </c>
      <c r="G18" s="2276" t="s">
        <v>95</v>
      </c>
      <c r="H18" s="2275" t="s">
        <v>95</v>
      </c>
      <c r="I18" s="2264"/>
      <c r="J18" s="2263"/>
      <c r="K18" s="2263"/>
      <c r="L18" s="2262"/>
      <c r="M18" s="2262"/>
    </row>
    <row r="19" spans="2:13" ht="19.5" customHeight="1">
      <c r="B19" s="2282">
        <v>3</v>
      </c>
      <c r="C19" s="2281" t="s">
        <v>1928</v>
      </c>
      <c r="D19" s="2280">
        <v>708326.92941901518</v>
      </c>
      <c r="E19" s="2280">
        <v>1020594.337321585</v>
      </c>
      <c r="F19" s="2280">
        <v>1177006.8483999951</v>
      </c>
      <c r="G19" s="2279">
        <f>(E19/D19-1)*100</f>
        <v>44.085209093871129</v>
      </c>
      <c r="H19" s="2278">
        <f>(F19/E19-1)*100</f>
        <v>15.325629915691486</v>
      </c>
      <c r="I19" s="2264"/>
      <c r="J19" s="2263"/>
      <c r="K19" s="2263"/>
      <c r="L19" s="2262"/>
      <c r="M19" s="2262"/>
    </row>
    <row r="20" spans="2:13" ht="19.5" customHeight="1">
      <c r="B20" s="2274"/>
      <c r="C20" s="2273" t="s">
        <v>1927</v>
      </c>
      <c r="D20" s="2277">
        <v>0</v>
      </c>
      <c r="E20" s="2277">
        <v>0</v>
      </c>
      <c r="F20" s="2277">
        <v>0</v>
      </c>
      <c r="G20" s="2276" t="s">
        <v>95</v>
      </c>
      <c r="H20" s="2275" t="s">
        <v>95</v>
      </c>
      <c r="I20" s="2264"/>
      <c r="J20" s="2263"/>
      <c r="K20" s="2263"/>
      <c r="L20" s="2262"/>
      <c r="M20" s="2262"/>
    </row>
    <row r="21" spans="2:13" ht="19.5" customHeight="1">
      <c r="B21" s="2274"/>
      <c r="C21" s="2273" t="s">
        <v>1926</v>
      </c>
      <c r="D21" s="2270">
        <v>44586.635906076386</v>
      </c>
      <c r="E21" s="2270">
        <v>69764.747814105867</v>
      </c>
      <c r="F21" s="2270">
        <v>55851.210984946694</v>
      </c>
      <c r="G21" s="2269">
        <f t="shared" ref="G21:H26" si="2">(E21/D21-1)*100</f>
        <v>56.470086599644411</v>
      </c>
      <c r="H21" s="2268">
        <f t="shared" si="2"/>
        <v>-19.943506233596629</v>
      </c>
      <c r="I21" s="2264"/>
      <c r="J21" s="2263"/>
      <c r="K21" s="2263"/>
      <c r="L21" s="2262"/>
      <c r="M21" s="2262"/>
    </row>
    <row r="22" spans="2:13" ht="19.5" customHeight="1">
      <c r="B22" s="2274"/>
      <c r="C22" s="2273" t="s">
        <v>1748</v>
      </c>
      <c r="D22" s="2270">
        <v>616043.92045099882</v>
      </c>
      <c r="E22" s="2270">
        <v>857347.64678017877</v>
      </c>
      <c r="F22" s="2270">
        <v>992704.33192471752</v>
      </c>
      <c r="G22" s="2269">
        <f t="shared" si="2"/>
        <v>39.169890054677303</v>
      </c>
      <c r="H22" s="2268">
        <f t="shared" si="2"/>
        <v>15.787841216206644</v>
      </c>
      <c r="I22" s="2264"/>
      <c r="J22" s="2263"/>
      <c r="K22" s="2263"/>
      <c r="L22" s="2262"/>
      <c r="M22" s="2262"/>
    </row>
    <row r="23" spans="2:13" ht="19.5" customHeight="1">
      <c r="B23" s="2274"/>
      <c r="C23" s="2273" t="s">
        <v>1925</v>
      </c>
      <c r="D23" s="2270">
        <v>37107.4</v>
      </c>
      <c r="E23" s="2270">
        <v>82238.349818380375</v>
      </c>
      <c r="F23" s="2270">
        <v>116853.36746008079</v>
      </c>
      <c r="G23" s="2269">
        <f t="shared" si="2"/>
        <v>121.62250607259031</v>
      </c>
      <c r="H23" s="2268">
        <f t="shared" si="2"/>
        <v>42.09108976304374</v>
      </c>
      <c r="I23" s="2264"/>
      <c r="J23" s="2263"/>
      <c r="K23" s="2263"/>
      <c r="L23" s="2262"/>
      <c r="M23" s="2262"/>
    </row>
    <row r="24" spans="2:13" ht="19.5" customHeight="1">
      <c r="B24" s="2274"/>
      <c r="C24" s="2273" t="s">
        <v>1924</v>
      </c>
      <c r="D24" s="2270">
        <v>120.71720887000002</v>
      </c>
      <c r="E24" s="2270">
        <v>44.636053839999995</v>
      </c>
      <c r="F24" s="2270">
        <v>35.307116039999997</v>
      </c>
      <c r="G24" s="2269">
        <f t="shared" si="2"/>
        <v>-63.0242827366325</v>
      </c>
      <c r="H24" s="2268">
        <f t="shared" si="2"/>
        <v>-20.900005707135328</v>
      </c>
      <c r="I24" s="2264"/>
      <c r="J24" s="2263"/>
      <c r="K24" s="2263"/>
      <c r="L24" s="2262"/>
      <c r="M24" s="2262"/>
    </row>
    <row r="25" spans="2:13" ht="32.25" customHeight="1">
      <c r="B25" s="2272"/>
      <c r="C25" s="2271" t="s">
        <v>1923</v>
      </c>
      <c r="D25" s="2270">
        <v>10468.255853069999</v>
      </c>
      <c r="E25" s="2270">
        <v>11198.95685508</v>
      </c>
      <c r="F25" s="2270">
        <v>11562.63091421</v>
      </c>
      <c r="G25" s="2269">
        <f t="shared" si="2"/>
        <v>6.9801599451327023</v>
      </c>
      <c r="H25" s="2268">
        <f t="shared" si="2"/>
        <v>3.2473922690847035</v>
      </c>
      <c r="I25" s="2264"/>
      <c r="J25" s="2263"/>
      <c r="K25" s="2263"/>
      <c r="L25" s="2262"/>
      <c r="M25" s="2262"/>
    </row>
    <row r="26" spans="2:13" ht="19.5" customHeight="1" thickBot="1">
      <c r="B26" s="3364" t="s">
        <v>1922</v>
      </c>
      <c r="C26" s="3365"/>
      <c r="D26" s="2267">
        <v>188856.4206395566</v>
      </c>
      <c r="E26" s="2267">
        <v>248670.47809434147</v>
      </c>
      <c r="F26" s="2267">
        <v>86083.590110136196</v>
      </c>
      <c r="G26" s="2266">
        <f t="shared" si="2"/>
        <v>31.671709784727664</v>
      </c>
      <c r="H26" s="2265">
        <f t="shared" si="2"/>
        <v>-65.382464870849091</v>
      </c>
      <c r="I26" s="2264"/>
      <c r="J26" s="2263"/>
      <c r="K26" s="2263"/>
      <c r="L26" s="2262"/>
      <c r="M26" s="2262"/>
    </row>
    <row r="27" spans="2:13" ht="16.5" thickTop="1">
      <c r="B27" s="3366" t="s">
        <v>1921</v>
      </c>
      <c r="C27" s="3366"/>
      <c r="D27" s="3366"/>
      <c r="E27" s="3366"/>
      <c r="F27" s="3366"/>
      <c r="G27" s="3366"/>
      <c r="H27" s="3366"/>
    </row>
    <row r="28" spans="2:13" ht="15.75" customHeight="1">
      <c r="B28" s="3367" t="s">
        <v>1920</v>
      </c>
      <c r="C28" s="3367"/>
      <c r="D28" s="3367"/>
      <c r="E28" s="3367"/>
      <c r="F28" s="3367"/>
      <c r="G28" s="3367"/>
      <c r="H28" s="3367"/>
    </row>
    <row r="29" spans="2:13">
      <c r="B29" s="2261" t="s">
        <v>1410</v>
      </c>
    </row>
    <row r="30" spans="2:13">
      <c r="B30" s="2261" t="s">
        <v>1409</v>
      </c>
    </row>
  </sheetData>
  <mergeCells count="10">
    <mergeCell ref="B26:C26"/>
    <mergeCell ref="B27:H27"/>
    <mergeCell ref="B28:H28"/>
    <mergeCell ref="B1:H1"/>
    <mergeCell ref="B2:H2"/>
    <mergeCell ref="G3:H3"/>
    <mergeCell ref="B4:B5"/>
    <mergeCell ref="C4:C5"/>
    <mergeCell ref="D4:F4"/>
    <mergeCell ref="G4:H4"/>
  </mergeCells>
  <pageMargins left="0.7" right="0.27" top="0.44" bottom="0.75" header="0.3" footer="0.3"/>
  <pageSetup paperSize="9" scale="89"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94"/>
  <sheetViews>
    <sheetView showGridLines="0" zoomScale="80" zoomScaleNormal="80" workbookViewId="0">
      <selection activeCell="L29" sqref="L29"/>
    </sheetView>
  </sheetViews>
  <sheetFormatPr defaultColWidth="14.42578125" defaultRowHeight="15" customHeight="1"/>
  <cols>
    <col min="1" max="1" width="9.140625" style="2302" customWidth="1"/>
    <col min="2" max="2" width="7" style="2302" customWidth="1"/>
    <col min="3" max="3" width="38.28515625" style="2302" customWidth="1"/>
    <col min="4" max="5" width="13.140625" style="2302" customWidth="1"/>
    <col min="6" max="6" width="14" style="2302" customWidth="1"/>
    <col min="7" max="7" width="17" style="2302" customWidth="1"/>
    <col min="8" max="8" width="15.28515625" style="2302" customWidth="1"/>
    <col min="9" max="9" width="9.140625" style="2302" customWidth="1"/>
    <col min="10" max="10" width="9.28515625" style="2302" bestFit="1" customWidth="1"/>
    <col min="11" max="16384" width="14.42578125" style="2302"/>
  </cols>
  <sheetData>
    <row r="1" spans="1:16" ht="15" customHeight="1">
      <c r="A1" s="2303"/>
      <c r="B1" s="3387" t="s">
        <v>1969</v>
      </c>
      <c r="C1" s="3388"/>
      <c r="D1" s="3388"/>
      <c r="E1" s="3388"/>
      <c r="F1" s="3388"/>
      <c r="G1" s="3388"/>
      <c r="H1" s="3388"/>
      <c r="I1" s="2303"/>
      <c r="J1" s="2303"/>
    </row>
    <row r="2" spans="1:16" ht="15" customHeight="1">
      <c r="A2" s="2303"/>
      <c r="B2" s="3389" t="s">
        <v>1968</v>
      </c>
      <c r="C2" s="3388"/>
      <c r="D2" s="3388"/>
      <c r="E2" s="3388"/>
      <c r="F2" s="3388"/>
      <c r="G2" s="3388"/>
      <c r="H2" s="3388"/>
      <c r="I2" s="2303"/>
      <c r="J2" s="2303"/>
    </row>
    <row r="3" spans="1:16" ht="15" customHeight="1" thickBot="1">
      <c r="A3" s="2303"/>
      <c r="B3" s="3390" t="s">
        <v>40</v>
      </c>
      <c r="C3" s="3388"/>
      <c r="D3" s="3388"/>
      <c r="E3" s="3388"/>
      <c r="F3" s="3388"/>
      <c r="G3" s="3388"/>
      <c r="H3" s="3388"/>
      <c r="I3" s="2303"/>
      <c r="J3" s="2303"/>
    </row>
    <row r="4" spans="1:16" ht="15" customHeight="1" thickTop="1">
      <c r="A4" s="2303"/>
      <c r="B4" s="3391" t="s">
        <v>648</v>
      </c>
      <c r="C4" s="3392"/>
      <c r="D4" s="3397" t="s">
        <v>1011</v>
      </c>
      <c r="E4" s="3398"/>
      <c r="F4" s="3399"/>
      <c r="G4" s="3395" t="s">
        <v>545</v>
      </c>
      <c r="H4" s="3396"/>
      <c r="I4" s="2303"/>
      <c r="J4" s="2303"/>
    </row>
    <row r="5" spans="1:16" ht="15" customHeight="1">
      <c r="A5" s="2303"/>
      <c r="B5" s="3393"/>
      <c r="C5" s="3386"/>
      <c r="D5" s="3400"/>
      <c r="E5" s="3401"/>
      <c r="F5" s="3402"/>
      <c r="G5" s="2380" t="s">
        <v>1967</v>
      </c>
      <c r="H5" s="2379" t="s">
        <v>1011</v>
      </c>
      <c r="I5" s="2303"/>
      <c r="J5" s="2303"/>
    </row>
    <row r="6" spans="1:16" ht="15" customHeight="1">
      <c r="A6" s="2303"/>
      <c r="B6" s="3394"/>
      <c r="C6" s="3382"/>
      <c r="D6" s="2378">
        <v>2019</v>
      </c>
      <c r="E6" s="2378">
        <v>2020</v>
      </c>
      <c r="F6" s="2378">
        <v>2021</v>
      </c>
      <c r="G6" s="2377" t="s">
        <v>85</v>
      </c>
      <c r="H6" s="2376" t="s">
        <v>398</v>
      </c>
      <c r="I6" s="2303"/>
      <c r="J6" s="2303"/>
    </row>
    <row r="7" spans="1:16" ht="21" customHeight="1">
      <c r="A7" s="2303"/>
      <c r="B7" s="3381" t="s">
        <v>1966</v>
      </c>
      <c r="C7" s="3382"/>
      <c r="D7" s="2375">
        <v>937051.61449491815</v>
      </c>
      <c r="E7" s="2375">
        <v>1274213.6775962182</v>
      </c>
      <c r="F7" s="2374">
        <v>1298903.2257826997</v>
      </c>
      <c r="G7" s="2366">
        <v>35.981162391255737</v>
      </c>
      <c r="H7" s="2365">
        <v>1.9376301338295008</v>
      </c>
      <c r="I7" s="2369"/>
      <c r="J7" s="2305"/>
      <c r="K7" s="2333"/>
      <c r="L7" s="2333"/>
      <c r="M7" s="2333"/>
      <c r="N7" s="2333"/>
      <c r="O7" s="2333"/>
      <c r="P7" s="2333"/>
    </row>
    <row r="8" spans="1:16" ht="21" customHeight="1">
      <c r="A8" s="2303"/>
      <c r="B8" s="2373" t="s">
        <v>1965</v>
      </c>
      <c r="C8" s="2372"/>
      <c r="D8" s="2354">
        <v>34607.689689997998</v>
      </c>
      <c r="E8" s="2354">
        <v>48091.355800167999</v>
      </c>
      <c r="F8" s="2359">
        <v>54269.58729453</v>
      </c>
      <c r="G8" s="2348">
        <v>38.961474258904161</v>
      </c>
      <c r="H8" s="2340">
        <v>12.846864871171746</v>
      </c>
      <c r="I8" s="2369"/>
      <c r="J8" s="2305"/>
      <c r="K8" s="2333"/>
      <c r="L8" s="2333"/>
      <c r="M8" s="2333"/>
      <c r="N8" s="2333"/>
      <c r="O8" s="2333"/>
      <c r="P8" s="2333"/>
    </row>
    <row r="9" spans="1:16" ht="21" customHeight="1">
      <c r="A9" s="2303"/>
      <c r="B9" s="2373" t="s">
        <v>1964</v>
      </c>
      <c r="C9" s="2372"/>
      <c r="D9" s="2358">
        <v>902443.9248049201</v>
      </c>
      <c r="E9" s="2358">
        <v>1226122.3217960503</v>
      </c>
      <c r="F9" s="2357">
        <v>1244633.6384881698</v>
      </c>
      <c r="G9" s="2356">
        <v>35.866870848634647</v>
      </c>
      <c r="H9" s="2355">
        <v>1.5097446937434142</v>
      </c>
      <c r="I9" s="2369"/>
      <c r="J9" s="2305"/>
      <c r="K9" s="2333"/>
      <c r="L9" s="2333"/>
      <c r="M9" s="2333"/>
      <c r="N9" s="2333"/>
      <c r="O9" s="2333"/>
      <c r="P9" s="2333"/>
    </row>
    <row r="10" spans="1:16" ht="21" customHeight="1">
      <c r="A10" s="2303"/>
      <c r="B10" s="2360"/>
      <c r="C10" s="2345" t="s">
        <v>1961</v>
      </c>
      <c r="D10" s="2354">
        <v>667902.16784919007</v>
      </c>
      <c r="E10" s="2354">
        <v>921000.69194712024</v>
      </c>
      <c r="F10" s="2359">
        <v>925919.40426208987</v>
      </c>
      <c r="G10" s="2348">
        <v>37.894550471810845</v>
      </c>
      <c r="H10" s="2340">
        <v>0.53406173936426171</v>
      </c>
      <c r="I10" s="2369"/>
      <c r="J10" s="2305"/>
      <c r="K10" s="2333"/>
      <c r="L10" s="2333"/>
      <c r="M10" s="2333"/>
      <c r="N10" s="2333"/>
      <c r="O10" s="2333"/>
      <c r="P10" s="2333"/>
    </row>
    <row r="11" spans="1:16" ht="15.75">
      <c r="A11" s="2303"/>
      <c r="B11" s="2360"/>
      <c r="C11" s="2371" t="s">
        <v>1960</v>
      </c>
      <c r="D11" s="2354">
        <v>234541.75695572997</v>
      </c>
      <c r="E11" s="2354">
        <v>305121.62984893</v>
      </c>
      <c r="F11" s="2359">
        <v>318714.23422607995</v>
      </c>
      <c r="G11" s="2348">
        <v>30.092668277624455</v>
      </c>
      <c r="H11" s="2340">
        <v>4.4548150794422128</v>
      </c>
      <c r="I11" s="2369"/>
      <c r="J11" s="2305"/>
      <c r="K11" s="2333"/>
      <c r="L11" s="2333"/>
      <c r="M11" s="2333"/>
      <c r="N11" s="2333"/>
      <c r="O11" s="2333"/>
      <c r="P11" s="2333"/>
    </row>
    <row r="12" spans="1:16" ht="21" customHeight="1">
      <c r="A12" s="2303"/>
      <c r="B12" s="3383" t="s">
        <v>1963</v>
      </c>
      <c r="C12" s="3384"/>
      <c r="D12" s="2368">
        <v>136474.93673828334</v>
      </c>
      <c r="E12" s="2368">
        <v>175713.93548650961</v>
      </c>
      <c r="F12" s="2367">
        <v>154391.67740075581</v>
      </c>
      <c r="G12" s="2366">
        <v>28.75179845180989</v>
      </c>
      <c r="H12" s="2365">
        <v>-12.134642609146269</v>
      </c>
      <c r="I12" s="2369"/>
      <c r="J12" s="2305"/>
      <c r="K12" s="2333"/>
      <c r="L12" s="2333"/>
      <c r="M12" s="2333"/>
      <c r="N12" s="2333"/>
      <c r="O12" s="2333"/>
      <c r="P12" s="2333"/>
    </row>
    <row r="13" spans="1:16" ht="21" customHeight="1">
      <c r="A13" s="2303"/>
      <c r="B13" s="2360"/>
      <c r="C13" s="2362" t="s">
        <v>1961</v>
      </c>
      <c r="D13" s="2354">
        <v>125515.26539331843</v>
      </c>
      <c r="E13" s="2354">
        <v>161285.73570967498</v>
      </c>
      <c r="F13" s="2359">
        <v>137938.88194683363</v>
      </c>
      <c r="G13" s="2348">
        <v>28.498900276603877</v>
      </c>
      <c r="H13" s="2340">
        <v>-14.475460994806895</v>
      </c>
      <c r="I13" s="2369"/>
      <c r="J13" s="2305"/>
      <c r="K13" s="2333"/>
      <c r="L13" s="2333"/>
      <c r="M13" s="2333"/>
      <c r="N13" s="2333"/>
      <c r="O13" s="2333"/>
      <c r="P13" s="2333"/>
    </row>
    <row r="14" spans="1:16" ht="21" customHeight="1">
      <c r="A14" s="2303"/>
      <c r="B14" s="2360"/>
      <c r="C14" s="2308" t="s">
        <v>1960</v>
      </c>
      <c r="D14" s="2354">
        <v>10959.671344964911</v>
      </c>
      <c r="E14" s="2354">
        <v>14428.199776834637</v>
      </c>
      <c r="F14" s="2359">
        <v>16452.795453922168</v>
      </c>
      <c r="G14" s="2348">
        <v>31.648106249675436</v>
      </c>
      <c r="H14" s="2340">
        <v>14.032212669650889</v>
      </c>
      <c r="I14" s="2369"/>
      <c r="J14" s="2305"/>
      <c r="K14" s="2333"/>
      <c r="L14" s="2333"/>
      <c r="M14" s="2333"/>
      <c r="N14" s="2333"/>
      <c r="O14" s="2333"/>
      <c r="P14" s="2333"/>
    </row>
    <row r="15" spans="1:16" ht="21" customHeight="1">
      <c r="A15" s="2303"/>
      <c r="B15" s="3383" t="s">
        <v>1962</v>
      </c>
      <c r="C15" s="3384"/>
      <c r="D15" s="2368">
        <v>1038918.8615432034</v>
      </c>
      <c r="E15" s="2368">
        <v>1401836.2572825598</v>
      </c>
      <c r="F15" s="2367">
        <v>1399025.3158889255</v>
      </c>
      <c r="G15" s="2366">
        <v>34.932217439991518</v>
      </c>
      <c r="H15" s="2365">
        <v>-0.20051852554328775</v>
      </c>
      <c r="I15" s="2369"/>
      <c r="J15" s="2370"/>
      <c r="K15" s="2333"/>
      <c r="L15" s="2333"/>
      <c r="M15" s="2333"/>
      <c r="N15" s="2333"/>
      <c r="O15" s="2333"/>
      <c r="P15" s="2333"/>
    </row>
    <row r="16" spans="1:16" ht="21" customHeight="1">
      <c r="A16" s="2303"/>
      <c r="B16" s="2360"/>
      <c r="C16" s="2362" t="s">
        <v>1961</v>
      </c>
      <c r="D16" s="2354">
        <v>793417.43324250844</v>
      </c>
      <c r="E16" s="2354">
        <v>1082286.4276567951</v>
      </c>
      <c r="F16" s="2359">
        <v>1063858.2862089234</v>
      </c>
      <c r="G16" s="2348">
        <v>36.408198548618685</v>
      </c>
      <c r="H16" s="2340">
        <v>-1.7027046608881165</v>
      </c>
      <c r="I16" s="2369"/>
      <c r="J16" s="2305"/>
      <c r="K16" s="2333"/>
      <c r="L16" s="2333"/>
      <c r="M16" s="2333"/>
      <c r="N16" s="2333"/>
      <c r="O16" s="2333"/>
      <c r="P16" s="2333"/>
    </row>
    <row r="17" spans="1:16" ht="21" customHeight="1">
      <c r="A17" s="2303"/>
      <c r="B17" s="2360"/>
      <c r="C17" s="2362" t="s">
        <v>1959</v>
      </c>
      <c r="D17" s="2354">
        <v>76.369528228987136</v>
      </c>
      <c r="E17" s="2354">
        <v>77.204910490387263</v>
      </c>
      <c r="F17" s="2359">
        <v>76.042818820112586</v>
      </c>
      <c r="G17" s="2348" t="s">
        <v>95</v>
      </c>
      <c r="H17" s="2340" t="s">
        <v>95</v>
      </c>
      <c r="I17" s="2303"/>
      <c r="J17" s="2305"/>
      <c r="K17" s="2333"/>
      <c r="L17" s="2333"/>
      <c r="M17" s="2333"/>
      <c r="N17" s="2333"/>
      <c r="O17" s="2333"/>
      <c r="P17" s="2333"/>
    </row>
    <row r="18" spans="1:16" ht="21" customHeight="1">
      <c r="A18" s="2303"/>
      <c r="B18" s="2360"/>
      <c r="C18" s="2362" t="s">
        <v>1960</v>
      </c>
      <c r="D18" s="2354">
        <v>245501.42830069488</v>
      </c>
      <c r="E18" s="2354">
        <v>319549.82962576463</v>
      </c>
      <c r="F18" s="2359">
        <v>335167.02968000213</v>
      </c>
      <c r="G18" s="2348">
        <v>30.162106117921979</v>
      </c>
      <c r="H18" s="2340">
        <v>4.8872503147716628</v>
      </c>
      <c r="I18" s="2303"/>
      <c r="J18" s="2305"/>
      <c r="K18" s="2333"/>
      <c r="L18" s="2333"/>
      <c r="M18" s="2333"/>
      <c r="N18" s="2333"/>
      <c r="O18" s="2333"/>
      <c r="P18" s="2333"/>
    </row>
    <row r="19" spans="1:16" ht="21" customHeight="1">
      <c r="A19" s="2303"/>
      <c r="B19" s="2360"/>
      <c r="C19" s="2362" t="s">
        <v>1959</v>
      </c>
      <c r="D19" s="2354">
        <v>23.630471771012861</v>
      </c>
      <c r="E19" s="2354">
        <v>22.79508950961274</v>
      </c>
      <c r="F19" s="2359">
        <v>23.957181179887417</v>
      </c>
      <c r="G19" s="2348" t="s">
        <v>95</v>
      </c>
      <c r="H19" s="2340" t="s">
        <v>95</v>
      </c>
      <c r="I19" s="2303"/>
      <c r="J19" s="2305"/>
      <c r="K19" s="2333"/>
      <c r="L19" s="2333"/>
      <c r="M19" s="2333"/>
      <c r="N19" s="2333"/>
      <c r="O19" s="2333"/>
      <c r="P19" s="2333"/>
    </row>
    <row r="20" spans="1:16" ht="21" customHeight="1">
      <c r="A20" s="2303"/>
      <c r="B20" s="3383" t="s">
        <v>1958</v>
      </c>
      <c r="C20" s="3384"/>
      <c r="D20" s="2368">
        <v>1073526.5512332015</v>
      </c>
      <c r="E20" s="2368">
        <v>1449927.6130827279</v>
      </c>
      <c r="F20" s="2367">
        <v>1453294.9031834556</v>
      </c>
      <c r="G20" s="2366">
        <v>35.062110146892962</v>
      </c>
      <c r="H20" s="2365">
        <v>0.23223849731148505</v>
      </c>
      <c r="I20" s="2303"/>
      <c r="J20" s="2305"/>
      <c r="K20" s="2333"/>
      <c r="L20" s="2333"/>
      <c r="M20" s="2333"/>
      <c r="N20" s="2333"/>
      <c r="O20" s="2333"/>
      <c r="P20" s="2333"/>
    </row>
    <row r="21" spans="1:16" ht="21" customHeight="1">
      <c r="A21" s="2303"/>
      <c r="B21" s="2364" t="s">
        <v>1957</v>
      </c>
      <c r="C21" s="2363"/>
      <c r="D21" s="2361"/>
      <c r="E21" s="2361"/>
      <c r="F21" s="2345"/>
      <c r="G21" s="2348"/>
      <c r="H21" s="2340"/>
      <c r="I21" s="2303"/>
      <c r="J21" s="2303"/>
      <c r="K21" s="2333"/>
      <c r="L21" s="2333"/>
      <c r="M21" s="2333"/>
      <c r="N21" s="2333"/>
      <c r="O21" s="2333"/>
      <c r="P21" s="2333"/>
    </row>
    <row r="22" spans="1:16" ht="6" customHeight="1">
      <c r="A22" s="2303"/>
      <c r="B22" s="2364"/>
      <c r="C22" s="2363"/>
      <c r="D22" s="2361"/>
      <c r="E22" s="2361"/>
      <c r="F22" s="2345"/>
      <c r="G22" s="2348"/>
      <c r="H22" s="2340"/>
      <c r="I22" s="2303"/>
      <c r="J22" s="2303"/>
      <c r="K22" s="2333"/>
      <c r="L22" s="2333"/>
      <c r="M22" s="2333"/>
      <c r="N22" s="2333"/>
      <c r="O22" s="2333"/>
      <c r="P22" s="2333"/>
    </row>
    <row r="23" spans="1:16" ht="21" customHeight="1">
      <c r="A23" s="2303"/>
      <c r="B23" s="3385" t="s">
        <v>1956</v>
      </c>
      <c r="C23" s="3386"/>
      <c r="D23" s="2361"/>
      <c r="E23" s="2361"/>
      <c r="F23" s="2345"/>
      <c r="G23" s="2348"/>
      <c r="H23" s="2340"/>
      <c r="I23" s="2303"/>
      <c r="J23" s="2303"/>
      <c r="K23" s="2333"/>
      <c r="L23" s="2333"/>
      <c r="M23" s="2333"/>
      <c r="N23" s="2333"/>
      <c r="O23" s="2333"/>
      <c r="P23" s="2333"/>
    </row>
    <row r="24" spans="1:16" ht="6.75" customHeight="1">
      <c r="A24" s="2303"/>
      <c r="B24" s="2351"/>
      <c r="C24" s="2362"/>
      <c r="D24" s="2361"/>
      <c r="E24" s="2361"/>
      <c r="F24" s="2345"/>
      <c r="G24" s="2348"/>
      <c r="H24" s="2340"/>
      <c r="I24" s="2303"/>
      <c r="J24" s="2303"/>
      <c r="K24" s="2333"/>
      <c r="L24" s="2333"/>
      <c r="M24" s="2333"/>
      <c r="N24" s="2333"/>
      <c r="O24" s="2333"/>
      <c r="P24" s="2333"/>
    </row>
    <row r="25" spans="1:16" ht="21" customHeight="1">
      <c r="A25" s="2303"/>
      <c r="B25" s="2360"/>
      <c r="C25" s="2345" t="s">
        <v>1954</v>
      </c>
      <c r="D25" s="2354">
        <v>8.9133906196853783</v>
      </c>
      <c r="E25" s="2354">
        <v>14.386889847329877</v>
      </c>
      <c r="F25" s="2359">
        <v>11.198163062758635</v>
      </c>
      <c r="G25" s="2348" t="s">
        <v>95</v>
      </c>
      <c r="H25" s="2340" t="s">
        <v>95</v>
      </c>
      <c r="I25" s="2303"/>
      <c r="J25" s="2303"/>
      <c r="K25" s="2333"/>
      <c r="L25" s="2333"/>
      <c r="M25" s="2333"/>
      <c r="N25" s="2333"/>
      <c r="O25" s="2333"/>
      <c r="P25" s="2333"/>
    </row>
    <row r="26" spans="1:16" ht="21" customHeight="1">
      <c r="A26" s="2303"/>
      <c r="B26" s="2360"/>
      <c r="C26" s="2345" t="s">
        <v>1953</v>
      </c>
      <c r="D26" s="2354">
        <v>7.7905075284597807</v>
      </c>
      <c r="E26" s="2354">
        <v>12.680793849301457</v>
      </c>
      <c r="F26" s="2359">
        <v>10.167803303004463</v>
      </c>
      <c r="G26" s="2348" t="s">
        <v>95</v>
      </c>
      <c r="H26" s="2340" t="s">
        <v>95</v>
      </c>
      <c r="I26" s="2303"/>
      <c r="J26" s="2303"/>
      <c r="K26" s="2333"/>
      <c r="L26" s="2333"/>
      <c r="M26" s="2333"/>
      <c r="N26" s="2333"/>
      <c r="O26" s="2333"/>
      <c r="P26" s="2333"/>
    </row>
    <row r="27" spans="1:16" ht="10.5" customHeight="1">
      <c r="A27" s="2303"/>
      <c r="B27" s="2360"/>
      <c r="C27" s="2345"/>
      <c r="D27" s="2354"/>
      <c r="E27" s="2354"/>
      <c r="F27" s="2359"/>
      <c r="G27" s="2348"/>
      <c r="H27" s="2340"/>
      <c r="I27" s="2303"/>
      <c r="J27" s="2303"/>
      <c r="K27" s="2333"/>
      <c r="L27" s="2333"/>
      <c r="M27" s="2333"/>
      <c r="N27" s="2333"/>
      <c r="O27" s="2333"/>
      <c r="P27" s="2333"/>
    </row>
    <row r="28" spans="1:16" ht="21" customHeight="1">
      <c r="A28" s="2303"/>
      <c r="B28" s="3385" t="s">
        <v>1955</v>
      </c>
      <c r="C28" s="3386"/>
      <c r="D28" s="2358"/>
      <c r="E28" s="2358"/>
      <c r="F28" s="2357"/>
      <c r="G28" s="2356"/>
      <c r="H28" s="2355"/>
      <c r="I28" s="2303"/>
      <c r="J28" s="2303"/>
      <c r="K28" s="2333"/>
      <c r="L28" s="2333"/>
      <c r="M28" s="2333"/>
      <c r="N28" s="2333"/>
      <c r="O28" s="2333"/>
      <c r="P28" s="2333"/>
    </row>
    <row r="29" spans="1:16" ht="21" customHeight="1">
      <c r="A29" s="2303"/>
      <c r="B29" s="2351"/>
      <c r="C29" s="2345" t="s">
        <v>1954</v>
      </c>
      <c r="D29" s="2354">
        <v>9.210306835253558</v>
      </c>
      <c r="E29" s="2354">
        <v>14.880446091799522</v>
      </c>
      <c r="F29" s="2353">
        <v>11.632550976237257</v>
      </c>
      <c r="G29" s="2348" t="s">
        <v>95</v>
      </c>
      <c r="H29" s="2340" t="s">
        <v>95</v>
      </c>
      <c r="I29" s="2303"/>
      <c r="J29" s="2303"/>
      <c r="K29" s="2333"/>
      <c r="L29" s="2333"/>
      <c r="M29" s="2333"/>
      <c r="N29" s="2333"/>
      <c r="O29" s="2333"/>
      <c r="P29" s="2333"/>
    </row>
    <row r="30" spans="1:16" ht="21" customHeight="1">
      <c r="A30" s="2303"/>
      <c r="B30" s="2351"/>
      <c r="C30" s="2305" t="s">
        <v>1953</v>
      </c>
      <c r="D30" s="2354">
        <v>8.0500191005878001</v>
      </c>
      <c r="E30" s="2354">
        <v>13.115820811735356</v>
      </c>
      <c r="F30" s="2353">
        <v>10.562222533792578</v>
      </c>
      <c r="G30" s="2348" t="s">
        <v>95</v>
      </c>
      <c r="H30" s="2340" t="s">
        <v>95</v>
      </c>
      <c r="I30" s="2303"/>
      <c r="J30" s="2303"/>
      <c r="K30" s="2333"/>
      <c r="L30" s="2333"/>
      <c r="M30" s="2333"/>
      <c r="N30" s="2333"/>
      <c r="O30" s="2333"/>
      <c r="P30" s="2333"/>
    </row>
    <row r="31" spans="1:16" ht="7.5" customHeight="1">
      <c r="A31" s="2303"/>
      <c r="B31" s="2351"/>
      <c r="C31" s="2350"/>
      <c r="D31" s="2352"/>
      <c r="E31" s="2344"/>
      <c r="F31" s="2347"/>
      <c r="G31" s="2348"/>
      <c r="H31" s="2340"/>
      <c r="I31" s="2303"/>
      <c r="J31" s="2303"/>
      <c r="K31" s="2333"/>
      <c r="L31" s="2333"/>
      <c r="M31" s="2333"/>
      <c r="N31" s="2333"/>
      <c r="O31" s="2333"/>
      <c r="P31" s="2333"/>
    </row>
    <row r="32" spans="1:16" ht="7.5" customHeight="1">
      <c r="A32" s="2303"/>
      <c r="B32" s="2351"/>
      <c r="C32" s="2350"/>
      <c r="D32" s="2349"/>
      <c r="E32" s="2344"/>
      <c r="F32" s="2347"/>
      <c r="G32" s="2348"/>
      <c r="H32" s="2340"/>
      <c r="I32" s="2303"/>
      <c r="J32" s="2303"/>
      <c r="K32" s="2333"/>
      <c r="L32" s="2333"/>
      <c r="M32" s="2333"/>
      <c r="N32" s="2333"/>
      <c r="O32" s="2333"/>
      <c r="P32" s="2333"/>
    </row>
    <row r="33" spans="1:16" ht="21" customHeight="1">
      <c r="A33" s="2303"/>
      <c r="B33" s="2346" t="s">
        <v>1952</v>
      </c>
      <c r="C33" s="2345"/>
      <c r="D33" s="2344">
        <v>88743.443725794947</v>
      </c>
      <c r="E33" s="2344">
        <v>121578.57273718748</v>
      </c>
      <c r="F33" s="2347">
        <v>117674.81684735705</v>
      </c>
      <c r="G33" s="2348">
        <v>37.00006178805566</v>
      </c>
      <c r="H33" s="2340">
        <v>-3.2108913618101553</v>
      </c>
      <c r="I33" s="2303"/>
      <c r="J33" s="2339"/>
      <c r="K33" s="2333"/>
      <c r="L33" s="2333"/>
      <c r="M33" s="2333"/>
      <c r="N33" s="2333"/>
      <c r="O33" s="2333"/>
      <c r="P33" s="2333"/>
    </row>
    <row r="34" spans="1:16" ht="21" customHeight="1">
      <c r="A34" s="2303"/>
      <c r="B34" s="2346" t="s">
        <v>1951</v>
      </c>
      <c r="C34" s="2345"/>
      <c r="D34" s="2344">
        <v>984783.10750740638</v>
      </c>
      <c r="E34" s="2344">
        <v>1328349.0403455405</v>
      </c>
      <c r="F34" s="2347">
        <v>1335620.0863360984</v>
      </c>
      <c r="G34" s="2348">
        <v>34.887472197582383</v>
      </c>
      <c r="H34" s="2340">
        <v>0.54737465603666635</v>
      </c>
      <c r="I34" s="2303"/>
      <c r="J34" s="2339"/>
      <c r="K34" s="2333"/>
      <c r="L34" s="2333"/>
      <c r="M34" s="2333"/>
      <c r="N34" s="2333"/>
      <c r="O34" s="2333"/>
      <c r="P34" s="2333"/>
    </row>
    <row r="35" spans="1:16" ht="21" customHeight="1">
      <c r="A35" s="2303"/>
      <c r="B35" s="2346" t="s">
        <v>1950</v>
      </c>
      <c r="C35" s="2345"/>
      <c r="D35" s="2344">
        <v>69508.589349781978</v>
      </c>
      <c r="E35" s="2344">
        <v>-343565.93283813412</v>
      </c>
      <c r="F35" s="2347">
        <v>-7271.0459905578755</v>
      </c>
      <c r="G35" s="2341" t="s">
        <v>95</v>
      </c>
      <c r="H35" s="2340" t="s">
        <v>95</v>
      </c>
      <c r="I35" s="2303"/>
      <c r="J35" s="2303"/>
      <c r="K35" s="2333"/>
      <c r="L35" s="2333"/>
      <c r="M35" s="2333"/>
      <c r="N35" s="2333"/>
      <c r="O35" s="2333"/>
      <c r="P35" s="2333"/>
    </row>
    <row r="36" spans="1:16" ht="21" customHeight="1">
      <c r="A36" s="2303"/>
      <c r="B36" s="2346" t="s">
        <v>1949</v>
      </c>
      <c r="C36" s="2345"/>
      <c r="D36" s="2344">
        <v>-2108.0973055269865</v>
      </c>
      <c r="E36" s="2343">
        <v>61156.393770045324</v>
      </c>
      <c r="F36" s="2342">
        <v>6044.3310192379631</v>
      </c>
      <c r="G36" s="2341" t="s">
        <v>95</v>
      </c>
      <c r="H36" s="2340" t="s">
        <v>95</v>
      </c>
      <c r="I36" s="2303"/>
      <c r="J36" s="2339"/>
      <c r="K36" s="2333"/>
      <c r="L36" s="2333"/>
      <c r="M36" s="2333"/>
      <c r="N36" s="2333"/>
      <c r="O36" s="2333"/>
      <c r="P36" s="2333"/>
    </row>
    <row r="37" spans="1:16" ht="21" customHeight="1" thickBot="1">
      <c r="A37" s="2303"/>
      <c r="B37" s="3379" t="s">
        <v>1948</v>
      </c>
      <c r="C37" s="3380"/>
      <c r="D37" s="2338">
        <v>67400.492044254992</v>
      </c>
      <c r="E37" s="2337">
        <v>-282409.53906808881</v>
      </c>
      <c r="F37" s="2336">
        <v>-1226.7149713199124</v>
      </c>
      <c r="G37" s="2335" t="s">
        <v>95</v>
      </c>
      <c r="H37" s="2334" t="s">
        <v>95</v>
      </c>
      <c r="I37" s="2303"/>
      <c r="J37" s="2303"/>
      <c r="K37" s="2333"/>
      <c r="L37" s="2333"/>
      <c r="M37" s="2333"/>
      <c r="N37" s="2333"/>
      <c r="O37" s="2333"/>
      <c r="P37" s="2333"/>
    </row>
    <row r="38" spans="1:16" ht="21" customHeight="1" thickTop="1" thickBot="1">
      <c r="A38" s="2303"/>
      <c r="B38" s="2313"/>
      <c r="C38" s="2305"/>
      <c r="D38" s="2332"/>
      <c r="E38" s="2332"/>
      <c r="F38" s="2312"/>
      <c r="G38" s="2311"/>
      <c r="H38" s="2311"/>
      <c r="I38" s="2303"/>
      <c r="J38" s="2303"/>
    </row>
    <row r="39" spans="1:16" ht="21" customHeight="1" thickTop="1">
      <c r="A39" s="2303"/>
      <c r="B39" s="2331" t="s">
        <v>1947</v>
      </c>
      <c r="C39" s="2330"/>
      <c r="D39" s="2329">
        <v>26.922456567265442</v>
      </c>
      <c r="E39" s="2329">
        <v>35.80953520469695</v>
      </c>
      <c r="F39" s="2328">
        <v>32.792308888077507</v>
      </c>
      <c r="G39" s="2327"/>
      <c r="H39" s="2326"/>
      <c r="I39" s="2303"/>
      <c r="J39" s="2304"/>
    </row>
    <row r="40" spans="1:16" ht="21" customHeight="1">
      <c r="A40" s="2303"/>
      <c r="B40" s="2325" t="s">
        <v>1946</v>
      </c>
      <c r="C40" s="2324"/>
      <c r="D40" s="2323">
        <v>64.920896070498173</v>
      </c>
      <c r="E40" s="2323">
        <v>105.67328207751214</v>
      </c>
      <c r="F40" s="2322">
        <v>84.731694191703866</v>
      </c>
      <c r="G40" s="2321"/>
      <c r="H40" s="2320"/>
      <c r="I40" s="2303"/>
      <c r="J40" s="2304"/>
    </row>
    <row r="41" spans="1:16" ht="21" customHeight="1" thickBot="1">
      <c r="A41" s="2303"/>
      <c r="B41" s="2319" t="s">
        <v>1945</v>
      </c>
      <c r="C41" s="2318"/>
      <c r="D41" s="2317">
        <v>29.002762124777387</v>
      </c>
      <c r="E41" s="2317">
        <v>33.13274092493878</v>
      </c>
      <c r="F41" s="2316">
        <v>27.139964448615729</v>
      </c>
      <c r="G41" s="2315"/>
      <c r="H41" s="2314"/>
      <c r="I41" s="2303"/>
      <c r="J41" s="2304"/>
    </row>
    <row r="42" spans="1:16" ht="15.75" customHeight="1" thickTop="1">
      <c r="A42" s="2303"/>
      <c r="B42" s="2313"/>
      <c r="C42" s="2305"/>
      <c r="D42" s="2312"/>
      <c r="E42" s="2312"/>
      <c r="F42" s="2312"/>
      <c r="G42" s="2311"/>
      <c r="H42" s="2311"/>
      <c r="I42" s="2303"/>
      <c r="J42" s="2303"/>
    </row>
    <row r="43" spans="1:16" ht="15.75" customHeight="1">
      <c r="A43" s="2303"/>
      <c r="B43" s="2310" t="s">
        <v>1944</v>
      </c>
      <c r="C43" s="2305"/>
      <c r="D43" s="2305"/>
      <c r="E43" s="2305"/>
      <c r="F43" s="2305"/>
      <c r="G43" s="2305"/>
      <c r="H43" s="2305"/>
      <c r="I43" s="2303"/>
      <c r="J43" s="2303"/>
    </row>
    <row r="44" spans="1:16" ht="15.75" customHeight="1">
      <c r="A44" s="2303"/>
      <c r="B44" s="2308" t="s">
        <v>1943</v>
      </c>
      <c r="C44" s="2305"/>
      <c r="D44" s="2305"/>
      <c r="E44" s="2305"/>
      <c r="F44" s="2305"/>
      <c r="G44" s="2305"/>
      <c r="H44" s="2305"/>
      <c r="I44" s="2303"/>
      <c r="J44" s="2303"/>
    </row>
    <row r="45" spans="1:16" ht="15.75" customHeight="1">
      <c r="A45" s="2303"/>
      <c r="B45" s="2309" t="s">
        <v>1942</v>
      </c>
      <c r="C45" s="2308"/>
      <c r="D45" s="2305"/>
      <c r="E45" s="2305"/>
      <c r="F45" s="2305"/>
      <c r="G45" s="2305"/>
      <c r="H45" s="2305"/>
      <c r="I45" s="2303"/>
      <c r="J45" s="2303"/>
    </row>
    <row r="46" spans="1:16" ht="15.75" customHeight="1">
      <c r="A46" s="2303"/>
      <c r="B46" s="2309" t="s">
        <v>1941</v>
      </c>
      <c r="C46" s="2308"/>
      <c r="D46" s="2305"/>
      <c r="E46" s="2305"/>
      <c r="F46" s="2305"/>
      <c r="G46" s="2305"/>
      <c r="H46" s="2305"/>
      <c r="I46" s="2303"/>
      <c r="J46" s="2303"/>
    </row>
    <row r="47" spans="1:16" ht="15.75" customHeight="1">
      <c r="A47" s="2303"/>
      <c r="B47" s="2308" t="s">
        <v>1940</v>
      </c>
      <c r="C47" s="2305"/>
      <c r="D47" s="2307">
        <v>109.36</v>
      </c>
      <c r="E47" s="2307">
        <v>120.37</v>
      </c>
      <c r="F47" s="2306">
        <v>119.04</v>
      </c>
      <c r="G47" s="2305"/>
      <c r="H47" s="2305"/>
      <c r="I47" s="2303"/>
      <c r="J47" s="2303"/>
    </row>
    <row r="48" spans="1:16" ht="15.75" customHeight="1">
      <c r="A48" s="2303"/>
      <c r="B48" s="2303"/>
      <c r="C48" s="2303"/>
      <c r="D48" s="2303"/>
      <c r="E48" s="2303"/>
      <c r="F48" s="2303"/>
      <c r="G48" s="2303"/>
      <c r="H48" s="2303"/>
      <c r="I48" s="2303"/>
      <c r="J48" s="2303"/>
    </row>
    <row r="49" spans="1:10" ht="15.75" customHeight="1">
      <c r="A49" s="2303"/>
      <c r="B49" s="2303"/>
      <c r="C49" s="2303"/>
      <c r="D49" s="2305"/>
      <c r="E49" s="2305"/>
      <c r="F49" s="2305"/>
      <c r="G49" s="2303"/>
      <c r="H49" s="2303"/>
      <c r="I49" s="2303"/>
      <c r="J49" s="2303"/>
    </row>
    <row r="50" spans="1:10" ht="15.75" customHeight="1">
      <c r="A50" s="2303"/>
      <c r="B50" s="2303"/>
      <c r="C50" s="2303"/>
      <c r="D50" s="2305"/>
      <c r="E50" s="2305"/>
      <c r="F50" s="2305"/>
      <c r="G50" s="2303"/>
      <c r="H50" s="2303"/>
      <c r="I50" s="2303"/>
      <c r="J50" s="2303"/>
    </row>
    <row r="51" spans="1:10" ht="15.75" customHeight="1">
      <c r="A51" s="2303"/>
      <c r="B51" s="2303"/>
      <c r="C51" s="2303"/>
      <c r="D51" s="2305"/>
      <c r="E51" s="2305"/>
      <c r="F51" s="2305"/>
      <c r="G51" s="2303"/>
      <c r="H51" s="2303"/>
      <c r="I51" s="2303"/>
      <c r="J51" s="2303"/>
    </row>
    <row r="52" spans="1:10" ht="15.75" customHeight="1">
      <c r="A52" s="2303"/>
      <c r="B52" s="2303"/>
      <c r="C52" s="2303"/>
      <c r="D52" s="2305"/>
      <c r="E52" s="2305"/>
      <c r="F52" s="2305"/>
      <c r="G52" s="2304"/>
      <c r="H52" s="2304"/>
      <c r="I52" s="2303"/>
      <c r="J52" s="2303"/>
    </row>
    <row r="53" spans="1:10" ht="15.75" customHeight="1">
      <c r="A53" s="2303"/>
      <c r="B53" s="2303"/>
      <c r="C53" s="2303"/>
      <c r="D53" s="2303"/>
      <c r="E53" s="2303"/>
      <c r="F53" s="2303"/>
      <c r="G53" s="2303"/>
      <c r="H53" s="2303"/>
      <c r="I53" s="2303"/>
      <c r="J53" s="2303"/>
    </row>
    <row r="54" spans="1:10" ht="15.75" customHeight="1">
      <c r="A54" s="2303"/>
      <c r="B54" s="2303"/>
      <c r="C54" s="2303"/>
      <c r="D54" s="2303"/>
      <c r="E54" s="2303"/>
      <c r="F54" s="2303"/>
      <c r="G54" s="2303"/>
      <c r="H54" s="2303"/>
      <c r="I54" s="2303"/>
      <c r="J54" s="2303"/>
    </row>
    <row r="55" spans="1:10" ht="15.75" customHeight="1">
      <c r="A55" s="2303"/>
      <c r="B55" s="2303"/>
      <c r="C55" s="2303"/>
      <c r="D55" s="2303"/>
      <c r="E55" s="2303"/>
      <c r="F55" s="2303"/>
      <c r="G55" s="2303"/>
      <c r="H55" s="2303"/>
      <c r="I55" s="2303"/>
      <c r="J55" s="2303"/>
    </row>
    <row r="56" spans="1:10" ht="15.75" customHeight="1">
      <c r="A56" s="2303"/>
      <c r="B56" s="2303"/>
      <c r="C56" s="2303"/>
      <c r="D56" s="2303"/>
      <c r="E56" s="2303"/>
      <c r="F56" s="2303"/>
      <c r="G56" s="2303"/>
      <c r="H56" s="2303"/>
      <c r="I56" s="2303"/>
      <c r="J56" s="2303"/>
    </row>
    <row r="57" spans="1:10" ht="15.75" customHeight="1">
      <c r="A57" s="2303"/>
      <c r="B57" s="2303"/>
      <c r="C57" s="2303"/>
      <c r="D57" s="2303"/>
      <c r="E57" s="2303"/>
      <c r="F57" s="2303"/>
      <c r="G57" s="2303"/>
      <c r="H57" s="2303"/>
      <c r="I57" s="2303"/>
      <c r="J57" s="2303"/>
    </row>
    <row r="58" spans="1:10" ht="15.75" customHeight="1">
      <c r="A58" s="2303"/>
      <c r="B58" s="2303"/>
      <c r="C58" s="2303"/>
      <c r="D58" s="2303"/>
      <c r="E58" s="2303"/>
      <c r="F58" s="2303"/>
      <c r="G58" s="2303"/>
      <c r="H58" s="2303"/>
      <c r="I58" s="2303"/>
      <c r="J58" s="2303"/>
    </row>
    <row r="59" spans="1:10" ht="15.75" customHeight="1">
      <c r="A59" s="2303"/>
      <c r="B59" s="2303"/>
      <c r="C59" s="2303"/>
      <c r="D59" s="2303"/>
      <c r="E59" s="2303"/>
      <c r="F59" s="2303"/>
      <c r="G59" s="2303"/>
      <c r="H59" s="2303"/>
      <c r="I59" s="2303"/>
      <c r="J59" s="2303"/>
    </row>
    <row r="60" spans="1:10" ht="15.75" customHeight="1">
      <c r="A60" s="2303"/>
      <c r="B60" s="2303"/>
      <c r="C60" s="2303"/>
      <c r="D60" s="2303"/>
      <c r="E60" s="2303"/>
      <c r="F60" s="2303"/>
      <c r="G60" s="2303"/>
      <c r="H60" s="2303"/>
      <c r="I60" s="2303"/>
      <c r="J60" s="2303"/>
    </row>
    <row r="61" spans="1:10" ht="15.75" customHeight="1">
      <c r="A61" s="2303"/>
      <c r="B61" s="2303"/>
      <c r="C61" s="2303"/>
      <c r="D61" s="2303"/>
      <c r="E61" s="2303"/>
      <c r="F61" s="2303"/>
      <c r="G61" s="2303"/>
      <c r="H61" s="2303"/>
      <c r="I61" s="2303"/>
      <c r="J61" s="2303"/>
    </row>
    <row r="62" spans="1:10" ht="15.75" customHeight="1">
      <c r="A62" s="2303"/>
      <c r="B62" s="2303"/>
      <c r="C62" s="2303"/>
      <c r="D62" s="2303"/>
      <c r="E62" s="2303"/>
      <c r="F62" s="2303"/>
      <c r="G62" s="2303"/>
      <c r="H62" s="2303"/>
      <c r="I62" s="2303"/>
      <c r="J62" s="2303"/>
    </row>
    <row r="63" spans="1:10" ht="15.75" customHeight="1">
      <c r="A63" s="2303"/>
      <c r="B63" s="2303"/>
      <c r="C63" s="2303"/>
      <c r="D63" s="2303"/>
      <c r="E63" s="2303"/>
      <c r="F63" s="2303"/>
      <c r="G63" s="2303"/>
      <c r="H63" s="2303"/>
      <c r="I63" s="2303"/>
      <c r="J63" s="2303"/>
    </row>
    <row r="64" spans="1:10" ht="15.75" customHeight="1">
      <c r="A64" s="2303"/>
      <c r="B64" s="2303"/>
      <c r="C64" s="2303"/>
      <c r="D64" s="2303"/>
      <c r="E64" s="2303"/>
      <c r="F64" s="2303"/>
      <c r="G64" s="2303"/>
      <c r="H64" s="2303"/>
      <c r="I64" s="2303"/>
      <c r="J64" s="2303"/>
    </row>
    <row r="65" spans="1:10" ht="15.75" customHeight="1">
      <c r="A65" s="2303"/>
      <c r="B65" s="2303"/>
      <c r="C65" s="2303"/>
      <c r="D65" s="2303"/>
      <c r="E65" s="2303"/>
      <c r="F65" s="2303"/>
      <c r="G65" s="2303"/>
      <c r="H65" s="2303"/>
      <c r="I65" s="2303"/>
      <c r="J65" s="2303"/>
    </row>
    <row r="66" spans="1:10" ht="15.75" customHeight="1">
      <c r="A66" s="2303"/>
      <c r="B66" s="2303"/>
      <c r="C66" s="2303"/>
      <c r="D66" s="2303"/>
      <c r="E66" s="2303"/>
      <c r="F66" s="2303"/>
      <c r="G66" s="2303"/>
      <c r="H66" s="2303"/>
      <c r="I66" s="2303"/>
      <c r="J66" s="2303"/>
    </row>
    <row r="67" spans="1:10" ht="15.75" customHeight="1">
      <c r="A67" s="2303"/>
      <c r="B67" s="2303"/>
      <c r="C67" s="2303"/>
      <c r="D67" s="2303"/>
      <c r="E67" s="2303"/>
      <c r="F67" s="2303"/>
      <c r="G67" s="2303"/>
      <c r="H67" s="2303"/>
      <c r="I67" s="2303"/>
      <c r="J67" s="2303"/>
    </row>
    <row r="68" spans="1:10" ht="15.75" customHeight="1">
      <c r="A68" s="2303"/>
      <c r="B68" s="2303"/>
      <c r="C68" s="2303"/>
      <c r="D68" s="2303"/>
      <c r="E68" s="2303"/>
      <c r="F68" s="2303"/>
      <c r="G68" s="2303"/>
      <c r="H68" s="2303"/>
      <c r="I68" s="2303"/>
      <c r="J68" s="2303"/>
    </row>
    <row r="69" spans="1:10" ht="15.75" customHeight="1">
      <c r="A69" s="2303"/>
      <c r="B69" s="2303"/>
      <c r="C69" s="2303"/>
      <c r="D69" s="2303"/>
      <c r="E69" s="2303"/>
      <c r="F69" s="2303"/>
      <c r="G69" s="2303"/>
      <c r="H69" s="2303"/>
      <c r="I69" s="2303"/>
      <c r="J69" s="2303"/>
    </row>
    <row r="70" spans="1:10" ht="15.75" customHeight="1">
      <c r="A70" s="2303"/>
      <c r="B70" s="2303"/>
      <c r="C70" s="2303"/>
      <c r="D70" s="2303"/>
      <c r="E70" s="2303"/>
      <c r="F70" s="2303"/>
      <c r="G70" s="2303"/>
      <c r="H70" s="2303"/>
      <c r="I70" s="2303"/>
      <c r="J70" s="2303"/>
    </row>
    <row r="71" spans="1:10" ht="15.75" customHeight="1">
      <c r="A71" s="2303"/>
      <c r="B71" s="2303"/>
      <c r="C71" s="2303"/>
      <c r="D71" s="2303"/>
      <c r="E71" s="2303"/>
      <c r="F71" s="2303"/>
      <c r="G71" s="2303"/>
      <c r="H71" s="2303"/>
      <c r="I71" s="2303"/>
      <c r="J71" s="2303"/>
    </row>
    <row r="72" spans="1:10" ht="15.75" customHeight="1">
      <c r="A72" s="2303"/>
      <c r="B72" s="2303"/>
      <c r="C72" s="2303"/>
      <c r="D72" s="2303"/>
      <c r="E72" s="2303"/>
      <c r="F72" s="2303"/>
      <c r="G72" s="2303"/>
      <c r="H72" s="2303"/>
      <c r="I72" s="2303"/>
      <c r="J72" s="2303"/>
    </row>
    <row r="73" spans="1:10" ht="15.75" customHeight="1">
      <c r="A73" s="2303"/>
      <c r="B73" s="2303"/>
      <c r="C73" s="2303"/>
      <c r="D73" s="2303"/>
      <c r="E73" s="2303"/>
      <c r="F73" s="2303"/>
      <c r="G73" s="2303"/>
      <c r="H73" s="2303"/>
      <c r="I73" s="2303"/>
      <c r="J73" s="2303"/>
    </row>
    <row r="74" spans="1:10" ht="15.75" customHeight="1">
      <c r="A74" s="2303"/>
      <c r="B74" s="2303"/>
      <c r="C74" s="2303"/>
      <c r="D74" s="2303"/>
      <c r="E74" s="2303"/>
      <c r="F74" s="2303"/>
      <c r="G74" s="2303"/>
      <c r="H74" s="2303"/>
      <c r="I74" s="2303"/>
      <c r="J74" s="2303"/>
    </row>
    <row r="75" spans="1:10" ht="15.75" customHeight="1">
      <c r="A75" s="2303"/>
      <c r="B75" s="2303"/>
      <c r="C75" s="2303"/>
      <c r="D75" s="2303"/>
      <c r="E75" s="2303"/>
      <c r="F75" s="2303"/>
      <c r="G75" s="2303"/>
      <c r="H75" s="2303"/>
      <c r="I75" s="2303"/>
      <c r="J75" s="2303"/>
    </row>
    <row r="76" spans="1:10" ht="15.75" customHeight="1">
      <c r="A76" s="2303"/>
      <c r="B76" s="2303"/>
      <c r="C76" s="2303"/>
      <c r="D76" s="2303"/>
      <c r="E76" s="2303"/>
      <c r="F76" s="2303"/>
      <c r="G76" s="2303"/>
      <c r="H76" s="2303"/>
      <c r="I76" s="2303"/>
      <c r="J76" s="2303"/>
    </row>
    <row r="77" spans="1:10" ht="15.75" customHeight="1">
      <c r="A77" s="2303"/>
      <c r="B77" s="2303"/>
      <c r="C77" s="2303"/>
      <c r="D77" s="2303"/>
      <c r="E77" s="2303"/>
      <c r="F77" s="2303"/>
      <c r="G77" s="2303"/>
      <c r="H77" s="2303"/>
      <c r="I77" s="2303"/>
      <c r="J77" s="2303"/>
    </row>
    <row r="78" spans="1:10" ht="15.75" customHeight="1">
      <c r="A78" s="2303"/>
      <c r="B78" s="2303"/>
      <c r="C78" s="2303"/>
      <c r="D78" s="2303"/>
      <c r="E78" s="2303"/>
      <c r="F78" s="2303"/>
      <c r="G78" s="2303"/>
      <c r="H78" s="2303"/>
      <c r="I78" s="2303"/>
      <c r="J78" s="2303"/>
    </row>
    <row r="79" spans="1:10" ht="15.75" customHeight="1">
      <c r="A79" s="2303"/>
      <c r="B79" s="2303"/>
      <c r="C79" s="2303"/>
      <c r="D79" s="2303"/>
      <c r="E79" s="2303"/>
      <c r="F79" s="2303"/>
      <c r="G79" s="2303"/>
      <c r="H79" s="2303"/>
      <c r="I79" s="2303"/>
      <c r="J79" s="2303"/>
    </row>
    <row r="80" spans="1:10" ht="15.75" customHeight="1">
      <c r="A80" s="2303"/>
      <c r="B80" s="2303"/>
      <c r="C80" s="2303"/>
      <c r="D80" s="2303"/>
      <c r="E80" s="2303"/>
      <c r="F80" s="2303"/>
      <c r="G80" s="2303"/>
      <c r="H80" s="2303"/>
      <c r="I80" s="2303"/>
      <c r="J80" s="2303"/>
    </row>
    <row r="81" spans="1:10" ht="15.75" customHeight="1">
      <c r="A81" s="2303"/>
      <c r="B81" s="2303"/>
      <c r="C81" s="2303"/>
      <c r="D81" s="2303"/>
      <c r="E81" s="2303"/>
      <c r="F81" s="2303"/>
      <c r="G81" s="2303"/>
      <c r="H81" s="2303"/>
      <c r="I81" s="2303"/>
      <c r="J81" s="2303"/>
    </row>
    <row r="82" spans="1:10" ht="15.75" customHeight="1">
      <c r="A82" s="2303"/>
      <c r="B82" s="2303"/>
      <c r="C82" s="2303"/>
      <c r="D82" s="2303"/>
      <c r="E82" s="2303"/>
      <c r="F82" s="2303"/>
      <c r="G82" s="2303"/>
      <c r="H82" s="2303"/>
      <c r="I82" s="2303"/>
      <c r="J82" s="2303"/>
    </row>
    <row r="83" spans="1:10" ht="15.75" customHeight="1">
      <c r="A83" s="2303"/>
      <c r="B83" s="2303"/>
      <c r="C83" s="2303"/>
      <c r="D83" s="2303"/>
      <c r="E83" s="2303"/>
      <c r="F83" s="2303"/>
      <c r="G83" s="2303"/>
      <c r="H83" s="2303"/>
      <c r="I83" s="2303"/>
      <c r="J83" s="2303"/>
    </row>
    <row r="84" spans="1:10" ht="15.75" customHeight="1">
      <c r="A84" s="2303"/>
      <c r="B84" s="2303"/>
      <c r="C84" s="2303"/>
      <c r="D84" s="2303"/>
      <c r="E84" s="2303"/>
      <c r="F84" s="2303"/>
      <c r="G84" s="2303"/>
      <c r="H84" s="2303"/>
      <c r="I84" s="2303"/>
      <c r="J84" s="2303"/>
    </row>
    <row r="85" spans="1:10" ht="15.75" customHeight="1">
      <c r="A85" s="2303"/>
      <c r="B85" s="2303"/>
      <c r="C85" s="2303"/>
      <c r="D85" s="2303"/>
      <c r="E85" s="2303"/>
      <c r="F85" s="2303"/>
      <c r="G85" s="2303"/>
      <c r="H85" s="2303"/>
      <c r="I85" s="2303"/>
      <c r="J85" s="2303"/>
    </row>
    <row r="86" spans="1:10" ht="15.75" customHeight="1">
      <c r="A86" s="2303"/>
      <c r="B86" s="2303"/>
      <c r="C86" s="2303"/>
      <c r="D86" s="2303"/>
      <c r="E86" s="2303"/>
      <c r="F86" s="2303"/>
      <c r="G86" s="2303"/>
      <c r="H86" s="2303"/>
      <c r="I86" s="2303"/>
      <c r="J86" s="2303"/>
    </row>
    <row r="87" spans="1:10" ht="15.75" customHeight="1">
      <c r="A87" s="2303"/>
      <c r="B87" s="2303"/>
      <c r="C87" s="2303"/>
      <c r="D87" s="2303"/>
      <c r="E87" s="2303"/>
      <c r="F87" s="2303"/>
      <c r="G87" s="2303"/>
      <c r="H87" s="2303"/>
      <c r="I87" s="2303"/>
      <c r="J87" s="2303"/>
    </row>
    <row r="88" spans="1:10" ht="15.75" customHeight="1">
      <c r="A88" s="2303"/>
      <c r="B88" s="2303"/>
      <c r="C88" s="2303"/>
      <c r="D88" s="2303"/>
      <c r="E88" s="2303"/>
      <c r="F88" s="2303"/>
      <c r="G88" s="2303"/>
      <c r="H88" s="2303"/>
      <c r="I88" s="2303"/>
      <c r="J88" s="2303"/>
    </row>
    <row r="89" spans="1:10" ht="15.75" customHeight="1">
      <c r="A89" s="2303"/>
      <c r="B89" s="2303"/>
      <c r="C89" s="2303"/>
      <c r="D89" s="2303"/>
      <c r="E89" s="2303"/>
      <c r="F89" s="2303"/>
      <c r="G89" s="2303"/>
      <c r="H89" s="2303"/>
      <c r="I89" s="2303"/>
      <c r="J89" s="2303"/>
    </row>
    <row r="90" spans="1:10" ht="15.75" customHeight="1">
      <c r="A90" s="2303"/>
      <c r="B90" s="2303"/>
      <c r="C90" s="2303"/>
      <c r="D90" s="2303"/>
      <c r="E90" s="2303"/>
      <c r="F90" s="2303"/>
      <c r="G90" s="2303"/>
      <c r="H90" s="2303"/>
      <c r="I90" s="2303"/>
      <c r="J90" s="2303"/>
    </row>
    <row r="91" spans="1:10" ht="15.75" customHeight="1">
      <c r="A91" s="2303"/>
      <c r="B91" s="2303"/>
      <c r="C91" s="2303"/>
      <c r="D91" s="2303"/>
      <c r="E91" s="2303"/>
      <c r="F91" s="2303"/>
      <c r="G91" s="2303"/>
      <c r="H91" s="2303"/>
      <c r="I91" s="2303"/>
      <c r="J91" s="2303"/>
    </row>
    <row r="92" spans="1:10" ht="15.75" customHeight="1">
      <c r="A92" s="2303"/>
      <c r="B92" s="2303"/>
      <c r="C92" s="2303"/>
      <c r="D92" s="2303"/>
      <c r="E92" s="2303"/>
      <c r="F92" s="2303"/>
      <c r="G92" s="2303"/>
      <c r="H92" s="2303"/>
      <c r="I92" s="2303"/>
      <c r="J92" s="2303"/>
    </row>
    <row r="93" spans="1:10" ht="15.75" customHeight="1">
      <c r="A93" s="2303"/>
      <c r="B93" s="2303"/>
      <c r="C93" s="2303"/>
      <c r="D93" s="2303"/>
      <c r="E93" s="2303"/>
      <c r="F93" s="2303"/>
      <c r="G93" s="2303"/>
      <c r="H93" s="2303"/>
      <c r="I93" s="2303"/>
      <c r="J93" s="2303"/>
    </row>
    <row r="94" spans="1:10" ht="15.75" customHeight="1">
      <c r="A94" s="2303"/>
      <c r="B94" s="2303"/>
      <c r="C94" s="2303"/>
      <c r="D94" s="2303"/>
      <c r="E94" s="2303"/>
      <c r="F94" s="2303"/>
      <c r="G94" s="2303"/>
      <c r="H94" s="2303"/>
      <c r="I94" s="2303"/>
      <c r="J94" s="2303"/>
    </row>
    <row r="95" spans="1:10" ht="15.75" customHeight="1">
      <c r="A95" s="2303"/>
      <c r="B95" s="2303"/>
      <c r="C95" s="2303"/>
      <c r="D95" s="2303"/>
      <c r="E95" s="2303"/>
      <c r="F95" s="2303"/>
      <c r="G95" s="2303"/>
      <c r="H95" s="2303"/>
      <c r="I95" s="2303"/>
      <c r="J95" s="2303"/>
    </row>
    <row r="96" spans="1:10" ht="15.75" customHeight="1">
      <c r="A96" s="2303"/>
      <c r="B96" s="2303"/>
      <c r="C96" s="2303"/>
      <c r="D96" s="2303"/>
      <c r="E96" s="2303"/>
      <c r="F96" s="2303"/>
      <c r="G96" s="2303"/>
      <c r="H96" s="2303"/>
      <c r="I96" s="2303"/>
      <c r="J96" s="2303"/>
    </row>
    <row r="97" spans="1:10" ht="15.75" customHeight="1">
      <c r="A97" s="2303"/>
      <c r="B97" s="2303"/>
      <c r="C97" s="2303"/>
      <c r="D97" s="2303"/>
      <c r="E97" s="2303"/>
      <c r="F97" s="2303"/>
      <c r="G97" s="2303"/>
      <c r="H97" s="2303"/>
      <c r="I97" s="2303"/>
      <c r="J97" s="2303"/>
    </row>
    <row r="98" spans="1:10" ht="15.75" customHeight="1">
      <c r="A98" s="2303"/>
      <c r="B98" s="2303"/>
      <c r="C98" s="2303"/>
      <c r="D98" s="2303"/>
      <c r="E98" s="2303"/>
      <c r="F98" s="2303"/>
      <c r="G98" s="2303"/>
      <c r="H98" s="2303"/>
      <c r="I98" s="2303"/>
      <c r="J98" s="2303"/>
    </row>
    <row r="99" spans="1:10" ht="15.75" customHeight="1">
      <c r="A99" s="2303"/>
      <c r="B99" s="2303"/>
      <c r="C99" s="2303"/>
      <c r="D99" s="2303"/>
      <c r="E99" s="2303"/>
      <c r="F99" s="2303"/>
      <c r="G99" s="2303"/>
      <c r="H99" s="2303"/>
      <c r="I99" s="2303"/>
      <c r="J99" s="2303"/>
    </row>
    <row r="100" spans="1:10" ht="15.75" customHeight="1">
      <c r="A100" s="2303"/>
      <c r="B100" s="2303"/>
      <c r="C100" s="2303"/>
      <c r="D100" s="2303"/>
      <c r="E100" s="2303"/>
      <c r="F100" s="2303"/>
      <c r="G100" s="2303"/>
      <c r="H100" s="2303"/>
      <c r="I100" s="2303"/>
      <c r="J100" s="2303"/>
    </row>
    <row r="101" spans="1:10" ht="15.75" customHeight="1">
      <c r="A101" s="2303"/>
      <c r="B101" s="2303"/>
      <c r="C101" s="2303"/>
      <c r="D101" s="2303"/>
      <c r="E101" s="2303"/>
      <c r="F101" s="2303"/>
      <c r="G101" s="2303"/>
      <c r="H101" s="2303"/>
      <c r="I101" s="2303"/>
      <c r="J101" s="2303"/>
    </row>
    <row r="102" spans="1:10" ht="15.75" customHeight="1">
      <c r="A102" s="2303"/>
      <c r="B102" s="2303"/>
      <c r="C102" s="2303"/>
      <c r="D102" s="2303"/>
      <c r="E102" s="2303"/>
      <c r="F102" s="2303"/>
      <c r="G102" s="2303"/>
      <c r="H102" s="2303"/>
      <c r="I102" s="2303"/>
      <c r="J102" s="2303"/>
    </row>
    <row r="103" spans="1:10" ht="15.75" customHeight="1">
      <c r="A103" s="2303"/>
      <c r="B103" s="2303"/>
      <c r="C103" s="2303"/>
      <c r="D103" s="2303"/>
      <c r="E103" s="2303"/>
      <c r="F103" s="2303"/>
      <c r="G103" s="2303"/>
      <c r="H103" s="2303"/>
      <c r="I103" s="2303"/>
      <c r="J103" s="2303"/>
    </row>
    <row r="104" spans="1:10" ht="15.75" customHeight="1">
      <c r="A104" s="2303"/>
      <c r="B104" s="2303"/>
      <c r="C104" s="2303"/>
      <c r="D104" s="2303"/>
      <c r="E104" s="2303"/>
      <c r="F104" s="2303"/>
      <c r="G104" s="2303"/>
      <c r="H104" s="2303"/>
      <c r="I104" s="2303"/>
      <c r="J104" s="2303"/>
    </row>
    <row r="105" spans="1:10" ht="15.75" customHeight="1">
      <c r="A105" s="2303"/>
      <c r="B105" s="2303"/>
      <c r="C105" s="2303"/>
      <c r="D105" s="2303"/>
      <c r="E105" s="2303"/>
      <c r="F105" s="2303"/>
      <c r="G105" s="2303"/>
      <c r="H105" s="2303"/>
      <c r="I105" s="2303"/>
      <c r="J105" s="2303"/>
    </row>
    <row r="106" spans="1:10" ht="15.75" customHeight="1">
      <c r="A106" s="2303"/>
      <c r="B106" s="2303"/>
      <c r="C106" s="2303"/>
      <c r="D106" s="2303"/>
      <c r="E106" s="2303"/>
      <c r="F106" s="2303"/>
      <c r="G106" s="2303"/>
      <c r="H106" s="2303"/>
      <c r="I106" s="2303"/>
      <c r="J106" s="2303"/>
    </row>
    <row r="107" spans="1:10" ht="15.75" customHeight="1">
      <c r="A107" s="2303"/>
      <c r="B107" s="2303"/>
      <c r="C107" s="2303"/>
      <c r="D107" s="2303"/>
      <c r="E107" s="2303"/>
      <c r="F107" s="2303"/>
      <c r="G107" s="2303"/>
      <c r="H107" s="2303"/>
      <c r="I107" s="2303"/>
      <c r="J107" s="2303"/>
    </row>
    <row r="108" spans="1:10" ht="15.75" customHeight="1">
      <c r="A108" s="2303"/>
      <c r="B108" s="2303"/>
      <c r="C108" s="2303"/>
      <c r="D108" s="2303"/>
      <c r="E108" s="2303"/>
      <c r="F108" s="2303"/>
      <c r="G108" s="2303"/>
      <c r="H108" s="2303"/>
      <c r="I108" s="2303"/>
      <c r="J108" s="2303"/>
    </row>
    <row r="109" spans="1:10" ht="15.75" customHeight="1">
      <c r="A109" s="2303"/>
      <c r="B109" s="2303"/>
      <c r="C109" s="2303"/>
      <c r="D109" s="2303"/>
      <c r="E109" s="2303"/>
      <c r="F109" s="2303"/>
      <c r="G109" s="2303"/>
      <c r="H109" s="2303"/>
      <c r="I109" s="2303"/>
      <c r="J109" s="2303"/>
    </row>
    <row r="110" spans="1:10" ht="15.75" customHeight="1">
      <c r="A110" s="2303"/>
      <c r="B110" s="2303"/>
      <c r="C110" s="2303"/>
      <c r="D110" s="2303"/>
      <c r="E110" s="2303"/>
      <c r="F110" s="2303"/>
      <c r="G110" s="2303"/>
      <c r="H110" s="2303"/>
      <c r="I110" s="2303"/>
      <c r="J110" s="2303"/>
    </row>
    <row r="111" spans="1:10" ht="15.75" customHeight="1">
      <c r="A111" s="2303"/>
      <c r="B111" s="2303"/>
      <c r="C111" s="2303"/>
      <c r="D111" s="2303"/>
      <c r="E111" s="2303"/>
      <c r="F111" s="2303"/>
      <c r="G111" s="2303"/>
      <c r="H111" s="2303"/>
      <c r="I111" s="2303"/>
      <c r="J111" s="2303"/>
    </row>
    <row r="112" spans="1:10" ht="15.75" customHeight="1">
      <c r="A112" s="2303"/>
      <c r="B112" s="2303"/>
      <c r="C112" s="2303"/>
      <c r="D112" s="2303"/>
      <c r="E112" s="2303"/>
      <c r="F112" s="2303"/>
      <c r="G112" s="2303"/>
      <c r="H112" s="2303"/>
      <c r="I112" s="2303"/>
      <c r="J112" s="2303"/>
    </row>
    <row r="113" spans="1:10" ht="15.75" customHeight="1">
      <c r="A113" s="2303"/>
      <c r="B113" s="2303"/>
      <c r="C113" s="2303"/>
      <c r="D113" s="2303"/>
      <c r="E113" s="2303"/>
      <c r="F113" s="2303"/>
      <c r="G113" s="2303"/>
      <c r="H113" s="2303"/>
      <c r="I113" s="2303"/>
      <c r="J113" s="2303"/>
    </row>
    <row r="114" spans="1:10" ht="15.75" customHeight="1">
      <c r="A114" s="2303"/>
      <c r="B114" s="2303"/>
      <c r="C114" s="2303"/>
      <c r="D114" s="2303"/>
      <c r="E114" s="2303"/>
      <c r="F114" s="2303"/>
      <c r="G114" s="2303"/>
      <c r="H114" s="2303"/>
      <c r="I114" s="2303"/>
      <c r="J114" s="2303"/>
    </row>
    <row r="115" spans="1:10" ht="15.75" customHeight="1">
      <c r="A115" s="2303"/>
      <c r="B115" s="2303"/>
      <c r="C115" s="2303"/>
      <c r="D115" s="2303"/>
      <c r="E115" s="2303"/>
      <c r="F115" s="2303"/>
      <c r="G115" s="2303"/>
      <c r="H115" s="2303"/>
      <c r="I115" s="2303"/>
      <c r="J115" s="2303"/>
    </row>
    <row r="116" spans="1:10" ht="15.75" customHeight="1">
      <c r="A116" s="2303"/>
      <c r="B116" s="2303"/>
      <c r="C116" s="2303"/>
      <c r="D116" s="2303"/>
      <c r="E116" s="2303"/>
      <c r="F116" s="2303"/>
      <c r="G116" s="2303"/>
      <c r="H116" s="2303"/>
      <c r="I116" s="2303"/>
      <c r="J116" s="2303"/>
    </row>
    <row r="117" spans="1:10" ht="15.75" customHeight="1">
      <c r="A117" s="2303"/>
      <c r="B117" s="2303"/>
      <c r="C117" s="2303"/>
      <c r="D117" s="2303"/>
      <c r="E117" s="2303"/>
      <c r="F117" s="2303"/>
      <c r="G117" s="2303"/>
      <c r="H117" s="2303"/>
      <c r="I117" s="2303"/>
      <c r="J117" s="2303"/>
    </row>
    <row r="118" spans="1:10" ht="15.75" customHeight="1">
      <c r="A118" s="2303"/>
      <c r="B118" s="2303"/>
      <c r="C118" s="2303"/>
      <c r="D118" s="2303"/>
      <c r="E118" s="2303"/>
      <c r="F118" s="2303"/>
      <c r="G118" s="2303"/>
      <c r="H118" s="2303"/>
      <c r="I118" s="2303"/>
      <c r="J118" s="2303"/>
    </row>
    <row r="119" spans="1:10" ht="15.75" customHeight="1">
      <c r="A119" s="2303"/>
      <c r="B119" s="2303"/>
      <c r="C119" s="2303"/>
      <c r="D119" s="2303"/>
      <c r="E119" s="2303"/>
      <c r="F119" s="2303"/>
      <c r="G119" s="2303"/>
      <c r="H119" s="2303"/>
      <c r="I119" s="2303"/>
      <c r="J119" s="2303"/>
    </row>
    <row r="120" spans="1:10" ht="15.75" customHeight="1">
      <c r="A120" s="2303"/>
      <c r="B120" s="2303"/>
      <c r="C120" s="2303"/>
      <c r="D120" s="2303"/>
      <c r="E120" s="2303"/>
      <c r="F120" s="2303"/>
      <c r="G120" s="2303"/>
      <c r="H120" s="2303"/>
      <c r="I120" s="2303"/>
      <c r="J120" s="2303"/>
    </row>
    <row r="121" spans="1:10" ht="15.75" customHeight="1">
      <c r="A121" s="2303"/>
      <c r="B121" s="2303"/>
      <c r="C121" s="2303"/>
      <c r="D121" s="2303"/>
      <c r="E121" s="2303"/>
      <c r="F121" s="2303"/>
      <c r="G121" s="2303"/>
      <c r="H121" s="2303"/>
      <c r="I121" s="2303"/>
      <c r="J121" s="2303"/>
    </row>
    <row r="122" spans="1:10" ht="15.75" customHeight="1">
      <c r="A122" s="2303"/>
      <c r="B122" s="2303"/>
      <c r="C122" s="2303"/>
      <c r="D122" s="2303"/>
      <c r="E122" s="2303"/>
      <c r="F122" s="2303"/>
      <c r="G122" s="2303"/>
      <c r="H122" s="2303"/>
      <c r="I122" s="2303"/>
      <c r="J122" s="2303"/>
    </row>
    <row r="123" spans="1:10" ht="15.75" customHeight="1">
      <c r="A123" s="2303"/>
      <c r="B123" s="2303"/>
      <c r="C123" s="2303"/>
      <c r="D123" s="2303"/>
      <c r="E123" s="2303"/>
      <c r="F123" s="2303"/>
      <c r="G123" s="2303"/>
      <c r="H123" s="2303"/>
      <c r="I123" s="2303"/>
      <c r="J123" s="2303"/>
    </row>
    <row r="124" spans="1:10" ht="15.75" customHeight="1">
      <c r="A124" s="2303"/>
      <c r="B124" s="2303"/>
      <c r="C124" s="2303"/>
      <c r="D124" s="2303"/>
      <c r="E124" s="2303"/>
      <c r="F124" s="2303"/>
      <c r="G124" s="2303"/>
      <c r="H124" s="2303"/>
      <c r="I124" s="2303"/>
      <c r="J124" s="2303"/>
    </row>
    <row r="125" spans="1:10" ht="15.75" customHeight="1">
      <c r="A125" s="2303"/>
      <c r="B125" s="2303"/>
      <c r="C125" s="2303"/>
      <c r="D125" s="2303"/>
      <c r="E125" s="2303"/>
      <c r="F125" s="2303"/>
      <c r="G125" s="2303"/>
      <c r="H125" s="2303"/>
      <c r="I125" s="2303"/>
      <c r="J125" s="2303"/>
    </row>
    <row r="126" spans="1:10" ht="15.75" customHeight="1">
      <c r="A126" s="2303"/>
      <c r="B126" s="2303"/>
      <c r="C126" s="2303"/>
      <c r="D126" s="2303"/>
      <c r="E126" s="2303"/>
      <c r="F126" s="2303"/>
      <c r="G126" s="2303"/>
      <c r="H126" s="2303"/>
      <c r="I126" s="2303"/>
      <c r="J126" s="2303"/>
    </row>
    <row r="127" spans="1:10" ht="15.75" customHeight="1">
      <c r="A127" s="2303"/>
      <c r="B127" s="2303"/>
      <c r="C127" s="2303"/>
      <c r="D127" s="2303"/>
      <c r="E127" s="2303"/>
      <c r="F127" s="2303"/>
      <c r="G127" s="2303"/>
      <c r="H127" s="2303"/>
      <c r="I127" s="2303"/>
      <c r="J127" s="2303"/>
    </row>
    <row r="128" spans="1:10" ht="15.75" customHeight="1">
      <c r="A128" s="2303"/>
      <c r="B128" s="2303"/>
      <c r="C128" s="2303"/>
      <c r="D128" s="2303"/>
      <c r="E128" s="2303"/>
      <c r="F128" s="2303"/>
      <c r="G128" s="2303"/>
      <c r="H128" s="2303"/>
      <c r="I128" s="2303"/>
      <c r="J128" s="2303"/>
    </row>
    <row r="129" spans="1:10" ht="15.75" customHeight="1">
      <c r="A129" s="2303"/>
      <c r="B129" s="2303"/>
      <c r="C129" s="2303"/>
      <c r="D129" s="2303"/>
      <c r="E129" s="2303"/>
      <c r="F129" s="2303"/>
      <c r="G129" s="2303"/>
      <c r="H129" s="2303"/>
      <c r="I129" s="2303"/>
      <c r="J129" s="2303"/>
    </row>
    <row r="130" spans="1:10" ht="15.75" customHeight="1">
      <c r="A130" s="2303"/>
      <c r="B130" s="2303"/>
      <c r="C130" s="2303"/>
      <c r="D130" s="2303"/>
      <c r="E130" s="2303"/>
      <c r="F130" s="2303"/>
      <c r="G130" s="2303"/>
      <c r="H130" s="2303"/>
      <c r="I130" s="2303"/>
      <c r="J130" s="2303"/>
    </row>
    <row r="131" spans="1:10" ht="15.75" customHeight="1">
      <c r="A131" s="2303"/>
      <c r="B131" s="2303"/>
      <c r="C131" s="2303"/>
      <c r="D131" s="2303"/>
      <c r="E131" s="2303"/>
      <c r="F131" s="2303"/>
      <c r="G131" s="2303"/>
      <c r="H131" s="2303"/>
      <c r="I131" s="2303"/>
      <c r="J131" s="2303"/>
    </row>
    <row r="132" spans="1:10" ht="15.75" customHeight="1">
      <c r="A132" s="2303"/>
      <c r="B132" s="2303"/>
      <c r="C132" s="2303"/>
      <c r="D132" s="2303"/>
      <c r="E132" s="2303"/>
      <c r="F132" s="2303"/>
      <c r="G132" s="2303"/>
      <c r="H132" s="2303"/>
      <c r="I132" s="2303"/>
      <c r="J132" s="2303"/>
    </row>
    <row r="133" spans="1:10" ht="15.75" customHeight="1">
      <c r="A133" s="2303"/>
      <c r="B133" s="2303"/>
      <c r="C133" s="2303"/>
      <c r="D133" s="2303"/>
      <c r="E133" s="2303"/>
      <c r="F133" s="2303"/>
      <c r="G133" s="2303"/>
      <c r="H133" s="2303"/>
      <c r="I133" s="2303"/>
      <c r="J133" s="2303"/>
    </row>
    <row r="134" spans="1:10" ht="15.75" customHeight="1">
      <c r="A134" s="2303"/>
      <c r="B134" s="2303"/>
      <c r="C134" s="2303"/>
      <c r="D134" s="2303"/>
      <c r="E134" s="2303"/>
      <c r="F134" s="2303"/>
      <c r="G134" s="2303"/>
      <c r="H134" s="2303"/>
      <c r="I134" s="2303"/>
      <c r="J134" s="2303"/>
    </row>
    <row r="135" spans="1:10" ht="15.75" customHeight="1">
      <c r="A135" s="2303"/>
      <c r="B135" s="2303"/>
      <c r="C135" s="2303"/>
      <c r="D135" s="2303"/>
      <c r="E135" s="2303"/>
      <c r="F135" s="2303"/>
      <c r="G135" s="2303"/>
      <c r="H135" s="2303"/>
      <c r="I135" s="2303"/>
      <c r="J135" s="2303"/>
    </row>
    <row r="136" spans="1:10" ht="15.75" customHeight="1">
      <c r="A136" s="2303"/>
      <c r="B136" s="2303"/>
      <c r="C136" s="2303"/>
      <c r="D136" s="2303"/>
      <c r="E136" s="2303"/>
      <c r="F136" s="2303"/>
      <c r="G136" s="2303"/>
      <c r="H136" s="2303"/>
      <c r="I136" s="2303"/>
      <c r="J136" s="2303"/>
    </row>
    <row r="137" spans="1:10" ht="15.75" customHeight="1">
      <c r="A137" s="2303"/>
      <c r="B137" s="2303"/>
      <c r="C137" s="2303"/>
      <c r="D137" s="2303"/>
      <c r="E137" s="2303"/>
      <c r="F137" s="2303"/>
      <c r="G137" s="2303"/>
      <c r="H137" s="2303"/>
      <c r="I137" s="2303"/>
      <c r="J137" s="2303"/>
    </row>
    <row r="138" spans="1:10" ht="15.75" customHeight="1">
      <c r="A138" s="2303"/>
      <c r="B138" s="2303"/>
      <c r="C138" s="2303"/>
      <c r="D138" s="2303"/>
      <c r="E138" s="2303"/>
      <c r="F138" s="2303"/>
      <c r="G138" s="2303"/>
      <c r="H138" s="2303"/>
      <c r="I138" s="2303"/>
      <c r="J138" s="2303"/>
    </row>
    <row r="139" spans="1:10" ht="15.75" customHeight="1">
      <c r="A139" s="2303"/>
      <c r="B139" s="2303"/>
      <c r="C139" s="2303"/>
      <c r="D139" s="2303"/>
      <c r="E139" s="2303"/>
      <c r="F139" s="2303"/>
      <c r="G139" s="2303"/>
      <c r="H139" s="2303"/>
      <c r="I139" s="2303"/>
      <c r="J139" s="2303"/>
    </row>
    <row r="140" spans="1:10" ht="15.75" customHeight="1">
      <c r="A140" s="2303"/>
      <c r="B140" s="2303"/>
      <c r="C140" s="2303"/>
      <c r="D140" s="2303"/>
      <c r="E140" s="2303"/>
      <c r="F140" s="2303"/>
      <c r="G140" s="2303"/>
      <c r="H140" s="2303"/>
      <c r="I140" s="2303"/>
      <c r="J140" s="2303"/>
    </row>
    <row r="141" spans="1:10" ht="15.75" customHeight="1">
      <c r="A141" s="2303"/>
      <c r="B141" s="2303"/>
      <c r="C141" s="2303"/>
      <c r="D141" s="2303"/>
      <c r="E141" s="2303"/>
      <c r="F141" s="2303"/>
      <c r="G141" s="2303"/>
      <c r="H141" s="2303"/>
      <c r="I141" s="2303"/>
      <c r="J141" s="2303"/>
    </row>
    <row r="142" spans="1:10" ht="15.75" customHeight="1">
      <c r="A142" s="2303"/>
      <c r="B142" s="2303"/>
      <c r="C142" s="2303"/>
      <c r="D142" s="2303"/>
      <c r="E142" s="2303"/>
      <c r="F142" s="2303"/>
      <c r="G142" s="2303"/>
      <c r="H142" s="2303"/>
      <c r="I142" s="2303"/>
      <c r="J142" s="2303"/>
    </row>
    <row r="143" spans="1:10" ht="15.75" customHeight="1">
      <c r="A143" s="2303"/>
      <c r="B143" s="2303"/>
      <c r="C143" s="2303"/>
      <c r="D143" s="2303"/>
      <c r="E143" s="2303"/>
      <c r="F143" s="2303"/>
      <c r="G143" s="2303"/>
      <c r="H143" s="2303"/>
      <c r="I143" s="2303"/>
      <c r="J143" s="2303"/>
    </row>
    <row r="144" spans="1:10" ht="15.75" customHeight="1">
      <c r="A144" s="2303"/>
      <c r="B144" s="2303"/>
      <c r="C144" s="2303"/>
      <c r="D144" s="2303"/>
      <c r="E144" s="2303"/>
      <c r="F144" s="2303"/>
      <c r="G144" s="2303"/>
      <c r="H144" s="2303"/>
      <c r="I144" s="2303"/>
      <c r="J144" s="2303"/>
    </row>
    <row r="145" spans="1:10" ht="15.75" customHeight="1">
      <c r="A145" s="2303"/>
      <c r="B145" s="2303"/>
      <c r="C145" s="2303"/>
      <c r="D145" s="2303"/>
      <c r="E145" s="2303"/>
      <c r="F145" s="2303"/>
      <c r="G145" s="2303"/>
      <c r="H145" s="2303"/>
      <c r="I145" s="2303"/>
      <c r="J145" s="2303"/>
    </row>
    <row r="146" spans="1:10" ht="15.75" customHeight="1">
      <c r="A146" s="2303"/>
      <c r="B146" s="2303"/>
      <c r="C146" s="2303"/>
      <c r="D146" s="2303"/>
      <c r="E146" s="2303"/>
      <c r="F146" s="2303"/>
      <c r="G146" s="2303"/>
      <c r="H146" s="2303"/>
      <c r="I146" s="2303"/>
      <c r="J146" s="2303"/>
    </row>
    <row r="147" spans="1:10" ht="15.75" customHeight="1">
      <c r="A147" s="2303"/>
      <c r="B147" s="2303"/>
      <c r="C147" s="2303"/>
      <c r="D147" s="2303"/>
      <c r="E147" s="2303"/>
      <c r="F147" s="2303"/>
      <c r="G147" s="2303"/>
      <c r="H147" s="2303"/>
      <c r="I147" s="2303"/>
      <c r="J147" s="2303"/>
    </row>
    <row r="148" spans="1:10" ht="15.75" customHeight="1">
      <c r="A148" s="2303"/>
      <c r="B148" s="2303"/>
      <c r="C148" s="2303"/>
      <c r="D148" s="2303"/>
      <c r="E148" s="2303"/>
      <c r="F148" s="2303"/>
      <c r="G148" s="2303"/>
      <c r="H148" s="2303"/>
      <c r="I148" s="2303"/>
      <c r="J148" s="2303"/>
    </row>
    <row r="149" spans="1:10" ht="15.75" customHeight="1">
      <c r="A149" s="2303"/>
      <c r="B149" s="2303"/>
      <c r="C149" s="2303"/>
      <c r="D149" s="2303"/>
      <c r="E149" s="2303"/>
      <c r="F149" s="2303"/>
      <c r="G149" s="2303"/>
      <c r="H149" s="2303"/>
      <c r="I149" s="2303"/>
      <c r="J149" s="2303"/>
    </row>
    <row r="150" spans="1:10" ht="15.75" customHeight="1">
      <c r="A150" s="2303"/>
      <c r="B150" s="2303"/>
      <c r="C150" s="2303"/>
      <c r="D150" s="2303"/>
      <c r="E150" s="2303"/>
      <c r="F150" s="2303"/>
      <c r="G150" s="2303"/>
      <c r="H150" s="2303"/>
      <c r="I150" s="2303"/>
      <c r="J150" s="2303"/>
    </row>
    <row r="151" spans="1:10" ht="15.75" customHeight="1">
      <c r="A151" s="2303"/>
      <c r="B151" s="2303"/>
      <c r="C151" s="2303"/>
      <c r="D151" s="2303"/>
      <c r="E151" s="2303"/>
      <c r="F151" s="2303"/>
      <c r="G151" s="2303"/>
      <c r="H151" s="2303"/>
      <c r="I151" s="2303"/>
      <c r="J151" s="2303"/>
    </row>
    <row r="152" spans="1:10" ht="15.75" customHeight="1">
      <c r="A152" s="2303"/>
      <c r="B152" s="2303"/>
      <c r="C152" s="2303"/>
      <c r="D152" s="2303"/>
      <c r="E152" s="2303"/>
      <c r="F152" s="2303"/>
      <c r="G152" s="2303"/>
      <c r="H152" s="2303"/>
      <c r="I152" s="2303"/>
      <c r="J152" s="2303"/>
    </row>
    <row r="153" spans="1:10" ht="15.75" customHeight="1">
      <c r="A153" s="2303"/>
      <c r="B153" s="2303"/>
      <c r="C153" s="2303"/>
      <c r="D153" s="2303"/>
      <c r="E153" s="2303"/>
      <c r="F153" s="2303"/>
      <c r="G153" s="2303"/>
      <c r="H153" s="2303"/>
      <c r="I153" s="2303"/>
      <c r="J153" s="2303"/>
    </row>
    <row r="154" spans="1:10" ht="15.75" customHeight="1">
      <c r="A154" s="2303"/>
      <c r="B154" s="2303"/>
      <c r="C154" s="2303"/>
      <c r="D154" s="2303"/>
      <c r="E154" s="2303"/>
      <c r="F154" s="2303"/>
      <c r="G154" s="2303"/>
      <c r="H154" s="2303"/>
      <c r="I154" s="2303"/>
      <c r="J154" s="2303"/>
    </row>
    <row r="155" spans="1:10" ht="15.75" customHeight="1">
      <c r="A155" s="2303"/>
      <c r="B155" s="2303"/>
      <c r="C155" s="2303"/>
      <c r="D155" s="2303"/>
      <c r="E155" s="2303"/>
      <c r="F155" s="2303"/>
      <c r="G155" s="2303"/>
      <c r="H155" s="2303"/>
      <c r="I155" s="2303"/>
      <c r="J155" s="2303"/>
    </row>
    <row r="156" spans="1:10" ht="15.75" customHeight="1">
      <c r="A156" s="2303"/>
      <c r="B156" s="2303"/>
      <c r="C156" s="2303"/>
      <c r="D156" s="2303"/>
      <c r="E156" s="2303"/>
      <c r="F156" s="2303"/>
      <c r="G156" s="2303"/>
      <c r="H156" s="2303"/>
      <c r="I156" s="2303"/>
      <c r="J156" s="2303"/>
    </row>
    <row r="157" spans="1:10" ht="15.75" customHeight="1">
      <c r="A157" s="2303"/>
      <c r="B157" s="2303"/>
      <c r="C157" s="2303"/>
      <c r="D157" s="2303"/>
      <c r="E157" s="2303"/>
      <c r="F157" s="2303"/>
      <c r="G157" s="2303"/>
      <c r="H157" s="2303"/>
      <c r="I157" s="2303"/>
      <c r="J157" s="2303"/>
    </row>
    <row r="158" spans="1:10" ht="15.75" customHeight="1">
      <c r="A158" s="2303"/>
      <c r="B158" s="2303"/>
      <c r="C158" s="2303"/>
      <c r="D158" s="2303"/>
      <c r="E158" s="2303"/>
      <c r="F158" s="2303"/>
      <c r="G158" s="2303"/>
      <c r="H158" s="2303"/>
      <c r="I158" s="2303"/>
      <c r="J158" s="2303"/>
    </row>
    <row r="159" spans="1:10" ht="15.75" customHeight="1">
      <c r="A159" s="2303"/>
      <c r="B159" s="2303"/>
      <c r="C159" s="2303"/>
      <c r="D159" s="2303"/>
      <c r="E159" s="2303"/>
      <c r="F159" s="2303"/>
      <c r="G159" s="2303"/>
      <c r="H159" s="2303"/>
      <c r="I159" s="2303"/>
      <c r="J159" s="2303"/>
    </row>
    <row r="160" spans="1:10" ht="15.75" customHeight="1">
      <c r="A160" s="2303"/>
      <c r="B160" s="2303"/>
      <c r="C160" s="2303"/>
      <c r="D160" s="2303"/>
      <c r="E160" s="2303"/>
      <c r="F160" s="2303"/>
      <c r="G160" s="2303"/>
      <c r="H160" s="2303"/>
      <c r="I160" s="2303"/>
      <c r="J160" s="2303"/>
    </row>
    <row r="161" spans="1:10" ht="15.75" customHeight="1">
      <c r="A161" s="2303"/>
      <c r="B161" s="2303"/>
      <c r="C161" s="2303"/>
      <c r="D161" s="2303"/>
      <c r="E161" s="2303"/>
      <c r="F161" s="2303"/>
      <c r="G161" s="2303"/>
      <c r="H161" s="2303"/>
      <c r="I161" s="2303"/>
      <c r="J161" s="2303"/>
    </row>
    <row r="162" spans="1:10" ht="15.75" customHeight="1">
      <c r="A162" s="2303"/>
      <c r="B162" s="2303"/>
      <c r="C162" s="2303"/>
      <c r="D162" s="2303"/>
      <c r="E162" s="2303"/>
      <c r="F162" s="2303"/>
      <c r="G162" s="2303"/>
      <c r="H162" s="2303"/>
      <c r="I162" s="2303"/>
      <c r="J162" s="2303"/>
    </row>
    <row r="163" spans="1:10" ht="15.75" customHeight="1">
      <c r="A163" s="2303"/>
      <c r="B163" s="2303"/>
      <c r="C163" s="2303"/>
      <c r="D163" s="2303"/>
      <c r="E163" s="2303"/>
      <c r="F163" s="2303"/>
      <c r="G163" s="2303"/>
      <c r="H163" s="2303"/>
      <c r="I163" s="2303"/>
      <c r="J163" s="2303"/>
    </row>
    <row r="164" spans="1:10" ht="15.75" customHeight="1">
      <c r="A164" s="2303"/>
      <c r="B164" s="2303"/>
      <c r="C164" s="2303"/>
      <c r="D164" s="2303"/>
      <c r="E164" s="2303"/>
      <c r="F164" s="2303"/>
      <c r="G164" s="2303"/>
      <c r="H164" s="2303"/>
      <c r="I164" s="2303"/>
      <c r="J164" s="2303"/>
    </row>
    <row r="165" spans="1:10" ht="15.75" customHeight="1">
      <c r="A165" s="2303"/>
      <c r="B165" s="2303"/>
      <c r="C165" s="2303"/>
      <c r="D165" s="2303"/>
      <c r="E165" s="2303"/>
      <c r="F165" s="2303"/>
      <c r="G165" s="2303"/>
      <c r="H165" s="2303"/>
      <c r="I165" s="2303"/>
      <c r="J165" s="2303"/>
    </row>
    <row r="166" spans="1:10" ht="15.75" customHeight="1">
      <c r="A166" s="2303"/>
      <c r="B166" s="2303"/>
      <c r="C166" s="2303"/>
      <c r="D166" s="2303"/>
      <c r="E166" s="2303"/>
      <c r="F166" s="2303"/>
      <c r="G166" s="2303"/>
      <c r="H166" s="2303"/>
      <c r="I166" s="2303"/>
      <c r="J166" s="2303"/>
    </row>
    <row r="167" spans="1:10" ht="15.75" customHeight="1">
      <c r="A167" s="2303"/>
      <c r="B167" s="2303"/>
      <c r="C167" s="2303"/>
      <c r="D167" s="2303"/>
      <c r="E167" s="2303"/>
      <c r="F167" s="2303"/>
      <c r="G167" s="2303"/>
      <c r="H167" s="2303"/>
      <c r="I167" s="2303"/>
      <c r="J167" s="2303"/>
    </row>
    <row r="168" spans="1:10" ht="15.75" customHeight="1">
      <c r="A168" s="2303"/>
      <c r="B168" s="2303"/>
      <c r="C168" s="2303"/>
      <c r="D168" s="2303"/>
      <c r="E168" s="2303"/>
      <c r="F168" s="2303"/>
      <c r="G168" s="2303"/>
      <c r="H168" s="2303"/>
      <c r="I168" s="2303"/>
      <c r="J168" s="2303"/>
    </row>
    <row r="169" spans="1:10" ht="15.75" customHeight="1">
      <c r="A169" s="2303"/>
      <c r="B169" s="2303"/>
      <c r="C169" s="2303"/>
      <c r="D169" s="2303"/>
      <c r="E169" s="2303"/>
      <c r="F169" s="2303"/>
      <c r="G169" s="2303"/>
      <c r="H169" s="2303"/>
      <c r="I169" s="2303"/>
      <c r="J169" s="2303"/>
    </row>
    <row r="170" spans="1:10" ht="15.75" customHeight="1">
      <c r="A170" s="2303"/>
      <c r="B170" s="2303"/>
      <c r="C170" s="2303"/>
      <c r="D170" s="2303"/>
      <c r="E170" s="2303"/>
      <c r="F170" s="2303"/>
      <c r="G170" s="2303"/>
      <c r="H170" s="2303"/>
      <c r="I170" s="2303"/>
      <c r="J170" s="2303"/>
    </row>
    <row r="171" spans="1:10" ht="15.75" customHeight="1">
      <c r="A171" s="2303"/>
      <c r="B171" s="2303"/>
      <c r="C171" s="2303"/>
      <c r="D171" s="2303"/>
      <c r="E171" s="2303"/>
      <c r="F171" s="2303"/>
      <c r="G171" s="2303"/>
      <c r="H171" s="2303"/>
      <c r="I171" s="2303"/>
      <c r="J171" s="2303"/>
    </row>
    <row r="172" spans="1:10" ht="15.75" customHeight="1">
      <c r="A172" s="2303"/>
      <c r="B172" s="2303"/>
      <c r="C172" s="2303"/>
      <c r="D172" s="2303"/>
      <c r="E172" s="2303"/>
      <c r="F172" s="2303"/>
      <c r="G172" s="2303"/>
      <c r="H172" s="2303"/>
      <c r="I172" s="2303"/>
      <c r="J172" s="2303"/>
    </row>
    <row r="173" spans="1:10" ht="15.75" customHeight="1">
      <c r="A173" s="2303"/>
      <c r="B173" s="2303"/>
      <c r="C173" s="2303"/>
      <c r="D173" s="2303"/>
      <c r="E173" s="2303"/>
      <c r="F173" s="2303"/>
      <c r="G173" s="2303"/>
      <c r="H173" s="2303"/>
      <c r="I173" s="2303"/>
      <c r="J173" s="2303"/>
    </row>
    <row r="174" spans="1:10" ht="15.75" customHeight="1">
      <c r="A174" s="2303"/>
      <c r="B174" s="2303"/>
      <c r="C174" s="2303"/>
      <c r="D174" s="2303"/>
      <c r="E174" s="2303"/>
      <c r="F174" s="2303"/>
      <c r="G174" s="2303"/>
      <c r="H174" s="2303"/>
      <c r="I174" s="2303"/>
      <c r="J174" s="2303"/>
    </row>
    <row r="175" spans="1:10" ht="15.75" customHeight="1">
      <c r="A175" s="2303"/>
      <c r="B175" s="2303"/>
      <c r="C175" s="2303"/>
      <c r="D175" s="2303"/>
      <c r="E175" s="2303"/>
      <c r="F175" s="2303"/>
      <c r="G175" s="2303"/>
      <c r="H175" s="2303"/>
      <c r="I175" s="2303"/>
      <c r="J175" s="2303"/>
    </row>
    <row r="176" spans="1:10" ht="15.75" customHeight="1">
      <c r="A176" s="2303"/>
      <c r="B176" s="2303"/>
      <c r="C176" s="2303"/>
      <c r="D176" s="2303"/>
      <c r="E176" s="2303"/>
      <c r="F176" s="2303"/>
      <c r="G176" s="2303"/>
      <c r="H176" s="2303"/>
      <c r="I176" s="2303"/>
      <c r="J176" s="2303"/>
    </row>
    <row r="177" spans="1:10" ht="15.75" customHeight="1">
      <c r="A177" s="2303"/>
      <c r="B177" s="2303"/>
      <c r="C177" s="2303"/>
      <c r="D177" s="2303"/>
      <c r="E177" s="2303"/>
      <c r="F177" s="2303"/>
      <c r="G177" s="2303"/>
      <c r="H177" s="2303"/>
      <c r="I177" s="2303"/>
      <c r="J177" s="2303"/>
    </row>
    <row r="178" spans="1:10" ht="15.75" customHeight="1">
      <c r="A178" s="2303"/>
      <c r="B178" s="2303"/>
      <c r="C178" s="2303"/>
      <c r="D178" s="2303"/>
      <c r="E178" s="2303"/>
      <c r="F178" s="2303"/>
      <c r="G178" s="2303"/>
      <c r="H178" s="2303"/>
      <c r="I178" s="2303"/>
      <c r="J178" s="2303"/>
    </row>
    <row r="179" spans="1:10" ht="15.75" customHeight="1">
      <c r="A179" s="2303"/>
      <c r="B179" s="2303"/>
      <c r="C179" s="2303"/>
      <c r="D179" s="2303"/>
      <c r="E179" s="2303"/>
      <c r="F179" s="2303"/>
      <c r="G179" s="2303"/>
      <c r="H179" s="2303"/>
      <c r="I179" s="2303"/>
      <c r="J179" s="2303"/>
    </row>
    <row r="180" spans="1:10" ht="15.75" customHeight="1">
      <c r="A180" s="2303"/>
      <c r="B180" s="2303"/>
      <c r="C180" s="2303"/>
      <c r="D180" s="2303"/>
      <c r="E180" s="2303"/>
      <c r="F180" s="2303"/>
      <c r="G180" s="2303"/>
      <c r="H180" s="2303"/>
      <c r="I180" s="2303"/>
      <c r="J180" s="2303"/>
    </row>
    <row r="181" spans="1:10" ht="15.75" customHeight="1">
      <c r="A181" s="2303"/>
      <c r="B181" s="2303"/>
      <c r="C181" s="2303"/>
      <c r="D181" s="2303"/>
      <c r="E181" s="2303"/>
      <c r="F181" s="2303"/>
      <c r="G181" s="2303"/>
      <c r="H181" s="2303"/>
      <c r="I181" s="2303"/>
      <c r="J181" s="2303"/>
    </row>
    <row r="182" spans="1:10" ht="15.75" customHeight="1">
      <c r="A182" s="2303"/>
      <c r="B182" s="2303"/>
      <c r="C182" s="2303"/>
      <c r="D182" s="2303"/>
      <c r="E182" s="2303"/>
      <c r="F182" s="2303"/>
      <c r="G182" s="2303"/>
      <c r="H182" s="2303"/>
      <c r="I182" s="2303"/>
      <c r="J182" s="2303"/>
    </row>
    <row r="183" spans="1:10" ht="15.75" customHeight="1">
      <c r="A183" s="2303"/>
      <c r="B183" s="2303"/>
      <c r="C183" s="2303"/>
      <c r="D183" s="2303"/>
      <c r="E183" s="2303"/>
      <c r="F183" s="2303"/>
      <c r="G183" s="2303"/>
      <c r="H183" s="2303"/>
      <c r="I183" s="2303"/>
      <c r="J183" s="2303"/>
    </row>
    <row r="184" spans="1:10" ht="15.75" customHeight="1">
      <c r="A184" s="2303"/>
      <c r="B184" s="2303"/>
      <c r="C184" s="2303"/>
      <c r="D184" s="2303"/>
      <c r="E184" s="2303"/>
      <c r="F184" s="2303"/>
      <c r="G184" s="2303"/>
      <c r="H184" s="2303"/>
      <c r="I184" s="2303"/>
      <c r="J184" s="2303"/>
    </row>
    <row r="185" spans="1:10" ht="15.75" customHeight="1">
      <c r="A185" s="2303"/>
      <c r="B185" s="2303"/>
      <c r="C185" s="2303"/>
      <c r="D185" s="2303"/>
      <c r="E185" s="2303"/>
      <c r="F185" s="2303"/>
      <c r="G185" s="2303"/>
      <c r="H185" s="2303"/>
      <c r="I185" s="2303"/>
      <c r="J185" s="2303"/>
    </row>
    <row r="186" spans="1:10" ht="15.75" customHeight="1">
      <c r="A186" s="2303"/>
      <c r="B186" s="2303"/>
      <c r="C186" s="2303"/>
      <c r="D186" s="2303"/>
      <c r="E186" s="2303"/>
      <c r="F186" s="2303"/>
      <c r="G186" s="2303"/>
      <c r="H186" s="2303"/>
      <c r="I186" s="2303"/>
      <c r="J186" s="2303"/>
    </row>
    <row r="187" spans="1:10" ht="15.75" customHeight="1">
      <c r="A187" s="2303"/>
      <c r="B187" s="2303"/>
      <c r="C187" s="2303"/>
      <c r="D187" s="2303"/>
      <c r="E187" s="2303"/>
      <c r="F187" s="2303"/>
      <c r="G187" s="2303"/>
      <c r="H187" s="2303"/>
      <c r="I187" s="2303"/>
      <c r="J187" s="2303"/>
    </row>
    <row r="188" spans="1:10" ht="15.75" customHeight="1">
      <c r="A188" s="2303"/>
      <c r="B188" s="2303"/>
      <c r="C188" s="2303"/>
      <c r="D188" s="2303"/>
      <c r="E188" s="2303"/>
      <c r="F188" s="2303"/>
      <c r="G188" s="2303"/>
      <c r="H188" s="2303"/>
      <c r="I188" s="2303"/>
      <c r="J188" s="2303"/>
    </row>
    <row r="189" spans="1:10" ht="15.75" customHeight="1">
      <c r="A189" s="2303"/>
      <c r="B189" s="2303"/>
      <c r="C189" s="2303"/>
      <c r="D189" s="2303"/>
      <c r="E189" s="2303"/>
      <c r="F189" s="2303"/>
      <c r="G189" s="2303"/>
      <c r="H189" s="2303"/>
      <c r="I189" s="2303"/>
      <c r="J189" s="2303"/>
    </row>
    <row r="190" spans="1:10" ht="15.75" customHeight="1">
      <c r="A190" s="2303"/>
      <c r="B190" s="2303"/>
      <c r="C190" s="2303"/>
      <c r="D190" s="2303"/>
      <c r="E190" s="2303"/>
      <c r="F190" s="2303"/>
      <c r="G190" s="2303"/>
      <c r="H190" s="2303"/>
      <c r="I190" s="2303"/>
      <c r="J190" s="2303"/>
    </row>
    <row r="191" spans="1:10" ht="15.75" customHeight="1">
      <c r="A191" s="2303"/>
      <c r="B191" s="2303"/>
      <c r="C191" s="2303"/>
      <c r="D191" s="2303"/>
      <c r="E191" s="2303"/>
      <c r="F191" s="2303"/>
      <c r="G191" s="2303"/>
      <c r="H191" s="2303"/>
      <c r="I191" s="2303"/>
      <c r="J191" s="2303"/>
    </row>
    <row r="192" spans="1:10" ht="15.75" customHeight="1">
      <c r="A192" s="2303"/>
      <c r="B192" s="2303"/>
      <c r="C192" s="2303"/>
      <c r="D192" s="2303"/>
      <c r="E192" s="2303"/>
      <c r="F192" s="2303"/>
      <c r="G192" s="2303"/>
      <c r="H192" s="2303"/>
      <c r="I192" s="2303"/>
      <c r="J192" s="2303"/>
    </row>
    <row r="193" spans="1:10" ht="15.75" customHeight="1">
      <c r="A193" s="2303"/>
      <c r="B193" s="2303"/>
      <c r="C193" s="2303"/>
      <c r="D193" s="2303"/>
      <c r="E193" s="2303"/>
      <c r="F193" s="2303"/>
      <c r="G193" s="2303"/>
      <c r="H193" s="2303"/>
      <c r="I193" s="2303"/>
      <c r="J193" s="2303"/>
    </row>
    <row r="194" spans="1:10" ht="15.75" customHeight="1">
      <c r="A194" s="2303"/>
      <c r="B194" s="2303"/>
      <c r="C194" s="2303"/>
      <c r="D194" s="2303"/>
      <c r="E194" s="2303"/>
      <c r="F194" s="2303"/>
      <c r="G194" s="2303"/>
      <c r="H194" s="2303"/>
      <c r="I194" s="2303"/>
      <c r="J194" s="2303"/>
    </row>
    <row r="195" spans="1:10" ht="15.75" customHeight="1">
      <c r="A195" s="2303"/>
      <c r="B195" s="2303"/>
      <c r="C195" s="2303"/>
      <c r="D195" s="2303"/>
      <c r="E195" s="2303"/>
      <c r="F195" s="2303"/>
      <c r="G195" s="2303"/>
      <c r="H195" s="2303"/>
      <c r="I195" s="2303"/>
      <c r="J195" s="2303"/>
    </row>
    <row r="196" spans="1:10" ht="15.75" customHeight="1">
      <c r="A196" s="2303"/>
      <c r="B196" s="2303"/>
      <c r="C196" s="2303"/>
      <c r="D196" s="2303"/>
      <c r="E196" s="2303"/>
      <c r="F196" s="2303"/>
      <c r="G196" s="2303"/>
      <c r="H196" s="2303"/>
      <c r="I196" s="2303"/>
      <c r="J196" s="2303"/>
    </row>
    <row r="197" spans="1:10" ht="15.75" customHeight="1">
      <c r="A197" s="2303"/>
      <c r="B197" s="2303"/>
      <c r="C197" s="2303"/>
      <c r="D197" s="2303"/>
      <c r="E197" s="2303"/>
      <c r="F197" s="2303"/>
      <c r="G197" s="2303"/>
      <c r="H197" s="2303"/>
      <c r="I197" s="2303"/>
      <c r="J197" s="2303"/>
    </row>
    <row r="198" spans="1:10" ht="15.75" customHeight="1">
      <c r="A198" s="2303"/>
      <c r="B198" s="2303"/>
      <c r="C198" s="2303"/>
      <c r="D198" s="2303"/>
      <c r="E198" s="2303"/>
      <c r="F198" s="2303"/>
      <c r="G198" s="2303"/>
      <c r="H198" s="2303"/>
      <c r="I198" s="2303"/>
      <c r="J198" s="2303"/>
    </row>
    <row r="199" spans="1:10" ht="15.75" customHeight="1">
      <c r="A199" s="2303"/>
      <c r="B199" s="2303"/>
      <c r="C199" s="2303"/>
      <c r="D199" s="2303"/>
      <c r="E199" s="2303"/>
      <c r="F199" s="2303"/>
      <c r="G199" s="2303"/>
      <c r="H199" s="2303"/>
      <c r="I199" s="2303"/>
      <c r="J199" s="2303"/>
    </row>
    <row r="200" spans="1:10" ht="15.75" customHeight="1">
      <c r="A200" s="2303"/>
      <c r="B200" s="2303"/>
      <c r="C200" s="2303"/>
      <c r="D200" s="2303"/>
      <c r="E200" s="2303"/>
      <c r="F200" s="2303"/>
      <c r="G200" s="2303"/>
      <c r="H200" s="2303"/>
      <c r="I200" s="2303"/>
      <c r="J200" s="2303"/>
    </row>
    <row r="201" spans="1:10" ht="15.75" customHeight="1">
      <c r="A201" s="2303"/>
      <c r="B201" s="2303"/>
      <c r="C201" s="2303"/>
      <c r="D201" s="2303"/>
      <c r="E201" s="2303"/>
      <c r="F201" s="2303"/>
      <c r="G201" s="2303"/>
      <c r="H201" s="2303"/>
      <c r="I201" s="2303"/>
      <c r="J201" s="2303"/>
    </row>
    <row r="202" spans="1:10" ht="15.75" customHeight="1">
      <c r="A202" s="2303"/>
      <c r="B202" s="2303"/>
      <c r="C202" s="2303"/>
      <c r="D202" s="2303"/>
      <c r="E202" s="2303"/>
      <c r="F202" s="2303"/>
      <c r="G202" s="2303"/>
      <c r="H202" s="2303"/>
      <c r="I202" s="2303"/>
      <c r="J202" s="2303"/>
    </row>
    <row r="203" spans="1:10" ht="15.75" customHeight="1">
      <c r="A203" s="2303"/>
      <c r="B203" s="2303"/>
      <c r="C203" s="2303"/>
      <c r="D203" s="2303"/>
      <c r="E203" s="2303"/>
      <c r="F203" s="2303"/>
      <c r="G203" s="2303"/>
      <c r="H203" s="2303"/>
      <c r="I203" s="2303"/>
      <c r="J203" s="2303"/>
    </row>
    <row r="204" spans="1:10" ht="15.75" customHeight="1">
      <c r="A204" s="2303"/>
      <c r="B204" s="2303"/>
      <c r="C204" s="2303"/>
      <c r="D204" s="2303"/>
      <c r="E204" s="2303"/>
      <c r="F204" s="2303"/>
      <c r="G204" s="2303"/>
      <c r="H204" s="2303"/>
      <c r="I204" s="2303"/>
      <c r="J204" s="2303"/>
    </row>
    <row r="205" spans="1:10" ht="15.75" customHeight="1">
      <c r="A205" s="2303"/>
      <c r="B205" s="2303"/>
      <c r="C205" s="2303"/>
      <c r="D205" s="2303"/>
      <c r="E205" s="2303"/>
      <c r="F205" s="2303"/>
      <c r="G205" s="2303"/>
      <c r="H205" s="2303"/>
      <c r="I205" s="2303"/>
      <c r="J205" s="2303"/>
    </row>
    <row r="206" spans="1:10" ht="15.75" customHeight="1">
      <c r="A206" s="2303"/>
      <c r="B206" s="2303"/>
      <c r="C206" s="2303"/>
      <c r="D206" s="2303"/>
      <c r="E206" s="2303"/>
      <c r="F206" s="2303"/>
      <c r="G206" s="2303"/>
      <c r="H206" s="2303"/>
      <c r="I206" s="2303"/>
      <c r="J206" s="2303"/>
    </row>
    <row r="207" spans="1:10" ht="15.75" customHeight="1">
      <c r="A207" s="2303"/>
      <c r="B207" s="2303"/>
      <c r="C207" s="2303"/>
      <c r="D207" s="2303"/>
      <c r="E207" s="2303"/>
      <c r="F207" s="2303"/>
      <c r="G207" s="2303"/>
      <c r="H207" s="2303"/>
      <c r="I207" s="2303"/>
      <c r="J207" s="2303"/>
    </row>
    <row r="208" spans="1:10" ht="15.75" customHeight="1">
      <c r="A208" s="2303"/>
      <c r="B208" s="2303"/>
      <c r="C208" s="2303"/>
      <c r="D208" s="2303"/>
      <c r="E208" s="2303"/>
      <c r="F208" s="2303"/>
      <c r="G208" s="2303"/>
      <c r="H208" s="2303"/>
      <c r="I208" s="2303"/>
      <c r="J208" s="2303"/>
    </row>
    <row r="209" spans="1:10" ht="15.75" customHeight="1">
      <c r="A209" s="2303"/>
      <c r="B209" s="2303"/>
      <c r="C209" s="2303"/>
      <c r="D209" s="2303"/>
      <c r="E209" s="2303"/>
      <c r="F209" s="2303"/>
      <c r="G209" s="2303"/>
      <c r="H209" s="2303"/>
      <c r="I209" s="2303"/>
      <c r="J209" s="2303"/>
    </row>
    <row r="210" spans="1:10" ht="15.75" customHeight="1">
      <c r="A210" s="2303"/>
      <c r="B210" s="2303"/>
      <c r="C210" s="2303"/>
      <c r="D210" s="2303"/>
      <c r="E210" s="2303"/>
      <c r="F210" s="2303"/>
      <c r="G210" s="2303"/>
      <c r="H210" s="2303"/>
      <c r="I210" s="2303"/>
      <c r="J210" s="2303"/>
    </row>
    <row r="211" spans="1:10" ht="15.75" customHeight="1">
      <c r="A211" s="2303"/>
      <c r="B211" s="2303"/>
      <c r="C211" s="2303"/>
      <c r="D211" s="2303"/>
      <c r="E211" s="2303"/>
      <c r="F211" s="2303"/>
      <c r="G211" s="2303"/>
      <c r="H211" s="2303"/>
      <c r="I211" s="2303"/>
      <c r="J211" s="2303"/>
    </row>
    <row r="212" spans="1:10" ht="15.75" customHeight="1">
      <c r="A212" s="2303"/>
      <c r="B212" s="2303"/>
      <c r="C212" s="2303"/>
      <c r="D212" s="2303"/>
      <c r="E212" s="2303"/>
      <c r="F212" s="2303"/>
      <c r="G212" s="2303"/>
      <c r="H212" s="2303"/>
      <c r="I212" s="2303"/>
      <c r="J212" s="2303"/>
    </row>
    <row r="213" spans="1:10" ht="15.75" customHeight="1">
      <c r="A213" s="2303"/>
      <c r="B213" s="2303"/>
      <c r="C213" s="2303"/>
      <c r="D213" s="2303"/>
      <c r="E213" s="2303"/>
      <c r="F213" s="2303"/>
      <c r="G213" s="2303"/>
      <c r="H213" s="2303"/>
      <c r="I213" s="2303"/>
      <c r="J213" s="2303"/>
    </row>
    <row r="214" spans="1:10" ht="15.75" customHeight="1">
      <c r="A214" s="2303"/>
      <c r="B214" s="2303"/>
      <c r="C214" s="2303"/>
      <c r="D214" s="2303"/>
      <c r="E214" s="2303"/>
      <c r="F214" s="2303"/>
      <c r="G214" s="2303"/>
      <c r="H214" s="2303"/>
      <c r="I214" s="2303"/>
      <c r="J214" s="2303"/>
    </row>
    <row r="215" spans="1:10" ht="15.75" customHeight="1">
      <c r="A215" s="2303"/>
      <c r="B215" s="2303"/>
      <c r="C215" s="2303"/>
      <c r="D215" s="2303"/>
      <c r="E215" s="2303"/>
      <c r="F215" s="2303"/>
      <c r="G215" s="2303"/>
      <c r="H215" s="2303"/>
      <c r="I215" s="2303"/>
      <c r="J215" s="2303"/>
    </row>
    <row r="216" spans="1:10" ht="15.75" customHeight="1">
      <c r="A216" s="2303"/>
      <c r="B216" s="2303"/>
      <c r="C216" s="2303"/>
      <c r="D216" s="2303"/>
      <c r="E216" s="2303"/>
      <c r="F216" s="2303"/>
      <c r="G216" s="2303"/>
      <c r="H216" s="2303"/>
      <c r="I216" s="2303"/>
      <c r="J216" s="2303"/>
    </row>
    <row r="217" spans="1:10" ht="15.75" customHeight="1">
      <c r="A217" s="2303"/>
      <c r="B217" s="2303"/>
      <c r="C217" s="2303"/>
      <c r="D217" s="2303"/>
      <c r="E217" s="2303"/>
      <c r="F217" s="2303"/>
      <c r="G217" s="2303"/>
      <c r="H217" s="2303"/>
      <c r="I217" s="2303"/>
      <c r="J217" s="2303"/>
    </row>
    <row r="218" spans="1:10" ht="15.75" customHeight="1">
      <c r="A218" s="2303"/>
      <c r="B218" s="2303"/>
      <c r="C218" s="2303"/>
      <c r="D218" s="2303"/>
      <c r="E218" s="2303"/>
      <c r="F218" s="2303"/>
      <c r="G218" s="2303"/>
      <c r="H218" s="2303"/>
      <c r="I218" s="2303"/>
      <c r="J218" s="2303"/>
    </row>
    <row r="219" spans="1:10" ht="15.75" customHeight="1">
      <c r="A219" s="2303"/>
      <c r="B219" s="2303"/>
      <c r="C219" s="2303"/>
      <c r="D219" s="2303"/>
      <c r="E219" s="2303"/>
      <c r="F219" s="2303"/>
      <c r="G219" s="2303"/>
      <c r="H219" s="2303"/>
      <c r="I219" s="2303"/>
      <c r="J219" s="2303"/>
    </row>
    <row r="220" spans="1:10" ht="15.75" customHeight="1">
      <c r="A220" s="2303"/>
      <c r="B220" s="2303"/>
      <c r="C220" s="2303"/>
      <c r="D220" s="2303"/>
      <c r="E220" s="2303"/>
      <c r="F220" s="2303"/>
      <c r="G220" s="2303"/>
      <c r="H220" s="2303"/>
      <c r="I220" s="2303"/>
      <c r="J220" s="2303"/>
    </row>
    <row r="221" spans="1:10" ht="15.75" customHeight="1">
      <c r="A221" s="2303"/>
      <c r="B221" s="2303"/>
      <c r="C221" s="2303"/>
      <c r="D221" s="2303"/>
      <c r="E221" s="2303"/>
      <c r="F221" s="2303"/>
      <c r="G221" s="2303"/>
      <c r="H221" s="2303"/>
      <c r="I221" s="2303"/>
      <c r="J221" s="2303"/>
    </row>
    <row r="222" spans="1:10" ht="15.75" customHeight="1">
      <c r="A222" s="2303"/>
      <c r="B222" s="2303"/>
      <c r="C222" s="2303"/>
      <c r="D222" s="2303"/>
      <c r="E222" s="2303"/>
      <c r="F222" s="2303"/>
      <c r="G222" s="2303"/>
      <c r="H222" s="2303"/>
      <c r="I222" s="2303"/>
      <c r="J222" s="2303"/>
    </row>
    <row r="223" spans="1:10" ht="15.75" customHeight="1">
      <c r="A223" s="2303"/>
      <c r="B223" s="2303"/>
      <c r="C223" s="2303"/>
      <c r="D223" s="2303"/>
      <c r="E223" s="2303"/>
      <c r="F223" s="2303"/>
      <c r="G223" s="2303"/>
      <c r="H223" s="2303"/>
      <c r="I223" s="2303"/>
      <c r="J223" s="2303"/>
    </row>
    <row r="224" spans="1:10" ht="15.75" customHeight="1">
      <c r="A224" s="2303"/>
      <c r="B224" s="2303"/>
      <c r="C224" s="2303"/>
      <c r="D224" s="2303"/>
      <c r="E224" s="2303"/>
      <c r="F224" s="2303"/>
      <c r="G224" s="2303"/>
      <c r="H224" s="2303"/>
      <c r="I224" s="2303"/>
      <c r="J224" s="2303"/>
    </row>
    <row r="225" spans="1:10" ht="15.75" customHeight="1">
      <c r="A225" s="2303"/>
      <c r="B225" s="2303"/>
      <c r="C225" s="2303"/>
      <c r="D225" s="2303"/>
      <c r="E225" s="2303"/>
      <c r="F225" s="2303"/>
      <c r="G225" s="2303"/>
      <c r="H225" s="2303"/>
      <c r="I225" s="2303"/>
      <c r="J225" s="2303"/>
    </row>
    <row r="226" spans="1:10" ht="15.75" customHeight="1">
      <c r="A226" s="2303"/>
      <c r="B226" s="2303"/>
      <c r="C226" s="2303"/>
      <c r="D226" s="2303"/>
      <c r="E226" s="2303"/>
      <c r="F226" s="2303"/>
      <c r="G226" s="2303"/>
      <c r="H226" s="2303"/>
      <c r="I226" s="2303"/>
      <c r="J226" s="2303"/>
    </row>
    <row r="227" spans="1:10" ht="15.75" customHeight="1">
      <c r="A227" s="2303"/>
      <c r="B227" s="2303"/>
      <c r="C227" s="2303"/>
      <c r="D227" s="2303"/>
      <c r="E227" s="2303"/>
      <c r="F227" s="2303"/>
      <c r="G227" s="2303"/>
      <c r="H227" s="2303"/>
      <c r="I227" s="2303"/>
      <c r="J227" s="2303"/>
    </row>
    <row r="228" spans="1:10" ht="15.75" customHeight="1">
      <c r="A228" s="2303"/>
      <c r="B228" s="2303"/>
      <c r="C228" s="2303"/>
      <c r="D228" s="2303"/>
      <c r="E228" s="2303"/>
      <c r="F228" s="2303"/>
      <c r="G228" s="2303"/>
      <c r="H228" s="2303"/>
      <c r="I228" s="2303"/>
      <c r="J228" s="2303"/>
    </row>
    <row r="229" spans="1:10" ht="15.75" customHeight="1">
      <c r="A229" s="2303"/>
      <c r="B229" s="2303"/>
      <c r="C229" s="2303"/>
      <c r="D229" s="2303"/>
      <c r="E229" s="2303"/>
      <c r="F229" s="2303"/>
      <c r="G229" s="2303"/>
      <c r="H229" s="2303"/>
      <c r="I229" s="2303"/>
      <c r="J229" s="2303"/>
    </row>
    <row r="230" spans="1:10" ht="15.75" customHeight="1">
      <c r="A230" s="2303"/>
      <c r="B230" s="2303"/>
      <c r="C230" s="2303"/>
      <c r="D230" s="2303"/>
      <c r="E230" s="2303"/>
      <c r="F230" s="2303"/>
      <c r="G230" s="2303"/>
      <c r="H230" s="2303"/>
      <c r="I230" s="2303"/>
      <c r="J230" s="2303"/>
    </row>
    <row r="231" spans="1:10" ht="15.75" customHeight="1">
      <c r="A231" s="2303"/>
      <c r="B231" s="2303"/>
      <c r="C231" s="2303"/>
      <c r="D231" s="2303"/>
      <c r="E231" s="2303"/>
      <c r="F231" s="2303"/>
      <c r="G231" s="2303"/>
      <c r="H231" s="2303"/>
      <c r="I231" s="2303"/>
      <c r="J231" s="2303"/>
    </row>
    <row r="232" spans="1:10" ht="15.75" customHeight="1">
      <c r="A232" s="2303"/>
      <c r="B232" s="2303"/>
      <c r="C232" s="2303"/>
      <c r="D232" s="2303"/>
      <c r="E232" s="2303"/>
      <c r="F232" s="2303"/>
      <c r="G232" s="2303"/>
      <c r="H232" s="2303"/>
      <c r="I232" s="2303"/>
      <c r="J232" s="2303"/>
    </row>
    <row r="233" spans="1:10" ht="15.75" customHeight="1">
      <c r="A233" s="2303"/>
      <c r="B233" s="2303"/>
      <c r="C233" s="2303"/>
      <c r="D233" s="2303"/>
      <c r="E233" s="2303"/>
      <c r="F233" s="2303"/>
      <c r="G233" s="2303"/>
      <c r="H233" s="2303"/>
      <c r="I233" s="2303"/>
      <c r="J233" s="2303"/>
    </row>
    <row r="234" spans="1:10" ht="15.75" customHeight="1">
      <c r="A234" s="2303"/>
      <c r="B234" s="2303"/>
      <c r="C234" s="2303"/>
      <c r="D234" s="2303"/>
      <c r="E234" s="2303"/>
      <c r="F234" s="2303"/>
      <c r="G234" s="2303"/>
      <c r="H234" s="2303"/>
      <c r="I234" s="2303"/>
      <c r="J234" s="2303"/>
    </row>
    <row r="235" spans="1:10" ht="15.75" customHeight="1">
      <c r="A235" s="2303"/>
      <c r="B235" s="2303"/>
      <c r="C235" s="2303"/>
      <c r="D235" s="2303"/>
      <c r="E235" s="2303"/>
      <c r="F235" s="2303"/>
      <c r="G235" s="2303"/>
      <c r="H235" s="2303"/>
      <c r="I235" s="2303"/>
      <c r="J235" s="2303"/>
    </row>
    <row r="236" spans="1:10" ht="15.75" customHeight="1">
      <c r="A236" s="2303"/>
      <c r="B236" s="2303"/>
      <c r="C236" s="2303"/>
      <c r="D236" s="2303"/>
      <c r="E236" s="2303"/>
      <c r="F236" s="2303"/>
      <c r="G236" s="2303"/>
      <c r="H236" s="2303"/>
      <c r="I236" s="2303"/>
      <c r="J236" s="2303"/>
    </row>
    <row r="237" spans="1:10" ht="15.75" customHeight="1">
      <c r="A237" s="2303"/>
      <c r="B237" s="2303"/>
      <c r="C237" s="2303"/>
      <c r="D237" s="2303"/>
      <c r="E237" s="2303"/>
      <c r="F237" s="2303"/>
      <c r="G237" s="2303"/>
      <c r="H237" s="2303"/>
      <c r="I237" s="2303"/>
      <c r="J237" s="2303"/>
    </row>
    <row r="238" spans="1:10" ht="15.75" customHeight="1">
      <c r="A238" s="2303"/>
      <c r="B238" s="2303"/>
      <c r="C238" s="2303"/>
      <c r="D238" s="2303"/>
      <c r="E238" s="2303"/>
      <c r="F238" s="2303"/>
      <c r="G238" s="2303"/>
      <c r="H238" s="2303"/>
      <c r="I238" s="2303"/>
      <c r="J238" s="2303"/>
    </row>
    <row r="239" spans="1:10" ht="15.75" customHeight="1">
      <c r="A239" s="2303"/>
      <c r="B239" s="2303"/>
      <c r="C239" s="2303"/>
      <c r="D239" s="2303"/>
      <c r="E239" s="2303"/>
      <c r="F239" s="2303"/>
      <c r="G239" s="2303"/>
      <c r="H239" s="2303"/>
      <c r="I239" s="2303"/>
      <c r="J239" s="2303"/>
    </row>
    <row r="240" spans="1:10" ht="15.75" customHeight="1">
      <c r="A240" s="2303"/>
      <c r="B240" s="2303"/>
      <c r="C240" s="2303"/>
      <c r="D240" s="2303"/>
      <c r="E240" s="2303"/>
      <c r="F240" s="2303"/>
      <c r="G240" s="2303"/>
      <c r="H240" s="2303"/>
      <c r="I240" s="2303"/>
      <c r="J240" s="2303"/>
    </row>
    <row r="241" spans="1:10" ht="15.75" customHeight="1">
      <c r="A241" s="2303"/>
      <c r="B241" s="2303"/>
      <c r="C241" s="2303"/>
      <c r="D241" s="2303"/>
      <c r="E241" s="2303"/>
      <c r="F241" s="2303"/>
      <c r="G241" s="2303"/>
      <c r="H241" s="2303"/>
      <c r="I241" s="2303"/>
      <c r="J241" s="2303"/>
    </row>
    <row r="242" spans="1:10" ht="15.75" customHeight="1">
      <c r="A242" s="2303"/>
      <c r="B242" s="2303"/>
      <c r="C242" s="2303"/>
      <c r="D242" s="2303"/>
      <c r="E242" s="2303"/>
      <c r="F242" s="2303"/>
      <c r="G242" s="2303"/>
      <c r="H242" s="2303"/>
      <c r="I242" s="2303"/>
      <c r="J242" s="2303"/>
    </row>
    <row r="243" spans="1:10" ht="15.75" customHeight="1">
      <c r="A243" s="2303"/>
      <c r="B243" s="2303"/>
      <c r="C243" s="2303"/>
      <c r="D243" s="2303"/>
      <c r="E243" s="2303"/>
      <c r="F243" s="2303"/>
      <c r="G243" s="2303"/>
      <c r="H243" s="2303"/>
      <c r="I243" s="2303"/>
      <c r="J243" s="2303"/>
    </row>
    <row r="244" spans="1:10" ht="15.75" customHeight="1">
      <c r="A244" s="2303"/>
      <c r="B244" s="2303"/>
      <c r="C244" s="2303"/>
      <c r="D244" s="2303"/>
      <c r="E244" s="2303"/>
      <c r="F244" s="2303"/>
      <c r="G244" s="2303"/>
      <c r="H244" s="2303"/>
      <c r="I244" s="2303"/>
      <c r="J244" s="2303"/>
    </row>
    <row r="245" spans="1:10" ht="15.75" customHeight="1">
      <c r="A245" s="2303"/>
      <c r="B245" s="2303"/>
      <c r="C245" s="2303"/>
      <c r="D245" s="2303"/>
      <c r="E245" s="2303"/>
      <c r="F245" s="2303"/>
      <c r="G245" s="2303"/>
      <c r="H245" s="2303"/>
      <c r="I245" s="2303"/>
      <c r="J245" s="2303"/>
    </row>
    <row r="246" spans="1:10" ht="15.75" customHeight="1">
      <c r="A246" s="2303"/>
      <c r="B246" s="2303"/>
      <c r="C246" s="2303"/>
      <c r="D246" s="2303"/>
      <c r="E246" s="2303"/>
      <c r="F246" s="2303"/>
      <c r="G246" s="2303"/>
      <c r="H246" s="2303"/>
      <c r="I246" s="2303"/>
      <c r="J246" s="2303"/>
    </row>
    <row r="247" spans="1:10" ht="15.75" customHeight="1">
      <c r="A247" s="2303"/>
      <c r="B247" s="2303"/>
      <c r="C247" s="2303"/>
      <c r="D247" s="2303"/>
      <c r="E247" s="2303"/>
      <c r="F247" s="2303"/>
      <c r="G247" s="2303"/>
      <c r="H247" s="2303"/>
      <c r="I247" s="2303"/>
      <c r="J247" s="2303"/>
    </row>
    <row r="248" spans="1:10" ht="15.75" customHeight="1">
      <c r="A248" s="2303"/>
      <c r="B248" s="2303"/>
      <c r="C248" s="2303"/>
      <c r="D248" s="2303"/>
      <c r="E248" s="2303"/>
      <c r="F248" s="2303"/>
      <c r="G248" s="2303"/>
      <c r="H248" s="2303"/>
      <c r="I248" s="2303"/>
      <c r="J248" s="2303"/>
    </row>
    <row r="249" spans="1:10" ht="15.75" customHeight="1">
      <c r="A249" s="2303"/>
      <c r="B249" s="2303"/>
      <c r="C249" s="2303"/>
      <c r="D249" s="2303"/>
      <c r="E249" s="2303"/>
      <c r="F249" s="2303"/>
      <c r="G249" s="2303"/>
      <c r="H249" s="2303"/>
      <c r="I249" s="2303"/>
      <c r="J249" s="2303"/>
    </row>
    <row r="250" spans="1:10" ht="15.75" customHeight="1">
      <c r="A250" s="2303"/>
      <c r="B250" s="2303"/>
      <c r="C250" s="2303"/>
      <c r="D250" s="2303"/>
      <c r="E250" s="2303"/>
      <c r="F250" s="2303"/>
      <c r="G250" s="2303"/>
      <c r="H250" s="2303"/>
      <c r="I250" s="2303"/>
      <c r="J250" s="2303"/>
    </row>
    <row r="251" spans="1:10" ht="15.75" customHeight="1">
      <c r="A251" s="2303"/>
      <c r="B251" s="2303"/>
      <c r="C251" s="2303"/>
      <c r="D251" s="2303"/>
      <c r="E251" s="2303"/>
      <c r="F251" s="2303"/>
      <c r="G251" s="2303"/>
      <c r="H251" s="2303"/>
      <c r="I251" s="2303"/>
      <c r="J251" s="2303"/>
    </row>
    <row r="252" spans="1:10" ht="15.75" customHeight="1">
      <c r="A252" s="2303"/>
      <c r="B252" s="2303"/>
      <c r="C252" s="2303"/>
      <c r="D252" s="2303"/>
      <c r="E252" s="2303"/>
      <c r="F252" s="2303"/>
      <c r="G252" s="2303"/>
      <c r="H252" s="2303"/>
      <c r="I252" s="2303"/>
      <c r="J252" s="2303"/>
    </row>
    <row r="253" spans="1:10" ht="15.75" customHeight="1">
      <c r="A253" s="2303"/>
      <c r="B253" s="2303"/>
      <c r="C253" s="2303"/>
      <c r="D253" s="2303"/>
      <c r="E253" s="2303"/>
      <c r="F253" s="2303"/>
      <c r="G253" s="2303"/>
      <c r="H253" s="2303"/>
      <c r="I253" s="2303"/>
      <c r="J253" s="2303"/>
    </row>
    <row r="254" spans="1:10" ht="15.75" customHeight="1">
      <c r="A254" s="2303"/>
      <c r="B254" s="2303"/>
      <c r="C254" s="2303"/>
      <c r="D254" s="2303"/>
      <c r="E254" s="2303"/>
      <c r="F254" s="2303"/>
      <c r="G254" s="2303"/>
      <c r="H254" s="2303"/>
      <c r="I254" s="2303"/>
      <c r="J254" s="2303"/>
    </row>
    <row r="255" spans="1:10" ht="15.75" customHeight="1">
      <c r="A255" s="2303"/>
      <c r="B255" s="2303"/>
      <c r="C255" s="2303"/>
      <c r="D255" s="2303"/>
      <c r="E255" s="2303"/>
      <c r="F255" s="2303"/>
      <c r="G255" s="2303"/>
      <c r="H255" s="2303"/>
      <c r="I255" s="2303"/>
      <c r="J255" s="2303"/>
    </row>
    <row r="256" spans="1:10" ht="15.75" customHeight="1">
      <c r="A256" s="2303"/>
      <c r="B256" s="2303"/>
      <c r="C256" s="2303"/>
      <c r="D256" s="2303"/>
      <c r="E256" s="2303"/>
      <c r="F256" s="2303"/>
      <c r="G256" s="2303"/>
      <c r="H256" s="2303"/>
      <c r="I256" s="2303"/>
      <c r="J256" s="2303"/>
    </row>
    <row r="257" spans="1:10" ht="15.75" customHeight="1">
      <c r="A257" s="2303"/>
      <c r="B257" s="2303"/>
      <c r="C257" s="2303"/>
      <c r="D257" s="2303"/>
      <c r="E257" s="2303"/>
      <c r="F257" s="2303"/>
      <c r="G257" s="2303"/>
      <c r="H257" s="2303"/>
      <c r="I257" s="2303"/>
      <c r="J257" s="2303"/>
    </row>
    <row r="258" spans="1:10" ht="15.75" customHeight="1">
      <c r="A258" s="2303"/>
      <c r="B258" s="2303"/>
      <c r="C258" s="2303"/>
      <c r="D258" s="2303"/>
      <c r="E258" s="2303"/>
      <c r="F258" s="2303"/>
      <c r="G258" s="2303"/>
      <c r="H258" s="2303"/>
      <c r="I258" s="2303"/>
      <c r="J258" s="2303"/>
    </row>
    <row r="259" spans="1:10" ht="15.75" customHeight="1">
      <c r="A259" s="2303"/>
      <c r="B259" s="2303"/>
      <c r="C259" s="2303"/>
      <c r="D259" s="2303"/>
      <c r="E259" s="2303"/>
      <c r="F259" s="2303"/>
      <c r="G259" s="2303"/>
      <c r="H259" s="2303"/>
      <c r="I259" s="2303"/>
      <c r="J259" s="2303"/>
    </row>
    <row r="260" spans="1:10" ht="15.75" customHeight="1">
      <c r="A260" s="2303"/>
      <c r="B260" s="2303"/>
      <c r="C260" s="2303"/>
      <c r="D260" s="2303"/>
      <c r="E260" s="2303"/>
      <c r="F260" s="2303"/>
      <c r="G260" s="2303"/>
      <c r="H260" s="2303"/>
      <c r="I260" s="2303"/>
      <c r="J260" s="2303"/>
    </row>
    <row r="261" spans="1:10" ht="15.75" customHeight="1">
      <c r="A261" s="2303"/>
      <c r="B261" s="2303"/>
      <c r="C261" s="2303"/>
      <c r="D261" s="2303"/>
      <c r="E261" s="2303"/>
      <c r="F261" s="2303"/>
      <c r="G261" s="2303"/>
      <c r="H261" s="2303"/>
      <c r="I261" s="2303"/>
      <c r="J261" s="2303"/>
    </row>
    <row r="262" spans="1:10" ht="15.75" customHeight="1">
      <c r="A262" s="2303"/>
      <c r="B262" s="2303"/>
      <c r="C262" s="2303"/>
      <c r="D262" s="2303"/>
      <c r="E262" s="2303"/>
      <c r="F262" s="2303"/>
      <c r="G262" s="2303"/>
      <c r="H262" s="2303"/>
      <c r="I262" s="2303"/>
      <c r="J262" s="2303"/>
    </row>
    <row r="263" spans="1:10" ht="15.75" customHeight="1">
      <c r="A263" s="2303"/>
      <c r="B263" s="2303"/>
      <c r="C263" s="2303"/>
      <c r="D263" s="2303"/>
      <c r="E263" s="2303"/>
      <c r="F263" s="2303"/>
      <c r="G263" s="2303"/>
      <c r="H263" s="2303"/>
      <c r="I263" s="2303"/>
      <c r="J263" s="2303"/>
    </row>
    <row r="264" spans="1:10" ht="15.75" customHeight="1">
      <c r="A264" s="2303"/>
      <c r="B264" s="2303"/>
      <c r="C264" s="2303"/>
      <c r="D264" s="2303"/>
      <c r="E264" s="2303"/>
      <c r="F264" s="2303"/>
      <c r="G264" s="2303"/>
      <c r="H264" s="2303"/>
      <c r="I264" s="2303"/>
      <c r="J264" s="2303"/>
    </row>
    <row r="265" spans="1:10" ht="15.75" customHeight="1">
      <c r="A265" s="2303"/>
      <c r="B265" s="2303"/>
      <c r="C265" s="2303"/>
      <c r="D265" s="2303"/>
      <c r="E265" s="2303"/>
      <c r="F265" s="2303"/>
      <c r="G265" s="2303"/>
      <c r="H265" s="2303"/>
      <c r="I265" s="2303"/>
      <c r="J265" s="2303"/>
    </row>
    <row r="266" spans="1:10" ht="15.75" customHeight="1">
      <c r="A266" s="2303"/>
      <c r="B266" s="2303"/>
      <c r="C266" s="2303"/>
      <c r="D266" s="2303"/>
      <c r="E266" s="2303"/>
      <c r="F266" s="2303"/>
      <c r="G266" s="2303"/>
      <c r="H266" s="2303"/>
      <c r="I266" s="2303"/>
      <c r="J266" s="2303"/>
    </row>
    <row r="267" spans="1:10" ht="15.75" customHeight="1">
      <c r="A267" s="2303"/>
      <c r="B267" s="2303"/>
      <c r="C267" s="2303"/>
      <c r="D267" s="2303"/>
      <c r="E267" s="2303"/>
      <c r="F267" s="2303"/>
      <c r="G267" s="2303"/>
      <c r="H267" s="2303"/>
      <c r="I267" s="2303"/>
      <c r="J267" s="2303"/>
    </row>
    <row r="268" spans="1:10" ht="15.75" customHeight="1">
      <c r="A268" s="2303"/>
      <c r="B268" s="2303"/>
      <c r="C268" s="2303"/>
      <c r="D268" s="2303"/>
      <c r="E268" s="2303"/>
      <c r="F268" s="2303"/>
      <c r="G268" s="2303"/>
      <c r="H268" s="2303"/>
      <c r="I268" s="2303"/>
      <c r="J268" s="2303"/>
    </row>
    <row r="269" spans="1:10" ht="15.75" customHeight="1">
      <c r="A269" s="2303"/>
      <c r="B269" s="2303"/>
      <c r="C269" s="2303"/>
      <c r="D269" s="2303"/>
      <c r="E269" s="2303"/>
      <c r="F269" s="2303"/>
      <c r="G269" s="2303"/>
      <c r="H269" s="2303"/>
      <c r="I269" s="2303"/>
      <c r="J269" s="2303"/>
    </row>
    <row r="270" spans="1:10" ht="15.75" customHeight="1">
      <c r="A270" s="2303"/>
      <c r="B270" s="2303"/>
      <c r="C270" s="2303"/>
      <c r="D270" s="2303"/>
      <c r="E270" s="2303"/>
      <c r="F270" s="2303"/>
      <c r="G270" s="2303"/>
      <c r="H270" s="2303"/>
      <c r="I270" s="2303"/>
      <c r="J270" s="2303"/>
    </row>
    <row r="271" spans="1:10" ht="15.75" customHeight="1">
      <c r="A271" s="2303"/>
      <c r="B271" s="2303"/>
      <c r="C271" s="2303"/>
      <c r="D271" s="2303"/>
      <c r="E271" s="2303"/>
      <c r="F271" s="2303"/>
      <c r="G271" s="2303"/>
      <c r="H271" s="2303"/>
      <c r="I271" s="2303"/>
      <c r="J271" s="2303"/>
    </row>
    <row r="272" spans="1:10" ht="15.75" customHeight="1">
      <c r="A272" s="2303"/>
      <c r="B272" s="2303"/>
      <c r="C272" s="2303"/>
      <c r="D272" s="2303"/>
      <c r="E272" s="2303"/>
      <c r="F272" s="2303"/>
      <c r="G272" s="2303"/>
      <c r="H272" s="2303"/>
      <c r="I272" s="2303"/>
      <c r="J272" s="2303"/>
    </row>
    <row r="273" spans="1:10" ht="15.75" customHeight="1">
      <c r="A273" s="2303"/>
      <c r="B273" s="2303"/>
      <c r="C273" s="2303"/>
      <c r="D273" s="2303"/>
      <c r="E273" s="2303"/>
      <c r="F273" s="2303"/>
      <c r="G273" s="2303"/>
      <c r="H273" s="2303"/>
      <c r="I273" s="2303"/>
      <c r="J273" s="2303"/>
    </row>
    <row r="274" spans="1:10" ht="15.75" customHeight="1">
      <c r="A274" s="2303"/>
      <c r="B274" s="2303"/>
      <c r="C274" s="2303"/>
      <c r="D274" s="2303"/>
      <c r="E274" s="2303"/>
      <c r="F274" s="2303"/>
      <c r="G274" s="2303"/>
      <c r="H274" s="2303"/>
      <c r="I274" s="2303"/>
      <c r="J274" s="2303"/>
    </row>
    <row r="275" spans="1:10" ht="15.75" customHeight="1">
      <c r="A275" s="2303"/>
      <c r="B275" s="2303"/>
      <c r="C275" s="2303"/>
      <c r="D275" s="2303"/>
      <c r="E275" s="2303"/>
      <c r="F275" s="2303"/>
      <c r="G275" s="2303"/>
      <c r="H275" s="2303"/>
      <c r="I275" s="2303"/>
      <c r="J275" s="2303"/>
    </row>
    <row r="276" spans="1:10" ht="15.75" customHeight="1">
      <c r="A276" s="2303"/>
      <c r="B276" s="2303"/>
      <c r="C276" s="2303"/>
      <c r="D276" s="2303"/>
      <c r="E276" s="2303"/>
      <c r="F276" s="2303"/>
      <c r="G276" s="2303"/>
      <c r="H276" s="2303"/>
      <c r="I276" s="2303"/>
      <c r="J276" s="2303"/>
    </row>
    <row r="277" spans="1:10" ht="15.75" customHeight="1">
      <c r="A277" s="2303"/>
      <c r="B277" s="2303"/>
      <c r="C277" s="2303"/>
      <c r="D277" s="2303"/>
      <c r="E277" s="2303"/>
      <c r="F277" s="2303"/>
      <c r="G277" s="2303"/>
      <c r="H277" s="2303"/>
      <c r="I277" s="2303"/>
      <c r="J277" s="2303"/>
    </row>
    <row r="278" spans="1:10" ht="15.75" customHeight="1">
      <c r="A278" s="2303"/>
      <c r="B278" s="2303"/>
      <c r="C278" s="2303"/>
      <c r="D278" s="2303"/>
      <c r="E278" s="2303"/>
      <c r="F278" s="2303"/>
      <c r="G278" s="2303"/>
      <c r="H278" s="2303"/>
      <c r="I278" s="2303"/>
      <c r="J278" s="2303"/>
    </row>
    <row r="279" spans="1:10" ht="15.75" customHeight="1">
      <c r="A279" s="2303"/>
      <c r="B279" s="2303"/>
      <c r="C279" s="2303"/>
      <c r="D279" s="2303"/>
      <c r="E279" s="2303"/>
      <c r="F279" s="2303"/>
      <c r="G279" s="2303"/>
      <c r="H279" s="2303"/>
      <c r="I279" s="2303"/>
      <c r="J279" s="2303"/>
    </row>
    <row r="280" spans="1:10" ht="15.75" customHeight="1">
      <c r="A280" s="2303"/>
      <c r="B280" s="2303"/>
      <c r="C280" s="2303"/>
      <c r="D280" s="2303"/>
      <c r="E280" s="2303"/>
      <c r="F280" s="2303"/>
      <c r="G280" s="2303"/>
      <c r="H280" s="2303"/>
      <c r="I280" s="2303"/>
      <c r="J280" s="2303"/>
    </row>
    <row r="281" spans="1:10" ht="15.75" customHeight="1">
      <c r="A281" s="2303"/>
      <c r="B281" s="2303"/>
      <c r="C281" s="2303"/>
      <c r="D281" s="2303"/>
      <c r="E281" s="2303"/>
      <c r="F281" s="2303"/>
      <c r="G281" s="2303"/>
      <c r="H281" s="2303"/>
      <c r="I281" s="2303"/>
      <c r="J281" s="2303"/>
    </row>
    <row r="282" spans="1:10" ht="15.75" customHeight="1">
      <c r="A282" s="2303"/>
      <c r="B282" s="2303"/>
      <c r="C282" s="2303"/>
      <c r="D282" s="2303"/>
      <c r="E282" s="2303"/>
      <c r="F282" s="2303"/>
      <c r="G282" s="2303"/>
      <c r="H282" s="2303"/>
      <c r="I282" s="2303"/>
      <c r="J282" s="2303"/>
    </row>
    <row r="283" spans="1:10" ht="15.75" customHeight="1">
      <c r="A283" s="2303"/>
      <c r="B283" s="2303"/>
      <c r="C283" s="2303"/>
      <c r="D283" s="2303"/>
      <c r="E283" s="2303"/>
      <c r="F283" s="2303"/>
      <c r="G283" s="2303"/>
      <c r="H283" s="2303"/>
      <c r="I283" s="2303"/>
      <c r="J283" s="2303"/>
    </row>
    <row r="284" spans="1:10" ht="15.75" customHeight="1">
      <c r="A284" s="2303"/>
      <c r="B284" s="2303"/>
      <c r="C284" s="2303"/>
      <c r="D284" s="2303"/>
      <c r="E284" s="2303"/>
      <c r="F284" s="2303"/>
      <c r="G284" s="2303"/>
      <c r="H284" s="2303"/>
      <c r="I284" s="2303"/>
      <c r="J284" s="2303"/>
    </row>
    <row r="285" spans="1:10" ht="15.75" customHeight="1">
      <c r="A285" s="2303"/>
      <c r="B285" s="2303"/>
      <c r="C285" s="2303"/>
      <c r="D285" s="2303"/>
      <c r="E285" s="2303"/>
      <c r="F285" s="2303"/>
      <c r="G285" s="2303"/>
      <c r="H285" s="2303"/>
      <c r="I285" s="2303"/>
      <c r="J285" s="2303"/>
    </row>
    <row r="286" spans="1:10" ht="15.75" customHeight="1">
      <c r="A286" s="2303"/>
      <c r="B286" s="2303"/>
      <c r="C286" s="2303"/>
      <c r="D286" s="2303"/>
      <c r="E286" s="2303"/>
      <c r="F286" s="2303"/>
      <c r="G286" s="2303"/>
      <c r="H286" s="2303"/>
      <c r="I286" s="2303"/>
      <c r="J286" s="2303"/>
    </row>
    <row r="287" spans="1:10" ht="15.75" customHeight="1">
      <c r="A287" s="2303"/>
      <c r="B287" s="2303"/>
      <c r="C287" s="2303"/>
      <c r="D287" s="2303"/>
      <c r="E287" s="2303"/>
      <c r="F287" s="2303"/>
      <c r="G287" s="2303"/>
      <c r="H287" s="2303"/>
      <c r="I287" s="2303"/>
      <c r="J287" s="2303"/>
    </row>
    <row r="288" spans="1:10" ht="15.75" customHeight="1">
      <c r="A288" s="2303"/>
      <c r="B288" s="2303"/>
      <c r="C288" s="2303"/>
      <c r="D288" s="2303"/>
      <c r="E288" s="2303"/>
      <c r="F288" s="2303"/>
      <c r="G288" s="2303"/>
      <c r="H288" s="2303"/>
      <c r="I288" s="2303"/>
      <c r="J288" s="2303"/>
    </row>
    <row r="289" spans="1:10" ht="15.75" customHeight="1">
      <c r="A289" s="2303"/>
      <c r="B289" s="2303"/>
      <c r="C289" s="2303"/>
      <c r="D289" s="2303"/>
      <c r="E289" s="2303"/>
      <c r="F289" s="2303"/>
      <c r="G289" s="2303"/>
      <c r="H289" s="2303"/>
      <c r="I289" s="2303"/>
      <c r="J289" s="2303"/>
    </row>
    <row r="290" spans="1:10" ht="15.75" customHeight="1">
      <c r="A290" s="2303"/>
      <c r="B290" s="2303"/>
      <c r="C290" s="2303"/>
      <c r="D290" s="2303"/>
      <c r="E290" s="2303"/>
      <c r="F290" s="2303"/>
      <c r="G290" s="2303"/>
      <c r="H290" s="2303"/>
      <c r="I290" s="2303"/>
      <c r="J290" s="2303"/>
    </row>
    <row r="291" spans="1:10" ht="15.75" customHeight="1">
      <c r="A291" s="2303"/>
      <c r="B291" s="2303"/>
      <c r="C291" s="2303"/>
      <c r="D291" s="2303"/>
      <c r="E291" s="2303"/>
      <c r="F291" s="2303"/>
      <c r="G291" s="2303"/>
      <c r="H291" s="2303"/>
      <c r="I291" s="2303"/>
      <c r="J291" s="2303"/>
    </row>
    <row r="292" spans="1:10" ht="15.75" customHeight="1">
      <c r="A292" s="2303"/>
      <c r="B292" s="2303"/>
      <c r="C292" s="2303"/>
      <c r="D292" s="2303"/>
      <c r="E292" s="2303"/>
      <c r="F292" s="2303"/>
      <c r="G292" s="2303"/>
      <c r="H292" s="2303"/>
      <c r="I292" s="2303"/>
      <c r="J292" s="2303"/>
    </row>
    <row r="293" spans="1:10" ht="15.75" customHeight="1">
      <c r="A293" s="2303"/>
      <c r="B293" s="2303"/>
      <c r="C293" s="2303"/>
      <c r="D293" s="2303"/>
      <c r="E293" s="2303"/>
      <c r="F293" s="2303"/>
      <c r="G293" s="2303"/>
      <c r="H293" s="2303"/>
      <c r="I293" s="2303"/>
      <c r="J293" s="2303"/>
    </row>
    <row r="294" spans="1:10" ht="15.75" customHeight="1">
      <c r="A294" s="2303"/>
      <c r="B294" s="2303"/>
      <c r="C294" s="2303"/>
      <c r="D294" s="2303"/>
      <c r="E294" s="2303"/>
      <c r="F294" s="2303"/>
      <c r="G294" s="2303"/>
      <c r="H294" s="2303"/>
      <c r="I294" s="2303"/>
      <c r="J294" s="2303"/>
    </row>
    <row r="295" spans="1:10" ht="15.75" customHeight="1">
      <c r="A295" s="2303"/>
      <c r="B295" s="2303"/>
      <c r="C295" s="2303"/>
      <c r="D295" s="2303"/>
      <c r="E295" s="2303"/>
      <c r="F295" s="2303"/>
      <c r="G295" s="2303"/>
      <c r="H295" s="2303"/>
      <c r="I295" s="2303"/>
      <c r="J295" s="2303"/>
    </row>
    <row r="296" spans="1:10" ht="15.75" customHeight="1">
      <c r="A296" s="2303"/>
      <c r="B296" s="2303"/>
      <c r="C296" s="2303"/>
      <c r="D296" s="2303"/>
      <c r="E296" s="2303"/>
      <c r="F296" s="2303"/>
      <c r="G296" s="2303"/>
      <c r="H296" s="2303"/>
      <c r="I296" s="2303"/>
      <c r="J296" s="2303"/>
    </row>
    <row r="297" spans="1:10" ht="15.75" customHeight="1">
      <c r="A297" s="2303"/>
      <c r="B297" s="2303"/>
      <c r="C297" s="2303"/>
      <c r="D297" s="2303"/>
      <c r="E297" s="2303"/>
      <c r="F297" s="2303"/>
      <c r="G297" s="2303"/>
      <c r="H297" s="2303"/>
      <c r="I297" s="2303"/>
      <c r="J297" s="2303"/>
    </row>
    <row r="298" spans="1:10" ht="15.75" customHeight="1">
      <c r="A298" s="2303"/>
      <c r="B298" s="2303"/>
      <c r="C298" s="2303"/>
      <c r="D298" s="2303"/>
      <c r="E298" s="2303"/>
      <c r="F298" s="2303"/>
      <c r="G298" s="2303"/>
      <c r="H298" s="2303"/>
      <c r="I298" s="2303"/>
      <c r="J298" s="2303"/>
    </row>
    <row r="299" spans="1:10" ht="15.75" customHeight="1">
      <c r="A299" s="2303"/>
      <c r="B299" s="2303"/>
      <c r="C299" s="2303"/>
      <c r="D299" s="2303"/>
      <c r="E299" s="2303"/>
      <c r="F299" s="2303"/>
      <c r="G299" s="2303"/>
      <c r="H299" s="2303"/>
      <c r="I299" s="2303"/>
      <c r="J299" s="2303"/>
    </row>
    <row r="300" spans="1:10" ht="15.75" customHeight="1">
      <c r="A300" s="2303"/>
      <c r="B300" s="2303"/>
      <c r="C300" s="2303"/>
      <c r="D300" s="2303"/>
      <c r="E300" s="2303"/>
      <c r="F300" s="2303"/>
      <c r="G300" s="2303"/>
      <c r="H300" s="2303"/>
      <c r="I300" s="2303"/>
      <c r="J300" s="2303"/>
    </row>
    <row r="301" spans="1:10" ht="15.75" customHeight="1">
      <c r="A301" s="2303"/>
      <c r="B301" s="2303"/>
      <c r="C301" s="2303"/>
      <c r="D301" s="2303"/>
      <c r="E301" s="2303"/>
      <c r="F301" s="2303"/>
      <c r="G301" s="2303"/>
      <c r="H301" s="2303"/>
      <c r="I301" s="2303"/>
      <c r="J301" s="2303"/>
    </row>
    <row r="302" spans="1:10" ht="15.75" customHeight="1">
      <c r="A302" s="2303"/>
      <c r="B302" s="2303"/>
      <c r="C302" s="2303"/>
      <c r="D302" s="2303"/>
      <c r="E302" s="2303"/>
      <c r="F302" s="2303"/>
      <c r="G302" s="2303"/>
      <c r="H302" s="2303"/>
      <c r="I302" s="2303"/>
      <c r="J302" s="2303"/>
    </row>
    <row r="303" spans="1:10" ht="15.75" customHeight="1">
      <c r="A303" s="2303"/>
      <c r="B303" s="2303"/>
      <c r="C303" s="2303"/>
      <c r="D303" s="2303"/>
      <c r="E303" s="2303"/>
      <c r="F303" s="2303"/>
      <c r="G303" s="2303"/>
      <c r="H303" s="2303"/>
      <c r="I303" s="2303"/>
      <c r="J303" s="2303"/>
    </row>
    <row r="304" spans="1:10" ht="15.75" customHeight="1">
      <c r="A304" s="2303"/>
      <c r="B304" s="2303"/>
      <c r="C304" s="2303"/>
      <c r="D304" s="2303"/>
      <c r="E304" s="2303"/>
      <c r="F304" s="2303"/>
      <c r="G304" s="2303"/>
      <c r="H304" s="2303"/>
      <c r="I304" s="2303"/>
      <c r="J304" s="2303"/>
    </row>
    <row r="305" spans="1:10" ht="15.75" customHeight="1">
      <c r="A305" s="2303"/>
      <c r="B305" s="2303"/>
      <c r="C305" s="2303"/>
      <c r="D305" s="2303"/>
      <c r="E305" s="2303"/>
      <c r="F305" s="2303"/>
      <c r="G305" s="2303"/>
      <c r="H305" s="2303"/>
      <c r="I305" s="2303"/>
      <c r="J305" s="2303"/>
    </row>
    <row r="306" spans="1:10" ht="15.75" customHeight="1">
      <c r="A306" s="2303"/>
      <c r="B306" s="2303"/>
      <c r="C306" s="2303"/>
      <c r="D306" s="2303"/>
      <c r="E306" s="2303"/>
      <c r="F306" s="2303"/>
      <c r="G306" s="2303"/>
      <c r="H306" s="2303"/>
      <c r="I306" s="2303"/>
      <c r="J306" s="2303"/>
    </row>
    <row r="307" spans="1:10" ht="15.75" customHeight="1">
      <c r="A307" s="2303"/>
      <c r="B307" s="2303"/>
      <c r="C307" s="2303"/>
      <c r="D307" s="2303"/>
      <c r="E307" s="2303"/>
      <c r="F307" s="2303"/>
      <c r="G307" s="2303"/>
      <c r="H307" s="2303"/>
      <c r="I307" s="2303"/>
      <c r="J307" s="2303"/>
    </row>
    <row r="308" spans="1:10" ht="15.75" customHeight="1">
      <c r="A308" s="2303"/>
      <c r="B308" s="2303"/>
      <c r="C308" s="2303"/>
      <c r="D308" s="2303"/>
      <c r="E308" s="2303"/>
      <c r="F308" s="2303"/>
      <c r="G308" s="2303"/>
      <c r="H308" s="2303"/>
      <c r="I308" s="2303"/>
      <c r="J308" s="2303"/>
    </row>
    <row r="309" spans="1:10" ht="15.75" customHeight="1">
      <c r="A309" s="2303"/>
      <c r="B309" s="2303"/>
      <c r="C309" s="2303"/>
      <c r="D309" s="2303"/>
      <c r="E309" s="2303"/>
      <c r="F309" s="2303"/>
      <c r="G309" s="2303"/>
      <c r="H309" s="2303"/>
      <c r="I309" s="2303"/>
      <c r="J309" s="2303"/>
    </row>
    <row r="310" spans="1:10" ht="15.75" customHeight="1">
      <c r="A310" s="2303"/>
      <c r="B310" s="2303"/>
      <c r="C310" s="2303"/>
      <c r="D310" s="2303"/>
      <c r="E310" s="2303"/>
      <c r="F310" s="2303"/>
      <c r="G310" s="2303"/>
      <c r="H310" s="2303"/>
      <c r="I310" s="2303"/>
      <c r="J310" s="2303"/>
    </row>
    <row r="311" spans="1:10" ht="15.75" customHeight="1">
      <c r="A311" s="2303"/>
      <c r="B311" s="2303"/>
      <c r="C311" s="2303"/>
      <c r="D311" s="2303"/>
      <c r="E311" s="2303"/>
      <c r="F311" s="2303"/>
      <c r="G311" s="2303"/>
      <c r="H311" s="2303"/>
      <c r="I311" s="2303"/>
      <c r="J311" s="2303"/>
    </row>
    <row r="312" spans="1:10" ht="15.75" customHeight="1">
      <c r="A312" s="2303"/>
      <c r="B312" s="2303"/>
      <c r="C312" s="2303"/>
      <c r="D312" s="2303"/>
      <c r="E312" s="2303"/>
      <c r="F312" s="2303"/>
      <c r="G312" s="2303"/>
      <c r="H312" s="2303"/>
      <c r="I312" s="2303"/>
      <c r="J312" s="2303"/>
    </row>
    <row r="313" spans="1:10" ht="15.75" customHeight="1">
      <c r="A313" s="2303"/>
      <c r="B313" s="2303"/>
      <c r="C313" s="2303"/>
      <c r="D313" s="2303"/>
      <c r="E313" s="2303"/>
      <c r="F313" s="2303"/>
      <c r="G313" s="2303"/>
      <c r="H313" s="2303"/>
      <c r="I313" s="2303"/>
      <c r="J313" s="2303"/>
    </row>
    <row r="314" spans="1:10" ht="15.75" customHeight="1">
      <c r="A314" s="2303"/>
      <c r="B314" s="2303"/>
      <c r="C314" s="2303"/>
      <c r="D314" s="2303"/>
      <c r="E314" s="2303"/>
      <c r="F314" s="2303"/>
      <c r="G314" s="2303"/>
      <c r="H314" s="2303"/>
      <c r="I314" s="2303"/>
      <c r="J314" s="2303"/>
    </row>
    <row r="315" spans="1:10" ht="15.75" customHeight="1">
      <c r="A315" s="2303"/>
      <c r="B315" s="2303"/>
      <c r="C315" s="2303"/>
      <c r="D315" s="2303"/>
      <c r="E315" s="2303"/>
      <c r="F315" s="2303"/>
      <c r="G315" s="2303"/>
      <c r="H315" s="2303"/>
      <c r="I315" s="2303"/>
      <c r="J315" s="2303"/>
    </row>
    <row r="316" spans="1:10" ht="15.75" customHeight="1">
      <c r="A316" s="2303"/>
      <c r="B316" s="2303"/>
      <c r="C316" s="2303"/>
      <c r="D316" s="2303"/>
      <c r="E316" s="2303"/>
      <c r="F316" s="2303"/>
      <c r="G316" s="2303"/>
      <c r="H316" s="2303"/>
      <c r="I316" s="2303"/>
      <c r="J316" s="2303"/>
    </row>
    <row r="317" spans="1:10" ht="15.75" customHeight="1">
      <c r="A317" s="2303"/>
      <c r="B317" s="2303"/>
      <c r="C317" s="2303"/>
      <c r="D317" s="2303"/>
      <c r="E317" s="2303"/>
      <c r="F317" s="2303"/>
      <c r="G317" s="2303"/>
      <c r="H317" s="2303"/>
      <c r="I317" s="2303"/>
      <c r="J317" s="2303"/>
    </row>
    <row r="318" spans="1:10" ht="15.75" customHeight="1">
      <c r="A318" s="2303"/>
      <c r="B318" s="2303"/>
      <c r="C318" s="2303"/>
      <c r="D318" s="2303"/>
      <c r="E318" s="2303"/>
      <c r="F318" s="2303"/>
      <c r="G318" s="2303"/>
      <c r="H318" s="2303"/>
      <c r="I318" s="2303"/>
      <c r="J318" s="2303"/>
    </row>
    <row r="319" spans="1:10" ht="15.75" customHeight="1">
      <c r="A319" s="2303"/>
      <c r="B319" s="2303"/>
      <c r="C319" s="2303"/>
      <c r="D319" s="2303"/>
      <c r="E319" s="2303"/>
      <c r="F319" s="2303"/>
      <c r="G319" s="2303"/>
      <c r="H319" s="2303"/>
      <c r="I319" s="2303"/>
      <c r="J319" s="2303"/>
    </row>
    <row r="320" spans="1:10" ht="15.75" customHeight="1">
      <c r="A320" s="2303"/>
      <c r="B320" s="2303"/>
      <c r="C320" s="2303"/>
      <c r="D320" s="2303"/>
      <c r="E320" s="2303"/>
      <c r="F320" s="2303"/>
      <c r="G320" s="2303"/>
      <c r="H320" s="2303"/>
      <c r="I320" s="2303"/>
      <c r="J320" s="2303"/>
    </row>
    <row r="321" spans="1:10" ht="15.75" customHeight="1">
      <c r="A321" s="2303"/>
      <c r="B321" s="2303"/>
      <c r="C321" s="2303"/>
      <c r="D321" s="2303"/>
      <c r="E321" s="2303"/>
      <c r="F321" s="2303"/>
      <c r="G321" s="2303"/>
      <c r="H321" s="2303"/>
      <c r="I321" s="2303"/>
      <c r="J321" s="2303"/>
    </row>
    <row r="322" spans="1:10" ht="15.75" customHeight="1">
      <c r="A322" s="2303"/>
      <c r="B322" s="2303"/>
      <c r="C322" s="2303"/>
      <c r="D322" s="2303"/>
      <c r="E322" s="2303"/>
      <c r="F322" s="2303"/>
      <c r="G322" s="2303"/>
      <c r="H322" s="2303"/>
      <c r="I322" s="2303"/>
      <c r="J322" s="2303"/>
    </row>
    <row r="323" spans="1:10" ht="15.75" customHeight="1">
      <c r="A323" s="2303"/>
      <c r="B323" s="2303"/>
      <c r="C323" s="2303"/>
      <c r="D323" s="2303"/>
      <c r="E323" s="2303"/>
      <c r="F323" s="2303"/>
      <c r="G323" s="2303"/>
      <c r="H323" s="2303"/>
      <c r="I323" s="2303"/>
      <c r="J323" s="2303"/>
    </row>
    <row r="324" spans="1:10" ht="15.75" customHeight="1">
      <c r="A324" s="2303"/>
      <c r="B324" s="2303"/>
      <c r="C324" s="2303"/>
      <c r="D324" s="2303"/>
      <c r="E324" s="2303"/>
      <c r="F324" s="2303"/>
      <c r="G324" s="2303"/>
      <c r="H324" s="2303"/>
      <c r="I324" s="2303"/>
      <c r="J324" s="2303"/>
    </row>
    <row r="325" spans="1:10" ht="15.75" customHeight="1">
      <c r="A325" s="2303"/>
      <c r="B325" s="2303"/>
      <c r="C325" s="2303"/>
      <c r="D325" s="2303"/>
      <c r="E325" s="2303"/>
      <c r="F325" s="2303"/>
      <c r="G325" s="2303"/>
      <c r="H325" s="2303"/>
      <c r="I325" s="2303"/>
      <c r="J325" s="2303"/>
    </row>
    <row r="326" spans="1:10" ht="15.75" customHeight="1">
      <c r="A326" s="2303"/>
      <c r="B326" s="2303"/>
      <c r="C326" s="2303"/>
      <c r="D326" s="2303"/>
      <c r="E326" s="2303"/>
      <c r="F326" s="2303"/>
      <c r="G326" s="2303"/>
      <c r="H326" s="2303"/>
      <c r="I326" s="2303"/>
      <c r="J326" s="2303"/>
    </row>
    <row r="327" spans="1:10" ht="15.75" customHeight="1">
      <c r="A327" s="2303"/>
      <c r="B327" s="2303"/>
      <c r="C327" s="2303"/>
      <c r="D327" s="2303"/>
      <c r="E327" s="2303"/>
      <c r="F327" s="2303"/>
      <c r="G327" s="2303"/>
      <c r="H327" s="2303"/>
      <c r="I327" s="2303"/>
      <c r="J327" s="2303"/>
    </row>
    <row r="328" spans="1:10" ht="15.75" customHeight="1">
      <c r="A328" s="2303"/>
      <c r="B328" s="2303"/>
      <c r="C328" s="2303"/>
      <c r="D328" s="2303"/>
      <c r="E328" s="2303"/>
      <c r="F328" s="2303"/>
      <c r="G328" s="2303"/>
      <c r="H328" s="2303"/>
      <c r="I328" s="2303"/>
      <c r="J328" s="2303"/>
    </row>
    <row r="329" spans="1:10" ht="15.75" customHeight="1">
      <c r="A329" s="2303"/>
      <c r="B329" s="2303"/>
      <c r="C329" s="2303"/>
      <c r="D329" s="2303"/>
      <c r="E329" s="2303"/>
      <c r="F329" s="2303"/>
      <c r="G329" s="2303"/>
      <c r="H329" s="2303"/>
      <c r="I329" s="2303"/>
      <c r="J329" s="2303"/>
    </row>
    <row r="330" spans="1:10" ht="15.75" customHeight="1">
      <c r="A330" s="2303"/>
      <c r="B330" s="2303"/>
      <c r="C330" s="2303"/>
      <c r="D330" s="2303"/>
      <c r="E330" s="2303"/>
      <c r="F330" s="2303"/>
      <c r="G330" s="2303"/>
      <c r="H330" s="2303"/>
      <c r="I330" s="2303"/>
      <c r="J330" s="2303"/>
    </row>
    <row r="331" spans="1:10" ht="15.75" customHeight="1">
      <c r="A331" s="2303"/>
      <c r="B331" s="2303"/>
      <c r="C331" s="2303"/>
      <c r="D331" s="2303"/>
      <c r="E331" s="2303"/>
      <c r="F331" s="2303"/>
      <c r="G331" s="2303"/>
      <c r="H331" s="2303"/>
      <c r="I331" s="2303"/>
      <c r="J331" s="2303"/>
    </row>
    <row r="332" spans="1:10" ht="15.75" customHeight="1">
      <c r="A332" s="2303"/>
      <c r="B332" s="2303"/>
      <c r="C332" s="2303"/>
      <c r="D332" s="2303"/>
      <c r="E332" s="2303"/>
      <c r="F332" s="2303"/>
      <c r="G332" s="2303"/>
      <c r="H332" s="2303"/>
      <c r="I332" s="2303"/>
      <c r="J332" s="2303"/>
    </row>
    <row r="333" spans="1:10" ht="15.75" customHeight="1">
      <c r="A333" s="2303"/>
      <c r="B333" s="2303"/>
      <c r="C333" s="2303"/>
      <c r="D333" s="2303"/>
      <c r="E333" s="2303"/>
      <c r="F333" s="2303"/>
      <c r="G333" s="2303"/>
      <c r="H333" s="2303"/>
      <c r="I333" s="2303"/>
      <c r="J333" s="2303"/>
    </row>
    <row r="334" spans="1:10" ht="15.75" customHeight="1">
      <c r="A334" s="2303"/>
      <c r="B334" s="2303"/>
      <c r="C334" s="2303"/>
      <c r="D334" s="2303"/>
      <c r="E334" s="2303"/>
      <c r="F334" s="2303"/>
      <c r="G334" s="2303"/>
      <c r="H334" s="2303"/>
      <c r="I334" s="2303"/>
      <c r="J334" s="2303"/>
    </row>
    <row r="335" spans="1:10" ht="15.75" customHeight="1">
      <c r="A335" s="2303"/>
      <c r="B335" s="2303"/>
      <c r="C335" s="2303"/>
      <c r="D335" s="2303"/>
      <c r="E335" s="2303"/>
      <c r="F335" s="2303"/>
      <c r="G335" s="2303"/>
      <c r="H335" s="2303"/>
      <c r="I335" s="2303"/>
      <c r="J335" s="2303"/>
    </row>
    <row r="336" spans="1:10" ht="15.75" customHeight="1">
      <c r="A336" s="2303"/>
      <c r="B336" s="2303"/>
      <c r="C336" s="2303"/>
      <c r="D336" s="2303"/>
      <c r="E336" s="2303"/>
      <c r="F336" s="2303"/>
      <c r="G336" s="2303"/>
      <c r="H336" s="2303"/>
      <c r="I336" s="2303"/>
      <c r="J336" s="2303"/>
    </row>
    <row r="337" spans="1:10" ht="15.75" customHeight="1">
      <c r="A337" s="2303"/>
      <c r="B337" s="2303"/>
      <c r="C337" s="2303"/>
      <c r="D337" s="2303"/>
      <c r="E337" s="2303"/>
      <c r="F337" s="2303"/>
      <c r="G337" s="2303"/>
      <c r="H337" s="2303"/>
      <c r="I337" s="2303"/>
      <c r="J337" s="2303"/>
    </row>
    <row r="338" spans="1:10" ht="15.75" customHeight="1">
      <c r="A338" s="2303"/>
      <c r="B338" s="2303"/>
      <c r="C338" s="2303"/>
      <c r="D338" s="2303"/>
      <c r="E338" s="2303"/>
      <c r="F338" s="2303"/>
      <c r="G338" s="2303"/>
      <c r="H338" s="2303"/>
      <c r="I338" s="2303"/>
      <c r="J338" s="2303"/>
    </row>
    <row r="339" spans="1:10" ht="15.75" customHeight="1">
      <c r="A339" s="2303"/>
      <c r="B339" s="2303"/>
      <c r="C339" s="2303"/>
      <c r="D339" s="2303"/>
      <c r="E339" s="2303"/>
      <c r="F339" s="2303"/>
      <c r="G339" s="2303"/>
      <c r="H339" s="2303"/>
      <c r="I339" s="2303"/>
      <c r="J339" s="2303"/>
    </row>
    <row r="340" spans="1:10" ht="15.75" customHeight="1">
      <c r="A340" s="2303"/>
      <c r="B340" s="2303"/>
      <c r="C340" s="2303"/>
      <c r="D340" s="2303"/>
      <c r="E340" s="2303"/>
      <c r="F340" s="2303"/>
      <c r="G340" s="2303"/>
      <c r="H340" s="2303"/>
      <c r="I340" s="2303"/>
      <c r="J340" s="2303"/>
    </row>
    <row r="341" spans="1:10" ht="15.75" customHeight="1">
      <c r="A341" s="2303"/>
      <c r="B341" s="2303"/>
      <c r="C341" s="2303"/>
      <c r="D341" s="2303"/>
      <c r="E341" s="2303"/>
      <c r="F341" s="2303"/>
      <c r="G341" s="2303"/>
      <c r="H341" s="2303"/>
      <c r="I341" s="2303"/>
      <c r="J341" s="2303"/>
    </row>
    <row r="342" spans="1:10" ht="15.75" customHeight="1">
      <c r="A342" s="2303"/>
      <c r="B342" s="2303"/>
      <c r="C342" s="2303"/>
      <c r="D342" s="2303"/>
      <c r="E342" s="2303"/>
      <c r="F342" s="2303"/>
      <c r="G342" s="2303"/>
      <c r="H342" s="2303"/>
      <c r="I342" s="2303"/>
      <c r="J342" s="2303"/>
    </row>
    <row r="343" spans="1:10" ht="15.75" customHeight="1">
      <c r="A343" s="2303"/>
      <c r="B343" s="2303"/>
      <c r="C343" s="2303"/>
      <c r="D343" s="2303"/>
      <c r="E343" s="2303"/>
      <c r="F343" s="2303"/>
      <c r="G343" s="2303"/>
      <c r="H343" s="2303"/>
      <c r="I343" s="2303"/>
      <c r="J343" s="2303"/>
    </row>
    <row r="344" spans="1:10" ht="15.75" customHeight="1">
      <c r="A344" s="2303"/>
      <c r="B344" s="2303"/>
      <c r="C344" s="2303"/>
      <c r="D344" s="2303"/>
      <c r="E344" s="2303"/>
      <c r="F344" s="2303"/>
      <c r="G344" s="2303"/>
      <c r="H344" s="2303"/>
      <c r="I344" s="2303"/>
      <c r="J344" s="2303"/>
    </row>
    <row r="345" spans="1:10" ht="15.75" customHeight="1">
      <c r="A345" s="2303"/>
      <c r="B345" s="2303"/>
      <c r="C345" s="2303"/>
      <c r="D345" s="2303"/>
      <c r="E345" s="2303"/>
      <c r="F345" s="2303"/>
      <c r="G345" s="2303"/>
      <c r="H345" s="2303"/>
      <c r="I345" s="2303"/>
      <c r="J345" s="2303"/>
    </row>
    <row r="346" spans="1:10" ht="15.75" customHeight="1">
      <c r="A346" s="2303"/>
      <c r="B346" s="2303"/>
      <c r="C346" s="2303"/>
      <c r="D346" s="2303"/>
      <c r="E346" s="2303"/>
      <c r="F346" s="2303"/>
      <c r="G346" s="2303"/>
      <c r="H346" s="2303"/>
      <c r="I346" s="2303"/>
      <c r="J346" s="2303"/>
    </row>
    <row r="347" spans="1:10" ht="15.75" customHeight="1">
      <c r="A347" s="2303"/>
      <c r="B347" s="2303"/>
      <c r="C347" s="2303"/>
      <c r="D347" s="2303"/>
      <c r="E347" s="2303"/>
      <c r="F347" s="2303"/>
      <c r="G347" s="2303"/>
      <c r="H347" s="2303"/>
      <c r="I347" s="2303"/>
      <c r="J347" s="2303"/>
    </row>
    <row r="348" spans="1:10" ht="15.75" customHeight="1">
      <c r="A348" s="2303"/>
      <c r="B348" s="2303"/>
      <c r="C348" s="2303"/>
      <c r="D348" s="2303"/>
      <c r="E348" s="2303"/>
      <c r="F348" s="2303"/>
      <c r="G348" s="2303"/>
      <c r="H348" s="2303"/>
      <c r="I348" s="2303"/>
      <c r="J348" s="2303"/>
    </row>
    <row r="349" spans="1:10" ht="15.75" customHeight="1">
      <c r="A349" s="2303"/>
      <c r="B349" s="2303"/>
      <c r="C349" s="2303"/>
      <c r="D349" s="2303"/>
      <c r="E349" s="2303"/>
      <c r="F349" s="2303"/>
      <c r="G349" s="2303"/>
      <c r="H349" s="2303"/>
      <c r="I349" s="2303"/>
      <c r="J349" s="2303"/>
    </row>
    <row r="350" spans="1:10" ht="15.75" customHeight="1">
      <c r="A350" s="2303"/>
      <c r="B350" s="2303"/>
      <c r="C350" s="2303"/>
      <c r="D350" s="2303"/>
      <c r="E350" s="2303"/>
      <c r="F350" s="2303"/>
      <c r="G350" s="2303"/>
      <c r="H350" s="2303"/>
      <c r="I350" s="2303"/>
      <c r="J350" s="2303"/>
    </row>
    <row r="351" spans="1:10" ht="15.75" customHeight="1">
      <c r="A351" s="2303"/>
      <c r="B351" s="2303"/>
      <c r="C351" s="2303"/>
      <c r="D351" s="2303"/>
      <c r="E351" s="2303"/>
      <c r="F351" s="2303"/>
      <c r="G351" s="2303"/>
      <c r="H351" s="2303"/>
      <c r="I351" s="2303"/>
      <c r="J351" s="2303"/>
    </row>
    <row r="352" spans="1:10" ht="15.75" customHeight="1">
      <c r="A352" s="2303"/>
      <c r="B352" s="2303"/>
      <c r="C352" s="2303"/>
      <c r="D352" s="2303"/>
      <c r="E352" s="2303"/>
      <c r="F352" s="2303"/>
      <c r="G352" s="2303"/>
      <c r="H352" s="2303"/>
      <c r="I352" s="2303"/>
      <c r="J352" s="2303"/>
    </row>
    <row r="353" spans="1:10" ht="15.75" customHeight="1">
      <c r="A353" s="2303"/>
      <c r="B353" s="2303"/>
      <c r="C353" s="2303"/>
      <c r="D353" s="2303"/>
      <c r="E353" s="2303"/>
      <c r="F353" s="2303"/>
      <c r="G353" s="2303"/>
      <c r="H353" s="2303"/>
      <c r="I353" s="2303"/>
      <c r="J353" s="2303"/>
    </row>
    <row r="354" spans="1:10" ht="15.75" customHeight="1">
      <c r="A354" s="2303"/>
      <c r="B354" s="2303"/>
      <c r="C354" s="2303"/>
      <c r="D354" s="2303"/>
      <c r="E354" s="2303"/>
      <c r="F354" s="2303"/>
      <c r="G354" s="2303"/>
      <c r="H354" s="2303"/>
      <c r="I354" s="2303"/>
      <c r="J354" s="2303"/>
    </row>
    <row r="355" spans="1:10" ht="15.75" customHeight="1">
      <c r="A355" s="2303"/>
      <c r="B355" s="2303"/>
      <c r="C355" s="2303"/>
      <c r="D355" s="2303"/>
      <c r="E355" s="2303"/>
      <c r="F355" s="2303"/>
      <c r="G355" s="2303"/>
      <c r="H355" s="2303"/>
      <c r="I355" s="2303"/>
      <c r="J355" s="2303"/>
    </row>
    <row r="356" spans="1:10" ht="15.75" customHeight="1">
      <c r="A356" s="2303"/>
      <c r="B356" s="2303"/>
      <c r="C356" s="2303"/>
      <c r="D356" s="2303"/>
      <c r="E356" s="2303"/>
      <c r="F356" s="2303"/>
      <c r="G356" s="2303"/>
      <c r="H356" s="2303"/>
      <c r="I356" s="2303"/>
      <c r="J356" s="2303"/>
    </row>
    <row r="357" spans="1:10" ht="15.75" customHeight="1">
      <c r="A357" s="2303"/>
      <c r="B357" s="2303"/>
      <c r="C357" s="2303"/>
      <c r="D357" s="2303"/>
      <c r="E357" s="2303"/>
      <c r="F357" s="2303"/>
      <c r="G357" s="2303"/>
      <c r="H357" s="2303"/>
      <c r="I357" s="2303"/>
      <c r="J357" s="2303"/>
    </row>
    <row r="358" spans="1:10" ht="15.75" customHeight="1">
      <c r="A358" s="2303"/>
      <c r="B358" s="2303"/>
      <c r="C358" s="2303"/>
      <c r="D358" s="2303"/>
      <c r="E358" s="2303"/>
      <c r="F358" s="2303"/>
      <c r="G358" s="2303"/>
      <c r="H358" s="2303"/>
      <c r="I358" s="2303"/>
      <c r="J358" s="2303"/>
    </row>
    <row r="359" spans="1:10" ht="15.75" customHeight="1">
      <c r="A359" s="2303"/>
      <c r="B359" s="2303"/>
      <c r="C359" s="2303"/>
      <c r="D359" s="2303"/>
      <c r="E359" s="2303"/>
      <c r="F359" s="2303"/>
      <c r="G359" s="2303"/>
      <c r="H359" s="2303"/>
      <c r="I359" s="2303"/>
      <c r="J359" s="2303"/>
    </row>
    <row r="360" spans="1:10" ht="15.75" customHeight="1">
      <c r="A360" s="2303"/>
      <c r="B360" s="2303"/>
      <c r="C360" s="2303"/>
      <c r="D360" s="2303"/>
      <c r="E360" s="2303"/>
      <c r="F360" s="2303"/>
      <c r="G360" s="2303"/>
      <c r="H360" s="2303"/>
      <c r="I360" s="2303"/>
      <c r="J360" s="2303"/>
    </row>
    <row r="361" spans="1:10" ht="15.75" customHeight="1">
      <c r="A361" s="2303"/>
      <c r="B361" s="2303"/>
      <c r="C361" s="2303"/>
      <c r="D361" s="2303"/>
      <c r="E361" s="2303"/>
      <c r="F361" s="2303"/>
      <c r="G361" s="2303"/>
      <c r="H361" s="2303"/>
      <c r="I361" s="2303"/>
      <c r="J361" s="2303"/>
    </row>
    <row r="362" spans="1:10" ht="15.75" customHeight="1">
      <c r="A362" s="2303"/>
      <c r="B362" s="2303"/>
      <c r="C362" s="2303"/>
      <c r="D362" s="2303"/>
      <c r="E362" s="2303"/>
      <c r="F362" s="2303"/>
      <c r="G362" s="2303"/>
      <c r="H362" s="2303"/>
      <c r="I362" s="2303"/>
      <c r="J362" s="2303"/>
    </row>
    <row r="363" spans="1:10" ht="15.75" customHeight="1">
      <c r="A363" s="2303"/>
      <c r="B363" s="2303"/>
      <c r="C363" s="2303"/>
      <c r="D363" s="2303"/>
      <c r="E363" s="2303"/>
      <c r="F363" s="2303"/>
      <c r="G363" s="2303"/>
      <c r="H363" s="2303"/>
      <c r="I363" s="2303"/>
      <c r="J363" s="2303"/>
    </row>
    <row r="364" spans="1:10" ht="15.75" customHeight="1">
      <c r="A364" s="2303"/>
      <c r="B364" s="2303"/>
      <c r="C364" s="2303"/>
      <c r="D364" s="2303"/>
      <c r="E364" s="2303"/>
      <c r="F364" s="2303"/>
      <c r="G364" s="2303"/>
      <c r="H364" s="2303"/>
      <c r="I364" s="2303"/>
      <c r="J364" s="2303"/>
    </row>
    <row r="365" spans="1:10" ht="15.75" customHeight="1">
      <c r="A365" s="2303"/>
      <c r="B365" s="2303"/>
      <c r="C365" s="2303"/>
      <c r="D365" s="2303"/>
      <c r="E365" s="2303"/>
      <c r="F365" s="2303"/>
      <c r="G365" s="2303"/>
      <c r="H365" s="2303"/>
      <c r="I365" s="2303"/>
      <c r="J365" s="2303"/>
    </row>
    <row r="366" spans="1:10" ht="15.75" customHeight="1">
      <c r="A366" s="2303"/>
      <c r="B366" s="2303"/>
      <c r="C366" s="2303"/>
      <c r="D366" s="2303"/>
      <c r="E366" s="2303"/>
      <c r="F366" s="2303"/>
      <c r="G366" s="2303"/>
      <c r="H366" s="2303"/>
      <c r="I366" s="2303"/>
      <c r="J366" s="2303"/>
    </row>
    <row r="367" spans="1:10" ht="15.75" customHeight="1">
      <c r="A367" s="2303"/>
      <c r="B367" s="2303"/>
      <c r="C367" s="2303"/>
      <c r="D367" s="2303"/>
      <c r="E367" s="2303"/>
      <c r="F367" s="2303"/>
      <c r="G367" s="2303"/>
      <c r="H367" s="2303"/>
      <c r="I367" s="2303"/>
      <c r="J367" s="2303"/>
    </row>
    <row r="368" spans="1:10" ht="15.75" customHeight="1">
      <c r="A368" s="2303"/>
      <c r="B368" s="2303"/>
      <c r="C368" s="2303"/>
      <c r="D368" s="2303"/>
      <c r="E368" s="2303"/>
      <c r="F368" s="2303"/>
      <c r="G368" s="2303"/>
      <c r="H368" s="2303"/>
      <c r="I368" s="2303"/>
      <c r="J368" s="2303"/>
    </row>
    <row r="369" spans="1:10" ht="15.75" customHeight="1">
      <c r="A369" s="2303"/>
      <c r="B369" s="2303"/>
      <c r="C369" s="2303"/>
      <c r="D369" s="2303"/>
      <c r="E369" s="2303"/>
      <c r="F369" s="2303"/>
      <c r="G369" s="2303"/>
      <c r="H369" s="2303"/>
      <c r="I369" s="2303"/>
      <c r="J369" s="2303"/>
    </row>
    <row r="370" spans="1:10" ht="15.75" customHeight="1">
      <c r="A370" s="2303"/>
      <c r="B370" s="2303"/>
      <c r="C370" s="2303"/>
      <c r="D370" s="2303"/>
      <c r="E370" s="2303"/>
      <c r="F370" s="2303"/>
      <c r="G370" s="2303"/>
      <c r="H370" s="2303"/>
      <c r="I370" s="2303"/>
      <c r="J370" s="2303"/>
    </row>
    <row r="371" spans="1:10" ht="15.75" customHeight="1">
      <c r="A371" s="2303"/>
      <c r="B371" s="2303"/>
      <c r="C371" s="2303"/>
      <c r="D371" s="2303"/>
      <c r="E371" s="2303"/>
      <c r="F371" s="2303"/>
      <c r="G371" s="2303"/>
      <c r="H371" s="2303"/>
      <c r="I371" s="2303"/>
      <c r="J371" s="2303"/>
    </row>
    <row r="372" spans="1:10" ht="15.75" customHeight="1">
      <c r="A372" s="2303"/>
      <c r="B372" s="2303"/>
      <c r="C372" s="2303"/>
      <c r="D372" s="2303"/>
      <c r="E372" s="2303"/>
      <c r="F372" s="2303"/>
      <c r="G372" s="2303"/>
      <c r="H372" s="2303"/>
      <c r="I372" s="2303"/>
      <c r="J372" s="2303"/>
    </row>
    <row r="373" spans="1:10" ht="15.75" customHeight="1">
      <c r="A373" s="2303"/>
      <c r="B373" s="2303"/>
      <c r="C373" s="2303"/>
      <c r="D373" s="2303"/>
      <c r="E373" s="2303"/>
      <c r="F373" s="2303"/>
      <c r="G373" s="2303"/>
      <c r="H373" s="2303"/>
      <c r="I373" s="2303"/>
      <c r="J373" s="2303"/>
    </row>
    <row r="374" spans="1:10" ht="15.75" customHeight="1">
      <c r="A374" s="2303"/>
      <c r="B374" s="2303"/>
      <c r="C374" s="2303"/>
      <c r="D374" s="2303"/>
      <c r="E374" s="2303"/>
      <c r="F374" s="2303"/>
      <c r="G374" s="2303"/>
      <c r="H374" s="2303"/>
      <c r="I374" s="2303"/>
      <c r="J374" s="2303"/>
    </row>
    <row r="375" spans="1:10" ht="15.75" customHeight="1">
      <c r="A375" s="2303"/>
      <c r="B375" s="2303"/>
      <c r="C375" s="2303"/>
      <c r="D375" s="2303"/>
      <c r="E375" s="2303"/>
      <c r="F375" s="2303"/>
      <c r="G375" s="2303"/>
      <c r="H375" s="2303"/>
      <c r="I375" s="2303"/>
      <c r="J375" s="2303"/>
    </row>
    <row r="376" spans="1:10" ht="15.75" customHeight="1">
      <c r="A376" s="2303"/>
      <c r="B376" s="2303"/>
      <c r="C376" s="2303"/>
      <c r="D376" s="2303"/>
      <c r="E376" s="2303"/>
      <c r="F376" s="2303"/>
      <c r="G376" s="2303"/>
      <c r="H376" s="2303"/>
      <c r="I376" s="2303"/>
      <c r="J376" s="2303"/>
    </row>
    <row r="377" spans="1:10" ht="15.75" customHeight="1">
      <c r="A377" s="2303"/>
      <c r="B377" s="2303"/>
      <c r="C377" s="2303"/>
      <c r="D377" s="2303"/>
      <c r="E377" s="2303"/>
      <c r="F377" s="2303"/>
      <c r="G377" s="2303"/>
      <c r="H377" s="2303"/>
      <c r="I377" s="2303"/>
      <c r="J377" s="2303"/>
    </row>
    <row r="378" spans="1:10" ht="15.75" customHeight="1">
      <c r="A378" s="2303"/>
      <c r="B378" s="2303"/>
      <c r="C378" s="2303"/>
      <c r="D378" s="2303"/>
      <c r="E378" s="2303"/>
      <c r="F378" s="2303"/>
      <c r="G378" s="2303"/>
      <c r="H378" s="2303"/>
      <c r="I378" s="2303"/>
      <c r="J378" s="2303"/>
    </row>
    <row r="379" spans="1:10" ht="15.75" customHeight="1">
      <c r="A379" s="2303"/>
      <c r="B379" s="2303"/>
      <c r="C379" s="2303"/>
      <c r="D379" s="2303"/>
      <c r="E379" s="2303"/>
      <c r="F379" s="2303"/>
      <c r="G379" s="2303"/>
      <c r="H379" s="2303"/>
      <c r="I379" s="2303"/>
      <c r="J379" s="2303"/>
    </row>
    <row r="380" spans="1:10" ht="15.75" customHeight="1">
      <c r="A380" s="2303"/>
      <c r="B380" s="2303"/>
      <c r="C380" s="2303"/>
      <c r="D380" s="2303"/>
      <c r="E380" s="2303"/>
      <c r="F380" s="2303"/>
      <c r="G380" s="2303"/>
      <c r="H380" s="2303"/>
      <c r="I380" s="2303"/>
      <c r="J380" s="2303"/>
    </row>
    <row r="381" spans="1:10" ht="15.75" customHeight="1">
      <c r="A381" s="2303"/>
      <c r="B381" s="2303"/>
      <c r="C381" s="2303"/>
      <c r="D381" s="2303"/>
      <c r="E381" s="2303"/>
      <c r="F381" s="2303"/>
      <c r="G381" s="2303"/>
      <c r="H381" s="2303"/>
      <c r="I381" s="2303"/>
      <c r="J381" s="2303"/>
    </row>
    <row r="382" spans="1:10" ht="15.75" customHeight="1">
      <c r="A382" s="2303"/>
      <c r="B382" s="2303"/>
      <c r="C382" s="2303"/>
      <c r="D382" s="2303"/>
      <c r="E382" s="2303"/>
      <c r="F382" s="2303"/>
      <c r="G382" s="2303"/>
      <c r="H382" s="2303"/>
      <c r="I382" s="2303"/>
      <c r="J382" s="2303"/>
    </row>
    <row r="383" spans="1:10" ht="15.75" customHeight="1">
      <c r="A383" s="2303"/>
      <c r="B383" s="2303"/>
      <c r="C383" s="2303"/>
      <c r="D383" s="2303"/>
      <c r="E383" s="2303"/>
      <c r="F383" s="2303"/>
      <c r="G383" s="2303"/>
      <c r="H383" s="2303"/>
      <c r="I383" s="2303"/>
      <c r="J383" s="2303"/>
    </row>
    <row r="384" spans="1:10" ht="15.75" customHeight="1">
      <c r="A384" s="2303"/>
      <c r="B384" s="2303"/>
      <c r="C384" s="2303"/>
      <c r="D384" s="2303"/>
      <c r="E384" s="2303"/>
      <c r="F384" s="2303"/>
      <c r="G384" s="2303"/>
      <c r="H384" s="2303"/>
      <c r="I384" s="2303"/>
      <c r="J384" s="2303"/>
    </row>
    <row r="385" spans="1:10" ht="15.75" customHeight="1">
      <c r="A385" s="2303"/>
      <c r="B385" s="2303"/>
      <c r="C385" s="2303"/>
      <c r="D385" s="2303"/>
      <c r="E385" s="2303"/>
      <c r="F385" s="2303"/>
      <c r="G385" s="2303"/>
      <c r="H385" s="2303"/>
      <c r="I385" s="2303"/>
      <c r="J385" s="2303"/>
    </row>
    <row r="386" spans="1:10" ht="15.75" customHeight="1">
      <c r="A386" s="2303"/>
      <c r="B386" s="2303"/>
      <c r="C386" s="2303"/>
      <c r="D386" s="2303"/>
      <c r="E386" s="2303"/>
      <c r="F386" s="2303"/>
      <c r="G386" s="2303"/>
      <c r="H386" s="2303"/>
      <c r="I386" s="2303"/>
      <c r="J386" s="2303"/>
    </row>
    <row r="387" spans="1:10" ht="15.75" customHeight="1">
      <c r="A387" s="2303"/>
      <c r="B387" s="2303"/>
      <c r="C387" s="2303"/>
      <c r="D387" s="2303"/>
      <c r="E387" s="2303"/>
      <c r="F387" s="2303"/>
      <c r="G387" s="2303"/>
      <c r="H387" s="2303"/>
      <c r="I387" s="2303"/>
      <c r="J387" s="2303"/>
    </row>
    <row r="388" spans="1:10" ht="15.75" customHeight="1">
      <c r="A388" s="2303"/>
      <c r="B388" s="2303"/>
      <c r="C388" s="2303"/>
      <c r="D388" s="2303"/>
      <c r="E388" s="2303"/>
      <c r="F388" s="2303"/>
      <c r="G388" s="2303"/>
      <c r="H388" s="2303"/>
      <c r="I388" s="2303"/>
      <c r="J388" s="2303"/>
    </row>
    <row r="389" spans="1:10" ht="15.75" customHeight="1">
      <c r="A389" s="2303"/>
      <c r="B389" s="2303"/>
      <c r="C389" s="2303"/>
      <c r="D389" s="2303"/>
      <c r="E389" s="2303"/>
      <c r="F389" s="2303"/>
      <c r="G389" s="2303"/>
      <c r="H389" s="2303"/>
      <c r="I389" s="2303"/>
      <c r="J389" s="2303"/>
    </row>
    <row r="390" spans="1:10" ht="15.75" customHeight="1">
      <c r="A390" s="2303"/>
      <c r="B390" s="2303"/>
      <c r="C390" s="2303"/>
      <c r="D390" s="2303"/>
      <c r="E390" s="2303"/>
      <c r="F390" s="2303"/>
      <c r="G390" s="2303"/>
      <c r="H390" s="2303"/>
      <c r="I390" s="2303"/>
      <c r="J390" s="2303"/>
    </row>
    <row r="391" spans="1:10" ht="15.75" customHeight="1">
      <c r="A391" s="2303"/>
      <c r="B391" s="2303"/>
      <c r="C391" s="2303"/>
      <c r="D391" s="2303"/>
      <c r="E391" s="2303"/>
      <c r="F391" s="2303"/>
      <c r="G391" s="2303"/>
      <c r="H391" s="2303"/>
      <c r="I391" s="2303"/>
      <c r="J391" s="2303"/>
    </row>
    <row r="392" spans="1:10" ht="15.75" customHeight="1">
      <c r="A392" s="2303"/>
      <c r="B392" s="2303"/>
      <c r="C392" s="2303"/>
      <c r="D392" s="2303"/>
      <c r="E392" s="2303"/>
      <c r="F392" s="2303"/>
      <c r="G392" s="2303"/>
      <c r="H392" s="2303"/>
      <c r="I392" s="2303"/>
      <c r="J392" s="2303"/>
    </row>
    <row r="393" spans="1:10" ht="15.75" customHeight="1">
      <c r="A393" s="2303"/>
      <c r="B393" s="2303"/>
      <c r="C393" s="2303"/>
      <c r="D393" s="2303"/>
      <c r="E393" s="2303"/>
      <c r="F393" s="2303"/>
      <c r="G393" s="2303"/>
      <c r="H393" s="2303"/>
      <c r="I393" s="2303"/>
      <c r="J393" s="2303"/>
    </row>
    <row r="394" spans="1:10" ht="15.75" customHeight="1">
      <c r="A394" s="2303"/>
      <c r="B394" s="2303"/>
      <c r="C394" s="2303"/>
      <c r="D394" s="2303"/>
      <c r="E394" s="2303"/>
      <c r="F394" s="2303"/>
      <c r="G394" s="2303"/>
      <c r="H394" s="2303"/>
      <c r="I394" s="2303"/>
      <c r="J394" s="2303"/>
    </row>
    <row r="395" spans="1:10" ht="15.75" customHeight="1">
      <c r="A395" s="2303"/>
      <c r="B395" s="2303"/>
      <c r="C395" s="2303"/>
      <c r="D395" s="2303"/>
      <c r="E395" s="2303"/>
      <c r="F395" s="2303"/>
      <c r="G395" s="2303"/>
      <c r="H395" s="2303"/>
      <c r="I395" s="2303"/>
      <c r="J395" s="2303"/>
    </row>
    <row r="396" spans="1:10" ht="15.75" customHeight="1">
      <c r="A396" s="2303"/>
      <c r="B396" s="2303"/>
      <c r="C396" s="2303"/>
      <c r="D396" s="2303"/>
      <c r="E396" s="2303"/>
      <c r="F396" s="2303"/>
      <c r="G396" s="2303"/>
      <c r="H396" s="2303"/>
      <c r="I396" s="2303"/>
      <c r="J396" s="2303"/>
    </row>
    <row r="397" spans="1:10" ht="15.75" customHeight="1">
      <c r="A397" s="2303"/>
      <c r="B397" s="2303"/>
      <c r="C397" s="2303"/>
      <c r="D397" s="2303"/>
      <c r="E397" s="2303"/>
      <c r="F397" s="2303"/>
      <c r="G397" s="2303"/>
      <c r="H397" s="2303"/>
      <c r="I397" s="2303"/>
      <c r="J397" s="2303"/>
    </row>
    <row r="398" spans="1:10" ht="15.75" customHeight="1">
      <c r="A398" s="2303"/>
      <c r="B398" s="2303"/>
      <c r="C398" s="2303"/>
      <c r="D398" s="2303"/>
      <c r="E398" s="2303"/>
      <c r="F398" s="2303"/>
      <c r="G398" s="2303"/>
      <c r="H398" s="2303"/>
      <c r="I398" s="2303"/>
      <c r="J398" s="2303"/>
    </row>
    <row r="399" spans="1:10" ht="15.75" customHeight="1">
      <c r="A399" s="2303"/>
      <c r="B399" s="2303"/>
      <c r="C399" s="2303"/>
      <c r="D399" s="2303"/>
      <c r="E399" s="2303"/>
      <c r="F399" s="2303"/>
      <c r="G399" s="2303"/>
      <c r="H399" s="2303"/>
      <c r="I399" s="2303"/>
      <c r="J399" s="2303"/>
    </row>
    <row r="400" spans="1:10" ht="15.75" customHeight="1">
      <c r="A400" s="2303"/>
      <c r="B400" s="2303"/>
      <c r="C400" s="2303"/>
      <c r="D400" s="2303"/>
      <c r="E400" s="2303"/>
      <c r="F400" s="2303"/>
      <c r="G400" s="2303"/>
      <c r="H400" s="2303"/>
      <c r="I400" s="2303"/>
      <c r="J400" s="2303"/>
    </row>
    <row r="401" spans="1:10" ht="15.75" customHeight="1">
      <c r="A401" s="2303"/>
      <c r="B401" s="2303"/>
      <c r="C401" s="2303"/>
      <c r="D401" s="2303"/>
      <c r="E401" s="2303"/>
      <c r="F401" s="2303"/>
      <c r="G401" s="2303"/>
      <c r="H401" s="2303"/>
      <c r="I401" s="2303"/>
      <c r="J401" s="2303"/>
    </row>
    <row r="402" spans="1:10" ht="15.75" customHeight="1">
      <c r="A402" s="2303"/>
      <c r="B402" s="2303"/>
      <c r="C402" s="2303"/>
      <c r="D402" s="2303"/>
      <c r="E402" s="2303"/>
      <c r="F402" s="2303"/>
      <c r="G402" s="2303"/>
      <c r="H402" s="2303"/>
      <c r="I402" s="2303"/>
      <c r="J402" s="2303"/>
    </row>
    <row r="403" spans="1:10" ht="15.75" customHeight="1">
      <c r="A403" s="2303"/>
      <c r="B403" s="2303"/>
      <c r="C403" s="2303"/>
      <c r="D403" s="2303"/>
      <c r="E403" s="2303"/>
      <c r="F403" s="2303"/>
      <c r="G403" s="2303"/>
      <c r="H403" s="2303"/>
      <c r="I403" s="2303"/>
      <c r="J403" s="2303"/>
    </row>
    <row r="404" spans="1:10" ht="15.75" customHeight="1">
      <c r="A404" s="2303"/>
      <c r="B404" s="2303"/>
      <c r="C404" s="2303"/>
      <c r="D404" s="2303"/>
      <c r="E404" s="2303"/>
      <c r="F404" s="2303"/>
      <c r="G404" s="2303"/>
      <c r="H404" s="2303"/>
      <c r="I404" s="2303"/>
      <c r="J404" s="2303"/>
    </row>
    <row r="405" spans="1:10" ht="15.75" customHeight="1">
      <c r="A405" s="2303"/>
      <c r="B405" s="2303"/>
      <c r="C405" s="2303"/>
      <c r="D405" s="2303"/>
      <c r="E405" s="2303"/>
      <c r="F405" s="2303"/>
      <c r="G405" s="2303"/>
      <c r="H405" s="2303"/>
      <c r="I405" s="2303"/>
      <c r="J405" s="2303"/>
    </row>
    <row r="406" spans="1:10" ht="15.75" customHeight="1">
      <c r="A406" s="2303"/>
      <c r="B406" s="2303"/>
      <c r="C406" s="2303"/>
      <c r="D406" s="2303"/>
      <c r="E406" s="2303"/>
      <c r="F406" s="2303"/>
      <c r="G406" s="2303"/>
      <c r="H406" s="2303"/>
      <c r="I406" s="2303"/>
      <c r="J406" s="2303"/>
    </row>
    <row r="407" spans="1:10" ht="15.75" customHeight="1">
      <c r="A407" s="2303"/>
      <c r="B407" s="2303"/>
      <c r="C407" s="2303"/>
      <c r="D407" s="2303"/>
      <c r="E407" s="2303"/>
      <c r="F407" s="2303"/>
      <c r="G407" s="2303"/>
      <c r="H407" s="2303"/>
      <c r="I407" s="2303"/>
      <c r="J407" s="2303"/>
    </row>
    <row r="408" spans="1:10" ht="15.75" customHeight="1">
      <c r="A408" s="2303"/>
      <c r="B408" s="2303"/>
      <c r="C408" s="2303"/>
      <c r="D408" s="2303"/>
      <c r="E408" s="2303"/>
      <c r="F408" s="2303"/>
      <c r="G408" s="2303"/>
      <c r="H408" s="2303"/>
      <c r="I408" s="2303"/>
      <c r="J408" s="2303"/>
    </row>
    <row r="409" spans="1:10" ht="15.75" customHeight="1">
      <c r="A409" s="2303"/>
      <c r="B409" s="2303"/>
      <c r="C409" s="2303"/>
      <c r="D409" s="2303"/>
      <c r="E409" s="2303"/>
      <c r="F409" s="2303"/>
      <c r="G409" s="2303"/>
      <c r="H409" s="2303"/>
      <c r="I409" s="2303"/>
      <c r="J409" s="2303"/>
    </row>
    <row r="410" spans="1:10" ht="15.75" customHeight="1">
      <c r="A410" s="2303"/>
      <c r="B410" s="2303"/>
      <c r="C410" s="2303"/>
      <c r="D410" s="2303"/>
      <c r="E410" s="2303"/>
      <c r="F410" s="2303"/>
      <c r="G410" s="2303"/>
      <c r="H410" s="2303"/>
      <c r="I410" s="2303"/>
      <c r="J410" s="2303"/>
    </row>
    <row r="411" spans="1:10" ht="15.75" customHeight="1">
      <c r="A411" s="2303"/>
      <c r="B411" s="2303"/>
      <c r="C411" s="2303"/>
      <c r="D411" s="2303"/>
      <c r="E411" s="2303"/>
      <c r="F411" s="2303"/>
      <c r="G411" s="2303"/>
      <c r="H411" s="2303"/>
      <c r="I411" s="2303"/>
      <c r="J411" s="2303"/>
    </row>
    <row r="412" spans="1:10" ht="15.75" customHeight="1">
      <c r="A412" s="2303"/>
      <c r="B412" s="2303"/>
      <c r="C412" s="2303"/>
      <c r="D412" s="2303"/>
      <c r="E412" s="2303"/>
      <c r="F412" s="2303"/>
      <c r="G412" s="2303"/>
      <c r="H412" s="2303"/>
      <c r="I412" s="2303"/>
      <c r="J412" s="2303"/>
    </row>
    <row r="413" spans="1:10" ht="15.75" customHeight="1">
      <c r="A413" s="2303"/>
      <c r="B413" s="2303"/>
      <c r="C413" s="2303"/>
      <c r="D413" s="2303"/>
      <c r="E413" s="2303"/>
      <c r="F413" s="2303"/>
      <c r="G413" s="2303"/>
      <c r="H413" s="2303"/>
      <c r="I413" s="2303"/>
      <c r="J413" s="2303"/>
    </row>
    <row r="414" spans="1:10" ht="15.75" customHeight="1">
      <c r="A414" s="2303"/>
      <c r="B414" s="2303"/>
      <c r="C414" s="2303"/>
      <c r="D414" s="2303"/>
      <c r="E414" s="2303"/>
      <c r="F414" s="2303"/>
      <c r="G414" s="2303"/>
      <c r="H414" s="2303"/>
      <c r="I414" s="2303"/>
      <c r="J414" s="2303"/>
    </row>
    <row r="415" spans="1:10" ht="15.75" customHeight="1">
      <c r="A415" s="2303"/>
      <c r="B415" s="2303"/>
      <c r="C415" s="2303"/>
      <c r="D415" s="2303"/>
      <c r="E415" s="2303"/>
      <c r="F415" s="2303"/>
      <c r="G415" s="2303"/>
      <c r="H415" s="2303"/>
      <c r="I415" s="2303"/>
      <c r="J415" s="2303"/>
    </row>
    <row r="416" spans="1:10" ht="15.75" customHeight="1">
      <c r="A416" s="2303"/>
      <c r="B416" s="2303"/>
      <c r="C416" s="2303"/>
      <c r="D416" s="2303"/>
      <c r="E416" s="2303"/>
      <c r="F416" s="2303"/>
      <c r="G416" s="2303"/>
      <c r="H416" s="2303"/>
      <c r="I416" s="2303"/>
      <c r="J416" s="2303"/>
    </row>
    <row r="417" spans="1:10" ht="15.75" customHeight="1">
      <c r="A417" s="2303"/>
      <c r="B417" s="2303"/>
      <c r="C417" s="2303"/>
      <c r="D417" s="2303"/>
      <c r="E417" s="2303"/>
      <c r="F417" s="2303"/>
      <c r="G417" s="2303"/>
      <c r="H417" s="2303"/>
      <c r="I417" s="2303"/>
      <c r="J417" s="2303"/>
    </row>
    <row r="418" spans="1:10" ht="15.75" customHeight="1">
      <c r="A418" s="2303"/>
      <c r="B418" s="2303"/>
      <c r="C418" s="2303"/>
      <c r="D418" s="2303"/>
      <c r="E418" s="2303"/>
      <c r="F418" s="2303"/>
      <c r="G418" s="2303"/>
      <c r="H418" s="2303"/>
      <c r="I418" s="2303"/>
      <c r="J418" s="2303"/>
    </row>
    <row r="419" spans="1:10" ht="15.75" customHeight="1">
      <c r="A419" s="2303"/>
      <c r="B419" s="2303"/>
      <c r="C419" s="2303"/>
      <c r="D419" s="2303"/>
      <c r="E419" s="2303"/>
      <c r="F419" s="2303"/>
      <c r="G419" s="2303"/>
      <c r="H419" s="2303"/>
      <c r="I419" s="2303"/>
      <c r="J419" s="2303"/>
    </row>
    <row r="420" spans="1:10" ht="15.75" customHeight="1">
      <c r="A420" s="2303"/>
      <c r="B420" s="2303"/>
      <c r="C420" s="2303"/>
      <c r="D420" s="2303"/>
      <c r="E420" s="2303"/>
      <c r="F420" s="2303"/>
      <c r="G420" s="2303"/>
      <c r="H420" s="2303"/>
      <c r="I420" s="2303"/>
      <c r="J420" s="2303"/>
    </row>
    <row r="421" spans="1:10" ht="15.75" customHeight="1">
      <c r="A421" s="2303"/>
      <c r="B421" s="2303"/>
      <c r="C421" s="2303"/>
      <c r="D421" s="2303"/>
      <c r="E421" s="2303"/>
      <c r="F421" s="2303"/>
      <c r="G421" s="2303"/>
      <c r="H421" s="2303"/>
      <c r="I421" s="2303"/>
      <c r="J421" s="2303"/>
    </row>
    <row r="422" spans="1:10" ht="15.75" customHeight="1">
      <c r="A422" s="2303"/>
      <c r="B422" s="2303"/>
      <c r="C422" s="2303"/>
      <c r="D422" s="2303"/>
      <c r="E422" s="2303"/>
      <c r="F422" s="2303"/>
      <c r="G422" s="2303"/>
      <c r="H422" s="2303"/>
      <c r="I422" s="2303"/>
      <c r="J422" s="2303"/>
    </row>
    <row r="423" spans="1:10" ht="15.75" customHeight="1">
      <c r="A423" s="2303"/>
      <c r="B423" s="2303"/>
      <c r="C423" s="2303"/>
      <c r="D423" s="2303"/>
      <c r="E423" s="2303"/>
      <c r="F423" s="2303"/>
      <c r="G423" s="2303"/>
      <c r="H423" s="2303"/>
      <c r="I423" s="2303"/>
      <c r="J423" s="2303"/>
    </row>
    <row r="424" spans="1:10" ht="15.75" customHeight="1">
      <c r="A424" s="2303"/>
      <c r="B424" s="2303"/>
      <c r="C424" s="2303"/>
      <c r="D424" s="2303"/>
      <c r="E424" s="2303"/>
      <c r="F424" s="2303"/>
      <c r="G424" s="2303"/>
      <c r="H424" s="2303"/>
      <c r="I424" s="2303"/>
      <c r="J424" s="2303"/>
    </row>
    <row r="425" spans="1:10" ht="15.75" customHeight="1">
      <c r="A425" s="2303"/>
      <c r="B425" s="2303"/>
      <c r="C425" s="2303"/>
      <c r="D425" s="2303"/>
      <c r="E425" s="2303"/>
      <c r="F425" s="2303"/>
      <c r="G425" s="2303"/>
      <c r="H425" s="2303"/>
      <c r="I425" s="2303"/>
      <c r="J425" s="2303"/>
    </row>
    <row r="426" spans="1:10" ht="15.75" customHeight="1">
      <c r="A426" s="2303"/>
      <c r="B426" s="2303"/>
      <c r="C426" s="2303"/>
      <c r="D426" s="2303"/>
      <c r="E426" s="2303"/>
      <c r="F426" s="2303"/>
      <c r="G426" s="2303"/>
      <c r="H426" s="2303"/>
      <c r="I426" s="2303"/>
      <c r="J426" s="2303"/>
    </row>
    <row r="427" spans="1:10" ht="15.75" customHeight="1">
      <c r="A427" s="2303"/>
      <c r="B427" s="2303"/>
      <c r="C427" s="2303"/>
      <c r="D427" s="2303"/>
      <c r="E427" s="2303"/>
      <c r="F427" s="2303"/>
      <c r="G427" s="2303"/>
      <c r="H427" s="2303"/>
      <c r="I427" s="2303"/>
      <c r="J427" s="2303"/>
    </row>
    <row r="428" spans="1:10" ht="15.75" customHeight="1">
      <c r="A428" s="2303"/>
      <c r="B428" s="2303"/>
      <c r="C428" s="2303"/>
      <c r="D428" s="2303"/>
      <c r="E428" s="2303"/>
      <c r="F428" s="2303"/>
      <c r="G428" s="2303"/>
      <c r="H428" s="2303"/>
      <c r="I428" s="2303"/>
      <c r="J428" s="2303"/>
    </row>
    <row r="429" spans="1:10" ht="15.75" customHeight="1">
      <c r="A429" s="2303"/>
      <c r="B429" s="2303"/>
      <c r="C429" s="2303"/>
      <c r="D429" s="2303"/>
      <c r="E429" s="2303"/>
      <c r="F429" s="2303"/>
      <c r="G429" s="2303"/>
      <c r="H429" s="2303"/>
      <c r="I429" s="2303"/>
      <c r="J429" s="2303"/>
    </row>
    <row r="430" spans="1:10" ht="15.75" customHeight="1">
      <c r="A430" s="2303"/>
      <c r="B430" s="2303"/>
      <c r="C430" s="2303"/>
      <c r="D430" s="2303"/>
      <c r="E430" s="2303"/>
      <c r="F430" s="2303"/>
      <c r="G430" s="2303"/>
      <c r="H430" s="2303"/>
      <c r="I430" s="2303"/>
      <c r="J430" s="2303"/>
    </row>
    <row r="431" spans="1:10" ht="15.75" customHeight="1">
      <c r="A431" s="2303"/>
      <c r="B431" s="2303"/>
      <c r="C431" s="2303"/>
      <c r="D431" s="2303"/>
      <c r="E431" s="2303"/>
      <c r="F431" s="2303"/>
      <c r="G431" s="2303"/>
      <c r="H431" s="2303"/>
      <c r="I431" s="2303"/>
      <c r="J431" s="2303"/>
    </row>
    <row r="432" spans="1:10" ht="15.75" customHeight="1">
      <c r="A432" s="2303"/>
      <c r="B432" s="2303"/>
      <c r="C432" s="2303"/>
      <c r="D432" s="2303"/>
      <c r="E432" s="2303"/>
      <c r="F432" s="2303"/>
      <c r="G432" s="2303"/>
      <c r="H432" s="2303"/>
      <c r="I432" s="2303"/>
      <c r="J432" s="2303"/>
    </row>
    <row r="433" spans="1:10" ht="15.75" customHeight="1">
      <c r="A433" s="2303"/>
      <c r="B433" s="2303"/>
      <c r="C433" s="2303"/>
      <c r="D433" s="2303"/>
      <c r="E433" s="2303"/>
      <c r="F433" s="2303"/>
      <c r="G433" s="2303"/>
      <c r="H433" s="2303"/>
      <c r="I433" s="2303"/>
      <c r="J433" s="2303"/>
    </row>
    <row r="434" spans="1:10" ht="15.75" customHeight="1">
      <c r="A434" s="2303"/>
      <c r="B434" s="2303"/>
      <c r="C434" s="2303"/>
      <c r="D434" s="2303"/>
      <c r="E434" s="2303"/>
      <c r="F434" s="2303"/>
      <c r="G434" s="2303"/>
      <c r="H434" s="2303"/>
      <c r="I434" s="2303"/>
      <c r="J434" s="2303"/>
    </row>
    <row r="435" spans="1:10" ht="15.75" customHeight="1">
      <c r="A435" s="2303"/>
      <c r="B435" s="2303"/>
      <c r="C435" s="2303"/>
      <c r="D435" s="2303"/>
      <c r="E435" s="2303"/>
      <c r="F435" s="2303"/>
      <c r="G435" s="2303"/>
      <c r="H435" s="2303"/>
      <c r="I435" s="2303"/>
      <c r="J435" s="2303"/>
    </row>
    <row r="436" spans="1:10" ht="15.75" customHeight="1">
      <c r="A436" s="2303"/>
      <c r="B436" s="2303"/>
      <c r="C436" s="2303"/>
      <c r="D436" s="2303"/>
      <c r="E436" s="2303"/>
      <c r="F436" s="2303"/>
      <c r="G436" s="2303"/>
      <c r="H436" s="2303"/>
      <c r="I436" s="2303"/>
      <c r="J436" s="2303"/>
    </row>
    <row r="437" spans="1:10" ht="15.75" customHeight="1">
      <c r="A437" s="2303"/>
      <c r="B437" s="2303"/>
      <c r="C437" s="2303"/>
      <c r="D437" s="2303"/>
      <c r="E437" s="2303"/>
      <c r="F437" s="2303"/>
      <c r="G437" s="2303"/>
      <c r="H437" s="2303"/>
      <c r="I437" s="2303"/>
      <c r="J437" s="2303"/>
    </row>
    <row r="438" spans="1:10" ht="15.75" customHeight="1">
      <c r="A438" s="2303"/>
      <c r="B438" s="2303"/>
      <c r="C438" s="2303"/>
      <c r="D438" s="2303"/>
      <c r="E438" s="2303"/>
      <c r="F438" s="2303"/>
      <c r="G438" s="2303"/>
      <c r="H438" s="2303"/>
      <c r="I438" s="2303"/>
      <c r="J438" s="2303"/>
    </row>
    <row r="439" spans="1:10" ht="15.75" customHeight="1">
      <c r="A439" s="2303"/>
      <c r="B439" s="2303"/>
      <c r="C439" s="2303"/>
      <c r="D439" s="2303"/>
      <c r="E439" s="2303"/>
      <c r="F439" s="2303"/>
      <c r="G439" s="2303"/>
      <c r="H439" s="2303"/>
      <c r="I439" s="2303"/>
      <c r="J439" s="2303"/>
    </row>
    <row r="440" spans="1:10" ht="15.75" customHeight="1">
      <c r="A440" s="2303"/>
      <c r="B440" s="2303"/>
      <c r="C440" s="2303"/>
      <c r="D440" s="2303"/>
      <c r="E440" s="2303"/>
      <c r="F440" s="2303"/>
      <c r="G440" s="2303"/>
      <c r="H440" s="2303"/>
      <c r="I440" s="2303"/>
      <c r="J440" s="2303"/>
    </row>
    <row r="441" spans="1:10" ht="15.75" customHeight="1">
      <c r="A441" s="2303"/>
      <c r="B441" s="2303"/>
      <c r="C441" s="2303"/>
      <c r="D441" s="2303"/>
      <c r="E441" s="2303"/>
      <c r="F441" s="2303"/>
      <c r="G441" s="2303"/>
      <c r="H441" s="2303"/>
      <c r="I441" s="2303"/>
      <c r="J441" s="2303"/>
    </row>
    <row r="442" spans="1:10" ht="15.75" customHeight="1">
      <c r="A442" s="2303"/>
      <c r="B442" s="2303"/>
      <c r="C442" s="2303"/>
      <c r="D442" s="2303"/>
      <c r="E442" s="2303"/>
      <c r="F442" s="2303"/>
      <c r="G442" s="2303"/>
      <c r="H442" s="2303"/>
      <c r="I442" s="2303"/>
      <c r="J442" s="2303"/>
    </row>
    <row r="443" spans="1:10" ht="15.75" customHeight="1">
      <c r="A443" s="2303"/>
      <c r="B443" s="2303"/>
      <c r="C443" s="2303"/>
      <c r="D443" s="2303"/>
      <c r="E443" s="2303"/>
      <c r="F443" s="2303"/>
      <c r="G443" s="2303"/>
      <c r="H443" s="2303"/>
      <c r="I443" s="2303"/>
      <c r="J443" s="2303"/>
    </row>
    <row r="444" spans="1:10" ht="15.75" customHeight="1">
      <c r="A444" s="2303"/>
      <c r="B444" s="2303"/>
      <c r="C444" s="2303"/>
      <c r="D444" s="2303"/>
      <c r="E444" s="2303"/>
      <c r="F444" s="2303"/>
      <c r="G444" s="2303"/>
      <c r="H444" s="2303"/>
      <c r="I444" s="2303"/>
      <c r="J444" s="2303"/>
    </row>
    <row r="445" spans="1:10" ht="15.75" customHeight="1">
      <c r="A445" s="2303"/>
      <c r="B445" s="2303"/>
      <c r="C445" s="2303"/>
      <c r="D445" s="2303"/>
      <c r="E445" s="2303"/>
      <c r="F445" s="2303"/>
      <c r="G445" s="2303"/>
      <c r="H445" s="2303"/>
      <c r="I445" s="2303"/>
      <c r="J445" s="2303"/>
    </row>
    <row r="446" spans="1:10" ht="15.75" customHeight="1">
      <c r="A446" s="2303"/>
      <c r="B446" s="2303"/>
      <c r="C446" s="2303"/>
      <c r="D446" s="2303"/>
      <c r="E446" s="2303"/>
      <c r="F446" s="2303"/>
      <c r="G446" s="2303"/>
      <c r="H446" s="2303"/>
      <c r="I446" s="2303"/>
      <c r="J446" s="2303"/>
    </row>
    <row r="447" spans="1:10" ht="15.75" customHeight="1">
      <c r="A447" s="2303"/>
      <c r="B447" s="2303"/>
      <c r="C447" s="2303"/>
      <c r="D447" s="2303"/>
      <c r="E447" s="2303"/>
      <c r="F447" s="2303"/>
      <c r="G447" s="2303"/>
      <c r="H447" s="2303"/>
      <c r="I447" s="2303"/>
      <c r="J447" s="2303"/>
    </row>
    <row r="448" spans="1:10" ht="15.75" customHeight="1">
      <c r="A448" s="2303"/>
      <c r="B448" s="2303"/>
      <c r="C448" s="2303"/>
      <c r="D448" s="2303"/>
      <c r="E448" s="2303"/>
      <c r="F448" s="2303"/>
      <c r="G448" s="2303"/>
      <c r="H448" s="2303"/>
      <c r="I448" s="2303"/>
      <c r="J448" s="2303"/>
    </row>
    <row r="449" spans="1:10" ht="15.75" customHeight="1">
      <c r="A449" s="2303"/>
      <c r="B449" s="2303"/>
      <c r="C449" s="2303"/>
      <c r="D449" s="2303"/>
      <c r="E449" s="2303"/>
      <c r="F449" s="2303"/>
      <c r="G449" s="2303"/>
      <c r="H449" s="2303"/>
      <c r="I449" s="2303"/>
      <c r="J449" s="2303"/>
    </row>
    <row r="450" spans="1:10" ht="15.75" customHeight="1">
      <c r="A450" s="2303"/>
      <c r="B450" s="2303"/>
      <c r="C450" s="2303"/>
      <c r="D450" s="2303"/>
      <c r="E450" s="2303"/>
      <c r="F450" s="2303"/>
      <c r="G450" s="2303"/>
      <c r="H450" s="2303"/>
      <c r="I450" s="2303"/>
      <c r="J450" s="2303"/>
    </row>
    <row r="451" spans="1:10" ht="15.75" customHeight="1">
      <c r="A451" s="2303"/>
      <c r="B451" s="2303"/>
      <c r="C451" s="2303"/>
      <c r="D451" s="2303"/>
      <c r="E451" s="2303"/>
      <c r="F451" s="2303"/>
      <c r="G451" s="2303"/>
      <c r="H451" s="2303"/>
      <c r="I451" s="2303"/>
      <c r="J451" s="2303"/>
    </row>
    <row r="452" spans="1:10" ht="15.75" customHeight="1">
      <c r="A452" s="2303"/>
      <c r="B452" s="2303"/>
      <c r="C452" s="2303"/>
      <c r="D452" s="2303"/>
      <c r="E452" s="2303"/>
      <c r="F452" s="2303"/>
      <c r="G452" s="2303"/>
      <c r="H452" s="2303"/>
      <c r="I452" s="2303"/>
      <c r="J452" s="2303"/>
    </row>
    <row r="453" spans="1:10" ht="15.75" customHeight="1">
      <c r="A453" s="2303"/>
      <c r="B453" s="2303"/>
      <c r="C453" s="2303"/>
      <c r="D453" s="2303"/>
      <c r="E453" s="2303"/>
      <c r="F453" s="2303"/>
      <c r="G453" s="2303"/>
      <c r="H453" s="2303"/>
      <c r="I453" s="2303"/>
      <c r="J453" s="2303"/>
    </row>
    <row r="454" spans="1:10" ht="15.75" customHeight="1">
      <c r="A454" s="2303"/>
      <c r="B454" s="2303"/>
      <c r="C454" s="2303"/>
      <c r="D454" s="2303"/>
      <c r="E454" s="2303"/>
      <c r="F454" s="2303"/>
      <c r="G454" s="2303"/>
      <c r="H454" s="2303"/>
      <c r="I454" s="2303"/>
      <c r="J454" s="2303"/>
    </row>
    <row r="455" spans="1:10" ht="15.75" customHeight="1">
      <c r="A455" s="2303"/>
      <c r="B455" s="2303"/>
      <c r="C455" s="2303"/>
      <c r="D455" s="2303"/>
      <c r="E455" s="2303"/>
      <c r="F455" s="2303"/>
      <c r="G455" s="2303"/>
      <c r="H455" s="2303"/>
      <c r="I455" s="2303"/>
      <c r="J455" s="2303"/>
    </row>
    <row r="456" spans="1:10" ht="15.75" customHeight="1">
      <c r="A456" s="2303"/>
      <c r="B456" s="2303"/>
      <c r="C456" s="2303"/>
      <c r="D456" s="2303"/>
      <c r="E456" s="2303"/>
      <c r="F456" s="2303"/>
      <c r="G456" s="2303"/>
      <c r="H456" s="2303"/>
      <c r="I456" s="2303"/>
      <c r="J456" s="2303"/>
    </row>
    <row r="457" spans="1:10" ht="15.75" customHeight="1">
      <c r="A457" s="2303"/>
      <c r="B457" s="2303"/>
      <c r="C457" s="2303"/>
      <c r="D457" s="2303"/>
      <c r="E457" s="2303"/>
      <c r="F457" s="2303"/>
      <c r="G457" s="2303"/>
      <c r="H457" s="2303"/>
      <c r="I457" s="2303"/>
      <c r="J457" s="2303"/>
    </row>
    <row r="458" spans="1:10" ht="15.75" customHeight="1">
      <c r="A458" s="2303"/>
      <c r="B458" s="2303"/>
      <c r="C458" s="2303"/>
      <c r="D458" s="2303"/>
      <c r="E458" s="2303"/>
      <c r="F458" s="2303"/>
      <c r="G458" s="2303"/>
      <c r="H458" s="2303"/>
      <c r="I458" s="2303"/>
      <c r="J458" s="2303"/>
    </row>
    <row r="459" spans="1:10" ht="15.75" customHeight="1">
      <c r="A459" s="2303"/>
      <c r="B459" s="2303"/>
      <c r="C459" s="2303"/>
      <c r="D459" s="2303"/>
      <c r="E459" s="2303"/>
      <c r="F459" s="2303"/>
      <c r="G459" s="2303"/>
      <c r="H459" s="2303"/>
      <c r="I459" s="2303"/>
      <c r="J459" s="2303"/>
    </row>
    <row r="460" spans="1:10" ht="15.75" customHeight="1">
      <c r="A460" s="2303"/>
      <c r="B460" s="2303"/>
      <c r="C460" s="2303"/>
      <c r="D460" s="2303"/>
      <c r="E460" s="2303"/>
      <c r="F460" s="2303"/>
      <c r="G460" s="2303"/>
      <c r="H460" s="2303"/>
      <c r="I460" s="2303"/>
      <c r="J460" s="2303"/>
    </row>
    <row r="461" spans="1:10" ht="15.75" customHeight="1">
      <c r="A461" s="2303"/>
      <c r="B461" s="2303"/>
      <c r="C461" s="2303"/>
      <c r="D461" s="2303"/>
      <c r="E461" s="2303"/>
      <c r="F461" s="2303"/>
      <c r="G461" s="2303"/>
      <c r="H461" s="2303"/>
      <c r="I461" s="2303"/>
      <c r="J461" s="2303"/>
    </row>
    <row r="462" spans="1:10" ht="15.75" customHeight="1">
      <c r="A462" s="2303"/>
      <c r="B462" s="2303"/>
      <c r="C462" s="2303"/>
      <c r="D462" s="2303"/>
      <c r="E462" s="2303"/>
      <c r="F462" s="2303"/>
      <c r="G462" s="2303"/>
      <c r="H462" s="2303"/>
      <c r="I462" s="2303"/>
      <c r="J462" s="2303"/>
    </row>
    <row r="463" spans="1:10" ht="15.75" customHeight="1">
      <c r="A463" s="2303"/>
      <c r="B463" s="2303"/>
      <c r="C463" s="2303"/>
      <c r="D463" s="2303"/>
      <c r="E463" s="2303"/>
      <c r="F463" s="2303"/>
      <c r="G463" s="2303"/>
      <c r="H463" s="2303"/>
      <c r="I463" s="2303"/>
      <c r="J463" s="2303"/>
    </row>
    <row r="464" spans="1:10" ht="15.75" customHeight="1">
      <c r="A464" s="2303"/>
      <c r="B464" s="2303"/>
      <c r="C464" s="2303"/>
      <c r="D464" s="2303"/>
      <c r="E464" s="2303"/>
      <c r="F464" s="2303"/>
      <c r="G464" s="2303"/>
      <c r="H464" s="2303"/>
      <c r="I464" s="2303"/>
      <c r="J464" s="2303"/>
    </row>
    <row r="465" spans="1:10" ht="15.75" customHeight="1">
      <c r="A465" s="2303"/>
      <c r="B465" s="2303"/>
      <c r="C465" s="2303"/>
      <c r="D465" s="2303"/>
      <c r="E465" s="2303"/>
      <c r="F465" s="2303"/>
      <c r="G465" s="2303"/>
      <c r="H465" s="2303"/>
      <c r="I465" s="2303"/>
      <c r="J465" s="2303"/>
    </row>
    <row r="466" spans="1:10" ht="15.75" customHeight="1">
      <c r="A466" s="2303"/>
      <c r="B466" s="2303"/>
      <c r="C466" s="2303"/>
      <c r="D466" s="2303"/>
      <c r="E466" s="2303"/>
      <c r="F466" s="2303"/>
      <c r="G466" s="2303"/>
      <c r="H466" s="2303"/>
      <c r="I466" s="2303"/>
      <c r="J466" s="2303"/>
    </row>
    <row r="467" spans="1:10" ht="15.75" customHeight="1">
      <c r="A467" s="2303"/>
      <c r="B467" s="2303"/>
      <c r="C467" s="2303"/>
      <c r="D467" s="2303"/>
      <c r="E467" s="2303"/>
      <c r="F467" s="2303"/>
      <c r="G467" s="2303"/>
      <c r="H467" s="2303"/>
      <c r="I467" s="2303"/>
      <c r="J467" s="2303"/>
    </row>
    <row r="468" spans="1:10" ht="15.75" customHeight="1">
      <c r="A468" s="2303"/>
      <c r="B468" s="2303"/>
      <c r="C468" s="2303"/>
      <c r="D468" s="2303"/>
      <c r="E468" s="2303"/>
      <c r="F468" s="2303"/>
      <c r="G468" s="2303"/>
      <c r="H468" s="2303"/>
      <c r="I468" s="2303"/>
      <c r="J468" s="2303"/>
    </row>
    <row r="469" spans="1:10" ht="15.75" customHeight="1">
      <c r="A469" s="2303"/>
      <c r="B469" s="2303"/>
      <c r="C469" s="2303"/>
      <c r="D469" s="2303"/>
      <c r="E469" s="2303"/>
      <c r="F469" s="2303"/>
      <c r="G469" s="2303"/>
      <c r="H469" s="2303"/>
      <c r="I469" s="2303"/>
      <c r="J469" s="2303"/>
    </row>
    <row r="470" spans="1:10" ht="15.75" customHeight="1">
      <c r="A470" s="2303"/>
      <c r="B470" s="2303"/>
      <c r="C470" s="2303"/>
      <c r="D470" s="2303"/>
      <c r="E470" s="2303"/>
      <c r="F470" s="2303"/>
      <c r="G470" s="2303"/>
      <c r="H470" s="2303"/>
      <c r="I470" s="2303"/>
      <c r="J470" s="2303"/>
    </row>
    <row r="471" spans="1:10" ht="15.75" customHeight="1">
      <c r="A471" s="2303"/>
      <c r="B471" s="2303"/>
      <c r="C471" s="2303"/>
      <c r="D471" s="2303"/>
      <c r="E471" s="2303"/>
      <c r="F471" s="2303"/>
      <c r="G471" s="2303"/>
      <c r="H471" s="2303"/>
      <c r="I471" s="2303"/>
      <c r="J471" s="2303"/>
    </row>
    <row r="472" spans="1:10" ht="15.75" customHeight="1">
      <c r="A472" s="2303"/>
      <c r="B472" s="2303"/>
      <c r="C472" s="2303"/>
      <c r="D472" s="2303"/>
      <c r="E472" s="2303"/>
      <c r="F472" s="2303"/>
      <c r="G472" s="2303"/>
      <c r="H472" s="2303"/>
      <c r="I472" s="2303"/>
      <c r="J472" s="2303"/>
    </row>
    <row r="473" spans="1:10" ht="15.75" customHeight="1">
      <c r="A473" s="2303"/>
      <c r="B473" s="2303"/>
      <c r="C473" s="2303"/>
      <c r="D473" s="2303"/>
      <c r="E473" s="2303"/>
      <c r="F473" s="2303"/>
      <c r="G473" s="2303"/>
      <c r="H473" s="2303"/>
      <c r="I473" s="2303"/>
      <c r="J473" s="2303"/>
    </row>
    <row r="474" spans="1:10" ht="15.75" customHeight="1">
      <c r="A474" s="2303"/>
      <c r="B474" s="2303"/>
      <c r="C474" s="2303"/>
      <c r="D474" s="2303"/>
      <c r="E474" s="2303"/>
      <c r="F474" s="2303"/>
      <c r="G474" s="2303"/>
      <c r="H474" s="2303"/>
      <c r="I474" s="2303"/>
      <c r="J474" s="2303"/>
    </row>
    <row r="475" spans="1:10" ht="15.75" customHeight="1">
      <c r="A475" s="2303"/>
      <c r="B475" s="2303"/>
      <c r="C475" s="2303"/>
      <c r="D475" s="2303"/>
      <c r="E475" s="2303"/>
      <c r="F475" s="2303"/>
      <c r="G475" s="2303"/>
      <c r="H475" s="2303"/>
      <c r="I475" s="2303"/>
      <c r="J475" s="2303"/>
    </row>
    <row r="476" spans="1:10" ht="15.75" customHeight="1">
      <c r="A476" s="2303"/>
      <c r="B476" s="2303"/>
      <c r="C476" s="2303"/>
      <c r="D476" s="2303"/>
      <c r="E476" s="2303"/>
      <c r="F476" s="2303"/>
      <c r="G476" s="2303"/>
      <c r="H476" s="2303"/>
      <c r="I476" s="2303"/>
      <c r="J476" s="2303"/>
    </row>
    <row r="477" spans="1:10" ht="15.75" customHeight="1">
      <c r="A477" s="2303"/>
      <c r="B477" s="2303"/>
      <c r="C477" s="2303"/>
      <c r="D477" s="2303"/>
      <c r="E477" s="2303"/>
      <c r="F477" s="2303"/>
      <c r="G477" s="2303"/>
      <c r="H477" s="2303"/>
      <c r="I477" s="2303"/>
      <c r="J477" s="2303"/>
    </row>
    <row r="478" spans="1:10" ht="15.75" customHeight="1">
      <c r="A478" s="2303"/>
      <c r="B478" s="2303"/>
      <c r="C478" s="2303"/>
      <c r="D478" s="2303"/>
      <c r="E478" s="2303"/>
      <c r="F478" s="2303"/>
      <c r="G478" s="2303"/>
      <c r="H478" s="2303"/>
      <c r="I478" s="2303"/>
      <c r="J478" s="2303"/>
    </row>
    <row r="479" spans="1:10" ht="15.75" customHeight="1">
      <c r="A479" s="2303"/>
      <c r="B479" s="2303"/>
      <c r="C479" s="2303"/>
      <c r="D479" s="2303"/>
      <c r="E479" s="2303"/>
      <c r="F479" s="2303"/>
      <c r="G479" s="2303"/>
      <c r="H479" s="2303"/>
      <c r="I479" s="2303"/>
      <c r="J479" s="2303"/>
    </row>
    <row r="480" spans="1:10" ht="15.75" customHeight="1">
      <c r="A480" s="2303"/>
      <c r="B480" s="2303"/>
      <c r="C480" s="2303"/>
      <c r="D480" s="2303"/>
      <c r="E480" s="2303"/>
      <c r="F480" s="2303"/>
      <c r="G480" s="2303"/>
      <c r="H480" s="2303"/>
      <c r="I480" s="2303"/>
      <c r="J480" s="2303"/>
    </row>
    <row r="481" spans="1:10" ht="15.75" customHeight="1">
      <c r="A481" s="2303"/>
      <c r="B481" s="2303"/>
      <c r="C481" s="2303"/>
      <c r="D481" s="2303"/>
      <c r="E481" s="2303"/>
      <c r="F481" s="2303"/>
      <c r="G481" s="2303"/>
      <c r="H481" s="2303"/>
      <c r="I481" s="2303"/>
      <c r="J481" s="2303"/>
    </row>
    <row r="482" spans="1:10" ht="15.75" customHeight="1">
      <c r="A482" s="2303"/>
      <c r="B482" s="2303"/>
      <c r="C482" s="2303"/>
      <c r="D482" s="2303"/>
      <c r="E482" s="2303"/>
      <c r="F482" s="2303"/>
      <c r="G482" s="2303"/>
      <c r="H482" s="2303"/>
      <c r="I482" s="2303"/>
      <c r="J482" s="2303"/>
    </row>
    <row r="483" spans="1:10" ht="15.75" customHeight="1">
      <c r="A483" s="2303"/>
      <c r="B483" s="2303"/>
      <c r="C483" s="2303"/>
      <c r="D483" s="2303"/>
      <c r="E483" s="2303"/>
      <c r="F483" s="2303"/>
      <c r="G483" s="2303"/>
      <c r="H483" s="2303"/>
      <c r="I483" s="2303"/>
      <c r="J483" s="2303"/>
    </row>
    <row r="484" spans="1:10" ht="15.75" customHeight="1">
      <c r="A484" s="2303"/>
      <c r="B484" s="2303"/>
      <c r="C484" s="2303"/>
      <c r="D484" s="2303"/>
      <c r="E484" s="2303"/>
      <c r="F484" s="2303"/>
      <c r="G484" s="2303"/>
      <c r="H484" s="2303"/>
      <c r="I484" s="2303"/>
      <c r="J484" s="2303"/>
    </row>
    <row r="485" spans="1:10" ht="15.75" customHeight="1">
      <c r="A485" s="2303"/>
      <c r="B485" s="2303"/>
      <c r="C485" s="2303"/>
      <c r="D485" s="2303"/>
      <c r="E485" s="2303"/>
      <c r="F485" s="2303"/>
      <c r="G485" s="2303"/>
      <c r="H485" s="2303"/>
      <c r="I485" s="2303"/>
      <c r="J485" s="2303"/>
    </row>
    <row r="486" spans="1:10" ht="15.75" customHeight="1">
      <c r="A486" s="2303"/>
      <c r="B486" s="2303"/>
      <c r="C486" s="2303"/>
      <c r="D486" s="2303"/>
      <c r="E486" s="2303"/>
      <c r="F486" s="2303"/>
      <c r="G486" s="2303"/>
      <c r="H486" s="2303"/>
      <c r="I486" s="2303"/>
      <c r="J486" s="2303"/>
    </row>
    <row r="487" spans="1:10" ht="15.75" customHeight="1">
      <c r="A487" s="2303"/>
      <c r="B487" s="2303"/>
      <c r="C487" s="2303"/>
      <c r="D487" s="2303"/>
      <c r="E487" s="2303"/>
      <c r="F487" s="2303"/>
      <c r="G487" s="2303"/>
      <c r="H487" s="2303"/>
      <c r="I487" s="2303"/>
      <c r="J487" s="2303"/>
    </row>
    <row r="488" spans="1:10" ht="15.75" customHeight="1">
      <c r="A488" s="2303"/>
      <c r="B488" s="2303"/>
      <c r="C488" s="2303"/>
      <c r="D488" s="2303"/>
      <c r="E488" s="2303"/>
      <c r="F488" s="2303"/>
      <c r="G488" s="2303"/>
      <c r="H488" s="2303"/>
      <c r="I488" s="2303"/>
      <c r="J488" s="2303"/>
    </row>
    <row r="489" spans="1:10" ht="15.75" customHeight="1">
      <c r="A489" s="2303"/>
      <c r="B489" s="2303"/>
      <c r="C489" s="2303"/>
      <c r="D489" s="2303"/>
      <c r="E489" s="2303"/>
      <c r="F489" s="2303"/>
      <c r="G489" s="2303"/>
      <c r="H489" s="2303"/>
      <c r="I489" s="2303"/>
      <c r="J489" s="2303"/>
    </row>
    <row r="490" spans="1:10" ht="15.75" customHeight="1">
      <c r="A490" s="2303"/>
      <c r="B490" s="2303"/>
      <c r="C490" s="2303"/>
      <c r="D490" s="2303"/>
      <c r="E490" s="2303"/>
      <c r="F490" s="2303"/>
      <c r="G490" s="2303"/>
      <c r="H490" s="2303"/>
      <c r="I490" s="2303"/>
      <c r="J490" s="2303"/>
    </row>
    <row r="491" spans="1:10" ht="15.75" customHeight="1">
      <c r="A491" s="2303"/>
      <c r="B491" s="2303"/>
      <c r="C491" s="2303"/>
      <c r="D491" s="2303"/>
      <c r="E491" s="2303"/>
      <c r="F491" s="2303"/>
      <c r="G491" s="2303"/>
      <c r="H491" s="2303"/>
      <c r="I491" s="2303"/>
      <c r="J491" s="2303"/>
    </row>
    <row r="492" spans="1:10" ht="15.75" customHeight="1">
      <c r="A492" s="2303"/>
      <c r="B492" s="2303"/>
      <c r="C492" s="2303"/>
      <c r="D492" s="2303"/>
      <c r="E492" s="2303"/>
      <c r="F492" s="2303"/>
      <c r="G492" s="2303"/>
      <c r="H492" s="2303"/>
      <c r="I492" s="2303"/>
      <c r="J492" s="2303"/>
    </row>
    <row r="493" spans="1:10" ht="15.75" customHeight="1">
      <c r="A493" s="2303"/>
      <c r="B493" s="2303"/>
      <c r="C493" s="2303"/>
      <c r="D493" s="2303"/>
      <c r="E493" s="2303"/>
      <c r="F493" s="2303"/>
      <c r="G493" s="2303"/>
      <c r="H493" s="2303"/>
      <c r="I493" s="2303"/>
      <c r="J493" s="2303"/>
    </row>
    <row r="494" spans="1:10" ht="15.75" customHeight="1">
      <c r="A494" s="2303"/>
      <c r="B494" s="2303"/>
      <c r="C494" s="2303"/>
      <c r="D494" s="2303"/>
      <c r="E494" s="2303"/>
      <c r="F494" s="2303"/>
      <c r="G494" s="2303"/>
      <c r="H494" s="2303"/>
      <c r="I494" s="2303"/>
      <c r="J494" s="2303"/>
    </row>
    <row r="495" spans="1:10" ht="15.75" customHeight="1">
      <c r="A495" s="2303"/>
      <c r="B495" s="2303"/>
      <c r="C495" s="2303"/>
      <c r="D495" s="2303"/>
      <c r="E495" s="2303"/>
      <c r="F495" s="2303"/>
      <c r="G495" s="2303"/>
      <c r="H495" s="2303"/>
      <c r="I495" s="2303"/>
      <c r="J495" s="2303"/>
    </row>
    <row r="496" spans="1:10" ht="15.75" customHeight="1">
      <c r="A496" s="2303"/>
      <c r="B496" s="2303"/>
      <c r="C496" s="2303"/>
      <c r="D496" s="2303"/>
      <c r="E496" s="2303"/>
      <c r="F496" s="2303"/>
      <c r="G496" s="2303"/>
      <c r="H496" s="2303"/>
      <c r="I496" s="2303"/>
      <c r="J496" s="2303"/>
    </row>
    <row r="497" spans="1:10" ht="15.75" customHeight="1">
      <c r="A497" s="2303"/>
      <c r="B497" s="2303"/>
      <c r="C497" s="2303"/>
      <c r="D497" s="2303"/>
      <c r="E497" s="2303"/>
      <c r="F497" s="2303"/>
      <c r="G497" s="2303"/>
      <c r="H497" s="2303"/>
      <c r="I497" s="2303"/>
      <c r="J497" s="2303"/>
    </row>
    <row r="498" spans="1:10" ht="15.75" customHeight="1">
      <c r="A498" s="2303"/>
      <c r="B498" s="2303"/>
      <c r="C498" s="2303"/>
      <c r="D498" s="2303"/>
      <c r="E498" s="2303"/>
      <c r="F498" s="2303"/>
      <c r="G498" s="2303"/>
      <c r="H498" s="2303"/>
      <c r="I498" s="2303"/>
      <c r="J498" s="2303"/>
    </row>
    <row r="499" spans="1:10" ht="15.75" customHeight="1">
      <c r="A499" s="2303"/>
      <c r="B499" s="2303"/>
      <c r="C499" s="2303"/>
      <c r="D499" s="2303"/>
      <c r="E499" s="2303"/>
      <c r="F499" s="2303"/>
      <c r="G499" s="2303"/>
      <c r="H499" s="2303"/>
      <c r="I499" s="2303"/>
      <c r="J499" s="2303"/>
    </row>
    <row r="500" spans="1:10" ht="15.75" customHeight="1">
      <c r="A500" s="2303"/>
      <c r="B500" s="2303"/>
      <c r="C500" s="2303"/>
      <c r="D500" s="2303"/>
      <c r="E500" s="2303"/>
      <c r="F500" s="2303"/>
      <c r="G500" s="2303"/>
      <c r="H500" s="2303"/>
      <c r="I500" s="2303"/>
      <c r="J500" s="2303"/>
    </row>
    <row r="501" spans="1:10" ht="15.75" customHeight="1">
      <c r="A501" s="2303"/>
      <c r="B501" s="2303"/>
      <c r="C501" s="2303"/>
      <c r="D501" s="2303"/>
      <c r="E501" s="2303"/>
      <c r="F501" s="2303"/>
      <c r="G501" s="2303"/>
      <c r="H501" s="2303"/>
      <c r="I501" s="2303"/>
      <c r="J501" s="2303"/>
    </row>
    <row r="502" spans="1:10" ht="15.75" customHeight="1">
      <c r="A502" s="2303"/>
      <c r="B502" s="2303"/>
      <c r="C502" s="2303"/>
      <c r="D502" s="2303"/>
      <c r="E502" s="2303"/>
      <c r="F502" s="2303"/>
      <c r="G502" s="2303"/>
      <c r="H502" s="2303"/>
      <c r="I502" s="2303"/>
      <c r="J502" s="2303"/>
    </row>
    <row r="503" spans="1:10" ht="15.75" customHeight="1">
      <c r="A503" s="2303"/>
      <c r="B503" s="2303"/>
      <c r="C503" s="2303"/>
      <c r="D503" s="2303"/>
      <c r="E503" s="2303"/>
      <c r="F503" s="2303"/>
      <c r="G503" s="2303"/>
      <c r="H503" s="2303"/>
      <c r="I503" s="2303"/>
      <c r="J503" s="2303"/>
    </row>
    <row r="504" spans="1:10" ht="15.75" customHeight="1">
      <c r="A504" s="2303"/>
      <c r="B504" s="2303"/>
      <c r="C504" s="2303"/>
      <c r="D504" s="2303"/>
      <c r="E504" s="2303"/>
      <c r="F504" s="2303"/>
      <c r="G504" s="2303"/>
      <c r="H504" s="2303"/>
      <c r="I504" s="2303"/>
      <c r="J504" s="2303"/>
    </row>
    <row r="505" spans="1:10" ht="15.75" customHeight="1">
      <c r="A505" s="2303"/>
      <c r="B505" s="2303"/>
      <c r="C505" s="2303"/>
      <c r="D505" s="2303"/>
      <c r="E505" s="2303"/>
      <c r="F505" s="2303"/>
      <c r="G505" s="2303"/>
      <c r="H505" s="2303"/>
      <c r="I505" s="2303"/>
      <c r="J505" s="2303"/>
    </row>
    <row r="506" spans="1:10" ht="15.75" customHeight="1">
      <c r="A506" s="2303"/>
      <c r="B506" s="2303"/>
      <c r="C506" s="2303"/>
      <c r="D506" s="2303"/>
      <c r="E506" s="2303"/>
      <c r="F506" s="2303"/>
      <c r="G506" s="2303"/>
      <c r="H506" s="2303"/>
      <c r="I506" s="2303"/>
      <c r="J506" s="2303"/>
    </row>
    <row r="507" spans="1:10" ht="15.75" customHeight="1">
      <c r="A507" s="2303"/>
      <c r="B507" s="2303"/>
      <c r="C507" s="2303"/>
      <c r="D507" s="2303"/>
      <c r="E507" s="2303"/>
      <c r="F507" s="2303"/>
      <c r="G507" s="2303"/>
      <c r="H507" s="2303"/>
      <c r="I507" s="2303"/>
      <c r="J507" s="2303"/>
    </row>
    <row r="508" spans="1:10" ht="15.75" customHeight="1">
      <c r="A508" s="2303"/>
      <c r="B508" s="2303"/>
      <c r="C508" s="2303"/>
      <c r="D508" s="2303"/>
      <c r="E508" s="2303"/>
      <c r="F508" s="2303"/>
      <c r="G508" s="2303"/>
      <c r="H508" s="2303"/>
      <c r="I508" s="2303"/>
      <c r="J508" s="2303"/>
    </row>
    <row r="509" spans="1:10" ht="15.75" customHeight="1">
      <c r="A509" s="2303"/>
      <c r="B509" s="2303"/>
      <c r="C509" s="2303"/>
      <c r="D509" s="2303"/>
      <c r="E509" s="2303"/>
      <c r="F509" s="2303"/>
      <c r="G509" s="2303"/>
      <c r="H509" s="2303"/>
      <c r="I509" s="2303"/>
      <c r="J509" s="2303"/>
    </row>
    <row r="510" spans="1:10" ht="15.75" customHeight="1">
      <c r="A510" s="2303"/>
      <c r="B510" s="2303"/>
      <c r="C510" s="2303"/>
      <c r="D510" s="2303"/>
      <c r="E510" s="2303"/>
      <c r="F510" s="2303"/>
      <c r="G510" s="2303"/>
      <c r="H510" s="2303"/>
      <c r="I510" s="2303"/>
      <c r="J510" s="2303"/>
    </row>
    <row r="511" spans="1:10" ht="15.75" customHeight="1">
      <c r="A511" s="2303"/>
      <c r="B511" s="2303"/>
      <c r="C511" s="2303"/>
      <c r="D511" s="2303"/>
      <c r="E511" s="2303"/>
      <c r="F511" s="2303"/>
      <c r="G511" s="2303"/>
      <c r="H511" s="2303"/>
      <c r="I511" s="2303"/>
      <c r="J511" s="2303"/>
    </row>
    <row r="512" spans="1:10" ht="15.75" customHeight="1">
      <c r="A512" s="2303"/>
      <c r="B512" s="2303"/>
      <c r="C512" s="2303"/>
      <c r="D512" s="2303"/>
      <c r="E512" s="2303"/>
      <c r="F512" s="2303"/>
      <c r="G512" s="2303"/>
      <c r="H512" s="2303"/>
      <c r="I512" s="2303"/>
      <c r="J512" s="2303"/>
    </row>
    <row r="513" spans="1:10" ht="15.75" customHeight="1">
      <c r="A513" s="2303"/>
      <c r="B513" s="2303"/>
      <c r="C513" s="2303"/>
      <c r="D513" s="2303"/>
      <c r="E513" s="2303"/>
      <c r="F513" s="2303"/>
      <c r="G513" s="2303"/>
      <c r="H513" s="2303"/>
      <c r="I513" s="2303"/>
      <c r="J513" s="2303"/>
    </row>
    <row r="514" spans="1:10" ht="15.75" customHeight="1">
      <c r="A514" s="2303"/>
      <c r="B514" s="2303"/>
      <c r="C514" s="2303"/>
      <c r="D514" s="2303"/>
      <c r="E514" s="2303"/>
      <c r="F514" s="2303"/>
      <c r="G514" s="2303"/>
      <c r="H514" s="2303"/>
      <c r="I514" s="2303"/>
      <c r="J514" s="2303"/>
    </row>
    <row r="515" spans="1:10" ht="15.75" customHeight="1">
      <c r="A515" s="2303"/>
      <c r="B515" s="2303"/>
      <c r="C515" s="2303"/>
      <c r="D515" s="2303"/>
      <c r="E515" s="2303"/>
      <c r="F515" s="2303"/>
      <c r="G515" s="2303"/>
      <c r="H515" s="2303"/>
      <c r="I515" s="2303"/>
      <c r="J515" s="2303"/>
    </row>
    <row r="516" spans="1:10" ht="15.75" customHeight="1">
      <c r="A516" s="2303"/>
      <c r="B516" s="2303"/>
      <c r="C516" s="2303"/>
      <c r="D516" s="2303"/>
      <c r="E516" s="2303"/>
      <c r="F516" s="2303"/>
      <c r="G516" s="2303"/>
      <c r="H516" s="2303"/>
      <c r="I516" s="2303"/>
      <c r="J516" s="2303"/>
    </row>
    <row r="517" spans="1:10" ht="15.75" customHeight="1">
      <c r="A517" s="2303"/>
      <c r="B517" s="2303"/>
      <c r="C517" s="2303"/>
      <c r="D517" s="2303"/>
      <c r="E517" s="2303"/>
      <c r="F517" s="2303"/>
      <c r="G517" s="2303"/>
      <c r="H517" s="2303"/>
      <c r="I517" s="2303"/>
      <c r="J517" s="2303"/>
    </row>
    <row r="518" spans="1:10" ht="15.75" customHeight="1">
      <c r="A518" s="2303"/>
      <c r="B518" s="2303"/>
      <c r="C518" s="2303"/>
      <c r="D518" s="2303"/>
      <c r="E518" s="2303"/>
      <c r="F518" s="2303"/>
      <c r="G518" s="2303"/>
      <c r="H518" s="2303"/>
      <c r="I518" s="2303"/>
      <c r="J518" s="2303"/>
    </row>
    <row r="519" spans="1:10" ht="15.75" customHeight="1">
      <c r="A519" s="2303"/>
      <c r="B519" s="2303"/>
      <c r="C519" s="2303"/>
      <c r="D519" s="2303"/>
      <c r="E519" s="2303"/>
      <c r="F519" s="2303"/>
      <c r="G519" s="2303"/>
      <c r="H519" s="2303"/>
      <c r="I519" s="2303"/>
      <c r="J519" s="2303"/>
    </row>
    <row r="520" spans="1:10" ht="15.75" customHeight="1">
      <c r="A520" s="2303"/>
      <c r="B520" s="2303"/>
      <c r="C520" s="2303"/>
      <c r="D520" s="2303"/>
      <c r="E520" s="2303"/>
      <c r="F520" s="2303"/>
      <c r="G520" s="2303"/>
      <c r="H520" s="2303"/>
      <c r="I520" s="2303"/>
      <c r="J520" s="2303"/>
    </row>
    <row r="521" spans="1:10" ht="15.75" customHeight="1">
      <c r="A521" s="2303"/>
      <c r="B521" s="2303"/>
      <c r="C521" s="2303"/>
      <c r="D521" s="2303"/>
      <c r="E521" s="2303"/>
      <c r="F521" s="2303"/>
      <c r="G521" s="2303"/>
      <c r="H521" s="2303"/>
      <c r="I521" s="2303"/>
      <c r="J521" s="2303"/>
    </row>
    <row r="522" spans="1:10" ht="15.75" customHeight="1">
      <c r="A522" s="2303"/>
      <c r="B522" s="2303"/>
      <c r="C522" s="2303"/>
      <c r="D522" s="2303"/>
      <c r="E522" s="2303"/>
      <c r="F522" s="2303"/>
      <c r="G522" s="2303"/>
      <c r="H522" s="2303"/>
      <c r="I522" s="2303"/>
      <c r="J522" s="2303"/>
    </row>
    <row r="523" spans="1:10" ht="15.75" customHeight="1">
      <c r="A523" s="2303"/>
      <c r="B523" s="2303"/>
      <c r="C523" s="2303"/>
      <c r="D523" s="2303"/>
      <c r="E523" s="2303"/>
      <c r="F523" s="2303"/>
      <c r="G523" s="2303"/>
      <c r="H523" s="2303"/>
      <c r="I523" s="2303"/>
      <c r="J523" s="2303"/>
    </row>
    <row r="524" spans="1:10" ht="15.75" customHeight="1">
      <c r="A524" s="2303"/>
      <c r="B524" s="2303"/>
      <c r="C524" s="2303"/>
      <c r="D524" s="2303"/>
      <c r="E524" s="2303"/>
      <c r="F524" s="2303"/>
      <c r="G524" s="2303"/>
      <c r="H524" s="2303"/>
      <c r="I524" s="2303"/>
      <c r="J524" s="2303"/>
    </row>
    <row r="525" spans="1:10" ht="15.75" customHeight="1">
      <c r="A525" s="2303"/>
      <c r="B525" s="2303"/>
      <c r="C525" s="2303"/>
      <c r="D525" s="2303"/>
      <c r="E525" s="2303"/>
      <c r="F525" s="2303"/>
      <c r="G525" s="2303"/>
      <c r="H525" s="2303"/>
      <c r="I525" s="2303"/>
      <c r="J525" s="2303"/>
    </row>
    <row r="526" spans="1:10" ht="15.75" customHeight="1">
      <c r="A526" s="2303"/>
      <c r="B526" s="2303"/>
      <c r="C526" s="2303"/>
      <c r="D526" s="2303"/>
      <c r="E526" s="2303"/>
      <c r="F526" s="2303"/>
      <c r="G526" s="2303"/>
      <c r="H526" s="2303"/>
      <c r="I526" s="2303"/>
      <c r="J526" s="2303"/>
    </row>
    <row r="527" spans="1:10" ht="15.75" customHeight="1">
      <c r="A527" s="2303"/>
      <c r="B527" s="2303"/>
      <c r="C527" s="2303"/>
      <c r="D527" s="2303"/>
      <c r="E527" s="2303"/>
      <c r="F527" s="2303"/>
      <c r="G527" s="2303"/>
      <c r="H527" s="2303"/>
      <c r="I527" s="2303"/>
      <c r="J527" s="2303"/>
    </row>
    <row r="528" spans="1:10" ht="15.75" customHeight="1">
      <c r="A528" s="2303"/>
      <c r="B528" s="2303"/>
      <c r="C528" s="2303"/>
      <c r="D528" s="2303"/>
      <c r="E528" s="2303"/>
      <c r="F528" s="2303"/>
      <c r="G528" s="2303"/>
      <c r="H528" s="2303"/>
      <c r="I528" s="2303"/>
      <c r="J528" s="2303"/>
    </row>
    <row r="529" spans="1:10" ht="15.75" customHeight="1">
      <c r="A529" s="2303"/>
      <c r="B529" s="2303"/>
      <c r="C529" s="2303"/>
      <c r="D529" s="2303"/>
      <c r="E529" s="2303"/>
      <c r="F529" s="2303"/>
      <c r="G529" s="2303"/>
      <c r="H529" s="2303"/>
      <c r="I529" s="2303"/>
      <c r="J529" s="2303"/>
    </row>
    <row r="530" spans="1:10" ht="15.75" customHeight="1">
      <c r="A530" s="2303"/>
      <c r="B530" s="2303"/>
      <c r="C530" s="2303"/>
      <c r="D530" s="2303"/>
      <c r="E530" s="2303"/>
      <c r="F530" s="2303"/>
      <c r="G530" s="2303"/>
      <c r="H530" s="2303"/>
      <c r="I530" s="2303"/>
      <c r="J530" s="2303"/>
    </row>
    <row r="531" spans="1:10" ht="15.75" customHeight="1">
      <c r="A531" s="2303"/>
      <c r="B531" s="2303"/>
      <c r="C531" s="2303"/>
      <c r="D531" s="2303"/>
      <c r="E531" s="2303"/>
      <c r="F531" s="2303"/>
      <c r="G531" s="2303"/>
      <c r="H531" s="2303"/>
      <c r="I531" s="2303"/>
      <c r="J531" s="2303"/>
    </row>
    <row r="532" spans="1:10" ht="15.75" customHeight="1">
      <c r="A532" s="2303"/>
      <c r="B532" s="2303"/>
      <c r="C532" s="2303"/>
      <c r="D532" s="2303"/>
      <c r="E532" s="2303"/>
      <c r="F532" s="2303"/>
      <c r="G532" s="2303"/>
      <c r="H532" s="2303"/>
      <c r="I532" s="2303"/>
      <c r="J532" s="2303"/>
    </row>
    <row r="533" spans="1:10" ht="15.75" customHeight="1">
      <c r="A533" s="2303"/>
      <c r="B533" s="2303"/>
      <c r="C533" s="2303"/>
      <c r="D533" s="2303"/>
      <c r="E533" s="2303"/>
      <c r="F533" s="2303"/>
      <c r="G533" s="2303"/>
      <c r="H533" s="2303"/>
      <c r="I533" s="2303"/>
      <c r="J533" s="2303"/>
    </row>
    <row r="534" spans="1:10" ht="15.75" customHeight="1">
      <c r="A534" s="2303"/>
      <c r="B534" s="2303"/>
      <c r="C534" s="2303"/>
      <c r="D534" s="2303"/>
      <c r="E534" s="2303"/>
      <c r="F534" s="2303"/>
      <c r="G534" s="2303"/>
      <c r="H534" s="2303"/>
      <c r="I534" s="2303"/>
      <c r="J534" s="2303"/>
    </row>
    <row r="535" spans="1:10" ht="15.75" customHeight="1">
      <c r="A535" s="2303"/>
      <c r="B535" s="2303"/>
      <c r="C535" s="2303"/>
      <c r="D535" s="2303"/>
      <c r="E535" s="2303"/>
      <c r="F535" s="2303"/>
      <c r="G535" s="2303"/>
      <c r="H535" s="2303"/>
      <c r="I535" s="2303"/>
      <c r="J535" s="2303"/>
    </row>
    <row r="536" spans="1:10" ht="15.75" customHeight="1">
      <c r="A536" s="2303"/>
      <c r="B536" s="2303"/>
      <c r="C536" s="2303"/>
      <c r="D536" s="2303"/>
      <c r="E536" s="2303"/>
      <c r="F536" s="2303"/>
      <c r="G536" s="2303"/>
      <c r="H536" s="2303"/>
      <c r="I536" s="2303"/>
      <c r="J536" s="2303"/>
    </row>
    <row r="537" spans="1:10" ht="15.75" customHeight="1">
      <c r="A537" s="2303"/>
      <c r="B537" s="2303"/>
      <c r="C537" s="2303"/>
      <c r="D537" s="2303"/>
      <c r="E537" s="2303"/>
      <c r="F537" s="2303"/>
      <c r="G537" s="2303"/>
      <c r="H537" s="2303"/>
      <c r="I537" s="2303"/>
      <c r="J537" s="2303"/>
    </row>
    <row r="538" spans="1:10" ht="15.75" customHeight="1">
      <c r="A538" s="2303"/>
      <c r="B538" s="2303"/>
      <c r="C538" s="2303"/>
      <c r="D538" s="2303"/>
      <c r="E538" s="2303"/>
      <c r="F538" s="2303"/>
      <c r="G538" s="2303"/>
      <c r="H538" s="2303"/>
      <c r="I538" s="2303"/>
      <c r="J538" s="2303"/>
    </row>
    <row r="539" spans="1:10" ht="15.75" customHeight="1">
      <c r="A539" s="2303"/>
      <c r="B539" s="2303"/>
      <c r="C539" s="2303"/>
      <c r="D539" s="2303"/>
      <c r="E539" s="2303"/>
      <c r="F539" s="2303"/>
      <c r="G539" s="2303"/>
      <c r="H539" s="2303"/>
      <c r="I539" s="2303"/>
      <c r="J539" s="2303"/>
    </row>
    <row r="540" spans="1:10" ht="15.75" customHeight="1">
      <c r="A540" s="2303"/>
      <c r="B540" s="2303"/>
      <c r="C540" s="2303"/>
      <c r="D540" s="2303"/>
      <c r="E540" s="2303"/>
      <c r="F540" s="2303"/>
      <c r="G540" s="2303"/>
      <c r="H540" s="2303"/>
      <c r="I540" s="2303"/>
      <c r="J540" s="2303"/>
    </row>
    <row r="541" spans="1:10" ht="15.75" customHeight="1">
      <c r="A541" s="2303"/>
      <c r="B541" s="2303"/>
      <c r="C541" s="2303"/>
      <c r="D541" s="2303"/>
      <c r="E541" s="2303"/>
      <c r="F541" s="2303"/>
      <c r="G541" s="2303"/>
      <c r="H541" s="2303"/>
      <c r="I541" s="2303"/>
      <c r="J541" s="2303"/>
    </row>
    <row r="542" spans="1:10" ht="15.75" customHeight="1">
      <c r="A542" s="2303"/>
      <c r="B542" s="2303"/>
      <c r="C542" s="2303"/>
      <c r="D542" s="2303"/>
      <c r="E542" s="2303"/>
      <c r="F542" s="2303"/>
      <c r="G542" s="2303"/>
      <c r="H542" s="2303"/>
      <c r="I542" s="2303"/>
      <c r="J542" s="2303"/>
    </row>
    <row r="543" spans="1:10" ht="15.75" customHeight="1">
      <c r="A543" s="2303"/>
      <c r="B543" s="2303"/>
      <c r="C543" s="2303"/>
      <c r="D543" s="2303"/>
      <c r="E543" s="2303"/>
      <c r="F543" s="2303"/>
      <c r="G543" s="2303"/>
      <c r="H543" s="2303"/>
      <c r="I543" s="2303"/>
      <c r="J543" s="2303"/>
    </row>
    <row r="544" spans="1:10" ht="15.75" customHeight="1">
      <c r="A544" s="2303"/>
      <c r="B544" s="2303"/>
      <c r="C544" s="2303"/>
      <c r="D544" s="2303"/>
      <c r="E544" s="2303"/>
      <c r="F544" s="2303"/>
      <c r="G544" s="2303"/>
      <c r="H544" s="2303"/>
      <c r="I544" s="2303"/>
      <c r="J544" s="2303"/>
    </row>
    <row r="545" spans="1:10" ht="15.75" customHeight="1">
      <c r="A545" s="2303"/>
      <c r="B545" s="2303"/>
      <c r="C545" s="2303"/>
      <c r="D545" s="2303"/>
      <c r="E545" s="2303"/>
      <c r="F545" s="2303"/>
      <c r="G545" s="2303"/>
      <c r="H545" s="2303"/>
      <c r="I545" s="2303"/>
      <c r="J545" s="2303"/>
    </row>
    <row r="546" spans="1:10" ht="15.75" customHeight="1">
      <c r="A546" s="2303"/>
      <c r="B546" s="2303"/>
      <c r="C546" s="2303"/>
      <c r="D546" s="2303"/>
      <c r="E546" s="2303"/>
      <c r="F546" s="2303"/>
      <c r="G546" s="2303"/>
      <c r="H546" s="2303"/>
      <c r="I546" s="2303"/>
      <c r="J546" s="2303"/>
    </row>
    <row r="547" spans="1:10" ht="15.75" customHeight="1">
      <c r="A547" s="2303"/>
      <c r="B547" s="2303"/>
      <c r="C547" s="2303"/>
      <c r="D547" s="2303"/>
      <c r="E547" s="2303"/>
      <c r="F547" s="2303"/>
      <c r="G547" s="2303"/>
      <c r="H547" s="2303"/>
      <c r="I547" s="2303"/>
      <c r="J547" s="2303"/>
    </row>
    <row r="548" spans="1:10" ht="15.75" customHeight="1">
      <c r="A548" s="2303"/>
      <c r="B548" s="2303"/>
      <c r="C548" s="2303"/>
      <c r="D548" s="2303"/>
      <c r="E548" s="2303"/>
      <c r="F548" s="2303"/>
      <c r="G548" s="2303"/>
      <c r="H548" s="2303"/>
      <c r="I548" s="2303"/>
      <c r="J548" s="2303"/>
    </row>
    <row r="549" spans="1:10" ht="15.75" customHeight="1">
      <c r="A549" s="2303"/>
      <c r="B549" s="2303"/>
      <c r="C549" s="2303"/>
      <c r="D549" s="2303"/>
      <c r="E549" s="2303"/>
      <c r="F549" s="2303"/>
      <c r="G549" s="2303"/>
      <c r="H549" s="2303"/>
      <c r="I549" s="2303"/>
      <c r="J549" s="2303"/>
    </row>
    <row r="550" spans="1:10" ht="15.75" customHeight="1">
      <c r="A550" s="2303"/>
      <c r="B550" s="2303"/>
      <c r="C550" s="2303"/>
      <c r="D550" s="2303"/>
      <c r="E550" s="2303"/>
      <c r="F550" s="2303"/>
      <c r="G550" s="2303"/>
      <c r="H550" s="2303"/>
      <c r="I550" s="2303"/>
      <c r="J550" s="2303"/>
    </row>
    <row r="551" spans="1:10" ht="15.75" customHeight="1">
      <c r="A551" s="2303"/>
      <c r="B551" s="2303"/>
      <c r="C551" s="2303"/>
      <c r="D551" s="2303"/>
      <c r="E551" s="2303"/>
      <c r="F551" s="2303"/>
      <c r="G551" s="2303"/>
      <c r="H551" s="2303"/>
      <c r="I551" s="2303"/>
      <c r="J551" s="2303"/>
    </row>
    <row r="552" spans="1:10" ht="15.75" customHeight="1">
      <c r="A552" s="2303"/>
      <c r="B552" s="2303"/>
      <c r="C552" s="2303"/>
      <c r="D552" s="2303"/>
      <c r="E552" s="2303"/>
      <c r="F552" s="2303"/>
      <c r="G552" s="2303"/>
      <c r="H552" s="2303"/>
      <c r="I552" s="2303"/>
      <c r="J552" s="2303"/>
    </row>
    <row r="553" spans="1:10" ht="15.75" customHeight="1">
      <c r="A553" s="2303"/>
      <c r="B553" s="2303"/>
      <c r="C553" s="2303"/>
      <c r="D553" s="2303"/>
      <c r="E553" s="2303"/>
      <c r="F553" s="2303"/>
      <c r="G553" s="2303"/>
      <c r="H553" s="2303"/>
      <c r="I553" s="2303"/>
      <c r="J553" s="2303"/>
    </row>
    <row r="554" spans="1:10" ht="15.75" customHeight="1">
      <c r="A554" s="2303"/>
      <c r="B554" s="2303"/>
      <c r="C554" s="2303"/>
      <c r="D554" s="2303"/>
      <c r="E554" s="2303"/>
      <c r="F554" s="2303"/>
      <c r="G554" s="2303"/>
      <c r="H554" s="2303"/>
      <c r="I554" s="2303"/>
      <c r="J554" s="2303"/>
    </row>
    <row r="555" spans="1:10" ht="15.75" customHeight="1">
      <c r="A555" s="2303"/>
      <c r="B555" s="2303"/>
      <c r="C555" s="2303"/>
      <c r="D555" s="2303"/>
      <c r="E555" s="2303"/>
      <c r="F555" s="2303"/>
      <c r="G555" s="2303"/>
      <c r="H555" s="2303"/>
      <c r="I555" s="2303"/>
      <c r="J555" s="2303"/>
    </row>
    <row r="556" spans="1:10" ht="15.75" customHeight="1">
      <c r="A556" s="2303"/>
      <c r="B556" s="2303"/>
      <c r="C556" s="2303"/>
      <c r="D556" s="2303"/>
      <c r="E556" s="2303"/>
      <c r="F556" s="2303"/>
      <c r="G556" s="2303"/>
      <c r="H556" s="2303"/>
      <c r="I556" s="2303"/>
      <c r="J556" s="2303"/>
    </row>
    <row r="557" spans="1:10" ht="15.75" customHeight="1">
      <c r="A557" s="2303"/>
      <c r="B557" s="2303"/>
      <c r="C557" s="2303"/>
      <c r="D557" s="2303"/>
      <c r="E557" s="2303"/>
      <c r="F557" s="2303"/>
      <c r="G557" s="2303"/>
      <c r="H557" s="2303"/>
      <c r="I557" s="2303"/>
      <c r="J557" s="2303"/>
    </row>
    <row r="558" spans="1:10" ht="15.75" customHeight="1">
      <c r="A558" s="2303"/>
      <c r="B558" s="2303"/>
      <c r="C558" s="2303"/>
      <c r="D558" s="2303"/>
      <c r="E558" s="2303"/>
      <c r="F558" s="2303"/>
      <c r="G558" s="2303"/>
      <c r="H558" s="2303"/>
      <c r="I558" s="2303"/>
      <c r="J558" s="2303"/>
    </row>
    <row r="559" spans="1:10" ht="15.75" customHeight="1">
      <c r="A559" s="2303"/>
      <c r="B559" s="2303"/>
      <c r="C559" s="2303"/>
      <c r="D559" s="2303"/>
      <c r="E559" s="2303"/>
      <c r="F559" s="2303"/>
      <c r="G559" s="2303"/>
      <c r="H559" s="2303"/>
      <c r="I559" s="2303"/>
      <c r="J559" s="2303"/>
    </row>
    <row r="560" spans="1:10" ht="15.75" customHeight="1">
      <c r="A560" s="2303"/>
      <c r="B560" s="2303"/>
      <c r="C560" s="2303"/>
      <c r="D560" s="2303"/>
      <c r="E560" s="2303"/>
      <c r="F560" s="2303"/>
      <c r="G560" s="2303"/>
      <c r="H560" s="2303"/>
      <c r="I560" s="2303"/>
      <c r="J560" s="2303"/>
    </row>
    <row r="561" spans="1:10" ht="15.75" customHeight="1">
      <c r="A561" s="2303"/>
      <c r="B561" s="2303"/>
      <c r="C561" s="2303"/>
      <c r="D561" s="2303"/>
      <c r="E561" s="2303"/>
      <c r="F561" s="2303"/>
      <c r="G561" s="2303"/>
      <c r="H561" s="2303"/>
      <c r="I561" s="2303"/>
      <c r="J561" s="2303"/>
    </row>
    <row r="562" spans="1:10" ht="15.75" customHeight="1">
      <c r="A562" s="2303"/>
      <c r="B562" s="2303"/>
      <c r="C562" s="2303"/>
      <c r="D562" s="2303"/>
      <c r="E562" s="2303"/>
      <c r="F562" s="2303"/>
      <c r="G562" s="2303"/>
      <c r="H562" s="2303"/>
      <c r="I562" s="2303"/>
      <c r="J562" s="2303"/>
    </row>
    <row r="563" spans="1:10" ht="15.75" customHeight="1">
      <c r="A563" s="2303"/>
      <c r="B563" s="2303"/>
      <c r="C563" s="2303"/>
      <c r="D563" s="2303"/>
      <c r="E563" s="2303"/>
      <c r="F563" s="2303"/>
      <c r="G563" s="2303"/>
      <c r="H563" s="2303"/>
      <c r="I563" s="2303"/>
      <c r="J563" s="2303"/>
    </row>
    <row r="564" spans="1:10" ht="15.75" customHeight="1">
      <c r="A564" s="2303"/>
      <c r="B564" s="2303"/>
      <c r="C564" s="2303"/>
      <c r="D564" s="2303"/>
      <c r="E564" s="2303"/>
      <c r="F564" s="2303"/>
      <c r="G564" s="2303"/>
      <c r="H564" s="2303"/>
      <c r="I564" s="2303"/>
      <c r="J564" s="2303"/>
    </row>
    <row r="565" spans="1:10" ht="15.75" customHeight="1">
      <c r="A565" s="2303"/>
      <c r="B565" s="2303"/>
      <c r="C565" s="2303"/>
      <c r="D565" s="2303"/>
      <c r="E565" s="2303"/>
      <c r="F565" s="2303"/>
      <c r="G565" s="2303"/>
      <c r="H565" s="2303"/>
      <c r="I565" s="2303"/>
      <c r="J565" s="2303"/>
    </row>
    <row r="566" spans="1:10" ht="15.75" customHeight="1">
      <c r="A566" s="2303"/>
      <c r="B566" s="2303"/>
      <c r="C566" s="2303"/>
      <c r="D566" s="2303"/>
      <c r="E566" s="2303"/>
      <c r="F566" s="2303"/>
      <c r="G566" s="2303"/>
      <c r="H566" s="2303"/>
      <c r="I566" s="2303"/>
      <c r="J566" s="2303"/>
    </row>
    <row r="567" spans="1:10" ht="15.75" customHeight="1">
      <c r="A567" s="2303"/>
      <c r="B567" s="2303"/>
      <c r="C567" s="2303"/>
      <c r="D567" s="2303"/>
      <c r="E567" s="2303"/>
      <c r="F567" s="2303"/>
      <c r="G567" s="2303"/>
      <c r="H567" s="2303"/>
      <c r="I567" s="2303"/>
      <c r="J567" s="2303"/>
    </row>
    <row r="568" spans="1:10" ht="15.75" customHeight="1">
      <c r="A568" s="2303"/>
      <c r="B568" s="2303"/>
      <c r="C568" s="2303"/>
      <c r="D568" s="2303"/>
      <c r="E568" s="2303"/>
      <c r="F568" s="2303"/>
      <c r="G568" s="2303"/>
      <c r="H568" s="2303"/>
      <c r="I568" s="2303"/>
      <c r="J568" s="2303"/>
    </row>
    <row r="569" spans="1:10" ht="15.75" customHeight="1">
      <c r="A569" s="2303"/>
      <c r="B569" s="2303"/>
      <c r="C569" s="2303"/>
      <c r="D569" s="2303"/>
      <c r="E569" s="2303"/>
      <c r="F569" s="2303"/>
      <c r="G569" s="2303"/>
      <c r="H569" s="2303"/>
      <c r="I569" s="2303"/>
      <c r="J569" s="2303"/>
    </row>
    <row r="570" spans="1:10" ht="15.75" customHeight="1">
      <c r="A570" s="2303"/>
      <c r="B570" s="2303"/>
      <c r="C570" s="2303"/>
      <c r="D570" s="2303"/>
      <c r="E570" s="2303"/>
      <c r="F570" s="2303"/>
      <c r="G570" s="2303"/>
      <c r="H570" s="2303"/>
      <c r="I570" s="2303"/>
      <c r="J570" s="2303"/>
    </row>
    <row r="571" spans="1:10" ht="15.75" customHeight="1">
      <c r="A571" s="2303"/>
      <c r="B571" s="2303"/>
      <c r="C571" s="2303"/>
      <c r="D571" s="2303"/>
      <c r="E571" s="2303"/>
      <c r="F571" s="2303"/>
      <c r="G571" s="2303"/>
      <c r="H571" s="2303"/>
      <c r="I571" s="2303"/>
      <c r="J571" s="2303"/>
    </row>
    <row r="572" spans="1:10" ht="15.75" customHeight="1">
      <c r="A572" s="2303"/>
      <c r="B572" s="2303"/>
      <c r="C572" s="2303"/>
      <c r="D572" s="2303"/>
      <c r="E572" s="2303"/>
      <c r="F572" s="2303"/>
      <c r="G572" s="2303"/>
      <c r="H572" s="2303"/>
      <c r="I572" s="2303"/>
      <c r="J572" s="2303"/>
    </row>
    <row r="573" spans="1:10" ht="15.75" customHeight="1">
      <c r="A573" s="2303"/>
      <c r="B573" s="2303"/>
      <c r="C573" s="2303"/>
      <c r="D573" s="2303"/>
      <c r="E573" s="2303"/>
      <c r="F573" s="2303"/>
      <c r="G573" s="2303"/>
      <c r="H573" s="2303"/>
      <c r="I573" s="2303"/>
      <c r="J573" s="2303"/>
    </row>
    <row r="574" spans="1:10" ht="15.75" customHeight="1">
      <c r="A574" s="2303"/>
      <c r="B574" s="2303"/>
      <c r="C574" s="2303"/>
      <c r="D574" s="2303"/>
      <c r="E574" s="2303"/>
      <c r="F574" s="2303"/>
      <c r="G574" s="2303"/>
      <c r="H574" s="2303"/>
      <c r="I574" s="2303"/>
      <c r="J574" s="2303"/>
    </row>
    <row r="575" spans="1:10" ht="15.75" customHeight="1">
      <c r="A575" s="2303"/>
      <c r="B575" s="2303"/>
      <c r="C575" s="2303"/>
      <c r="D575" s="2303"/>
      <c r="E575" s="2303"/>
      <c r="F575" s="2303"/>
      <c r="G575" s="2303"/>
      <c r="H575" s="2303"/>
      <c r="I575" s="2303"/>
      <c r="J575" s="2303"/>
    </row>
    <row r="576" spans="1:10" ht="15.75" customHeight="1">
      <c r="A576" s="2303"/>
      <c r="B576" s="2303"/>
      <c r="C576" s="2303"/>
      <c r="D576" s="2303"/>
      <c r="E576" s="2303"/>
      <c r="F576" s="2303"/>
      <c r="G576" s="2303"/>
      <c r="H576" s="2303"/>
      <c r="I576" s="2303"/>
      <c r="J576" s="2303"/>
    </row>
    <row r="577" spans="1:10" ht="15.75" customHeight="1">
      <c r="A577" s="2303"/>
      <c r="B577" s="2303"/>
      <c r="C577" s="2303"/>
      <c r="D577" s="2303"/>
      <c r="E577" s="2303"/>
      <c r="F577" s="2303"/>
      <c r="G577" s="2303"/>
      <c r="H577" s="2303"/>
      <c r="I577" s="2303"/>
      <c r="J577" s="2303"/>
    </row>
    <row r="578" spans="1:10" ht="15.75" customHeight="1">
      <c r="A578" s="2303"/>
      <c r="B578" s="2303"/>
      <c r="C578" s="2303"/>
      <c r="D578" s="2303"/>
      <c r="E578" s="2303"/>
      <c r="F578" s="2303"/>
      <c r="G578" s="2303"/>
      <c r="H578" s="2303"/>
      <c r="I578" s="2303"/>
      <c r="J578" s="2303"/>
    </row>
    <row r="579" spans="1:10" ht="15.75" customHeight="1">
      <c r="A579" s="2303"/>
      <c r="B579" s="2303"/>
      <c r="C579" s="2303"/>
      <c r="D579" s="2303"/>
      <c r="E579" s="2303"/>
      <c r="F579" s="2303"/>
      <c r="G579" s="2303"/>
      <c r="H579" s="2303"/>
      <c r="I579" s="2303"/>
      <c r="J579" s="2303"/>
    </row>
    <row r="580" spans="1:10" ht="15.75" customHeight="1">
      <c r="A580" s="2303"/>
      <c r="B580" s="2303"/>
      <c r="C580" s="2303"/>
      <c r="D580" s="2303"/>
      <c r="E580" s="2303"/>
      <c r="F580" s="2303"/>
      <c r="G580" s="2303"/>
      <c r="H580" s="2303"/>
      <c r="I580" s="2303"/>
      <c r="J580" s="2303"/>
    </row>
    <row r="581" spans="1:10" ht="15.75" customHeight="1">
      <c r="A581" s="2303"/>
      <c r="B581" s="2303"/>
      <c r="C581" s="2303"/>
      <c r="D581" s="2303"/>
      <c r="E581" s="2303"/>
      <c r="F581" s="2303"/>
      <c r="G581" s="2303"/>
      <c r="H581" s="2303"/>
      <c r="I581" s="2303"/>
      <c r="J581" s="2303"/>
    </row>
    <row r="582" spans="1:10" ht="15.75" customHeight="1">
      <c r="A582" s="2303"/>
      <c r="B582" s="2303"/>
      <c r="C582" s="2303"/>
      <c r="D582" s="2303"/>
      <c r="E582" s="2303"/>
      <c r="F582" s="2303"/>
      <c r="G582" s="2303"/>
      <c r="H582" s="2303"/>
      <c r="I582" s="2303"/>
      <c r="J582" s="2303"/>
    </row>
    <row r="583" spans="1:10" ht="15.75" customHeight="1">
      <c r="A583" s="2303"/>
      <c r="B583" s="2303"/>
      <c r="C583" s="2303"/>
      <c r="D583" s="2303"/>
      <c r="E583" s="2303"/>
      <c r="F583" s="2303"/>
      <c r="G583" s="2303"/>
      <c r="H583" s="2303"/>
      <c r="I583" s="2303"/>
      <c r="J583" s="2303"/>
    </row>
    <row r="584" spans="1:10" ht="15.75" customHeight="1">
      <c r="A584" s="2303"/>
      <c r="B584" s="2303"/>
      <c r="C584" s="2303"/>
      <c r="D584" s="2303"/>
      <c r="E584" s="2303"/>
      <c r="F584" s="2303"/>
      <c r="G584" s="2303"/>
      <c r="H584" s="2303"/>
      <c r="I584" s="2303"/>
      <c r="J584" s="2303"/>
    </row>
    <row r="585" spans="1:10" ht="15.75" customHeight="1">
      <c r="A585" s="2303"/>
      <c r="B585" s="2303"/>
      <c r="C585" s="2303"/>
      <c r="D585" s="2303"/>
      <c r="E585" s="2303"/>
      <c r="F585" s="2303"/>
      <c r="G585" s="2303"/>
      <c r="H585" s="2303"/>
      <c r="I585" s="2303"/>
      <c r="J585" s="2303"/>
    </row>
    <row r="586" spans="1:10" ht="15.75" customHeight="1">
      <c r="A586" s="2303"/>
      <c r="B586" s="2303"/>
      <c r="C586" s="2303"/>
      <c r="D586" s="2303"/>
      <c r="E586" s="2303"/>
      <c r="F586" s="2303"/>
      <c r="G586" s="2303"/>
      <c r="H586" s="2303"/>
      <c r="I586" s="2303"/>
      <c r="J586" s="2303"/>
    </row>
    <row r="587" spans="1:10" ht="15.75" customHeight="1">
      <c r="A587" s="2303"/>
      <c r="B587" s="2303"/>
      <c r="C587" s="2303"/>
      <c r="D587" s="2303"/>
      <c r="E587" s="2303"/>
      <c r="F587" s="2303"/>
      <c r="G587" s="2303"/>
      <c r="H587" s="2303"/>
      <c r="I587" s="2303"/>
      <c r="J587" s="2303"/>
    </row>
    <row r="588" spans="1:10" ht="15.75" customHeight="1">
      <c r="A588" s="2303"/>
      <c r="B588" s="2303"/>
      <c r="C588" s="2303"/>
      <c r="D588" s="2303"/>
      <c r="E588" s="2303"/>
      <c r="F588" s="2303"/>
      <c r="G588" s="2303"/>
      <c r="H588" s="2303"/>
      <c r="I588" s="2303"/>
      <c r="J588" s="2303"/>
    </row>
    <row r="589" spans="1:10" ht="15.75" customHeight="1">
      <c r="A589" s="2303"/>
      <c r="B589" s="2303"/>
      <c r="C589" s="2303"/>
      <c r="D589" s="2303"/>
      <c r="E589" s="2303"/>
      <c r="F589" s="2303"/>
      <c r="G589" s="2303"/>
      <c r="H589" s="2303"/>
      <c r="I589" s="2303"/>
      <c r="J589" s="2303"/>
    </row>
    <row r="590" spans="1:10" ht="15.75" customHeight="1">
      <c r="A590" s="2303"/>
      <c r="B590" s="2303"/>
      <c r="C590" s="2303"/>
      <c r="D590" s="2303"/>
      <c r="E590" s="2303"/>
      <c r="F590" s="2303"/>
      <c r="G590" s="2303"/>
      <c r="H590" s="2303"/>
      <c r="I590" s="2303"/>
      <c r="J590" s="2303"/>
    </row>
    <row r="591" spans="1:10" ht="15.75" customHeight="1">
      <c r="A591" s="2303"/>
      <c r="B591" s="2303"/>
      <c r="C591" s="2303"/>
      <c r="D591" s="2303"/>
      <c r="E591" s="2303"/>
      <c r="F591" s="2303"/>
      <c r="G591" s="2303"/>
      <c r="H591" s="2303"/>
      <c r="I591" s="2303"/>
      <c r="J591" s="2303"/>
    </row>
    <row r="592" spans="1:10" ht="15.75" customHeight="1">
      <c r="A592" s="2303"/>
      <c r="B592" s="2303"/>
      <c r="C592" s="2303"/>
      <c r="D592" s="2303"/>
      <c r="E592" s="2303"/>
      <c r="F592" s="2303"/>
      <c r="G592" s="2303"/>
      <c r="H592" s="2303"/>
      <c r="I592" s="2303"/>
      <c r="J592" s="2303"/>
    </row>
    <row r="593" spans="1:10" ht="15.75" customHeight="1">
      <c r="A593" s="2303"/>
      <c r="B593" s="2303"/>
      <c r="C593" s="2303"/>
      <c r="D593" s="2303"/>
      <c r="E593" s="2303"/>
      <c r="F593" s="2303"/>
      <c r="G593" s="2303"/>
      <c r="H593" s="2303"/>
      <c r="I593" s="2303"/>
      <c r="J593" s="2303"/>
    </row>
    <row r="594" spans="1:10" ht="15.75" customHeight="1">
      <c r="A594" s="2303"/>
      <c r="B594" s="2303"/>
      <c r="C594" s="2303"/>
      <c r="D594" s="2303"/>
      <c r="E594" s="2303"/>
      <c r="F594" s="2303"/>
      <c r="G594" s="2303"/>
      <c r="H594" s="2303"/>
      <c r="I594" s="2303"/>
      <c r="J594" s="2303"/>
    </row>
    <row r="595" spans="1:10" ht="15.75" customHeight="1">
      <c r="A595" s="2303"/>
      <c r="B595" s="2303"/>
      <c r="C595" s="2303"/>
      <c r="D595" s="2303"/>
      <c r="E595" s="2303"/>
      <c r="F595" s="2303"/>
      <c r="G595" s="2303"/>
      <c r="H595" s="2303"/>
      <c r="I595" s="2303"/>
      <c r="J595" s="2303"/>
    </row>
    <row r="596" spans="1:10" ht="15.75" customHeight="1">
      <c r="A596" s="2303"/>
      <c r="B596" s="2303"/>
      <c r="C596" s="2303"/>
      <c r="D596" s="2303"/>
      <c r="E596" s="2303"/>
      <c r="F596" s="2303"/>
      <c r="G596" s="2303"/>
      <c r="H596" s="2303"/>
      <c r="I596" s="2303"/>
      <c r="J596" s="2303"/>
    </row>
    <row r="597" spans="1:10" ht="15.75" customHeight="1">
      <c r="A597" s="2303"/>
      <c r="B597" s="2303"/>
      <c r="C597" s="2303"/>
      <c r="D597" s="2303"/>
      <c r="E597" s="2303"/>
      <c r="F597" s="2303"/>
      <c r="G597" s="2303"/>
      <c r="H597" s="2303"/>
      <c r="I597" s="2303"/>
      <c r="J597" s="2303"/>
    </row>
    <row r="598" spans="1:10" ht="15.75" customHeight="1">
      <c r="A598" s="2303"/>
      <c r="B598" s="2303"/>
      <c r="C598" s="2303"/>
      <c r="D598" s="2303"/>
      <c r="E598" s="2303"/>
      <c r="F598" s="2303"/>
      <c r="G598" s="2303"/>
      <c r="H598" s="2303"/>
      <c r="I598" s="2303"/>
      <c r="J598" s="2303"/>
    </row>
    <row r="599" spans="1:10" ht="15.75" customHeight="1">
      <c r="A599" s="2303"/>
      <c r="B599" s="2303"/>
      <c r="C599" s="2303"/>
      <c r="D599" s="2303"/>
      <c r="E599" s="2303"/>
      <c r="F599" s="2303"/>
      <c r="G599" s="2303"/>
      <c r="H599" s="2303"/>
      <c r="I599" s="2303"/>
      <c r="J599" s="2303"/>
    </row>
    <row r="600" spans="1:10" ht="15.75" customHeight="1">
      <c r="A600" s="2303"/>
      <c r="B600" s="2303"/>
      <c r="C600" s="2303"/>
      <c r="D600" s="2303"/>
      <c r="E600" s="2303"/>
      <c r="F600" s="2303"/>
      <c r="G600" s="2303"/>
      <c r="H600" s="2303"/>
      <c r="I600" s="2303"/>
      <c r="J600" s="2303"/>
    </row>
    <row r="601" spans="1:10" ht="15.75" customHeight="1">
      <c r="A601" s="2303"/>
      <c r="B601" s="2303"/>
      <c r="C601" s="2303"/>
      <c r="D601" s="2303"/>
      <c r="E601" s="2303"/>
      <c r="F601" s="2303"/>
      <c r="G601" s="2303"/>
      <c r="H601" s="2303"/>
      <c r="I601" s="2303"/>
      <c r="J601" s="2303"/>
    </row>
    <row r="602" spans="1:10" ht="15.75" customHeight="1">
      <c r="A602" s="2303"/>
      <c r="B602" s="2303"/>
      <c r="C602" s="2303"/>
      <c r="D602" s="2303"/>
      <c r="E602" s="2303"/>
      <c r="F602" s="2303"/>
      <c r="G602" s="2303"/>
      <c r="H602" s="2303"/>
      <c r="I602" s="2303"/>
      <c r="J602" s="2303"/>
    </row>
    <row r="603" spans="1:10" ht="15.75" customHeight="1">
      <c r="A603" s="2303"/>
      <c r="B603" s="2303"/>
      <c r="C603" s="2303"/>
      <c r="D603" s="2303"/>
      <c r="E603" s="2303"/>
      <c r="F603" s="2303"/>
      <c r="G603" s="2303"/>
      <c r="H603" s="2303"/>
      <c r="I603" s="2303"/>
      <c r="J603" s="2303"/>
    </row>
    <row r="604" spans="1:10" ht="15.75" customHeight="1">
      <c r="A604" s="2303"/>
      <c r="B604" s="2303"/>
      <c r="C604" s="2303"/>
      <c r="D604" s="2303"/>
      <c r="E604" s="2303"/>
      <c r="F604" s="2303"/>
      <c r="G604" s="2303"/>
      <c r="H604" s="2303"/>
      <c r="I604" s="2303"/>
      <c r="J604" s="2303"/>
    </row>
    <row r="605" spans="1:10" ht="15.75" customHeight="1">
      <c r="A605" s="2303"/>
      <c r="B605" s="2303"/>
      <c r="C605" s="2303"/>
      <c r="D605" s="2303"/>
      <c r="E605" s="2303"/>
      <c r="F605" s="2303"/>
      <c r="G605" s="2303"/>
      <c r="H605" s="2303"/>
      <c r="I605" s="2303"/>
      <c r="J605" s="2303"/>
    </row>
    <row r="606" spans="1:10" ht="15.75" customHeight="1">
      <c r="A606" s="2303"/>
      <c r="B606" s="2303"/>
      <c r="C606" s="2303"/>
      <c r="D606" s="2303"/>
      <c r="E606" s="2303"/>
      <c r="F606" s="2303"/>
      <c r="G606" s="2303"/>
      <c r="H606" s="2303"/>
      <c r="I606" s="2303"/>
      <c r="J606" s="2303"/>
    </row>
    <row r="607" spans="1:10" ht="15.75" customHeight="1">
      <c r="A607" s="2303"/>
      <c r="B607" s="2303"/>
      <c r="C607" s="2303"/>
      <c r="D607" s="2303"/>
      <c r="E607" s="2303"/>
      <c r="F607" s="2303"/>
      <c r="G607" s="2303"/>
      <c r="H607" s="2303"/>
      <c r="I607" s="2303"/>
      <c r="J607" s="2303"/>
    </row>
    <row r="608" spans="1:10" ht="15.75" customHeight="1">
      <c r="A608" s="2303"/>
      <c r="B608" s="2303"/>
      <c r="C608" s="2303"/>
      <c r="D608" s="2303"/>
      <c r="E608" s="2303"/>
      <c r="F608" s="2303"/>
      <c r="G608" s="2303"/>
      <c r="H608" s="2303"/>
      <c r="I608" s="2303"/>
      <c r="J608" s="2303"/>
    </row>
    <row r="609" spans="1:10" ht="15.75" customHeight="1">
      <c r="A609" s="2303"/>
      <c r="B609" s="2303"/>
      <c r="C609" s="2303"/>
      <c r="D609" s="2303"/>
      <c r="E609" s="2303"/>
      <c r="F609" s="2303"/>
      <c r="G609" s="2303"/>
      <c r="H609" s="2303"/>
      <c r="I609" s="2303"/>
      <c r="J609" s="2303"/>
    </row>
    <row r="610" spans="1:10" ht="15.75" customHeight="1">
      <c r="A610" s="2303"/>
      <c r="B610" s="2303"/>
      <c r="C610" s="2303"/>
      <c r="D610" s="2303"/>
      <c r="E610" s="2303"/>
      <c r="F610" s="2303"/>
      <c r="G610" s="2303"/>
      <c r="H610" s="2303"/>
      <c r="I610" s="2303"/>
      <c r="J610" s="2303"/>
    </row>
    <row r="611" spans="1:10" ht="15.75" customHeight="1">
      <c r="A611" s="2303"/>
      <c r="B611" s="2303"/>
      <c r="C611" s="2303"/>
      <c r="D611" s="2303"/>
      <c r="E611" s="2303"/>
      <c r="F611" s="2303"/>
      <c r="G611" s="2303"/>
      <c r="H611" s="2303"/>
      <c r="I611" s="2303"/>
      <c r="J611" s="2303"/>
    </row>
    <row r="612" spans="1:10" ht="15.75" customHeight="1">
      <c r="A612" s="2303"/>
      <c r="B612" s="2303"/>
      <c r="C612" s="2303"/>
      <c r="D612" s="2303"/>
      <c r="E612" s="2303"/>
      <c r="F612" s="2303"/>
      <c r="G612" s="2303"/>
      <c r="H612" s="2303"/>
      <c r="I612" s="2303"/>
      <c r="J612" s="2303"/>
    </row>
    <row r="613" spans="1:10" ht="15.75" customHeight="1">
      <c r="A613" s="2303"/>
      <c r="B613" s="2303"/>
      <c r="C613" s="2303"/>
      <c r="D613" s="2303"/>
      <c r="E613" s="2303"/>
      <c r="F613" s="2303"/>
      <c r="G613" s="2303"/>
      <c r="H613" s="2303"/>
      <c r="I613" s="2303"/>
      <c r="J613" s="2303"/>
    </row>
    <row r="614" spans="1:10" ht="15.75" customHeight="1">
      <c r="A614" s="2303"/>
      <c r="B614" s="2303"/>
      <c r="C614" s="2303"/>
      <c r="D614" s="2303"/>
      <c r="E614" s="2303"/>
      <c r="F614" s="2303"/>
      <c r="G614" s="2303"/>
      <c r="H614" s="2303"/>
      <c r="I614" s="2303"/>
      <c r="J614" s="2303"/>
    </row>
    <row r="615" spans="1:10" ht="15.75" customHeight="1">
      <c r="A615" s="2303"/>
      <c r="B615" s="2303"/>
      <c r="C615" s="2303"/>
      <c r="D615" s="2303"/>
      <c r="E615" s="2303"/>
      <c r="F615" s="2303"/>
      <c r="G615" s="2303"/>
      <c r="H615" s="2303"/>
      <c r="I615" s="2303"/>
      <c r="J615" s="2303"/>
    </row>
    <row r="616" spans="1:10" ht="15.75" customHeight="1">
      <c r="A616" s="2303"/>
      <c r="B616" s="2303"/>
      <c r="C616" s="2303"/>
      <c r="D616" s="2303"/>
      <c r="E616" s="2303"/>
      <c r="F616" s="2303"/>
      <c r="G616" s="2303"/>
      <c r="H616" s="2303"/>
      <c r="I616" s="2303"/>
      <c r="J616" s="2303"/>
    </row>
    <row r="617" spans="1:10" ht="15.75" customHeight="1">
      <c r="A617" s="2303"/>
      <c r="B617" s="2303"/>
      <c r="C617" s="2303"/>
      <c r="D617" s="2303"/>
      <c r="E617" s="2303"/>
      <c r="F617" s="2303"/>
      <c r="G617" s="2303"/>
      <c r="H617" s="2303"/>
      <c r="I617" s="2303"/>
      <c r="J617" s="2303"/>
    </row>
    <row r="618" spans="1:10" ht="15.75" customHeight="1">
      <c r="A618" s="2303"/>
      <c r="B618" s="2303"/>
      <c r="C618" s="2303"/>
      <c r="D618" s="2303"/>
      <c r="E618" s="2303"/>
      <c r="F618" s="2303"/>
      <c r="G618" s="2303"/>
      <c r="H618" s="2303"/>
      <c r="I618" s="2303"/>
      <c r="J618" s="2303"/>
    </row>
    <row r="619" spans="1:10" ht="15.75" customHeight="1">
      <c r="A619" s="2303"/>
      <c r="B619" s="2303"/>
      <c r="C619" s="2303"/>
      <c r="D619" s="2303"/>
      <c r="E619" s="2303"/>
      <c r="F619" s="2303"/>
      <c r="G619" s="2303"/>
      <c r="H619" s="2303"/>
      <c r="I619" s="2303"/>
      <c r="J619" s="2303"/>
    </row>
    <row r="620" spans="1:10" ht="15.75" customHeight="1">
      <c r="A620" s="2303"/>
      <c r="B620" s="2303"/>
      <c r="C620" s="2303"/>
      <c r="D620" s="2303"/>
      <c r="E620" s="2303"/>
      <c r="F620" s="2303"/>
      <c r="G620" s="2303"/>
      <c r="H620" s="2303"/>
      <c r="I620" s="2303"/>
      <c r="J620" s="2303"/>
    </row>
    <row r="621" spans="1:10" ht="15.75" customHeight="1">
      <c r="A621" s="2303"/>
      <c r="B621" s="2303"/>
      <c r="C621" s="2303"/>
      <c r="D621" s="2303"/>
      <c r="E621" s="2303"/>
      <c r="F621" s="2303"/>
      <c r="G621" s="2303"/>
      <c r="H621" s="2303"/>
      <c r="I621" s="2303"/>
      <c r="J621" s="2303"/>
    </row>
    <row r="622" spans="1:10" ht="15.75" customHeight="1">
      <c r="A622" s="2303"/>
      <c r="B622" s="2303"/>
      <c r="C622" s="2303"/>
      <c r="D622" s="2303"/>
      <c r="E622" s="2303"/>
      <c r="F622" s="2303"/>
      <c r="G622" s="2303"/>
      <c r="H622" s="2303"/>
      <c r="I622" s="2303"/>
      <c r="J622" s="2303"/>
    </row>
    <row r="623" spans="1:10" ht="15.75" customHeight="1">
      <c r="A623" s="2303"/>
      <c r="B623" s="2303"/>
      <c r="C623" s="2303"/>
      <c r="D623" s="2303"/>
      <c r="E623" s="2303"/>
      <c r="F623" s="2303"/>
      <c r="G623" s="2303"/>
      <c r="H623" s="2303"/>
      <c r="I623" s="2303"/>
      <c r="J623" s="2303"/>
    </row>
    <row r="624" spans="1:10" ht="15.75" customHeight="1">
      <c r="A624" s="2303"/>
      <c r="B624" s="2303"/>
      <c r="C624" s="2303"/>
      <c r="D624" s="2303"/>
      <c r="E624" s="2303"/>
      <c r="F624" s="2303"/>
      <c r="G624" s="2303"/>
      <c r="H624" s="2303"/>
      <c r="I624" s="2303"/>
      <c r="J624" s="2303"/>
    </row>
    <row r="625" spans="1:10" ht="15.75" customHeight="1">
      <c r="A625" s="2303"/>
      <c r="B625" s="2303"/>
      <c r="C625" s="2303"/>
      <c r="D625" s="2303"/>
      <c r="E625" s="2303"/>
      <c r="F625" s="2303"/>
      <c r="G625" s="2303"/>
      <c r="H625" s="2303"/>
      <c r="I625" s="2303"/>
      <c r="J625" s="2303"/>
    </row>
    <row r="626" spans="1:10" ht="15.75" customHeight="1">
      <c r="A626" s="2303"/>
      <c r="B626" s="2303"/>
      <c r="C626" s="2303"/>
      <c r="D626" s="2303"/>
      <c r="E626" s="2303"/>
      <c r="F626" s="2303"/>
      <c r="G626" s="2303"/>
      <c r="H626" s="2303"/>
      <c r="I626" s="2303"/>
      <c r="J626" s="2303"/>
    </row>
    <row r="627" spans="1:10" ht="15.75" customHeight="1">
      <c r="A627" s="2303"/>
      <c r="B627" s="2303"/>
      <c r="C627" s="2303"/>
      <c r="D627" s="2303"/>
      <c r="E627" s="2303"/>
      <c r="F627" s="2303"/>
      <c r="G627" s="2303"/>
      <c r="H627" s="2303"/>
      <c r="I627" s="2303"/>
      <c r="J627" s="2303"/>
    </row>
    <row r="628" spans="1:10" ht="15.75" customHeight="1">
      <c r="A628" s="2303"/>
      <c r="B628" s="2303"/>
      <c r="C628" s="2303"/>
      <c r="D628" s="2303"/>
      <c r="E628" s="2303"/>
      <c r="F628" s="2303"/>
      <c r="G628" s="2303"/>
      <c r="H628" s="2303"/>
      <c r="I628" s="2303"/>
      <c r="J628" s="2303"/>
    </row>
    <row r="629" spans="1:10" ht="15.75" customHeight="1">
      <c r="A629" s="2303"/>
      <c r="B629" s="2303"/>
      <c r="C629" s="2303"/>
      <c r="D629" s="2303"/>
      <c r="E629" s="2303"/>
      <c r="F629" s="2303"/>
      <c r="G629" s="2303"/>
      <c r="H629" s="2303"/>
      <c r="I629" s="2303"/>
      <c r="J629" s="2303"/>
    </row>
    <row r="630" spans="1:10" ht="15.75" customHeight="1">
      <c r="A630" s="2303"/>
      <c r="B630" s="2303"/>
      <c r="C630" s="2303"/>
      <c r="D630" s="2303"/>
      <c r="E630" s="2303"/>
      <c r="F630" s="2303"/>
      <c r="G630" s="2303"/>
      <c r="H630" s="2303"/>
      <c r="I630" s="2303"/>
      <c r="J630" s="2303"/>
    </row>
    <row r="631" spans="1:10" ht="15.75" customHeight="1">
      <c r="A631" s="2303"/>
      <c r="B631" s="2303"/>
      <c r="C631" s="2303"/>
      <c r="D631" s="2303"/>
      <c r="E631" s="2303"/>
      <c r="F631" s="2303"/>
      <c r="G631" s="2303"/>
      <c r="H631" s="2303"/>
      <c r="I631" s="2303"/>
      <c r="J631" s="2303"/>
    </row>
    <row r="632" spans="1:10" ht="15.75" customHeight="1">
      <c r="A632" s="2303"/>
      <c r="B632" s="2303"/>
      <c r="C632" s="2303"/>
      <c r="D632" s="2303"/>
      <c r="E632" s="2303"/>
      <c r="F632" s="2303"/>
      <c r="G632" s="2303"/>
      <c r="H632" s="2303"/>
      <c r="I632" s="2303"/>
      <c r="J632" s="2303"/>
    </row>
    <row r="633" spans="1:10" ht="15.75" customHeight="1">
      <c r="A633" s="2303"/>
      <c r="B633" s="2303"/>
      <c r="C633" s="2303"/>
      <c r="D633" s="2303"/>
      <c r="E633" s="2303"/>
      <c r="F633" s="2303"/>
      <c r="G633" s="2303"/>
      <c r="H633" s="2303"/>
      <c r="I633" s="2303"/>
      <c r="J633" s="2303"/>
    </row>
    <row r="634" spans="1:10" ht="15.75" customHeight="1">
      <c r="A634" s="2303"/>
      <c r="B634" s="2303"/>
      <c r="C634" s="2303"/>
      <c r="D634" s="2303"/>
      <c r="E634" s="2303"/>
      <c r="F634" s="2303"/>
      <c r="G634" s="2303"/>
      <c r="H634" s="2303"/>
      <c r="I634" s="2303"/>
      <c r="J634" s="2303"/>
    </row>
    <row r="635" spans="1:10" ht="15.75" customHeight="1">
      <c r="A635" s="2303"/>
      <c r="B635" s="2303"/>
      <c r="C635" s="2303"/>
      <c r="D635" s="2303"/>
      <c r="E635" s="2303"/>
      <c r="F635" s="2303"/>
      <c r="G635" s="2303"/>
      <c r="H635" s="2303"/>
      <c r="I635" s="2303"/>
      <c r="J635" s="2303"/>
    </row>
    <row r="636" spans="1:10" ht="15.75" customHeight="1">
      <c r="A636" s="2303"/>
      <c r="B636" s="2303"/>
      <c r="C636" s="2303"/>
      <c r="D636" s="2303"/>
      <c r="E636" s="2303"/>
      <c r="F636" s="2303"/>
      <c r="G636" s="2303"/>
      <c r="H636" s="2303"/>
      <c r="I636" s="2303"/>
      <c r="J636" s="2303"/>
    </row>
    <row r="637" spans="1:10" ht="15.75" customHeight="1">
      <c r="A637" s="2303"/>
      <c r="B637" s="2303"/>
      <c r="C637" s="2303"/>
      <c r="D637" s="2303"/>
      <c r="E637" s="2303"/>
      <c r="F637" s="2303"/>
      <c r="G637" s="2303"/>
      <c r="H637" s="2303"/>
      <c r="I637" s="2303"/>
      <c r="J637" s="2303"/>
    </row>
    <row r="638" spans="1:10" ht="15.75" customHeight="1">
      <c r="A638" s="2303"/>
      <c r="B638" s="2303"/>
      <c r="C638" s="2303"/>
      <c r="D638" s="2303"/>
      <c r="E638" s="2303"/>
      <c r="F638" s="2303"/>
      <c r="G638" s="2303"/>
      <c r="H638" s="2303"/>
      <c r="I638" s="2303"/>
      <c r="J638" s="2303"/>
    </row>
    <row r="639" spans="1:10" ht="15.75" customHeight="1">
      <c r="A639" s="2303"/>
      <c r="B639" s="2303"/>
      <c r="C639" s="2303"/>
      <c r="D639" s="2303"/>
      <c r="E639" s="2303"/>
      <c r="F639" s="2303"/>
      <c r="G639" s="2303"/>
      <c r="H639" s="2303"/>
      <c r="I639" s="2303"/>
      <c r="J639" s="2303"/>
    </row>
    <row r="640" spans="1:10" ht="15.75" customHeight="1">
      <c r="A640" s="2303"/>
      <c r="B640" s="2303"/>
      <c r="C640" s="2303"/>
      <c r="D640" s="2303"/>
      <c r="E640" s="2303"/>
      <c r="F640" s="2303"/>
      <c r="G640" s="2303"/>
      <c r="H640" s="2303"/>
      <c r="I640" s="2303"/>
      <c r="J640" s="2303"/>
    </row>
    <row r="641" spans="1:10" ht="15.75" customHeight="1">
      <c r="A641" s="2303"/>
      <c r="B641" s="2303"/>
      <c r="C641" s="2303"/>
      <c r="D641" s="2303"/>
      <c r="E641" s="2303"/>
      <c r="F641" s="2303"/>
      <c r="G641" s="2303"/>
      <c r="H641" s="2303"/>
      <c r="I641" s="2303"/>
      <c r="J641" s="2303"/>
    </row>
    <row r="642" spans="1:10" ht="15.75" customHeight="1">
      <c r="A642" s="2303"/>
      <c r="B642" s="2303"/>
      <c r="C642" s="2303"/>
      <c r="D642" s="2303"/>
      <c r="E642" s="2303"/>
      <c r="F642" s="2303"/>
      <c r="G642" s="2303"/>
      <c r="H642" s="2303"/>
      <c r="I642" s="2303"/>
      <c r="J642" s="2303"/>
    </row>
    <row r="643" spans="1:10" ht="15.75" customHeight="1">
      <c r="A643" s="2303"/>
      <c r="B643" s="2303"/>
      <c r="C643" s="2303"/>
      <c r="D643" s="2303"/>
      <c r="E643" s="2303"/>
      <c r="F643" s="2303"/>
      <c r="G643" s="2303"/>
      <c r="H643" s="2303"/>
      <c r="I643" s="2303"/>
      <c r="J643" s="2303"/>
    </row>
    <row r="644" spans="1:10" ht="15.75" customHeight="1">
      <c r="A644" s="2303"/>
      <c r="B644" s="2303"/>
      <c r="C644" s="2303"/>
      <c r="D644" s="2303"/>
      <c r="E644" s="2303"/>
      <c r="F644" s="2303"/>
      <c r="G644" s="2303"/>
      <c r="H644" s="2303"/>
      <c r="I644" s="2303"/>
      <c r="J644" s="2303"/>
    </row>
    <row r="645" spans="1:10" ht="15.75" customHeight="1">
      <c r="A645" s="2303"/>
      <c r="B645" s="2303"/>
      <c r="C645" s="2303"/>
      <c r="D645" s="2303"/>
      <c r="E645" s="2303"/>
      <c r="F645" s="2303"/>
      <c r="G645" s="2303"/>
      <c r="H645" s="2303"/>
      <c r="I645" s="2303"/>
      <c r="J645" s="2303"/>
    </row>
    <row r="646" spans="1:10" ht="15.75" customHeight="1">
      <c r="A646" s="2303"/>
      <c r="B646" s="2303"/>
      <c r="C646" s="2303"/>
      <c r="D646" s="2303"/>
      <c r="E646" s="2303"/>
      <c r="F646" s="2303"/>
      <c r="G646" s="2303"/>
      <c r="H646" s="2303"/>
      <c r="I646" s="2303"/>
      <c r="J646" s="2303"/>
    </row>
    <row r="647" spans="1:10" ht="15.75" customHeight="1">
      <c r="A647" s="2303"/>
      <c r="B647" s="2303"/>
      <c r="C647" s="2303"/>
      <c r="D647" s="2303"/>
      <c r="E647" s="2303"/>
      <c r="F647" s="2303"/>
      <c r="G647" s="2303"/>
      <c r="H647" s="2303"/>
      <c r="I647" s="2303"/>
      <c r="J647" s="2303"/>
    </row>
    <row r="648" spans="1:10" ht="15.75" customHeight="1">
      <c r="A648" s="2303"/>
      <c r="B648" s="2303"/>
      <c r="C648" s="2303"/>
      <c r="D648" s="2303"/>
      <c r="E648" s="2303"/>
      <c r="F648" s="2303"/>
      <c r="G648" s="2303"/>
      <c r="H648" s="2303"/>
      <c r="I648" s="2303"/>
      <c r="J648" s="2303"/>
    </row>
    <row r="649" spans="1:10" ht="15.75" customHeight="1">
      <c r="A649" s="2303"/>
      <c r="B649" s="2303"/>
      <c r="C649" s="2303"/>
      <c r="D649" s="2303"/>
      <c r="E649" s="2303"/>
      <c r="F649" s="2303"/>
      <c r="G649" s="2303"/>
      <c r="H649" s="2303"/>
      <c r="I649" s="2303"/>
      <c r="J649" s="2303"/>
    </row>
    <row r="650" spans="1:10" ht="15.75" customHeight="1">
      <c r="A650" s="2303"/>
      <c r="B650" s="2303"/>
      <c r="C650" s="2303"/>
      <c r="D650" s="2303"/>
      <c r="E650" s="2303"/>
      <c r="F650" s="2303"/>
      <c r="G650" s="2303"/>
      <c r="H650" s="2303"/>
      <c r="I650" s="2303"/>
      <c r="J650" s="2303"/>
    </row>
    <row r="651" spans="1:10" ht="15.75" customHeight="1">
      <c r="A651" s="2303"/>
      <c r="B651" s="2303"/>
      <c r="C651" s="2303"/>
      <c r="D651" s="2303"/>
      <c r="E651" s="2303"/>
      <c r="F651" s="2303"/>
      <c r="G651" s="2303"/>
      <c r="H651" s="2303"/>
      <c r="I651" s="2303"/>
      <c r="J651" s="2303"/>
    </row>
    <row r="652" spans="1:10" ht="15.75" customHeight="1">
      <c r="A652" s="2303"/>
      <c r="B652" s="2303"/>
      <c r="C652" s="2303"/>
      <c r="D652" s="2303"/>
      <c r="E652" s="2303"/>
      <c r="F652" s="2303"/>
      <c r="G652" s="2303"/>
      <c r="H652" s="2303"/>
      <c r="I652" s="2303"/>
      <c r="J652" s="2303"/>
    </row>
    <row r="653" spans="1:10" ht="15.75" customHeight="1">
      <c r="A653" s="2303"/>
      <c r="B653" s="2303"/>
      <c r="C653" s="2303"/>
      <c r="D653" s="2303"/>
      <c r="E653" s="2303"/>
      <c r="F653" s="2303"/>
      <c r="G653" s="2303"/>
      <c r="H653" s="2303"/>
      <c r="I653" s="2303"/>
      <c r="J653" s="2303"/>
    </row>
    <row r="654" spans="1:10" ht="15.75" customHeight="1">
      <c r="A654" s="2303"/>
      <c r="B654" s="2303"/>
      <c r="C654" s="2303"/>
      <c r="D654" s="2303"/>
      <c r="E654" s="2303"/>
      <c r="F654" s="2303"/>
      <c r="G654" s="2303"/>
      <c r="H654" s="2303"/>
      <c r="I654" s="2303"/>
      <c r="J654" s="2303"/>
    </row>
    <row r="655" spans="1:10" ht="15.75" customHeight="1">
      <c r="A655" s="2303"/>
      <c r="B655" s="2303"/>
      <c r="C655" s="2303"/>
      <c r="D655" s="2303"/>
      <c r="E655" s="2303"/>
      <c r="F655" s="2303"/>
      <c r="G655" s="2303"/>
      <c r="H655" s="2303"/>
      <c r="I655" s="2303"/>
      <c r="J655" s="2303"/>
    </row>
    <row r="656" spans="1:10" ht="15.75" customHeight="1">
      <c r="A656" s="2303"/>
      <c r="B656" s="2303"/>
      <c r="C656" s="2303"/>
      <c r="D656" s="2303"/>
      <c r="E656" s="2303"/>
      <c r="F656" s="2303"/>
      <c r="G656" s="2303"/>
      <c r="H656" s="2303"/>
      <c r="I656" s="2303"/>
      <c r="J656" s="2303"/>
    </row>
    <row r="657" spans="1:10" ht="15.75" customHeight="1">
      <c r="A657" s="2303"/>
      <c r="B657" s="2303"/>
      <c r="C657" s="2303"/>
      <c r="D657" s="2303"/>
      <c r="E657" s="2303"/>
      <c r="F657" s="2303"/>
      <c r="G657" s="2303"/>
      <c r="H657" s="2303"/>
      <c r="I657" s="2303"/>
      <c r="J657" s="2303"/>
    </row>
    <row r="658" spans="1:10" ht="15.75" customHeight="1">
      <c r="A658" s="2303"/>
      <c r="B658" s="2303"/>
      <c r="C658" s="2303"/>
      <c r="D658" s="2303"/>
      <c r="E658" s="2303"/>
      <c r="F658" s="2303"/>
      <c r="G658" s="2303"/>
      <c r="H658" s="2303"/>
      <c r="I658" s="2303"/>
      <c r="J658" s="2303"/>
    </row>
    <row r="659" spans="1:10" ht="15.75" customHeight="1">
      <c r="A659" s="2303"/>
      <c r="B659" s="2303"/>
      <c r="C659" s="2303"/>
      <c r="D659" s="2303"/>
      <c r="E659" s="2303"/>
      <c r="F659" s="2303"/>
      <c r="G659" s="2303"/>
      <c r="H659" s="2303"/>
      <c r="I659" s="2303"/>
      <c r="J659" s="2303"/>
    </row>
    <row r="660" spans="1:10" ht="15.75" customHeight="1">
      <c r="A660" s="2303"/>
      <c r="B660" s="2303"/>
      <c r="C660" s="2303"/>
      <c r="D660" s="2303"/>
      <c r="E660" s="2303"/>
      <c r="F660" s="2303"/>
      <c r="G660" s="2303"/>
      <c r="H660" s="2303"/>
      <c r="I660" s="2303"/>
      <c r="J660" s="2303"/>
    </row>
    <row r="661" spans="1:10" ht="15.75" customHeight="1">
      <c r="A661" s="2303"/>
      <c r="B661" s="2303"/>
      <c r="C661" s="2303"/>
      <c r="D661" s="2303"/>
      <c r="E661" s="2303"/>
      <c r="F661" s="2303"/>
      <c r="G661" s="2303"/>
      <c r="H661" s="2303"/>
      <c r="I661" s="2303"/>
      <c r="J661" s="2303"/>
    </row>
    <row r="662" spans="1:10" ht="15.75" customHeight="1">
      <c r="A662" s="2303"/>
      <c r="B662" s="2303"/>
      <c r="C662" s="2303"/>
      <c r="D662" s="2303"/>
      <c r="E662" s="2303"/>
      <c r="F662" s="2303"/>
      <c r="G662" s="2303"/>
      <c r="H662" s="2303"/>
      <c r="I662" s="2303"/>
      <c r="J662" s="2303"/>
    </row>
    <row r="663" spans="1:10" ht="15.75" customHeight="1">
      <c r="A663" s="2303"/>
      <c r="B663" s="2303"/>
      <c r="C663" s="2303"/>
      <c r="D663" s="2303"/>
      <c r="E663" s="2303"/>
      <c r="F663" s="2303"/>
      <c r="G663" s="2303"/>
      <c r="H663" s="2303"/>
      <c r="I663" s="2303"/>
      <c r="J663" s="2303"/>
    </row>
    <row r="664" spans="1:10" ht="15.75" customHeight="1">
      <c r="A664" s="2303"/>
      <c r="B664" s="2303"/>
      <c r="C664" s="2303"/>
      <c r="D664" s="2303"/>
      <c r="E664" s="2303"/>
      <c r="F664" s="2303"/>
      <c r="G664" s="2303"/>
      <c r="H664" s="2303"/>
      <c r="I664" s="2303"/>
      <c r="J664" s="2303"/>
    </row>
    <row r="665" spans="1:10" ht="15.75" customHeight="1">
      <c r="A665" s="2303"/>
      <c r="B665" s="2303"/>
      <c r="C665" s="2303"/>
      <c r="D665" s="2303"/>
      <c r="E665" s="2303"/>
      <c r="F665" s="2303"/>
      <c r="G665" s="2303"/>
      <c r="H665" s="2303"/>
      <c r="I665" s="2303"/>
      <c r="J665" s="2303"/>
    </row>
    <row r="666" spans="1:10" ht="15.75" customHeight="1">
      <c r="A666" s="2303"/>
      <c r="B666" s="2303"/>
      <c r="C666" s="2303"/>
      <c r="D666" s="2303"/>
      <c r="E666" s="2303"/>
      <c r="F666" s="2303"/>
      <c r="G666" s="2303"/>
      <c r="H666" s="2303"/>
      <c r="I666" s="2303"/>
      <c r="J666" s="2303"/>
    </row>
    <row r="667" spans="1:10" ht="15.75" customHeight="1">
      <c r="A667" s="2303"/>
      <c r="B667" s="2303"/>
      <c r="C667" s="2303"/>
      <c r="D667" s="2303"/>
      <c r="E667" s="2303"/>
      <c r="F667" s="2303"/>
      <c r="G667" s="2303"/>
      <c r="H667" s="2303"/>
      <c r="I667" s="2303"/>
      <c r="J667" s="2303"/>
    </row>
    <row r="668" spans="1:10" ht="15.75" customHeight="1">
      <c r="A668" s="2303"/>
      <c r="B668" s="2303"/>
      <c r="C668" s="2303"/>
      <c r="D668" s="2303"/>
      <c r="E668" s="2303"/>
      <c r="F668" s="2303"/>
      <c r="G668" s="2303"/>
      <c r="H668" s="2303"/>
      <c r="I668" s="2303"/>
      <c r="J668" s="2303"/>
    </row>
    <row r="669" spans="1:10" ht="15.75" customHeight="1">
      <c r="A669" s="2303"/>
      <c r="B669" s="2303"/>
      <c r="C669" s="2303"/>
      <c r="D669" s="2303"/>
      <c r="E669" s="2303"/>
      <c r="F669" s="2303"/>
      <c r="G669" s="2303"/>
      <c r="H669" s="2303"/>
      <c r="I669" s="2303"/>
      <c r="J669" s="2303"/>
    </row>
    <row r="670" spans="1:10" ht="15.75" customHeight="1">
      <c r="A670" s="2303"/>
      <c r="B670" s="2303"/>
      <c r="C670" s="2303"/>
      <c r="D670" s="2303"/>
      <c r="E670" s="2303"/>
      <c r="F670" s="2303"/>
      <c r="G670" s="2303"/>
      <c r="H670" s="2303"/>
      <c r="I670" s="2303"/>
      <c r="J670" s="2303"/>
    </row>
    <row r="671" spans="1:10" ht="15.75" customHeight="1">
      <c r="A671" s="2303"/>
      <c r="B671" s="2303"/>
      <c r="C671" s="2303"/>
      <c r="D671" s="2303"/>
      <c r="E671" s="2303"/>
      <c r="F671" s="2303"/>
      <c r="G671" s="2303"/>
      <c r="H671" s="2303"/>
      <c r="I671" s="2303"/>
      <c r="J671" s="2303"/>
    </row>
    <row r="672" spans="1:10" ht="15.75" customHeight="1">
      <c r="A672" s="2303"/>
      <c r="B672" s="2303"/>
      <c r="C672" s="2303"/>
      <c r="D672" s="2303"/>
      <c r="E672" s="2303"/>
      <c r="F672" s="2303"/>
      <c r="G672" s="2303"/>
      <c r="H672" s="2303"/>
      <c r="I672" s="2303"/>
      <c r="J672" s="2303"/>
    </row>
    <row r="673" spans="1:10" ht="15.75" customHeight="1">
      <c r="A673" s="2303"/>
      <c r="B673" s="2303"/>
      <c r="C673" s="2303"/>
      <c r="D673" s="2303"/>
      <c r="E673" s="2303"/>
      <c r="F673" s="2303"/>
      <c r="G673" s="2303"/>
      <c r="H673" s="2303"/>
      <c r="I673" s="2303"/>
      <c r="J673" s="2303"/>
    </row>
    <row r="674" spans="1:10" ht="15.75" customHeight="1">
      <c r="A674" s="2303"/>
      <c r="B674" s="2303"/>
      <c r="C674" s="2303"/>
      <c r="D674" s="2303"/>
      <c r="E674" s="2303"/>
      <c r="F674" s="2303"/>
      <c r="G674" s="2303"/>
      <c r="H674" s="2303"/>
      <c r="I674" s="2303"/>
      <c r="J674" s="2303"/>
    </row>
    <row r="675" spans="1:10" ht="15.75" customHeight="1">
      <c r="A675" s="2303"/>
      <c r="B675" s="2303"/>
      <c r="C675" s="2303"/>
      <c r="D675" s="2303"/>
      <c r="E675" s="2303"/>
      <c r="F675" s="2303"/>
      <c r="G675" s="2303"/>
      <c r="H675" s="2303"/>
      <c r="I675" s="2303"/>
      <c r="J675" s="2303"/>
    </row>
    <row r="676" spans="1:10" ht="15.75" customHeight="1">
      <c r="A676" s="2303"/>
      <c r="B676" s="2303"/>
      <c r="C676" s="2303"/>
      <c r="D676" s="2303"/>
      <c r="E676" s="2303"/>
      <c r="F676" s="2303"/>
      <c r="G676" s="2303"/>
      <c r="H676" s="2303"/>
      <c r="I676" s="2303"/>
      <c r="J676" s="2303"/>
    </row>
    <row r="677" spans="1:10" ht="15.75" customHeight="1">
      <c r="A677" s="2303"/>
      <c r="B677" s="2303"/>
      <c r="C677" s="2303"/>
      <c r="D677" s="2303"/>
      <c r="E677" s="2303"/>
      <c r="F677" s="2303"/>
      <c r="G677" s="2303"/>
      <c r="H677" s="2303"/>
      <c r="I677" s="2303"/>
      <c r="J677" s="2303"/>
    </row>
    <row r="678" spans="1:10" ht="15.75" customHeight="1">
      <c r="A678" s="2303"/>
      <c r="B678" s="2303"/>
      <c r="C678" s="2303"/>
      <c r="D678" s="2303"/>
      <c r="E678" s="2303"/>
      <c r="F678" s="2303"/>
      <c r="G678" s="2303"/>
      <c r="H678" s="2303"/>
      <c r="I678" s="2303"/>
      <c r="J678" s="2303"/>
    </row>
    <row r="679" spans="1:10" ht="15.75" customHeight="1">
      <c r="A679" s="2303"/>
      <c r="B679" s="2303"/>
      <c r="C679" s="2303"/>
      <c r="D679" s="2303"/>
      <c r="E679" s="2303"/>
      <c r="F679" s="2303"/>
      <c r="G679" s="2303"/>
      <c r="H679" s="2303"/>
      <c r="I679" s="2303"/>
      <c r="J679" s="2303"/>
    </row>
    <row r="680" spans="1:10" ht="15.75" customHeight="1">
      <c r="A680" s="2303"/>
      <c r="B680" s="2303"/>
      <c r="C680" s="2303"/>
      <c r="D680" s="2303"/>
      <c r="E680" s="2303"/>
      <c r="F680" s="2303"/>
      <c r="G680" s="2303"/>
      <c r="H680" s="2303"/>
      <c r="I680" s="2303"/>
      <c r="J680" s="2303"/>
    </row>
    <row r="681" spans="1:10" ht="15.75" customHeight="1">
      <c r="A681" s="2303"/>
      <c r="B681" s="2303"/>
      <c r="C681" s="2303"/>
      <c r="D681" s="2303"/>
      <c r="E681" s="2303"/>
      <c r="F681" s="2303"/>
      <c r="G681" s="2303"/>
      <c r="H681" s="2303"/>
      <c r="I681" s="2303"/>
      <c r="J681" s="2303"/>
    </row>
    <row r="682" spans="1:10" ht="15.75" customHeight="1">
      <c r="A682" s="2303"/>
      <c r="B682" s="2303"/>
      <c r="C682" s="2303"/>
      <c r="D682" s="2303"/>
      <c r="E682" s="2303"/>
      <c r="F682" s="2303"/>
      <c r="G682" s="2303"/>
      <c r="H682" s="2303"/>
      <c r="I682" s="2303"/>
      <c r="J682" s="2303"/>
    </row>
    <row r="683" spans="1:10" ht="15.75" customHeight="1">
      <c r="A683" s="2303"/>
      <c r="B683" s="2303"/>
      <c r="C683" s="2303"/>
      <c r="D683" s="2303"/>
      <c r="E683" s="2303"/>
      <c r="F683" s="2303"/>
      <c r="G683" s="2303"/>
      <c r="H683" s="2303"/>
      <c r="I683" s="2303"/>
      <c r="J683" s="2303"/>
    </row>
    <row r="684" spans="1:10" ht="15.75" customHeight="1">
      <c r="A684" s="2303"/>
      <c r="B684" s="2303"/>
      <c r="C684" s="2303"/>
      <c r="D684" s="2303"/>
      <c r="E684" s="2303"/>
      <c r="F684" s="2303"/>
      <c r="G684" s="2303"/>
      <c r="H684" s="2303"/>
      <c r="I684" s="2303"/>
      <c r="J684" s="2303"/>
    </row>
    <row r="685" spans="1:10" ht="15.75" customHeight="1">
      <c r="A685" s="2303"/>
      <c r="B685" s="2303"/>
      <c r="C685" s="2303"/>
      <c r="D685" s="2303"/>
      <c r="E685" s="2303"/>
      <c r="F685" s="2303"/>
      <c r="G685" s="2303"/>
      <c r="H685" s="2303"/>
      <c r="I685" s="2303"/>
      <c r="J685" s="2303"/>
    </row>
    <row r="686" spans="1:10" ht="15.75" customHeight="1">
      <c r="A686" s="2303"/>
      <c r="B686" s="2303"/>
      <c r="C686" s="2303"/>
      <c r="D686" s="2303"/>
      <c r="E686" s="2303"/>
      <c r="F686" s="2303"/>
      <c r="G686" s="2303"/>
      <c r="H686" s="2303"/>
      <c r="I686" s="2303"/>
      <c r="J686" s="2303"/>
    </row>
    <row r="687" spans="1:10" ht="15.75" customHeight="1">
      <c r="A687" s="2303"/>
      <c r="B687" s="2303"/>
      <c r="C687" s="2303"/>
      <c r="D687" s="2303"/>
      <c r="E687" s="2303"/>
      <c r="F687" s="2303"/>
      <c r="G687" s="2303"/>
      <c r="H687" s="2303"/>
      <c r="I687" s="2303"/>
      <c r="J687" s="2303"/>
    </row>
    <row r="688" spans="1:10" ht="15.75" customHeight="1">
      <c r="A688" s="2303"/>
      <c r="B688" s="2303"/>
      <c r="C688" s="2303"/>
      <c r="D688" s="2303"/>
      <c r="E688" s="2303"/>
      <c r="F688" s="2303"/>
      <c r="G688" s="2303"/>
      <c r="H688" s="2303"/>
      <c r="I688" s="2303"/>
      <c r="J688" s="2303"/>
    </row>
    <row r="689" spans="1:10" ht="15.75" customHeight="1">
      <c r="A689" s="2303"/>
      <c r="B689" s="2303"/>
      <c r="C689" s="2303"/>
      <c r="D689" s="2303"/>
      <c r="E689" s="2303"/>
      <c r="F689" s="2303"/>
      <c r="G689" s="2303"/>
      <c r="H689" s="2303"/>
      <c r="I689" s="2303"/>
      <c r="J689" s="2303"/>
    </row>
    <row r="690" spans="1:10" ht="15.75" customHeight="1">
      <c r="A690" s="2303"/>
      <c r="B690" s="2303"/>
      <c r="C690" s="2303"/>
      <c r="D690" s="2303"/>
      <c r="E690" s="2303"/>
      <c r="F690" s="2303"/>
      <c r="G690" s="2303"/>
      <c r="H690" s="2303"/>
      <c r="I690" s="2303"/>
      <c r="J690" s="2303"/>
    </row>
    <row r="691" spans="1:10" ht="15.75" customHeight="1">
      <c r="A691" s="2303"/>
      <c r="B691" s="2303"/>
      <c r="C691" s="2303"/>
      <c r="D691" s="2303"/>
      <c r="E691" s="2303"/>
      <c r="F691" s="2303"/>
      <c r="G691" s="2303"/>
      <c r="H691" s="2303"/>
      <c r="I691" s="2303"/>
      <c r="J691" s="2303"/>
    </row>
    <row r="692" spans="1:10" ht="15.75" customHeight="1">
      <c r="A692" s="2303"/>
      <c r="B692" s="2303"/>
      <c r="C692" s="2303"/>
      <c r="D692" s="2303"/>
      <c r="E692" s="2303"/>
      <c r="F692" s="2303"/>
      <c r="G692" s="2303"/>
      <c r="H692" s="2303"/>
      <c r="I692" s="2303"/>
      <c r="J692" s="2303"/>
    </row>
    <row r="693" spans="1:10" ht="15.75" customHeight="1">
      <c r="A693" s="2303"/>
      <c r="B693" s="2303"/>
      <c r="C693" s="2303"/>
      <c r="D693" s="2303"/>
      <c r="E693" s="2303"/>
      <c r="F693" s="2303"/>
      <c r="G693" s="2303"/>
      <c r="H693" s="2303"/>
      <c r="I693" s="2303"/>
      <c r="J693" s="2303"/>
    </row>
    <row r="694" spans="1:10" ht="15.75" customHeight="1">
      <c r="A694" s="2303"/>
      <c r="B694" s="2303"/>
      <c r="C694" s="2303"/>
      <c r="D694" s="2303"/>
      <c r="E694" s="2303"/>
      <c r="F694" s="2303"/>
      <c r="G694" s="2303"/>
      <c r="H694" s="2303"/>
      <c r="I694" s="2303"/>
      <c r="J694" s="2303"/>
    </row>
    <row r="695" spans="1:10" ht="15.75" customHeight="1">
      <c r="A695" s="2303"/>
      <c r="B695" s="2303"/>
      <c r="C695" s="2303"/>
      <c r="D695" s="2303"/>
      <c r="E695" s="2303"/>
      <c r="F695" s="2303"/>
      <c r="G695" s="2303"/>
      <c r="H695" s="2303"/>
      <c r="I695" s="2303"/>
      <c r="J695" s="2303"/>
    </row>
    <row r="696" spans="1:10" ht="15.75" customHeight="1">
      <c r="A696" s="2303"/>
      <c r="B696" s="2303"/>
      <c r="C696" s="2303"/>
      <c r="D696" s="2303"/>
      <c r="E696" s="2303"/>
      <c r="F696" s="2303"/>
      <c r="G696" s="2303"/>
      <c r="H696" s="2303"/>
      <c r="I696" s="2303"/>
      <c r="J696" s="2303"/>
    </row>
    <row r="697" spans="1:10" ht="15.75" customHeight="1">
      <c r="A697" s="2303"/>
      <c r="B697" s="2303"/>
      <c r="C697" s="2303"/>
      <c r="D697" s="2303"/>
      <c r="E697" s="2303"/>
      <c r="F697" s="2303"/>
      <c r="G697" s="2303"/>
      <c r="H697" s="2303"/>
      <c r="I697" s="2303"/>
      <c r="J697" s="2303"/>
    </row>
    <row r="698" spans="1:10" ht="15.75" customHeight="1">
      <c r="A698" s="2303"/>
      <c r="B698" s="2303"/>
      <c r="C698" s="2303"/>
      <c r="D698" s="2303"/>
      <c r="E698" s="2303"/>
      <c r="F698" s="2303"/>
      <c r="G698" s="2303"/>
      <c r="H698" s="2303"/>
      <c r="I698" s="2303"/>
      <c r="J698" s="2303"/>
    </row>
    <row r="699" spans="1:10" ht="15.75" customHeight="1">
      <c r="A699" s="2303"/>
      <c r="B699" s="2303"/>
      <c r="C699" s="2303"/>
      <c r="D699" s="2303"/>
      <c r="E699" s="2303"/>
      <c r="F699" s="2303"/>
      <c r="G699" s="2303"/>
      <c r="H699" s="2303"/>
      <c r="I699" s="2303"/>
      <c r="J699" s="2303"/>
    </row>
    <row r="700" spans="1:10" ht="15.75" customHeight="1">
      <c r="A700" s="2303"/>
      <c r="B700" s="2303"/>
      <c r="C700" s="2303"/>
      <c r="D700" s="2303"/>
      <c r="E700" s="2303"/>
      <c r="F700" s="2303"/>
      <c r="G700" s="2303"/>
      <c r="H700" s="2303"/>
      <c r="I700" s="2303"/>
      <c r="J700" s="2303"/>
    </row>
    <row r="701" spans="1:10" ht="15.75" customHeight="1">
      <c r="A701" s="2303"/>
      <c r="B701" s="2303"/>
      <c r="C701" s="2303"/>
      <c r="D701" s="2303"/>
      <c r="E701" s="2303"/>
      <c r="F701" s="2303"/>
      <c r="G701" s="2303"/>
      <c r="H701" s="2303"/>
      <c r="I701" s="2303"/>
      <c r="J701" s="2303"/>
    </row>
    <row r="702" spans="1:10" ht="15.75" customHeight="1">
      <c r="A702" s="2303"/>
      <c r="B702" s="2303"/>
      <c r="C702" s="2303"/>
      <c r="D702" s="2303"/>
      <c r="E702" s="2303"/>
      <c r="F702" s="2303"/>
      <c r="G702" s="2303"/>
      <c r="H702" s="2303"/>
      <c r="I702" s="2303"/>
      <c r="J702" s="2303"/>
    </row>
    <row r="703" spans="1:10" ht="15.75" customHeight="1">
      <c r="A703" s="2303"/>
      <c r="B703" s="2303"/>
      <c r="C703" s="2303"/>
      <c r="D703" s="2303"/>
      <c r="E703" s="2303"/>
      <c r="F703" s="2303"/>
      <c r="G703" s="2303"/>
      <c r="H703" s="2303"/>
      <c r="I703" s="2303"/>
      <c r="J703" s="2303"/>
    </row>
    <row r="704" spans="1:10" ht="15.75" customHeight="1">
      <c r="A704" s="2303"/>
      <c r="B704" s="2303"/>
      <c r="C704" s="2303"/>
      <c r="D704" s="2303"/>
      <c r="E704" s="2303"/>
      <c r="F704" s="2303"/>
      <c r="G704" s="2303"/>
      <c r="H704" s="2303"/>
      <c r="I704" s="2303"/>
      <c r="J704" s="2303"/>
    </row>
    <row r="705" spans="1:10" ht="15.75" customHeight="1">
      <c r="A705" s="2303"/>
      <c r="B705" s="2303"/>
      <c r="C705" s="2303"/>
      <c r="D705" s="2303"/>
      <c r="E705" s="2303"/>
      <c r="F705" s="2303"/>
      <c r="G705" s="2303"/>
      <c r="H705" s="2303"/>
      <c r="I705" s="2303"/>
      <c r="J705" s="2303"/>
    </row>
    <row r="706" spans="1:10" ht="15.75" customHeight="1">
      <c r="A706" s="2303"/>
      <c r="B706" s="2303"/>
      <c r="C706" s="2303"/>
      <c r="D706" s="2303"/>
      <c r="E706" s="2303"/>
      <c r="F706" s="2303"/>
      <c r="G706" s="2303"/>
      <c r="H706" s="2303"/>
      <c r="I706" s="2303"/>
      <c r="J706" s="2303"/>
    </row>
    <row r="707" spans="1:10" ht="15.75" customHeight="1">
      <c r="A707" s="2303"/>
      <c r="B707" s="2303"/>
      <c r="C707" s="2303"/>
      <c r="D707" s="2303"/>
      <c r="E707" s="2303"/>
      <c r="F707" s="2303"/>
      <c r="G707" s="2303"/>
      <c r="H707" s="2303"/>
      <c r="I707" s="2303"/>
      <c r="J707" s="2303"/>
    </row>
    <row r="708" spans="1:10" ht="15.75" customHeight="1">
      <c r="A708" s="2303"/>
      <c r="B708" s="2303"/>
      <c r="C708" s="2303"/>
      <c r="D708" s="2303"/>
      <c r="E708" s="2303"/>
      <c r="F708" s="2303"/>
      <c r="G708" s="2303"/>
      <c r="H708" s="2303"/>
      <c r="I708" s="2303"/>
      <c r="J708" s="2303"/>
    </row>
    <row r="709" spans="1:10" ht="15.75" customHeight="1">
      <c r="A709" s="2303"/>
      <c r="B709" s="2303"/>
      <c r="C709" s="2303"/>
      <c r="D709" s="2303"/>
      <c r="E709" s="2303"/>
      <c r="F709" s="2303"/>
      <c r="G709" s="2303"/>
      <c r="H709" s="2303"/>
      <c r="I709" s="2303"/>
      <c r="J709" s="2303"/>
    </row>
    <row r="710" spans="1:10" ht="15.75" customHeight="1">
      <c r="A710" s="2303"/>
      <c r="B710" s="2303"/>
      <c r="C710" s="2303"/>
      <c r="D710" s="2303"/>
      <c r="E710" s="2303"/>
      <c r="F710" s="2303"/>
      <c r="G710" s="2303"/>
      <c r="H710" s="2303"/>
      <c r="I710" s="2303"/>
      <c r="J710" s="2303"/>
    </row>
    <row r="711" spans="1:10" ht="15.75" customHeight="1">
      <c r="A711" s="2303"/>
      <c r="B711" s="2303"/>
      <c r="C711" s="2303"/>
      <c r="D711" s="2303"/>
      <c r="E711" s="2303"/>
      <c r="F711" s="2303"/>
      <c r="G711" s="2303"/>
      <c r="H711" s="2303"/>
      <c r="I711" s="2303"/>
      <c r="J711" s="2303"/>
    </row>
    <row r="712" spans="1:10" ht="15.75" customHeight="1">
      <c r="A712" s="2303"/>
      <c r="B712" s="2303"/>
      <c r="C712" s="2303"/>
      <c r="D712" s="2303"/>
      <c r="E712" s="2303"/>
      <c r="F712" s="2303"/>
      <c r="G712" s="2303"/>
      <c r="H712" s="2303"/>
      <c r="I712" s="2303"/>
      <c r="J712" s="2303"/>
    </row>
    <row r="713" spans="1:10" ht="15.75" customHeight="1">
      <c r="A713" s="2303"/>
      <c r="B713" s="2303"/>
      <c r="C713" s="2303"/>
      <c r="D713" s="2303"/>
      <c r="E713" s="2303"/>
      <c r="F713" s="2303"/>
      <c r="G713" s="2303"/>
      <c r="H713" s="2303"/>
      <c r="I713" s="2303"/>
      <c r="J713" s="2303"/>
    </row>
    <row r="714" spans="1:10" ht="15.75" customHeight="1">
      <c r="A714" s="2303"/>
      <c r="B714" s="2303"/>
      <c r="C714" s="2303"/>
      <c r="D714" s="2303"/>
      <c r="E714" s="2303"/>
      <c r="F714" s="2303"/>
      <c r="G714" s="2303"/>
      <c r="H714" s="2303"/>
      <c r="I714" s="2303"/>
      <c r="J714" s="2303"/>
    </row>
    <row r="715" spans="1:10" ht="15.75" customHeight="1">
      <c r="A715" s="2303"/>
      <c r="B715" s="2303"/>
      <c r="C715" s="2303"/>
      <c r="D715" s="2303"/>
      <c r="E715" s="2303"/>
      <c r="F715" s="2303"/>
      <c r="G715" s="2303"/>
      <c r="H715" s="2303"/>
      <c r="I715" s="2303"/>
      <c r="J715" s="2303"/>
    </row>
    <row r="716" spans="1:10" ht="15.75" customHeight="1">
      <c r="A716" s="2303"/>
      <c r="B716" s="2303"/>
      <c r="C716" s="2303"/>
      <c r="D716" s="2303"/>
      <c r="E716" s="2303"/>
      <c r="F716" s="2303"/>
      <c r="G716" s="2303"/>
      <c r="H716" s="2303"/>
      <c r="I716" s="2303"/>
      <c r="J716" s="2303"/>
    </row>
    <row r="717" spans="1:10" ht="15.75" customHeight="1">
      <c r="A717" s="2303"/>
      <c r="B717" s="2303"/>
      <c r="C717" s="2303"/>
      <c r="D717" s="2303"/>
      <c r="E717" s="2303"/>
      <c r="F717" s="2303"/>
      <c r="G717" s="2303"/>
      <c r="H717" s="2303"/>
      <c r="I717" s="2303"/>
      <c r="J717" s="2303"/>
    </row>
    <row r="718" spans="1:10" ht="15.75" customHeight="1">
      <c r="A718" s="2303"/>
      <c r="B718" s="2303"/>
      <c r="C718" s="2303"/>
      <c r="D718" s="2303"/>
      <c r="E718" s="2303"/>
      <c r="F718" s="2303"/>
      <c r="G718" s="2303"/>
      <c r="H718" s="2303"/>
      <c r="I718" s="2303"/>
      <c r="J718" s="2303"/>
    </row>
    <row r="719" spans="1:10" ht="15.75" customHeight="1">
      <c r="A719" s="2303"/>
      <c r="B719" s="2303"/>
      <c r="C719" s="2303"/>
      <c r="D719" s="2303"/>
      <c r="E719" s="2303"/>
      <c r="F719" s="2303"/>
      <c r="G719" s="2303"/>
      <c r="H719" s="2303"/>
      <c r="I719" s="2303"/>
      <c r="J719" s="2303"/>
    </row>
    <row r="720" spans="1:10" ht="15.75" customHeight="1">
      <c r="A720" s="2303"/>
      <c r="B720" s="2303"/>
      <c r="C720" s="2303"/>
      <c r="D720" s="2303"/>
      <c r="E720" s="2303"/>
      <c r="F720" s="2303"/>
      <c r="G720" s="2303"/>
      <c r="H720" s="2303"/>
      <c r="I720" s="2303"/>
      <c r="J720" s="2303"/>
    </row>
    <row r="721" spans="1:10" ht="15.75" customHeight="1">
      <c r="A721" s="2303"/>
      <c r="B721" s="2303"/>
      <c r="C721" s="2303"/>
      <c r="D721" s="2303"/>
      <c r="E721" s="2303"/>
      <c r="F721" s="2303"/>
      <c r="G721" s="2303"/>
      <c r="H721" s="2303"/>
      <c r="I721" s="2303"/>
      <c r="J721" s="2303"/>
    </row>
    <row r="722" spans="1:10" ht="15.75" customHeight="1">
      <c r="A722" s="2303"/>
      <c r="B722" s="2303"/>
      <c r="C722" s="2303"/>
      <c r="D722" s="2303"/>
      <c r="E722" s="2303"/>
      <c r="F722" s="2303"/>
      <c r="G722" s="2303"/>
      <c r="H722" s="2303"/>
      <c r="I722" s="2303"/>
      <c r="J722" s="2303"/>
    </row>
    <row r="723" spans="1:10" ht="15.75" customHeight="1">
      <c r="A723" s="2303"/>
      <c r="B723" s="2303"/>
      <c r="C723" s="2303"/>
      <c r="D723" s="2303"/>
      <c r="E723" s="2303"/>
      <c r="F723" s="2303"/>
      <c r="G723" s="2303"/>
      <c r="H723" s="2303"/>
      <c r="I723" s="2303"/>
      <c r="J723" s="2303"/>
    </row>
    <row r="724" spans="1:10" ht="15.75" customHeight="1">
      <c r="A724" s="2303"/>
      <c r="B724" s="2303"/>
      <c r="C724" s="2303"/>
      <c r="D724" s="2303"/>
      <c r="E724" s="2303"/>
      <c r="F724" s="2303"/>
      <c r="G724" s="2303"/>
      <c r="H724" s="2303"/>
      <c r="I724" s="2303"/>
      <c r="J724" s="2303"/>
    </row>
    <row r="725" spans="1:10" ht="15.75" customHeight="1">
      <c r="A725" s="2303"/>
      <c r="B725" s="2303"/>
      <c r="C725" s="2303"/>
      <c r="D725" s="2303"/>
      <c r="E725" s="2303"/>
      <c r="F725" s="2303"/>
      <c r="G725" s="2303"/>
      <c r="H725" s="2303"/>
      <c r="I725" s="2303"/>
      <c r="J725" s="2303"/>
    </row>
    <row r="726" spans="1:10" ht="15.75" customHeight="1">
      <c r="A726" s="2303"/>
      <c r="B726" s="2303"/>
      <c r="C726" s="2303"/>
      <c r="D726" s="2303"/>
      <c r="E726" s="2303"/>
      <c r="F726" s="2303"/>
      <c r="G726" s="2303"/>
      <c r="H726" s="2303"/>
      <c r="I726" s="2303"/>
      <c r="J726" s="2303"/>
    </row>
    <row r="727" spans="1:10" ht="15.75" customHeight="1">
      <c r="A727" s="2303"/>
      <c r="B727" s="2303"/>
      <c r="C727" s="2303"/>
      <c r="D727" s="2303"/>
      <c r="E727" s="2303"/>
      <c r="F727" s="2303"/>
      <c r="G727" s="2303"/>
      <c r="H727" s="2303"/>
      <c r="I727" s="2303"/>
      <c r="J727" s="2303"/>
    </row>
    <row r="728" spans="1:10" ht="15.75" customHeight="1">
      <c r="A728" s="2303"/>
      <c r="B728" s="2303"/>
      <c r="C728" s="2303"/>
      <c r="D728" s="2303"/>
      <c r="E728" s="2303"/>
      <c r="F728" s="2303"/>
      <c r="G728" s="2303"/>
      <c r="H728" s="2303"/>
      <c r="I728" s="2303"/>
      <c r="J728" s="2303"/>
    </row>
    <row r="729" spans="1:10" ht="15.75" customHeight="1">
      <c r="A729" s="2303"/>
      <c r="B729" s="2303"/>
      <c r="C729" s="2303"/>
      <c r="D729" s="2303"/>
      <c r="E729" s="2303"/>
      <c r="F729" s="2303"/>
      <c r="G729" s="2303"/>
      <c r="H729" s="2303"/>
      <c r="I729" s="2303"/>
      <c r="J729" s="2303"/>
    </row>
    <row r="730" spans="1:10" ht="15.75" customHeight="1">
      <c r="A730" s="2303"/>
      <c r="B730" s="2303"/>
      <c r="C730" s="2303"/>
      <c r="D730" s="2303"/>
      <c r="E730" s="2303"/>
      <c r="F730" s="2303"/>
      <c r="G730" s="2303"/>
      <c r="H730" s="2303"/>
      <c r="I730" s="2303"/>
      <c r="J730" s="2303"/>
    </row>
    <row r="731" spans="1:10" ht="15.75" customHeight="1">
      <c r="A731" s="2303"/>
      <c r="B731" s="2303"/>
      <c r="C731" s="2303"/>
      <c r="D731" s="2303"/>
      <c r="E731" s="2303"/>
      <c r="F731" s="2303"/>
      <c r="G731" s="2303"/>
      <c r="H731" s="2303"/>
      <c r="I731" s="2303"/>
      <c r="J731" s="2303"/>
    </row>
    <row r="732" spans="1:10" ht="15.75" customHeight="1">
      <c r="A732" s="2303"/>
      <c r="B732" s="2303"/>
      <c r="C732" s="2303"/>
      <c r="D732" s="2303"/>
      <c r="E732" s="2303"/>
      <c r="F732" s="2303"/>
      <c r="G732" s="2303"/>
      <c r="H732" s="2303"/>
      <c r="I732" s="2303"/>
      <c r="J732" s="2303"/>
    </row>
    <row r="733" spans="1:10" ht="15.75" customHeight="1">
      <c r="A733" s="2303"/>
      <c r="B733" s="2303"/>
      <c r="C733" s="2303"/>
      <c r="D733" s="2303"/>
      <c r="E733" s="2303"/>
      <c r="F733" s="2303"/>
      <c r="G733" s="2303"/>
      <c r="H733" s="2303"/>
      <c r="I733" s="2303"/>
      <c r="J733" s="2303"/>
    </row>
    <row r="734" spans="1:10" ht="15.75" customHeight="1">
      <c r="A734" s="2303"/>
      <c r="B734" s="2303"/>
      <c r="C734" s="2303"/>
      <c r="D734" s="2303"/>
      <c r="E734" s="2303"/>
      <c r="F734" s="2303"/>
      <c r="G734" s="2303"/>
      <c r="H734" s="2303"/>
      <c r="I734" s="2303"/>
      <c r="J734" s="2303"/>
    </row>
    <row r="735" spans="1:10" ht="15.75" customHeight="1">
      <c r="A735" s="2303"/>
      <c r="B735" s="2303"/>
      <c r="C735" s="2303"/>
      <c r="D735" s="2303"/>
      <c r="E735" s="2303"/>
      <c r="F735" s="2303"/>
      <c r="G735" s="2303"/>
      <c r="H735" s="2303"/>
      <c r="I735" s="2303"/>
      <c r="J735" s="2303"/>
    </row>
    <row r="736" spans="1:10" ht="15.75" customHeight="1">
      <c r="A736" s="2303"/>
      <c r="B736" s="2303"/>
      <c r="C736" s="2303"/>
      <c r="D736" s="2303"/>
      <c r="E736" s="2303"/>
      <c r="F736" s="2303"/>
      <c r="G736" s="2303"/>
      <c r="H736" s="2303"/>
      <c r="I736" s="2303"/>
      <c r="J736" s="2303"/>
    </row>
    <row r="737" spans="1:10" ht="15.75" customHeight="1">
      <c r="A737" s="2303"/>
      <c r="B737" s="2303"/>
      <c r="C737" s="2303"/>
      <c r="D737" s="2303"/>
      <c r="E737" s="2303"/>
      <c r="F737" s="2303"/>
      <c r="G737" s="2303"/>
      <c r="H737" s="2303"/>
      <c r="I737" s="2303"/>
      <c r="J737" s="2303"/>
    </row>
    <row r="738" spans="1:10" ht="15.75" customHeight="1">
      <c r="A738" s="2303"/>
      <c r="B738" s="2303"/>
      <c r="C738" s="2303"/>
      <c r="D738" s="2303"/>
      <c r="E738" s="2303"/>
      <c r="F738" s="2303"/>
      <c r="G738" s="2303"/>
      <c r="H738" s="2303"/>
      <c r="I738" s="2303"/>
      <c r="J738" s="2303"/>
    </row>
    <row r="739" spans="1:10" ht="15.75" customHeight="1">
      <c r="A739" s="2303"/>
      <c r="B739" s="2303"/>
      <c r="C739" s="2303"/>
      <c r="D739" s="2303"/>
      <c r="E739" s="2303"/>
      <c r="F739" s="2303"/>
      <c r="G739" s="2303"/>
      <c r="H739" s="2303"/>
      <c r="I739" s="2303"/>
      <c r="J739" s="2303"/>
    </row>
    <row r="740" spans="1:10" ht="15.75" customHeight="1">
      <c r="A740" s="2303"/>
      <c r="B740" s="2303"/>
      <c r="C740" s="2303"/>
      <c r="D740" s="2303"/>
      <c r="E740" s="2303"/>
      <c r="F740" s="2303"/>
      <c r="G740" s="2303"/>
      <c r="H740" s="2303"/>
      <c r="I740" s="2303"/>
      <c r="J740" s="2303"/>
    </row>
    <row r="741" spans="1:10" ht="15.75" customHeight="1">
      <c r="A741" s="2303"/>
      <c r="B741" s="2303"/>
      <c r="C741" s="2303"/>
      <c r="D741" s="2303"/>
      <c r="E741" s="2303"/>
      <c r="F741" s="2303"/>
      <c r="G741" s="2303"/>
      <c r="H741" s="2303"/>
      <c r="I741" s="2303"/>
      <c r="J741" s="2303"/>
    </row>
    <row r="742" spans="1:10" ht="15.75" customHeight="1">
      <c r="A742" s="2303"/>
      <c r="B742" s="2303"/>
      <c r="C742" s="2303"/>
      <c r="D742" s="2303"/>
      <c r="E742" s="2303"/>
      <c r="F742" s="2303"/>
      <c r="G742" s="2303"/>
      <c r="H742" s="2303"/>
      <c r="I742" s="2303"/>
      <c r="J742" s="2303"/>
    </row>
    <row r="743" spans="1:10" ht="15.75" customHeight="1">
      <c r="A743" s="2303"/>
      <c r="B743" s="2303"/>
      <c r="C743" s="2303"/>
      <c r="D743" s="2303"/>
      <c r="E743" s="2303"/>
      <c r="F743" s="2303"/>
      <c r="G743" s="2303"/>
      <c r="H743" s="2303"/>
      <c r="I743" s="2303"/>
      <c r="J743" s="2303"/>
    </row>
    <row r="744" spans="1:10" ht="15.75" customHeight="1">
      <c r="A744" s="2303"/>
      <c r="B744" s="2303"/>
      <c r="C744" s="2303"/>
      <c r="D744" s="2303"/>
      <c r="E744" s="2303"/>
      <c r="F744" s="2303"/>
      <c r="G744" s="2303"/>
      <c r="H744" s="2303"/>
      <c r="I744" s="2303"/>
      <c r="J744" s="2303"/>
    </row>
    <row r="745" spans="1:10" ht="15.75" customHeight="1">
      <c r="A745" s="2303"/>
      <c r="B745" s="2303"/>
      <c r="C745" s="2303"/>
      <c r="D745" s="2303"/>
      <c r="E745" s="2303"/>
      <c r="F745" s="2303"/>
      <c r="G745" s="2303"/>
      <c r="H745" s="2303"/>
      <c r="I745" s="2303"/>
      <c r="J745" s="2303"/>
    </row>
    <row r="746" spans="1:10" ht="15.75" customHeight="1">
      <c r="A746" s="2303"/>
      <c r="B746" s="2303"/>
      <c r="C746" s="2303"/>
      <c r="D746" s="2303"/>
      <c r="E746" s="2303"/>
      <c r="F746" s="2303"/>
      <c r="G746" s="2303"/>
      <c r="H746" s="2303"/>
      <c r="I746" s="2303"/>
      <c r="J746" s="2303"/>
    </row>
    <row r="747" spans="1:10" ht="15.75" customHeight="1">
      <c r="A747" s="2303"/>
      <c r="B747" s="2303"/>
      <c r="C747" s="2303"/>
      <c r="D747" s="2303"/>
      <c r="E747" s="2303"/>
      <c r="F747" s="2303"/>
      <c r="G747" s="2303"/>
      <c r="H747" s="2303"/>
      <c r="I747" s="2303"/>
      <c r="J747" s="2303"/>
    </row>
    <row r="748" spans="1:10" ht="15.75" customHeight="1">
      <c r="A748" s="2303"/>
      <c r="B748" s="2303"/>
      <c r="C748" s="2303"/>
      <c r="D748" s="2303"/>
      <c r="E748" s="2303"/>
      <c r="F748" s="2303"/>
      <c r="G748" s="2303"/>
      <c r="H748" s="2303"/>
      <c r="I748" s="2303"/>
      <c r="J748" s="2303"/>
    </row>
    <row r="749" spans="1:10" ht="15.75" customHeight="1">
      <c r="A749" s="2303"/>
      <c r="B749" s="2303"/>
      <c r="C749" s="2303"/>
      <c r="D749" s="2303"/>
      <c r="E749" s="2303"/>
      <c r="F749" s="2303"/>
      <c r="G749" s="2303"/>
      <c r="H749" s="2303"/>
      <c r="I749" s="2303"/>
      <c r="J749" s="2303"/>
    </row>
    <row r="750" spans="1:10" ht="15.75" customHeight="1">
      <c r="A750" s="2303"/>
      <c r="B750" s="2303"/>
      <c r="C750" s="2303"/>
      <c r="D750" s="2303"/>
      <c r="E750" s="2303"/>
      <c r="F750" s="2303"/>
      <c r="G750" s="2303"/>
      <c r="H750" s="2303"/>
      <c r="I750" s="2303"/>
      <c r="J750" s="2303"/>
    </row>
    <row r="751" spans="1:10" ht="15.75" customHeight="1">
      <c r="A751" s="2303"/>
      <c r="B751" s="2303"/>
      <c r="C751" s="2303"/>
      <c r="D751" s="2303"/>
      <c r="E751" s="2303"/>
      <c r="F751" s="2303"/>
      <c r="G751" s="2303"/>
      <c r="H751" s="2303"/>
      <c r="I751" s="2303"/>
      <c r="J751" s="2303"/>
    </row>
    <row r="752" spans="1:10" ht="15.75" customHeight="1">
      <c r="A752" s="2303"/>
      <c r="B752" s="2303"/>
      <c r="C752" s="2303"/>
      <c r="D752" s="2303"/>
      <c r="E752" s="2303"/>
      <c r="F752" s="2303"/>
      <c r="G752" s="2303"/>
      <c r="H752" s="2303"/>
      <c r="I752" s="2303"/>
      <c r="J752" s="2303"/>
    </row>
    <row r="753" spans="1:10" ht="15.75" customHeight="1">
      <c r="A753" s="2303"/>
      <c r="B753" s="2303"/>
      <c r="C753" s="2303"/>
      <c r="D753" s="2303"/>
      <c r="E753" s="2303"/>
      <c r="F753" s="2303"/>
      <c r="G753" s="2303"/>
      <c r="H753" s="2303"/>
      <c r="I753" s="2303"/>
      <c r="J753" s="2303"/>
    </row>
    <row r="754" spans="1:10" ht="15.75" customHeight="1">
      <c r="A754" s="2303"/>
      <c r="B754" s="2303"/>
      <c r="C754" s="2303"/>
      <c r="D754" s="2303"/>
      <c r="E754" s="2303"/>
      <c r="F754" s="2303"/>
      <c r="G754" s="2303"/>
      <c r="H754" s="2303"/>
      <c r="I754" s="2303"/>
      <c r="J754" s="2303"/>
    </row>
    <row r="755" spans="1:10" ht="15.75" customHeight="1">
      <c r="A755" s="2303"/>
      <c r="B755" s="2303"/>
      <c r="C755" s="2303"/>
      <c r="D755" s="2303"/>
      <c r="E755" s="2303"/>
      <c r="F755" s="2303"/>
      <c r="G755" s="2303"/>
      <c r="H755" s="2303"/>
      <c r="I755" s="2303"/>
      <c r="J755" s="2303"/>
    </row>
    <row r="756" spans="1:10" ht="15.75" customHeight="1">
      <c r="A756" s="2303"/>
      <c r="B756" s="2303"/>
      <c r="C756" s="2303"/>
      <c r="D756" s="2303"/>
      <c r="E756" s="2303"/>
      <c r="F756" s="2303"/>
      <c r="G756" s="2303"/>
      <c r="H756" s="2303"/>
      <c r="I756" s="2303"/>
      <c r="J756" s="2303"/>
    </row>
    <row r="757" spans="1:10" ht="15.75" customHeight="1">
      <c r="A757" s="2303"/>
      <c r="B757" s="2303"/>
      <c r="C757" s="2303"/>
      <c r="D757" s="2303"/>
      <c r="E757" s="2303"/>
      <c r="F757" s="2303"/>
      <c r="G757" s="2303"/>
      <c r="H757" s="2303"/>
      <c r="I757" s="2303"/>
      <c r="J757" s="2303"/>
    </row>
    <row r="758" spans="1:10" ht="15.75" customHeight="1">
      <c r="A758" s="2303"/>
      <c r="B758" s="2303"/>
      <c r="C758" s="2303"/>
      <c r="D758" s="2303"/>
      <c r="E758" s="2303"/>
      <c r="F758" s="2303"/>
      <c r="G758" s="2303"/>
      <c r="H758" s="2303"/>
      <c r="I758" s="2303"/>
      <c r="J758" s="2303"/>
    </row>
    <row r="759" spans="1:10" ht="15.75" customHeight="1">
      <c r="A759" s="2303"/>
      <c r="B759" s="2303"/>
      <c r="C759" s="2303"/>
      <c r="D759" s="2303"/>
      <c r="E759" s="2303"/>
      <c r="F759" s="2303"/>
      <c r="G759" s="2303"/>
      <c r="H759" s="2303"/>
      <c r="I759" s="2303"/>
      <c r="J759" s="2303"/>
    </row>
    <row r="760" spans="1:10" ht="15.75" customHeight="1">
      <c r="A760" s="2303"/>
      <c r="B760" s="2303"/>
      <c r="C760" s="2303"/>
      <c r="D760" s="2303"/>
      <c r="E760" s="2303"/>
      <c r="F760" s="2303"/>
      <c r="G760" s="2303"/>
      <c r="H760" s="2303"/>
      <c r="I760" s="2303"/>
      <c r="J760" s="2303"/>
    </row>
    <row r="761" spans="1:10" ht="15.75" customHeight="1">
      <c r="A761" s="2303"/>
      <c r="B761" s="2303"/>
      <c r="C761" s="2303"/>
      <c r="D761" s="2303"/>
      <c r="E761" s="2303"/>
      <c r="F761" s="2303"/>
      <c r="G761" s="2303"/>
      <c r="H761" s="2303"/>
      <c r="I761" s="2303"/>
      <c r="J761" s="2303"/>
    </row>
    <row r="762" spans="1:10" ht="15.75" customHeight="1">
      <c r="A762" s="2303"/>
      <c r="B762" s="2303"/>
      <c r="C762" s="2303"/>
      <c r="D762" s="2303"/>
      <c r="E762" s="2303"/>
      <c r="F762" s="2303"/>
      <c r="G762" s="2303"/>
      <c r="H762" s="2303"/>
      <c r="I762" s="2303"/>
      <c r="J762" s="2303"/>
    </row>
    <row r="763" spans="1:10" ht="15.75" customHeight="1">
      <c r="A763" s="2303"/>
      <c r="B763" s="2303"/>
      <c r="C763" s="2303"/>
      <c r="D763" s="2303"/>
      <c r="E763" s="2303"/>
      <c r="F763" s="2303"/>
      <c r="G763" s="2303"/>
      <c r="H763" s="2303"/>
      <c r="I763" s="2303"/>
      <c r="J763" s="2303"/>
    </row>
    <row r="764" spans="1:10" ht="15.75" customHeight="1">
      <c r="A764" s="2303"/>
      <c r="B764" s="2303"/>
      <c r="C764" s="2303"/>
      <c r="D764" s="2303"/>
      <c r="E764" s="2303"/>
      <c r="F764" s="2303"/>
      <c r="G764" s="2303"/>
      <c r="H764" s="2303"/>
      <c r="I764" s="2303"/>
      <c r="J764" s="2303"/>
    </row>
    <row r="765" spans="1:10" ht="15.75" customHeight="1">
      <c r="A765" s="2303"/>
      <c r="B765" s="2303"/>
      <c r="C765" s="2303"/>
      <c r="D765" s="2303"/>
      <c r="E765" s="2303"/>
      <c r="F765" s="2303"/>
      <c r="G765" s="2303"/>
      <c r="H765" s="2303"/>
      <c r="I765" s="2303"/>
      <c r="J765" s="2303"/>
    </row>
    <row r="766" spans="1:10" ht="15.75" customHeight="1">
      <c r="A766" s="2303"/>
      <c r="B766" s="2303"/>
      <c r="C766" s="2303"/>
      <c r="D766" s="2303"/>
      <c r="E766" s="2303"/>
      <c r="F766" s="2303"/>
      <c r="G766" s="2303"/>
      <c r="H766" s="2303"/>
      <c r="I766" s="2303"/>
      <c r="J766" s="2303"/>
    </row>
    <row r="767" spans="1:10" ht="15.75" customHeight="1">
      <c r="A767" s="2303"/>
      <c r="B767" s="2303"/>
      <c r="C767" s="2303"/>
      <c r="D767" s="2303"/>
      <c r="E767" s="2303"/>
      <c r="F767" s="2303"/>
      <c r="G767" s="2303"/>
      <c r="H767" s="2303"/>
      <c r="I767" s="2303"/>
      <c r="J767" s="2303"/>
    </row>
    <row r="768" spans="1:10" ht="15.75" customHeight="1">
      <c r="A768" s="2303"/>
      <c r="B768" s="2303"/>
      <c r="C768" s="2303"/>
      <c r="D768" s="2303"/>
      <c r="E768" s="2303"/>
      <c r="F768" s="2303"/>
      <c r="G768" s="2303"/>
      <c r="H768" s="2303"/>
      <c r="I768" s="2303"/>
      <c r="J768" s="2303"/>
    </row>
    <row r="769" spans="1:10" ht="15.75" customHeight="1">
      <c r="A769" s="2303"/>
      <c r="B769" s="2303"/>
      <c r="C769" s="2303"/>
      <c r="D769" s="2303"/>
      <c r="E769" s="2303"/>
      <c r="F769" s="2303"/>
      <c r="G769" s="2303"/>
      <c r="H769" s="2303"/>
      <c r="I769" s="2303"/>
      <c r="J769" s="2303"/>
    </row>
    <row r="770" spans="1:10" ht="15.75" customHeight="1">
      <c r="A770" s="2303"/>
      <c r="B770" s="2303"/>
      <c r="C770" s="2303"/>
      <c r="D770" s="2303"/>
      <c r="E770" s="2303"/>
      <c r="F770" s="2303"/>
      <c r="G770" s="2303"/>
      <c r="H770" s="2303"/>
      <c r="I770" s="2303"/>
      <c r="J770" s="2303"/>
    </row>
    <row r="771" spans="1:10" ht="15.75" customHeight="1">
      <c r="A771" s="2303"/>
      <c r="B771" s="2303"/>
      <c r="C771" s="2303"/>
      <c r="D771" s="2303"/>
      <c r="E771" s="2303"/>
      <c r="F771" s="2303"/>
      <c r="G771" s="2303"/>
      <c r="H771" s="2303"/>
      <c r="I771" s="2303"/>
      <c r="J771" s="2303"/>
    </row>
    <row r="772" spans="1:10" ht="15.75" customHeight="1">
      <c r="A772" s="2303"/>
      <c r="B772" s="2303"/>
      <c r="C772" s="2303"/>
      <c r="D772" s="2303"/>
      <c r="E772" s="2303"/>
      <c r="F772" s="2303"/>
      <c r="G772" s="2303"/>
      <c r="H772" s="2303"/>
      <c r="I772" s="2303"/>
      <c r="J772" s="2303"/>
    </row>
    <row r="773" spans="1:10" ht="15.75" customHeight="1">
      <c r="A773" s="2303"/>
      <c r="B773" s="2303"/>
      <c r="C773" s="2303"/>
      <c r="D773" s="2303"/>
      <c r="E773" s="2303"/>
      <c r="F773" s="2303"/>
      <c r="G773" s="2303"/>
      <c r="H773" s="2303"/>
      <c r="I773" s="2303"/>
      <c r="J773" s="2303"/>
    </row>
    <row r="774" spans="1:10" ht="15.75" customHeight="1">
      <c r="A774" s="2303"/>
      <c r="B774" s="2303"/>
      <c r="C774" s="2303"/>
      <c r="D774" s="2303"/>
      <c r="E774" s="2303"/>
      <c r="F774" s="2303"/>
      <c r="G774" s="2303"/>
      <c r="H774" s="2303"/>
      <c r="I774" s="2303"/>
      <c r="J774" s="2303"/>
    </row>
    <row r="775" spans="1:10" ht="15.75" customHeight="1">
      <c r="A775" s="2303"/>
      <c r="B775" s="2303"/>
      <c r="C775" s="2303"/>
      <c r="D775" s="2303"/>
      <c r="E775" s="2303"/>
      <c r="F775" s="2303"/>
      <c r="G775" s="2303"/>
      <c r="H775" s="2303"/>
      <c r="I775" s="2303"/>
      <c r="J775" s="2303"/>
    </row>
    <row r="776" spans="1:10" ht="15.75" customHeight="1">
      <c r="A776" s="2303"/>
      <c r="B776" s="2303"/>
      <c r="C776" s="2303"/>
      <c r="D776" s="2303"/>
      <c r="E776" s="2303"/>
      <c r="F776" s="2303"/>
      <c r="G776" s="2303"/>
      <c r="H776" s="2303"/>
      <c r="I776" s="2303"/>
      <c r="J776" s="2303"/>
    </row>
    <row r="777" spans="1:10" ht="15.75" customHeight="1">
      <c r="A777" s="2303"/>
      <c r="B777" s="2303"/>
      <c r="C777" s="2303"/>
      <c r="D777" s="2303"/>
      <c r="E777" s="2303"/>
      <c r="F777" s="2303"/>
      <c r="G777" s="2303"/>
      <c r="H777" s="2303"/>
      <c r="I777" s="2303"/>
      <c r="J777" s="2303"/>
    </row>
    <row r="778" spans="1:10" ht="15.75" customHeight="1">
      <c r="A778" s="2303"/>
      <c r="B778" s="2303"/>
      <c r="C778" s="2303"/>
      <c r="D778" s="2303"/>
      <c r="E778" s="2303"/>
      <c r="F778" s="2303"/>
      <c r="G778" s="2303"/>
      <c r="H778" s="2303"/>
      <c r="I778" s="2303"/>
      <c r="J778" s="2303"/>
    </row>
    <row r="779" spans="1:10" ht="15.75" customHeight="1">
      <c r="A779" s="2303"/>
      <c r="B779" s="2303"/>
      <c r="C779" s="2303"/>
      <c r="D779" s="2303"/>
      <c r="E779" s="2303"/>
      <c r="F779" s="2303"/>
      <c r="G779" s="2303"/>
      <c r="H779" s="2303"/>
      <c r="I779" s="2303"/>
      <c r="J779" s="2303"/>
    </row>
    <row r="780" spans="1:10" ht="15.75" customHeight="1">
      <c r="A780" s="2303"/>
      <c r="B780" s="2303"/>
      <c r="C780" s="2303"/>
      <c r="D780" s="2303"/>
      <c r="E780" s="2303"/>
      <c r="F780" s="2303"/>
      <c r="G780" s="2303"/>
      <c r="H780" s="2303"/>
      <c r="I780" s="2303"/>
      <c r="J780" s="2303"/>
    </row>
    <row r="781" spans="1:10" ht="15.75" customHeight="1">
      <c r="A781" s="2303"/>
      <c r="B781" s="2303"/>
      <c r="C781" s="2303"/>
      <c r="D781" s="2303"/>
      <c r="E781" s="2303"/>
      <c r="F781" s="2303"/>
      <c r="G781" s="2303"/>
      <c r="H781" s="2303"/>
      <c r="I781" s="2303"/>
      <c r="J781" s="2303"/>
    </row>
    <row r="782" spans="1:10" ht="15.75" customHeight="1">
      <c r="A782" s="2303"/>
      <c r="B782" s="2303"/>
      <c r="C782" s="2303"/>
      <c r="D782" s="2303"/>
      <c r="E782" s="2303"/>
      <c r="F782" s="2303"/>
      <c r="G782" s="2303"/>
      <c r="H782" s="2303"/>
      <c r="I782" s="2303"/>
      <c r="J782" s="2303"/>
    </row>
    <row r="783" spans="1:10" ht="15.75" customHeight="1">
      <c r="A783" s="2303"/>
      <c r="B783" s="2303"/>
      <c r="C783" s="2303"/>
      <c r="D783" s="2303"/>
      <c r="E783" s="2303"/>
      <c r="F783" s="2303"/>
      <c r="G783" s="2303"/>
      <c r="H783" s="2303"/>
      <c r="I783" s="2303"/>
      <c r="J783" s="2303"/>
    </row>
    <row r="784" spans="1:10" ht="15.75" customHeight="1">
      <c r="A784" s="2303"/>
      <c r="B784" s="2303"/>
      <c r="C784" s="2303"/>
      <c r="D784" s="2303"/>
      <c r="E784" s="2303"/>
      <c r="F784" s="2303"/>
      <c r="G784" s="2303"/>
      <c r="H784" s="2303"/>
      <c r="I784" s="2303"/>
      <c r="J784" s="2303"/>
    </row>
    <row r="785" spans="1:10" ht="15.75" customHeight="1">
      <c r="A785" s="2303"/>
      <c r="B785" s="2303"/>
      <c r="C785" s="2303"/>
      <c r="D785" s="2303"/>
      <c r="E785" s="2303"/>
      <c r="F785" s="2303"/>
      <c r="G785" s="2303"/>
      <c r="H785" s="2303"/>
      <c r="I785" s="2303"/>
      <c r="J785" s="2303"/>
    </row>
    <row r="786" spans="1:10" ht="15.75" customHeight="1">
      <c r="A786" s="2303"/>
      <c r="B786" s="2303"/>
      <c r="C786" s="2303"/>
      <c r="D786" s="2303"/>
      <c r="E786" s="2303"/>
      <c r="F786" s="2303"/>
      <c r="G786" s="2303"/>
      <c r="H786" s="2303"/>
      <c r="I786" s="2303"/>
      <c r="J786" s="2303"/>
    </row>
    <row r="787" spans="1:10" ht="15.75" customHeight="1">
      <c r="A787" s="2303"/>
      <c r="B787" s="2303"/>
      <c r="C787" s="2303"/>
      <c r="D787" s="2303"/>
      <c r="E787" s="2303"/>
      <c r="F787" s="2303"/>
      <c r="G787" s="2303"/>
      <c r="H787" s="2303"/>
      <c r="I787" s="2303"/>
      <c r="J787" s="2303"/>
    </row>
    <row r="788" spans="1:10" ht="15.75" customHeight="1">
      <c r="A788" s="2303"/>
      <c r="B788" s="2303"/>
      <c r="C788" s="2303"/>
      <c r="D788" s="2303"/>
      <c r="E788" s="2303"/>
      <c r="F788" s="2303"/>
      <c r="G788" s="2303"/>
      <c r="H788" s="2303"/>
      <c r="I788" s="2303"/>
      <c r="J788" s="2303"/>
    </row>
    <row r="789" spans="1:10" ht="15.75" customHeight="1">
      <c r="A789" s="2303"/>
      <c r="B789" s="2303"/>
      <c r="C789" s="2303"/>
      <c r="D789" s="2303"/>
      <c r="E789" s="2303"/>
      <c r="F789" s="2303"/>
      <c r="G789" s="2303"/>
      <c r="H789" s="2303"/>
      <c r="I789" s="2303"/>
      <c r="J789" s="2303"/>
    </row>
    <row r="790" spans="1:10" ht="15.75" customHeight="1">
      <c r="A790" s="2303"/>
      <c r="B790" s="2303"/>
      <c r="C790" s="2303"/>
      <c r="D790" s="2303"/>
      <c r="E790" s="2303"/>
      <c r="F790" s="2303"/>
      <c r="G790" s="2303"/>
      <c r="H790" s="2303"/>
      <c r="I790" s="2303"/>
      <c r="J790" s="2303"/>
    </row>
    <row r="791" spans="1:10" ht="15.75" customHeight="1">
      <c r="A791" s="2303"/>
      <c r="B791" s="2303"/>
      <c r="C791" s="2303"/>
      <c r="D791" s="2303"/>
      <c r="E791" s="2303"/>
      <c r="F791" s="2303"/>
      <c r="G791" s="2303"/>
      <c r="H791" s="2303"/>
      <c r="I791" s="2303"/>
      <c r="J791" s="2303"/>
    </row>
    <row r="792" spans="1:10" ht="15.75" customHeight="1">
      <c r="A792" s="2303"/>
      <c r="B792" s="2303"/>
      <c r="C792" s="2303"/>
      <c r="D792" s="2303"/>
      <c r="E792" s="2303"/>
      <c r="F792" s="2303"/>
      <c r="G792" s="2303"/>
      <c r="H792" s="2303"/>
      <c r="I792" s="2303"/>
      <c r="J792" s="2303"/>
    </row>
    <row r="793" spans="1:10" ht="15.75" customHeight="1">
      <c r="A793" s="2303"/>
      <c r="B793" s="2303"/>
      <c r="C793" s="2303"/>
      <c r="D793" s="2303"/>
      <c r="E793" s="2303"/>
      <c r="F793" s="2303"/>
      <c r="G793" s="2303"/>
      <c r="H793" s="2303"/>
      <c r="I793" s="2303"/>
      <c r="J793" s="2303"/>
    </row>
    <row r="794" spans="1:10" ht="15.75" customHeight="1">
      <c r="A794" s="2303"/>
      <c r="B794" s="2303"/>
      <c r="C794" s="2303"/>
      <c r="D794" s="2303"/>
      <c r="E794" s="2303"/>
      <c r="F794" s="2303"/>
      <c r="G794" s="2303"/>
      <c r="H794" s="2303"/>
      <c r="I794" s="2303"/>
      <c r="J794" s="2303"/>
    </row>
    <row r="795" spans="1:10" ht="15.75" customHeight="1">
      <c r="A795" s="2303"/>
      <c r="B795" s="2303"/>
      <c r="C795" s="2303"/>
      <c r="D795" s="2303"/>
      <c r="E795" s="2303"/>
      <c r="F795" s="2303"/>
      <c r="G795" s="2303"/>
      <c r="H795" s="2303"/>
      <c r="I795" s="2303"/>
      <c r="J795" s="2303"/>
    </row>
    <row r="796" spans="1:10" ht="15.75" customHeight="1">
      <c r="A796" s="2303"/>
      <c r="B796" s="2303"/>
      <c r="C796" s="2303"/>
      <c r="D796" s="2303"/>
      <c r="E796" s="2303"/>
      <c r="F796" s="2303"/>
      <c r="G796" s="2303"/>
      <c r="H796" s="2303"/>
      <c r="I796" s="2303"/>
      <c r="J796" s="2303"/>
    </row>
    <row r="797" spans="1:10" ht="15.75" customHeight="1">
      <c r="A797" s="2303"/>
      <c r="B797" s="2303"/>
      <c r="C797" s="2303"/>
      <c r="D797" s="2303"/>
      <c r="E797" s="2303"/>
      <c r="F797" s="2303"/>
      <c r="G797" s="2303"/>
      <c r="H797" s="2303"/>
      <c r="I797" s="2303"/>
      <c r="J797" s="2303"/>
    </row>
    <row r="798" spans="1:10" ht="15.75" customHeight="1">
      <c r="A798" s="2303"/>
      <c r="B798" s="2303"/>
      <c r="C798" s="2303"/>
      <c r="D798" s="2303"/>
      <c r="E798" s="2303"/>
      <c r="F798" s="2303"/>
      <c r="G798" s="2303"/>
      <c r="H798" s="2303"/>
      <c r="I798" s="2303"/>
      <c r="J798" s="2303"/>
    </row>
    <row r="799" spans="1:10" ht="15.75" customHeight="1">
      <c r="A799" s="2303"/>
      <c r="B799" s="2303"/>
      <c r="C799" s="2303"/>
      <c r="D799" s="2303"/>
      <c r="E799" s="2303"/>
      <c r="F799" s="2303"/>
      <c r="G799" s="2303"/>
      <c r="H799" s="2303"/>
      <c r="I799" s="2303"/>
      <c r="J799" s="2303"/>
    </row>
    <row r="800" spans="1:10" ht="15.75" customHeight="1">
      <c r="A800" s="2303"/>
      <c r="B800" s="2303"/>
      <c r="C800" s="2303"/>
      <c r="D800" s="2303"/>
      <c r="E800" s="2303"/>
      <c r="F800" s="2303"/>
      <c r="G800" s="2303"/>
      <c r="H800" s="2303"/>
      <c r="I800" s="2303"/>
      <c r="J800" s="2303"/>
    </row>
    <row r="801" spans="1:10" ht="15.75" customHeight="1">
      <c r="A801" s="2303"/>
      <c r="B801" s="2303"/>
      <c r="C801" s="2303"/>
      <c r="D801" s="2303"/>
      <c r="E801" s="2303"/>
      <c r="F801" s="2303"/>
      <c r="G801" s="2303"/>
      <c r="H801" s="2303"/>
      <c r="I801" s="2303"/>
      <c r="J801" s="2303"/>
    </row>
    <row r="802" spans="1:10" ht="15.75" customHeight="1">
      <c r="A802" s="2303"/>
      <c r="B802" s="2303"/>
      <c r="C802" s="2303"/>
      <c r="D802" s="2303"/>
      <c r="E802" s="2303"/>
      <c r="F802" s="2303"/>
      <c r="G802" s="2303"/>
      <c r="H802" s="2303"/>
      <c r="I802" s="2303"/>
      <c r="J802" s="2303"/>
    </row>
    <row r="803" spans="1:10" ht="15.75" customHeight="1">
      <c r="A803" s="2303"/>
      <c r="B803" s="2303"/>
      <c r="C803" s="2303"/>
      <c r="D803" s="2303"/>
      <c r="E803" s="2303"/>
      <c r="F803" s="2303"/>
      <c r="G803" s="2303"/>
      <c r="H803" s="2303"/>
      <c r="I803" s="2303"/>
      <c r="J803" s="2303"/>
    </row>
    <row r="804" spans="1:10" ht="15.75" customHeight="1">
      <c r="A804" s="2303"/>
      <c r="B804" s="2303"/>
      <c r="C804" s="2303"/>
      <c r="D804" s="2303"/>
      <c r="E804" s="2303"/>
      <c r="F804" s="2303"/>
      <c r="G804" s="2303"/>
      <c r="H804" s="2303"/>
      <c r="I804" s="2303"/>
      <c r="J804" s="2303"/>
    </row>
    <row r="805" spans="1:10" ht="15.75" customHeight="1">
      <c r="A805" s="2303"/>
      <c r="B805" s="2303"/>
      <c r="C805" s="2303"/>
      <c r="D805" s="2303"/>
      <c r="E805" s="2303"/>
      <c r="F805" s="2303"/>
      <c r="G805" s="2303"/>
      <c r="H805" s="2303"/>
      <c r="I805" s="2303"/>
      <c r="J805" s="2303"/>
    </row>
    <row r="806" spans="1:10" ht="15.75" customHeight="1">
      <c r="A806" s="2303"/>
      <c r="B806" s="2303"/>
      <c r="C806" s="2303"/>
      <c r="D806" s="2303"/>
      <c r="E806" s="2303"/>
      <c r="F806" s="2303"/>
      <c r="G806" s="2303"/>
      <c r="H806" s="2303"/>
      <c r="I806" s="2303"/>
      <c r="J806" s="2303"/>
    </row>
    <row r="807" spans="1:10" ht="15.75" customHeight="1">
      <c r="A807" s="2303"/>
      <c r="B807" s="2303"/>
      <c r="C807" s="2303"/>
      <c r="D807" s="2303"/>
      <c r="E807" s="2303"/>
      <c r="F807" s="2303"/>
      <c r="G807" s="2303"/>
      <c r="H807" s="2303"/>
      <c r="I807" s="2303"/>
      <c r="J807" s="2303"/>
    </row>
    <row r="808" spans="1:10" ht="15.75" customHeight="1">
      <c r="A808" s="2303"/>
      <c r="B808" s="2303"/>
      <c r="C808" s="2303"/>
      <c r="D808" s="2303"/>
      <c r="E808" s="2303"/>
      <c r="F808" s="2303"/>
      <c r="G808" s="2303"/>
      <c r="H808" s="2303"/>
      <c r="I808" s="2303"/>
      <c r="J808" s="2303"/>
    </row>
    <row r="809" spans="1:10" ht="15.75" customHeight="1">
      <c r="A809" s="2303"/>
      <c r="B809" s="2303"/>
      <c r="C809" s="2303"/>
      <c r="D809" s="2303"/>
      <c r="E809" s="2303"/>
      <c r="F809" s="2303"/>
      <c r="G809" s="2303"/>
      <c r="H809" s="2303"/>
      <c r="I809" s="2303"/>
      <c r="J809" s="2303"/>
    </row>
    <row r="810" spans="1:10" ht="15.75" customHeight="1">
      <c r="A810" s="2303"/>
      <c r="B810" s="2303"/>
      <c r="C810" s="2303"/>
      <c r="D810" s="2303"/>
      <c r="E810" s="2303"/>
      <c r="F810" s="2303"/>
      <c r="G810" s="2303"/>
      <c r="H810" s="2303"/>
      <c r="I810" s="2303"/>
      <c r="J810" s="2303"/>
    </row>
    <row r="811" spans="1:10" ht="15.75" customHeight="1">
      <c r="A811" s="2303"/>
      <c r="B811" s="2303"/>
      <c r="C811" s="2303"/>
      <c r="D811" s="2303"/>
      <c r="E811" s="2303"/>
      <c r="F811" s="2303"/>
      <c r="G811" s="2303"/>
      <c r="H811" s="2303"/>
      <c r="I811" s="2303"/>
      <c r="J811" s="2303"/>
    </row>
    <row r="812" spans="1:10" ht="15.75" customHeight="1">
      <c r="A812" s="2303"/>
      <c r="B812" s="2303"/>
      <c r="C812" s="2303"/>
      <c r="D812" s="2303"/>
      <c r="E812" s="2303"/>
      <c r="F812" s="2303"/>
      <c r="G812" s="2303"/>
      <c r="H812" s="2303"/>
      <c r="I812" s="2303"/>
      <c r="J812" s="2303"/>
    </row>
    <row r="813" spans="1:10" ht="15.75" customHeight="1">
      <c r="A813" s="2303"/>
      <c r="B813" s="2303"/>
      <c r="C813" s="2303"/>
      <c r="D813" s="2303"/>
      <c r="E813" s="2303"/>
      <c r="F813" s="2303"/>
      <c r="G813" s="2303"/>
      <c r="H813" s="2303"/>
      <c r="I813" s="2303"/>
      <c r="J813" s="2303"/>
    </row>
    <row r="814" spans="1:10" ht="15.75" customHeight="1">
      <c r="A814" s="2303"/>
      <c r="B814" s="2303"/>
      <c r="C814" s="2303"/>
      <c r="D814" s="2303"/>
      <c r="E814" s="2303"/>
      <c r="F814" s="2303"/>
      <c r="G814" s="2303"/>
      <c r="H814" s="2303"/>
      <c r="I814" s="2303"/>
      <c r="J814" s="2303"/>
    </row>
    <row r="815" spans="1:10" ht="15.75" customHeight="1">
      <c r="A815" s="2303"/>
      <c r="B815" s="2303"/>
      <c r="C815" s="2303"/>
      <c r="D815" s="2303"/>
      <c r="E815" s="2303"/>
      <c r="F815" s="2303"/>
      <c r="G815" s="2303"/>
      <c r="H815" s="2303"/>
      <c r="I815" s="2303"/>
      <c r="J815" s="2303"/>
    </row>
    <row r="816" spans="1:10" ht="15.75" customHeight="1">
      <c r="A816" s="2303"/>
      <c r="B816" s="2303"/>
      <c r="C816" s="2303"/>
      <c r="D816" s="2303"/>
      <c r="E816" s="2303"/>
      <c r="F816" s="2303"/>
      <c r="G816" s="2303"/>
      <c r="H816" s="2303"/>
      <c r="I816" s="2303"/>
      <c r="J816" s="2303"/>
    </row>
    <row r="817" spans="1:10" ht="15.75" customHeight="1">
      <c r="A817" s="2303"/>
      <c r="B817" s="2303"/>
      <c r="C817" s="2303"/>
      <c r="D817" s="2303"/>
      <c r="E817" s="2303"/>
      <c r="F817" s="2303"/>
      <c r="G817" s="2303"/>
      <c r="H817" s="2303"/>
      <c r="I817" s="2303"/>
      <c r="J817" s="2303"/>
    </row>
    <row r="818" spans="1:10" ht="15.75" customHeight="1">
      <c r="A818" s="2303"/>
      <c r="B818" s="2303"/>
      <c r="C818" s="2303"/>
      <c r="D818" s="2303"/>
      <c r="E818" s="2303"/>
      <c r="F818" s="2303"/>
      <c r="G818" s="2303"/>
      <c r="H818" s="2303"/>
      <c r="I818" s="2303"/>
      <c r="J818" s="2303"/>
    </row>
    <row r="819" spans="1:10" ht="15.75" customHeight="1">
      <c r="A819" s="2303"/>
      <c r="B819" s="2303"/>
      <c r="C819" s="2303"/>
      <c r="D819" s="2303"/>
      <c r="E819" s="2303"/>
      <c r="F819" s="2303"/>
      <c r="G819" s="2303"/>
      <c r="H819" s="2303"/>
      <c r="I819" s="2303"/>
      <c r="J819" s="2303"/>
    </row>
    <row r="820" spans="1:10" ht="15.75" customHeight="1">
      <c r="A820" s="2303"/>
      <c r="B820" s="2303"/>
      <c r="C820" s="2303"/>
      <c r="D820" s="2303"/>
      <c r="E820" s="2303"/>
      <c r="F820" s="2303"/>
      <c r="G820" s="2303"/>
      <c r="H820" s="2303"/>
      <c r="I820" s="2303"/>
      <c r="J820" s="2303"/>
    </row>
    <row r="821" spans="1:10" ht="15.75" customHeight="1">
      <c r="A821" s="2303"/>
      <c r="B821" s="2303"/>
      <c r="C821" s="2303"/>
      <c r="D821" s="2303"/>
      <c r="E821" s="2303"/>
      <c r="F821" s="2303"/>
      <c r="G821" s="2303"/>
      <c r="H821" s="2303"/>
      <c r="I821" s="2303"/>
      <c r="J821" s="2303"/>
    </row>
    <row r="822" spans="1:10" ht="15.75" customHeight="1">
      <c r="A822" s="2303"/>
      <c r="B822" s="2303"/>
      <c r="C822" s="2303"/>
      <c r="D822" s="2303"/>
      <c r="E822" s="2303"/>
      <c r="F822" s="2303"/>
      <c r="G822" s="2303"/>
      <c r="H822" s="2303"/>
      <c r="I822" s="2303"/>
      <c r="J822" s="2303"/>
    </row>
    <row r="823" spans="1:10" ht="15.75" customHeight="1">
      <c r="A823" s="2303"/>
      <c r="B823" s="2303"/>
      <c r="C823" s="2303"/>
      <c r="D823" s="2303"/>
      <c r="E823" s="2303"/>
      <c r="F823" s="2303"/>
      <c r="G823" s="2303"/>
      <c r="H823" s="2303"/>
      <c r="I823" s="2303"/>
      <c r="J823" s="2303"/>
    </row>
    <row r="824" spans="1:10" ht="15.75" customHeight="1">
      <c r="A824" s="2303"/>
      <c r="B824" s="2303"/>
      <c r="C824" s="2303"/>
      <c r="D824" s="2303"/>
      <c r="E824" s="2303"/>
      <c r="F824" s="2303"/>
      <c r="G824" s="2303"/>
      <c r="H824" s="2303"/>
      <c r="I824" s="2303"/>
      <c r="J824" s="2303"/>
    </row>
    <row r="825" spans="1:10" ht="15.75" customHeight="1">
      <c r="A825" s="2303"/>
      <c r="B825" s="2303"/>
      <c r="C825" s="2303"/>
      <c r="D825" s="2303"/>
      <c r="E825" s="2303"/>
      <c r="F825" s="2303"/>
      <c r="G825" s="2303"/>
      <c r="H825" s="2303"/>
      <c r="I825" s="2303"/>
      <c r="J825" s="2303"/>
    </row>
    <row r="826" spans="1:10" ht="15.75" customHeight="1">
      <c r="A826" s="2303"/>
      <c r="B826" s="2303"/>
      <c r="C826" s="2303"/>
      <c r="D826" s="2303"/>
      <c r="E826" s="2303"/>
      <c r="F826" s="2303"/>
      <c r="G826" s="2303"/>
      <c r="H826" s="2303"/>
      <c r="I826" s="2303"/>
      <c r="J826" s="2303"/>
    </row>
    <row r="827" spans="1:10" ht="15.75" customHeight="1">
      <c r="A827" s="2303"/>
      <c r="B827" s="2303"/>
      <c r="C827" s="2303"/>
      <c r="D827" s="2303"/>
      <c r="E827" s="2303"/>
      <c r="F827" s="2303"/>
      <c r="G827" s="2303"/>
      <c r="H827" s="2303"/>
      <c r="I827" s="2303"/>
      <c r="J827" s="2303"/>
    </row>
    <row r="828" spans="1:10" ht="15.75" customHeight="1">
      <c r="A828" s="2303"/>
      <c r="B828" s="2303"/>
      <c r="C828" s="2303"/>
      <c r="D828" s="2303"/>
      <c r="E828" s="2303"/>
      <c r="F828" s="2303"/>
      <c r="G828" s="2303"/>
      <c r="H828" s="2303"/>
      <c r="I828" s="2303"/>
      <c r="J828" s="2303"/>
    </row>
    <row r="829" spans="1:10" ht="15.75" customHeight="1">
      <c r="A829" s="2303"/>
      <c r="B829" s="2303"/>
      <c r="C829" s="2303"/>
      <c r="D829" s="2303"/>
      <c r="E829" s="2303"/>
      <c r="F829" s="2303"/>
      <c r="G829" s="2303"/>
      <c r="H829" s="2303"/>
      <c r="I829" s="2303"/>
      <c r="J829" s="2303"/>
    </row>
    <row r="830" spans="1:10" ht="15.75" customHeight="1">
      <c r="A830" s="2303"/>
      <c r="B830" s="2303"/>
      <c r="C830" s="2303"/>
      <c r="D830" s="2303"/>
      <c r="E830" s="2303"/>
      <c r="F830" s="2303"/>
      <c r="G830" s="2303"/>
      <c r="H830" s="2303"/>
      <c r="I830" s="2303"/>
      <c r="J830" s="2303"/>
    </row>
    <row r="831" spans="1:10" ht="15.75" customHeight="1">
      <c r="A831" s="2303"/>
      <c r="B831" s="2303"/>
      <c r="C831" s="2303"/>
      <c r="D831" s="2303"/>
      <c r="E831" s="2303"/>
      <c r="F831" s="2303"/>
      <c r="G831" s="2303"/>
      <c r="H831" s="2303"/>
      <c r="I831" s="2303"/>
      <c r="J831" s="2303"/>
    </row>
    <row r="832" spans="1:10" ht="15.75" customHeight="1">
      <c r="A832" s="2303"/>
      <c r="B832" s="2303"/>
      <c r="C832" s="2303"/>
      <c r="D832" s="2303"/>
      <c r="E832" s="2303"/>
      <c r="F832" s="2303"/>
      <c r="G832" s="2303"/>
      <c r="H832" s="2303"/>
      <c r="I832" s="2303"/>
      <c r="J832" s="2303"/>
    </row>
    <row r="833" spans="1:10" ht="15.75" customHeight="1">
      <c r="A833" s="2303"/>
      <c r="B833" s="2303"/>
      <c r="C833" s="2303"/>
      <c r="D833" s="2303"/>
      <c r="E833" s="2303"/>
      <c r="F833" s="2303"/>
      <c r="G833" s="2303"/>
      <c r="H833" s="2303"/>
      <c r="I833" s="2303"/>
      <c r="J833" s="2303"/>
    </row>
    <row r="834" spans="1:10" ht="15.75" customHeight="1">
      <c r="A834" s="2303"/>
      <c r="B834" s="2303"/>
      <c r="C834" s="2303"/>
      <c r="D834" s="2303"/>
      <c r="E834" s="2303"/>
      <c r="F834" s="2303"/>
      <c r="G834" s="2303"/>
      <c r="H834" s="2303"/>
      <c r="I834" s="2303"/>
      <c r="J834" s="2303"/>
    </row>
    <row r="835" spans="1:10" ht="15.75" customHeight="1">
      <c r="A835" s="2303"/>
      <c r="B835" s="2303"/>
      <c r="C835" s="2303"/>
      <c r="D835" s="2303"/>
      <c r="E835" s="2303"/>
      <c r="F835" s="2303"/>
      <c r="G835" s="2303"/>
      <c r="H835" s="2303"/>
      <c r="I835" s="2303"/>
      <c r="J835" s="2303"/>
    </row>
    <row r="836" spans="1:10" ht="15.75" customHeight="1">
      <c r="A836" s="2303"/>
      <c r="B836" s="2303"/>
      <c r="C836" s="2303"/>
      <c r="D836" s="2303"/>
      <c r="E836" s="2303"/>
      <c r="F836" s="2303"/>
      <c r="G836" s="2303"/>
      <c r="H836" s="2303"/>
      <c r="I836" s="2303"/>
      <c r="J836" s="2303"/>
    </row>
    <row r="837" spans="1:10" ht="15.75" customHeight="1">
      <c r="A837" s="2303"/>
      <c r="B837" s="2303"/>
      <c r="C837" s="2303"/>
      <c r="D837" s="2303"/>
      <c r="E837" s="2303"/>
      <c r="F837" s="2303"/>
      <c r="G837" s="2303"/>
      <c r="H837" s="2303"/>
      <c r="I837" s="2303"/>
      <c r="J837" s="2303"/>
    </row>
    <row r="838" spans="1:10" ht="15.75" customHeight="1">
      <c r="A838" s="2303"/>
      <c r="B838" s="2303"/>
      <c r="C838" s="2303"/>
      <c r="D838" s="2303"/>
      <c r="E838" s="2303"/>
      <c r="F838" s="2303"/>
      <c r="G838" s="2303"/>
      <c r="H838" s="2303"/>
      <c r="I838" s="2303"/>
      <c r="J838" s="2303"/>
    </row>
    <row r="839" spans="1:10" ht="15.75" customHeight="1">
      <c r="A839" s="2303"/>
      <c r="B839" s="2303"/>
      <c r="C839" s="2303"/>
      <c r="D839" s="2303"/>
      <c r="E839" s="2303"/>
      <c r="F839" s="2303"/>
      <c r="G839" s="2303"/>
      <c r="H839" s="2303"/>
      <c r="I839" s="2303"/>
      <c r="J839" s="2303"/>
    </row>
    <row r="840" spans="1:10" ht="15.75" customHeight="1">
      <c r="A840" s="2303"/>
      <c r="B840" s="2303"/>
      <c r="C840" s="2303"/>
      <c r="D840" s="2303"/>
      <c r="E840" s="2303"/>
      <c r="F840" s="2303"/>
      <c r="G840" s="2303"/>
      <c r="H840" s="2303"/>
      <c r="I840" s="2303"/>
      <c r="J840" s="2303"/>
    </row>
    <row r="841" spans="1:10" ht="15.75" customHeight="1">
      <c r="A841" s="2303"/>
      <c r="B841" s="2303"/>
      <c r="C841" s="2303"/>
      <c r="D841" s="2303"/>
      <c r="E841" s="2303"/>
      <c r="F841" s="2303"/>
      <c r="G841" s="2303"/>
      <c r="H841" s="2303"/>
      <c r="I841" s="2303"/>
      <c r="J841" s="2303"/>
    </row>
    <row r="842" spans="1:10" ht="15.75" customHeight="1">
      <c r="A842" s="2303"/>
      <c r="B842" s="2303"/>
      <c r="C842" s="2303"/>
      <c r="D842" s="2303"/>
      <c r="E842" s="2303"/>
      <c r="F842" s="2303"/>
      <c r="G842" s="2303"/>
      <c r="H842" s="2303"/>
      <c r="I842" s="2303"/>
      <c r="J842" s="2303"/>
    </row>
    <row r="843" spans="1:10" ht="15.75" customHeight="1">
      <c r="A843" s="2303"/>
      <c r="B843" s="2303"/>
      <c r="C843" s="2303"/>
      <c r="D843" s="2303"/>
      <c r="E843" s="2303"/>
      <c r="F843" s="2303"/>
      <c r="G843" s="2303"/>
      <c r="H843" s="2303"/>
      <c r="I843" s="2303"/>
      <c r="J843" s="2303"/>
    </row>
    <row r="844" spans="1:10" ht="15.75" customHeight="1">
      <c r="A844" s="2303"/>
      <c r="B844" s="2303"/>
      <c r="C844" s="2303"/>
      <c r="D844" s="2303"/>
      <c r="E844" s="2303"/>
      <c r="F844" s="2303"/>
      <c r="G844" s="2303"/>
      <c r="H844" s="2303"/>
      <c r="I844" s="2303"/>
      <c r="J844" s="2303"/>
    </row>
    <row r="845" spans="1:10" ht="15.75" customHeight="1">
      <c r="A845" s="2303"/>
      <c r="B845" s="2303"/>
      <c r="C845" s="2303"/>
      <c r="D845" s="2303"/>
      <c r="E845" s="2303"/>
      <c r="F845" s="2303"/>
      <c r="G845" s="2303"/>
      <c r="H845" s="2303"/>
      <c r="I845" s="2303"/>
      <c r="J845" s="2303"/>
    </row>
    <row r="846" spans="1:10" ht="15.75" customHeight="1">
      <c r="A846" s="2303"/>
      <c r="B846" s="2303"/>
      <c r="C846" s="2303"/>
      <c r="D846" s="2303"/>
      <c r="E846" s="2303"/>
      <c r="F846" s="2303"/>
      <c r="G846" s="2303"/>
      <c r="H846" s="2303"/>
      <c r="I846" s="2303"/>
      <c r="J846" s="2303"/>
    </row>
    <row r="847" spans="1:10" ht="15.75" customHeight="1">
      <c r="A847" s="2303"/>
      <c r="B847" s="2303"/>
      <c r="C847" s="2303"/>
      <c r="D847" s="2303"/>
      <c r="E847" s="2303"/>
      <c r="F847" s="2303"/>
      <c r="G847" s="2303"/>
      <c r="H847" s="2303"/>
      <c r="I847" s="2303"/>
      <c r="J847" s="2303"/>
    </row>
    <row r="848" spans="1:10" ht="15.75" customHeight="1">
      <c r="A848" s="2303"/>
      <c r="B848" s="2303"/>
      <c r="C848" s="2303"/>
      <c r="D848" s="2303"/>
      <c r="E848" s="2303"/>
      <c r="F848" s="2303"/>
      <c r="G848" s="2303"/>
      <c r="H848" s="2303"/>
      <c r="I848" s="2303"/>
      <c r="J848" s="2303"/>
    </row>
    <row r="849" spans="1:10" ht="15.75" customHeight="1">
      <c r="A849" s="2303"/>
      <c r="B849" s="2303"/>
      <c r="C849" s="2303"/>
      <c r="D849" s="2303"/>
      <c r="E849" s="2303"/>
      <c r="F849" s="2303"/>
      <c r="G849" s="2303"/>
      <c r="H849" s="2303"/>
      <c r="I849" s="2303"/>
      <c r="J849" s="2303"/>
    </row>
    <row r="850" spans="1:10" ht="15.75" customHeight="1">
      <c r="A850" s="2303"/>
      <c r="B850" s="2303"/>
      <c r="C850" s="2303"/>
      <c r="D850" s="2303"/>
      <c r="E850" s="2303"/>
      <c r="F850" s="2303"/>
      <c r="G850" s="2303"/>
      <c r="H850" s="2303"/>
      <c r="I850" s="2303"/>
      <c r="J850" s="2303"/>
    </row>
    <row r="851" spans="1:10" ht="15.75" customHeight="1">
      <c r="A851" s="2303"/>
      <c r="B851" s="2303"/>
      <c r="C851" s="2303"/>
      <c r="D851" s="2303"/>
      <c r="E851" s="2303"/>
      <c r="F851" s="2303"/>
      <c r="G851" s="2303"/>
      <c r="H851" s="2303"/>
      <c r="I851" s="2303"/>
      <c r="J851" s="2303"/>
    </row>
    <row r="852" spans="1:10" ht="15.75" customHeight="1">
      <c r="A852" s="2303"/>
      <c r="B852" s="2303"/>
      <c r="C852" s="2303"/>
      <c r="D852" s="2303"/>
      <c r="E852" s="2303"/>
      <c r="F852" s="2303"/>
      <c r="G852" s="2303"/>
      <c r="H852" s="2303"/>
      <c r="I852" s="2303"/>
      <c r="J852" s="2303"/>
    </row>
    <row r="853" spans="1:10" ht="15.75" customHeight="1">
      <c r="A853" s="2303"/>
      <c r="B853" s="2303"/>
      <c r="C853" s="2303"/>
      <c r="D853" s="2303"/>
      <c r="E853" s="2303"/>
      <c r="F853" s="2303"/>
      <c r="G853" s="2303"/>
      <c r="H853" s="2303"/>
      <c r="I853" s="2303"/>
      <c r="J853" s="2303"/>
    </row>
    <row r="854" spans="1:10" ht="15.75" customHeight="1">
      <c r="A854" s="2303"/>
      <c r="B854" s="2303"/>
      <c r="C854" s="2303"/>
      <c r="D854" s="2303"/>
      <c r="E854" s="2303"/>
      <c r="F854" s="2303"/>
      <c r="G854" s="2303"/>
      <c r="H854" s="2303"/>
      <c r="I854" s="2303"/>
      <c r="J854" s="2303"/>
    </row>
    <row r="855" spans="1:10" ht="15.75" customHeight="1">
      <c r="A855" s="2303"/>
      <c r="B855" s="2303"/>
      <c r="C855" s="2303"/>
      <c r="D855" s="2303"/>
      <c r="E855" s="2303"/>
      <c r="F855" s="2303"/>
      <c r="G855" s="2303"/>
      <c r="H855" s="2303"/>
      <c r="I855" s="2303"/>
      <c r="J855" s="2303"/>
    </row>
    <row r="856" spans="1:10" ht="15.75" customHeight="1">
      <c r="A856" s="2303"/>
      <c r="B856" s="2303"/>
      <c r="C856" s="2303"/>
      <c r="D856" s="2303"/>
      <c r="E856" s="2303"/>
      <c r="F856" s="2303"/>
      <c r="G856" s="2303"/>
      <c r="H856" s="2303"/>
      <c r="I856" s="2303"/>
      <c r="J856" s="2303"/>
    </row>
    <row r="857" spans="1:10" ht="15.75" customHeight="1">
      <c r="A857" s="2303"/>
      <c r="B857" s="2303"/>
      <c r="C857" s="2303"/>
      <c r="D857" s="2303"/>
      <c r="E857" s="2303"/>
      <c r="F857" s="2303"/>
      <c r="G857" s="2303"/>
      <c r="H857" s="2303"/>
      <c r="I857" s="2303"/>
      <c r="J857" s="2303"/>
    </row>
    <row r="858" spans="1:10" ht="15.75" customHeight="1">
      <c r="A858" s="2303"/>
      <c r="B858" s="2303"/>
      <c r="C858" s="2303"/>
      <c r="D858" s="2303"/>
      <c r="E858" s="2303"/>
      <c r="F858" s="2303"/>
      <c r="G858" s="2303"/>
      <c r="H858" s="2303"/>
      <c r="I858" s="2303"/>
      <c r="J858" s="2303"/>
    </row>
    <row r="859" spans="1:10" ht="15.75" customHeight="1">
      <c r="A859" s="2303"/>
      <c r="B859" s="2303"/>
      <c r="C859" s="2303"/>
      <c r="D859" s="2303"/>
      <c r="E859" s="2303"/>
      <c r="F859" s="2303"/>
      <c r="G859" s="2303"/>
      <c r="H859" s="2303"/>
      <c r="I859" s="2303"/>
      <c r="J859" s="2303"/>
    </row>
    <row r="860" spans="1:10" ht="15.75" customHeight="1">
      <c r="A860" s="2303"/>
      <c r="B860" s="2303"/>
      <c r="C860" s="2303"/>
      <c r="D860" s="2303"/>
      <c r="E860" s="2303"/>
      <c r="F860" s="2303"/>
      <c r="G860" s="2303"/>
      <c r="H860" s="2303"/>
      <c r="I860" s="2303"/>
      <c r="J860" s="2303"/>
    </row>
    <row r="861" spans="1:10" ht="15.75" customHeight="1">
      <c r="A861" s="2303"/>
      <c r="B861" s="2303"/>
      <c r="C861" s="2303"/>
      <c r="D861" s="2303"/>
      <c r="E861" s="2303"/>
      <c r="F861" s="2303"/>
      <c r="G861" s="2303"/>
      <c r="H861" s="2303"/>
      <c r="I861" s="2303"/>
      <c r="J861" s="2303"/>
    </row>
    <row r="862" spans="1:10" ht="15.75" customHeight="1">
      <c r="A862" s="2303"/>
      <c r="B862" s="2303"/>
      <c r="C862" s="2303"/>
      <c r="D862" s="2303"/>
      <c r="E862" s="2303"/>
      <c r="F862" s="2303"/>
      <c r="G862" s="2303"/>
      <c r="H862" s="2303"/>
      <c r="I862" s="2303"/>
      <c r="J862" s="2303"/>
    </row>
    <row r="863" spans="1:10" ht="15.75" customHeight="1">
      <c r="A863" s="2303"/>
      <c r="B863" s="2303"/>
      <c r="C863" s="2303"/>
      <c r="D863" s="2303"/>
      <c r="E863" s="2303"/>
      <c r="F863" s="2303"/>
      <c r="G863" s="2303"/>
      <c r="H863" s="2303"/>
      <c r="I863" s="2303"/>
      <c r="J863" s="2303"/>
    </row>
    <row r="864" spans="1:10" ht="15.75" customHeight="1">
      <c r="A864" s="2303"/>
      <c r="B864" s="2303"/>
      <c r="C864" s="2303"/>
      <c r="D864" s="2303"/>
      <c r="E864" s="2303"/>
      <c r="F864" s="2303"/>
      <c r="G864" s="2303"/>
      <c r="H864" s="2303"/>
      <c r="I864" s="2303"/>
      <c r="J864" s="2303"/>
    </row>
    <row r="865" spans="1:10" ht="15.75" customHeight="1">
      <c r="A865" s="2303"/>
      <c r="B865" s="2303"/>
      <c r="C865" s="2303"/>
      <c r="D865" s="2303"/>
      <c r="E865" s="2303"/>
      <c r="F865" s="2303"/>
      <c r="G865" s="2303"/>
      <c r="H865" s="2303"/>
      <c r="I865" s="2303"/>
      <c r="J865" s="2303"/>
    </row>
    <row r="866" spans="1:10" ht="15.75" customHeight="1">
      <c r="A866" s="2303"/>
      <c r="B866" s="2303"/>
      <c r="C866" s="2303"/>
      <c r="D866" s="2303"/>
      <c r="E866" s="2303"/>
      <c r="F866" s="2303"/>
      <c r="G866" s="2303"/>
      <c r="H866" s="2303"/>
      <c r="I866" s="2303"/>
      <c r="J866" s="2303"/>
    </row>
    <row r="867" spans="1:10" ht="15.75" customHeight="1">
      <c r="A867" s="2303"/>
      <c r="B867" s="2303"/>
      <c r="C867" s="2303"/>
      <c r="D867" s="2303"/>
      <c r="E867" s="2303"/>
      <c r="F867" s="2303"/>
      <c r="G867" s="2303"/>
      <c r="H867" s="2303"/>
      <c r="I867" s="2303"/>
      <c r="J867" s="2303"/>
    </row>
    <row r="868" spans="1:10" ht="15.75" customHeight="1">
      <c r="A868" s="2303"/>
      <c r="B868" s="2303"/>
      <c r="C868" s="2303"/>
      <c r="D868" s="2303"/>
      <c r="E868" s="2303"/>
      <c r="F868" s="2303"/>
      <c r="G868" s="2303"/>
      <c r="H868" s="2303"/>
      <c r="I868" s="2303"/>
      <c r="J868" s="2303"/>
    </row>
    <row r="869" spans="1:10" ht="15.75" customHeight="1">
      <c r="A869" s="2303"/>
      <c r="B869" s="2303"/>
      <c r="C869" s="2303"/>
      <c r="D869" s="2303"/>
      <c r="E869" s="2303"/>
      <c r="F869" s="2303"/>
      <c r="G869" s="2303"/>
      <c r="H869" s="2303"/>
      <c r="I869" s="2303"/>
      <c r="J869" s="2303"/>
    </row>
    <row r="870" spans="1:10" ht="15.75" customHeight="1">
      <c r="A870" s="2303"/>
      <c r="B870" s="2303"/>
      <c r="C870" s="2303"/>
      <c r="D870" s="2303"/>
      <c r="E870" s="2303"/>
      <c r="F870" s="2303"/>
      <c r="G870" s="2303"/>
      <c r="H870" s="2303"/>
      <c r="I870" s="2303"/>
      <c r="J870" s="2303"/>
    </row>
    <row r="871" spans="1:10" ht="15.75" customHeight="1">
      <c r="A871" s="2303"/>
      <c r="B871" s="2303"/>
      <c r="C871" s="2303"/>
      <c r="D871" s="2303"/>
      <c r="E871" s="2303"/>
      <c r="F871" s="2303"/>
      <c r="G871" s="2303"/>
      <c r="H871" s="2303"/>
      <c r="I871" s="2303"/>
      <c r="J871" s="2303"/>
    </row>
    <row r="872" spans="1:10" ht="15.75" customHeight="1">
      <c r="A872" s="2303"/>
      <c r="B872" s="2303"/>
      <c r="C872" s="2303"/>
      <c r="D872" s="2303"/>
      <c r="E872" s="2303"/>
      <c r="F872" s="2303"/>
      <c r="G872" s="2303"/>
      <c r="H872" s="2303"/>
      <c r="I872" s="2303"/>
      <c r="J872" s="2303"/>
    </row>
    <row r="873" spans="1:10" ht="15.75" customHeight="1">
      <c r="A873" s="2303"/>
      <c r="B873" s="2303"/>
      <c r="C873" s="2303"/>
      <c r="D873" s="2303"/>
      <c r="E873" s="2303"/>
      <c r="F873" s="2303"/>
      <c r="G873" s="2303"/>
      <c r="H873" s="2303"/>
      <c r="I873" s="2303"/>
      <c r="J873" s="2303"/>
    </row>
    <row r="874" spans="1:10" ht="15.75" customHeight="1">
      <c r="A874" s="2303"/>
      <c r="B874" s="2303"/>
      <c r="C874" s="2303"/>
      <c r="D874" s="2303"/>
      <c r="E874" s="2303"/>
      <c r="F874" s="2303"/>
      <c r="G874" s="2303"/>
      <c r="H874" s="2303"/>
      <c r="I874" s="2303"/>
      <c r="J874" s="2303"/>
    </row>
    <row r="875" spans="1:10" ht="15.75" customHeight="1">
      <c r="A875" s="2303"/>
      <c r="B875" s="2303"/>
      <c r="C875" s="2303"/>
      <c r="D875" s="2303"/>
      <c r="E875" s="2303"/>
      <c r="F875" s="2303"/>
      <c r="G875" s="2303"/>
      <c r="H875" s="2303"/>
      <c r="I875" s="2303"/>
      <c r="J875" s="2303"/>
    </row>
    <row r="876" spans="1:10" ht="15.75" customHeight="1">
      <c r="A876" s="2303"/>
      <c r="B876" s="2303"/>
      <c r="C876" s="2303"/>
      <c r="D876" s="2303"/>
      <c r="E876" s="2303"/>
      <c r="F876" s="2303"/>
      <c r="G876" s="2303"/>
      <c r="H876" s="2303"/>
      <c r="I876" s="2303"/>
      <c r="J876" s="2303"/>
    </row>
    <row r="877" spans="1:10" ht="15.75" customHeight="1">
      <c r="A877" s="2303"/>
      <c r="B877" s="2303"/>
      <c r="C877" s="2303"/>
      <c r="D877" s="2303"/>
      <c r="E877" s="2303"/>
      <c r="F877" s="2303"/>
      <c r="G877" s="2303"/>
      <c r="H877" s="2303"/>
      <c r="I877" s="2303"/>
      <c r="J877" s="2303"/>
    </row>
    <row r="878" spans="1:10" ht="15.75" customHeight="1">
      <c r="A878" s="2303"/>
      <c r="B878" s="2303"/>
      <c r="C878" s="2303"/>
      <c r="D878" s="2303"/>
      <c r="E878" s="2303"/>
      <c r="F878" s="2303"/>
      <c r="G878" s="2303"/>
      <c r="H878" s="2303"/>
      <c r="I878" s="2303"/>
      <c r="J878" s="2303"/>
    </row>
    <row r="879" spans="1:10" ht="15.75" customHeight="1">
      <c r="A879" s="2303"/>
      <c r="B879" s="2303"/>
      <c r="C879" s="2303"/>
      <c r="D879" s="2303"/>
      <c r="E879" s="2303"/>
      <c r="F879" s="2303"/>
      <c r="G879" s="2303"/>
      <c r="H879" s="2303"/>
      <c r="I879" s="2303"/>
      <c r="J879" s="2303"/>
    </row>
    <row r="880" spans="1:10" ht="15.75" customHeight="1">
      <c r="A880" s="2303"/>
      <c r="B880" s="2303"/>
      <c r="C880" s="2303"/>
      <c r="D880" s="2303"/>
      <c r="E880" s="2303"/>
      <c r="F880" s="2303"/>
      <c r="G880" s="2303"/>
      <c r="H880" s="2303"/>
      <c r="I880" s="2303"/>
      <c r="J880" s="2303"/>
    </row>
    <row r="881" spans="1:10" ht="15.75" customHeight="1">
      <c r="A881" s="2303"/>
      <c r="B881" s="2303"/>
      <c r="C881" s="2303"/>
      <c r="D881" s="2303"/>
      <c r="E881" s="2303"/>
      <c r="F881" s="2303"/>
      <c r="G881" s="2303"/>
      <c r="H881" s="2303"/>
      <c r="I881" s="2303"/>
      <c r="J881" s="2303"/>
    </row>
    <row r="882" spans="1:10" ht="15.75" customHeight="1">
      <c r="A882" s="2303"/>
      <c r="B882" s="2303"/>
      <c r="C882" s="2303"/>
      <c r="D882" s="2303"/>
      <c r="E882" s="2303"/>
      <c r="F882" s="2303"/>
      <c r="G882" s="2303"/>
      <c r="H882" s="2303"/>
      <c r="I882" s="2303"/>
      <c r="J882" s="2303"/>
    </row>
    <row r="883" spans="1:10" ht="15.75" customHeight="1">
      <c r="A883" s="2303"/>
      <c r="B883" s="2303"/>
      <c r="C883" s="2303"/>
      <c r="D883" s="2303"/>
      <c r="E883" s="2303"/>
      <c r="F883" s="2303"/>
      <c r="G883" s="2303"/>
      <c r="H883" s="2303"/>
      <c r="I883" s="2303"/>
      <c r="J883" s="2303"/>
    </row>
    <row r="884" spans="1:10" ht="15.75" customHeight="1">
      <c r="A884" s="2303"/>
      <c r="B884" s="2303"/>
      <c r="C884" s="2303"/>
      <c r="D884" s="2303"/>
      <c r="E884" s="2303"/>
      <c r="F884" s="2303"/>
      <c r="G884" s="2303"/>
      <c r="H884" s="2303"/>
      <c r="I884" s="2303"/>
      <c r="J884" s="2303"/>
    </row>
    <row r="885" spans="1:10" ht="15.75" customHeight="1">
      <c r="A885" s="2303"/>
      <c r="B885" s="2303"/>
      <c r="C885" s="2303"/>
      <c r="D885" s="2303"/>
      <c r="E885" s="2303"/>
      <c r="F885" s="2303"/>
      <c r="G885" s="2303"/>
      <c r="H885" s="2303"/>
      <c r="I885" s="2303"/>
      <c r="J885" s="2303"/>
    </row>
    <row r="886" spans="1:10" ht="15.75" customHeight="1">
      <c r="A886" s="2303"/>
      <c r="B886" s="2303"/>
      <c r="C886" s="2303"/>
      <c r="D886" s="2303"/>
      <c r="E886" s="2303"/>
      <c r="F886" s="2303"/>
      <c r="G886" s="2303"/>
      <c r="H886" s="2303"/>
      <c r="I886" s="2303"/>
      <c r="J886" s="2303"/>
    </row>
    <row r="887" spans="1:10" ht="15.75" customHeight="1">
      <c r="A887" s="2303"/>
      <c r="B887" s="2303"/>
      <c r="C887" s="2303"/>
      <c r="D887" s="2303"/>
      <c r="E887" s="2303"/>
      <c r="F887" s="2303"/>
      <c r="G887" s="2303"/>
      <c r="H887" s="2303"/>
      <c r="I887" s="2303"/>
      <c r="J887" s="2303"/>
    </row>
    <row r="888" spans="1:10" ht="15.75" customHeight="1">
      <c r="A888" s="2303"/>
      <c r="B888" s="2303"/>
      <c r="C888" s="2303"/>
      <c r="D888" s="2303"/>
      <c r="E888" s="2303"/>
      <c r="F888" s="2303"/>
      <c r="G888" s="2303"/>
      <c r="H888" s="2303"/>
      <c r="I888" s="2303"/>
      <c r="J888" s="2303"/>
    </row>
    <row r="889" spans="1:10" ht="15.75" customHeight="1">
      <c r="A889" s="2303"/>
      <c r="B889" s="2303"/>
      <c r="C889" s="2303"/>
      <c r="D889" s="2303"/>
      <c r="E889" s="2303"/>
      <c r="F889" s="2303"/>
      <c r="G889" s="2303"/>
      <c r="H889" s="2303"/>
      <c r="I889" s="2303"/>
      <c r="J889" s="2303"/>
    </row>
    <row r="890" spans="1:10" ht="15.75" customHeight="1">
      <c r="A890" s="2303"/>
      <c r="B890" s="2303"/>
      <c r="C890" s="2303"/>
      <c r="D890" s="2303"/>
      <c r="E890" s="2303"/>
      <c r="F890" s="2303"/>
      <c r="G890" s="2303"/>
      <c r="H890" s="2303"/>
      <c r="I890" s="2303"/>
      <c r="J890" s="2303"/>
    </row>
    <row r="891" spans="1:10" ht="15.75" customHeight="1">
      <c r="A891" s="2303"/>
      <c r="B891" s="2303"/>
      <c r="C891" s="2303"/>
      <c r="D891" s="2303"/>
      <c r="E891" s="2303"/>
      <c r="F891" s="2303"/>
      <c r="G891" s="2303"/>
      <c r="H891" s="2303"/>
      <c r="I891" s="2303"/>
      <c r="J891" s="2303"/>
    </row>
    <row r="892" spans="1:10" ht="15.75" customHeight="1">
      <c r="A892" s="2303"/>
      <c r="B892" s="2303"/>
      <c r="C892" s="2303"/>
      <c r="D892" s="2303"/>
      <c r="E892" s="2303"/>
      <c r="F892" s="2303"/>
      <c r="G892" s="2303"/>
      <c r="H892" s="2303"/>
      <c r="I892" s="2303"/>
      <c r="J892" s="2303"/>
    </row>
    <row r="893" spans="1:10" ht="15.75" customHeight="1">
      <c r="A893" s="2303"/>
      <c r="B893" s="2303"/>
      <c r="C893" s="2303"/>
      <c r="D893" s="2303"/>
      <c r="E893" s="2303"/>
      <c r="F893" s="2303"/>
      <c r="G893" s="2303"/>
      <c r="H893" s="2303"/>
      <c r="I893" s="2303"/>
      <c r="J893" s="2303"/>
    </row>
    <row r="894" spans="1:10" ht="15.75" customHeight="1">
      <c r="A894" s="2303"/>
      <c r="B894" s="2303"/>
      <c r="C894" s="2303"/>
      <c r="D894" s="2303"/>
      <c r="E894" s="2303"/>
      <c r="F894" s="2303"/>
      <c r="G894" s="2303"/>
      <c r="H894" s="2303"/>
      <c r="I894" s="2303"/>
      <c r="J894" s="2303"/>
    </row>
    <row r="895" spans="1:10" ht="15.75" customHeight="1">
      <c r="A895" s="2303"/>
      <c r="B895" s="2303"/>
      <c r="C895" s="2303"/>
      <c r="D895" s="2303"/>
      <c r="E895" s="2303"/>
      <c r="F895" s="2303"/>
      <c r="G895" s="2303"/>
      <c r="H895" s="2303"/>
      <c r="I895" s="2303"/>
      <c r="J895" s="2303"/>
    </row>
    <row r="896" spans="1:10" ht="15.75" customHeight="1">
      <c r="A896" s="2303"/>
      <c r="B896" s="2303"/>
      <c r="C896" s="2303"/>
      <c r="D896" s="2303"/>
      <c r="E896" s="2303"/>
      <c r="F896" s="2303"/>
      <c r="G896" s="2303"/>
      <c r="H896" s="2303"/>
      <c r="I896" s="2303"/>
      <c r="J896" s="2303"/>
    </row>
    <row r="897" spans="1:10" ht="15.75" customHeight="1">
      <c r="A897" s="2303"/>
      <c r="B897" s="2303"/>
      <c r="C897" s="2303"/>
      <c r="D897" s="2303"/>
      <c r="E897" s="2303"/>
      <c r="F897" s="2303"/>
      <c r="G897" s="2303"/>
      <c r="H897" s="2303"/>
      <c r="I897" s="2303"/>
      <c r="J897" s="2303"/>
    </row>
    <row r="898" spans="1:10" ht="15.75" customHeight="1">
      <c r="A898" s="2303"/>
      <c r="B898" s="2303"/>
      <c r="C898" s="2303"/>
      <c r="D898" s="2303"/>
      <c r="E898" s="2303"/>
      <c r="F898" s="2303"/>
      <c r="G898" s="2303"/>
      <c r="H898" s="2303"/>
      <c r="I898" s="2303"/>
      <c r="J898" s="2303"/>
    </row>
    <row r="899" spans="1:10" ht="15.75" customHeight="1">
      <c r="A899" s="2303"/>
      <c r="B899" s="2303"/>
      <c r="C899" s="2303"/>
      <c r="D899" s="2303"/>
      <c r="E899" s="2303"/>
      <c r="F899" s="2303"/>
      <c r="G899" s="2303"/>
      <c r="H899" s="2303"/>
      <c r="I899" s="2303"/>
      <c r="J899" s="2303"/>
    </row>
    <row r="900" spans="1:10" ht="15.75" customHeight="1">
      <c r="A900" s="2303"/>
      <c r="B900" s="2303"/>
      <c r="C900" s="2303"/>
      <c r="D900" s="2303"/>
      <c r="E900" s="2303"/>
      <c r="F900" s="2303"/>
      <c r="G900" s="2303"/>
      <c r="H900" s="2303"/>
      <c r="I900" s="2303"/>
      <c r="J900" s="2303"/>
    </row>
    <row r="901" spans="1:10" ht="15.75" customHeight="1">
      <c r="A901" s="2303"/>
      <c r="B901" s="2303"/>
      <c r="C901" s="2303"/>
      <c r="D901" s="2303"/>
      <c r="E901" s="2303"/>
      <c r="F901" s="2303"/>
      <c r="G901" s="2303"/>
      <c r="H901" s="2303"/>
      <c r="I901" s="2303"/>
      <c r="J901" s="2303"/>
    </row>
    <row r="902" spans="1:10" ht="15.75" customHeight="1">
      <c r="A902" s="2303"/>
      <c r="B902" s="2303"/>
      <c r="C902" s="2303"/>
      <c r="D902" s="2303"/>
      <c r="E902" s="2303"/>
      <c r="F902" s="2303"/>
      <c r="G902" s="2303"/>
      <c r="H902" s="2303"/>
      <c r="I902" s="2303"/>
      <c r="J902" s="2303"/>
    </row>
    <row r="903" spans="1:10" ht="15.75" customHeight="1">
      <c r="A903" s="2303"/>
      <c r="B903" s="2303"/>
      <c r="C903" s="2303"/>
      <c r="D903" s="2303"/>
      <c r="E903" s="2303"/>
      <c r="F903" s="2303"/>
      <c r="G903" s="2303"/>
      <c r="H903" s="2303"/>
      <c r="I903" s="2303"/>
      <c r="J903" s="2303"/>
    </row>
    <row r="904" spans="1:10" ht="15.75" customHeight="1">
      <c r="A904" s="2303"/>
      <c r="B904" s="2303"/>
      <c r="C904" s="2303"/>
      <c r="D904" s="2303"/>
      <c r="E904" s="2303"/>
      <c r="F904" s="2303"/>
      <c r="G904" s="2303"/>
      <c r="H904" s="2303"/>
      <c r="I904" s="2303"/>
      <c r="J904" s="2303"/>
    </row>
    <row r="905" spans="1:10" ht="15.75" customHeight="1">
      <c r="A905" s="2303"/>
      <c r="B905" s="2303"/>
      <c r="C905" s="2303"/>
      <c r="D905" s="2303"/>
      <c r="E905" s="2303"/>
      <c r="F905" s="2303"/>
      <c r="G905" s="2303"/>
      <c r="H905" s="2303"/>
      <c r="I905" s="2303"/>
      <c r="J905" s="2303"/>
    </row>
    <row r="906" spans="1:10" ht="15.75" customHeight="1">
      <c r="A906" s="2303"/>
      <c r="B906" s="2303"/>
      <c r="C906" s="2303"/>
      <c r="D906" s="2303"/>
      <c r="E906" s="2303"/>
      <c r="F906" s="2303"/>
      <c r="G906" s="2303"/>
      <c r="H906" s="2303"/>
      <c r="I906" s="2303"/>
      <c r="J906" s="2303"/>
    </row>
    <row r="907" spans="1:10" ht="15.75" customHeight="1">
      <c r="A907" s="2303"/>
      <c r="B907" s="2303"/>
      <c r="C907" s="2303"/>
      <c r="D907" s="2303"/>
      <c r="E907" s="2303"/>
      <c r="F907" s="2303"/>
      <c r="G907" s="2303"/>
      <c r="H907" s="2303"/>
      <c r="I907" s="2303"/>
      <c r="J907" s="2303"/>
    </row>
    <row r="908" spans="1:10" ht="15.75" customHeight="1">
      <c r="A908" s="2303"/>
      <c r="B908" s="2303"/>
      <c r="C908" s="2303"/>
      <c r="D908" s="2303"/>
      <c r="E908" s="2303"/>
      <c r="F908" s="2303"/>
      <c r="G908" s="2303"/>
      <c r="H908" s="2303"/>
      <c r="I908" s="2303"/>
      <c r="J908" s="2303"/>
    </row>
    <row r="909" spans="1:10" ht="15.75" customHeight="1">
      <c r="A909" s="2303"/>
      <c r="B909" s="2303"/>
      <c r="C909" s="2303"/>
      <c r="D909" s="2303"/>
      <c r="E909" s="2303"/>
      <c r="F909" s="2303"/>
      <c r="G909" s="2303"/>
      <c r="H909" s="2303"/>
      <c r="I909" s="2303"/>
      <c r="J909" s="2303"/>
    </row>
    <row r="910" spans="1:10" ht="15.75" customHeight="1">
      <c r="A910" s="2303"/>
      <c r="B910" s="2303"/>
      <c r="C910" s="2303"/>
      <c r="D910" s="2303"/>
      <c r="E910" s="2303"/>
      <c r="F910" s="2303"/>
      <c r="G910" s="2303"/>
      <c r="H910" s="2303"/>
      <c r="I910" s="2303"/>
      <c r="J910" s="2303"/>
    </row>
    <row r="911" spans="1:10" ht="15.75" customHeight="1">
      <c r="A911" s="2303"/>
      <c r="B911" s="2303"/>
      <c r="C911" s="2303"/>
      <c r="D911" s="2303"/>
      <c r="E911" s="2303"/>
      <c r="F911" s="2303"/>
      <c r="G911" s="2303"/>
      <c r="H911" s="2303"/>
      <c r="I911" s="2303"/>
      <c r="J911" s="2303"/>
    </row>
    <row r="912" spans="1:10" ht="15.75" customHeight="1">
      <c r="A912" s="2303"/>
      <c r="B912" s="2303"/>
      <c r="C912" s="2303"/>
      <c r="D912" s="2303"/>
      <c r="E912" s="2303"/>
      <c r="F912" s="2303"/>
      <c r="G912" s="2303"/>
      <c r="H912" s="2303"/>
      <c r="I912" s="2303"/>
      <c r="J912" s="2303"/>
    </row>
    <row r="913" spans="1:10" ht="15.75" customHeight="1">
      <c r="A913" s="2303"/>
      <c r="B913" s="2303"/>
      <c r="C913" s="2303"/>
      <c r="D913" s="2303"/>
      <c r="E913" s="2303"/>
      <c r="F913" s="2303"/>
      <c r="G913" s="2303"/>
      <c r="H913" s="2303"/>
      <c r="I913" s="2303"/>
      <c r="J913" s="2303"/>
    </row>
    <row r="914" spans="1:10" ht="15.75" customHeight="1">
      <c r="A914" s="2303"/>
      <c r="B914" s="2303"/>
      <c r="C914" s="2303"/>
      <c r="D914" s="2303"/>
      <c r="E914" s="2303"/>
      <c r="F914" s="2303"/>
      <c r="G914" s="2303"/>
      <c r="H914" s="2303"/>
      <c r="I914" s="2303"/>
      <c r="J914" s="2303"/>
    </row>
    <row r="915" spans="1:10" ht="15.75" customHeight="1">
      <c r="A915" s="2303"/>
      <c r="B915" s="2303"/>
      <c r="C915" s="2303"/>
      <c r="D915" s="2303"/>
      <c r="E915" s="2303"/>
      <c r="F915" s="2303"/>
      <c r="G915" s="2303"/>
      <c r="H915" s="2303"/>
      <c r="I915" s="2303"/>
      <c r="J915" s="2303"/>
    </row>
    <row r="916" spans="1:10" ht="15.75" customHeight="1">
      <c r="A916" s="2303"/>
      <c r="B916" s="2303"/>
      <c r="C916" s="2303"/>
      <c r="D916" s="2303"/>
      <c r="E916" s="2303"/>
      <c r="F916" s="2303"/>
      <c r="G916" s="2303"/>
      <c r="H916" s="2303"/>
      <c r="I916" s="2303"/>
      <c r="J916" s="2303"/>
    </row>
    <row r="917" spans="1:10" ht="15.75" customHeight="1">
      <c r="A917" s="2303"/>
      <c r="B917" s="2303"/>
      <c r="C917" s="2303"/>
      <c r="D917" s="2303"/>
      <c r="E917" s="2303"/>
      <c r="F917" s="2303"/>
      <c r="G917" s="2303"/>
      <c r="H917" s="2303"/>
      <c r="I917" s="2303"/>
      <c r="J917" s="2303"/>
    </row>
    <row r="918" spans="1:10" ht="15.75" customHeight="1">
      <c r="A918" s="2303"/>
      <c r="B918" s="2303"/>
      <c r="C918" s="2303"/>
      <c r="D918" s="2303"/>
      <c r="E918" s="2303"/>
      <c r="F918" s="2303"/>
      <c r="G918" s="2303"/>
      <c r="H918" s="2303"/>
      <c r="I918" s="2303"/>
      <c r="J918" s="2303"/>
    </row>
    <row r="919" spans="1:10" ht="15.75" customHeight="1">
      <c r="A919" s="2303"/>
      <c r="B919" s="2303"/>
      <c r="C919" s="2303"/>
      <c r="D919" s="2303"/>
      <c r="E919" s="2303"/>
      <c r="F919" s="2303"/>
      <c r="G919" s="2303"/>
      <c r="H919" s="2303"/>
      <c r="I919" s="2303"/>
      <c r="J919" s="2303"/>
    </row>
    <row r="920" spans="1:10" ht="15.75" customHeight="1">
      <c r="A920" s="2303"/>
      <c r="B920" s="2303"/>
      <c r="C920" s="2303"/>
      <c r="D920" s="2303"/>
      <c r="E920" s="2303"/>
      <c r="F920" s="2303"/>
      <c r="G920" s="2303"/>
      <c r="H920" s="2303"/>
      <c r="I920" s="2303"/>
      <c r="J920" s="2303"/>
    </row>
    <row r="921" spans="1:10" ht="15.75" customHeight="1">
      <c r="A921" s="2303"/>
      <c r="B921" s="2303"/>
      <c r="C921" s="2303"/>
      <c r="D921" s="2303"/>
      <c r="E921" s="2303"/>
      <c r="F921" s="2303"/>
      <c r="G921" s="2303"/>
      <c r="H921" s="2303"/>
      <c r="I921" s="2303"/>
      <c r="J921" s="2303"/>
    </row>
    <row r="922" spans="1:10" ht="15.75" customHeight="1">
      <c r="A922" s="2303"/>
      <c r="B922" s="2303"/>
      <c r="C922" s="2303"/>
      <c r="D922" s="2303"/>
      <c r="E922" s="2303"/>
      <c r="F922" s="2303"/>
      <c r="G922" s="2303"/>
      <c r="H922" s="2303"/>
      <c r="I922" s="2303"/>
      <c r="J922" s="2303"/>
    </row>
    <row r="923" spans="1:10" ht="15.75" customHeight="1">
      <c r="A923" s="2303"/>
      <c r="B923" s="2303"/>
      <c r="C923" s="2303"/>
      <c r="D923" s="2303"/>
      <c r="E923" s="2303"/>
      <c r="F923" s="2303"/>
      <c r="G923" s="2303"/>
      <c r="H923" s="2303"/>
      <c r="I923" s="2303"/>
      <c r="J923" s="2303"/>
    </row>
    <row r="924" spans="1:10" ht="15.75" customHeight="1">
      <c r="A924" s="2303"/>
      <c r="B924" s="2303"/>
      <c r="C924" s="2303"/>
      <c r="D924" s="2303"/>
      <c r="E924" s="2303"/>
      <c r="F924" s="2303"/>
      <c r="G924" s="2303"/>
      <c r="H924" s="2303"/>
      <c r="I924" s="2303"/>
      <c r="J924" s="2303"/>
    </row>
    <row r="925" spans="1:10" ht="15.75" customHeight="1">
      <c r="A925" s="2303"/>
      <c r="B925" s="2303"/>
      <c r="C925" s="2303"/>
      <c r="D925" s="2303"/>
      <c r="E925" s="2303"/>
      <c r="F925" s="2303"/>
      <c r="G925" s="2303"/>
      <c r="H925" s="2303"/>
      <c r="I925" s="2303"/>
      <c r="J925" s="2303"/>
    </row>
    <row r="926" spans="1:10" ht="15.75" customHeight="1">
      <c r="A926" s="2303"/>
      <c r="B926" s="2303"/>
      <c r="C926" s="2303"/>
      <c r="D926" s="2303"/>
      <c r="E926" s="2303"/>
      <c r="F926" s="2303"/>
      <c r="G926" s="2303"/>
      <c r="H926" s="2303"/>
      <c r="I926" s="2303"/>
      <c r="J926" s="2303"/>
    </row>
    <row r="927" spans="1:10" ht="15.75" customHeight="1">
      <c r="A927" s="2303"/>
      <c r="B927" s="2303"/>
      <c r="C927" s="2303"/>
      <c r="D927" s="2303"/>
      <c r="E927" s="2303"/>
      <c r="F927" s="2303"/>
      <c r="G927" s="2303"/>
      <c r="H927" s="2303"/>
      <c r="I927" s="2303"/>
      <c r="J927" s="2303"/>
    </row>
    <row r="928" spans="1:10" ht="15.75" customHeight="1">
      <c r="A928" s="2303"/>
      <c r="B928" s="2303"/>
      <c r="C928" s="2303"/>
      <c r="D928" s="2303"/>
      <c r="E928" s="2303"/>
      <c r="F928" s="2303"/>
      <c r="G928" s="2303"/>
      <c r="H928" s="2303"/>
      <c r="I928" s="2303"/>
      <c r="J928" s="2303"/>
    </row>
    <row r="929" spans="1:10" ht="15.75" customHeight="1">
      <c r="A929" s="2303"/>
      <c r="B929" s="2303"/>
      <c r="C929" s="2303"/>
      <c r="D929" s="2303"/>
      <c r="E929" s="2303"/>
      <c r="F929" s="2303"/>
      <c r="G929" s="2303"/>
      <c r="H929" s="2303"/>
      <c r="I929" s="2303"/>
      <c r="J929" s="2303"/>
    </row>
    <row r="930" spans="1:10" ht="15.75" customHeight="1">
      <c r="A930" s="2303"/>
      <c r="B930" s="2303"/>
      <c r="C930" s="2303"/>
      <c r="D930" s="2303"/>
      <c r="E930" s="2303"/>
      <c r="F930" s="2303"/>
      <c r="G930" s="2303"/>
      <c r="H930" s="2303"/>
      <c r="I930" s="2303"/>
      <c r="J930" s="2303"/>
    </row>
    <row r="931" spans="1:10" ht="15.75" customHeight="1">
      <c r="A931" s="2303"/>
      <c r="B931" s="2303"/>
      <c r="C931" s="2303"/>
      <c r="D931" s="2303"/>
      <c r="E931" s="2303"/>
      <c r="F931" s="2303"/>
      <c r="G931" s="2303"/>
      <c r="H931" s="2303"/>
      <c r="I931" s="2303"/>
      <c r="J931" s="2303"/>
    </row>
    <row r="932" spans="1:10" ht="15.75" customHeight="1">
      <c r="A932" s="2303"/>
      <c r="B932" s="2303"/>
      <c r="C932" s="2303"/>
      <c r="D932" s="2303"/>
      <c r="E932" s="2303"/>
      <c r="F932" s="2303"/>
      <c r="G932" s="2303"/>
      <c r="H932" s="2303"/>
      <c r="I932" s="2303"/>
      <c r="J932" s="2303"/>
    </row>
    <row r="933" spans="1:10" ht="15.75" customHeight="1">
      <c r="A933" s="2303"/>
      <c r="B933" s="2303"/>
      <c r="C933" s="2303"/>
      <c r="D933" s="2303"/>
      <c r="E933" s="2303"/>
      <c r="F933" s="2303"/>
      <c r="G933" s="2303"/>
      <c r="H933" s="2303"/>
      <c r="I933" s="2303"/>
      <c r="J933" s="2303"/>
    </row>
    <row r="934" spans="1:10" ht="15.75" customHeight="1">
      <c r="A934" s="2303"/>
      <c r="B934" s="2303"/>
      <c r="C934" s="2303"/>
      <c r="D934" s="2303"/>
      <c r="E934" s="2303"/>
      <c r="F934" s="2303"/>
      <c r="G934" s="2303"/>
      <c r="H934" s="2303"/>
      <c r="I934" s="2303"/>
      <c r="J934" s="2303"/>
    </row>
    <row r="935" spans="1:10" ht="15.75" customHeight="1">
      <c r="A935" s="2303"/>
      <c r="B935" s="2303"/>
      <c r="C935" s="2303"/>
      <c r="D935" s="2303"/>
      <c r="E935" s="2303"/>
      <c r="F935" s="2303"/>
      <c r="G935" s="2303"/>
      <c r="H935" s="2303"/>
      <c r="I935" s="2303"/>
      <c r="J935" s="2303"/>
    </row>
    <row r="936" spans="1:10" ht="15.75" customHeight="1">
      <c r="A936" s="2303"/>
      <c r="B936" s="2303"/>
      <c r="C936" s="2303"/>
      <c r="D936" s="2303"/>
      <c r="E936" s="2303"/>
      <c r="F936" s="2303"/>
      <c r="G936" s="2303"/>
      <c r="H936" s="2303"/>
      <c r="I936" s="2303"/>
      <c r="J936" s="2303"/>
    </row>
    <row r="937" spans="1:10" ht="15.75" customHeight="1">
      <c r="A937" s="2303"/>
      <c r="B937" s="2303"/>
      <c r="C937" s="2303"/>
      <c r="D937" s="2303"/>
      <c r="E937" s="2303"/>
      <c r="F937" s="2303"/>
      <c r="G937" s="2303"/>
      <c r="H937" s="2303"/>
      <c r="I937" s="2303"/>
      <c r="J937" s="2303"/>
    </row>
    <row r="938" spans="1:10" ht="15.75" customHeight="1">
      <c r="A938" s="2303"/>
      <c r="B938" s="2303"/>
      <c r="C938" s="2303"/>
      <c r="D938" s="2303"/>
      <c r="E938" s="2303"/>
      <c r="F938" s="2303"/>
      <c r="G938" s="2303"/>
      <c r="H938" s="2303"/>
      <c r="I938" s="2303"/>
      <c r="J938" s="2303"/>
    </row>
    <row r="939" spans="1:10" ht="15.75" customHeight="1">
      <c r="A939" s="2303"/>
      <c r="B939" s="2303"/>
      <c r="C939" s="2303"/>
      <c r="D939" s="2303"/>
      <c r="E939" s="2303"/>
      <c r="F939" s="2303"/>
      <c r="G939" s="2303"/>
      <c r="H939" s="2303"/>
      <c r="I939" s="2303"/>
      <c r="J939" s="2303"/>
    </row>
    <row r="940" spans="1:10" ht="15.75" customHeight="1">
      <c r="A940" s="2303"/>
      <c r="B940" s="2303"/>
      <c r="C940" s="2303"/>
      <c r="D940" s="2303"/>
      <c r="E940" s="2303"/>
      <c r="F940" s="2303"/>
      <c r="G940" s="2303"/>
      <c r="H940" s="2303"/>
      <c r="I940" s="2303"/>
      <c r="J940" s="2303"/>
    </row>
    <row r="941" spans="1:10" ht="15.75" customHeight="1">
      <c r="A941" s="2303"/>
      <c r="B941" s="2303"/>
      <c r="C941" s="2303"/>
      <c r="D941" s="2303"/>
      <c r="E941" s="2303"/>
      <c r="F941" s="2303"/>
      <c r="G941" s="2303"/>
      <c r="H941" s="2303"/>
      <c r="I941" s="2303"/>
      <c r="J941" s="2303"/>
    </row>
    <row r="942" spans="1:10" ht="15.75" customHeight="1">
      <c r="A942" s="2303"/>
      <c r="B942" s="2303"/>
      <c r="C942" s="2303"/>
      <c r="D942" s="2303"/>
      <c r="E942" s="2303"/>
      <c r="F942" s="2303"/>
      <c r="G942" s="2303"/>
      <c r="H942" s="2303"/>
      <c r="I942" s="2303"/>
      <c r="J942" s="2303"/>
    </row>
    <row r="943" spans="1:10" ht="15.75" customHeight="1">
      <c r="A943" s="2303"/>
      <c r="B943" s="2303"/>
      <c r="C943" s="2303"/>
      <c r="D943" s="2303"/>
      <c r="E943" s="2303"/>
      <c r="F943" s="2303"/>
      <c r="G943" s="2303"/>
      <c r="H943" s="2303"/>
      <c r="I943" s="2303"/>
      <c r="J943" s="2303"/>
    </row>
    <row r="944" spans="1:10" ht="15.75" customHeight="1">
      <c r="A944" s="2303"/>
      <c r="B944" s="2303"/>
      <c r="C944" s="2303"/>
      <c r="D944" s="2303"/>
      <c r="E944" s="2303"/>
      <c r="F944" s="2303"/>
      <c r="G944" s="2303"/>
      <c r="H944" s="2303"/>
      <c r="I944" s="2303"/>
      <c r="J944" s="2303"/>
    </row>
    <row r="945" spans="1:10" ht="15.75" customHeight="1">
      <c r="A945" s="2303"/>
      <c r="B945" s="2303"/>
      <c r="C945" s="2303"/>
      <c r="D945" s="2303"/>
      <c r="E945" s="2303"/>
      <c r="F945" s="2303"/>
      <c r="G945" s="2303"/>
      <c r="H945" s="2303"/>
      <c r="I945" s="2303"/>
      <c r="J945" s="2303"/>
    </row>
    <row r="946" spans="1:10" ht="15.75" customHeight="1">
      <c r="A946" s="2303"/>
      <c r="B946" s="2303"/>
      <c r="C946" s="2303"/>
      <c r="D946" s="2303"/>
      <c r="E946" s="2303"/>
      <c r="F946" s="2303"/>
      <c r="G946" s="2303"/>
      <c r="H946" s="2303"/>
      <c r="I946" s="2303"/>
      <c r="J946" s="2303"/>
    </row>
    <row r="947" spans="1:10" ht="15.75" customHeight="1">
      <c r="A947" s="2303"/>
      <c r="B947" s="2303"/>
      <c r="C947" s="2303"/>
      <c r="D947" s="2303"/>
      <c r="E947" s="2303"/>
      <c r="F947" s="2303"/>
      <c r="G947" s="2303"/>
      <c r="H947" s="2303"/>
      <c r="I947" s="2303"/>
      <c r="J947" s="2303"/>
    </row>
    <row r="948" spans="1:10" ht="15.75" customHeight="1">
      <c r="A948" s="2303"/>
      <c r="B948" s="2303"/>
      <c r="C948" s="2303"/>
      <c r="D948" s="2303"/>
      <c r="E948" s="2303"/>
      <c r="F948" s="2303"/>
      <c r="G948" s="2303"/>
      <c r="H948" s="2303"/>
      <c r="I948" s="2303"/>
      <c r="J948" s="2303"/>
    </row>
    <row r="949" spans="1:10" ht="15.75" customHeight="1">
      <c r="A949" s="2303"/>
      <c r="B949" s="2303"/>
      <c r="C949" s="2303"/>
      <c r="D949" s="2303"/>
      <c r="E949" s="2303"/>
      <c r="F949" s="2303"/>
      <c r="G949" s="2303"/>
      <c r="H949" s="2303"/>
      <c r="I949" s="2303"/>
      <c r="J949" s="2303"/>
    </row>
    <row r="950" spans="1:10" ht="15.75" customHeight="1">
      <c r="A950" s="2303"/>
      <c r="B950" s="2303"/>
      <c r="C950" s="2303"/>
      <c r="D950" s="2303"/>
      <c r="E950" s="2303"/>
      <c r="F950" s="2303"/>
      <c r="G950" s="2303"/>
      <c r="H950" s="2303"/>
      <c r="I950" s="2303"/>
      <c r="J950" s="2303"/>
    </row>
    <row r="951" spans="1:10" ht="15.75" customHeight="1">
      <c r="A951" s="2303"/>
      <c r="B951" s="2303"/>
      <c r="C951" s="2303"/>
      <c r="D951" s="2303"/>
      <c r="E951" s="2303"/>
      <c r="F951" s="2303"/>
      <c r="G951" s="2303"/>
      <c r="H951" s="2303"/>
      <c r="I951" s="2303"/>
      <c r="J951" s="2303"/>
    </row>
    <row r="952" spans="1:10" ht="15.75" customHeight="1">
      <c r="A952" s="2303"/>
      <c r="B952" s="2303"/>
      <c r="C952" s="2303"/>
      <c r="D952" s="2303"/>
      <c r="E952" s="2303"/>
      <c r="F952" s="2303"/>
      <c r="G952" s="2303"/>
      <c r="H952" s="2303"/>
      <c r="I952" s="2303"/>
      <c r="J952" s="2303"/>
    </row>
    <row r="953" spans="1:10" ht="15.75" customHeight="1">
      <c r="A953" s="2303"/>
      <c r="B953" s="2303"/>
      <c r="C953" s="2303"/>
      <c r="D953" s="2303"/>
      <c r="E953" s="2303"/>
      <c r="F953" s="2303"/>
      <c r="G953" s="2303"/>
      <c r="H953" s="2303"/>
      <c r="I953" s="2303"/>
      <c r="J953" s="2303"/>
    </row>
    <row r="954" spans="1:10" ht="15.75" customHeight="1">
      <c r="A954" s="2303"/>
      <c r="B954" s="2303"/>
      <c r="C954" s="2303"/>
      <c r="D954" s="2303"/>
      <c r="E954" s="2303"/>
      <c r="F954" s="2303"/>
      <c r="G954" s="2303"/>
      <c r="H954" s="2303"/>
      <c r="I954" s="2303"/>
      <c r="J954" s="2303"/>
    </row>
    <row r="955" spans="1:10" ht="15.75" customHeight="1">
      <c r="A955" s="2303"/>
      <c r="B955" s="2303"/>
      <c r="C955" s="2303"/>
      <c r="D955" s="2303"/>
      <c r="E955" s="2303"/>
      <c r="F955" s="2303"/>
      <c r="G955" s="2303"/>
      <c r="H955" s="2303"/>
      <c r="I955" s="2303"/>
      <c r="J955" s="2303"/>
    </row>
    <row r="956" spans="1:10" ht="15.75" customHeight="1">
      <c r="A956" s="2303"/>
      <c r="B956" s="2303"/>
      <c r="C956" s="2303"/>
      <c r="D956" s="2303"/>
      <c r="E956" s="2303"/>
      <c r="F956" s="2303"/>
      <c r="G956" s="2303"/>
      <c r="H956" s="2303"/>
      <c r="I956" s="2303"/>
      <c r="J956" s="2303"/>
    </row>
    <row r="957" spans="1:10" ht="15.75" customHeight="1">
      <c r="A957" s="2303"/>
      <c r="B957" s="2303"/>
      <c r="C957" s="2303"/>
      <c r="D957" s="2303"/>
      <c r="E957" s="2303"/>
      <c r="F957" s="2303"/>
      <c r="G957" s="2303"/>
      <c r="H957" s="2303"/>
      <c r="I957" s="2303"/>
      <c r="J957" s="2303"/>
    </row>
    <row r="958" spans="1:10" ht="15.75" customHeight="1">
      <c r="A958" s="2303"/>
      <c r="B958" s="2303"/>
      <c r="C958" s="2303"/>
      <c r="D958" s="2303"/>
      <c r="E958" s="2303"/>
      <c r="F958" s="2303"/>
      <c r="G958" s="2303"/>
      <c r="H958" s="2303"/>
      <c r="I958" s="2303"/>
      <c r="J958" s="2303"/>
    </row>
    <row r="959" spans="1:10" ht="15.75" customHeight="1">
      <c r="A959" s="2303"/>
      <c r="B959" s="2303"/>
      <c r="C959" s="2303"/>
      <c r="D959" s="2303"/>
      <c r="E959" s="2303"/>
      <c r="F959" s="2303"/>
      <c r="G959" s="2303"/>
      <c r="H959" s="2303"/>
      <c r="I959" s="2303"/>
      <c r="J959" s="2303"/>
    </row>
    <row r="960" spans="1:10" ht="15.75" customHeight="1">
      <c r="A960" s="2303"/>
      <c r="B960" s="2303"/>
      <c r="C960" s="2303"/>
      <c r="D960" s="2303"/>
      <c r="E960" s="2303"/>
      <c r="F960" s="2303"/>
      <c r="G960" s="2303"/>
      <c r="H960" s="2303"/>
      <c r="I960" s="2303"/>
      <c r="J960" s="2303"/>
    </row>
    <row r="961" spans="1:10" ht="15.75" customHeight="1">
      <c r="A961" s="2303"/>
      <c r="B961" s="2303"/>
      <c r="C961" s="2303"/>
      <c r="D961" s="2303"/>
      <c r="E961" s="2303"/>
      <c r="F961" s="2303"/>
      <c r="G961" s="2303"/>
      <c r="H961" s="2303"/>
      <c r="I961" s="2303"/>
      <c r="J961" s="2303"/>
    </row>
    <row r="962" spans="1:10" ht="15.75" customHeight="1">
      <c r="A962" s="2303"/>
      <c r="B962" s="2303"/>
      <c r="C962" s="2303"/>
      <c r="D962" s="2303"/>
      <c r="E962" s="2303"/>
      <c r="F962" s="2303"/>
      <c r="G962" s="2303"/>
      <c r="H962" s="2303"/>
      <c r="I962" s="2303"/>
      <c r="J962" s="2303"/>
    </row>
    <row r="963" spans="1:10" ht="15.75" customHeight="1">
      <c r="A963" s="2303"/>
      <c r="B963" s="2303"/>
      <c r="C963" s="2303"/>
      <c r="D963" s="2303"/>
      <c r="E963" s="2303"/>
      <c r="F963" s="2303"/>
      <c r="G963" s="2303"/>
      <c r="H963" s="2303"/>
      <c r="I963" s="2303"/>
      <c r="J963" s="2303"/>
    </row>
    <row r="964" spans="1:10" ht="15.75" customHeight="1">
      <c r="A964" s="2303"/>
      <c r="B964" s="2303"/>
      <c r="C964" s="2303"/>
      <c r="D964" s="2303"/>
      <c r="E964" s="2303"/>
      <c r="F964" s="2303"/>
      <c r="G964" s="2303"/>
      <c r="H964" s="2303"/>
      <c r="I964" s="2303"/>
      <c r="J964" s="2303"/>
    </row>
    <row r="965" spans="1:10" ht="15.75" customHeight="1">
      <c r="A965" s="2303"/>
      <c r="B965" s="2303"/>
      <c r="C965" s="2303"/>
      <c r="D965" s="2303"/>
      <c r="E965" s="2303"/>
      <c r="F965" s="2303"/>
      <c r="G965" s="2303"/>
      <c r="H965" s="2303"/>
      <c r="I965" s="2303"/>
      <c r="J965" s="2303"/>
    </row>
    <row r="966" spans="1:10" ht="15.75" customHeight="1">
      <c r="A966" s="2303"/>
      <c r="B966" s="2303"/>
      <c r="C966" s="2303"/>
      <c r="D966" s="2303"/>
      <c r="E966" s="2303"/>
      <c r="F966" s="2303"/>
      <c r="G966" s="2303"/>
      <c r="H966" s="2303"/>
      <c r="I966" s="2303"/>
      <c r="J966" s="2303"/>
    </row>
    <row r="967" spans="1:10" ht="15.75" customHeight="1">
      <c r="A967" s="2303"/>
      <c r="B967" s="2303"/>
      <c r="C967" s="2303"/>
      <c r="D967" s="2303"/>
      <c r="E967" s="2303"/>
      <c r="F967" s="2303"/>
      <c r="G967" s="2303"/>
      <c r="H967" s="2303"/>
      <c r="I967" s="2303"/>
      <c r="J967" s="2303"/>
    </row>
    <row r="968" spans="1:10" ht="15.75" customHeight="1">
      <c r="A968" s="2303"/>
      <c r="B968" s="2303"/>
      <c r="C968" s="2303"/>
      <c r="D968" s="2303"/>
      <c r="E968" s="2303"/>
      <c r="F968" s="2303"/>
      <c r="G968" s="2303"/>
      <c r="H968" s="2303"/>
      <c r="I968" s="2303"/>
      <c r="J968" s="2303"/>
    </row>
    <row r="969" spans="1:10" ht="15.75" customHeight="1">
      <c r="A969" s="2303"/>
      <c r="B969" s="2303"/>
      <c r="C969" s="2303"/>
      <c r="D969" s="2303"/>
      <c r="E969" s="2303"/>
      <c r="F969" s="2303"/>
      <c r="G969" s="2303"/>
      <c r="H969" s="2303"/>
      <c r="I969" s="2303"/>
      <c r="J969" s="2303"/>
    </row>
    <row r="970" spans="1:10" ht="15.75" customHeight="1">
      <c r="A970" s="2303"/>
      <c r="B970" s="2303"/>
      <c r="C970" s="2303"/>
      <c r="D970" s="2303"/>
      <c r="E970" s="2303"/>
      <c r="F970" s="2303"/>
      <c r="G970" s="2303"/>
      <c r="H970" s="2303"/>
      <c r="I970" s="2303"/>
      <c r="J970" s="2303"/>
    </row>
    <row r="971" spans="1:10" ht="15.75" customHeight="1">
      <c r="A971" s="2303"/>
      <c r="B971" s="2303"/>
      <c r="C971" s="2303"/>
      <c r="D971" s="2303"/>
      <c r="E971" s="2303"/>
      <c r="F971" s="2303"/>
      <c r="G971" s="2303"/>
      <c r="H971" s="2303"/>
      <c r="I971" s="2303"/>
      <c r="J971" s="2303"/>
    </row>
    <row r="972" spans="1:10" ht="15.75" customHeight="1">
      <c r="A972" s="2303"/>
      <c r="B972" s="2303"/>
      <c r="C972" s="2303"/>
      <c r="D972" s="2303"/>
      <c r="E972" s="2303"/>
      <c r="F972" s="2303"/>
      <c r="G972" s="2303"/>
      <c r="H972" s="2303"/>
      <c r="I972" s="2303"/>
      <c r="J972" s="2303"/>
    </row>
    <row r="973" spans="1:10" ht="15.75" customHeight="1">
      <c r="A973" s="2303"/>
      <c r="B973" s="2303"/>
      <c r="C973" s="2303"/>
      <c r="D973" s="2303"/>
      <c r="E973" s="2303"/>
      <c r="F973" s="2303"/>
      <c r="G973" s="2303"/>
      <c r="H973" s="2303"/>
      <c r="I973" s="2303"/>
      <c r="J973" s="2303"/>
    </row>
    <row r="974" spans="1:10" ht="15.75" customHeight="1">
      <c r="A974" s="2303"/>
      <c r="B974" s="2303"/>
      <c r="C974" s="2303"/>
      <c r="D974" s="2303"/>
      <c r="E974" s="2303"/>
      <c r="F974" s="2303"/>
      <c r="G974" s="2303"/>
      <c r="H974" s="2303"/>
      <c r="I974" s="2303"/>
      <c r="J974" s="2303"/>
    </row>
    <row r="975" spans="1:10" ht="15.75" customHeight="1">
      <c r="A975" s="2303"/>
      <c r="B975" s="2303"/>
      <c r="C975" s="2303"/>
      <c r="D975" s="2303"/>
      <c r="E975" s="2303"/>
      <c r="F975" s="2303"/>
      <c r="G975" s="2303"/>
      <c r="H975" s="2303"/>
      <c r="I975" s="2303"/>
      <c r="J975" s="2303"/>
    </row>
    <row r="976" spans="1:10" ht="15.75" customHeight="1">
      <c r="A976" s="2303"/>
      <c r="B976" s="2303"/>
      <c r="C976" s="2303"/>
      <c r="D976" s="2303"/>
      <c r="E976" s="2303"/>
      <c r="F976" s="2303"/>
      <c r="G976" s="2303"/>
      <c r="H976" s="2303"/>
      <c r="I976" s="2303"/>
      <c r="J976" s="2303"/>
    </row>
    <row r="977" spans="1:10" ht="15.75" customHeight="1">
      <c r="A977" s="2303"/>
      <c r="B977" s="2303"/>
      <c r="C977" s="2303"/>
      <c r="D977" s="2303"/>
      <c r="E977" s="2303"/>
      <c r="F977" s="2303"/>
      <c r="G977" s="2303"/>
      <c r="H977" s="2303"/>
      <c r="I977" s="2303"/>
      <c r="J977" s="2303"/>
    </row>
    <row r="978" spans="1:10" ht="15.75" customHeight="1">
      <c r="A978" s="2303"/>
      <c r="B978" s="2303"/>
      <c r="C978" s="2303"/>
      <c r="D978" s="2303"/>
      <c r="E978" s="2303"/>
      <c r="F978" s="2303"/>
      <c r="G978" s="2303"/>
      <c r="H978" s="2303"/>
      <c r="I978" s="2303"/>
      <c r="J978" s="2303"/>
    </row>
    <row r="979" spans="1:10" ht="15.75" customHeight="1">
      <c r="A979" s="2303"/>
      <c r="B979" s="2303"/>
      <c r="C979" s="2303"/>
      <c r="D979" s="2303"/>
      <c r="E979" s="2303"/>
      <c r="F979" s="2303"/>
      <c r="G979" s="2303"/>
      <c r="H979" s="2303"/>
      <c r="I979" s="2303"/>
      <c r="J979" s="2303"/>
    </row>
    <row r="980" spans="1:10" ht="15.75" customHeight="1">
      <c r="A980" s="2303"/>
      <c r="B980" s="2303"/>
      <c r="C980" s="2303"/>
      <c r="D980" s="2303"/>
      <c r="E980" s="2303"/>
      <c r="F980" s="2303"/>
      <c r="G980" s="2303"/>
      <c r="H980" s="2303"/>
      <c r="I980" s="2303"/>
      <c r="J980" s="2303"/>
    </row>
    <row r="981" spans="1:10" ht="15.75" customHeight="1">
      <c r="A981" s="2303"/>
      <c r="B981" s="2303"/>
      <c r="C981" s="2303"/>
      <c r="D981" s="2303"/>
      <c r="E981" s="2303"/>
      <c r="F981" s="2303"/>
      <c r="G981" s="2303"/>
      <c r="H981" s="2303"/>
      <c r="I981" s="2303"/>
      <c r="J981" s="2303"/>
    </row>
    <row r="982" spans="1:10" ht="15.75" customHeight="1">
      <c r="A982" s="2303"/>
      <c r="B982" s="2303"/>
      <c r="C982" s="2303"/>
      <c r="D982" s="2303"/>
      <c r="E982" s="2303"/>
      <c r="F982" s="2303"/>
      <c r="G982" s="2303"/>
      <c r="H982" s="2303"/>
      <c r="I982" s="2303"/>
      <c r="J982" s="2303"/>
    </row>
    <row r="983" spans="1:10" ht="15.75" customHeight="1">
      <c r="A983" s="2303"/>
      <c r="B983" s="2303"/>
      <c r="C983" s="2303"/>
      <c r="D983" s="2303"/>
      <c r="E983" s="2303"/>
      <c r="F983" s="2303"/>
      <c r="G983" s="2303"/>
      <c r="H983" s="2303"/>
      <c r="I983" s="2303"/>
      <c r="J983" s="2303"/>
    </row>
    <row r="984" spans="1:10" ht="15.75" customHeight="1">
      <c r="A984" s="2303"/>
      <c r="B984" s="2303"/>
      <c r="C984" s="2303"/>
      <c r="D984" s="2303"/>
      <c r="E984" s="2303"/>
      <c r="F984" s="2303"/>
      <c r="G984" s="2303"/>
      <c r="H984" s="2303"/>
      <c r="I984" s="2303"/>
      <c r="J984" s="2303"/>
    </row>
    <row r="985" spans="1:10" ht="15.75" customHeight="1">
      <c r="A985" s="2303"/>
      <c r="B985" s="2303"/>
      <c r="C985" s="2303"/>
      <c r="D985" s="2303"/>
      <c r="E985" s="2303"/>
      <c r="F985" s="2303"/>
      <c r="G985" s="2303"/>
      <c r="H985" s="2303"/>
      <c r="I985" s="2303"/>
      <c r="J985" s="2303"/>
    </row>
    <row r="986" spans="1:10" ht="15.75" customHeight="1">
      <c r="A986" s="2303"/>
      <c r="B986" s="2303"/>
      <c r="C986" s="2303"/>
      <c r="D986" s="2303"/>
      <c r="E986" s="2303"/>
      <c r="F986" s="2303"/>
      <c r="G986" s="2303"/>
      <c r="H986" s="2303"/>
      <c r="I986" s="2303"/>
      <c r="J986" s="2303"/>
    </row>
    <row r="987" spans="1:10" ht="15.75" customHeight="1">
      <c r="A987" s="2303"/>
      <c r="B987" s="2303"/>
      <c r="C987" s="2303"/>
      <c r="D987" s="2303"/>
      <c r="E987" s="2303"/>
      <c r="F987" s="2303"/>
      <c r="G987" s="2303"/>
      <c r="H987" s="2303"/>
      <c r="I987" s="2303"/>
      <c r="J987" s="2303"/>
    </row>
    <row r="988" spans="1:10" ht="15.75" customHeight="1">
      <c r="A988" s="2303"/>
      <c r="B988" s="2303"/>
      <c r="C988" s="2303"/>
      <c r="D988" s="2303"/>
      <c r="E988" s="2303"/>
      <c r="F988" s="2303"/>
      <c r="G988" s="2303"/>
      <c r="H988" s="2303"/>
      <c r="I988" s="2303"/>
      <c r="J988" s="2303"/>
    </row>
    <row r="989" spans="1:10" ht="15.75" customHeight="1">
      <c r="A989" s="2303"/>
      <c r="B989" s="2303"/>
      <c r="C989" s="2303"/>
      <c r="D989" s="2303"/>
      <c r="E989" s="2303"/>
      <c r="F989" s="2303"/>
      <c r="G989" s="2303"/>
      <c r="H989" s="2303"/>
      <c r="I989" s="2303"/>
      <c r="J989" s="2303"/>
    </row>
    <row r="990" spans="1:10" ht="15.75" customHeight="1">
      <c r="A990" s="2303"/>
      <c r="B990" s="2303"/>
      <c r="C990" s="2303"/>
      <c r="D990" s="2303"/>
      <c r="E990" s="2303"/>
      <c r="F990" s="2303"/>
      <c r="G990" s="2303"/>
      <c r="H990" s="2303"/>
      <c r="I990" s="2303"/>
      <c r="J990" s="2303"/>
    </row>
    <row r="991" spans="1:10" ht="15.75" customHeight="1">
      <c r="A991" s="2303"/>
      <c r="B991" s="2303"/>
      <c r="C991" s="2303"/>
      <c r="D991" s="2303"/>
      <c r="E991" s="2303"/>
      <c r="F991" s="2303"/>
      <c r="G991" s="2303"/>
      <c r="H991" s="2303"/>
      <c r="I991" s="2303"/>
      <c r="J991" s="2303"/>
    </row>
    <row r="992" spans="1:10" ht="15.75" customHeight="1">
      <c r="A992" s="2303"/>
      <c r="B992" s="2303"/>
      <c r="C992" s="2303"/>
      <c r="D992" s="2303"/>
      <c r="E992" s="2303"/>
      <c r="F992" s="2303"/>
      <c r="G992" s="2303"/>
      <c r="H992" s="2303"/>
      <c r="I992" s="2303"/>
      <c r="J992" s="2303"/>
    </row>
    <row r="993" spans="1:10" ht="15.75" customHeight="1">
      <c r="A993" s="2303"/>
      <c r="B993" s="2303"/>
      <c r="C993" s="2303"/>
      <c r="D993" s="2303"/>
      <c r="E993" s="2303"/>
      <c r="F993" s="2303"/>
      <c r="G993" s="2303"/>
      <c r="H993" s="2303"/>
      <c r="I993" s="2303"/>
      <c r="J993" s="2303"/>
    </row>
    <row r="994" spans="1:10" ht="15.75" customHeight="1">
      <c r="A994" s="2303"/>
      <c r="B994" s="2303"/>
      <c r="C994" s="2303"/>
      <c r="D994" s="2303"/>
      <c r="E994" s="2303"/>
      <c r="F994" s="2303"/>
      <c r="G994" s="2303"/>
      <c r="H994" s="2303"/>
      <c r="I994" s="2303"/>
      <c r="J994" s="2303"/>
    </row>
  </sheetData>
  <mergeCells count="13">
    <mergeCell ref="B1:H1"/>
    <mergeCell ref="B2:H2"/>
    <mergeCell ref="B3:H3"/>
    <mergeCell ref="B4:C6"/>
    <mergeCell ref="G4:H4"/>
    <mergeCell ref="D4:F5"/>
    <mergeCell ref="B37:C37"/>
    <mergeCell ref="B7:C7"/>
    <mergeCell ref="B12:C12"/>
    <mergeCell ref="B15:C15"/>
    <mergeCell ref="B20:C20"/>
    <mergeCell ref="B23:C23"/>
    <mergeCell ref="B28:C28"/>
  </mergeCells>
  <pageMargins left="0.39370078740157483" right="0.39370078740157483" top="0.39370078740157483" bottom="0.39370078740157483" header="0" footer="0"/>
  <pageSetup scale="77"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94"/>
  <sheetViews>
    <sheetView showGridLines="0" zoomScale="70" zoomScaleNormal="70" workbookViewId="0">
      <selection activeCell="L29" sqref="L29"/>
    </sheetView>
  </sheetViews>
  <sheetFormatPr defaultColWidth="14.42578125" defaultRowHeight="15" customHeight="1"/>
  <cols>
    <col min="1" max="1" width="12.42578125" style="2302" customWidth="1"/>
    <col min="2" max="2" width="7.42578125" style="2302" customWidth="1"/>
    <col min="3" max="3" width="35.28515625" style="2302" customWidth="1"/>
    <col min="4" max="6" width="13.140625" style="2302" customWidth="1"/>
    <col min="7" max="7" width="16" style="2302" customWidth="1"/>
    <col min="8" max="8" width="17.28515625" style="2302" customWidth="1"/>
    <col min="9" max="11" width="11.28515625" style="2302" bestFit="1" customWidth="1"/>
    <col min="12" max="16384" width="14.42578125" style="2302"/>
  </cols>
  <sheetData>
    <row r="1" spans="1:16" ht="15.75" customHeight="1">
      <c r="A1" s="2303"/>
      <c r="B1" s="3387" t="s">
        <v>1972</v>
      </c>
      <c r="C1" s="3388"/>
      <c r="D1" s="3388"/>
      <c r="E1" s="3388"/>
      <c r="F1" s="3388"/>
      <c r="G1" s="3388"/>
      <c r="H1" s="3388"/>
      <c r="I1" s="2303"/>
      <c r="J1" s="2303"/>
      <c r="K1" s="2303"/>
    </row>
    <row r="2" spans="1:16" ht="15.75" customHeight="1">
      <c r="A2" s="2303"/>
      <c r="B2" s="3389" t="s">
        <v>1968</v>
      </c>
      <c r="C2" s="3388"/>
      <c r="D2" s="3388"/>
      <c r="E2" s="3388"/>
      <c r="F2" s="3388"/>
      <c r="G2" s="3388"/>
      <c r="H2" s="3388"/>
      <c r="I2" s="2303"/>
      <c r="J2" s="2303"/>
      <c r="K2" s="2303"/>
    </row>
    <row r="3" spans="1:16" ht="18" customHeight="1" thickBot="1">
      <c r="A3" s="2303"/>
      <c r="B3" s="3407" t="s">
        <v>1971</v>
      </c>
      <c r="C3" s="3408"/>
      <c r="D3" s="3408"/>
      <c r="E3" s="3408"/>
      <c r="F3" s="3408"/>
      <c r="G3" s="3408"/>
      <c r="H3" s="3408"/>
      <c r="I3" s="2303"/>
      <c r="J3" s="2303"/>
      <c r="K3" s="2303"/>
    </row>
    <row r="4" spans="1:16" ht="15.75" customHeight="1" thickTop="1">
      <c r="A4" s="2303"/>
      <c r="B4" s="3391" t="s">
        <v>648</v>
      </c>
      <c r="C4" s="3392"/>
      <c r="D4" s="3397" t="s">
        <v>1011</v>
      </c>
      <c r="E4" s="3398"/>
      <c r="F4" s="3399"/>
      <c r="G4" s="3395" t="s">
        <v>545</v>
      </c>
      <c r="H4" s="3396"/>
      <c r="I4" s="2303"/>
      <c r="J4" s="2303"/>
      <c r="K4" s="2303"/>
    </row>
    <row r="5" spans="1:16" ht="16.5" customHeight="1">
      <c r="A5" s="2303"/>
      <c r="B5" s="3393"/>
      <c r="C5" s="3386"/>
      <c r="D5" s="3400"/>
      <c r="E5" s="3401"/>
      <c r="F5" s="3402"/>
      <c r="G5" s="2380" t="s">
        <v>1967</v>
      </c>
      <c r="H5" s="2379" t="s">
        <v>1011</v>
      </c>
      <c r="I5" s="2303"/>
      <c r="J5" s="2303"/>
      <c r="K5" s="2303"/>
    </row>
    <row r="6" spans="1:16" ht="22.5" customHeight="1">
      <c r="A6" s="2303"/>
      <c r="B6" s="3393"/>
      <c r="C6" s="3386"/>
      <c r="D6" s="2378">
        <v>2019</v>
      </c>
      <c r="E6" s="2378">
        <v>2020</v>
      </c>
      <c r="F6" s="2378">
        <v>2021</v>
      </c>
      <c r="G6" s="2377" t="s">
        <v>85</v>
      </c>
      <c r="H6" s="2376" t="s">
        <v>398</v>
      </c>
      <c r="I6" s="2303"/>
      <c r="J6" s="2303"/>
      <c r="K6" s="2303"/>
    </row>
    <row r="7" spans="1:16" ht="20.25" customHeight="1">
      <c r="A7" s="2303"/>
      <c r="B7" s="2385" t="s">
        <v>1966</v>
      </c>
      <c r="C7" s="2384"/>
      <c r="D7" s="2368">
        <v>8568.5041559520687</v>
      </c>
      <c r="E7" s="2368">
        <v>10585.807739438549</v>
      </c>
      <c r="F7" s="2367">
        <v>10911.485431642303</v>
      </c>
      <c r="G7" s="2366">
        <v>23.543240999482634</v>
      </c>
      <c r="H7" s="2365">
        <v>3.0765502285707242</v>
      </c>
      <c r="I7" s="2305"/>
      <c r="J7" s="2305"/>
      <c r="K7" s="2305"/>
      <c r="L7" s="2381"/>
      <c r="M7" s="2381"/>
      <c r="N7" s="2381"/>
      <c r="O7" s="2381"/>
      <c r="P7" s="2381"/>
    </row>
    <row r="8" spans="1:16" ht="22.5" customHeight="1">
      <c r="A8" s="2303"/>
      <c r="B8" s="2373" t="s">
        <v>1965</v>
      </c>
      <c r="C8" s="2372"/>
      <c r="D8" s="2358">
        <v>316.45656263714335</v>
      </c>
      <c r="E8" s="2358">
        <v>399.52941596882943</v>
      </c>
      <c r="F8" s="2357">
        <v>455.89371047152213</v>
      </c>
      <c r="G8" s="2348">
        <v>26.250949779461322</v>
      </c>
      <c r="H8" s="2340">
        <v>14.107670737087901</v>
      </c>
      <c r="I8" s="2305"/>
      <c r="J8" s="2305"/>
      <c r="K8" s="2370"/>
      <c r="L8" s="2381"/>
      <c r="M8" s="2381"/>
      <c r="N8" s="2381"/>
      <c r="O8" s="2381"/>
      <c r="P8" s="2381"/>
    </row>
    <row r="9" spans="1:16" ht="18" customHeight="1">
      <c r="A9" s="2303"/>
      <c r="B9" s="2373" t="s">
        <v>1964</v>
      </c>
      <c r="C9" s="2372"/>
      <c r="D9" s="2358">
        <v>8252.0475933149246</v>
      </c>
      <c r="E9" s="2358">
        <v>10186.27832346972</v>
      </c>
      <c r="F9" s="2357">
        <v>10455.59172117078</v>
      </c>
      <c r="G9" s="2356">
        <v>23.43940347268159</v>
      </c>
      <c r="H9" s="2355">
        <v>2.6438841463868954</v>
      </c>
      <c r="I9" s="2305"/>
      <c r="J9" s="2305"/>
      <c r="K9" s="2370"/>
      <c r="L9" s="2381"/>
      <c r="M9" s="2381"/>
      <c r="N9" s="2381"/>
      <c r="O9" s="2381"/>
      <c r="P9" s="2381"/>
    </row>
    <row r="10" spans="1:16" ht="18" customHeight="1">
      <c r="A10" s="2303"/>
      <c r="B10" s="2360"/>
      <c r="C10" s="2345" t="s">
        <v>1961</v>
      </c>
      <c r="D10" s="2354">
        <v>6107.3716884527257</v>
      </c>
      <c r="E10" s="2354">
        <v>7651.4139066804037</v>
      </c>
      <c r="F10" s="2359">
        <v>7778.2208019328782</v>
      </c>
      <c r="G10" s="2348">
        <v>25.281615349316539</v>
      </c>
      <c r="H10" s="2340">
        <v>1.6573001643756413</v>
      </c>
      <c r="I10" s="2305"/>
      <c r="J10" s="2305"/>
      <c r="K10" s="2370"/>
      <c r="L10" s="2381"/>
      <c r="M10" s="2381"/>
      <c r="N10" s="2381"/>
      <c r="O10" s="2381"/>
      <c r="P10" s="2381"/>
    </row>
    <row r="11" spans="1:16" ht="18" customHeight="1">
      <c r="A11" s="2303"/>
      <c r="B11" s="2360"/>
      <c r="C11" s="2371" t="s">
        <v>1960</v>
      </c>
      <c r="D11" s="2354">
        <v>2144.675904862198</v>
      </c>
      <c r="E11" s="2354">
        <v>2534.8644167893162</v>
      </c>
      <c r="F11" s="2359">
        <v>2677.3709192379029</v>
      </c>
      <c r="G11" s="2348">
        <v>18.193355510849969</v>
      </c>
      <c r="H11" s="2340">
        <v>5.6218589643183776</v>
      </c>
      <c r="I11" s="2305"/>
      <c r="J11" s="2305"/>
      <c r="K11" s="2370"/>
      <c r="L11" s="2381"/>
      <c r="M11" s="2381"/>
      <c r="N11" s="2381"/>
      <c r="O11" s="2381"/>
      <c r="P11" s="2381"/>
    </row>
    <row r="12" spans="1:16" ht="18" customHeight="1">
      <c r="A12" s="2303"/>
      <c r="B12" s="2385" t="s">
        <v>1970</v>
      </c>
      <c r="C12" s="2384"/>
      <c r="D12" s="2368">
        <v>1247.9419965095406</v>
      </c>
      <c r="E12" s="2368">
        <v>1459.7818018319315</v>
      </c>
      <c r="F12" s="2367">
        <v>1296.9730964445212</v>
      </c>
      <c r="G12" s="2366">
        <v>16.975132331061943</v>
      </c>
      <c r="H12" s="2365">
        <v>-11.152948007921182</v>
      </c>
      <c r="I12" s="2305"/>
      <c r="J12" s="2305"/>
      <c r="K12" s="2370"/>
      <c r="L12" s="2381"/>
      <c r="M12" s="2381"/>
      <c r="N12" s="2381"/>
      <c r="O12" s="2381"/>
      <c r="P12" s="2381"/>
    </row>
    <row r="13" spans="1:16" ht="18" customHeight="1">
      <c r="A13" s="2303"/>
      <c r="B13" s="2360"/>
      <c r="C13" s="2362" t="s">
        <v>1961</v>
      </c>
      <c r="D13" s="2354">
        <v>1147.7255430991079</v>
      </c>
      <c r="E13" s="2354">
        <v>1339.9163887154189</v>
      </c>
      <c r="F13" s="2359">
        <v>1158.7607690426212</v>
      </c>
      <c r="G13" s="2348">
        <v>16.745366239506538</v>
      </c>
      <c r="H13" s="2340">
        <v>-13.519919690397401</v>
      </c>
      <c r="I13" s="2305"/>
      <c r="J13" s="2305"/>
      <c r="K13" s="2370"/>
      <c r="L13" s="2381"/>
      <c r="M13" s="2381"/>
      <c r="N13" s="2381"/>
      <c r="O13" s="2381"/>
      <c r="P13" s="2381"/>
    </row>
    <row r="14" spans="1:16" ht="18" customHeight="1">
      <c r="A14" s="2303"/>
      <c r="B14" s="2360"/>
      <c r="C14" s="2362" t="s">
        <v>1960</v>
      </c>
      <c r="D14" s="2354">
        <v>100.21645341043261</v>
      </c>
      <c r="E14" s="2354">
        <v>119.86541311651273</v>
      </c>
      <c r="F14" s="2359">
        <v>138.21232740189993</v>
      </c>
      <c r="G14" s="2348">
        <v>19.606520723307355</v>
      </c>
      <c r="H14" s="2340">
        <v>15.306262088759041</v>
      </c>
      <c r="I14" s="2305"/>
      <c r="J14" s="2305"/>
      <c r="K14" s="2370"/>
      <c r="L14" s="2381"/>
      <c r="M14" s="2381"/>
      <c r="N14" s="2381"/>
      <c r="O14" s="2381"/>
      <c r="P14" s="2381"/>
    </row>
    <row r="15" spans="1:16" ht="18" customHeight="1">
      <c r="A15" s="2303"/>
      <c r="B15" s="2385" t="s">
        <v>1962</v>
      </c>
      <c r="C15" s="2384"/>
      <c r="D15" s="2368">
        <v>9499.9895898244631</v>
      </c>
      <c r="E15" s="2368">
        <v>11646.060125301652</v>
      </c>
      <c r="F15" s="2367">
        <v>11752.564817615301</v>
      </c>
      <c r="G15" s="2366">
        <v>22.590240917483413</v>
      </c>
      <c r="H15" s="2365">
        <v>0.91451264348414441</v>
      </c>
      <c r="I15" s="2305"/>
      <c r="J15" s="2305"/>
      <c r="K15" s="2370"/>
      <c r="L15" s="2381"/>
      <c r="M15" s="2381"/>
      <c r="N15" s="2381"/>
      <c r="O15" s="2381"/>
      <c r="P15" s="2381"/>
    </row>
    <row r="16" spans="1:16" ht="18" customHeight="1">
      <c r="A16" s="2303"/>
      <c r="B16" s="2360"/>
      <c r="C16" s="2362" t="s">
        <v>1961</v>
      </c>
      <c r="D16" s="2354">
        <v>7255.0972315518329</v>
      </c>
      <c r="E16" s="2354">
        <v>8991.3302953958228</v>
      </c>
      <c r="F16" s="2359">
        <v>8936.9815709754985</v>
      </c>
      <c r="G16" s="2348">
        <v>23.931217024814671</v>
      </c>
      <c r="H16" s="2340">
        <v>-0.60445698950859139</v>
      </c>
      <c r="I16" s="2305"/>
      <c r="J16" s="2305"/>
      <c r="K16" s="2305"/>
      <c r="L16" s="2381"/>
      <c r="M16" s="2381"/>
      <c r="N16" s="2381"/>
      <c r="O16" s="2381"/>
      <c r="P16" s="2381"/>
    </row>
    <row r="17" spans="1:16" ht="18" customHeight="1">
      <c r="A17" s="2303"/>
      <c r="B17" s="2360"/>
      <c r="C17" s="2362" t="s">
        <v>1959</v>
      </c>
      <c r="D17" s="2354">
        <v>76.369528228987136</v>
      </c>
      <c r="E17" s="2354">
        <v>77.204910490387263</v>
      </c>
      <c r="F17" s="2359">
        <v>76.042818820112586</v>
      </c>
      <c r="G17" s="2348" t="s">
        <v>95</v>
      </c>
      <c r="H17" s="2340" t="s">
        <v>95</v>
      </c>
      <c r="I17" s="2305"/>
      <c r="J17" s="2305"/>
      <c r="K17" s="2305"/>
      <c r="L17" s="2381"/>
      <c r="M17" s="2381"/>
      <c r="N17" s="2381"/>
      <c r="O17" s="2381"/>
      <c r="P17" s="2381"/>
    </row>
    <row r="18" spans="1:16" ht="18" customHeight="1">
      <c r="A18" s="2303"/>
      <c r="B18" s="2360"/>
      <c r="C18" s="2362" t="s">
        <v>1960</v>
      </c>
      <c r="D18" s="2354">
        <v>2244.8923582726306</v>
      </c>
      <c r="E18" s="2354">
        <v>2654.7298299058289</v>
      </c>
      <c r="F18" s="2359">
        <v>2815.5832466398028</v>
      </c>
      <c r="G18" s="2348">
        <v>18.256442012594064</v>
      </c>
      <c r="H18" s="2340">
        <v>6.0591256753113782</v>
      </c>
      <c r="I18" s="2305"/>
      <c r="J18" s="2305"/>
      <c r="K18" s="2305"/>
      <c r="L18" s="2381"/>
      <c r="M18" s="2381"/>
      <c r="N18" s="2381"/>
      <c r="O18" s="2381"/>
      <c r="P18" s="2381"/>
    </row>
    <row r="19" spans="1:16" ht="15.75">
      <c r="A19" s="2303"/>
      <c r="B19" s="2360"/>
      <c r="C19" s="2362" t="s">
        <v>1959</v>
      </c>
      <c r="D19" s="2354">
        <v>23.630471771012861</v>
      </c>
      <c r="E19" s="2354">
        <v>22.79508950961274</v>
      </c>
      <c r="F19" s="2359">
        <v>23.957181179887417</v>
      </c>
      <c r="G19" s="2348" t="s">
        <v>95</v>
      </c>
      <c r="H19" s="2340" t="s">
        <v>95</v>
      </c>
      <c r="I19" s="2305"/>
      <c r="J19" s="2305"/>
      <c r="K19" s="2305"/>
      <c r="L19" s="2381"/>
      <c r="M19" s="2381"/>
      <c r="N19" s="2381"/>
      <c r="O19" s="2381"/>
      <c r="P19" s="2381"/>
    </row>
    <row r="20" spans="1:16" ht="18" customHeight="1">
      <c r="A20" s="2303"/>
      <c r="B20" s="2385" t="s">
        <v>1958</v>
      </c>
      <c r="C20" s="2384"/>
      <c r="D20" s="2368">
        <v>9816.446152461609</v>
      </c>
      <c r="E20" s="2368">
        <v>12045.589541270481</v>
      </c>
      <c r="F20" s="2367">
        <v>12208.458528086823</v>
      </c>
      <c r="G20" s="2366">
        <v>22.708252601679931</v>
      </c>
      <c r="H20" s="2365">
        <v>1.3521047372428114</v>
      </c>
      <c r="I20" s="2305"/>
      <c r="J20" s="2305"/>
      <c r="K20" s="2305"/>
      <c r="L20" s="2381"/>
      <c r="M20" s="2381"/>
      <c r="N20" s="2381"/>
      <c r="O20" s="2381"/>
      <c r="P20" s="2381"/>
    </row>
    <row r="21" spans="1:16" ht="18" customHeight="1">
      <c r="A21" s="2303"/>
      <c r="B21" s="2391" t="s">
        <v>1957</v>
      </c>
      <c r="C21" s="2390"/>
      <c r="D21" s="2361"/>
      <c r="E21" s="2361"/>
      <c r="F21" s="2345"/>
      <c r="G21" s="2389"/>
      <c r="H21" s="2388"/>
      <c r="I21" s="2305"/>
      <c r="J21" s="2305"/>
      <c r="K21" s="2305"/>
      <c r="L21" s="2381"/>
      <c r="M21" s="2381"/>
      <c r="N21" s="2381"/>
      <c r="O21" s="2381"/>
      <c r="P21" s="2381"/>
    </row>
    <row r="22" spans="1:16" ht="15.75" customHeight="1">
      <c r="A22" s="2303"/>
      <c r="B22" s="2387"/>
      <c r="C22" s="2386"/>
      <c r="D22" s="2361"/>
      <c r="E22" s="2361"/>
      <c r="F22" s="2345"/>
      <c r="G22" s="2348"/>
      <c r="H22" s="2340"/>
      <c r="I22" s="2305"/>
      <c r="J22" s="2305"/>
      <c r="K22" s="2305"/>
      <c r="L22" s="2381"/>
      <c r="M22" s="2381"/>
      <c r="N22" s="2381"/>
      <c r="O22" s="2381"/>
      <c r="P22" s="2381"/>
    </row>
    <row r="23" spans="1:16" ht="15.75" customHeight="1">
      <c r="A23" s="2303"/>
      <c r="B23" s="3385" t="s">
        <v>1956</v>
      </c>
      <c r="C23" s="3386"/>
      <c r="D23" s="2361"/>
      <c r="E23" s="2361"/>
      <c r="F23" s="2345"/>
      <c r="G23" s="2348"/>
      <c r="H23" s="2340"/>
      <c r="I23" s="2305"/>
      <c r="J23" s="2305"/>
      <c r="K23" s="2305"/>
      <c r="L23" s="2381"/>
      <c r="M23" s="2381"/>
      <c r="N23" s="2381"/>
      <c r="O23" s="2381"/>
      <c r="P23" s="2381"/>
    </row>
    <row r="24" spans="1:16" ht="15.75" customHeight="1">
      <c r="A24" s="2303"/>
      <c r="B24" s="2351"/>
      <c r="C24" s="2362"/>
      <c r="D24" s="2361"/>
      <c r="E24" s="2361"/>
      <c r="F24" s="2345"/>
      <c r="G24" s="2348"/>
      <c r="H24" s="2340"/>
      <c r="I24" s="2305"/>
      <c r="J24" s="2305"/>
      <c r="K24" s="2305"/>
      <c r="L24" s="2381"/>
      <c r="M24" s="2381"/>
      <c r="N24" s="2381"/>
      <c r="O24" s="2381"/>
      <c r="P24" s="2381"/>
    </row>
    <row r="25" spans="1:16" ht="15.75" customHeight="1">
      <c r="A25" s="2303"/>
      <c r="B25" s="2360"/>
      <c r="C25" s="2345" t="s">
        <v>1954</v>
      </c>
      <c r="D25" s="2354">
        <v>8.9133906196853783</v>
      </c>
      <c r="E25" s="2354">
        <v>14.386889847329877</v>
      </c>
      <c r="F25" s="2359">
        <v>11.198163062758635</v>
      </c>
      <c r="G25" s="2348" t="s">
        <v>95</v>
      </c>
      <c r="H25" s="2340" t="s">
        <v>95</v>
      </c>
      <c r="I25" s="2305"/>
      <c r="J25" s="2305"/>
      <c r="K25" s="2305"/>
      <c r="L25" s="2381"/>
      <c r="M25" s="2381"/>
      <c r="N25" s="2381"/>
      <c r="O25" s="2381"/>
      <c r="P25" s="2381"/>
    </row>
    <row r="26" spans="1:16" ht="18" customHeight="1">
      <c r="A26" s="2303"/>
      <c r="B26" s="2360"/>
      <c r="C26" s="2345" t="s">
        <v>1953</v>
      </c>
      <c r="D26" s="2354">
        <v>7.7905075284597807</v>
      </c>
      <c r="E26" s="2354">
        <v>12.680793849301457</v>
      </c>
      <c r="F26" s="2359">
        <v>10.167803303004463</v>
      </c>
      <c r="G26" s="2348" t="s">
        <v>95</v>
      </c>
      <c r="H26" s="2340" t="s">
        <v>95</v>
      </c>
      <c r="I26" s="2305"/>
      <c r="J26" s="2305"/>
      <c r="K26" s="2305"/>
      <c r="L26" s="2381"/>
      <c r="M26" s="2381"/>
      <c r="N26" s="2381"/>
      <c r="O26" s="2381"/>
      <c r="P26" s="2381"/>
    </row>
    <row r="27" spans="1:16" ht="12" customHeight="1">
      <c r="A27" s="2303"/>
      <c r="B27" s="2360"/>
      <c r="C27" s="2345"/>
      <c r="D27" s="2354"/>
      <c r="E27" s="2354"/>
      <c r="F27" s="2359"/>
      <c r="G27" s="2348"/>
      <c r="H27" s="2340"/>
      <c r="I27" s="2305"/>
      <c r="J27" s="2305"/>
      <c r="K27" s="2305"/>
      <c r="L27" s="2381"/>
      <c r="M27" s="2381"/>
      <c r="N27" s="2381"/>
      <c r="O27" s="2381"/>
      <c r="P27" s="2381"/>
    </row>
    <row r="28" spans="1:16" ht="18" customHeight="1">
      <c r="A28" s="2303"/>
      <c r="B28" s="3385" t="s">
        <v>1955</v>
      </c>
      <c r="C28" s="3386"/>
      <c r="D28" s="2358"/>
      <c r="E28" s="2358"/>
      <c r="F28" s="2357"/>
      <c r="G28" s="2356"/>
      <c r="H28" s="2355"/>
      <c r="I28" s="2305"/>
      <c r="J28" s="2305"/>
      <c r="K28" s="2305"/>
      <c r="L28" s="2381"/>
      <c r="M28" s="2381"/>
      <c r="N28" s="2381"/>
      <c r="O28" s="2381"/>
      <c r="P28" s="2381"/>
    </row>
    <row r="29" spans="1:16" ht="18" customHeight="1">
      <c r="A29" s="2303"/>
      <c r="B29" s="2351"/>
      <c r="C29" s="2305" t="s">
        <v>1954</v>
      </c>
      <c r="D29" s="2354">
        <v>9.210306835253558</v>
      </c>
      <c r="E29" s="2354">
        <v>14.880446091799522</v>
      </c>
      <c r="F29" s="2353">
        <v>11.632550976237257</v>
      </c>
      <c r="G29" s="2348" t="s">
        <v>95</v>
      </c>
      <c r="H29" s="2340" t="s">
        <v>95</v>
      </c>
      <c r="I29" s="2305"/>
      <c r="J29" s="2305"/>
      <c r="K29" s="2305"/>
      <c r="L29" s="2381"/>
      <c r="M29" s="2381"/>
      <c r="N29" s="2381"/>
      <c r="O29" s="2381"/>
      <c r="P29" s="2381"/>
    </row>
    <row r="30" spans="1:16" ht="18" customHeight="1">
      <c r="A30" s="2303"/>
      <c r="B30" s="2351"/>
      <c r="C30" s="2305" t="s">
        <v>1953</v>
      </c>
      <c r="D30" s="2354">
        <v>8.0500191005878001</v>
      </c>
      <c r="E30" s="2354">
        <v>13.115820811735356</v>
      </c>
      <c r="F30" s="2353">
        <v>10.562222533792578</v>
      </c>
      <c r="G30" s="2348" t="s">
        <v>95</v>
      </c>
      <c r="H30" s="2340" t="s">
        <v>95</v>
      </c>
      <c r="I30" s="2305"/>
      <c r="J30" s="2305"/>
      <c r="K30" s="2305"/>
      <c r="L30" s="2381"/>
      <c r="M30" s="2381"/>
      <c r="N30" s="2381"/>
      <c r="O30" s="2381"/>
      <c r="P30" s="2381"/>
    </row>
    <row r="31" spans="1:16" ht="3.75" customHeight="1">
      <c r="A31" s="2303"/>
      <c r="B31" s="2351"/>
      <c r="C31" s="2345"/>
      <c r="D31" s="2344"/>
      <c r="E31" s="2344"/>
      <c r="F31" s="2347"/>
      <c r="G31" s="2348"/>
      <c r="H31" s="2340"/>
      <c r="I31" s="2305"/>
      <c r="J31" s="2305"/>
      <c r="K31" s="2305"/>
      <c r="L31" s="2381"/>
      <c r="M31" s="2381"/>
      <c r="N31" s="2381"/>
      <c r="O31" s="2381"/>
      <c r="P31" s="2381"/>
    </row>
    <row r="32" spans="1:16" ht="3.75" customHeight="1">
      <c r="A32" s="2303"/>
      <c r="B32" s="2351"/>
      <c r="C32" s="2345"/>
      <c r="D32" s="2344"/>
      <c r="E32" s="2344"/>
      <c r="F32" s="2347"/>
      <c r="G32" s="2348"/>
      <c r="H32" s="2340"/>
      <c r="I32" s="2305"/>
      <c r="J32" s="2305"/>
      <c r="K32" s="2305"/>
      <c r="L32" s="2381"/>
      <c r="M32" s="2381"/>
      <c r="N32" s="2381"/>
      <c r="O32" s="2381"/>
      <c r="P32" s="2381"/>
    </row>
    <row r="33" spans="1:16" ht="18" customHeight="1">
      <c r="A33" s="2303"/>
      <c r="B33" s="2346" t="s">
        <v>1952</v>
      </c>
      <c r="C33" s="2345"/>
      <c r="D33" s="2344">
        <v>811.47991702446006</v>
      </c>
      <c r="E33" s="2344">
        <v>1010.0404813258077</v>
      </c>
      <c r="F33" s="2347">
        <v>988.53172754836226</v>
      </c>
      <c r="G33" s="2348">
        <v>24.468943733004608</v>
      </c>
      <c r="H33" s="2340">
        <v>-2.1294942306879108</v>
      </c>
      <c r="I33" s="2305"/>
      <c r="J33" s="2305"/>
      <c r="K33" s="2305"/>
      <c r="L33" s="2381"/>
      <c r="M33" s="2381"/>
      <c r="N33" s="2381"/>
      <c r="O33" s="2381"/>
      <c r="P33" s="2381"/>
    </row>
    <row r="34" spans="1:16" ht="18" customHeight="1">
      <c r="A34" s="2303"/>
      <c r="B34" s="2346" t="s">
        <v>1951</v>
      </c>
      <c r="C34" s="2345"/>
      <c r="D34" s="2343">
        <v>9004.9662354371467</v>
      </c>
      <c r="E34" s="2343">
        <v>11035.549059944675</v>
      </c>
      <c r="F34" s="2342">
        <v>11219.92680053846</v>
      </c>
      <c r="G34" s="2348">
        <v>22.549588431732232</v>
      </c>
      <c r="H34" s="2340">
        <v>1.6707618224725707</v>
      </c>
      <c r="I34" s="2305"/>
      <c r="J34" s="2305"/>
      <c r="K34" s="2305"/>
      <c r="L34" s="2381"/>
      <c r="M34" s="2381"/>
      <c r="N34" s="2381"/>
      <c r="O34" s="2381"/>
      <c r="P34" s="2381"/>
    </row>
    <row r="35" spans="1:16" ht="18" customHeight="1">
      <c r="A35" s="2303"/>
      <c r="B35" s="2346" t="s">
        <v>1950</v>
      </c>
      <c r="C35" s="2345"/>
      <c r="D35" s="2343">
        <v>635.59426984072763</v>
      </c>
      <c r="E35" s="2343">
        <v>-2854.2488397286211</v>
      </c>
      <c r="F35" s="2342">
        <v>-61.080695485197204</v>
      </c>
      <c r="G35" s="2341" t="s">
        <v>95</v>
      </c>
      <c r="H35" s="2340" t="s">
        <v>95</v>
      </c>
      <c r="I35" s="2305"/>
      <c r="J35" s="2303"/>
      <c r="K35" s="2303"/>
      <c r="L35" s="2381"/>
      <c r="M35" s="2381"/>
      <c r="N35" s="2381"/>
      <c r="O35" s="2381"/>
      <c r="P35" s="2381"/>
    </row>
    <row r="36" spans="1:16" ht="18" customHeight="1">
      <c r="A36" s="2303"/>
      <c r="B36" s="2346" t="s">
        <v>1949</v>
      </c>
      <c r="C36" s="2345"/>
      <c r="D36" s="2343">
        <v>-19.276676166120943</v>
      </c>
      <c r="E36" s="2343">
        <v>508.07006538211618</v>
      </c>
      <c r="F36" s="2342">
        <v>50.775630201931811</v>
      </c>
      <c r="G36" s="2341" t="s">
        <v>95</v>
      </c>
      <c r="H36" s="2340" t="s">
        <v>95</v>
      </c>
      <c r="I36" s="2305"/>
      <c r="J36" s="2303"/>
      <c r="K36" s="2303"/>
      <c r="L36" s="2381"/>
      <c r="M36" s="2381"/>
      <c r="N36" s="2381"/>
      <c r="O36" s="2381"/>
      <c r="P36" s="2381"/>
    </row>
    <row r="37" spans="1:16" ht="21" customHeight="1" thickBot="1">
      <c r="A37" s="2303"/>
      <c r="B37" s="2385" t="s">
        <v>1948</v>
      </c>
      <c r="C37" s="2384"/>
      <c r="D37" s="2383">
        <v>616.31759367460677</v>
      </c>
      <c r="E37" s="2383">
        <v>-2346.1787743465047</v>
      </c>
      <c r="F37" s="2382">
        <v>-10.305065283265392</v>
      </c>
      <c r="G37" s="2366" t="s">
        <v>95</v>
      </c>
      <c r="H37" s="2365" t="s">
        <v>95</v>
      </c>
      <c r="I37" s="2305"/>
      <c r="J37" s="2303"/>
      <c r="K37" s="2303"/>
      <c r="L37" s="2381"/>
      <c r="M37" s="2381"/>
      <c r="N37" s="2381"/>
      <c r="O37" s="2381"/>
      <c r="P37" s="2381"/>
    </row>
    <row r="38" spans="1:16" ht="17.25" customHeight="1" thickTop="1">
      <c r="A38" s="2303"/>
      <c r="B38" s="3404" t="s">
        <v>1944</v>
      </c>
      <c r="C38" s="3405"/>
      <c r="D38" s="3405"/>
      <c r="E38" s="3405"/>
      <c r="F38" s="3405"/>
      <c r="G38" s="3405"/>
      <c r="H38" s="3405"/>
      <c r="I38" s="2303"/>
      <c r="J38" s="2303"/>
      <c r="K38" s="2303"/>
    </row>
    <row r="39" spans="1:16" ht="17.25" customHeight="1">
      <c r="A39" s="2303"/>
      <c r="B39" s="3403" t="s">
        <v>1943</v>
      </c>
      <c r="C39" s="3388"/>
      <c r="D39" s="3388"/>
      <c r="E39" s="3388"/>
      <c r="F39" s="3388"/>
      <c r="G39" s="3388"/>
      <c r="H39" s="3388"/>
      <c r="I39" s="2303"/>
      <c r="J39" s="2303"/>
      <c r="K39" s="2303"/>
    </row>
    <row r="40" spans="1:16" ht="17.25" customHeight="1">
      <c r="A40" s="2303"/>
      <c r="B40" s="3406" t="s">
        <v>1942</v>
      </c>
      <c r="C40" s="3388"/>
      <c r="D40" s="3388"/>
      <c r="E40" s="3388"/>
      <c r="F40" s="3388"/>
      <c r="G40" s="3388"/>
      <c r="H40" s="3388"/>
      <c r="I40" s="2303"/>
      <c r="J40" s="2303"/>
      <c r="K40" s="2303"/>
    </row>
    <row r="41" spans="1:16" ht="17.25" customHeight="1">
      <c r="A41" s="2303"/>
      <c r="B41" s="3406" t="s">
        <v>1941</v>
      </c>
      <c r="C41" s="3388"/>
      <c r="D41" s="3388"/>
      <c r="E41" s="3388"/>
      <c r="F41" s="3388"/>
      <c r="G41" s="3388"/>
      <c r="H41" s="3388"/>
      <c r="I41" s="2303"/>
      <c r="J41" s="2303"/>
      <c r="K41" s="2303"/>
    </row>
    <row r="42" spans="1:16" ht="17.25" customHeight="1">
      <c r="A42" s="2303"/>
      <c r="B42" s="3403" t="s">
        <v>1940</v>
      </c>
      <c r="C42" s="3388"/>
      <c r="D42" s="2307">
        <v>109.36</v>
      </c>
      <c r="E42" s="2307">
        <v>120.37</v>
      </c>
      <c r="F42" s="2307">
        <v>119.04</v>
      </c>
      <c r="G42" s="2305"/>
      <c r="H42" s="2305"/>
      <c r="I42" s="2303"/>
      <c r="J42" s="2303"/>
      <c r="K42" s="2303"/>
    </row>
    <row r="43" spans="1:16" ht="15.75" customHeight="1">
      <c r="A43" s="2303"/>
      <c r="B43" s="2305"/>
      <c r="C43" s="2305"/>
      <c r="D43" s="2305"/>
      <c r="E43" s="2305"/>
      <c r="F43" s="2305"/>
      <c r="G43" s="2305"/>
      <c r="H43" s="2305"/>
      <c r="I43" s="2303"/>
      <c r="J43" s="2303"/>
      <c r="K43" s="2303"/>
    </row>
    <row r="44" spans="1:16" ht="15.75" customHeight="1">
      <c r="A44" s="2303"/>
      <c r="B44" s="2303"/>
      <c r="C44" s="2303"/>
      <c r="D44" s="2303"/>
      <c r="E44" s="2303"/>
      <c r="F44" s="2303"/>
      <c r="G44" s="2303"/>
      <c r="H44" s="2303"/>
      <c r="I44" s="2303"/>
      <c r="J44" s="2303"/>
      <c r="K44" s="2303"/>
    </row>
    <row r="45" spans="1:16" ht="15.75" customHeight="1">
      <c r="A45" s="2303"/>
      <c r="B45" s="2303"/>
      <c r="C45" s="2303"/>
      <c r="D45" s="2303"/>
      <c r="E45" s="2303"/>
      <c r="F45" s="2303"/>
      <c r="G45" s="2303"/>
      <c r="H45" s="2303"/>
      <c r="I45" s="2303"/>
      <c r="J45" s="2303"/>
      <c r="K45" s="2303"/>
    </row>
    <row r="46" spans="1:16" ht="15.75" customHeight="1">
      <c r="A46" s="2303"/>
      <c r="B46" s="2303"/>
      <c r="C46" s="2303"/>
      <c r="D46" s="2303"/>
      <c r="E46" s="2303"/>
      <c r="F46" s="2303"/>
      <c r="G46" s="2303"/>
      <c r="H46" s="2303"/>
      <c r="I46" s="2303"/>
      <c r="J46" s="2303"/>
      <c r="K46" s="2303"/>
    </row>
    <row r="47" spans="1:16" ht="15.75" customHeight="1">
      <c r="A47" s="2303"/>
      <c r="B47" s="2303"/>
      <c r="C47" s="2303"/>
      <c r="D47" s="2303"/>
      <c r="E47" s="2303"/>
      <c r="F47" s="2303"/>
      <c r="G47" s="2303"/>
      <c r="H47" s="2303"/>
      <c r="I47" s="2303"/>
      <c r="J47" s="2303"/>
      <c r="K47" s="2303"/>
    </row>
    <row r="48" spans="1:16" ht="15.75" customHeight="1">
      <c r="A48" s="2303"/>
      <c r="B48" s="2303"/>
      <c r="C48" s="2303"/>
      <c r="D48" s="2303"/>
      <c r="E48" s="2303"/>
      <c r="F48" s="2303"/>
      <c r="G48" s="2303"/>
      <c r="H48" s="2303"/>
      <c r="I48" s="2303"/>
      <c r="J48" s="2303"/>
      <c r="K48" s="2303"/>
    </row>
    <row r="49" spans="1:11" ht="15.75" customHeight="1">
      <c r="A49" s="2303"/>
      <c r="B49" s="2303"/>
      <c r="C49" s="2303"/>
      <c r="D49" s="2303"/>
      <c r="E49" s="2303"/>
      <c r="F49" s="2303"/>
      <c r="G49" s="2303"/>
      <c r="H49" s="2303"/>
      <c r="I49" s="2303"/>
      <c r="J49" s="2303"/>
      <c r="K49" s="2303"/>
    </row>
    <row r="50" spans="1:11" ht="15.75" customHeight="1">
      <c r="A50" s="2303"/>
      <c r="B50" s="2303"/>
      <c r="C50" s="2303"/>
      <c r="D50" s="2303"/>
      <c r="E50" s="2303"/>
      <c r="F50" s="2303"/>
      <c r="G50" s="2303"/>
      <c r="H50" s="2303"/>
      <c r="I50" s="2303"/>
      <c r="J50" s="2303"/>
      <c r="K50" s="2303"/>
    </row>
    <row r="51" spans="1:11" ht="15.75" customHeight="1">
      <c r="A51" s="2303"/>
      <c r="B51" s="2303"/>
      <c r="C51" s="2303"/>
      <c r="D51" s="2303"/>
      <c r="E51" s="2303"/>
      <c r="F51" s="2303"/>
      <c r="G51" s="2303"/>
      <c r="H51" s="2303"/>
      <c r="I51" s="2303"/>
      <c r="J51" s="2303"/>
      <c r="K51" s="2303"/>
    </row>
    <row r="52" spans="1:11" ht="15.75" customHeight="1">
      <c r="A52" s="2303"/>
      <c r="B52" s="2303"/>
      <c r="C52" s="2303"/>
      <c r="D52" s="2303"/>
      <c r="E52" s="2303"/>
      <c r="F52" s="2303"/>
      <c r="G52" s="2303"/>
      <c r="H52" s="2303"/>
      <c r="I52" s="2303"/>
      <c r="J52" s="2303"/>
      <c r="K52" s="2303"/>
    </row>
    <row r="53" spans="1:11" ht="15.75" customHeight="1">
      <c r="A53" s="2303"/>
      <c r="B53" s="2303"/>
      <c r="C53" s="2303"/>
      <c r="D53" s="2303"/>
      <c r="E53" s="2303"/>
      <c r="F53" s="2303"/>
      <c r="G53" s="2303"/>
      <c r="H53" s="2303"/>
      <c r="I53" s="2303"/>
      <c r="J53" s="2303"/>
      <c r="K53" s="2303"/>
    </row>
    <row r="54" spans="1:11" ht="15.75" customHeight="1">
      <c r="A54" s="2303"/>
      <c r="B54" s="2303"/>
      <c r="C54" s="2303"/>
      <c r="D54" s="2303"/>
      <c r="E54" s="2303"/>
      <c r="F54" s="2303"/>
      <c r="G54" s="2303"/>
      <c r="H54" s="2303"/>
      <c r="I54" s="2303"/>
      <c r="J54" s="2303"/>
      <c r="K54" s="2303"/>
    </row>
    <row r="55" spans="1:11" ht="15.75" customHeight="1">
      <c r="A55" s="2303"/>
      <c r="B55" s="2303"/>
      <c r="C55" s="2303"/>
      <c r="D55" s="2303"/>
      <c r="E55" s="2303"/>
      <c r="F55" s="2303"/>
      <c r="G55" s="2303"/>
      <c r="H55" s="2303"/>
      <c r="I55" s="2303"/>
      <c r="J55" s="2303"/>
      <c r="K55" s="2303"/>
    </row>
    <row r="56" spans="1:11" ht="15.75" customHeight="1">
      <c r="A56" s="2303"/>
      <c r="B56" s="2303"/>
      <c r="C56" s="2303"/>
      <c r="D56" s="2303"/>
      <c r="E56" s="2303"/>
      <c r="F56" s="2303"/>
      <c r="G56" s="2303"/>
      <c r="H56" s="2303"/>
      <c r="I56" s="2303"/>
      <c r="J56" s="2303"/>
      <c r="K56" s="2303"/>
    </row>
    <row r="57" spans="1:11" ht="15.75" customHeight="1">
      <c r="A57" s="2303"/>
      <c r="B57" s="2303"/>
      <c r="C57" s="2303"/>
      <c r="D57" s="2303"/>
      <c r="E57" s="2303"/>
      <c r="F57" s="2303"/>
      <c r="G57" s="2303"/>
      <c r="H57" s="2303"/>
      <c r="I57" s="2303"/>
      <c r="J57" s="2303"/>
      <c r="K57" s="2303"/>
    </row>
    <row r="58" spans="1:11" ht="15.75" customHeight="1">
      <c r="A58" s="2303"/>
      <c r="B58" s="2303"/>
      <c r="C58" s="2303"/>
      <c r="D58" s="2303"/>
      <c r="E58" s="2303"/>
      <c r="F58" s="2303"/>
      <c r="G58" s="2303"/>
      <c r="H58" s="2303"/>
      <c r="I58" s="2303"/>
      <c r="J58" s="2303"/>
      <c r="K58" s="2303"/>
    </row>
    <row r="59" spans="1:11" ht="15.75" customHeight="1">
      <c r="A59" s="2303"/>
      <c r="B59" s="2303"/>
      <c r="C59" s="2303"/>
      <c r="D59" s="2303"/>
      <c r="E59" s="2303"/>
      <c r="F59" s="2303"/>
      <c r="G59" s="2303"/>
      <c r="H59" s="2303"/>
      <c r="I59" s="2303"/>
      <c r="J59" s="2303"/>
      <c r="K59" s="2303"/>
    </row>
    <row r="60" spans="1:11" ht="15.75" customHeight="1">
      <c r="A60" s="2303"/>
      <c r="B60" s="2303"/>
      <c r="C60" s="2303"/>
      <c r="D60" s="2303"/>
      <c r="E60" s="2303"/>
      <c r="F60" s="2303"/>
      <c r="G60" s="2303"/>
      <c r="H60" s="2303"/>
      <c r="I60" s="2303"/>
      <c r="J60" s="2303"/>
      <c r="K60" s="2303"/>
    </row>
    <row r="61" spans="1:11" ht="15.75" customHeight="1">
      <c r="A61" s="2303"/>
      <c r="B61" s="2303"/>
      <c r="C61" s="2303"/>
      <c r="D61" s="2303"/>
      <c r="E61" s="2303"/>
      <c r="F61" s="2303"/>
      <c r="G61" s="2303"/>
      <c r="H61" s="2303"/>
      <c r="I61" s="2303"/>
      <c r="J61" s="2303"/>
      <c r="K61" s="2303"/>
    </row>
    <row r="62" spans="1:11" ht="15.75" customHeight="1">
      <c r="A62" s="2303"/>
      <c r="B62" s="2303"/>
      <c r="C62" s="2303"/>
      <c r="D62" s="2303"/>
      <c r="E62" s="2303"/>
      <c r="F62" s="2303"/>
      <c r="G62" s="2303"/>
      <c r="H62" s="2303"/>
      <c r="I62" s="2303"/>
      <c r="J62" s="2303"/>
      <c r="K62" s="2303"/>
    </row>
    <row r="63" spans="1:11" ht="15.75" customHeight="1">
      <c r="A63" s="2303"/>
      <c r="B63" s="2303"/>
      <c r="C63" s="2303"/>
      <c r="D63" s="2303"/>
      <c r="E63" s="2303"/>
      <c r="F63" s="2303"/>
      <c r="G63" s="2303"/>
      <c r="H63" s="2303"/>
      <c r="I63" s="2303"/>
      <c r="J63" s="2303"/>
      <c r="K63" s="2303"/>
    </row>
    <row r="64" spans="1:11" ht="15.75" customHeight="1">
      <c r="A64" s="2303"/>
      <c r="B64" s="2303"/>
      <c r="C64" s="2303"/>
      <c r="D64" s="2303"/>
      <c r="E64" s="2303"/>
      <c r="F64" s="2303"/>
      <c r="G64" s="2303"/>
      <c r="H64" s="2303"/>
      <c r="I64" s="2303"/>
      <c r="J64" s="2303"/>
      <c r="K64" s="2303"/>
    </row>
    <row r="65" spans="1:11" ht="15.75" customHeight="1">
      <c r="A65" s="2303"/>
      <c r="B65" s="2303"/>
      <c r="C65" s="2303"/>
      <c r="D65" s="2303"/>
      <c r="E65" s="2303"/>
      <c r="F65" s="2303"/>
      <c r="G65" s="2303"/>
      <c r="H65" s="2303"/>
      <c r="I65" s="2303"/>
      <c r="J65" s="2303"/>
      <c r="K65" s="2303"/>
    </row>
    <row r="66" spans="1:11" ht="15.75" customHeight="1">
      <c r="A66" s="2303"/>
      <c r="B66" s="2303"/>
      <c r="C66" s="2303"/>
      <c r="D66" s="2303"/>
      <c r="E66" s="2303"/>
      <c r="F66" s="2303"/>
      <c r="G66" s="2303"/>
      <c r="H66" s="2303"/>
      <c r="I66" s="2303"/>
      <c r="J66" s="2303"/>
      <c r="K66" s="2303"/>
    </row>
    <row r="67" spans="1:11" ht="15.75" customHeight="1">
      <c r="A67" s="2303"/>
      <c r="B67" s="2303"/>
      <c r="C67" s="2303"/>
      <c r="D67" s="2303"/>
      <c r="E67" s="2303"/>
      <c r="F67" s="2303"/>
      <c r="G67" s="2303"/>
      <c r="H67" s="2303"/>
      <c r="I67" s="2303"/>
      <c r="J67" s="2303"/>
      <c r="K67" s="2303"/>
    </row>
    <row r="68" spans="1:11" ht="15.75" customHeight="1">
      <c r="A68" s="2303"/>
      <c r="B68" s="2303"/>
      <c r="C68" s="2303"/>
      <c r="D68" s="2303"/>
      <c r="E68" s="2303"/>
      <c r="F68" s="2303"/>
      <c r="G68" s="2303"/>
      <c r="H68" s="2303"/>
      <c r="I68" s="2303"/>
      <c r="J68" s="2303"/>
      <c r="K68" s="2303"/>
    </row>
    <row r="69" spans="1:11" ht="15.75" customHeight="1">
      <c r="A69" s="2303"/>
      <c r="B69" s="2303"/>
      <c r="C69" s="2303"/>
      <c r="D69" s="2303"/>
      <c r="E69" s="2303"/>
      <c r="F69" s="2303"/>
      <c r="G69" s="2303"/>
      <c r="H69" s="2303"/>
      <c r="I69" s="2303"/>
      <c r="J69" s="2303"/>
      <c r="K69" s="2303"/>
    </row>
    <row r="70" spans="1:11" ht="15.75" customHeight="1">
      <c r="A70" s="2303"/>
      <c r="B70" s="2303"/>
      <c r="C70" s="2303"/>
      <c r="D70" s="2303"/>
      <c r="E70" s="2303"/>
      <c r="F70" s="2303"/>
      <c r="G70" s="2303"/>
      <c r="H70" s="2303"/>
      <c r="I70" s="2303"/>
      <c r="J70" s="2303"/>
      <c r="K70" s="2303"/>
    </row>
    <row r="71" spans="1:11" ht="15.75" customHeight="1">
      <c r="A71" s="2303"/>
      <c r="B71" s="2303"/>
      <c r="C71" s="2303"/>
      <c r="D71" s="2303"/>
      <c r="E71" s="2303"/>
      <c r="F71" s="2303"/>
      <c r="G71" s="2303"/>
      <c r="H71" s="2303"/>
      <c r="I71" s="2303"/>
      <c r="J71" s="2303"/>
      <c r="K71" s="2303"/>
    </row>
    <row r="72" spans="1:11" ht="15.75" customHeight="1">
      <c r="A72" s="2303"/>
      <c r="B72" s="2303"/>
      <c r="C72" s="2303"/>
      <c r="D72" s="2303"/>
      <c r="E72" s="2303"/>
      <c r="F72" s="2303"/>
      <c r="G72" s="2303"/>
      <c r="H72" s="2303"/>
      <c r="I72" s="2303"/>
      <c r="J72" s="2303"/>
      <c r="K72" s="2303"/>
    </row>
    <row r="73" spans="1:11" ht="15.75" customHeight="1">
      <c r="A73" s="2303"/>
      <c r="B73" s="2303"/>
      <c r="C73" s="2303"/>
      <c r="D73" s="2303"/>
      <c r="E73" s="2303"/>
      <c r="F73" s="2303"/>
      <c r="G73" s="2303"/>
      <c r="H73" s="2303"/>
      <c r="I73" s="2303"/>
      <c r="J73" s="2303"/>
      <c r="K73" s="2303"/>
    </row>
    <row r="74" spans="1:11" ht="15.75" customHeight="1">
      <c r="A74" s="2303"/>
      <c r="B74" s="2303"/>
      <c r="C74" s="2303"/>
      <c r="D74" s="2303"/>
      <c r="E74" s="2303"/>
      <c r="F74" s="2303"/>
      <c r="G74" s="2303"/>
      <c r="H74" s="2303"/>
      <c r="I74" s="2303"/>
      <c r="J74" s="2303"/>
      <c r="K74" s="2303"/>
    </row>
    <row r="75" spans="1:11" ht="15.75" customHeight="1">
      <c r="A75" s="2303"/>
      <c r="B75" s="2303"/>
      <c r="C75" s="2303"/>
      <c r="D75" s="2303"/>
      <c r="E75" s="2303"/>
      <c r="F75" s="2303"/>
      <c r="G75" s="2303"/>
      <c r="H75" s="2303"/>
      <c r="I75" s="2303"/>
      <c r="J75" s="2303"/>
      <c r="K75" s="2303"/>
    </row>
    <row r="76" spans="1:11" ht="15.75" customHeight="1">
      <c r="A76" s="2303"/>
      <c r="B76" s="2303"/>
      <c r="C76" s="2303"/>
      <c r="D76" s="2303"/>
      <c r="E76" s="2303"/>
      <c r="F76" s="2303"/>
      <c r="G76" s="2303"/>
      <c r="H76" s="2303"/>
      <c r="I76" s="2303"/>
      <c r="J76" s="2303"/>
      <c r="K76" s="2303"/>
    </row>
    <row r="77" spans="1:11" ht="15.75" customHeight="1">
      <c r="A77" s="2303"/>
      <c r="B77" s="2303"/>
      <c r="C77" s="2303"/>
      <c r="D77" s="2303"/>
      <c r="E77" s="2303"/>
      <c r="F77" s="2303"/>
      <c r="G77" s="2303"/>
      <c r="H77" s="2303"/>
      <c r="I77" s="2303"/>
      <c r="J77" s="2303"/>
      <c r="K77" s="2303"/>
    </row>
    <row r="78" spans="1:11" ht="15.75" customHeight="1">
      <c r="A78" s="2303"/>
      <c r="B78" s="2303"/>
      <c r="C78" s="2303"/>
      <c r="D78" s="2303"/>
      <c r="E78" s="2303"/>
      <c r="F78" s="2303"/>
      <c r="G78" s="2303"/>
      <c r="H78" s="2303"/>
      <c r="I78" s="2303"/>
      <c r="J78" s="2303"/>
      <c r="K78" s="2303"/>
    </row>
    <row r="79" spans="1:11" ht="15.75" customHeight="1">
      <c r="A79" s="2303"/>
      <c r="B79" s="2303"/>
      <c r="C79" s="2303"/>
      <c r="D79" s="2303"/>
      <c r="E79" s="2303"/>
      <c r="F79" s="2303"/>
      <c r="G79" s="2303"/>
      <c r="H79" s="2303"/>
      <c r="I79" s="2303"/>
      <c r="J79" s="2303"/>
      <c r="K79" s="2303"/>
    </row>
    <row r="80" spans="1:11" ht="15.75" customHeight="1">
      <c r="A80" s="2303"/>
      <c r="B80" s="2303"/>
      <c r="C80" s="2303"/>
      <c r="D80" s="2303"/>
      <c r="E80" s="2303"/>
      <c r="F80" s="2303"/>
      <c r="G80" s="2303"/>
      <c r="H80" s="2303"/>
      <c r="I80" s="2303"/>
      <c r="J80" s="2303"/>
      <c r="K80" s="2303"/>
    </row>
    <row r="81" spans="1:11" ht="15.75" customHeight="1">
      <c r="A81" s="2303"/>
      <c r="B81" s="2303"/>
      <c r="C81" s="2303"/>
      <c r="D81" s="2303"/>
      <c r="E81" s="2303"/>
      <c r="F81" s="2303"/>
      <c r="G81" s="2303"/>
      <c r="H81" s="2303"/>
      <c r="I81" s="2303"/>
      <c r="J81" s="2303"/>
      <c r="K81" s="2303"/>
    </row>
    <row r="82" spans="1:11" ht="15.75" customHeight="1">
      <c r="A82" s="2303"/>
      <c r="B82" s="2303"/>
      <c r="C82" s="2303"/>
      <c r="D82" s="2303"/>
      <c r="E82" s="2303"/>
      <c r="F82" s="2303"/>
      <c r="G82" s="2303"/>
      <c r="H82" s="2303"/>
      <c r="I82" s="2303"/>
      <c r="J82" s="2303"/>
      <c r="K82" s="2303"/>
    </row>
    <row r="83" spans="1:11" ht="15.75" customHeight="1">
      <c r="A83" s="2303"/>
      <c r="B83" s="2303"/>
      <c r="C83" s="2303"/>
      <c r="D83" s="2303"/>
      <c r="E83" s="2303"/>
      <c r="F83" s="2303"/>
      <c r="G83" s="2303"/>
      <c r="H83" s="2303"/>
      <c r="I83" s="2303"/>
      <c r="J83" s="2303"/>
      <c r="K83" s="2303"/>
    </row>
    <row r="84" spans="1:11" ht="15.75" customHeight="1">
      <c r="A84" s="2303"/>
      <c r="B84" s="2303"/>
      <c r="C84" s="2303"/>
      <c r="D84" s="2303"/>
      <c r="E84" s="2303"/>
      <c r="F84" s="2303"/>
      <c r="G84" s="2303"/>
      <c r="H84" s="2303"/>
      <c r="I84" s="2303"/>
      <c r="J84" s="2303"/>
      <c r="K84" s="2303"/>
    </row>
    <row r="85" spans="1:11" ht="15.75" customHeight="1">
      <c r="A85" s="2303"/>
      <c r="B85" s="2303"/>
      <c r="C85" s="2303"/>
      <c r="D85" s="2303"/>
      <c r="E85" s="2303"/>
      <c r="F85" s="2303"/>
      <c r="G85" s="2303"/>
      <c r="H85" s="2303"/>
      <c r="I85" s="2303"/>
      <c r="J85" s="2303"/>
      <c r="K85" s="2303"/>
    </row>
    <row r="86" spans="1:11" ht="15.75" customHeight="1">
      <c r="A86" s="2303"/>
      <c r="B86" s="2303"/>
      <c r="C86" s="2303"/>
      <c r="D86" s="2303"/>
      <c r="E86" s="2303"/>
      <c r="F86" s="2303"/>
      <c r="G86" s="2303"/>
      <c r="H86" s="2303"/>
      <c r="I86" s="2303"/>
      <c r="J86" s="2303"/>
      <c r="K86" s="2303"/>
    </row>
    <row r="87" spans="1:11" ht="15.75" customHeight="1">
      <c r="A87" s="2303"/>
      <c r="B87" s="2303"/>
      <c r="C87" s="2303"/>
      <c r="D87" s="2303"/>
      <c r="E87" s="2303"/>
      <c r="F87" s="2303"/>
      <c r="G87" s="2303"/>
      <c r="H87" s="2303"/>
      <c r="I87" s="2303"/>
      <c r="J87" s="2303"/>
      <c r="K87" s="2303"/>
    </row>
    <row r="88" spans="1:11" ht="15.75" customHeight="1">
      <c r="A88" s="2303"/>
      <c r="B88" s="2303"/>
      <c r="C88" s="2303"/>
      <c r="D88" s="2303"/>
      <c r="E88" s="2303"/>
      <c r="F88" s="2303"/>
      <c r="G88" s="2303"/>
      <c r="H88" s="2303"/>
      <c r="I88" s="2303"/>
      <c r="J88" s="2303"/>
      <c r="K88" s="2303"/>
    </row>
    <row r="89" spans="1:11" ht="15.75" customHeight="1">
      <c r="A89" s="2303"/>
      <c r="B89" s="2303"/>
      <c r="C89" s="2303"/>
      <c r="D89" s="2303"/>
      <c r="E89" s="2303"/>
      <c r="F89" s="2303"/>
      <c r="G89" s="2303"/>
      <c r="H89" s="2303"/>
      <c r="I89" s="2303"/>
      <c r="J89" s="2303"/>
      <c r="K89" s="2303"/>
    </row>
    <row r="90" spans="1:11" ht="15.75" customHeight="1">
      <c r="A90" s="2303"/>
      <c r="B90" s="2303"/>
      <c r="C90" s="2303"/>
      <c r="D90" s="2303"/>
      <c r="E90" s="2303"/>
      <c r="F90" s="2303"/>
      <c r="G90" s="2303"/>
      <c r="H90" s="2303"/>
      <c r="I90" s="2303"/>
      <c r="J90" s="2303"/>
      <c r="K90" s="2303"/>
    </row>
    <row r="91" spans="1:11" ht="15.75" customHeight="1">
      <c r="A91" s="2303"/>
      <c r="B91" s="2303"/>
      <c r="C91" s="2303"/>
      <c r="D91" s="2303"/>
      <c r="E91" s="2303"/>
      <c r="F91" s="2303"/>
      <c r="G91" s="2303"/>
      <c r="H91" s="2303"/>
      <c r="I91" s="2303"/>
      <c r="J91" s="2303"/>
      <c r="K91" s="2303"/>
    </row>
    <row r="92" spans="1:11" ht="15.75" customHeight="1">
      <c r="A92" s="2303"/>
      <c r="B92" s="2303"/>
      <c r="C92" s="2303"/>
      <c r="D92" s="2303"/>
      <c r="E92" s="2303"/>
      <c r="F92" s="2303"/>
      <c r="G92" s="2303"/>
      <c r="H92" s="2303"/>
      <c r="I92" s="2303"/>
      <c r="J92" s="2303"/>
      <c r="K92" s="2303"/>
    </row>
    <row r="93" spans="1:11" ht="15.75" customHeight="1">
      <c r="A93" s="2303"/>
      <c r="B93" s="2303"/>
      <c r="C93" s="2303"/>
      <c r="D93" s="2303"/>
      <c r="E93" s="2303"/>
      <c r="F93" s="2303"/>
      <c r="G93" s="2303"/>
      <c r="H93" s="2303"/>
      <c r="I93" s="2303"/>
      <c r="J93" s="2303"/>
      <c r="K93" s="2303"/>
    </row>
    <row r="94" spans="1:11" ht="15.75" customHeight="1">
      <c r="A94" s="2303"/>
      <c r="B94" s="2303"/>
      <c r="C94" s="2303"/>
      <c r="D94" s="2303"/>
      <c r="E94" s="2303"/>
      <c r="F94" s="2303"/>
      <c r="G94" s="2303"/>
      <c r="H94" s="2303"/>
      <c r="I94" s="2303"/>
      <c r="J94" s="2303"/>
      <c r="K94" s="2303"/>
    </row>
    <row r="95" spans="1:11" ht="15.75" customHeight="1">
      <c r="A95" s="2303"/>
      <c r="B95" s="2303"/>
      <c r="C95" s="2303"/>
      <c r="D95" s="2303"/>
      <c r="E95" s="2303"/>
      <c r="F95" s="2303"/>
      <c r="G95" s="2303"/>
      <c r="H95" s="2303"/>
      <c r="I95" s="2303"/>
      <c r="J95" s="2303"/>
      <c r="K95" s="2303"/>
    </row>
    <row r="96" spans="1:11" ht="15.75" customHeight="1">
      <c r="A96" s="2303"/>
      <c r="B96" s="2303"/>
      <c r="C96" s="2303"/>
      <c r="D96" s="2303"/>
      <c r="E96" s="2303"/>
      <c r="F96" s="2303"/>
      <c r="G96" s="2303"/>
      <c r="H96" s="2303"/>
      <c r="I96" s="2303"/>
      <c r="J96" s="2303"/>
      <c r="K96" s="2303"/>
    </row>
    <row r="97" spans="1:11" ht="15.75" customHeight="1">
      <c r="A97" s="2303"/>
      <c r="B97" s="2303"/>
      <c r="C97" s="2303"/>
      <c r="D97" s="2303"/>
      <c r="E97" s="2303"/>
      <c r="F97" s="2303"/>
      <c r="G97" s="2303"/>
      <c r="H97" s="2303"/>
      <c r="I97" s="2303"/>
      <c r="J97" s="2303"/>
      <c r="K97" s="2303"/>
    </row>
    <row r="98" spans="1:11" ht="15.75" customHeight="1">
      <c r="A98" s="2303"/>
      <c r="B98" s="2303"/>
      <c r="C98" s="2303"/>
      <c r="D98" s="2303"/>
      <c r="E98" s="2303"/>
      <c r="F98" s="2303"/>
      <c r="G98" s="2303"/>
      <c r="H98" s="2303"/>
      <c r="I98" s="2303"/>
      <c r="J98" s="2303"/>
      <c r="K98" s="2303"/>
    </row>
    <row r="99" spans="1:11" ht="15.75" customHeight="1">
      <c r="A99" s="2303"/>
      <c r="B99" s="2303"/>
      <c r="C99" s="2303"/>
      <c r="D99" s="2303"/>
      <c r="E99" s="2303"/>
      <c r="F99" s="2303"/>
      <c r="G99" s="2303"/>
      <c r="H99" s="2303"/>
      <c r="I99" s="2303"/>
      <c r="J99" s="2303"/>
      <c r="K99" s="2303"/>
    </row>
    <row r="100" spans="1:11" ht="15.75" customHeight="1">
      <c r="A100" s="2303"/>
      <c r="B100" s="2303"/>
      <c r="C100" s="2303"/>
      <c r="D100" s="2303"/>
      <c r="E100" s="2303"/>
      <c r="F100" s="2303"/>
      <c r="G100" s="2303"/>
      <c r="H100" s="2303"/>
      <c r="I100" s="2303"/>
      <c r="J100" s="2303"/>
      <c r="K100" s="2303"/>
    </row>
    <row r="101" spans="1:11" ht="15.75" customHeight="1">
      <c r="A101" s="2303"/>
      <c r="B101" s="2303"/>
      <c r="C101" s="2303"/>
      <c r="D101" s="2303"/>
      <c r="E101" s="2303"/>
      <c r="F101" s="2303"/>
      <c r="G101" s="2303"/>
      <c r="H101" s="2303"/>
      <c r="I101" s="2303"/>
      <c r="J101" s="2303"/>
      <c r="K101" s="2303"/>
    </row>
    <row r="102" spans="1:11" ht="15.75" customHeight="1">
      <c r="A102" s="2303"/>
      <c r="B102" s="2303"/>
      <c r="C102" s="2303"/>
      <c r="D102" s="2303"/>
      <c r="E102" s="2303"/>
      <c r="F102" s="2303"/>
      <c r="G102" s="2303"/>
      <c r="H102" s="2303"/>
      <c r="I102" s="2303"/>
      <c r="J102" s="2303"/>
      <c r="K102" s="2303"/>
    </row>
    <row r="103" spans="1:11" ht="15.75" customHeight="1">
      <c r="A103" s="2303"/>
      <c r="B103" s="2303"/>
      <c r="C103" s="2303"/>
      <c r="D103" s="2303"/>
      <c r="E103" s="2303"/>
      <c r="F103" s="2303"/>
      <c r="G103" s="2303"/>
      <c r="H103" s="2303"/>
      <c r="I103" s="2303"/>
      <c r="J103" s="2303"/>
      <c r="K103" s="2303"/>
    </row>
    <row r="104" spans="1:11" ht="15.75" customHeight="1">
      <c r="A104" s="2303"/>
      <c r="B104" s="2303"/>
      <c r="C104" s="2303"/>
      <c r="D104" s="2303"/>
      <c r="E104" s="2303"/>
      <c r="F104" s="2303"/>
      <c r="G104" s="2303"/>
      <c r="H104" s="2303"/>
      <c r="I104" s="2303"/>
      <c r="J104" s="2303"/>
      <c r="K104" s="2303"/>
    </row>
    <row r="105" spans="1:11" ht="15.75" customHeight="1">
      <c r="A105" s="2303"/>
      <c r="B105" s="2303"/>
      <c r="C105" s="2303"/>
      <c r="D105" s="2303"/>
      <c r="E105" s="2303"/>
      <c r="F105" s="2303"/>
      <c r="G105" s="2303"/>
      <c r="H105" s="2303"/>
      <c r="I105" s="2303"/>
      <c r="J105" s="2303"/>
      <c r="K105" s="2303"/>
    </row>
    <row r="106" spans="1:11" ht="15.75" customHeight="1">
      <c r="A106" s="2303"/>
      <c r="B106" s="2303"/>
      <c r="C106" s="2303"/>
      <c r="D106" s="2303"/>
      <c r="E106" s="2303"/>
      <c r="F106" s="2303"/>
      <c r="G106" s="2303"/>
      <c r="H106" s="2303"/>
      <c r="I106" s="2303"/>
      <c r="J106" s="2303"/>
      <c r="K106" s="2303"/>
    </row>
    <row r="107" spans="1:11" ht="15.75" customHeight="1">
      <c r="A107" s="2303"/>
      <c r="B107" s="2303"/>
      <c r="C107" s="2303"/>
      <c r="D107" s="2303"/>
      <c r="E107" s="2303"/>
      <c r="F107" s="2303"/>
      <c r="G107" s="2303"/>
      <c r="H107" s="2303"/>
      <c r="I107" s="2303"/>
      <c r="J107" s="2303"/>
      <c r="K107" s="2303"/>
    </row>
    <row r="108" spans="1:11" ht="15.75" customHeight="1">
      <c r="A108" s="2303"/>
      <c r="B108" s="2303"/>
      <c r="C108" s="2303"/>
      <c r="D108" s="2303"/>
      <c r="E108" s="2303"/>
      <c r="F108" s="2303"/>
      <c r="G108" s="2303"/>
      <c r="H108" s="2303"/>
      <c r="I108" s="2303"/>
      <c r="J108" s="2303"/>
      <c r="K108" s="2303"/>
    </row>
    <row r="109" spans="1:11" ht="15.75" customHeight="1">
      <c r="A109" s="2303"/>
      <c r="B109" s="2303"/>
      <c r="C109" s="2303"/>
      <c r="D109" s="2303"/>
      <c r="E109" s="2303"/>
      <c r="F109" s="2303"/>
      <c r="G109" s="2303"/>
      <c r="H109" s="2303"/>
      <c r="I109" s="2303"/>
      <c r="J109" s="2303"/>
      <c r="K109" s="2303"/>
    </row>
    <row r="110" spans="1:11" ht="15.75" customHeight="1">
      <c r="A110" s="2303"/>
      <c r="B110" s="2303"/>
      <c r="C110" s="2303"/>
      <c r="D110" s="2303"/>
      <c r="E110" s="2303"/>
      <c r="F110" s="2303"/>
      <c r="G110" s="2303"/>
      <c r="H110" s="2303"/>
      <c r="I110" s="2303"/>
      <c r="J110" s="2303"/>
      <c r="K110" s="2303"/>
    </row>
    <row r="111" spans="1:11" ht="15.75" customHeight="1">
      <c r="A111" s="2303"/>
      <c r="B111" s="2303"/>
      <c r="C111" s="2303"/>
      <c r="D111" s="2303"/>
      <c r="E111" s="2303"/>
      <c r="F111" s="2303"/>
      <c r="G111" s="2303"/>
      <c r="H111" s="2303"/>
      <c r="I111" s="2303"/>
      <c r="J111" s="2303"/>
      <c r="K111" s="2303"/>
    </row>
    <row r="112" spans="1:11" ht="15.75" customHeight="1">
      <c r="A112" s="2303"/>
      <c r="B112" s="2303"/>
      <c r="C112" s="2303"/>
      <c r="D112" s="2303"/>
      <c r="E112" s="2303"/>
      <c r="F112" s="2303"/>
      <c r="G112" s="2303"/>
      <c r="H112" s="2303"/>
      <c r="I112" s="2303"/>
      <c r="J112" s="2303"/>
      <c r="K112" s="2303"/>
    </row>
    <row r="113" spans="1:11" ht="15.75" customHeight="1">
      <c r="A113" s="2303"/>
      <c r="B113" s="2303"/>
      <c r="C113" s="2303"/>
      <c r="D113" s="2303"/>
      <c r="E113" s="2303"/>
      <c r="F113" s="2303"/>
      <c r="G113" s="2303"/>
      <c r="H113" s="2303"/>
      <c r="I113" s="2303"/>
      <c r="J113" s="2303"/>
      <c r="K113" s="2303"/>
    </row>
    <row r="114" spans="1:11" ht="15.75" customHeight="1">
      <c r="A114" s="2303"/>
      <c r="B114" s="2303"/>
      <c r="C114" s="2303"/>
      <c r="D114" s="2303"/>
      <c r="E114" s="2303"/>
      <c r="F114" s="2303"/>
      <c r="G114" s="2303"/>
      <c r="H114" s="2303"/>
      <c r="I114" s="2303"/>
      <c r="J114" s="2303"/>
      <c r="K114" s="2303"/>
    </row>
    <row r="115" spans="1:11" ht="15.75" customHeight="1">
      <c r="A115" s="2303"/>
      <c r="B115" s="2303"/>
      <c r="C115" s="2303"/>
      <c r="D115" s="2303"/>
      <c r="E115" s="2303"/>
      <c r="F115" s="2303"/>
      <c r="G115" s="2303"/>
      <c r="H115" s="2303"/>
      <c r="I115" s="2303"/>
      <c r="J115" s="2303"/>
      <c r="K115" s="2303"/>
    </row>
    <row r="116" spans="1:11" ht="15.75" customHeight="1">
      <c r="A116" s="2303"/>
      <c r="B116" s="2303"/>
      <c r="C116" s="2303"/>
      <c r="D116" s="2303"/>
      <c r="E116" s="2303"/>
      <c r="F116" s="2303"/>
      <c r="G116" s="2303"/>
      <c r="H116" s="2303"/>
      <c r="I116" s="2303"/>
      <c r="J116" s="2303"/>
      <c r="K116" s="2303"/>
    </row>
    <row r="117" spans="1:11" ht="15.75" customHeight="1">
      <c r="A117" s="2303"/>
      <c r="B117" s="2303"/>
      <c r="C117" s="2303"/>
      <c r="D117" s="2303"/>
      <c r="E117" s="2303"/>
      <c r="F117" s="2303"/>
      <c r="G117" s="2303"/>
      <c r="H117" s="2303"/>
      <c r="I117" s="2303"/>
      <c r="J117" s="2303"/>
      <c r="K117" s="2303"/>
    </row>
    <row r="118" spans="1:11" ht="15.75" customHeight="1">
      <c r="A118" s="2303"/>
      <c r="B118" s="2303"/>
      <c r="C118" s="2303"/>
      <c r="D118" s="2303"/>
      <c r="E118" s="2303"/>
      <c r="F118" s="2303"/>
      <c r="G118" s="2303"/>
      <c r="H118" s="2303"/>
      <c r="I118" s="2303"/>
      <c r="J118" s="2303"/>
      <c r="K118" s="2303"/>
    </row>
    <row r="119" spans="1:11" ht="15.75" customHeight="1">
      <c r="A119" s="2303"/>
      <c r="B119" s="2303"/>
      <c r="C119" s="2303"/>
      <c r="D119" s="2303"/>
      <c r="E119" s="2303"/>
      <c r="F119" s="2303"/>
      <c r="G119" s="2303"/>
      <c r="H119" s="2303"/>
      <c r="I119" s="2303"/>
      <c r="J119" s="2303"/>
      <c r="K119" s="2303"/>
    </row>
    <row r="120" spans="1:11" ht="15.75" customHeight="1">
      <c r="A120" s="2303"/>
      <c r="B120" s="2303"/>
      <c r="C120" s="2303"/>
      <c r="D120" s="2303"/>
      <c r="E120" s="2303"/>
      <c r="F120" s="2303"/>
      <c r="G120" s="2303"/>
      <c r="H120" s="2303"/>
      <c r="I120" s="2303"/>
      <c r="J120" s="2303"/>
      <c r="K120" s="2303"/>
    </row>
    <row r="121" spans="1:11" ht="15.75" customHeight="1">
      <c r="A121" s="2303"/>
      <c r="B121" s="2303"/>
      <c r="C121" s="2303"/>
      <c r="D121" s="2303"/>
      <c r="E121" s="2303"/>
      <c r="F121" s="2303"/>
      <c r="G121" s="2303"/>
      <c r="H121" s="2303"/>
      <c r="I121" s="2303"/>
      <c r="J121" s="2303"/>
      <c r="K121" s="2303"/>
    </row>
    <row r="122" spans="1:11" ht="15.75" customHeight="1">
      <c r="A122" s="2303"/>
      <c r="B122" s="2303"/>
      <c r="C122" s="2303"/>
      <c r="D122" s="2303"/>
      <c r="E122" s="2303"/>
      <c r="F122" s="2303"/>
      <c r="G122" s="2303"/>
      <c r="H122" s="2303"/>
      <c r="I122" s="2303"/>
      <c r="J122" s="2303"/>
      <c r="K122" s="2303"/>
    </row>
    <row r="123" spans="1:11" ht="15.75" customHeight="1">
      <c r="A123" s="2303"/>
      <c r="B123" s="2303"/>
      <c r="C123" s="2303"/>
      <c r="D123" s="2303"/>
      <c r="E123" s="2303"/>
      <c r="F123" s="2303"/>
      <c r="G123" s="2303"/>
      <c r="H123" s="2303"/>
      <c r="I123" s="2303"/>
      <c r="J123" s="2303"/>
      <c r="K123" s="2303"/>
    </row>
    <row r="124" spans="1:11" ht="15.75" customHeight="1">
      <c r="A124" s="2303"/>
      <c r="B124" s="2303"/>
      <c r="C124" s="2303"/>
      <c r="D124" s="2303"/>
      <c r="E124" s="2303"/>
      <c r="F124" s="2303"/>
      <c r="G124" s="2303"/>
      <c r="H124" s="2303"/>
      <c r="I124" s="2303"/>
      <c r="J124" s="2303"/>
      <c r="K124" s="2303"/>
    </row>
    <row r="125" spans="1:11" ht="15.75" customHeight="1">
      <c r="A125" s="2303"/>
      <c r="B125" s="2303"/>
      <c r="C125" s="2303"/>
      <c r="D125" s="2303"/>
      <c r="E125" s="2303"/>
      <c r="F125" s="2303"/>
      <c r="G125" s="2303"/>
      <c r="H125" s="2303"/>
      <c r="I125" s="2303"/>
      <c r="J125" s="2303"/>
      <c r="K125" s="2303"/>
    </row>
    <row r="126" spans="1:11" ht="15.75" customHeight="1">
      <c r="A126" s="2303"/>
      <c r="B126" s="2303"/>
      <c r="C126" s="2303"/>
      <c r="D126" s="2303"/>
      <c r="E126" s="2303"/>
      <c r="F126" s="2303"/>
      <c r="G126" s="2303"/>
      <c r="H126" s="2303"/>
      <c r="I126" s="2303"/>
      <c r="J126" s="2303"/>
      <c r="K126" s="2303"/>
    </row>
    <row r="127" spans="1:11" ht="15.75" customHeight="1">
      <c r="A127" s="2303"/>
      <c r="B127" s="2303"/>
      <c r="C127" s="2303"/>
      <c r="D127" s="2303"/>
      <c r="E127" s="2303"/>
      <c r="F127" s="2303"/>
      <c r="G127" s="2303"/>
      <c r="H127" s="2303"/>
      <c r="I127" s="2303"/>
      <c r="J127" s="2303"/>
      <c r="K127" s="2303"/>
    </row>
    <row r="128" spans="1:11" ht="15.75" customHeight="1">
      <c r="A128" s="2303"/>
      <c r="B128" s="2303"/>
      <c r="C128" s="2303"/>
      <c r="D128" s="2303"/>
      <c r="E128" s="2303"/>
      <c r="F128" s="2303"/>
      <c r="G128" s="2303"/>
      <c r="H128" s="2303"/>
      <c r="I128" s="2303"/>
      <c r="J128" s="2303"/>
      <c r="K128" s="2303"/>
    </row>
    <row r="129" spans="1:11" ht="15.75" customHeight="1">
      <c r="A129" s="2303"/>
      <c r="B129" s="2303"/>
      <c r="C129" s="2303"/>
      <c r="D129" s="2303"/>
      <c r="E129" s="2303"/>
      <c r="F129" s="2303"/>
      <c r="G129" s="2303"/>
      <c r="H129" s="2303"/>
      <c r="I129" s="2303"/>
      <c r="J129" s="2303"/>
      <c r="K129" s="2303"/>
    </row>
    <row r="130" spans="1:11" ht="15.75" customHeight="1">
      <c r="A130" s="2303"/>
      <c r="B130" s="2303"/>
      <c r="C130" s="2303"/>
      <c r="D130" s="2303"/>
      <c r="E130" s="2303"/>
      <c r="F130" s="2303"/>
      <c r="G130" s="2303"/>
      <c r="H130" s="2303"/>
      <c r="I130" s="2303"/>
      <c r="J130" s="2303"/>
      <c r="K130" s="2303"/>
    </row>
    <row r="131" spans="1:11" ht="15.75" customHeight="1">
      <c r="A131" s="2303"/>
      <c r="B131" s="2303"/>
      <c r="C131" s="2303"/>
      <c r="D131" s="2303"/>
      <c r="E131" s="2303"/>
      <c r="F131" s="2303"/>
      <c r="G131" s="2303"/>
      <c r="H131" s="2303"/>
      <c r="I131" s="2303"/>
      <c r="J131" s="2303"/>
      <c r="K131" s="2303"/>
    </row>
    <row r="132" spans="1:11" ht="15.75" customHeight="1">
      <c r="A132" s="2303"/>
      <c r="B132" s="2303"/>
      <c r="C132" s="2303"/>
      <c r="D132" s="2303"/>
      <c r="E132" s="2303"/>
      <c r="F132" s="2303"/>
      <c r="G132" s="2303"/>
      <c r="H132" s="2303"/>
      <c r="I132" s="2303"/>
      <c r="J132" s="2303"/>
      <c r="K132" s="2303"/>
    </row>
    <row r="133" spans="1:11" ht="15.75" customHeight="1">
      <c r="A133" s="2303"/>
      <c r="B133" s="2303"/>
      <c r="C133" s="2303"/>
      <c r="D133" s="2303"/>
      <c r="E133" s="2303"/>
      <c r="F133" s="2303"/>
      <c r="G133" s="2303"/>
      <c r="H133" s="2303"/>
      <c r="I133" s="2303"/>
      <c r="J133" s="2303"/>
      <c r="K133" s="2303"/>
    </row>
    <row r="134" spans="1:11" ht="15.75" customHeight="1">
      <c r="A134" s="2303"/>
      <c r="B134" s="2303"/>
      <c r="C134" s="2303"/>
      <c r="D134" s="2303"/>
      <c r="E134" s="2303"/>
      <c r="F134" s="2303"/>
      <c r="G134" s="2303"/>
      <c r="H134" s="2303"/>
      <c r="I134" s="2303"/>
      <c r="J134" s="2303"/>
      <c r="K134" s="2303"/>
    </row>
    <row r="135" spans="1:11" ht="15.75" customHeight="1">
      <c r="A135" s="2303"/>
      <c r="B135" s="2303"/>
      <c r="C135" s="2303"/>
      <c r="D135" s="2303"/>
      <c r="E135" s="2303"/>
      <c r="F135" s="2303"/>
      <c r="G135" s="2303"/>
      <c r="H135" s="2303"/>
      <c r="I135" s="2303"/>
      <c r="J135" s="2303"/>
      <c r="K135" s="2303"/>
    </row>
    <row r="136" spans="1:11" ht="15.75" customHeight="1">
      <c r="A136" s="2303"/>
      <c r="B136" s="2303"/>
      <c r="C136" s="2303"/>
      <c r="D136" s="2303"/>
      <c r="E136" s="2303"/>
      <c r="F136" s="2303"/>
      <c r="G136" s="2303"/>
      <c r="H136" s="2303"/>
      <c r="I136" s="2303"/>
      <c r="J136" s="2303"/>
      <c r="K136" s="2303"/>
    </row>
    <row r="137" spans="1:11" ht="15.75" customHeight="1">
      <c r="A137" s="2303"/>
      <c r="B137" s="2303"/>
      <c r="C137" s="2303"/>
      <c r="D137" s="2303"/>
      <c r="E137" s="2303"/>
      <c r="F137" s="2303"/>
      <c r="G137" s="2303"/>
      <c r="H137" s="2303"/>
      <c r="I137" s="2303"/>
      <c r="J137" s="2303"/>
      <c r="K137" s="2303"/>
    </row>
    <row r="138" spans="1:11" ht="15.75" customHeight="1">
      <c r="A138" s="2303"/>
      <c r="B138" s="2303"/>
      <c r="C138" s="2303"/>
      <c r="D138" s="2303"/>
      <c r="E138" s="2303"/>
      <c r="F138" s="2303"/>
      <c r="G138" s="2303"/>
      <c r="H138" s="2303"/>
      <c r="I138" s="2303"/>
      <c r="J138" s="2303"/>
      <c r="K138" s="2303"/>
    </row>
    <row r="139" spans="1:11" ht="15.75" customHeight="1">
      <c r="A139" s="2303"/>
      <c r="B139" s="2303"/>
      <c r="C139" s="2303"/>
      <c r="D139" s="2303"/>
      <c r="E139" s="2303"/>
      <c r="F139" s="2303"/>
      <c r="G139" s="2303"/>
      <c r="H139" s="2303"/>
      <c r="I139" s="2303"/>
      <c r="J139" s="2303"/>
      <c r="K139" s="2303"/>
    </row>
    <row r="140" spans="1:11" ht="15.75" customHeight="1">
      <c r="A140" s="2303"/>
      <c r="B140" s="2303"/>
      <c r="C140" s="2303"/>
      <c r="D140" s="2303"/>
      <c r="E140" s="2303"/>
      <c r="F140" s="2303"/>
      <c r="G140" s="2303"/>
      <c r="H140" s="2303"/>
      <c r="I140" s="2303"/>
      <c r="J140" s="2303"/>
      <c r="K140" s="2303"/>
    </row>
    <row r="141" spans="1:11" ht="15.75" customHeight="1">
      <c r="A141" s="2303"/>
      <c r="B141" s="2303"/>
      <c r="C141" s="2303"/>
      <c r="D141" s="2303"/>
      <c r="E141" s="2303"/>
      <c r="F141" s="2303"/>
      <c r="G141" s="2303"/>
      <c r="H141" s="2303"/>
      <c r="I141" s="2303"/>
      <c r="J141" s="2303"/>
      <c r="K141" s="2303"/>
    </row>
    <row r="142" spans="1:11" ht="15.75" customHeight="1">
      <c r="A142" s="2303"/>
      <c r="B142" s="2303"/>
      <c r="C142" s="2303"/>
      <c r="D142" s="2303"/>
      <c r="E142" s="2303"/>
      <c r="F142" s="2303"/>
      <c r="G142" s="2303"/>
      <c r="H142" s="2303"/>
      <c r="I142" s="2303"/>
      <c r="J142" s="2303"/>
      <c r="K142" s="2303"/>
    </row>
    <row r="143" spans="1:11" ht="15.75" customHeight="1">
      <c r="A143" s="2303"/>
      <c r="B143" s="2303"/>
      <c r="C143" s="2303"/>
      <c r="D143" s="2303"/>
      <c r="E143" s="2303"/>
      <c r="F143" s="2303"/>
      <c r="G143" s="2303"/>
      <c r="H143" s="2303"/>
      <c r="I143" s="2303"/>
      <c r="J143" s="2303"/>
      <c r="K143" s="2303"/>
    </row>
    <row r="144" spans="1:11" ht="15.75" customHeight="1">
      <c r="A144" s="2303"/>
      <c r="B144" s="2303"/>
      <c r="C144" s="2303"/>
      <c r="D144" s="2303"/>
      <c r="E144" s="2303"/>
      <c r="F144" s="2303"/>
      <c r="G144" s="2303"/>
      <c r="H144" s="2303"/>
      <c r="I144" s="2303"/>
      <c r="J144" s="2303"/>
      <c r="K144" s="2303"/>
    </row>
    <row r="145" spans="1:11" ht="15.75" customHeight="1">
      <c r="A145" s="2303"/>
      <c r="B145" s="2303"/>
      <c r="C145" s="2303"/>
      <c r="D145" s="2303"/>
      <c r="E145" s="2303"/>
      <c r="F145" s="2303"/>
      <c r="G145" s="2303"/>
      <c r="H145" s="2303"/>
      <c r="I145" s="2303"/>
      <c r="J145" s="2303"/>
      <c r="K145" s="2303"/>
    </row>
    <row r="146" spans="1:11" ht="15.75" customHeight="1">
      <c r="A146" s="2303"/>
      <c r="B146" s="2303"/>
      <c r="C146" s="2303"/>
      <c r="D146" s="2303"/>
      <c r="E146" s="2303"/>
      <c r="F146" s="2303"/>
      <c r="G146" s="2303"/>
      <c r="H146" s="2303"/>
      <c r="I146" s="2303"/>
      <c r="J146" s="2303"/>
      <c r="K146" s="2303"/>
    </row>
    <row r="147" spans="1:11" ht="15.75" customHeight="1">
      <c r="A147" s="2303"/>
      <c r="B147" s="2303"/>
      <c r="C147" s="2303"/>
      <c r="D147" s="2303"/>
      <c r="E147" s="2303"/>
      <c r="F147" s="2303"/>
      <c r="G147" s="2303"/>
      <c r="H147" s="2303"/>
      <c r="I147" s="2303"/>
      <c r="J147" s="2303"/>
      <c r="K147" s="2303"/>
    </row>
    <row r="148" spans="1:11" ht="15.75" customHeight="1">
      <c r="A148" s="2303"/>
      <c r="B148" s="2303"/>
      <c r="C148" s="2303"/>
      <c r="D148" s="2303"/>
      <c r="E148" s="2303"/>
      <c r="F148" s="2303"/>
      <c r="G148" s="2303"/>
      <c r="H148" s="2303"/>
      <c r="I148" s="2303"/>
      <c r="J148" s="2303"/>
      <c r="K148" s="2303"/>
    </row>
    <row r="149" spans="1:11" ht="15.75" customHeight="1">
      <c r="A149" s="2303"/>
      <c r="B149" s="2303"/>
      <c r="C149" s="2303"/>
      <c r="D149" s="2303"/>
      <c r="E149" s="2303"/>
      <c r="F149" s="2303"/>
      <c r="G149" s="2303"/>
      <c r="H149" s="2303"/>
      <c r="I149" s="2303"/>
      <c r="J149" s="2303"/>
      <c r="K149" s="2303"/>
    </row>
    <row r="150" spans="1:11" ht="15.75" customHeight="1">
      <c r="A150" s="2303"/>
      <c r="B150" s="2303"/>
      <c r="C150" s="2303"/>
      <c r="D150" s="2303"/>
      <c r="E150" s="2303"/>
      <c r="F150" s="2303"/>
      <c r="G150" s="2303"/>
      <c r="H150" s="2303"/>
      <c r="I150" s="2303"/>
      <c r="J150" s="2303"/>
      <c r="K150" s="2303"/>
    </row>
    <row r="151" spans="1:11" ht="15.75" customHeight="1">
      <c r="A151" s="2303"/>
      <c r="B151" s="2303"/>
      <c r="C151" s="2303"/>
      <c r="D151" s="2303"/>
      <c r="E151" s="2303"/>
      <c r="F151" s="2303"/>
      <c r="G151" s="2303"/>
      <c r="H151" s="2303"/>
      <c r="I151" s="2303"/>
      <c r="J151" s="2303"/>
      <c r="K151" s="2303"/>
    </row>
    <row r="152" spans="1:11" ht="15.75" customHeight="1">
      <c r="A152" s="2303"/>
      <c r="B152" s="2303"/>
      <c r="C152" s="2303"/>
      <c r="D152" s="2303"/>
      <c r="E152" s="2303"/>
      <c r="F152" s="2303"/>
      <c r="G152" s="2303"/>
      <c r="H152" s="2303"/>
      <c r="I152" s="2303"/>
      <c r="J152" s="2303"/>
      <c r="K152" s="2303"/>
    </row>
    <row r="153" spans="1:11" ht="15.75" customHeight="1">
      <c r="A153" s="2303"/>
      <c r="B153" s="2303"/>
      <c r="C153" s="2303"/>
      <c r="D153" s="2303"/>
      <c r="E153" s="2303"/>
      <c r="F153" s="2303"/>
      <c r="G153" s="2303"/>
      <c r="H153" s="2303"/>
      <c r="I153" s="2303"/>
      <c r="J153" s="2303"/>
      <c r="K153" s="2303"/>
    </row>
    <row r="154" spans="1:11" ht="15.75" customHeight="1">
      <c r="A154" s="2303"/>
      <c r="B154" s="2303"/>
      <c r="C154" s="2303"/>
      <c r="D154" s="2303"/>
      <c r="E154" s="2303"/>
      <c r="F154" s="2303"/>
      <c r="G154" s="2303"/>
      <c r="H154" s="2303"/>
      <c r="I154" s="2303"/>
      <c r="J154" s="2303"/>
      <c r="K154" s="2303"/>
    </row>
    <row r="155" spans="1:11" ht="15.75" customHeight="1">
      <c r="A155" s="2303"/>
      <c r="B155" s="2303"/>
      <c r="C155" s="2303"/>
      <c r="D155" s="2303"/>
      <c r="E155" s="2303"/>
      <c r="F155" s="2303"/>
      <c r="G155" s="2303"/>
      <c r="H155" s="2303"/>
      <c r="I155" s="2303"/>
      <c r="J155" s="2303"/>
      <c r="K155" s="2303"/>
    </row>
    <row r="156" spans="1:11" ht="15.75" customHeight="1">
      <c r="A156" s="2303"/>
      <c r="B156" s="2303"/>
      <c r="C156" s="2303"/>
      <c r="D156" s="2303"/>
      <c r="E156" s="2303"/>
      <c r="F156" s="2303"/>
      <c r="G156" s="2303"/>
      <c r="H156" s="2303"/>
      <c r="I156" s="2303"/>
      <c r="J156" s="2303"/>
      <c r="K156" s="2303"/>
    </row>
    <row r="157" spans="1:11" ht="15.75" customHeight="1">
      <c r="A157" s="2303"/>
      <c r="B157" s="2303"/>
      <c r="C157" s="2303"/>
      <c r="D157" s="2303"/>
      <c r="E157" s="2303"/>
      <c r="F157" s="2303"/>
      <c r="G157" s="2303"/>
      <c r="H157" s="2303"/>
      <c r="I157" s="2303"/>
      <c r="J157" s="2303"/>
      <c r="K157" s="2303"/>
    </row>
    <row r="158" spans="1:11" ht="15.75" customHeight="1">
      <c r="A158" s="2303"/>
      <c r="B158" s="2303"/>
      <c r="C158" s="2303"/>
      <c r="D158" s="2303"/>
      <c r="E158" s="2303"/>
      <c r="F158" s="2303"/>
      <c r="G158" s="2303"/>
      <c r="H158" s="2303"/>
      <c r="I158" s="2303"/>
      <c r="J158" s="2303"/>
      <c r="K158" s="2303"/>
    </row>
    <row r="159" spans="1:11" ht="15.75" customHeight="1">
      <c r="A159" s="2303"/>
      <c r="B159" s="2303"/>
      <c r="C159" s="2303"/>
      <c r="D159" s="2303"/>
      <c r="E159" s="2303"/>
      <c r="F159" s="2303"/>
      <c r="G159" s="2303"/>
      <c r="H159" s="2303"/>
      <c r="I159" s="2303"/>
      <c r="J159" s="2303"/>
      <c r="K159" s="2303"/>
    </row>
    <row r="160" spans="1:11" ht="15.75" customHeight="1">
      <c r="A160" s="2303"/>
      <c r="B160" s="2303"/>
      <c r="C160" s="2303"/>
      <c r="D160" s="2303"/>
      <c r="E160" s="2303"/>
      <c r="F160" s="2303"/>
      <c r="G160" s="2303"/>
      <c r="H160" s="2303"/>
      <c r="I160" s="2303"/>
      <c r="J160" s="2303"/>
      <c r="K160" s="2303"/>
    </row>
    <row r="161" spans="1:11" ht="15.75" customHeight="1">
      <c r="A161" s="2303"/>
      <c r="B161" s="2303"/>
      <c r="C161" s="2303"/>
      <c r="D161" s="2303"/>
      <c r="E161" s="2303"/>
      <c r="F161" s="2303"/>
      <c r="G161" s="2303"/>
      <c r="H161" s="2303"/>
      <c r="I161" s="2303"/>
      <c r="J161" s="2303"/>
      <c r="K161" s="2303"/>
    </row>
    <row r="162" spans="1:11" ht="15.75" customHeight="1">
      <c r="A162" s="2303"/>
      <c r="B162" s="2303"/>
      <c r="C162" s="2303"/>
      <c r="D162" s="2303"/>
      <c r="E162" s="2303"/>
      <c r="F162" s="2303"/>
      <c r="G162" s="2303"/>
      <c r="H162" s="2303"/>
      <c r="I162" s="2303"/>
      <c r="J162" s="2303"/>
      <c r="K162" s="2303"/>
    </row>
    <row r="163" spans="1:11" ht="15.75" customHeight="1">
      <c r="A163" s="2303"/>
      <c r="B163" s="2303"/>
      <c r="C163" s="2303"/>
      <c r="D163" s="2303"/>
      <c r="E163" s="2303"/>
      <c r="F163" s="2303"/>
      <c r="G163" s="2303"/>
      <c r="H163" s="2303"/>
      <c r="I163" s="2303"/>
      <c r="J163" s="2303"/>
      <c r="K163" s="2303"/>
    </row>
    <row r="164" spans="1:11" ht="15.75" customHeight="1">
      <c r="A164" s="2303"/>
      <c r="B164" s="2303"/>
      <c r="C164" s="2303"/>
      <c r="D164" s="2303"/>
      <c r="E164" s="2303"/>
      <c r="F164" s="2303"/>
      <c r="G164" s="2303"/>
      <c r="H164" s="2303"/>
      <c r="I164" s="2303"/>
      <c r="J164" s="2303"/>
      <c r="K164" s="2303"/>
    </row>
    <row r="165" spans="1:11" ht="15.75" customHeight="1">
      <c r="A165" s="2303"/>
      <c r="B165" s="2303"/>
      <c r="C165" s="2303"/>
      <c r="D165" s="2303"/>
      <c r="E165" s="2303"/>
      <c r="F165" s="2303"/>
      <c r="G165" s="2303"/>
      <c r="H165" s="2303"/>
      <c r="I165" s="2303"/>
      <c r="J165" s="2303"/>
      <c r="K165" s="2303"/>
    </row>
    <row r="166" spans="1:11" ht="15.75" customHeight="1">
      <c r="A166" s="2303"/>
      <c r="B166" s="2303"/>
      <c r="C166" s="2303"/>
      <c r="D166" s="2303"/>
      <c r="E166" s="2303"/>
      <c r="F166" s="2303"/>
      <c r="G166" s="2303"/>
      <c r="H166" s="2303"/>
      <c r="I166" s="2303"/>
      <c r="J166" s="2303"/>
      <c r="K166" s="2303"/>
    </row>
    <row r="167" spans="1:11" ht="15.75" customHeight="1">
      <c r="A167" s="2303"/>
      <c r="B167" s="2303"/>
      <c r="C167" s="2303"/>
      <c r="D167" s="2303"/>
      <c r="E167" s="2303"/>
      <c r="F167" s="2303"/>
      <c r="G167" s="2303"/>
      <c r="H167" s="2303"/>
      <c r="I167" s="2303"/>
      <c r="J167" s="2303"/>
      <c r="K167" s="2303"/>
    </row>
    <row r="168" spans="1:11" ht="15.75" customHeight="1">
      <c r="A168" s="2303"/>
      <c r="B168" s="2303"/>
      <c r="C168" s="2303"/>
      <c r="D168" s="2303"/>
      <c r="E168" s="2303"/>
      <c r="F168" s="2303"/>
      <c r="G168" s="2303"/>
      <c r="H168" s="2303"/>
      <c r="I168" s="2303"/>
      <c r="J168" s="2303"/>
      <c r="K168" s="2303"/>
    </row>
    <row r="169" spans="1:11" ht="15.75" customHeight="1">
      <c r="A169" s="2303"/>
      <c r="B169" s="2303"/>
      <c r="C169" s="2303"/>
      <c r="D169" s="2303"/>
      <c r="E169" s="2303"/>
      <c r="F169" s="2303"/>
      <c r="G169" s="2303"/>
      <c r="H169" s="2303"/>
      <c r="I169" s="2303"/>
      <c r="J169" s="2303"/>
      <c r="K169" s="2303"/>
    </row>
    <row r="170" spans="1:11" ht="15.75" customHeight="1">
      <c r="A170" s="2303"/>
      <c r="B170" s="2303"/>
      <c r="C170" s="2303"/>
      <c r="D170" s="2303"/>
      <c r="E170" s="2303"/>
      <c r="F170" s="2303"/>
      <c r="G170" s="2303"/>
      <c r="H170" s="2303"/>
      <c r="I170" s="2303"/>
      <c r="J170" s="2303"/>
      <c r="K170" s="2303"/>
    </row>
    <row r="171" spans="1:11" ht="15.75" customHeight="1">
      <c r="A171" s="2303"/>
      <c r="B171" s="2303"/>
      <c r="C171" s="2303"/>
      <c r="D171" s="2303"/>
      <c r="E171" s="2303"/>
      <c r="F171" s="2303"/>
      <c r="G171" s="2303"/>
      <c r="H171" s="2303"/>
      <c r="I171" s="2303"/>
      <c r="J171" s="2303"/>
      <c r="K171" s="2303"/>
    </row>
    <row r="172" spans="1:11" ht="15.75" customHeight="1">
      <c r="A172" s="2303"/>
      <c r="B172" s="2303"/>
      <c r="C172" s="2303"/>
      <c r="D172" s="2303"/>
      <c r="E172" s="2303"/>
      <c r="F172" s="2303"/>
      <c r="G172" s="2303"/>
      <c r="H172" s="2303"/>
      <c r="I172" s="2303"/>
      <c r="J172" s="2303"/>
      <c r="K172" s="2303"/>
    </row>
    <row r="173" spans="1:11" ht="15.75" customHeight="1">
      <c r="A173" s="2303"/>
      <c r="B173" s="2303"/>
      <c r="C173" s="2303"/>
      <c r="D173" s="2303"/>
      <c r="E173" s="2303"/>
      <c r="F173" s="2303"/>
      <c r="G173" s="2303"/>
      <c r="H173" s="2303"/>
      <c r="I173" s="2303"/>
      <c r="J173" s="2303"/>
      <c r="K173" s="2303"/>
    </row>
    <row r="174" spans="1:11" ht="15.75" customHeight="1">
      <c r="A174" s="2303"/>
      <c r="B174" s="2303"/>
      <c r="C174" s="2303"/>
      <c r="D174" s="2303"/>
      <c r="E174" s="2303"/>
      <c r="F174" s="2303"/>
      <c r="G174" s="2303"/>
      <c r="H174" s="2303"/>
      <c r="I174" s="2303"/>
      <c r="J174" s="2303"/>
      <c r="K174" s="2303"/>
    </row>
    <row r="175" spans="1:11" ht="15.75" customHeight="1">
      <c r="A175" s="2303"/>
      <c r="B175" s="2303"/>
      <c r="C175" s="2303"/>
      <c r="D175" s="2303"/>
      <c r="E175" s="2303"/>
      <c r="F175" s="2303"/>
      <c r="G175" s="2303"/>
      <c r="H175" s="2303"/>
      <c r="I175" s="2303"/>
      <c r="J175" s="2303"/>
      <c r="K175" s="2303"/>
    </row>
    <row r="176" spans="1:11" ht="15.75" customHeight="1">
      <c r="A176" s="2303"/>
      <c r="B176" s="2303"/>
      <c r="C176" s="2303"/>
      <c r="D176" s="2303"/>
      <c r="E176" s="2303"/>
      <c r="F176" s="2303"/>
      <c r="G176" s="2303"/>
      <c r="H176" s="2303"/>
      <c r="I176" s="2303"/>
      <c r="J176" s="2303"/>
      <c r="K176" s="2303"/>
    </row>
    <row r="177" spans="1:11" ht="15.75" customHeight="1">
      <c r="A177" s="2303"/>
      <c r="B177" s="2303"/>
      <c r="C177" s="2303"/>
      <c r="D177" s="2303"/>
      <c r="E177" s="2303"/>
      <c r="F177" s="2303"/>
      <c r="G177" s="2303"/>
      <c r="H177" s="2303"/>
      <c r="I177" s="2303"/>
      <c r="J177" s="2303"/>
      <c r="K177" s="2303"/>
    </row>
    <row r="178" spans="1:11" ht="15.75" customHeight="1">
      <c r="A178" s="2303"/>
      <c r="B178" s="2303"/>
      <c r="C178" s="2303"/>
      <c r="D178" s="2303"/>
      <c r="E178" s="2303"/>
      <c r="F178" s="2303"/>
      <c r="G178" s="2303"/>
      <c r="H178" s="2303"/>
      <c r="I178" s="2303"/>
      <c r="J178" s="2303"/>
      <c r="K178" s="2303"/>
    </row>
    <row r="179" spans="1:11" ht="15.75" customHeight="1">
      <c r="A179" s="2303"/>
      <c r="B179" s="2303"/>
      <c r="C179" s="2303"/>
      <c r="D179" s="2303"/>
      <c r="E179" s="2303"/>
      <c r="F179" s="2303"/>
      <c r="G179" s="2303"/>
      <c r="H179" s="2303"/>
      <c r="I179" s="2303"/>
      <c r="J179" s="2303"/>
      <c r="K179" s="2303"/>
    </row>
    <row r="180" spans="1:11" ht="15.75" customHeight="1">
      <c r="A180" s="2303"/>
      <c r="B180" s="2303"/>
      <c r="C180" s="2303"/>
      <c r="D180" s="2303"/>
      <c r="E180" s="2303"/>
      <c r="F180" s="2303"/>
      <c r="G180" s="2303"/>
      <c r="H180" s="2303"/>
      <c r="I180" s="2303"/>
      <c r="J180" s="2303"/>
      <c r="K180" s="2303"/>
    </row>
    <row r="181" spans="1:11" ht="15.75" customHeight="1">
      <c r="A181" s="2303"/>
      <c r="B181" s="2303"/>
      <c r="C181" s="2303"/>
      <c r="D181" s="2303"/>
      <c r="E181" s="2303"/>
      <c r="F181" s="2303"/>
      <c r="G181" s="2303"/>
      <c r="H181" s="2303"/>
      <c r="I181" s="2303"/>
      <c r="J181" s="2303"/>
      <c r="K181" s="2303"/>
    </row>
    <row r="182" spans="1:11" ht="15.75" customHeight="1">
      <c r="A182" s="2303"/>
      <c r="B182" s="2303"/>
      <c r="C182" s="2303"/>
      <c r="D182" s="2303"/>
      <c r="E182" s="2303"/>
      <c r="F182" s="2303"/>
      <c r="G182" s="2303"/>
      <c r="H182" s="2303"/>
      <c r="I182" s="2303"/>
      <c r="J182" s="2303"/>
      <c r="K182" s="2303"/>
    </row>
    <row r="183" spans="1:11" ht="15.75" customHeight="1">
      <c r="A183" s="2303"/>
      <c r="B183" s="2303"/>
      <c r="C183" s="2303"/>
      <c r="D183" s="2303"/>
      <c r="E183" s="2303"/>
      <c r="F183" s="2303"/>
      <c r="G183" s="2303"/>
      <c r="H183" s="2303"/>
      <c r="I183" s="2303"/>
      <c r="J183" s="2303"/>
      <c r="K183" s="2303"/>
    </row>
    <row r="184" spans="1:11" ht="15.75" customHeight="1">
      <c r="A184" s="2303"/>
      <c r="B184" s="2303"/>
      <c r="C184" s="2303"/>
      <c r="D184" s="2303"/>
      <c r="E184" s="2303"/>
      <c r="F184" s="2303"/>
      <c r="G184" s="2303"/>
      <c r="H184" s="2303"/>
      <c r="I184" s="2303"/>
      <c r="J184" s="2303"/>
      <c r="K184" s="2303"/>
    </row>
    <row r="185" spans="1:11" ht="15.75" customHeight="1">
      <c r="A185" s="2303"/>
      <c r="B185" s="2303"/>
      <c r="C185" s="2303"/>
      <c r="D185" s="2303"/>
      <c r="E185" s="2303"/>
      <c r="F185" s="2303"/>
      <c r="G185" s="2303"/>
      <c r="H185" s="2303"/>
      <c r="I185" s="2303"/>
      <c r="J185" s="2303"/>
      <c r="K185" s="2303"/>
    </row>
    <row r="186" spans="1:11" ht="15.75" customHeight="1">
      <c r="A186" s="2303"/>
      <c r="B186" s="2303"/>
      <c r="C186" s="2303"/>
      <c r="D186" s="2303"/>
      <c r="E186" s="2303"/>
      <c r="F186" s="2303"/>
      <c r="G186" s="2303"/>
      <c r="H186" s="2303"/>
      <c r="I186" s="2303"/>
      <c r="J186" s="2303"/>
      <c r="K186" s="2303"/>
    </row>
    <row r="187" spans="1:11" ht="15.75" customHeight="1">
      <c r="A187" s="2303"/>
      <c r="B187" s="2303"/>
      <c r="C187" s="2303"/>
      <c r="D187" s="2303"/>
      <c r="E187" s="2303"/>
      <c r="F187" s="2303"/>
      <c r="G187" s="2303"/>
      <c r="H187" s="2303"/>
      <c r="I187" s="2303"/>
      <c r="J187" s="2303"/>
      <c r="K187" s="2303"/>
    </row>
    <row r="188" spans="1:11" ht="15.75" customHeight="1">
      <c r="A188" s="2303"/>
      <c r="B188" s="2303"/>
      <c r="C188" s="2303"/>
      <c r="D188" s="2303"/>
      <c r="E188" s="2303"/>
      <c r="F188" s="2303"/>
      <c r="G188" s="2303"/>
      <c r="H188" s="2303"/>
      <c r="I188" s="2303"/>
      <c r="J188" s="2303"/>
      <c r="K188" s="2303"/>
    </row>
    <row r="189" spans="1:11" ht="15.75" customHeight="1">
      <c r="A189" s="2303"/>
      <c r="B189" s="2303"/>
      <c r="C189" s="2303"/>
      <c r="D189" s="2303"/>
      <c r="E189" s="2303"/>
      <c r="F189" s="2303"/>
      <c r="G189" s="2303"/>
      <c r="H189" s="2303"/>
      <c r="I189" s="2303"/>
      <c r="J189" s="2303"/>
      <c r="K189" s="2303"/>
    </row>
    <row r="190" spans="1:11" ht="15.75" customHeight="1">
      <c r="A190" s="2303"/>
      <c r="B190" s="2303"/>
      <c r="C190" s="2303"/>
      <c r="D190" s="2303"/>
      <c r="E190" s="2303"/>
      <c r="F190" s="2303"/>
      <c r="G190" s="2303"/>
      <c r="H190" s="2303"/>
      <c r="I190" s="2303"/>
      <c r="J190" s="2303"/>
      <c r="K190" s="2303"/>
    </row>
    <row r="191" spans="1:11" ht="15.75" customHeight="1">
      <c r="A191" s="2303"/>
      <c r="B191" s="2303"/>
      <c r="C191" s="2303"/>
      <c r="D191" s="2303"/>
      <c r="E191" s="2303"/>
      <c r="F191" s="2303"/>
      <c r="G191" s="2303"/>
      <c r="H191" s="2303"/>
      <c r="I191" s="2303"/>
      <c r="J191" s="2303"/>
      <c r="K191" s="2303"/>
    </row>
    <row r="192" spans="1:11" ht="15.75" customHeight="1">
      <c r="A192" s="2303"/>
      <c r="B192" s="2303"/>
      <c r="C192" s="2303"/>
      <c r="D192" s="2303"/>
      <c r="E192" s="2303"/>
      <c r="F192" s="2303"/>
      <c r="G192" s="2303"/>
      <c r="H192" s="2303"/>
      <c r="I192" s="2303"/>
      <c r="J192" s="2303"/>
      <c r="K192" s="2303"/>
    </row>
    <row r="193" spans="1:11" ht="15.75" customHeight="1">
      <c r="A193" s="2303"/>
      <c r="B193" s="2303"/>
      <c r="C193" s="2303"/>
      <c r="D193" s="2303"/>
      <c r="E193" s="2303"/>
      <c r="F193" s="2303"/>
      <c r="G193" s="2303"/>
      <c r="H193" s="2303"/>
      <c r="I193" s="2303"/>
      <c r="J193" s="2303"/>
      <c r="K193" s="2303"/>
    </row>
    <row r="194" spans="1:11" ht="15.75" customHeight="1">
      <c r="A194" s="2303"/>
      <c r="B194" s="2303"/>
      <c r="C194" s="2303"/>
      <c r="D194" s="2303"/>
      <c r="E194" s="2303"/>
      <c r="F194" s="2303"/>
      <c r="G194" s="2303"/>
      <c r="H194" s="2303"/>
      <c r="I194" s="2303"/>
      <c r="J194" s="2303"/>
      <c r="K194" s="2303"/>
    </row>
    <row r="195" spans="1:11" ht="15.75" customHeight="1">
      <c r="A195" s="2303"/>
      <c r="B195" s="2303"/>
      <c r="C195" s="2303"/>
      <c r="D195" s="2303"/>
      <c r="E195" s="2303"/>
      <c r="F195" s="2303"/>
      <c r="G195" s="2303"/>
      <c r="H195" s="2303"/>
      <c r="I195" s="2303"/>
      <c r="J195" s="2303"/>
      <c r="K195" s="2303"/>
    </row>
    <row r="196" spans="1:11" ht="15.75" customHeight="1">
      <c r="A196" s="2303"/>
      <c r="B196" s="2303"/>
      <c r="C196" s="2303"/>
      <c r="D196" s="2303"/>
      <c r="E196" s="2303"/>
      <c r="F196" s="2303"/>
      <c r="G196" s="2303"/>
      <c r="H196" s="2303"/>
      <c r="I196" s="2303"/>
      <c r="J196" s="2303"/>
      <c r="K196" s="2303"/>
    </row>
    <row r="197" spans="1:11" ht="15.75" customHeight="1">
      <c r="A197" s="2303"/>
      <c r="B197" s="2303"/>
      <c r="C197" s="2303"/>
      <c r="D197" s="2303"/>
      <c r="E197" s="2303"/>
      <c r="F197" s="2303"/>
      <c r="G197" s="2303"/>
      <c r="H197" s="2303"/>
      <c r="I197" s="2303"/>
      <c r="J197" s="2303"/>
      <c r="K197" s="2303"/>
    </row>
    <row r="198" spans="1:11" ht="15.75" customHeight="1">
      <c r="A198" s="2303"/>
      <c r="B198" s="2303"/>
      <c r="C198" s="2303"/>
      <c r="D198" s="2303"/>
      <c r="E198" s="2303"/>
      <c r="F198" s="2303"/>
      <c r="G198" s="2303"/>
      <c r="H198" s="2303"/>
      <c r="I198" s="2303"/>
      <c r="J198" s="2303"/>
      <c r="K198" s="2303"/>
    </row>
    <row r="199" spans="1:11" ht="15.75" customHeight="1">
      <c r="A199" s="2303"/>
      <c r="B199" s="2303"/>
      <c r="C199" s="2303"/>
      <c r="D199" s="2303"/>
      <c r="E199" s="2303"/>
      <c r="F199" s="2303"/>
      <c r="G199" s="2303"/>
      <c r="H199" s="2303"/>
      <c r="I199" s="2303"/>
      <c r="J199" s="2303"/>
      <c r="K199" s="2303"/>
    </row>
    <row r="200" spans="1:11" ht="15.75" customHeight="1">
      <c r="A200" s="2303"/>
      <c r="B200" s="2303"/>
      <c r="C200" s="2303"/>
      <c r="D200" s="2303"/>
      <c r="E200" s="2303"/>
      <c r="F200" s="2303"/>
      <c r="G200" s="2303"/>
      <c r="H200" s="2303"/>
      <c r="I200" s="2303"/>
      <c r="J200" s="2303"/>
      <c r="K200" s="2303"/>
    </row>
    <row r="201" spans="1:11" ht="15.75" customHeight="1">
      <c r="A201" s="2303"/>
      <c r="B201" s="2303"/>
      <c r="C201" s="2303"/>
      <c r="D201" s="2303"/>
      <c r="E201" s="2303"/>
      <c r="F201" s="2303"/>
      <c r="G201" s="2303"/>
      <c r="H201" s="2303"/>
      <c r="I201" s="2303"/>
      <c r="J201" s="2303"/>
      <c r="K201" s="2303"/>
    </row>
    <row r="202" spans="1:11" ht="15.75" customHeight="1">
      <c r="A202" s="2303"/>
      <c r="B202" s="2303"/>
      <c r="C202" s="2303"/>
      <c r="D202" s="2303"/>
      <c r="E202" s="2303"/>
      <c r="F202" s="2303"/>
      <c r="G202" s="2303"/>
      <c r="H202" s="2303"/>
      <c r="I202" s="2303"/>
      <c r="J202" s="2303"/>
      <c r="K202" s="2303"/>
    </row>
    <row r="203" spans="1:11" ht="15.75" customHeight="1">
      <c r="A203" s="2303"/>
      <c r="B203" s="2303"/>
      <c r="C203" s="2303"/>
      <c r="D203" s="2303"/>
      <c r="E203" s="2303"/>
      <c r="F203" s="2303"/>
      <c r="G203" s="2303"/>
      <c r="H203" s="2303"/>
      <c r="I203" s="2303"/>
      <c r="J203" s="2303"/>
      <c r="K203" s="2303"/>
    </row>
    <row r="204" spans="1:11" ht="15.75" customHeight="1">
      <c r="A204" s="2303"/>
      <c r="B204" s="2303"/>
      <c r="C204" s="2303"/>
      <c r="D204" s="2303"/>
      <c r="E204" s="2303"/>
      <c r="F204" s="2303"/>
      <c r="G204" s="2303"/>
      <c r="H204" s="2303"/>
      <c r="I204" s="2303"/>
      <c r="J204" s="2303"/>
      <c r="K204" s="2303"/>
    </row>
    <row r="205" spans="1:11" ht="15.75" customHeight="1">
      <c r="A205" s="2303"/>
      <c r="B205" s="2303"/>
      <c r="C205" s="2303"/>
      <c r="D205" s="2303"/>
      <c r="E205" s="2303"/>
      <c r="F205" s="2303"/>
      <c r="G205" s="2303"/>
      <c r="H205" s="2303"/>
      <c r="I205" s="2303"/>
      <c r="J205" s="2303"/>
      <c r="K205" s="2303"/>
    </row>
    <row r="206" spans="1:11" ht="15.75" customHeight="1">
      <c r="A206" s="2303"/>
      <c r="B206" s="2303"/>
      <c r="C206" s="2303"/>
      <c r="D206" s="2303"/>
      <c r="E206" s="2303"/>
      <c r="F206" s="2303"/>
      <c r="G206" s="2303"/>
      <c r="H206" s="2303"/>
      <c r="I206" s="2303"/>
      <c r="J206" s="2303"/>
      <c r="K206" s="2303"/>
    </row>
    <row r="207" spans="1:11" ht="15.75" customHeight="1">
      <c r="A207" s="2303"/>
      <c r="B207" s="2303"/>
      <c r="C207" s="2303"/>
      <c r="D207" s="2303"/>
      <c r="E207" s="2303"/>
      <c r="F207" s="2303"/>
      <c r="G207" s="2303"/>
      <c r="H207" s="2303"/>
      <c r="I207" s="2303"/>
      <c r="J207" s="2303"/>
      <c r="K207" s="2303"/>
    </row>
    <row r="208" spans="1:11" ht="15.75" customHeight="1">
      <c r="A208" s="2303"/>
      <c r="B208" s="2303"/>
      <c r="C208" s="2303"/>
      <c r="D208" s="2303"/>
      <c r="E208" s="2303"/>
      <c r="F208" s="2303"/>
      <c r="G208" s="2303"/>
      <c r="H208" s="2303"/>
      <c r="I208" s="2303"/>
      <c r="J208" s="2303"/>
      <c r="K208" s="2303"/>
    </row>
    <row r="209" spans="1:11" ht="15.75" customHeight="1">
      <c r="A209" s="2303"/>
      <c r="B209" s="2303"/>
      <c r="C209" s="2303"/>
      <c r="D209" s="2303"/>
      <c r="E209" s="2303"/>
      <c r="F209" s="2303"/>
      <c r="G209" s="2303"/>
      <c r="H209" s="2303"/>
      <c r="I209" s="2303"/>
      <c r="J209" s="2303"/>
      <c r="K209" s="2303"/>
    </row>
    <row r="210" spans="1:11" ht="15.75" customHeight="1">
      <c r="A210" s="2303"/>
      <c r="B210" s="2303"/>
      <c r="C210" s="2303"/>
      <c r="D210" s="2303"/>
      <c r="E210" s="2303"/>
      <c r="F210" s="2303"/>
      <c r="G210" s="2303"/>
      <c r="H210" s="2303"/>
      <c r="I210" s="2303"/>
      <c r="J210" s="2303"/>
      <c r="K210" s="2303"/>
    </row>
    <row r="211" spans="1:11" ht="15.75" customHeight="1">
      <c r="A211" s="2303"/>
      <c r="B211" s="2303"/>
      <c r="C211" s="2303"/>
      <c r="D211" s="2303"/>
      <c r="E211" s="2303"/>
      <c r="F211" s="2303"/>
      <c r="G211" s="2303"/>
      <c r="H211" s="2303"/>
      <c r="I211" s="2303"/>
      <c r="J211" s="2303"/>
      <c r="K211" s="2303"/>
    </row>
    <row r="212" spans="1:11" ht="15.75" customHeight="1">
      <c r="A212" s="2303"/>
      <c r="B212" s="2303"/>
      <c r="C212" s="2303"/>
      <c r="D212" s="2303"/>
      <c r="E212" s="2303"/>
      <c r="F212" s="2303"/>
      <c r="G212" s="2303"/>
      <c r="H212" s="2303"/>
      <c r="I212" s="2303"/>
      <c r="J212" s="2303"/>
      <c r="K212" s="2303"/>
    </row>
    <row r="213" spans="1:11" ht="15.75" customHeight="1">
      <c r="A213" s="2303"/>
      <c r="B213" s="2303"/>
      <c r="C213" s="2303"/>
      <c r="D213" s="2303"/>
      <c r="E213" s="2303"/>
      <c r="F213" s="2303"/>
      <c r="G213" s="2303"/>
      <c r="H213" s="2303"/>
      <c r="I213" s="2303"/>
      <c r="J213" s="2303"/>
      <c r="K213" s="2303"/>
    </row>
    <row r="214" spans="1:11" ht="15.75" customHeight="1">
      <c r="A214" s="2303"/>
      <c r="B214" s="2303"/>
      <c r="C214" s="2303"/>
      <c r="D214" s="2303"/>
      <c r="E214" s="2303"/>
      <c r="F214" s="2303"/>
      <c r="G214" s="2303"/>
      <c r="H214" s="2303"/>
      <c r="I214" s="2303"/>
      <c r="J214" s="2303"/>
      <c r="K214" s="2303"/>
    </row>
    <row r="215" spans="1:11" ht="15.75" customHeight="1">
      <c r="A215" s="2303"/>
      <c r="B215" s="2303"/>
      <c r="C215" s="2303"/>
      <c r="D215" s="2303"/>
      <c r="E215" s="2303"/>
      <c r="F215" s="2303"/>
      <c r="G215" s="2303"/>
      <c r="H215" s="2303"/>
      <c r="I215" s="2303"/>
      <c r="J215" s="2303"/>
      <c r="K215" s="2303"/>
    </row>
    <row r="216" spans="1:11" ht="15.75" customHeight="1">
      <c r="A216" s="2303"/>
      <c r="B216" s="2303"/>
      <c r="C216" s="2303"/>
      <c r="D216" s="2303"/>
      <c r="E216" s="2303"/>
      <c r="F216" s="2303"/>
      <c r="G216" s="2303"/>
      <c r="H216" s="2303"/>
      <c r="I216" s="2303"/>
      <c r="J216" s="2303"/>
      <c r="K216" s="2303"/>
    </row>
    <row r="217" spans="1:11" ht="15.75" customHeight="1">
      <c r="A217" s="2303"/>
      <c r="B217" s="2303"/>
      <c r="C217" s="2303"/>
      <c r="D217" s="2303"/>
      <c r="E217" s="2303"/>
      <c r="F217" s="2303"/>
      <c r="G217" s="2303"/>
      <c r="H217" s="2303"/>
      <c r="I217" s="2303"/>
      <c r="J217" s="2303"/>
      <c r="K217" s="2303"/>
    </row>
    <row r="218" spans="1:11" ht="15.75" customHeight="1">
      <c r="A218" s="2303"/>
      <c r="B218" s="2303"/>
      <c r="C218" s="2303"/>
      <c r="D218" s="2303"/>
      <c r="E218" s="2303"/>
      <c r="F218" s="2303"/>
      <c r="G218" s="2303"/>
      <c r="H218" s="2303"/>
      <c r="I218" s="2303"/>
      <c r="J218" s="2303"/>
      <c r="K218" s="2303"/>
    </row>
    <row r="219" spans="1:11" ht="15.75" customHeight="1">
      <c r="A219" s="2303"/>
      <c r="B219" s="2303"/>
      <c r="C219" s="2303"/>
      <c r="D219" s="2303"/>
      <c r="E219" s="2303"/>
      <c r="F219" s="2303"/>
      <c r="G219" s="2303"/>
      <c r="H219" s="2303"/>
      <c r="I219" s="2303"/>
      <c r="J219" s="2303"/>
      <c r="K219" s="2303"/>
    </row>
    <row r="220" spans="1:11" ht="15.75" customHeight="1">
      <c r="A220" s="2303"/>
      <c r="B220" s="2303"/>
      <c r="C220" s="2303"/>
      <c r="D220" s="2303"/>
      <c r="E220" s="2303"/>
      <c r="F220" s="2303"/>
      <c r="G220" s="2303"/>
      <c r="H220" s="2303"/>
      <c r="I220" s="2303"/>
      <c r="J220" s="2303"/>
      <c r="K220" s="2303"/>
    </row>
    <row r="221" spans="1:11" ht="15.75" customHeight="1">
      <c r="A221" s="2303"/>
      <c r="B221" s="2303"/>
      <c r="C221" s="2303"/>
      <c r="D221" s="2303"/>
      <c r="E221" s="2303"/>
      <c r="F221" s="2303"/>
      <c r="G221" s="2303"/>
      <c r="H221" s="2303"/>
      <c r="I221" s="2303"/>
      <c r="J221" s="2303"/>
      <c r="K221" s="2303"/>
    </row>
    <row r="222" spans="1:11" ht="15.75" customHeight="1">
      <c r="A222" s="2303"/>
      <c r="B222" s="2303"/>
      <c r="C222" s="2303"/>
      <c r="D222" s="2303"/>
      <c r="E222" s="2303"/>
      <c r="F222" s="2303"/>
      <c r="G222" s="2303"/>
      <c r="H222" s="2303"/>
      <c r="I222" s="2303"/>
      <c r="J222" s="2303"/>
      <c r="K222" s="2303"/>
    </row>
    <row r="223" spans="1:11" ht="15.75" customHeight="1">
      <c r="A223" s="2303"/>
      <c r="B223" s="2303"/>
      <c r="C223" s="2303"/>
      <c r="D223" s="2303"/>
      <c r="E223" s="2303"/>
      <c r="F223" s="2303"/>
      <c r="G223" s="2303"/>
      <c r="H223" s="2303"/>
      <c r="I223" s="2303"/>
      <c r="J223" s="2303"/>
      <c r="K223" s="2303"/>
    </row>
    <row r="224" spans="1:11" ht="15.75" customHeight="1">
      <c r="A224" s="2303"/>
      <c r="B224" s="2303"/>
      <c r="C224" s="2303"/>
      <c r="D224" s="2303"/>
      <c r="E224" s="2303"/>
      <c r="F224" s="2303"/>
      <c r="G224" s="2303"/>
      <c r="H224" s="2303"/>
      <c r="I224" s="2303"/>
      <c r="J224" s="2303"/>
      <c r="K224" s="2303"/>
    </row>
    <row r="225" spans="1:11" ht="15.75" customHeight="1">
      <c r="A225" s="2303"/>
      <c r="B225" s="2303"/>
      <c r="C225" s="2303"/>
      <c r="D225" s="2303"/>
      <c r="E225" s="2303"/>
      <c r="F225" s="2303"/>
      <c r="G225" s="2303"/>
      <c r="H225" s="2303"/>
      <c r="I225" s="2303"/>
      <c r="J225" s="2303"/>
      <c r="K225" s="2303"/>
    </row>
    <row r="226" spans="1:11" ht="15.75" customHeight="1">
      <c r="A226" s="2303"/>
      <c r="B226" s="2303"/>
      <c r="C226" s="2303"/>
      <c r="D226" s="2303"/>
      <c r="E226" s="2303"/>
      <c r="F226" s="2303"/>
      <c r="G226" s="2303"/>
      <c r="H226" s="2303"/>
      <c r="I226" s="2303"/>
      <c r="J226" s="2303"/>
      <c r="K226" s="2303"/>
    </row>
    <row r="227" spans="1:11" ht="15.75" customHeight="1">
      <c r="A227" s="2303"/>
      <c r="B227" s="2303"/>
      <c r="C227" s="2303"/>
      <c r="D227" s="2303"/>
      <c r="E227" s="2303"/>
      <c r="F227" s="2303"/>
      <c r="G227" s="2303"/>
      <c r="H227" s="2303"/>
      <c r="I227" s="2303"/>
      <c r="J227" s="2303"/>
      <c r="K227" s="2303"/>
    </row>
    <row r="228" spans="1:11" ht="15.75" customHeight="1">
      <c r="A228" s="2303"/>
      <c r="B228" s="2303"/>
      <c r="C228" s="2303"/>
      <c r="D228" s="2303"/>
      <c r="E228" s="2303"/>
      <c r="F228" s="2303"/>
      <c r="G228" s="2303"/>
      <c r="H228" s="2303"/>
      <c r="I228" s="2303"/>
      <c r="J228" s="2303"/>
      <c r="K228" s="2303"/>
    </row>
    <row r="229" spans="1:11" ht="15.75" customHeight="1">
      <c r="A229" s="2303"/>
      <c r="B229" s="2303"/>
      <c r="C229" s="2303"/>
      <c r="D229" s="2303"/>
      <c r="E229" s="2303"/>
      <c r="F229" s="2303"/>
      <c r="G229" s="2303"/>
      <c r="H229" s="2303"/>
      <c r="I229" s="2303"/>
      <c r="J229" s="2303"/>
      <c r="K229" s="2303"/>
    </row>
    <row r="230" spans="1:11" ht="15.75" customHeight="1">
      <c r="A230" s="2303"/>
      <c r="B230" s="2303"/>
      <c r="C230" s="2303"/>
      <c r="D230" s="2303"/>
      <c r="E230" s="2303"/>
      <c r="F230" s="2303"/>
      <c r="G230" s="2303"/>
      <c r="H230" s="2303"/>
      <c r="I230" s="2303"/>
      <c r="J230" s="2303"/>
      <c r="K230" s="2303"/>
    </row>
    <row r="231" spans="1:11" ht="15.75" customHeight="1">
      <c r="A231" s="2303"/>
      <c r="B231" s="2303"/>
      <c r="C231" s="2303"/>
      <c r="D231" s="2303"/>
      <c r="E231" s="2303"/>
      <c r="F231" s="2303"/>
      <c r="G231" s="2303"/>
      <c r="H231" s="2303"/>
      <c r="I231" s="2303"/>
      <c r="J231" s="2303"/>
      <c r="K231" s="2303"/>
    </row>
    <row r="232" spans="1:11" ht="15.75" customHeight="1">
      <c r="A232" s="2303"/>
      <c r="B232" s="2303"/>
      <c r="C232" s="2303"/>
      <c r="D232" s="2303"/>
      <c r="E232" s="2303"/>
      <c r="F232" s="2303"/>
      <c r="G232" s="2303"/>
      <c r="H232" s="2303"/>
      <c r="I232" s="2303"/>
      <c r="J232" s="2303"/>
      <c r="K232" s="2303"/>
    </row>
    <row r="233" spans="1:11" ht="15.75" customHeight="1">
      <c r="A233" s="2303"/>
      <c r="B233" s="2303"/>
      <c r="C233" s="2303"/>
      <c r="D233" s="2303"/>
      <c r="E233" s="2303"/>
      <c r="F233" s="2303"/>
      <c r="G233" s="2303"/>
      <c r="H233" s="2303"/>
      <c r="I233" s="2303"/>
      <c r="J233" s="2303"/>
      <c r="K233" s="2303"/>
    </row>
    <row r="234" spans="1:11" ht="15.75" customHeight="1">
      <c r="A234" s="2303"/>
      <c r="B234" s="2303"/>
      <c r="C234" s="2303"/>
      <c r="D234" s="2303"/>
      <c r="E234" s="2303"/>
      <c r="F234" s="2303"/>
      <c r="G234" s="2303"/>
      <c r="H234" s="2303"/>
      <c r="I234" s="2303"/>
      <c r="J234" s="2303"/>
      <c r="K234" s="2303"/>
    </row>
    <row r="235" spans="1:11" ht="15.75" customHeight="1">
      <c r="A235" s="2303"/>
      <c r="B235" s="2303"/>
      <c r="C235" s="2303"/>
      <c r="D235" s="2303"/>
      <c r="E235" s="2303"/>
      <c r="F235" s="2303"/>
      <c r="G235" s="2303"/>
      <c r="H235" s="2303"/>
      <c r="I235" s="2303"/>
      <c r="J235" s="2303"/>
      <c r="K235" s="2303"/>
    </row>
    <row r="236" spans="1:11" ht="15.75" customHeight="1">
      <c r="A236" s="2303"/>
      <c r="B236" s="2303"/>
      <c r="C236" s="2303"/>
      <c r="D236" s="2303"/>
      <c r="E236" s="2303"/>
      <c r="F236" s="2303"/>
      <c r="G236" s="2303"/>
      <c r="H236" s="2303"/>
      <c r="I236" s="2303"/>
      <c r="J236" s="2303"/>
      <c r="K236" s="2303"/>
    </row>
    <row r="237" spans="1:11" ht="15.75" customHeight="1">
      <c r="A237" s="2303"/>
      <c r="B237" s="2303"/>
      <c r="C237" s="2303"/>
      <c r="D237" s="2303"/>
      <c r="E237" s="2303"/>
      <c r="F237" s="2303"/>
      <c r="G237" s="2303"/>
      <c r="H237" s="2303"/>
      <c r="I237" s="2303"/>
      <c r="J237" s="2303"/>
      <c r="K237" s="2303"/>
    </row>
    <row r="238" spans="1:11" ht="15.75" customHeight="1">
      <c r="A238" s="2303"/>
      <c r="B238" s="2303"/>
      <c r="C238" s="2303"/>
      <c r="D238" s="2303"/>
      <c r="E238" s="2303"/>
      <c r="F238" s="2303"/>
      <c r="G238" s="2303"/>
      <c r="H238" s="2303"/>
      <c r="I238" s="2303"/>
      <c r="J238" s="2303"/>
      <c r="K238" s="2303"/>
    </row>
    <row r="239" spans="1:11" ht="15.75" customHeight="1">
      <c r="A239" s="2303"/>
      <c r="B239" s="2303"/>
      <c r="C239" s="2303"/>
      <c r="D239" s="2303"/>
      <c r="E239" s="2303"/>
      <c r="F239" s="2303"/>
      <c r="G239" s="2303"/>
      <c r="H239" s="2303"/>
      <c r="I239" s="2303"/>
      <c r="J239" s="2303"/>
      <c r="K239" s="2303"/>
    </row>
    <row r="240" spans="1:11" ht="15.75" customHeight="1">
      <c r="A240" s="2303"/>
      <c r="B240" s="2303"/>
      <c r="C240" s="2303"/>
      <c r="D240" s="2303"/>
      <c r="E240" s="2303"/>
      <c r="F240" s="2303"/>
      <c r="G240" s="2303"/>
      <c r="H240" s="2303"/>
      <c r="I240" s="2303"/>
      <c r="J240" s="2303"/>
      <c r="K240" s="2303"/>
    </row>
    <row r="241" spans="1:11" ht="15.75" customHeight="1">
      <c r="A241" s="2303"/>
      <c r="B241" s="2303"/>
      <c r="C241" s="2303"/>
      <c r="D241" s="2303"/>
      <c r="E241" s="2303"/>
      <c r="F241" s="2303"/>
      <c r="G241" s="2303"/>
      <c r="H241" s="2303"/>
      <c r="I241" s="2303"/>
      <c r="J241" s="2303"/>
      <c r="K241" s="2303"/>
    </row>
    <row r="242" spans="1:11" ht="15.75" customHeight="1">
      <c r="A242" s="2303"/>
      <c r="B242" s="2303"/>
      <c r="C242" s="2303"/>
      <c r="D242" s="2303"/>
      <c r="E242" s="2303"/>
      <c r="F242" s="2303"/>
      <c r="G242" s="2303"/>
      <c r="H242" s="2303"/>
      <c r="I242" s="2303"/>
      <c r="J242" s="2303"/>
      <c r="K242" s="2303"/>
    </row>
    <row r="243" spans="1:11" ht="15.75" customHeight="1">
      <c r="A243" s="2303"/>
      <c r="B243" s="2303"/>
      <c r="C243" s="2303"/>
      <c r="D243" s="2303"/>
      <c r="E243" s="2303"/>
      <c r="F243" s="2303"/>
      <c r="G243" s="2303"/>
      <c r="H243" s="2303"/>
      <c r="I243" s="2303"/>
      <c r="J243" s="2303"/>
      <c r="K243" s="2303"/>
    </row>
    <row r="244" spans="1:11" ht="15.75" customHeight="1">
      <c r="A244" s="2303"/>
      <c r="B244" s="2303"/>
      <c r="C244" s="2303"/>
      <c r="D244" s="2303"/>
      <c r="E244" s="2303"/>
      <c r="F244" s="2303"/>
      <c r="G244" s="2303"/>
      <c r="H244" s="2303"/>
      <c r="I244" s="2303"/>
      <c r="J244" s="2303"/>
      <c r="K244" s="2303"/>
    </row>
    <row r="245" spans="1:11" ht="15.75" customHeight="1">
      <c r="A245" s="2303"/>
      <c r="B245" s="2303"/>
      <c r="C245" s="2303"/>
      <c r="D245" s="2303"/>
      <c r="E245" s="2303"/>
      <c r="F245" s="2303"/>
      <c r="G245" s="2303"/>
      <c r="H245" s="2303"/>
      <c r="I245" s="2303"/>
      <c r="J245" s="2303"/>
      <c r="K245" s="2303"/>
    </row>
    <row r="246" spans="1:11" ht="15.75" customHeight="1">
      <c r="A246" s="2303"/>
      <c r="B246" s="2303"/>
      <c r="C246" s="2303"/>
      <c r="D246" s="2303"/>
      <c r="E246" s="2303"/>
      <c r="F246" s="2303"/>
      <c r="G246" s="2303"/>
      <c r="H246" s="2303"/>
      <c r="I246" s="2303"/>
      <c r="J246" s="2303"/>
      <c r="K246" s="2303"/>
    </row>
    <row r="247" spans="1:11" ht="15.75" customHeight="1">
      <c r="A247" s="2303"/>
      <c r="B247" s="2303"/>
      <c r="C247" s="2303"/>
      <c r="D247" s="2303"/>
      <c r="E247" s="2303"/>
      <c r="F247" s="2303"/>
      <c r="G247" s="2303"/>
      <c r="H247" s="2303"/>
      <c r="I247" s="2303"/>
      <c r="J247" s="2303"/>
      <c r="K247" s="2303"/>
    </row>
    <row r="248" spans="1:11" ht="15.75" customHeight="1">
      <c r="A248" s="2303"/>
      <c r="B248" s="2303"/>
      <c r="C248" s="2303"/>
      <c r="D248" s="2303"/>
      <c r="E248" s="2303"/>
      <c r="F248" s="2303"/>
      <c r="G248" s="2303"/>
      <c r="H248" s="2303"/>
      <c r="I248" s="2303"/>
      <c r="J248" s="2303"/>
      <c r="K248" s="2303"/>
    </row>
    <row r="249" spans="1:11" ht="15.75" customHeight="1">
      <c r="A249" s="2303"/>
      <c r="B249" s="2303"/>
      <c r="C249" s="2303"/>
      <c r="D249" s="2303"/>
      <c r="E249" s="2303"/>
      <c r="F249" s="2303"/>
      <c r="G249" s="2303"/>
      <c r="H249" s="2303"/>
      <c r="I249" s="2303"/>
      <c r="J249" s="2303"/>
      <c r="K249" s="2303"/>
    </row>
    <row r="250" spans="1:11" ht="15.75" customHeight="1">
      <c r="A250" s="2303"/>
      <c r="B250" s="2303"/>
      <c r="C250" s="2303"/>
      <c r="D250" s="2303"/>
      <c r="E250" s="2303"/>
      <c r="F250" s="2303"/>
      <c r="G250" s="2303"/>
      <c r="H250" s="2303"/>
      <c r="I250" s="2303"/>
      <c r="J250" s="2303"/>
      <c r="K250" s="2303"/>
    </row>
    <row r="251" spans="1:11" ht="15.75" customHeight="1">
      <c r="A251" s="2303"/>
      <c r="B251" s="2303"/>
      <c r="C251" s="2303"/>
      <c r="D251" s="2303"/>
      <c r="E251" s="2303"/>
      <c r="F251" s="2303"/>
      <c r="G251" s="2303"/>
      <c r="H251" s="2303"/>
      <c r="I251" s="2303"/>
      <c r="J251" s="2303"/>
      <c r="K251" s="2303"/>
    </row>
    <row r="252" spans="1:11" ht="15.75" customHeight="1">
      <c r="A252" s="2303"/>
      <c r="B252" s="2303"/>
      <c r="C252" s="2303"/>
      <c r="D252" s="2303"/>
      <c r="E252" s="2303"/>
      <c r="F252" s="2303"/>
      <c r="G252" s="2303"/>
      <c r="H252" s="2303"/>
      <c r="I252" s="2303"/>
      <c r="J252" s="2303"/>
      <c r="K252" s="2303"/>
    </row>
    <row r="253" spans="1:11" ht="15.75" customHeight="1">
      <c r="A253" s="2303"/>
      <c r="B253" s="2303"/>
      <c r="C253" s="2303"/>
      <c r="D253" s="2303"/>
      <c r="E253" s="2303"/>
      <c r="F253" s="2303"/>
      <c r="G253" s="2303"/>
      <c r="H253" s="2303"/>
      <c r="I253" s="2303"/>
      <c r="J253" s="2303"/>
      <c r="K253" s="2303"/>
    </row>
    <row r="254" spans="1:11" ht="15.75" customHeight="1">
      <c r="A254" s="2303"/>
      <c r="B254" s="2303"/>
      <c r="C254" s="2303"/>
      <c r="D254" s="2303"/>
      <c r="E254" s="2303"/>
      <c r="F254" s="2303"/>
      <c r="G254" s="2303"/>
      <c r="H254" s="2303"/>
      <c r="I254" s="2303"/>
      <c r="J254" s="2303"/>
      <c r="K254" s="2303"/>
    </row>
    <row r="255" spans="1:11" ht="15.75" customHeight="1">
      <c r="A255" s="2303"/>
      <c r="B255" s="2303"/>
      <c r="C255" s="2303"/>
      <c r="D255" s="2303"/>
      <c r="E255" s="2303"/>
      <c r="F255" s="2303"/>
      <c r="G255" s="2303"/>
      <c r="H255" s="2303"/>
      <c r="I255" s="2303"/>
      <c r="J255" s="2303"/>
      <c r="K255" s="2303"/>
    </row>
    <row r="256" spans="1:11" ht="15.75" customHeight="1">
      <c r="A256" s="2303"/>
      <c r="B256" s="2303"/>
      <c r="C256" s="2303"/>
      <c r="D256" s="2303"/>
      <c r="E256" s="2303"/>
      <c r="F256" s="2303"/>
      <c r="G256" s="2303"/>
      <c r="H256" s="2303"/>
      <c r="I256" s="2303"/>
      <c r="J256" s="2303"/>
      <c r="K256" s="2303"/>
    </row>
    <row r="257" spans="1:11" ht="15.75" customHeight="1">
      <c r="A257" s="2303"/>
      <c r="B257" s="2303"/>
      <c r="C257" s="2303"/>
      <c r="D257" s="2303"/>
      <c r="E257" s="2303"/>
      <c r="F257" s="2303"/>
      <c r="G257" s="2303"/>
      <c r="H257" s="2303"/>
      <c r="I257" s="2303"/>
      <c r="J257" s="2303"/>
      <c r="K257" s="2303"/>
    </row>
    <row r="258" spans="1:11" ht="15.75" customHeight="1">
      <c r="A258" s="2303"/>
      <c r="B258" s="2303"/>
      <c r="C258" s="2303"/>
      <c r="D258" s="2303"/>
      <c r="E258" s="2303"/>
      <c r="F258" s="2303"/>
      <c r="G258" s="2303"/>
      <c r="H258" s="2303"/>
      <c r="I258" s="2303"/>
      <c r="J258" s="2303"/>
      <c r="K258" s="2303"/>
    </row>
    <row r="259" spans="1:11" ht="15.75" customHeight="1">
      <c r="A259" s="2303"/>
      <c r="B259" s="2303"/>
      <c r="C259" s="2303"/>
      <c r="D259" s="2303"/>
      <c r="E259" s="2303"/>
      <c r="F259" s="2303"/>
      <c r="G259" s="2303"/>
      <c r="H259" s="2303"/>
      <c r="I259" s="2303"/>
      <c r="J259" s="2303"/>
      <c r="K259" s="2303"/>
    </row>
    <row r="260" spans="1:11" ht="15.75" customHeight="1">
      <c r="A260" s="2303"/>
      <c r="B260" s="2303"/>
      <c r="C260" s="2303"/>
      <c r="D260" s="2303"/>
      <c r="E260" s="2303"/>
      <c r="F260" s="2303"/>
      <c r="G260" s="2303"/>
      <c r="H260" s="2303"/>
      <c r="I260" s="2303"/>
      <c r="J260" s="2303"/>
      <c r="K260" s="2303"/>
    </row>
    <row r="261" spans="1:11" ht="15.75" customHeight="1">
      <c r="A261" s="2303"/>
      <c r="B261" s="2303"/>
      <c r="C261" s="2303"/>
      <c r="D261" s="2303"/>
      <c r="E261" s="2303"/>
      <c r="F261" s="2303"/>
      <c r="G261" s="2303"/>
      <c r="H261" s="2303"/>
      <c r="I261" s="2303"/>
      <c r="J261" s="2303"/>
      <c r="K261" s="2303"/>
    </row>
    <row r="262" spans="1:11" ht="15.75" customHeight="1">
      <c r="A262" s="2303"/>
      <c r="B262" s="2303"/>
      <c r="C262" s="2303"/>
      <c r="D262" s="2303"/>
      <c r="E262" s="2303"/>
      <c r="F262" s="2303"/>
      <c r="G262" s="2303"/>
      <c r="H262" s="2303"/>
      <c r="I262" s="2303"/>
      <c r="J262" s="2303"/>
      <c r="K262" s="2303"/>
    </row>
    <row r="263" spans="1:11" ht="15.75" customHeight="1">
      <c r="A263" s="2303"/>
      <c r="B263" s="2303"/>
      <c r="C263" s="2303"/>
      <c r="D263" s="2303"/>
      <c r="E263" s="2303"/>
      <c r="F263" s="2303"/>
      <c r="G263" s="2303"/>
      <c r="H263" s="2303"/>
      <c r="I263" s="2303"/>
      <c r="J263" s="2303"/>
      <c r="K263" s="2303"/>
    </row>
    <row r="264" spans="1:11" ht="15.75" customHeight="1">
      <c r="A264" s="2303"/>
      <c r="B264" s="2303"/>
      <c r="C264" s="2303"/>
      <c r="D264" s="2303"/>
      <c r="E264" s="2303"/>
      <c r="F264" s="2303"/>
      <c r="G264" s="2303"/>
      <c r="H264" s="2303"/>
      <c r="I264" s="2303"/>
      <c r="J264" s="2303"/>
      <c r="K264" s="2303"/>
    </row>
    <row r="265" spans="1:11" ht="15.75" customHeight="1">
      <c r="A265" s="2303"/>
      <c r="B265" s="2303"/>
      <c r="C265" s="2303"/>
      <c r="D265" s="2303"/>
      <c r="E265" s="2303"/>
      <c r="F265" s="2303"/>
      <c r="G265" s="2303"/>
      <c r="H265" s="2303"/>
      <c r="I265" s="2303"/>
      <c r="J265" s="2303"/>
      <c r="K265" s="2303"/>
    </row>
    <row r="266" spans="1:11" ht="15.75" customHeight="1">
      <c r="A266" s="2303"/>
      <c r="B266" s="2303"/>
      <c r="C266" s="2303"/>
      <c r="D266" s="2303"/>
      <c r="E266" s="2303"/>
      <c r="F266" s="2303"/>
      <c r="G266" s="2303"/>
      <c r="H266" s="2303"/>
      <c r="I266" s="2303"/>
      <c r="J266" s="2303"/>
      <c r="K266" s="2303"/>
    </row>
    <row r="267" spans="1:11" ht="15.75" customHeight="1">
      <c r="A267" s="2303"/>
      <c r="B267" s="2303"/>
      <c r="C267" s="2303"/>
      <c r="D267" s="2303"/>
      <c r="E267" s="2303"/>
      <c r="F267" s="2303"/>
      <c r="G267" s="2303"/>
      <c r="H267" s="2303"/>
      <c r="I267" s="2303"/>
      <c r="J267" s="2303"/>
      <c r="K267" s="2303"/>
    </row>
    <row r="268" spans="1:11" ht="15.75" customHeight="1">
      <c r="A268" s="2303"/>
      <c r="B268" s="2303"/>
      <c r="C268" s="2303"/>
      <c r="D268" s="2303"/>
      <c r="E268" s="2303"/>
      <c r="F268" s="2303"/>
      <c r="G268" s="2303"/>
      <c r="H268" s="2303"/>
      <c r="I268" s="2303"/>
      <c r="J268" s="2303"/>
      <c r="K268" s="2303"/>
    </row>
    <row r="269" spans="1:11" ht="15.75" customHeight="1">
      <c r="A269" s="2303"/>
      <c r="B269" s="2303"/>
      <c r="C269" s="2303"/>
      <c r="D269" s="2303"/>
      <c r="E269" s="2303"/>
      <c r="F269" s="2303"/>
      <c r="G269" s="2303"/>
      <c r="H269" s="2303"/>
      <c r="I269" s="2303"/>
      <c r="J269" s="2303"/>
      <c r="K269" s="2303"/>
    </row>
    <row r="270" spans="1:11" ht="15.75" customHeight="1">
      <c r="A270" s="2303"/>
      <c r="B270" s="2303"/>
      <c r="C270" s="2303"/>
      <c r="D270" s="2303"/>
      <c r="E270" s="2303"/>
      <c r="F270" s="2303"/>
      <c r="G270" s="2303"/>
      <c r="H270" s="2303"/>
      <c r="I270" s="2303"/>
      <c r="J270" s="2303"/>
      <c r="K270" s="2303"/>
    </row>
    <row r="271" spans="1:11" ht="15.75" customHeight="1">
      <c r="A271" s="2303"/>
      <c r="B271" s="2303"/>
      <c r="C271" s="2303"/>
      <c r="D271" s="2303"/>
      <c r="E271" s="2303"/>
      <c r="F271" s="2303"/>
      <c r="G271" s="2303"/>
      <c r="H271" s="2303"/>
      <c r="I271" s="2303"/>
      <c r="J271" s="2303"/>
      <c r="K271" s="2303"/>
    </row>
    <row r="272" spans="1:11" ht="15.75" customHeight="1">
      <c r="A272" s="2303"/>
      <c r="B272" s="2303"/>
      <c r="C272" s="2303"/>
      <c r="D272" s="2303"/>
      <c r="E272" s="2303"/>
      <c r="F272" s="2303"/>
      <c r="G272" s="2303"/>
      <c r="H272" s="2303"/>
      <c r="I272" s="2303"/>
      <c r="J272" s="2303"/>
      <c r="K272" s="2303"/>
    </row>
    <row r="273" spans="1:11" ht="15.75" customHeight="1">
      <c r="A273" s="2303"/>
      <c r="B273" s="2303"/>
      <c r="C273" s="2303"/>
      <c r="D273" s="2303"/>
      <c r="E273" s="2303"/>
      <c r="F273" s="2303"/>
      <c r="G273" s="2303"/>
      <c r="H273" s="2303"/>
      <c r="I273" s="2303"/>
      <c r="J273" s="2303"/>
      <c r="K273" s="2303"/>
    </row>
    <row r="274" spans="1:11" ht="15.75" customHeight="1">
      <c r="A274" s="2303"/>
      <c r="B274" s="2303"/>
      <c r="C274" s="2303"/>
      <c r="D274" s="2303"/>
      <c r="E274" s="2303"/>
      <c r="F274" s="2303"/>
      <c r="G274" s="2303"/>
      <c r="H274" s="2303"/>
      <c r="I274" s="2303"/>
      <c r="J274" s="2303"/>
      <c r="K274" s="2303"/>
    </row>
    <row r="275" spans="1:11" ht="15.75" customHeight="1">
      <c r="A275" s="2303"/>
      <c r="B275" s="2303"/>
      <c r="C275" s="2303"/>
      <c r="D275" s="2303"/>
      <c r="E275" s="2303"/>
      <c r="F275" s="2303"/>
      <c r="G275" s="2303"/>
      <c r="H275" s="2303"/>
      <c r="I275" s="2303"/>
      <c r="J275" s="2303"/>
      <c r="K275" s="2303"/>
    </row>
    <row r="276" spans="1:11" ht="15.75" customHeight="1">
      <c r="A276" s="2303"/>
      <c r="B276" s="2303"/>
      <c r="C276" s="2303"/>
      <c r="D276" s="2303"/>
      <c r="E276" s="2303"/>
      <c r="F276" s="2303"/>
      <c r="G276" s="2303"/>
      <c r="H276" s="2303"/>
      <c r="I276" s="2303"/>
      <c r="J276" s="2303"/>
      <c r="K276" s="2303"/>
    </row>
    <row r="277" spans="1:11" ht="15.75" customHeight="1">
      <c r="A277" s="2303"/>
      <c r="B277" s="2303"/>
      <c r="C277" s="2303"/>
      <c r="D277" s="2303"/>
      <c r="E277" s="2303"/>
      <c r="F277" s="2303"/>
      <c r="G277" s="2303"/>
      <c r="H277" s="2303"/>
      <c r="I277" s="2303"/>
      <c r="J277" s="2303"/>
      <c r="K277" s="2303"/>
    </row>
    <row r="278" spans="1:11" ht="15.75" customHeight="1">
      <c r="A278" s="2303"/>
      <c r="B278" s="2303"/>
      <c r="C278" s="2303"/>
      <c r="D278" s="2303"/>
      <c r="E278" s="2303"/>
      <c r="F278" s="2303"/>
      <c r="G278" s="2303"/>
      <c r="H278" s="2303"/>
      <c r="I278" s="2303"/>
      <c r="J278" s="2303"/>
      <c r="K278" s="2303"/>
    </row>
    <row r="279" spans="1:11" ht="15.75" customHeight="1">
      <c r="A279" s="2303"/>
      <c r="B279" s="2303"/>
      <c r="C279" s="2303"/>
      <c r="D279" s="2303"/>
      <c r="E279" s="2303"/>
      <c r="F279" s="2303"/>
      <c r="G279" s="2303"/>
      <c r="H279" s="2303"/>
      <c r="I279" s="2303"/>
      <c r="J279" s="2303"/>
      <c r="K279" s="2303"/>
    </row>
    <row r="280" spans="1:11" ht="15.75" customHeight="1">
      <c r="A280" s="2303"/>
      <c r="B280" s="2303"/>
      <c r="C280" s="2303"/>
      <c r="D280" s="2303"/>
      <c r="E280" s="2303"/>
      <c r="F280" s="2303"/>
      <c r="G280" s="2303"/>
      <c r="H280" s="2303"/>
      <c r="I280" s="2303"/>
      <c r="J280" s="2303"/>
      <c r="K280" s="2303"/>
    </row>
    <row r="281" spans="1:11" ht="15.75" customHeight="1">
      <c r="A281" s="2303"/>
      <c r="B281" s="2303"/>
      <c r="C281" s="2303"/>
      <c r="D281" s="2303"/>
      <c r="E281" s="2303"/>
      <c r="F281" s="2303"/>
      <c r="G281" s="2303"/>
      <c r="H281" s="2303"/>
      <c r="I281" s="2303"/>
      <c r="J281" s="2303"/>
      <c r="K281" s="2303"/>
    </row>
    <row r="282" spans="1:11" ht="15.75" customHeight="1">
      <c r="A282" s="2303"/>
      <c r="B282" s="2303"/>
      <c r="C282" s="2303"/>
      <c r="D282" s="2303"/>
      <c r="E282" s="2303"/>
      <c r="F282" s="2303"/>
      <c r="G282" s="2303"/>
      <c r="H282" s="2303"/>
      <c r="I282" s="2303"/>
      <c r="J282" s="2303"/>
      <c r="K282" s="2303"/>
    </row>
    <row r="283" spans="1:11" ht="15.75" customHeight="1">
      <c r="A283" s="2303"/>
      <c r="B283" s="2303"/>
      <c r="C283" s="2303"/>
      <c r="D283" s="2303"/>
      <c r="E283" s="2303"/>
      <c r="F283" s="2303"/>
      <c r="G283" s="2303"/>
      <c r="H283" s="2303"/>
      <c r="I283" s="2303"/>
      <c r="J283" s="2303"/>
      <c r="K283" s="2303"/>
    </row>
    <row r="284" spans="1:11" ht="15.75" customHeight="1">
      <c r="A284" s="2303"/>
      <c r="B284" s="2303"/>
      <c r="C284" s="2303"/>
      <c r="D284" s="2303"/>
      <c r="E284" s="2303"/>
      <c r="F284" s="2303"/>
      <c r="G284" s="2303"/>
      <c r="H284" s="2303"/>
      <c r="I284" s="2303"/>
      <c r="J284" s="2303"/>
      <c r="K284" s="2303"/>
    </row>
    <row r="285" spans="1:11" ht="15.75" customHeight="1">
      <c r="A285" s="2303"/>
      <c r="B285" s="2303"/>
      <c r="C285" s="2303"/>
      <c r="D285" s="2303"/>
      <c r="E285" s="2303"/>
      <c r="F285" s="2303"/>
      <c r="G285" s="2303"/>
      <c r="H285" s="2303"/>
      <c r="I285" s="2303"/>
      <c r="J285" s="2303"/>
      <c r="K285" s="2303"/>
    </row>
    <row r="286" spans="1:11" ht="15.75" customHeight="1">
      <c r="A286" s="2303"/>
      <c r="B286" s="2303"/>
      <c r="C286" s="2303"/>
      <c r="D286" s="2303"/>
      <c r="E286" s="2303"/>
      <c r="F286" s="2303"/>
      <c r="G286" s="2303"/>
      <c r="H286" s="2303"/>
      <c r="I286" s="2303"/>
      <c r="J286" s="2303"/>
      <c r="K286" s="2303"/>
    </row>
    <row r="287" spans="1:11" ht="15.75" customHeight="1">
      <c r="A287" s="2303"/>
      <c r="B287" s="2303"/>
      <c r="C287" s="2303"/>
      <c r="D287" s="2303"/>
      <c r="E287" s="2303"/>
      <c r="F287" s="2303"/>
      <c r="G287" s="2303"/>
      <c r="H287" s="2303"/>
      <c r="I287" s="2303"/>
      <c r="J287" s="2303"/>
      <c r="K287" s="2303"/>
    </row>
    <row r="288" spans="1:11" ht="15.75" customHeight="1">
      <c r="A288" s="2303"/>
      <c r="B288" s="2303"/>
      <c r="C288" s="2303"/>
      <c r="D288" s="2303"/>
      <c r="E288" s="2303"/>
      <c r="F288" s="2303"/>
      <c r="G288" s="2303"/>
      <c r="H288" s="2303"/>
      <c r="I288" s="2303"/>
      <c r="J288" s="2303"/>
      <c r="K288" s="2303"/>
    </row>
    <row r="289" spans="1:11" ht="15.75" customHeight="1">
      <c r="A289" s="2303"/>
      <c r="B289" s="2303"/>
      <c r="C289" s="2303"/>
      <c r="D289" s="2303"/>
      <c r="E289" s="2303"/>
      <c r="F289" s="2303"/>
      <c r="G289" s="2303"/>
      <c r="H289" s="2303"/>
      <c r="I289" s="2303"/>
      <c r="J289" s="2303"/>
      <c r="K289" s="2303"/>
    </row>
    <row r="290" spans="1:11" ht="15.75" customHeight="1">
      <c r="A290" s="2303"/>
      <c r="B290" s="2303"/>
      <c r="C290" s="2303"/>
      <c r="D290" s="2303"/>
      <c r="E290" s="2303"/>
      <c r="F290" s="2303"/>
      <c r="G290" s="2303"/>
      <c r="H290" s="2303"/>
      <c r="I290" s="2303"/>
      <c r="J290" s="2303"/>
      <c r="K290" s="2303"/>
    </row>
    <row r="291" spans="1:11" ht="15.75" customHeight="1">
      <c r="A291" s="2303"/>
      <c r="B291" s="2303"/>
      <c r="C291" s="2303"/>
      <c r="D291" s="2303"/>
      <c r="E291" s="2303"/>
      <c r="F291" s="2303"/>
      <c r="G291" s="2303"/>
      <c r="H291" s="2303"/>
      <c r="I291" s="2303"/>
      <c r="J291" s="2303"/>
      <c r="K291" s="2303"/>
    </row>
    <row r="292" spans="1:11" ht="15.75" customHeight="1">
      <c r="A292" s="2303"/>
      <c r="B292" s="2303"/>
      <c r="C292" s="2303"/>
      <c r="D292" s="2303"/>
      <c r="E292" s="2303"/>
      <c r="F292" s="2303"/>
      <c r="G292" s="2303"/>
      <c r="H292" s="2303"/>
      <c r="I292" s="2303"/>
      <c r="J292" s="2303"/>
      <c r="K292" s="2303"/>
    </row>
    <row r="293" spans="1:11" ht="15.75" customHeight="1">
      <c r="A293" s="2303"/>
      <c r="B293" s="2303"/>
      <c r="C293" s="2303"/>
      <c r="D293" s="2303"/>
      <c r="E293" s="2303"/>
      <c r="F293" s="2303"/>
      <c r="G293" s="2303"/>
      <c r="H293" s="2303"/>
      <c r="I293" s="2303"/>
      <c r="J293" s="2303"/>
      <c r="K293" s="2303"/>
    </row>
    <row r="294" spans="1:11" ht="15.75" customHeight="1">
      <c r="A294" s="2303"/>
      <c r="B294" s="2303"/>
      <c r="C294" s="2303"/>
      <c r="D294" s="2303"/>
      <c r="E294" s="2303"/>
      <c r="F294" s="2303"/>
      <c r="G294" s="2303"/>
      <c r="H294" s="2303"/>
      <c r="I294" s="2303"/>
      <c r="J294" s="2303"/>
      <c r="K294" s="2303"/>
    </row>
    <row r="295" spans="1:11" ht="15.75" customHeight="1">
      <c r="A295" s="2303"/>
      <c r="B295" s="2303"/>
      <c r="C295" s="2303"/>
      <c r="D295" s="2303"/>
      <c r="E295" s="2303"/>
      <c r="F295" s="2303"/>
      <c r="G295" s="2303"/>
      <c r="H295" s="2303"/>
      <c r="I295" s="2303"/>
      <c r="J295" s="2303"/>
      <c r="K295" s="2303"/>
    </row>
    <row r="296" spans="1:11" ht="15.75" customHeight="1">
      <c r="A296" s="2303"/>
      <c r="B296" s="2303"/>
      <c r="C296" s="2303"/>
      <c r="D296" s="2303"/>
      <c r="E296" s="2303"/>
      <c r="F296" s="2303"/>
      <c r="G296" s="2303"/>
      <c r="H296" s="2303"/>
      <c r="I296" s="2303"/>
      <c r="J296" s="2303"/>
      <c r="K296" s="2303"/>
    </row>
    <row r="297" spans="1:11" ht="15.75" customHeight="1">
      <c r="A297" s="2303"/>
      <c r="B297" s="2303"/>
      <c r="C297" s="2303"/>
      <c r="D297" s="2303"/>
      <c r="E297" s="2303"/>
      <c r="F297" s="2303"/>
      <c r="G297" s="2303"/>
      <c r="H297" s="2303"/>
      <c r="I297" s="2303"/>
      <c r="J297" s="2303"/>
      <c r="K297" s="2303"/>
    </row>
    <row r="298" spans="1:11" ht="15.75" customHeight="1">
      <c r="A298" s="2303"/>
      <c r="B298" s="2303"/>
      <c r="C298" s="2303"/>
      <c r="D298" s="2303"/>
      <c r="E298" s="2303"/>
      <c r="F298" s="2303"/>
      <c r="G298" s="2303"/>
      <c r="H298" s="2303"/>
      <c r="I298" s="2303"/>
      <c r="J298" s="2303"/>
      <c r="K298" s="2303"/>
    </row>
    <row r="299" spans="1:11" ht="15.75" customHeight="1">
      <c r="A299" s="2303"/>
      <c r="B299" s="2303"/>
      <c r="C299" s="2303"/>
      <c r="D299" s="2303"/>
      <c r="E299" s="2303"/>
      <c r="F299" s="2303"/>
      <c r="G299" s="2303"/>
      <c r="H299" s="2303"/>
      <c r="I299" s="2303"/>
      <c r="J299" s="2303"/>
      <c r="K299" s="2303"/>
    </row>
    <row r="300" spans="1:11" ht="15.75" customHeight="1">
      <c r="A300" s="2303"/>
      <c r="B300" s="2303"/>
      <c r="C300" s="2303"/>
      <c r="D300" s="2303"/>
      <c r="E300" s="2303"/>
      <c r="F300" s="2303"/>
      <c r="G300" s="2303"/>
      <c r="H300" s="2303"/>
      <c r="I300" s="2303"/>
      <c r="J300" s="2303"/>
      <c r="K300" s="2303"/>
    </row>
    <row r="301" spans="1:11" ht="15.75" customHeight="1">
      <c r="A301" s="2303"/>
      <c r="B301" s="2303"/>
      <c r="C301" s="2303"/>
      <c r="D301" s="2303"/>
      <c r="E301" s="2303"/>
      <c r="F301" s="2303"/>
      <c r="G301" s="2303"/>
      <c r="H301" s="2303"/>
      <c r="I301" s="2303"/>
      <c r="J301" s="2303"/>
      <c r="K301" s="2303"/>
    </row>
    <row r="302" spans="1:11" ht="15.75" customHeight="1">
      <c r="A302" s="2303"/>
      <c r="B302" s="2303"/>
      <c r="C302" s="2303"/>
      <c r="D302" s="2303"/>
      <c r="E302" s="2303"/>
      <c r="F302" s="2303"/>
      <c r="G302" s="2303"/>
      <c r="H302" s="2303"/>
      <c r="I302" s="2303"/>
      <c r="J302" s="2303"/>
      <c r="K302" s="2303"/>
    </row>
    <row r="303" spans="1:11" ht="15.75" customHeight="1">
      <c r="A303" s="2303"/>
      <c r="B303" s="2303"/>
      <c r="C303" s="2303"/>
      <c r="D303" s="2303"/>
      <c r="E303" s="2303"/>
      <c r="F303" s="2303"/>
      <c r="G303" s="2303"/>
      <c r="H303" s="2303"/>
      <c r="I303" s="2303"/>
      <c r="J303" s="2303"/>
      <c r="K303" s="2303"/>
    </row>
    <row r="304" spans="1:11" ht="15.75" customHeight="1">
      <c r="A304" s="2303"/>
      <c r="B304" s="2303"/>
      <c r="C304" s="2303"/>
      <c r="D304" s="2303"/>
      <c r="E304" s="2303"/>
      <c r="F304" s="2303"/>
      <c r="G304" s="2303"/>
      <c r="H304" s="2303"/>
      <c r="I304" s="2303"/>
      <c r="J304" s="2303"/>
      <c r="K304" s="2303"/>
    </row>
    <row r="305" spans="1:11" ht="15.75" customHeight="1">
      <c r="A305" s="2303"/>
      <c r="B305" s="2303"/>
      <c r="C305" s="2303"/>
      <c r="D305" s="2303"/>
      <c r="E305" s="2303"/>
      <c r="F305" s="2303"/>
      <c r="G305" s="2303"/>
      <c r="H305" s="2303"/>
      <c r="I305" s="2303"/>
      <c r="J305" s="2303"/>
      <c r="K305" s="2303"/>
    </row>
    <row r="306" spans="1:11" ht="15.75" customHeight="1">
      <c r="A306" s="2303"/>
      <c r="B306" s="2303"/>
      <c r="C306" s="2303"/>
      <c r="D306" s="2303"/>
      <c r="E306" s="2303"/>
      <c r="F306" s="2303"/>
      <c r="G306" s="2303"/>
      <c r="H306" s="2303"/>
      <c r="I306" s="2303"/>
      <c r="J306" s="2303"/>
      <c r="K306" s="2303"/>
    </row>
    <row r="307" spans="1:11" ht="15.75" customHeight="1">
      <c r="A307" s="2303"/>
      <c r="B307" s="2303"/>
      <c r="C307" s="2303"/>
      <c r="D307" s="2303"/>
      <c r="E307" s="2303"/>
      <c r="F307" s="2303"/>
      <c r="G307" s="2303"/>
      <c r="H307" s="2303"/>
      <c r="I307" s="2303"/>
      <c r="J307" s="2303"/>
      <c r="K307" s="2303"/>
    </row>
    <row r="308" spans="1:11" ht="15.75" customHeight="1">
      <c r="A308" s="2303"/>
      <c r="B308" s="2303"/>
      <c r="C308" s="2303"/>
      <c r="D308" s="2303"/>
      <c r="E308" s="2303"/>
      <c r="F308" s="2303"/>
      <c r="G308" s="2303"/>
      <c r="H308" s="2303"/>
      <c r="I308" s="2303"/>
      <c r="J308" s="2303"/>
      <c r="K308" s="2303"/>
    </row>
    <row r="309" spans="1:11" ht="15.75" customHeight="1">
      <c r="A309" s="2303"/>
      <c r="B309" s="2303"/>
      <c r="C309" s="2303"/>
      <c r="D309" s="2303"/>
      <c r="E309" s="2303"/>
      <c r="F309" s="2303"/>
      <c r="G309" s="2303"/>
      <c r="H309" s="2303"/>
      <c r="I309" s="2303"/>
      <c r="J309" s="2303"/>
      <c r="K309" s="2303"/>
    </row>
    <row r="310" spans="1:11" ht="15.75" customHeight="1">
      <c r="A310" s="2303"/>
      <c r="B310" s="2303"/>
      <c r="C310" s="2303"/>
      <c r="D310" s="2303"/>
      <c r="E310" s="2303"/>
      <c r="F310" s="2303"/>
      <c r="G310" s="2303"/>
      <c r="H310" s="2303"/>
      <c r="I310" s="2303"/>
      <c r="J310" s="2303"/>
      <c r="K310" s="2303"/>
    </row>
    <row r="311" spans="1:11" ht="15.75" customHeight="1">
      <c r="A311" s="2303"/>
      <c r="B311" s="2303"/>
      <c r="C311" s="2303"/>
      <c r="D311" s="2303"/>
      <c r="E311" s="2303"/>
      <c r="F311" s="2303"/>
      <c r="G311" s="2303"/>
      <c r="H311" s="2303"/>
      <c r="I311" s="2303"/>
      <c r="J311" s="2303"/>
      <c r="K311" s="2303"/>
    </row>
    <row r="312" spans="1:11" ht="15.75" customHeight="1">
      <c r="A312" s="2303"/>
      <c r="B312" s="2303"/>
      <c r="C312" s="2303"/>
      <c r="D312" s="2303"/>
      <c r="E312" s="2303"/>
      <c r="F312" s="2303"/>
      <c r="G312" s="2303"/>
      <c r="H312" s="2303"/>
      <c r="I312" s="2303"/>
      <c r="J312" s="2303"/>
      <c r="K312" s="2303"/>
    </row>
    <row r="313" spans="1:11" ht="15.75" customHeight="1">
      <c r="A313" s="2303"/>
      <c r="B313" s="2303"/>
      <c r="C313" s="2303"/>
      <c r="D313" s="2303"/>
      <c r="E313" s="2303"/>
      <c r="F313" s="2303"/>
      <c r="G313" s="2303"/>
      <c r="H313" s="2303"/>
      <c r="I313" s="2303"/>
      <c r="J313" s="2303"/>
      <c r="K313" s="2303"/>
    </row>
    <row r="314" spans="1:11" ht="15.75" customHeight="1">
      <c r="A314" s="2303"/>
      <c r="B314" s="2303"/>
      <c r="C314" s="2303"/>
      <c r="D314" s="2303"/>
      <c r="E314" s="2303"/>
      <c r="F314" s="2303"/>
      <c r="G314" s="2303"/>
      <c r="H314" s="2303"/>
      <c r="I314" s="2303"/>
      <c r="J314" s="2303"/>
      <c r="K314" s="2303"/>
    </row>
    <row r="315" spans="1:11" ht="15.75" customHeight="1">
      <c r="A315" s="2303"/>
      <c r="B315" s="2303"/>
      <c r="C315" s="2303"/>
      <c r="D315" s="2303"/>
      <c r="E315" s="2303"/>
      <c r="F315" s="2303"/>
      <c r="G315" s="2303"/>
      <c r="H315" s="2303"/>
      <c r="I315" s="2303"/>
      <c r="J315" s="2303"/>
      <c r="K315" s="2303"/>
    </row>
    <row r="316" spans="1:11" ht="15.75" customHeight="1">
      <c r="A316" s="2303"/>
      <c r="B316" s="2303"/>
      <c r="C316" s="2303"/>
      <c r="D316" s="2303"/>
      <c r="E316" s="2303"/>
      <c r="F316" s="2303"/>
      <c r="G316" s="2303"/>
      <c r="H316" s="2303"/>
      <c r="I316" s="2303"/>
      <c r="J316" s="2303"/>
      <c r="K316" s="2303"/>
    </row>
    <row r="317" spans="1:11" ht="15.75" customHeight="1">
      <c r="A317" s="2303"/>
      <c r="B317" s="2303"/>
      <c r="C317" s="2303"/>
      <c r="D317" s="2303"/>
      <c r="E317" s="2303"/>
      <c r="F317" s="2303"/>
      <c r="G317" s="2303"/>
      <c r="H317" s="2303"/>
      <c r="I317" s="2303"/>
      <c r="J317" s="2303"/>
      <c r="K317" s="2303"/>
    </row>
    <row r="318" spans="1:11" ht="15.75" customHeight="1">
      <c r="A318" s="2303"/>
      <c r="B318" s="2303"/>
      <c r="C318" s="2303"/>
      <c r="D318" s="2303"/>
      <c r="E318" s="2303"/>
      <c r="F318" s="2303"/>
      <c r="G318" s="2303"/>
      <c r="H318" s="2303"/>
      <c r="I318" s="2303"/>
      <c r="J318" s="2303"/>
      <c r="K318" s="2303"/>
    </row>
    <row r="319" spans="1:11" ht="15.75" customHeight="1">
      <c r="A319" s="2303"/>
      <c r="B319" s="2303"/>
      <c r="C319" s="2303"/>
      <c r="D319" s="2303"/>
      <c r="E319" s="2303"/>
      <c r="F319" s="2303"/>
      <c r="G319" s="2303"/>
      <c r="H319" s="2303"/>
      <c r="I319" s="2303"/>
      <c r="J319" s="2303"/>
      <c r="K319" s="2303"/>
    </row>
    <row r="320" spans="1:11" ht="15.75" customHeight="1">
      <c r="A320" s="2303"/>
      <c r="B320" s="2303"/>
      <c r="C320" s="2303"/>
      <c r="D320" s="2303"/>
      <c r="E320" s="2303"/>
      <c r="F320" s="2303"/>
      <c r="G320" s="2303"/>
      <c r="H320" s="2303"/>
      <c r="I320" s="2303"/>
      <c r="J320" s="2303"/>
      <c r="K320" s="2303"/>
    </row>
    <row r="321" spans="1:11" ht="15.75" customHeight="1">
      <c r="A321" s="2303"/>
      <c r="B321" s="2303"/>
      <c r="C321" s="2303"/>
      <c r="D321" s="2303"/>
      <c r="E321" s="2303"/>
      <c r="F321" s="2303"/>
      <c r="G321" s="2303"/>
      <c r="H321" s="2303"/>
      <c r="I321" s="2303"/>
      <c r="J321" s="2303"/>
      <c r="K321" s="2303"/>
    </row>
    <row r="322" spans="1:11" ht="15.75" customHeight="1">
      <c r="A322" s="2303"/>
      <c r="B322" s="2303"/>
      <c r="C322" s="2303"/>
      <c r="D322" s="2303"/>
      <c r="E322" s="2303"/>
      <c r="F322" s="2303"/>
      <c r="G322" s="2303"/>
      <c r="H322" s="2303"/>
      <c r="I322" s="2303"/>
      <c r="J322" s="2303"/>
      <c r="K322" s="2303"/>
    </row>
    <row r="323" spans="1:11" ht="15.75" customHeight="1">
      <c r="A323" s="2303"/>
      <c r="B323" s="2303"/>
      <c r="C323" s="2303"/>
      <c r="D323" s="2303"/>
      <c r="E323" s="2303"/>
      <c r="F323" s="2303"/>
      <c r="G323" s="2303"/>
      <c r="H323" s="2303"/>
      <c r="I323" s="2303"/>
      <c r="J323" s="2303"/>
      <c r="K323" s="2303"/>
    </row>
    <row r="324" spans="1:11" ht="15.75" customHeight="1">
      <c r="A324" s="2303"/>
      <c r="B324" s="2303"/>
      <c r="C324" s="2303"/>
      <c r="D324" s="2303"/>
      <c r="E324" s="2303"/>
      <c r="F324" s="2303"/>
      <c r="G324" s="2303"/>
      <c r="H324" s="2303"/>
      <c r="I324" s="2303"/>
      <c r="J324" s="2303"/>
      <c r="K324" s="2303"/>
    </row>
    <row r="325" spans="1:11" ht="15.75" customHeight="1">
      <c r="A325" s="2303"/>
      <c r="B325" s="2303"/>
      <c r="C325" s="2303"/>
      <c r="D325" s="2303"/>
      <c r="E325" s="2303"/>
      <c r="F325" s="2303"/>
      <c r="G325" s="2303"/>
      <c r="H325" s="2303"/>
      <c r="I325" s="2303"/>
      <c r="J325" s="2303"/>
      <c r="K325" s="2303"/>
    </row>
    <row r="326" spans="1:11" ht="15.75" customHeight="1">
      <c r="A326" s="2303"/>
      <c r="B326" s="2303"/>
      <c r="C326" s="2303"/>
      <c r="D326" s="2303"/>
      <c r="E326" s="2303"/>
      <c r="F326" s="2303"/>
      <c r="G326" s="2303"/>
      <c r="H326" s="2303"/>
      <c r="I326" s="2303"/>
      <c r="J326" s="2303"/>
      <c r="K326" s="2303"/>
    </row>
    <row r="327" spans="1:11" ht="15.75" customHeight="1">
      <c r="A327" s="2303"/>
      <c r="B327" s="2303"/>
      <c r="C327" s="2303"/>
      <c r="D327" s="2303"/>
      <c r="E327" s="2303"/>
      <c r="F327" s="2303"/>
      <c r="G327" s="2303"/>
      <c r="H327" s="2303"/>
      <c r="I327" s="2303"/>
      <c r="J327" s="2303"/>
      <c r="K327" s="2303"/>
    </row>
    <row r="328" spans="1:11" ht="15.75" customHeight="1">
      <c r="A328" s="2303"/>
      <c r="B328" s="2303"/>
      <c r="C328" s="2303"/>
      <c r="D328" s="2303"/>
      <c r="E328" s="2303"/>
      <c r="F328" s="2303"/>
      <c r="G328" s="2303"/>
      <c r="H328" s="2303"/>
      <c r="I328" s="2303"/>
      <c r="J328" s="2303"/>
      <c r="K328" s="2303"/>
    </row>
    <row r="329" spans="1:11" ht="15.75" customHeight="1">
      <c r="A329" s="2303"/>
      <c r="B329" s="2303"/>
      <c r="C329" s="2303"/>
      <c r="D329" s="2303"/>
      <c r="E329" s="2303"/>
      <c r="F329" s="2303"/>
      <c r="G329" s="2303"/>
      <c r="H329" s="2303"/>
      <c r="I329" s="2303"/>
      <c r="J329" s="2303"/>
      <c r="K329" s="2303"/>
    </row>
    <row r="330" spans="1:11" ht="15.75" customHeight="1">
      <c r="A330" s="2303"/>
      <c r="B330" s="2303"/>
      <c r="C330" s="2303"/>
      <c r="D330" s="2303"/>
      <c r="E330" s="2303"/>
      <c r="F330" s="2303"/>
      <c r="G330" s="2303"/>
      <c r="H330" s="2303"/>
      <c r="I330" s="2303"/>
      <c r="J330" s="2303"/>
      <c r="K330" s="2303"/>
    </row>
    <row r="331" spans="1:11" ht="15.75" customHeight="1">
      <c r="A331" s="2303"/>
      <c r="B331" s="2303"/>
      <c r="C331" s="2303"/>
      <c r="D331" s="2303"/>
      <c r="E331" s="2303"/>
      <c r="F331" s="2303"/>
      <c r="G331" s="2303"/>
      <c r="H331" s="2303"/>
      <c r="I331" s="2303"/>
      <c r="J331" s="2303"/>
      <c r="K331" s="2303"/>
    </row>
    <row r="332" spans="1:11" ht="15.75" customHeight="1">
      <c r="A332" s="2303"/>
      <c r="B332" s="2303"/>
      <c r="C332" s="2303"/>
      <c r="D332" s="2303"/>
      <c r="E332" s="2303"/>
      <c r="F332" s="2303"/>
      <c r="G332" s="2303"/>
      <c r="H332" s="2303"/>
      <c r="I332" s="2303"/>
      <c r="J332" s="2303"/>
      <c r="K332" s="2303"/>
    </row>
    <row r="333" spans="1:11" ht="15.75" customHeight="1">
      <c r="A333" s="2303"/>
      <c r="B333" s="2303"/>
      <c r="C333" s="2303"/>
      <c r="D333" s="2303"/>
      <c r="E333" s="2303"/>
      <c r="F333" s="2303"/>
      <c r="G333" s="2303"/>
      <c r="H333" s="2303"/>
      <c r="I333" s="2303"/>
      <c r="J333" s="2303"/>
      <c r="K333" s="2303"/>
    </row>
    <row r="334" spans="1:11" ht="15.75" customHeight="1">
      <c r="A334" s="2303"/>
      <c r="B334" s="2303"/>
      <c r="C334" s="2303"/>
      <c r="D334" s="2303"/>
      <c r="E334" s="2303"/>
      <c r="F334" s="2303"/>
      <c r="G334" s="2303"/>
      <c r="H334" s="2303"/>
      <c r="I334" s="2303"/>
      <c r="J334" s="2303"/>
      <c r="K334" s="2303"/>
    </row>
    <row r="335" spans="1:11" ht="15.75" customHeight="1">
      <c r="A335" s="2303"/>
      <c r="B335" s="2303"/>
      <c r="C335" s="2303"/>
      <c r="D335" s="2303"/>
      <c r="E335" s="2303"/>
      <c r="F335" s="2303"/>
      <c r="G335" s="2303"/>
      <c r="H335" s="2303"/>
      <c r="I335" s="2303"/>
      <c r="J335" s="2303"/>
      <c r="K335" s="2303"/>
    </row>
    <row r="336" spans="1:11" ht="15.75" customHeight="1">
      <c r="A336" s="2303"/>
      <c r="B336" s="2303"/>
      <c r="C336" s="2303"/>
      <c r="D336" s="2303"/>
      <c r="E336" s="2303"/>
      <c r="F336" s="2303"/>
      <c r="G336" s="2303"/>
      <c r="H336" s="2303"/>
      <c r="I336" s="2303"/>
      <c r="J336" s="2303"/>
      <c r="K336" s="2303"/>
    </row>
    <row r="337" spans="1:11" ht="15.75" customHeight="1">
      <c r="A337" s="2303"/>
      <c r="B337" s="2303"/>
      <c r="C337" s="2303"/>
      <c r="D337" s="2303"/>
      <c r="E337" s="2303"/>
      <c r="F337" s="2303"/>
      <c r="G337" s="2303"/>
      <c r="H337" s="2303"/>
      <c r="I337" s="2303"/>
      <c r="J337" s="2303"/>
      <c r="K337" s="2303"/>
    </row>
    <row r="338" spans="1:11" ht="15.75" customHeight="1">
      <c r="A338" s="2303"/>
      <c r="B338" s="2303"/>
      <c r="C338" s="2303"/>
      <c r="D338" s="2303"/>
      <c r="E338" s="2303"/>
      <c r="F338" s="2303"/>
      <c r="G338" s="2303"/>
      <c r="H338" s="2303"/>
      <c r="I338" s="2303"/>
      <c r="J338" s="2303"/>
      <c r="K338" s="2303"/>
    </row>
    <row r="339" spans="1:11" ht="15.75" customHeight="1">
      <c r="A339" s="2303"/>
      <c r="B339" s="2303"/>
      <c r="C339" s="2303"/>
      <c r="D339" s="2303"/>
      <c r="E339" s="2303"/>
      <c r="F339" s="2303"/>
      <c r="G339" s="2303"/>
      <c r="H339" s="2303"/>
      <c r="I339" s="2303"/>
      <c r="J339" s="2303"/>
      <c r="K339" s="2303"/>
    </row>
    <row r="340" spans="1:11" ht="15.75" customHeight="1">
      <c r="A340" s="2303"/>
      <c r="B340" s="2303"/>
      <c r="C340" s="2303"/>
      <c r="D340" s="2303"/>
      <c r="E340" s="2303"/>
      <c r="F340" s="2303"/>
      <c r="G340" s="2303"/>
      <c r="H340" s="2303"/>
      <c r="I340" s="2303"/>
      <c r="J340" s="2303"/>
      <c r="K340" s="2303"/>
    </row>
    <row r="341" spans="1:11" ht="15.75" customHeight="1">
      <c r="A341" s="2303"/>
      <c r="B341" s="2303"/>
      <c r="C341" s="2303"/>
      <c r="D341" s="2303"/>
      <c r="E341" s="2303"/>
      <c r="F341" s="2303"/>
      <c r="G341" s="2303"/>
      <c r="H341" s="2303"/>
      <c r="I341" s="2303"/>
      <c r="J341" s="2303"/>
      <c r="K341" s="2303"/>
    </row>
    <row r="342" spans="1:11" ht="15.75" customHeight="1">
      <c r="A342" s="2303"/>
      <c r="B342" s="2303"/>
      <c r="C342" s="2303"/>
      <c r="D342" s="2303"/>
      <c r="E342" s="2303"/>
      <c r="F342" s="2303"/>
      <c r="G342" s="2303"/>
      <c r="H342" s="2303"/>
      <c r="I342" s="2303"/>
      <c r="J342" s="2303"/>
      <c r="K342" s="2303"/>
    </row>
    <row r="343" spans="1:11" ht="15.75" customHeight="1">
      <c r="A343" s="2303"/>
      <c r="B343" s="2303"/>
      <c r="C343" s="2303"/>
      <c r="D343" s="2303"/>
      <c r="E343" s="2303"/>
      <c r="F343" s="2303"/>
      <c r="G343" s="2303"/>
      <c r="H343" s="2303"/>
      <c r="I343" s="2303"/>
      <c r="J343" s="2303"/>
      <c r="K343" s="2303"/>
    </row>
    <row r="344" spans="1:11" ht="15.75" customHeight="1">
      <c r="A344" s="2303"/>
      <c r="B344" s="2303"/>
      <c r="C344" s="2303"/>
      <c r="D344" s="2303"/>
      <c r="E344" s="2303"/>
      <c r="F344" s="2303"/>
      <c r="G344" s="2303"/>
      <c r="H344" s="2303"/>
      <c r="I344" s="2303"/>
      <c r="J344" s="2303"/>
      <c r="K344" s="2303"/>
    </row>
    <row r="345" spans="1:11" ht="15.75" customHeight="1">
      <c r="A345" s="2303"/>
      <c r="B345" s="2303"/>
      <c r="C345" s="2303"/>
      <c r="D345" s="2303"/>
      <c r="E345" s="2303"/>
      <c r="F345" s="2303"/>
      <c r="G345" s="2303"/>
      <c r="H345" s="2303"/>
      <c r="I345" s="2303"/>
      <c r="J345" s="2303"/>
      <c r="K345" s="2303"/>
    </row>
    <row r="346" spans="1:11" ht="15.75" customHeight="1">
      <c r="A346" s="2303"/>
      <c r="B346" s="2303"/>
      <c r="C346" s="2303"/>
      <c r="D346" s="2303"/>
      <c r="E346" s="2303"/>
      <c r="F346" s="2303"/>
      <c r="G346" s="2303"/>
      <c r="H346" s="2303"/>
      <c r="I346" s="2303"/>
      <c r="J346" s="2303"/>
      <c r="K346" s="2303"/>
    </row>
    <row r="347" spans="1:11" ht="15.75" customHeight="1">
      <c r="A347" s="2303"/>
      <c r="B347" s="2303"/>
      <c r="C347" s="2303"/>
      <c r="D347" s="2303"/>
      <c r="E347" s="2303"/>
      <c r="F347" s="2303"/>
      <c r="G347" s="2303"/>
      <c r="H347" s="2303"/>
      <c r="I347" s="2303"/>
      <c r="J347" s="2303"/>
      <c r="K347" s="2303"/>
    </row>
    <row r="348" spans="1:11" ht="15.75" customHeight="1">
      <c r="A348" s="2303"/>
      <c r="B348" s="2303"/>
      <c r="C348" s="2303"/>
      <c r="D348" s="2303"/>
      <c r="E348" s="2303"/>
      <c r="F348" s="2303"/>
      <c r="G348" s="2303"/>
      <c r="H348" s="2303"/>
      <c r="I348" s="2303"/>
      <c r="J348" s="2303"/>
      <c r="K348" s="2303"/>
    </row>
    <row r="349" spans="1:11" ht="15.75" customHeight="1">
      <c r="A349" s="2303"/>
      <c r="B349" s="2303"/>
      <c r="C349" s="2303"/>
      <c r="D349" s="2303"/>
      <c r="E349" s="2303"/>
      <c r="F349" s="2303"/>
      <c r="G349" s="2303"/>
      <c r="H349" s="2303"/>
      <c r="I349" s="2303"/>
      <c r="J349" s="2303"/>
      <c r="K349" s="2303"/>
    </row>
    <row r="350" spans="1:11" ht="15.75" customHeight="1">
      <c r="A350" s="2303"/>
      <c r="B350" s="2303"/>
      <c r="C350" s="2303"/>
      <c r="D350" s="2303"/>
      <c r="E350" s="2303"/>
      <c r="F350" s="2303"/>
      <c r="G350" s="2303"/>
      <c r="H350" s="2303"/>
      <c r="I350" s="2303"/>
      <c r="J350" s="2303"/>
      <c r="K350" s="2303"/>
    </row>
    <row r="351" spans="1:11" ht="15.75" customHeight="1">
      <c r="A351" s="2303"/>
      <c r="B351" s="2303"/>
      <c r="C351" s="2303"/>
      <c r="D351" s="2303"/>
      <c r="E351" s="2303"/>
      <c r="F351" s="2303"/>
      <c r="G351" s="2303"/>
      <c r="H351" s="2303"/>
      <c r="I351" s="2303"/>
      <c r="J351" s="2303"/>
      <c r="K351" s="2303"/>
    </row>
    <row r="352" spans="1:11" ht="15.75" customHeight="1">
      <c r="A352" s="2303"/>
      <c r="B352" s="2303"/>
      <c r="C352" s="2303"/>
      <c r="D352" s="2303"/>
      <c r="E352" s="2303"/>
      <c r="F352" s="2303"/>
      <c r="G352" s="2303"/>
      <c r="H352" s="2303"/>
      <c r="I352" s="2303"/>
      <c r="J352" s="2303"/>
      <c r="K352" s="2303"/>
    </row>
    <row r="353" spans="1:11" ht="15.75" customHeight="1">
      <c r="A353" s="2303"/>
      <c r="B353" s="2303"/>
      <c r="C353" s="2303"/>
      <c r="D353" s="2303"/>
      <c r="E353" s="2303"/>
      <c r="F353" s="2303"/>
      <c r="G353" s="2303"/>
      <c r="H353" s="2303"/>
      <c r="I353" s="2303"/>
      <c r="J353" s="2303"/>
      <c r="K353" s="2303"/>
    </row>
    <row r="354" spans="1:11" ht="15.75" customHeight="1">
      <c r="A354" s="2303"/>
      <c r="B354" s="2303"/>
      <c r="C354" s="2303"/>
      <c r="D354" s="2303"/>
      <c r="E354" s="2303"/>
      <c r="F354" s="2303"/>
      <c r="G354" s="2303"/>
      <c r="H354" s="2303"/>
      <c r="I354" s="2303"/>
      <c r="J354" s="2303"/>
      <c r="K354" s="2303"/>
    </row>
    <row r="355" spans="1:11" ht="15.75" customHeight="1">
      <c r="A355" s="2303"/>
      <c r="B355" s="2303"/>
      <c r="C355" s="2303"/>
      <c r="D355" s="2303"/>
      <c r="E355" s="2303"/>
      <c r="F355" s="2303"/>
      <c r="G355" s="2303"/>
      <c r="H355" s="2303"/>
      <c r="I355" s="2303"/>
      <c r="J355" s="2303"/>
      <c r="K355" s="2303"/>
    </row>
    <row r="356" spans="1:11" ht="15.75" customHeight="1">
      <c r="A356" s="2303"/>
      <c r="B356" s="2303"/>
      <c r="C356" s="2303"/>
      <c r="D356" s="2303"/>
      <c r="E356" s="2303"/>
      <c r="F356" s="2303"/>
      <c r="G356" s="2303"/>
      <c r="H356" s="2303"/>
      <c r="I356" s="2303"/>
      <c r="J356" s="2303"/>
      <c r="K356" s="2303"/>
    </row>
    <row r="357" spans="1:11" ht="15.75" customHeight="1">
      <c r="A357" s="2303"/>
      <c r="B357" s="2303"/>
      <c r="C357" s="2303"/>
      <c r="D357" s="2303"/>
      <c r="E357" s="2303"/>
      <c r="F357" s="2303"/>
      <c r="G357" s="2303"/>
      <c r="H357" s="2303"/>
      <c r="I357" s="2303"/>
      <c r="J357" s="2303"/>
      <c r="K357" s="2303"/>
    </row>
    <row r="358" spans="1:11" ht="15.75" customHeight="1">
      <c r="A358" s="2303"/>
      <c r="B358" s="2303"/>
      <c r="C358" s="2303"/>
      <c r="D358" s="2303"/>
      <c r="E358" s="2303"/>
      <c r="F358" s="2303"/>
      <c r="G358" s="2303"/>
      <c r="H358" s="2303"/>
      <c r="I358" s="2303"/>
      <c r="J358" s="2303"/>
      <c r="K358" s="2303"/>
    </row>
    <row r="359" spans="1:11" ht="15.75" customHeight="1">
      <c r="A359" s="2303"/>
      <c r="B359" s="2303"/>
      <c r="C359" s="2303"/>
      <c r="D359" s="2303"/>
      <c r="E359" s="2303"/>
      <c r="F359" s="2303"/>
      <c r="G359" s="2303"/>
      <c r="H359" s="2303"/>
      <c r="I359" s="2303"/>
      <c r="J359" s="2303"/>
      <c r="K359" s="2303"/>
    </row>
    <row r="360" spans="1:11" ht="15.75" customHeight="1">
      <c r="A360" s="2303"/>
      <c r="B360" s="2303"/>
      <c r="C360" s="2303"/>
      <c r="D360" s="2303"/>
      <c r="E360" s="2303"/>
      <c r="F360" s="2303"/>
      <c r="G360" s="2303"/>
      <c r="H360" s="2303"/>
      <c r="I360" s="2303"/>
      <c r="J360" s="2303"/>
      <c r="K360" s="2303"/>
    </row>
    <row r="361" spans="1:11" ht="15.75" customHeight="1">
      <c r="A361" s="2303"/>
      <c r="B361" s="2303"/>
      <c r="C361" s="2303"/>
      <c r="D361" s="2303"/>
      <c r="E361" s="2303"/>
      <c r="F361" s="2303"/>
      <c r="G361" s="2303"/>
      <c r="H361" s="2303"/>
      <c r="I361" s="2303"/>
      <c r="J361" s="2303"/>
      <c r="K361" s="2303"/>
    </row>
    <row r="362" spans="1:11" ht="15.75" customHeight="1">
      <c r="A362" s="2303"/>
      <c r="B362" s="2303"/>
      <c r="C362" s="2303"/>
      <c r="D362" s="2303"/>
      <c r="E362" s="2303"/>
      <c r="F362" s="2303"/>
      <c r="G362" s="2303"/>
      <c r="H362" s="2303"/>
      <c r="I362" s="2303"/>
      <c r="J362" s="2303"/>
      <c r="K362" s="2303"/>
    </row>
    <row r="363" spans="1:11" ht="15.75" customHeight="1">
      <c r="A363" s="2303"/>
      <c r="B363" s="2303"/>
      <c r="C363" s="2303"/>
      <c r="D363" s="2303"/>
      <c r="E363" s="2303"/>
      <c r="F363" s="2303"/>
      <c r="G363" s="2303"/>
      <c r="H363" s="2303"/>
      <c r="I363" s="2303"/>
      <c r="J363" s="2303"/>
      <c r="K363" s="2303"/>
    </row>
    <row r="364" spans="1:11" ht="15.75" customHeight="1">
      <c r="A364" s="2303"/>
      <c r="B364" s="2303"/>
      <c r="C364" s="2303"/>
      <c r="D364" s="2303"/>
      <c r="E364" s="2303"/>
      <c r="F364" s="2303"/>
      <c r="G364" s="2303"/>
      <c r="H364" s="2303"/>
      <c r="I364" s="2303"/>
      <c r="J364" s="2303"/>
      <c r="K364" s="2303"/>
    </row>
    <row r="365" spans="1:11" ht="15.75" customHeight="1">
      <c r="A365" s="2303"/>
      <c r="B365" s="2303"/>
      <c r="C365" s="2303"/>
      <c r="D365" s="2303"/>
      <c r="E365" s="2303"/>
      <c r="F365" s="2303"/>
      <c r="G365" s="2303"/>
      <c r="H365" s="2303"/>
      <c r="I365" s="2303"/>
      <c r="J365" s="2303"/>
      <c r="K365" s="2303"/>
    </row>
    <row r="366" spans="1:11" ht="15.75" customHeight="1">
      <c r="A366" s="2303"/>
      <c r="B366" s="2303"/>
      <c r="C366" s="2303"/>
      <c r="D366" s="2303"/>
      <c r="E366" s="2303"/>
      <c r="F366" s="2303"/>
      <c r="G366" s="2303"/>
      <c r="H366" s="2303"/>
      <c r="I366" s="2303"/>
      <c r="J366" s="2303"/>
      <c r="K366" s="2303"/>
    </row>
    <row r="367" spans="1:11" ht="15.75" customHeight="1">
      <c r="A367" s="2303"/>
      <c r="B367" s="2303"/>
      <c r="C367" s="2303"/>
      <c r="D367" s="2303"/>
      <c r="E367" s="2303"/>
      <c r="F367" s="2303"/>
      <c r="G367" s="2303"/>
      <c r="H367" s="2303"/>
      <c r="I367" s="2303"/>
      <c r="J367" s="2303"/>
      <c r="K367" s="2303"/>
    </row>
    <row r="368" spans="1:11" ht="15.75" customHeight="1">
      <c r="A368" s="2303"/>
      <c r="B368" s="2303"/>
      <c r="C368" s="2303"/>
      <c r="D368" s="2303"/>
      <c r="E368" s="2303"/>
      <c r="F368" s="2303"/>
      <c r="G368" s="2303"/>
      <c r="H368" s="2303"/>
      <c r="I368" s="2303"/>
      <c r="J368" s="2303"/>
      <c r="K368" s="2303"/>
    </row>
    <row r="369" spans="1:11" ht="15.75" customHeight="1">
      <c r="A369" s="2303"/>
      <c r="B369" s="2303"/>
      <c r="C369" s="2303"/>
      <c r="D369" s="2303"/>
      <c r="E369" s="2303"/>
      <c r="F369" s="2303"/>
      <c r="G369" s="2303"/>
      <c r="H369" s="2303"/>
      <c r="I369" s="2303"/>
      <c r="J369" s="2303"/>
      <c r="K369" s="2303"/>
    </row>
    <row r="370" spans="1:11" ht="15.75" customHeight="1">
      <c r="A370" s="2303"/>
      <c r="B370" s="2303"/>
      <c r="C370" s="2303"/>
      <c r="D370" s="2303"/>
      <c r="E370" s="2303"/>
      <c r="F370" s="2303"/>
      <c r="G370" s="2303"/>
      <c r="H370" s="2303"/>
      <c r="I370" s="2303"/>
      <c r="J370" s="2303"/>
      <c r="K370" s="2303"/>
    </row>
    <row r="371" spans="1:11" ht="15.75" customHeight="1">
      <c r="A371" s="2303"/>
      <c r="B371" s="2303"/>
      <c r="C371" s="2303"/>
      <c r="D371" s="2303"/>
      <c r="E371" s="2303"/>
      <c r="F371" s="2303"/>
      <c r="G371" s="2303"/>
      <c r="H371" s="2303"/>
      <c r="I371" s="2303"/>
      <c r="J371" s="2303"/>
      <c r="K371" s="2303"/>
    </row>
    <row r="372" spans="1:11" ht="15.75" customHeight="1">
      <c r="A372" s="2303"/>
      <c r="B372" s="2303"/>
      <c r="C372" s="2303"/>
      <c r="D372" s="2303"/>
      <c r="E372" s="2303"/>
      <c r="F372" s="2303"/>
      <c r="G372" s="2303"/>
      <c r="H372" s="2303"/>
      <c r="I372" s="2303"/>
      <c r="J372" s="2303"/>
      <c r="K372" s="2303"/>
    </row>
    <row r="373" spans="1:11" ht="15.75" customHeight="1">
      <c r="A373" s="2303"/>
      <c r="B373" s="2303"/>
      <c r="C373" s="2303"/>
      <c r="D373" s="2303"/>
      <c r="E373" s="2303"/>
      <c r="F373" s="2303"/>
      <c r="G373" s="2303"/>
      <c r="H373" s="2303"/>
      <c r="I373" s="2303"/>
      <c r="J373" s="2303"/>
      <c r="K373" s="2303"/>
    </row>
    <row r="374" spans="1:11" ht="15.75" customHeight="1">
      <c r="A374" s="2303"/>
      <c r="B374" s="2303"/>
      <c r="C374" s="2303"/>
      <c r="D374" s="2303"/>
      <c r="E374" s="2303"/>
      <c r="F374" s="2303"/>
      <c r="G374" s="2303"/>
      <c r="H374" s="2303"/>
      <c r="I374" s="2303"/>
      <c r="J374" s="2303"/>
      <c r="K374" s="2303"/>
    </row>
    <row r="375" spans="1:11" ht="15.75" customHeight="1">
      <c r="A375" s="2303"/>
      <c r="B375" s="2303"/>
      <c r="C375" s="2303"/>
      <c r="D375" s="2303"/>
      <c r="E375" s="2303"/>
      <c r="F375" s="2303"/>
      <c r="G375" s="2303"/>
      <c r="H375" s="2303"/>
      <c r="I375" s="2303"/>
      <c r="J375" s="2303"/>
      <c r="K375" s="2303"/>
    </row>
    <row r="376" spans="1:11" ht="15.75" customHeight="1">
      <c r="A376" s="2303"/>
      <c r="B376" s="2303"/>
      <c r="C376" s="2303"/>
      <c r="D376" s="2303"/>
      <c r="E376" s="2303"/>
      <c r="F376" s="2303"/>
      <c r="G376" s="2303"/>
      <c r="H376" s="2303"/>
      <c r="I376" s="2303"/>
      <c r="J376" s="2303"/>
      <c r="K376" s="2303"/>
    </row>
    <row r="377" spans="1:11" ht="15.75" customHeight="1">
      <c r="A377" s="2303"/>
      <c r="B377" s="2303"/>
      <c r="C377" s="2303"/>
      <c r="D377" s="2303"/>
      <c r="E377" s="2303"/>
      <c r="F377" s="2303"/>
      <c r="G377" s="2303"/>
      <c r="H377" s="2303"/>
      <c r="I377" s="2303"/>
      <c r="J377" s="2303"/>
      <c r="K377" s="2303"/>
    </row>
    <row r="378" spans="1:11" ht="15.75" customHeight="1">
      <c r="A378" s="2303"/>
      <c r="B378" s="2303"/>
      <c r="C378" s="2303"/>
      <c r="D378" s="2303"/>
      <c r="E378" s="2303"/>
      <c r="F378" s="2303"/>
      <c r="G378" s="2303"/>
      <c r="H378" s="2303"/>
      <c r="I378" s="2303"/>
      <c r="J378" s="2303"/>
      <c r="K378" s="2303"/>
    </row>
    <row r="379" spans="1:11" ht="15.75" customHeight="1">
      <c r="A379" s="2303"/>
      <c r="B379" s="2303"/>
      <c r="C379" s="2303"/>
      <c r="D379" s="2303"/>
      <c r="E379" s="2303"/>
      <c r="F379" s="2303"/>
      <c r="G379" s="2303"/>
      <c r="H379" s="2303"/>
      <c r="I379" s="2303"/>
      <c r="J379" s="2303"/>
      <c r="K379" s="2303"/>
    </row>
    <row r="380" spans="1:11" ht="15.75" customHeight="1">
      <c r="A380" s="2303"/>
      <c r="B380" s="2303"/>
      <c r="C380" s="2303"/>
      <c r="D380" s="2303"/>
      <c r="E380" s="2303"/>
      <c r="F380" s="2303"/>
      <c r="G380" s="2303"/>
      <c r="H380" s="2303"/>
      <c r="I380" s="2303"/>
      <c r="J380" s="2303"/>
      <c r="K380" s="2303"/>
    </row>
    <row r="381" spans="1:11" ht="15.75" customHeight="1">
      <c r="A381" s="2303"/>
      <c r="B381" s="2303"/>
      <c r="C381" s="2303"/>
      <c r="D381" s="2303"/>
      <c r="E381" s="2303"/>
      <c r="F381" s="2303"/>
      <c r="G381" s="2303"/>
      <c r="H381" s="2303"/>
      <c r="I381" s="2303"/>
      <c r="J381" s="2303"/>
      <c r="K381" s="2303"/>
    </row>
    <row r="382" spans="1:11" ht="15.75" customHeight="1">
      <c r="A382" s="2303"/>
      <c r="B382" s="2303"/>
      <c r="C382" s="2303"/>
      <c r="D382" s="2303"/>
      <c r="E382" s="2303"/>
      <c r="F382" s="2303"/>
      <c r="G382" s="2303"/>
      <c r="H382" s="2303"/>
      <c r="I382" s="2303"/>
      <c r="J382" s="2303"/>
      <c r="K382" s="2303"/>
    </row>
    <row r="383" spans="1:11" ht="15.75" customHeight="1">
      <c r="A383" s="2303"/>
      <c r="B383" s="2303"/>
      <c r="C383" s="2303"/>
      <c r="D383" s="2303"/>
      <c r="E383" s="2303"/>
      <c r="F383" s="2303"/>
      <c r="G383" s="2303"/>
      <c r="H383" s="2303"/>
      <c r="I383" s="2303"/>
      <c r="J383" s="2303"/>
      <c r="K383" s="2303"/>
    </row>
    <row r="384" spans="1:11" ht="15.75" customHeight="1">
      <c r="A384" s="2303"/>
      <c r="B384" s="2303"/>
      <c r="C384" s="2303"/>
      <c r="D384" s="2303"/>
      <c r="E384" s="2303"/>
      <c r="F384" s="2303"/>
      <c r="G384" s="2303"/>
      <c r="H384" s="2303"/>
      <c r="I384" s="2303"/>
      <c r="J384" s="2303"/>
      <c r="K384" s="2303"/>
    </row>
    <row r="385" spans="1:11" ht="15.75" customHeight="1">
      <c r="A385" s="2303"/>
      <c r="B385" s="2303"/>
      <c r="C385" s="2303"/>
      <c r="D385" s="2303"/>
      <c r="E385" s="2303"/>
      <c r="F385" s="2303"/>
      <c r="G385" s="2303"/>
      <c r="H385" s="2303"/>
      <c r="I385" s="2303"/>
      <c r="J385" s="2303"/>
      <c r="K385" s="2303"/>
    </row>
    <row r="386" spans="1:11" ht="15.75" customHeight="1">
      <c r="A386" s="2303"/>
      <c r="B386" s="2303"/>
      <c r="C386" s="2303"/>
      <c r="D386" s="2303"/>
      <c r="E386" s="2303"/>
      <c r="F386" s="2303"/>
      <c r="G386" s="2303"/>
      <c r="H386" s="2303"/>
      <c r="I386" s="2303"/>
      <c r="J386" s="2303"/>
      <c r="K386" s="2303"/>
    </row>
    <row r="387" spans="1:11" ht="15.75" customHeight="1">
      <c r="A387" s="2303"/>
      <c r="B387" s="2303"/>
      <c r="C387" s="2303"/>
      <c r="D387" s="2303"/>
      <c r="E387" s="2303"/>
      <c r="F387" s="2303"/>
      <c r="G387" s="2303"/>
      <c r="H387" s="2303"/>
      <c r="I387" s="2303"/>
      <c r="J387" s="2303"/>
      <c r="K387" s="2303"/>
    </row>
    <row r="388" spans="1:11" ht="15.75" customHeight="1">
      <c r="A388" s="2303"/>
      <c r="B388" s="2303"/>
      <c r="C388" s="2303"/>
      <c r="D388" s="2303"/>
      <c r="E388" s="2303"/>
      <c r="F388" s="2303"/>
      <c r="G388" s="2303"/>
      <c r="H388" s="2303"/>
      <c r="I388" s="2303"/>
      <c r="J388" s="2303"/>
      <c r="K388" s="2303"/>
    </row>
    <row r="389" spans="1:11" ht="15.75" customHeight="1">
      <c r="A389" s="2303"/>
      <c r="B389" s="2303"/>
      <c r="C389" s="2303"/>
      <c r="D389" s="2303"/>
      <c r="E389" s="2303"/>
      <c r="F389" s="2303"/>
      <c r="G389" s="2303"/>
      <c r="H389" s="2303"/>
      <c r="I389" s="2303"/>
      <c r="J389" s="2303"/>
      <c r="K389" s="2303"/>
    </row>
    <row r="390" spans="1:11" ht="15.75" customHeight="1">
      <c r="A390" s="2303"/>
      <c r="B390" s="2303"/>
      <c r="C390" s="2303"/>
      <c r="D390" s="2303"/>
      <c r="E390" s="2303"/>
      <c r="F390" s="2303"/>
      <c r="G390" s="2303"/>
      <c r="H390" s="2303"/>
      <c r="I390" s="2303"/>
      <c r="J390" s="2303"/>
      <c r="K390" s="2303"/>
    </row>
    <row r="391" spans="1:11" ht="15.75" customHeight="1">
      <c r="A391" s="2303"/>
      <c r="B391" s="2303"/>
      <c r="C391" s="2303"/>
      <c r="D391" s="2303"/>
      <c r="E391" s="2303"/>
      <c r="F391" s="2303"/>
      <c r="G391" s="2303"/>
      <c r="H391" s="2303"/>
      <c r="I391" s="2303"/>
      <c r="J391" s="2303"/>
      <c r="K391" s="2303"/>
    </row>
    <row r="392" spans="1:11" ht="15.75" customHeight="1">
      <c r="A392" s="2303"/>
      <c r="B392" s="2303"/>
      <c r="C392" s="2303"/>
      <c r="D392" s="2303"/>
      <c r="E392" s="2303"/>
      <c r="F392" s="2303"/>
      <c r="G392" s="2303"/>
      <c r="H392" s="2303"/>
      <c r="I392" s="2303"/>
      <c r="J392" s="2303"/>
      <c r="K392" s="2303"/>
    </row>
    <row r="393" spans="1:11" ht="15.75" customHeight="1">
      <c r="A393" s="2303"/>
      <c r="B393" s="2303"/>
      <c r="C393" s="2303"/>
      <c r="D393" s="2303"/>
      <c r="E393" s="2303"/>
      <c r="F393" s="2303"/>
      <c r="G393" s="2303"/>
      <c r="H393" s="2303"/>
      <c r="I393" s="2303"/>
      <c r="J393" s="2303"/>
      <c r="K393" s="2303"/>
    </row>
    <row r="394" spans="1:11" ht="15.75" customHeight="1">
      <c r="A394" s="2303"/>
      <c r="B394" s="2303"/>
      <c r="C394" s="2303"/>
      <c r="D394" s="2303"/>
      <c r="E394" s="2303"/>
      <c r="F394" s="2303"/>
      <c r="G394" s="2303"/>
      <c r="H394" s="2303"/>
      <c r="I394" s="2303"/>
      <c r="J394" s="2303"/>
      <c r="K394" s="2303"/>
    </row>
    <row r="395" spans="1:11" ht="15.75" customHeight="1">
      <c r="A395" s="2303"/>
      <c r="B395" s="2303"/>
      <c r="C395" s="2303"/>
      <c r="D395" s="2303"/>
      <c r="E395" s="2303"/>
      <c r="F395" s="2303"/>
      <c r="G395" s="2303"/>
      <c r="H395" s="2303"/>
      <c r="I395" s="2303"/>
      <c r="J395" s="2303"/>
      <c r="K395" s="2303"/>
    </row>
    <row r="396" spans="1:11" ht="15.75" customHeight="1">
      <c r="A396" s="2303"/>
      <c r="B396" s="2303"/>
      <c r="C396" s="2303"/>
      <c r="D396" s="2303"/>
      <c r="E396" s="2303"/>
      <c r="F396" s="2303"/>
      <c r="G396" s="2303"/>
      <c r="H396" s="2303"/>
      <c r="I396" s="2303"/>
      <c r="J396" s="2303"/>
      <c r="K396" s="2303"/>
    </row>
    <row r="397" spans="1:11" ht="15.75" customHeight="1">
      <c r="A397" s="2303"/>
      <c r="B397" s="2303"/>
      <c r="C397" s="2303"/>
      <c r="D397" s="2303"/>
      <c r="E397" s="2303"/>
      <c r="F397" s="2303"/>
      <c r="G397" s="2303"/>
      <c r="H397" s="2303"/>
      <c r="I397" s="2303"/>
      <c r="J397" s="2303"/>
      <c r="K397" s="2303"/>
    </row>
    <row r="398" spans="1:11" ht="15.75" customHeight="1">
      <c r="A398" s="2303"/>
      <c r="B398" s="2303"/>
      <c r="C398" s="2303"/>
      <c r="D398" s="2303"/>
      <c r="E398" s="2303"/>
      <c r="F398" s="2303"/>
      <c r="G398" s="2303"/>
      <c r="H398" s="2303"/>
      <c r="I398" s="2303"/>
      <c r="J398" s="2303"/>
      <c r="K398" s="2303"/>
    </row>
    <row r="399" spans="1:11" ht="15.75" customHeight="1">
      <c r="A399" s="2303"/>
      <c r="B399" s="2303"/>
      <c r="C399" s="2303"/>
      <c r="D399" s="2303"/>
      <c r="E399" s="2303"/>
      <c r="F399" s="2303"/>
      <c r="G399" s="2303"/>
      <c r="H399" s="2303"/>
      <c r="I399" s="2303"/>
      <c r="J399" s="2303"/>
      <c r="K399" s="2303"/>
    </row>
    <row r="400" spans="1:11" ht="15.75" customHeight="1">
      <c r="A400" s="2303"/>
      <c r="B400" s="2303"/>
      <c r="C400" s="2303"/>
      <c r="D400" s="2303"/>
      <c r="E400" s="2303"/>
      <c r="F400" s="2303"/>
      <c r="G400" s="2303"/>
      <c r="H400" s="2303"/>
      <c r="I400" s="2303"/>
      <c r="J400" s="2303"/>
      <c r="K400" s="2303"/>
    </row>
    <row r="401" spans="1:11" ht="15.75" customHeight="1">
      <c r="A401" s="2303"/>
      <c r="B401" s="2303"/>
      <c r="C401" s="2303"/>
      <c r="D401" s="2303"/>
      <c r="E401" s="2303"/>
      <c r="F401" s="2303"/>
      <c r="G401" s="2303"/>
      <c r="H401" s="2303"/>
      <c r="I401" s="2303"/>
      <c r="J401" s="2303"/>
      <c r="K401" s="2303"/>
    </row>
    <row r="402" spans="1:11" ht="15.75" customHeight="1">
      <c r="A402" s="2303"/>
      <c r="B402" s="2303"/>
      <c r="C402" s="2303"/>
      <c r="D402" s="2303"/>
      <c r="E402" s="2303"/>
      <c r="F402" s="2303"/>
      <c r="G402" s="2303"/>
      <c r="H402" s="2303"/>
      <c r="I402" s="2303"/>
      <c r="J402" s="2303"/>
      <c r="K402" s="2303"/>
    </row>
    <row r="403" spans="1:11" ht="15.75" customHeight="1">
      <c r="A403" s="2303"/>
      <c r="B403" s="2303"/>
      <c r="C403" s="2303"/>
      <c r="D403" s="2303"/>
      <c r="E403" s="2303"/>
      <c r="F403" s="2303"/>
      <c r="G403" s="2303"/>
      <c r="H403" s="2303"/>
      <c r="I403" s="2303"/>
      <c r="J403" s="2303"/>
      <c r="K403" s="2303"/>
    </row>
    <row r="404" spans="1:11" ht="15.75" customHeight="1">
      <c r="A404" s="2303"/>
      <c r="B404" s="2303"/>
      <c r="C404" s="2303"/>
      <c r="D404" s="2303"/>
      <c r="E404" s="2303"/>
      <c r="F404" s="2303"/>
      <c r="G404" s="2303"/>
      <c r="H404" s="2303"/>
      <c r="I404" s="2303"/>
      <c r="J404" s="2303"/>
      <c r="K404" s="2303"/>
    </row>
    <row r="405" spans="1:11" ht="15.75" customHeight="1">
      <c r="A405" s="2303"/>
      <c r="B405" s="2303"/>
      <c r="C405" s="2303"/>
      <c r="D405" s="2303"/>
      <c r="E405" s="2303"/>
      <c r="F405" s="2303"/>
      <c r="G405" s="2303"/>
      <c r="H405" s="2303"/>
      <c r="I405" s="2303"/>
      <c r="J405" s="2303"/>
      <c r="K405" s="2303"/>
    </row>
    <row r="406" spans="1:11" ht="15.75" customHeight="1">
      <c r="A406" s="2303"/>
      <c r="B406" s="2303"/>
      <c r="C406" s="2303"/>
      <c r="D406" s="2303"/>
      <c r="E406" s="2303"/>
      <c r="F406" s="2303"/>
      <c r="G406" s="2303"/>
      <c r="H406" s="2303"/>
      <c r="I406" s="2303"/>
      <c r="J406" s="2303"/>
      <c r="K406" s="2303"/>
    </row>
    <row r="407" spans="1:11" ht="15.75" customHeight="1">
      <c r="A407" s="2303"/>
      <c r="B407" s="2303"/>
      <c r="C407" s="2303"/>
      <c r="D407" s="2303"/>
      <c r="E407" s="2303"/>
      <c r="F407" s="2303"/>
      <c r="G407" s="2303"/>
      <c r="H407" s="2303"/>
      <c r="I407" s="2303"/>
      <c r="J407" s="2303"/>
      <c r="K407" s="2303"/>
    </row>
    <row r="408" spans="1:11" ht="15.75" customHeight="1">
      <c r="A408" s="2303"/>
      <c r="B408" s="2303"/>
      <c r="C408" s="2303"/>
      <c r="D408" s="2303"/>
      <c r="E408" s="2303"/>
      <c r="F408" s="2303"/>
      <c r="G408" s="2303"/>
      <c r="H408" s="2303"/>
      <c r="I408" s="2303"/>
      <c r="J408" s="2303"/>
      <c r="K408" s="2303"/>
    </row>
    <row r="409" spans="1:11" ht="15.75" customHeight="1">
      <c r="A409" s="2303"/>
      <c r="B409" s="2303"/>
      <c r="C409" s="2303"/>
      <c r="D409" s="2303"/>
      <c r="E409" s="2303"/>
      <c r="F409" s="2303"/>
      <c r="G409" s="2303"/>
      <c r="H409" s="2303"/>
      <c r="I409" s="2303"/>
      <c r="J409" s="2303"/>
      <c r="K409" s="2303"/>
    </row>
    <row r="410" spans="1:11" ht="15.75" customHeight="1">
      <c r="A410" s="2303"/>
      <c r="B410" s="2303"/>
      <c r="C410" s="2303"/>
      <c r="D410" s="2303"/>
      <c r="E410" s="2303"/>
      <c r="F410" s="2303"/>
      <c r="G410" s="2303"/>
      <c r="H410" s="2303"/>
      <c r="I410" s="2303"/>
      <c r="J410" s="2303"/>
      <c r="K410" s="2303"/>
    </row>
    <row r="411" spans="1:11" ht="15.75" customHeight="1">
      <c r="A411" s="2303"/>
      <c r="B411" s="2303"/>
      <c r="C411" s="2303"/>
      <c r="D411" s="2303"/>
      <c r="E411" s="2303"/>
      <c r="F411" s="2303"/>
      <c r="G411" s="2303"/>
      <c r="H411" s="2303"/>
      <c r="I411" s="2303"/>
      <c r="J411" s="2303"/>
      <c r="K411" s="2303"/>
    </row>
    <row r="412" spans="1:11" ht="15.75" customHeight="1">
      <c r="A412" s="2303"/>
      <c r="B412" s="2303"/>
      <c r="C412" s="2303"/>
      <c r="D412" s="2303"/>
      <c r="E412" s="2303"/>
      <c r="F412" s="2303"/>
      <c r="G412" s="2303"/>
      <c r="H412" s="2303"/>
      <c r="I412" s="2303"/>
      <c r="J412" s="2303"/>
      <c r="K412" s="2303"/>
    </row>
    <row r="413" spans="1:11" ht="15.75" customHeight="1">
      <c r="A413" s="2303"/>
      <c r="B413" s="2303"/>
      <c r="C413" s="2303"/>
      <c r="D413" s="2303"/>
      <c r="E413" s="2303"/>
      <c r="F413" s="2303"/>
      <c r="G413" s="2303"/>
      <c r="H413" s="2303"/>
      <c r="I413" s="2303"/>
      <c r="J413" s="2303"/>
      <c r="K413" s="2303"/>
    </row>
    <row r="414" spans="1:11" ht="15.75" customHeight="1">
      <c r="A414" s="2303"/>
      <c r="B414" s="2303"/>
      <c r="C414" s="2303"/>
      <c r="D414" s="2303"/>
      <c r="E414" s="2303"/>
      <c r="F414" s="2303"/>
      <c r="G414" s="2303"/>
      <c r="H414" s="2303"/>
      <c r="I414" s="2303"/>
      <c r="J414" s="2303"/>
      <c r="K414" s="2303"/>
    </row>
    <row r="415" spans="1:11" ht="15.75" customHeight="1">
      <c r="A415" s="2303"/>
      <c r="B415" s="2303"/>
      <c r="C415" s="2303"/>
      <c r="D415" s="2303"/>
      <c r="E415" s="2303"/>
      <c r="F415" s="2303"/>
      <c r="G415" s="2303"/>
      <c r="H415" s="2303"/>
      <c r="I415" s="2303"/>
      <c r="J415" s="2303"/>
      <c r="K415" s="2303"/>
    </row>
    <row r="416" spans="1:11" ht="15.75" customHeight="1">
      <c r="A416" s="2303"/>
      <c r="B416" s="2303"/>
      <c r="C416" s="2303"/>
      <c r="D416" s="2303"/>
      <c r="E416" s="2303"/>
      <c r="F416" s="2303"/>
      <c r="G416" s="2303"/>
      <c r="H416" s="2303"/>
      <c r="I416" s="2303"/>
      <c r="J416" s="2303"/>
      <c r="K416" s="2303"/>
    </row>
    <row r="417" spans="1:11" ht="15.75" customHeight="1">
      <c r="A417" s="2303"/>
      <c r="B417" s="2303"/>
      <c r="C417" s="2303"/>
      <c r="D417" s="2303"/>
      <c r="E417" s="2303"/>
      <c r="F417" s="2303"/>
      <c r="G417" s="2303"/>
      <c r="H417" s="2303"/>
      <c r="I417" s="2303"/>
      <c r="J417" s="2303"/>
      <c r="K417" s="2303"/>
    </row>
    <row r="418" spans="1:11" ht="15.75" customHeight="1">
      <c r="A418" s="2303"/>
      <c r="B418" s="2303"/>
      <c r="C418" s="2303"/>
      <c r="D418" s="2303"/>
      <c r="E418" s="2303"/>
      <c r="F418" s="2303"/>
      <c r="G418" s="2303"/>
      <c r="H418" s="2303"/>
      <c r="I418" s="2303"/>
      <c r="J418" s="2303"/>
      <c r="K418" s="2303"/>
    </row>
    <row r="419" spans="1:11" ht="15.75" customHeight="1">
      <c r="A419" s="2303"/>
      <c r="B419" s="2303"/>
      <c r="C419" s="2303"/>
      <c r="D419" s="2303"/>
      <c r="E419" s="2303"/>
      <c r="F419" s="2303"/>
      <c r="G419" s="2303"/>
      <c r="H419" s="2303"/>
      <c r="I419" s="2303"/>
      <c r="J419" s="2303"/>
      <c r="K419" s="2303"/>
    </row>
    <row r="420" spans="1:11" ht="15.75" customHeight="1">
      <c r="A420" s="2303"/>
      <c r="B420" s="2303"/>
      <c r="C420" s="2303"/>
      <c r="D420" s="2303"/>
      <c r="E420" s="2303"/>
      <c r="F420" s="2303"/>
      <c r="G420" s="2303"/>
      <c r="H420" s="2303"/>
      <c r="I420" s="2303"/>
      <c r="J420" s="2303"/>
      <c r="K420" s="2303"/>
    </row>
    <row r="421" spans="1:11" ht="15.75" customHeight="1">
      <c r="A421" s="2303"/>
      <c r="B421" s="2303"/>
      <c r="C421" s="2303"/>
      <c r="D421" s="2303"/>
      <c r="E421" s="2303"/>
      <c r="F421" s="2303"/>
      <c r="G421" s="2303"/>
      <c r="H421" s="2303"/>
      <c r="I421" s="2303"/>
      <c r="J421" s="2303"/>
      <c r="K421" s="2303"/>
    </row>
    <row r="422" spans="1:11" ht="15.75" customHeight="1">
      <c r="A422" s="2303"/>
      <c r="B422" s="2303"/>
      <c r="C422" s="2303"/>
      <c r="D422" s="2303"/>
      <c r="E422" s="2303"/>
      <c r="F422" s="2303"/>
      <c r="G422" s="2303"/>
      <c r="H422" s="2303"/>
      <c r="I422" s="2303"/>
      <c r="J422" s="2303"/>
      <c r="K422" s="2303"/>
    </row>
    <row r="423" spans="1:11" ht="15.75" customHeight="1">
      <c r="A423" s="2303"/>
      <c r="B423" s="2303"/>
      <c r="C423" s="2303"/>
      <c r="D423" s="2303"/>
      <c r="E423" s="2303"/>
      <c r="F423" s="2303"/>
      <c r="G423" s="2303"/>
      <c r="H423" s="2303"/>
      <c r="I423" s="2303"/>
      <c r="J423" s="2303"/>
      <c r="K423" s="2303"/>
    </row>
    <row r="424" spans="1:11" ht="15.75" customHeight="1">
      <c r="A424" s="2303"/>
      <c r="B424" s="2303"/>
      <c r="C424" s="2303"/>
      <c r="D424" s="2303"/>
      <c r="E424" s="2303"/>
      <c r="F424" s="2303"/>
      <c r="G424" s="2303"/>
      <c r="H424" s="2303"/>
      <c r="I424" s="2303"/>
      <c r="J424" s="2303"/>
      <c r="K424" s="2303"/>
    </row>
    <row r="425" spans="1:11" ht="15.75" customHeight="1">
      <c r="A425" s="2303"/>
      <c r="B425" s="2303"/>
      <c r="C425" s="2303"/>
      <c r="D425" s="2303"/>
      <c r="E425" s="2303"/>
      <c r="F425" s="2303"/>
      <c r="G425" s="2303"/>
      <c r="H425" s="2303"/>
      <c r="I425" s="2303"/>
      <c r="J425" s="2303"/>
      <c r="K425" s="2303"/>
    </row>
    <row r="426" spans="1:11" ht="15.75" customHeight="1">
      <c r="A426" s="2303"/>
      <c r="B426" s="2303"/>
      <c r="C426" s="2303"/>
      <c r="D426" s="2303"/>
      <c r="E426" s="2303"/>
      <c r="F426" s="2303"/>
      <c r="G426" s="2303"/>
      <c r="H426" s="2303"/>
      <c r="I426" s="2303"/>
      <c r="J426" s="2303"/>
      <c r="K426" s="2303"/>
    </row>
    <row r="427" spans="1:11" ht="15.75" customHeight="1">
      <c r="A427" s="2303"/>
      <c r="B427" s="2303"/>
      <c r="C427" s="2303"/>
      <c r="D427" s="2303"/>
      <c r="E427" s="2303"/>
      <c r="F427" s="2303"/>
      <c r="G427" s="2303"/>
      <c r="H427" s="2303"/>
      <c r="I427" s="2303"/>
      <c r="J427" s="2303"/>
      <c r="K427" s="2303"/>
    </row>
    <row r="428" spans="1:11" ht="15.75" customHeight="1">
      <c r="A428" s="2303"/>
      <c r="B428" s="2303"/>
      <c r="C428" s="2303"/>
      <c r="D428" s="2303"/>
      <c r="E428" s="2303"/>
      <c r="F428" s="2303"/>
      <c r="G428" s="2303"/>
      <c r="H428" s="2303"/>
      <c r="I428" s="2303"/>
      <c r="J428" s="2303"/>
      <c r="K428" s="2303"/>
    </row>
    <row r="429" spans="1:11" ht="15.75" customHeight="1">
      <c r="A429" s="2303"/>
      <c r="B429" s="2303"/>
      <c r="C429" s="2303"/>
      <c r="D429" s="2303"/>
      <c r="E429" s="2303"/>
      <c r="F429" s="2303"/>
      <c r="G429" s="2303"/>
      <c r="H429" s="2303"/>
      <c r="I429" s="2303"/>
      <c r="J429" s="2303"/>
      <c r="K429" s="2303"/>
    </row>
    <row r="430" spans="1:11" ht="15.75" customHeight="1">
      <c r="A430" s="2303"/>
      <c r="B430" s="2303"/>
      <c r="C430" s="2303"/>
      <c r="D430" s="2303"/>
      <c r="E430" s="2303"/>
      <c r="F430" s="2303"/>
      <c r="G430" s="2303"/>
      <c r="H430" s="2303"/>
      <c r="I430" s="2303"/>
      <c r="J430" s="2303"/>
      <c r="K430" s="2303"/>
    </row>
    <row r="431" spans="1:11" ht="15.75" customHeight="1">
      <c r="A431" s="2303"/>
      <c r="B431" s="2303"/>
      <c r="C431" s="2303"/>
      <c r="D431" s="2303"/>
      <c r="E431" s="2303"/>
      <c r="F431" s="2303"/>
      <c r="G431" s="2303"/>
      <c r="H431" s="2303"/>
      <c r="I431" s="2303"/>
      <c r="J431" s="2303"/>
      <c r="K431" s="2303"/>
    </row>
    <row r="432" spans="1:11" ht="15.75" customHeight="1">
      <c r="A432" s="2303"/>
      <c r="B432" s="2303"/>
      <c r="C432" s="2303"/>
      <c r="D432" s="2303"/>
      <c r="E432" s="2303"/>
      <c r="F432" s="2303"/>
      <c r="G432" s="2303"/>
      <c r="H432" s="2303"/>
      <c r="I432" s="2303"/>
      <c r="J432" s="2303"/>
      <c r="K432" s="2303"/>
    </row>
    <row r="433" spans="1:11" ht="15.75" customHeight="1">
      <c r="A433" s="2303"/>
      <c r="B433" s="2303"/>
      <c r="C433" s="2303"/>
      <c r="D433" s="2303"/>
      <c r="E433" s="2303"/>
      <c r="F433" s="2303"/>
      <c r="G433" s="2303"/>
      <c r="H433" s="2303"/>
      <c r="I433" s="2303"/>
      <c r="J433" s="2303"/>
      <c r="K433" s="2303"/>
    </row>
    <row r="434" spans="1:11" ht="15.75" customHeight="1">
      <c r="A434" s="2303"/>
      <c r="B434" s="2303"/>
      <c r="C434" s="2303"/>
      <c r="D434" s="2303"/>
      <c r="E434" s="2303"/>
      <c r="F434" s="2303"/>
      <c r="G434" s="2303"/>
      <c r="H434" s="2303"/>
      <c r="I434" s="2303"/>
      <c r="J434" s="2303"/>
      <c r="K434" s="2303"/>
    </row>
    <row r="435" spans="1:11" ht="15.75" customHeight="1">
      <c r="A435" s="2303"/>
      <c r="B435" s="2303"/>
      <c r="C435" s="2303"/>
      <c r="D435" s="2303"/>
      <c r="E435" s="2303"/>
      <c r="F435" s="2303"/>
      <c r="G435" s="2303"/>
      <c r="H435" s="2303"/>
      <c r="I435" s="2303"/>
      <c r="J435" s="2303"/>
      <c r="K435" s="2303"/>
    </row>
    <row r="436" spans="1:11" ht="15.75" customHeight="1">
      <c r="A436" s="2303"/>
      <c r="B436" s="2303"/>
      <c r="C436" s="2303"/>
      <c r="D436" s="2303"/>
      <c r="E436" s="2303"/>
      <c r="F436" s="2303"/>
      <c r="G436" s="2303"/>
      <c r="H436" s="2303"/>
      <c r="I436" s="2303"/>
      <c r="J436" s="2303"/>
      <c r="K436" s="2303"/>
    </row>
    <row r="437" spans="1:11" ht="15.75" customHeight="1">
      <c r="A437" s="2303"/>
      <c r="B437" s="2303"/>
      <c r="C437" s="2303"/>
      <c r="D437" s="2303"/>
      <c r="E437" s="2303"/>
      <c r="F437" s="2303"/>
      <c r="G437" s="2303"/>
      <c r="H437" s="2303"/>
      <c r="I437" s="2303"/>
      <c r="J437" s="2303"/>
      <c r="K437" s="2303"/>
    </row>
    <row r="438" spans="1:11" ht="15.75" customHeight="1">
      <c r="A438" s="2303"/>
      <c r="B438" s="2303"/>
      <c r="C438" s="2303"/>
      <c r="D438" s="2303"/>
      <c r="E438" s="2303"/>
      <c r="F438" s="2303"/>
      <c r="G438" s="2303"/>
      <c r="H438" s="2303"/>
      <c r="I438" s="2303"/>
      <c r="J438" s="2303"/>
      <c r="K438" s="2303"/>
    </row>
    <row r="439" spans="1:11" ht="15.75" customHeight="1">
      <c r="A439" s="2303"/>
      <c r="B439" s="2303"/>
      <c r="C439" s="2303"/>
      <c r="D439" s="2303"/>
      <c r="E439" s="2303"/>
      <c r="F439" s="2303"/>
      <c r="G439" s="2303"/>
      <c r="H439" s="2303"/>
      <c r="I439" s="2303"/>
      <c r="J439" s="2303"/>
      <c r="K439" s="2303"/>
    </row>
    <row r="440" spans="1:11" ht="15.75" customHeight="1">
      <c r="A440" s="2303"/>
      <c r="B440" s="2303"/>
      <c r="C440" s="2303"/>
      <c r="D440" s="2303"/>
      <c r="E440" s="2303"/>
      <c r="F440" s="2303"/>
      <c r="G440" s="2303"/>
      <c r="H440" s="2303"/>
      <c r="I440" s="2303"/>
      <c r="J440" s="2303"/>
      <c r="K440" s="2303"/>
    </row>
    <row r="441" spans="1:11" ht="15.75" customHeight="1">
      <c r="A441" s="2303"/>
      <c r="B441" s="2303"/>
      <c r="C441" s="2303"/>
      <c r="D441" s="2303"/>
      <c r="E441" s="2303"/>
      <c r="F441" s="2303"/>
      <c r="G441" s="2303"/>
      <c r="H441" s="2303"/>
      <c r="I441" s="2303"/>
      <c r="J441" s="2303"/>
      <c r="K441" s="2303"/>
    </row>
    <row r="442" spans="1:11" ht="15.75" customHeight="1">
      <c r="A442" s="2303"/>
      <c r="B442" s="2303"/>
      <c r="C442" s="2303"/>
      <c r="D442" s="2303"/>
      <c r="E442" s="2303"/>
      <c r="F442" s="2303"/>
      <c r="G442" s="2303"/>
      <c r="H442" s="2303"/>
      <c r="I442" s="2303"/>
      <c r="J442" s="2303"/>
      <c r="K442" s="2303"/>
    </row>
    <row r="443" spans="1:11" ht="15.75" customHeight="1">
      <c r="A443" s="2303"/>
      <c r="B443" s="2303"/>
      <c r="C443" s="2303"/>
      <c r="D443" s="2303"/>
      <c r="E443" s="2303"/>
      <c r="F443" s="2303"/>
      <c r="G443" s="2303"/>
      <c r="H443" s="2303"/>
      <c r="I443" s="2303"/>
      <c r="J443" s="2303"/>
      <c r="K443" s="2303"/>
    </row>
    <row r="444" spans="1:11" ht="15.75" customHeight="1">
      <c r="A444" s="2303"/>
      <c r="B444" s="2303"/>
      <c r="C444" s="2303"/>
      <c r="D444" s="2303"/>
      <c r="E444" s="2303"/>
      <c r="F444" s="2303"/>
      <c r="G444" s="2303"/>
      <c r="H444" s="2303"/>
      <c r="I444" s="2303"/>
      <c r="J444" s="2303"/>
      <c r="K444" s="2303"/>
    </row>
    <row r="445" spans="1:11" ht="15.75" customHeight="1">
      <c r="A445" s="2303"/>
      <c r="B445" s="2303"/>
      <c r="C445" s="2303"/>
      <c r="D445" s="2303"/>
      <c r="E445" s="2303"/>
      <c r="F445" s="2303"/>
      <c r="G445" s="2303"/>
      <c r="H445" s="2303"/>
      <c r="I445" s="2303"/>
      <c r="J445" s="2303"/>
      <c r="K445" s="2303"/>
    </row>
    <row r="446" spans="1:11" ht="15.75" customHeight="1">
      <c r="A446" s="2303"/>
      <c r="B446" s="2303"/>
      <c r="C446" s="2303"/>
      <c r="D446" s="2303"/>
      <c r="E446" s="2303"/>
      <c r="F446" s="2303"/>
      <c r="G446" s="2303"/>
      <c r="H446" s="2303"/>
      <c r="I446" s="2303"/>
      <c r="J446" s="2303"/>
      <c r="K446" s="2303"/>
    </row>
    <row r="447" spans="1:11" ht="15.75" customHeight="1">
      <c r="A447" s="2303"/>
      <c r="B447" s="2303"/>
      <c r="C447" s="2303"/>
      <c r="D447" s="2303"/>
      <c r="E447" s="2303"/>
      <c r="F447" s="2303"/>
      <c r="G447" s="2303"/>
      <c r="H447" s="2303"/>
      <c r="I447" s="2303"/>
      <c r="J447" s="2303"/>
      <c r="K447" s="2303"/>
    </row>
    <row r="448" spans="1:11" ht="15.75" customHeight="1">
      <c r="A448" s="2303"/>
      <c r="B448" s="2303"/>
      <c r="C448" s="2303"/>
      <c r="D448" s="2303"/>
      <c r="E448" s="2303"/>
      <c r="F448" s="2303"/>
      <c r="G448" s="2303"/>
      <c r="H448" s="2303"/>
      <c r="I448" s="2303"/>
      <c r="J448" s="2303"/>
      <c r="K448" s="2303"/>
    </row>
    <row r="449" spans="1:11" ht="15.75" customHeight="1">
      <c r="A449" s="2303"/>
      <c r="B449" s="2303"/>
      <c r="C449" s="2303"/>
      <c r="D449" s="2303"/>
      <c r="E449" s="2303"/>
      <c r="F449" s="2303"/>
      <c r="G449" s="2303"/>
      <c r="H449" s="2303"/>
      <c r="I449" s="2303"/>
      <c r="J449" s="2303"/>
      <c r="K449" s="2303"/>
    </row>
    <row r="450" spans="1:11" ht="15.75" customHeight="1">
      <c r="A450" s="2303"/>
      <c r="B450" s="2303"/>
      <c r="C450" s="2303"/>
      <c r="D450" s="2303"/>
      <c r="E450" s="2303"/>
      <c r="F450" s="2303"/>
      <c r="G450" s="2303"/>
      <c r="H450" s="2303"/>
      <c r="I450" s="2303"/>
      <c r="J450" s="2303"/>
      <c r="K450" s="2303"/>
    </row>
    <row r="451" spans="1:11" ht="15.75" customHeight="1">
      <c r="A451" s="2303"/>
      <c r="B451" s="2303"/>
      <c r="C451" s="2303"/>
      <c r="D451" s="2303"/>
      <c r="E451" s="2303"/>
      <c r="F451" s="2303"/>
      <c r="G451" s="2303"/>
      <c r="H451" s="2303"/>
      <c r="I451" s="2303"/>
      <c r="J451" s="2303"/>
      <c r="K451" s="2303"/>
    </row>
    <row r="452" spans="1:11" ht="15.75" customHeight="1">
      <c r="A452" s="2303"/>
      <c r="B452" s="2303"/>
      <c r="C452" s="2303"/>
      <c r="D452" s="2303"/>
      <c r="E452" s="2303"/>
      <c r="F452" s="2303"/>
      <c r="G452" s="2303"/>
      <c r="H452" s="2303"/>
      <c r="I452" s="2303"/>
      <c r="J452" s="2303"/>
      <c r="K452" s="2303"/>
    </row>
    <row r="453" spans="1:11" ht="15.75" customHeight="1">
      <c r="A453" s="2303"/>
      <c r="B453" s="2303"/>
      <c r="C453" s="2303"/>
      <c r="D453" s="2303"/>
      <c r="E453" s="2303"/>
      <c r="F453" s="2303"/>
      <c r="G453" s="2303"/>
      <c r="H453" s="2303"/>
      <c r="I453" s="2303"/>
      <c r="J453" s="2303"/>
      <c r="K453" s="2303"/>
    </row>
    <row r="454" spans="1:11" ht="15.75" customHeight="1">
      <c r="A454" s="2303"/>
      <c r="B454" s="2303"/>
      <c r="C454" s="2303"/>
      <c r="D454" s="2303"/>
      <c r="E454" s="2303"/>
      <c r="F454" s="2303"/>
      <c r="G454" s="2303"/>
      <c r="H454" s="2303"/>
      <c r="I454" s="2303"/>
      <c r="J454" s="2303"/>
      <c r="K454" s="2303"/>
    </row>
    <row r="455" spans="1:11" ht="15.75" customHeight="1">
      <c r="A455" s="2303"/>
      <c r="B455" s="2303"/>
      <c r="C455" s="2303"/>
      <c r="D455" s="2303"/>
      <c r="E455" s="2303"/>
      <c r="F455" s="2303"/>
      <c r="G455" s="2303"/>
      <c r="H455" s="2303"/>
      <c r="I455" s="2303"/>
      <c r="J455" s="2303"/>
      <c r="K455" s="2303"/>
    </row>
    <row r="456" spans="1:11" ht="15.75" customHeight="1">
      <c r="A456" s="2303"/>
      <c r="B456" s="2303"/>
      <c r="C456" s="2303"/>
      <c r="D456" s="2303"/>
      <c r="E456" s="2303"/>
      <c r="F456" s="2303"/>
      <c r="G456" s="2303"/>
      <c r="H456" s="2303"/>
      <c r="I456" s="2303"/>
      <c r="J456" s="2303"/>
      <c r="K456" s="2303"/>
    </row>
    <row r="457" spans="1:11" ht="15.75" customHeight="1">
      <c r="A457" s="2303"/>
      <c r="B457" s="2303"/>
      <c r="C457" s="2303"/>
      <c r="D457" s="2303"/>
      <c r="E457" s="2303"/>
      <c r="F457" s="2303"/>
      <c r="G457" s="2303"/>
      <c r="H457" s="2303"/>
      <c r="I457" s="2303"/>
      <c r="J457" s="2303"/>
      <c r="K457" s="2303"/>
    </row>
    <row r="458" spans="1:11" ht="15.75" customHeight="1">
      <c r="A458" s="2303"/>
      <c r="B458" s="2303"/>
      <c r="C458" s="2303"/>
      <c r="D458" s="2303"/>
      <c r="E458" s="2303"/>
      <c r="F458" s="2303"/>
      <c r="G458" s="2303"/>
      <c r="H458" s="2303"/>
      <c r="I458" s="2303"/>
      <c r="J458" s="2303"/>
      <c r="K458" s="2303"/>
    </row>
    <row r="459" spans="1:11" ht="15.75" customHeight="1">
      <c r="A459" s="2303"/>
      <c r="B459" s="2303"/>
      <c r="C459" s="2303"/>
      <c r="D459" s="2303"/>
      <c r="E459" s="2303"/>
      <c r="F459" s="2303"/>
      <c r="G459" s="2303"/>
      <c r="H459" s="2303"/>
      <c r="I459" s="2303"/>
      <c r="J459" s="2303"/>
      <c r="K459" s="2303"/>
    </row>
    <row r="460" spans="1:11" ht="15.75" customHeight="1">
      <c r="A460" s="2303"/>
      <c r="B460" s="2303"/>
      <c r="C460" s="2303"/>
      <c r="D460" s="2303"/>
      <c r="E460" s="2303"/>
      <c r="F460" s="2303"/>
      <c r="G460" s="2303"/>
      <c r="H460" s="2303"/>
      <c r="I460" s="2303"/>
      <c r="J460" s="2303"/>
      <c r="K460" s="2303"/>
    </row>
    <row r="461" spans="1:11" ht="15.75" customHeight="1">
      <c r="A461" s="2303"/>
      <c r="B461" s="2303"/>
      <c r="C461" s="2303"/>
      <c r="D461" s="2303"/>
      <c r="E461" s="2303"/>
      <c r="F461" s="2303"/>
      <c r="G461" s="2303"/>
      <c r="H461" s="2303"/>
      <c r="I461" s="2303"/>
      <c r="J461" s="2303"/>
      <c r="K461" s="2303"/>
    </row>
    <row r="462" spans="1:11" ht="15.75" customHeight="1">
      <c r="A462" s="2303"/>
      <c r="B462" s="2303"/>
      <c r="C462" s="2303"/>
      <c r="D462" s="2303"/>
      <c r="E462" s="2303"/>
      <c r="F462" s="2303"/>
      <c r="G462" s="2303"/>
      <c r="H462" s="2303"/>
      <c r="I462" s="2303"/>
      <c r="J462" s="2303"/>
      <c r="K462" s="2303"/>
    </row>
    <row r="463" spans="1:11" ht="15.75" customHeight="1">
      <c r="A463" s="2303"/>
      <c r="B463" s="2303"/>
      <c r="C463" s="2303"/>
      <c r="D463" s="2303"/>
      <c r="E463" s="2303"/>
      <c r="F463" s="2303"/>
      <c r="G463" s="2303"/>
      <c r="H463" s="2303"/>
      <c r="I463" s="2303"/>
      <c r="J463" s="2303"/>
      <c r="K463" s="2303"/>
    </row>
    <row r="464" spans="1:11" ht="15.75" customHeight="1">
      <c r="A464" s="2303"/>
      <c r="B464" s="2303"/>
      <c r="C464" s="2303"/>
      <c r="D464" s="2303"/>
      <c r="E464" s="2303"/>
      <c r="F464" s="2303"/>
      <c r="G464" s="2303"/>
      <c r="H464" s="2303"/>
      <c r="I464" s="2303"/>
      <c r="J464" s="2303"/>
      <c r="K464" s="2303"/>
    </row>
    <row r="465" spans="1:11" ht="15.75" customHeight="1">
      <c r="A465" s="2303"/>
      <c r="B465" s="2303"/>
      <c r="C465" s="2303"/>
      <c r="D465" s="2303"/>
      <c r="E465" s="2303"/>
      <c r="F465" s="2303"/>
      <c r="G465" s="2303"/>
      <c r="H465" s="2303"/>
      <c r="I465" s="2303"/>
      <c r="J465" s="2303"/>
      <c r="K465" s="2303"/>
    </row>
    <row r="466" spans="1:11" ht="15.75" customHeight="1">
      <c r="A466" s="2303"/>
      <c r="B466" s="2303"/>
      <c r="C466" s="2303"/>
      <c r="D466" s="2303"/>
      <c r="E466" s="2303"/>
      <c r="F466" s="2303"/>
      <c r="G466" s="2303"/>
      <c r="H466" s="2303"/>
      <c r="I466" s="2303"/>
      <c r="J466" s="2303"/>
      <c r="K466" s="2303"/>
    </row>
    <row r="467" spans="1:11" ht="15.75" customHeight="1">
      <c r="A467" s="2303"/>
      <c r="B467" s="2303"/>
      <c r="C467" s="2303"/>
      <c r="D467" s="2303"/>
      <c r="E467" s="2303"/>
      <c r="F467" s="2303"/>
      <c r="G467" s="2303"/>
      <c r="H467" s="2303"/>
      <c r="I467" s="2303"/>
      <c r="J467" s="2303"/>
      <c r="K467" s="2303"/>
    </row>
    <row r="468" spans="1:11" ht="15.75" customHeight="1">
      <c r="A468" s="2303"/>
      <c r="B468" s="2303"/>
      <c r="C468" s="2303"/>
      <c r="D468" s="2303"/>
      <c r="E468" s="2303"/>
      <c r="F468" s="2303"/>
      <c r="G468" s="2303"/>
      <c r="H468" s="2303"/>
      <c r="I468" s="2303"/>
      <c r="J468" s="2303"/>
      <c r="K468" s="2303"/>
    </row>
    <row r="469" spans="1:11" ht="15.75" customHeight="1">
      <c r="A469" s="2303"/>
      <c r="B469" s="2303"/>
      <c r="C469" s="2303"/>
      <c r="D469" s="2303"/>
      <c r="E469" s="2303"/>
      <c r="F469" s="2303"/>
      <c r="G469" s="2303"/>
      <c r="H469" s="2303"/>
      <c r="I469" s="2303"/>
      <c r="J469" s="2303"/>
      <c r="K469" s="2303"/>
    </row>
    <row r="470" spans="1:11" ht="15.75" customHeight="1">
      <c r="A470" s="2303"/>
      <c r="B470" s="2303"/>
      <c r="C470" s="2303"/>
      <c r="D470" s="2303"/>
      <c r="E470" s="2303"/>
      <c r="F470" s="2303"/>
      <c r="G470" s="2303"/>
      <c r="H470" s="2303"/>
      <c r="I470" s="2303"/>
      <c r="J470" s="2303"/>
      <c r="K470" s="2303"/>
    </row>
    <row r="471" spans="1:11" ht="15.75" customHeight="1">
      <c r="A471" s="2303"/>
      <c r="B471" s="2303"/>
      <c r="C471" s="2303"/>
      <c r="D471" s="2303"/>
      <c r="E471" s="2303"/>
      <c r="F471" s="2303"/>
      <c r="G471" s="2303"/>
      <c r="H471" s="2303"/>
      <c r="I471" s="2303"/>
      <c r="J471" s="2303"/>
      <c r="K471" s="2303"/>
    </row>
    <row r="472" spans="1:11" ht="15.75" customHeight="1">
      <c r="A472" s="2303"/>
      <c r="B472" s="2303"/>
      <c r="C472" s="2303"/>
      <c r="D472" s="2303"/>
      <c r="E472" s="2303"/>
      <c r="F472" s="2303"/>
      <c r="G472" s="2303"/>
      <c r="H472" s="2303"/>
      <c r="I472" s="2303"/>
      <c r="J472" s="2303"/>
      <c r="K472" s="2303"/>
    </row>
    <row r="473" spans="1:11" ht="15.75" customHeight="1">
      <c r="A473" s="2303"/>
      <c r="B473" s="2303"/>
      <c r="C473" s="2303"/>
      <c r="D473" s="2303"/>
      <c r="E473" s="2303"/>
      <c r="F473" s="2303"/>
      <c r="G473" s="2303"/>
      <c r="H473" s="2303"/>
      <c r="I473" s="2303"/>
      <c r="J473" s="2303"/>
      <c r="K473" s="2303"/>
    </row>
    <row r="474" spans="1:11" ht="15.75" customHeight="1">
      <c r="A474" s="2303"/>
      <c r="B474" s="2303"/>
      <c r="C474" s="2303"/>
      <c r="D474" s="2303"/>
      <c r="E474" s="2303"/>
      <c r="F474" s="2303"/>
      <c r="G474" s="2303"/>
      <c r="H474" s="2303"/>
      <c r="I474" s="2303"/>
      <c r="J474" s="2303"/>
      <c r="K474" s="2303"/>
    </row>
    <row r="475" spans="1:11" ht="15.75" customHeight="1">
      <c r="A475" s="2303"/>
      <c r="B475" s="2303"/>
      <c r="C475" s="2303"/>
      <c r="D475" s="2303"/>
      <c r="E475" s="2303"/>
      <c r="F475" s="2303"/>
      <c r="G475" s="2303"/>
      <c r="H475" s="2303"/>
      <c r="I475" s="2303"/>
      <c r="J475" s="2303"/>
      <c r="K475" s="2303"/>
    </row>
    <row r="476" spans="1:11" ht="15.75" customHeight="1">
      <c r="A476" s="2303"/>
      <c r="B476" s="2303"/>
      <c r="C476" s="2303"/>
      <c r="D476" s="2303"/>
      <c r="E476" s="2303"/>
      <c r="F476" s="2303"/>
      <c r="G476" s="2303"/>
      <c r="H476" s="2303"/>
      <c r="I476" s="2303"/>
      <c r="J476" s="2303"/>
      <c r="K476" s="2303"/>
    </row>
    <row r="477" spans="1:11" ht="15.75" customHeight="1">
      <c r="A477" s="2303"/>
      <c r="B477" s="2303"/>
      <c r="C477" s="2303"/>
      <c r="D477" s="2303"/>
      <c r="E477" s="2303"/>
      <c r="F477" s="2303"/>
      <c r="G477" s="2303"/>
      <c r="H477" s="2303"/>
      <c r="I477" s="2303"/>
      <c r="J477" s="2303"/>
      <c r="K477" s="2303"/>
    </row>
    <row r="478" spans="1:11" ht="15.75" customHeight="1">
      <c r="A478" s="2303"/>
      <c r="B478" s="2303"/>
      <c r="C478" s="2303"/>
      <c r="D478" s="2303"/>
      <c r="E478" s="2303"/>
      <c r="F478" s="2303"/>
      <c r="G478" s="2303"/>
      <c r="H478" s="2303"/>
      <c r="I478" s="2303"/>
      <c r="J478" s="2303"/>
      <c r="K478" s="2303"/>
    </row>
    <row r="479" spans="1:11" ht="15.75" customHeight="1">
      <c r="A479" s="2303"/>
      <c r="B479" s="2303"/>
      <c r="C479" s="2303"/>
      <c r="D479" s="2303"/>
      <c r="E479" s="2303"/>
      <c r="F479" s="2303"/>
      <c r="G479" s="2303"/>
      <c r="H479" s="2303"/>
      <c r="I479" s="2303"/>
      <c r="J479" s="2303"/>
      <c r="K479" s="2303"/>
    </row>
    <row r="480" spans="1:11" ht="15.75" customHeight="1">
      <c r="A480" s="2303"/>
      <c r="B480" s="2303"/>
      <c r="C480" s="2303"/>
      <c r="D480" s="2303"/>
      <c r="E480" s="2303"/>
      <c r="F480" s="2303"/>
      <c r="G480" s="2303"/>
      <c r="H480" s="2303"/>
      <c r="I480" s="2303"/>
      <c r="J480" s="2303"/>
      <c r="K480" s="2303"/>
    </row>
    <row r="481" spans="1:11" ht="15.75" customHeight="1">
      <c r="A481" s="2303"/>
      <c r="B481" s="2303"/>
      <c r="C481" s="2303"/>
      <c r="D481" s="2303"/>
      <c r="E481" s="2303"/>
      <c r="F481" s="2303"/>
      <c r="G481" s="2303"/>
      <c r="H481" s="2303"/>
      <c r="I481" s="2303"/>
      <c r="J481" s="2303"/>
      <c r="K481" s="2303"/>
    </row>
    <row r="482" spans="1:11" ht="15.75" customHeight="1">
      <c r="A482" s="2303"/>
      <c r="B482" s="2303"/>
      <c r="C482" s="2303"/>
      <c r="D482" s="2303"/>
      <c r="E482" s="2303"/>
      <c r="F482" s="2303"/>
      <c r="G482" s="2303"/>
      <c r="H482" s="2303"/>
      <c r="I482" s="2303"/>
      <c r="J482" s="2303"/>
      <c r="K482" s="2303"/>
    </row>
    <row r="483" spans="1:11" ht="15.75" customHeight="1">
      <c r="A483" s="2303"/>
      <c r="B483" s="2303"/>
      <c r="C483" s="2303"/>
      <c r="D483" s="2303"/>
      <c r="E483" s="2303"/>
      <c r="F483" s="2303"/>
      <c r="G483" s="2303"/>
      <c r="H483" s="2303"/>
      <c r="I483" s="2303"/>
      <c r="J483" s="2303"/>
      <c r="K483" s="2303"/>
    </row>
    <row r="484" spans="1:11" ht="15.75" customHeight="1">
      <c r="A484" s="2303"/>
      <c r="B484" s="2303"/>
      <c r="C484" s="2303"/>
      <c r="D484" s="2303"/>
      <c r="E484" s="2303"/>
      <c r="F484" s="2303"/>
      <c r="G484" s="2303"/>
      <c r="H484" s="2303"/>
      <c r="I484" s="2303"/>
      <c r="J484" s="2303"/>
      <c r="K484" s="2303"/>
    </row>
    <row r="485" spans="1:11" ht="15.75" customHeight="1">
      <c r="A485" s="2303"/>
      <c r="B485" s="2303"/>
      <c r="C485" s="2303"/>
      <c r="D485" s="2303"/>
      <c r="E485" s="2303"/>
      <c r="F485" s="2303"/>
      <c r="G485" s="2303"/>
      <c r="H485" s="2303"/>
      <c r="I485" s="2303"/>
      <c r="J485" s="2303"/>
      <c r="K485" s="2303"/>
    </row>
    <row r="486" spans="1:11" ht="15.75" customHeight="1">
      <c r="A486" s="2303"/>
      <c r="B486" s="2303"/>
      <c r="C486" s="2303"/>
      <c r="D486" s="2303"/>
      <c r="E486" s="2303"/>
      <c r="F486" s="2303"/>
      <c r="G486" s="2303"/>
      <c r="H486" s="2303"/>
      <c r="I486" s="2303"/>
      <c r="J486" s="2303"/>
      <c r="K486" s="2303"/>
    </row>
    <row r="487" spans="1:11" ht="15.75" customHeight="1">
      <c r="A487" s="2303"/>
      <c r="B487" s="2303"/>
      <c r="C487" s="2303"/>
      <c r="D487" s="2303"/>
      <c r="E487" s="2303"/>
      <c r="F487" s="2303"/>
      <c r="G487" s="2303"/>
      <c r="H487" s="2303"/>
      <c r="I487" s="2303"/>
      <c r="J487" s="2303"/>
      <c r="K487" s="2303"/>
    </row>
    <row r="488" spans="1:11" ht="15.75" customHeight="1">
      <c r="A488" s="2303"/>
      <c r="B488" s="2303"/>
      <c r="C488" s="2303"/>
      <c r="D488" s="2303"/>
      <c r="E488" s="2303"/>
      <c r="F488" s="2303"/>
      <c r="G488" s="2303"/>
      <c r="H488" s="2303"/>
      <c r="I488" s="2303"/>
      <c r="J488" s="2303"/>
      <c r="K488" s="2303"/>
    </row>
    <row r="489" spans="1:11" ht="15.75" customHeight="1">
      <c r="A489" s="2303"/>
      <c r="B489" s="2303"/>
      <c r="C489" s="2303"/>
      <c r="D489" s="2303"/>
      <c r="E489" s="2303"/>
      <c r="F489" s="2303"/>
      <c r="G489" s="2303"/>
      <c r="H489" s="2303"/>
      <c r="I489" s="2303"/>
      <c r="J489" s="2303"/>
      <c r="K489" s="2303"/>
    </row>
    <row r="490" spans="1:11" ht="15.75" customHeight="1">
      <c r="A490" s="2303"/>
      <c r="B490" s="2303"/>
      <c r="C490" s="2303"/>
      <c r="D490" s="2303"/>
      <c r="E490" s="2303"/>
      <c r="F490" s="2303"/>
      <c r="G490" s="2303"/>
      <c r="H490" s="2303"/>
      <c r="I490" s="2303"/>
      <c r="J490" s="2303"/>
      <c r="K490" s="2303"/>
    </row>
    <row r="491" spans="1:11" ht="15.75" customHeight="1">
      <c r="A491" s="2303"/>
      <c r="B491" s="2303"/>
      <c r="C491" s="2303"/>
      <c r="D491" s="2303"/>
      <c r="E491" s="2303"/>
      <c r="F491" s="2303"/>
      <c r="G491" s="2303"/>
      <c r="H491" s="2303"/>
      <c r="I491" s="2303"/>
      <c r="J491" s="2303"/>
      <c r="K491" s="2303"/>
    </row>
    <row r="492" spans="1:11" ht="15.75" customHeight="1">
      <c r="A492" s="2303"/>
      <c r="B492" s="2303"/>
      <c r="C492" s="2303"/>
      <c r="D492" s="2303"/>
      <c r="E492" s="2303"/>
      <c r="F492" s="2303"/>
      <c r="G492" s="2303"/>
      <c r="H492" s="2303"/>
      <c r="I492" s="2303"/>
      <c r="J492" s="2303"/>
      <c r="K492" s="2303"/>
    </row>
    <row r="493" spans="1:11" ht="15.75" customHeight="1">
      <c r="A493" s="2303"/>
      <c r="B493" s="2303"/>
      <c r="C493" s="2303"/>
      <c r="D493" s="2303"/>
      <c r="E493" s="2303"/>
      <c r="F493" s="2303"/>
      <c r="G493" s="2303"/>
      <c r="H493" s="2303"/>
      <c r="I493" s="2303"/>
      <c r="J493" s="2303"/>
      <c r="K493" s="2303"/>
    </row>
    <row r="494" spans="1:11" ht="15.75" customHeight="1">
      <c r="A494" s="2303"/>
      <c r="B494" s="2303"/>
      <c r="C494" s="2303"/>
      <c r="D494" s="2303"/>
      <c r="E494" s="2303"/>
      <c r="F494" s="2303"/>
      <c r="G494" s="2303"/>
      <c r="H494" s="2303"/>
      <c r="I494" s="2303"/>
      <c r="J494" s="2303"/>
      <c r="K494" s="2303"/>
    </row>
    <row r="495" spans="1:11" ht="15.75" customHeight="1">
      <c r="A495" s="2303"/>
      <c r="B495" s="2303"/>
      <c r="C495" s="2303"/>
      <c r="D495" s="2303"/>
      <c r="E495" s="2303"/>
      <c r="F495" s="2303"/>
      <c r="G495" s="2303"/>
      <c r="H495" s="2303"/>
      <c r="I495" s="2303"/>
      <c r="J495" s="2303"/>
      <c r="K495" s="2303"/>
    </row>
    <row r="496" spans="1:11" ht="15.75" customHeight="1">
      <c r="A496" s="2303"/>
      <c r="B496" s="2303"/>
      <c r="C496" s="2303"/>
      <c r="D496" s="2303"/>
      <c r="E496" s="2303"/>
      <c r="F496" s="2303"/>
      <c r="G496" s="2303"/>
      <c r="H496" s="2303"/>
      <c r="I496" s="2303"/>
      <c r="J496" s="2303"/>
      <c r="K496" s="2303"/>
    </row>
    <row r="497" spans="1:11" ht="15.75" customHeight="1">
      <c r="A497" s="2303"/>
      <c r="B497" s="2303"/>
      <c r="C497" s="2303"/>
      <c r="D497" s="2303"/>
      <c r="E497" s="2303"/>
      <c r="F497" s="2303"/>
      <c r="G497" s="2303"/>
      <c r="H497" s="2303"/>
      <c r="I497" s="2303"/>
      <c r="J497" s="2303"/>
      <c r="K497" s="2303"/>
    </row>
    <row r="498" spans="1:11" ht="15.75" customHeight="1">
      <c r="A498" s="2303"/>
      <c r="B498" s="2303"/>
      <c r="C498" s="2303"/>
      <c r="D498" s="2303"/>
      <c r="E498" s="2303"/>
      <c r="F498" s="2303"/>
      <c r="G498" s="2303"/>
      <c r="H498" s="2303"/>
      <c r="I498" s="2303"/>
      <c r="J498" s="2303"/>
      <c r="K498" s="2303"/>
    </row>
    <row r="499" spans="1:11" ht="15.75" customHeight="1">
      <c r="A499" s="2303"/>
      <c r="B499" s="2303"/>
      <c r="C499" s="2303"/>
      <c r="D499" s="2303"/>
      <c r="E499" s="2303"/>
      <c r="F499" s="2303"/>
      <c r="G499" s="2303"/>
      <c r="H499" s="2303"/>
      <c r="I499" s="2303"/>
      <c r="J499" s="2303"/>
      <c r="K499" s="2303"/>
    </row>
    <row r="500" spans="1:11" ht="15.75" customHeight="1">
      <c r="A500" s="2303"/>
      <c r="B500" s="2303"/>
      <c r="C500" s="2303"/>
      <c r="D500" s="2303"/>
      <c r="E500" s="2303"/>
      <c r="F500" s="2303"/>
      <c r="G500" s="2303"/>
      <c r="H500" s="2303"/>
      <c r="I500" s="2303"/>
      <c r="J500" s="2303"/>
      <c r="K500" s="2303"/>
    </row>
    <row r="501" spans="1:11" ht="15.75" customHeight="1">
      <c r="A501" s="2303"/>
      <c r="B501" s="2303"/>
      <c r="C501" s="2303"/>
      <c r="D501" s="2303"/>
      <c r="E501" s="2303"/>
      <c r="F501" s="2303"/>
      <c r="G501" s="2303"/>
      <c r="H501" s="2303"/>
      <c r="I501" s="2303"/>
      <c r="J501" s="2303"/>
      <c r="K501" s="2303"/>
    </row>
    <row r="502" spans="1:11" ht="15.75" customHeight="1">
      <c r="A502" s="2303"/>
      <c r="B502" s="2303"/>
      <c r="C502" s="2303"/>
      <c r="D502" s="2303"/>
      <c r="E502" s="2303"/>
      <c r="F502" s="2303"/>
      <c r="G502" s="2303"/>
      <c r="H502" s="2303"/>
      <c r="I502" s="2303"/>
      <c r="J502" s="2303"/>
      <c r="K502" s="2303"/>
    </row>
    <row r="503" spans="1:11" ht="15.75" customHeight="1">
      <c r="A503" s="2303"/>
      <c r="B503" s="2303"/>
      <c r="C503" s="2303"/>
      <c r="D503" s="2303"/>
      <c r="E503" s="2303"/>
      <c r="F503" s="2303"/>
      <c r="G503" s="2303"/>
      <c r="H503" s="2303"/>
      <c r="I503" s="2303"/>
      <c r="J503" s="2303"/>
      <c r="K503" s="2303"/>
    </row>
    <row r="504" spans="1:11" ht="15.75" customHeight="1">
      <c r="A504" s="2303"/>
      <c r="B504" s="2303"/>
      <c r="C504" s="2303"/>
      <c r="D504" s="2303"/>
      <c r="E504" s="2303"/>
      <c r="F504" s="2303"/>
      <c r="G504" s="2303"/>
      <c r="H504" s="2303"/>
      <c r="I504" s="2303"/>
      <c r="J504" s="2303"/>
      <c r="K504" s="2303"/>
    </row>
    <row r="505" spans="1:11" ht="15.75" customHeight="1">
      <c r="A505" s="2303"/>
      <c r="B505" s="2303"/>
      <c r="C505" s="2303"/>
      <c r="D505" s="2303"/>
      <c r="E505" s="2303"/>
      <c r="F505" s="2303"/>
      <c r="G505" s="2303"/>
      <c r="H505" s="2303"/>
      <c r="I505" s="2303"/>
      <c r="J505" s="2303"/>
      <c r="K505" s="2303"/>
    </row>
    <row r="506" spans="1:11" ht="15.75" customHeight="1">
      <c r="A506" s="2303"/>
      <c r="B506" s="2303"/>
      <c r="C506" s="2303"/>
      <c r="D506" s="2303"/>
      <c r="E506" s="2303"/>
      <c r="F506" s="2303"/>
      <c r="G506" s="2303"/>
      <c r="H506" s="2303"/>
      <c r="I506" s="2303"/>
      <c r="J506" s="2303"/>
      <c r="K506" s="2303"/>
    </row>
    <row r="507" spans="1:11" ht="15.75" customHeight="1">
      <c r="A507" s="2303"/>
      <c r="B507" s="2303"/>
      <c r="C507" s="2303"/>
      <c r="D507" s="2303"/>
      <c r="E507" s="2303"/>
      <c r="F507" s="2303"/>
      <c r="G507" s="2303"/>
      <c r="H507" s="2303"/>
      <c r="I507" s="2303"/>
      <c r="J507" s="2303"/>
      <c r="K507" s="2303"/>
    </row>
    <row r="508" spans="1:11" ht="15.75" customHeight="1">
      <c r="A508" s="2303"/>
      <c r="B508" s="2303"/>
      <c r="C508" s="2303"/>
      <c r="D508" s="2303"/>
      <c r="E508" s="2303"/>
      <c r="F508" s="2303"/>
      <c r="G508" s="2303"/>
      <c r="H508" s="2303"/>
      <c r="I508" s="2303"/>
      <c r="J508" s="2303"/>
      <c r="K508" s="2303"/>
    </row>
    <row r="509" spans="1:11" ht="15.75" customHeight="1">
      <c r="A509" s="2303"/>
      <c r="B509" s="2303"/>
      <c r="C509" s="2303"/>
      <c r="D509" s="2303"/>
      <c r="E509" s="2303"/>
      <c r="F509" s="2303"/>
      <c r="G509" s="2303"/>
      <c r="H509" s="2303"/>
      <c r="I509" s="2303"/>
      <c r="J509" s="2303"/>
      <c r="K509" s="2303"/>
    </row>
    <row r="510" spans="1:11" ht="15.75" customHeight="1">
      <c r="A510" s="2303"/>
      <c r="B510" s="2303"/>
      <c r="C510" s="2303"/>
      <c r="D510" s="2303"/>
      <c r="E510" s="2303"/>
      <c r="F510" s="2303"/>
      <c r="G510" s="2303"/>
      <c r="H510" s="2303"/>
      <c r="I510" s="2303"/>
      <c r="J510" s="2303"/>
      <c r="K510" s="2303"/>
    </row>
    <row r="511" spans="1:11" ht="15.75" customHeight="1">
      <c r="A511" s="2303"/>
      <c r="B511" s="2303"/>
      <c r="C511" s="2303"/>
      <c r="D511" s="2303"/>
      <c r="E511" s="2303"/>
      <c r="F511" s="2303"/>
      <c r="G511" s="2303"/>
      <c r="H511" s="2303"/>
      <c r="I511" s="2303"/>
      <c r="J511" s="2303"/>
      <c r="K511" s="2303"/>
    </row>
    <row r="512" spans="1:11" ht="15.75" customHeight="1">
      <c r="A512" s="2303"/>
      <c r="B512" s="2303"/>
      <c r="C512" s="2303"/>
      <c r="D512" s="2303"/>
      <c r="E512" s="2303"/>
      <c r="F512" s="2303"/>
      <c r="G512" s="2303"/>
      <c r="H512" s="2303"/>
      <c r="I512" s="2303"/>
      <c r="J512" s="2303"/>
      <c r="K512" s="2303"/>
    </row>
    <row r="513" spans="1:11" ht="15.75" customHeight="1">
      <c r="A513" s="2303"/>
      <c r="B513" s="2303"/>
      <c r="C513" s="2303"/>
      <c r="D513" s="2303"/>
      <c r="E513" s="2303"/>
      <c r="F513" s="2303"/>
      <c r="G513" s="2303"/>
      <c r="H513" s="2303"/>
      <c r="I513" s="2303"/>
      <c r="J513" s="2303"/>
      <c r="K513" s="2303"/>
    </row>
    <row r="514" spans="1:11" ht="15.75" customHeight="1">
      <c r="A514" s="2303"/>
      <c r="B514" s="2303"/>
      <c r="C514" s="2303"/>
      <c r="D514" s="2303"/>
      <c r="E514" s="2303"/>
      <c r="F514" s="2303"/>
      <c r="G514" s="2303"/>
      <c r="H514" s="2303"/>
      <c r="I514" s="2303"/>
      <c r="J514" s="2303"/>
      <c r="K514" s="2303"/>
    </row>
    <row r="515" spans="1:11" ht="15.75" customHeight="1">
      <c r="A515" s="2303"/>
      <c r="B515" s="2303"/>
      <c r="C515" s="2303"/>
      <c r="D515" s="2303"/>
      <c r="E515" s="2303"/>
      <c r="F515" s="2303"/>
      <c r="G515" s="2303"/>
      <c r="H515" s="2303"/>
      <c r="I515" s="2303"/>
      <c r="J515" s="2303"/>
      <c r="K515" s="2303"/>
    </row>
    <row r="516" spans="1:11" ht="15.75" customHeight="1">
      <c r="A516" s="2303"/>
      <c r="B516" s="2303"/>
      <c r="C516" s="2303"/>
      <c r="D516" s="2303"/>
      <c r="E516" s="2303"/>
      <c r="F516" s="2303"/>
      <c r="G516" s="2303"/>
      <c r="H516" s="2303"/>
      <c r="I516" s="2303"/>
      <c r="J516" s="2303"/>
      <c r="K516" s="2303"/>
    </row>
    <row r="517" spans="1:11" ht="15.75" customHeight="1">
      <c r="A517" s="2303"/>
      <c r="B517" s="2303"/>
      <c r="C517" s="2303"/>
      <c r="D517" s="2303"/>
      <c r="E517" s="2303"/>
      <c r="F517" s="2303"/>
      <c r="G517" s="2303"/>
      <c r="H517" s="2303"/>
      <c r="I517" s="2303"/>
      <c r="J517" s="2303"/>
      <c r="K517" s="2303"/>
    </row>
    <row r="518" spans="1:11" ht="15.75" customHeight="1">
      <c r="A518" s="2303"/>
      <c r="B518" s="2303"/>
      <c r="C518" s="2303"/>
      <c r="D518" s="2303"/>
      <c r="E518" s="2303"/>
      <c r="F518" s="2303"/>
      <c r="G518" s="2303"/>
      <c r="H518" s="2303"/>
      <c r="I518" s="2303"/>
      <c r="J518" s="2303"/>
      <c r="K518" s="2303"/>
    </row>
    <row r="519" spans="1:11" ht="15.75" customHeight="1">
      <c r="A519" s="2303"/>
      <c r="B519" s="2303"/>
      <c r="C519" s="2303"/>
      <c r="D519" s="2303"/>
      <c r="E519" s="2303"/>
      <c r="F519" s="2303"/>
      <c r="G519" s="2303"/>
      <c r="H519" s="2303"/>
      <c r="I519" s="2303"/>
      <c r="J519" s="2303"/>
      <c r="K519" s="2303"/>
    </row>
    <row r="520" spans="1:11" ht="15.75" customHeight="1">
      <c r="A520" s="2303"/>
      <c r="B520" s="2303"/>
      <c r="C520" s="2303"/>
      <c r="D520" s="2303"/>
      <c r="E520" s="2303"/>
      <c r="F520" s="2303"/>
      <c r="G520" s="2303"/>
      <c r="H520" s="2303"/>
      <c r="I520" s="2303"/>
      <c r="J520" s="2303"/>
      <c r="K520" s="2303"/>
    </row>
    <row r="521" spans="1:11" ht="15.75" customHeight="1">
      <c r="A521" s="2303"/>
      <c r="B521" s="2303"/>
      <c r="C521" s="2303"/>
      <c r="D521" s="2303"/>
      <c r="E521" s="2303"/>
      <c r="F521" s="2303"/>
      <c r="G521" s="2303"/>
      <c r="H521" s="2303"/>
      <c r="I521" s="2303"/>
      <c r="J521" s="2303"/>
      <c r="K521" s="2303"/>
    </row>
    <row r="522" spans="1:11" ht="15.75" customHeight="1">
      <c r="A522" s="2303"/>
      <c r="B522" s="2303"/>
      <c r="C522" s="2303"/>
      <c r="D522" s="2303"/>
      <c r="E522" s="2303"/>
      <c r="F522" s="2303"/>
      <c r="G522" s="2303"/>
      <c r="H522" s="2303"/>
      <c r="I522" s="2303"/>
      <c r="J522" s="2303"/>
      <c r="K522" s="2303"/>
    </row>
    <row r="523" spans="1:11" ht="15.75" customHeight="1">
      <c r="A523" s="2303"/>
      <c r="B523" s="2303"/>
      <c r="C523" s="2303"/>
      <c r="D523" s="2303"/>
      <c r="E523" s="2303"/>
      <c r="F523" s="2303"/>
      <c r="G523" s="2303"/>
      <c r="H523" s="2303"/>
      <c r="I523" s="2303"/>
      <c r="J523" s="2303"/>
      <c r="K523" s="2303"/>
    </row>
    <row r="524" spans="1:11" ht="15.75" customHeight="1">
      <c r="A524" s="2303"/>
      <c r="B524" s="2303"/>
      <c r="C524" s="2303"/>
      <c r="D524" s="2303"/>
      <c r="E524" s="2303"/>
      <c r="F524" s="2303"/>
      <c r="G524" s="2303"/>
      <c r="H524" s="2303"/>
      <c r="I524" s="2303"/>
      <c r="J524" s="2303"/>
      <c r="K524" s="2303"/>
    </row>
    <row r="525" spans="1:11" ht="15.75" customHeight="1">
      <c r="A525" s="2303"/>
      <c r="B525" s="2303"/>
      <c r="C525" s="2303"/>
      <c r="D525" s="2303"/>
      <c r="E525" s="2303"/>
      <c r="F525" s="2303"/>
      <c r="G525" s="2303"/>
      <c r="H525" s="2303"/>
      <c r="I525" s="2303"/>
      <c r="J525" s="2303"/>
      <c r="K525" s="2303"/>
    </row>
    <row r="526" spans="1:11" ht="15.75" customHeight="1">
      <c r="A526" s="2303"/>
      <c r="B526" s="2303"/>
      <c r="C526" s="2303"/>
      <c r="D526" s="2303"/>
      <c r="E526" s="2303"/>
      <c r="F526" s="2303"/>
      <c r="G526" s="2303"/>
      <c r="H526" s="2303"/>
      <c r="I526" s="2303"/>
      <c r="J526" s="2303"/>
      <c r="K526" s="2303"/>
    </row>
    <row r="527" spans="1:11" ht="15.75" customHeight="1">
      <c r="A527" s="2303"/>
      <c r="B527" s="2303"/>
      <c r="C527" s="2303"/>
      <c r="D527" s="2303"/>
      <c r="E527" s="2303"/>
      <c r="F527" s="2303"/>
      <c r="G527" s="2303"/>
      <c r="H527" s="2303"/>
      <c r="I527" s="2303"/>
      <c r="J527" s="2303"/>
      <c r="K527" s="2303"/>
    </row>
    <row r="528" spans="1:11" ht="15.75" customHeight="1">
      <c r="A528" s="2303"/>
      <c r="B528" s="2303"/>
      <c r="C528" s="2303"/>
      <c r="D528" s="2303"/>
      <c r="E528" s="2303"/>
      <c r="F528" s="2303"/>
      <c r="G528" s="2303"/>
      <c r="H528" s="2303"/>
      <c r="I528" s="2303"/>
      <c r="J528" s="2303"/>
      <c r="K528" s="2303"/>
    </row>
    <row r="529" spans="1:11" ht="15.75" customHeight="1">
      <c r="A529" s="2303"/>
      <c r="B529" s="2303"/>
      <c r="C529" s="2303"/>
      <c r="D529" s="2303"/>
      <c r="E529" s="2303"/>
      <c r="F529" s="2303"/>
      <c r="G529" s="2303"/>
      <c r="H529" s="2303"/>
      <c r="I529" s="2303"/>
      <c r="J529" s="2303"/>
      <c r="K529" s="2303"/>
    </row>
    <row r="530" spans="1:11" ht="15.75" customHeight="1">
      <c r="A530" s="2303"/>
      <c r="B530" s="2303"/>
      <c r="C530" s="2303"/>
      <c r="D530" s="2303"/>
      <c r="E530" s="2303"/>
      <c r="F530" s="2303"/>
      <c r="G530" s="2303"/>
      <c r="H530" s="2303"/>
      <c r="I530" s="2303"/>
      <c r="J530" s="2303"/>
      <c r="K530" s="2303"/>
    </row>
    <row r="531" spans="1:11" ht="15.75" customHeight="1">
      <c r="A531" s="2303"/>
      <c r="B531" s="2303"/>
      <c r="C531" s="2303"/>
      <c r="D531" s="2303"/>
      <c r="E531" s="2303"/>
      <c r="F531" s="2303"/>
      <c r="G531" s="2303"/>
      <c r="H531" s="2303"/>
      <c r="I531" s="2303"/>
      <c r="J531" s="2303"/>
      <c r="K531" s="2303"/>
    </row>
    <row r="532" spans="1:11" ht="15.75" customHeight="1">
      <c r="A532" s="2303"/>
      <c r="B532" s="2303"/>
      <c r="C532" s="2303"/>
      <c r="D532" s="2303"/>
      <c r="E532" s="2303"/>
      <c r="F532" s="2303"/>
      <c r="G532" s="2303"/>
      <c r="H532" s="2303"/>
      <c r="I532" s="2303"/>
      <c r="J532" s="2303"/>
      <c r="K532" s="2303"/>
    </row>
    <row r="533" spans="1:11" ht="15.75" customHeight="1">
      <c r="A533" s="2303"/>
      <c r="B533" s="2303"/>
      <c r="C533" s="2303"/>
      <c r="D533" s="2303"/>
      <c r="E533" s="2303"/>
      <c r="F533" s="2303"/>
      <c r="G533" s="2303"/>
      <c r="H533" s="2303"/>
      <c r="I533" s="2303"/>
      <c r="J533" s="2303"/>
      <c r="K533" s="2303"/>
    </row>
    <row r="534" spans="1:11" ht="15.75" customHeight="1">
      <c r="A534" s="2303"/>
      <c r="B534" s="2303"/>
      <c r="C534" s="2303"/>
      <c r="D534" s="2303"/>
      <c r="E534" s="2303"/>
      <c r="F534" s="2303"/>
      <c r="G534" s="2303"/>
      <c r="H534" s="2303"/>
      <c r="I534" s="2303"/>
      <c r="J534" s="2303"/>
      <c r="K534" s="2303"/>
    </row>
    <row r="535" spans="1:11" ht="15.75" customHeight="1">
      <c r="A535" s="2303"/>
      <c r="B535" s="2303"/>
      <c r="C535" s="2303"/>
      <c r="D535" s="2303"/>
      <c r="E535" s="2303"/>
      <c r="F535" s="2303"/>
      <c r="G535" s="2303"/>
      <c r="H535" s="2303"/>
      <c r="I535" s="2303"/>
      <c r="J535" s="2303"/>
      <c r="K535" s="2303"/>
    </row>
    <row r="536" spans="1:11" ht="15.75" customHeight="1">
      <c r="A536" s="2303"/>
      <c r="B536" s="2303"/>
      <c r="C536" s="2303"/>
      <c r="D536" s="2303"/>
      <c r="E536" s="2303"/>
      <c r="F536" s="2303"/>
      <c r="G536" s="2303"/>
      <c r="H536" s="2303"/>
      <c r="I536" s="2303"/>
      <c r="J536" s="2303"/>
      <c r="K536" s="2303"/>
    </row>
    <row r="537" spans="1:11" ht="15.75" customHeight="1">
      <c r="A537" s="2303"/>
      <c r="B537" s="2303"/>
      <c r="C537" s="2303"/>
      <c r="D537" s="2303"/>
      <c r="E537" s="2303"/>
      <c r="F537" s="2303"/>
      <c r="G537" s="2303"/>
      <c r="H537" s="2303"/>
      <c r="I537" s="2303"/>
      <c r="J537" s="2303"/>
      <c r="K537" s="2303"/>
    </row>
    <row r="538" spans="1:11" ht="15.75" customHeight="1">
      <c r="A538" s="2303"/>
      <c r="B538" s="2303"/>
      <c r="C538" s="2303"/>
      <c r="D538" s="2303"/>
      <c r="E538" s="2303"/>
      <c r="F538" s="2303"/>
      <c r="G538" s="2303"/>
      <c r="H538" s="2303"/>
      <c r="I538" s="2303"/>
      <c r="J538" s="2303"/>
      <c r="K538" s="2303"/>
    </row>
    <row r="539" spans="1:11" ht="15.75" customHeight="1">
      <c r="A539" s="2303"/>
      <c r="B539" s="2303"/>
      <c r="C539" s="2303"/>
      <c r="D539" s="2303"/>
      <c r="E539" s="2303"/>
      <c r="F539" s="2303"/>
      <c r="G539" s="2303"/>
      <c r="H539" s="2303"/>
      <c r="I539" s="2303"/>
      <c r="J539" s="2303"/>
      <c r="K539" s="2303"/>
    </row>
    <row r="540" spans="1:11" ht="15.75" customHeight="1">
      <c r="A540" s="2303"/>
      <c r="B540" s="2303"/>
      <c r="C540" s="2303"/>
      <c r="D540" s="2303"/>
      <c r="E540" s="2303"/>
      <c r="F540" s="2303"/>
      <c r="G540" s="2303"/>
      <c r="H540" s="2303"/>
      <c r="I540" s="2303"/>
      <c r="J540" s="2303"/>
      <c r="K540" s="2303"/>
    </row>
    <row r="541" spans="1:11" ht="15.75" customHeight="1">
      <c r="A541" s="2303"/>
      <c r="B541" s="2303"/>
      <c r="C541" s="2303"/>
      <c r="D541" s="2303"/>
      <c r="E541" s="2303"/>
      <c r="F541" s="2303"/>
      <c r="G541" s="2303"/>
      <c r="H541" s="2303"/>
      <c r="I541" s="2303"/>
      <c r="J541" s="2303"/>
      <c r="K541" s="2303"/>
    </row>
    <row r="542" spans="1:11" ht="15.75" customHeight="1">
      <c r="A542" s="2303"/>
      <c r="B542" s="2303"/>
      <c r="C542" s="2303"/>
      <c r="D542" s="2303"/>
      <c r="E542" s="2303"/>
      <c r="F542" s="2303"/>
      <c r="G542" s="2303"/>
      <c r="H542" s="2303"/>
      <c r="I542" s="2303"/>
      <c r="J542" s="2303"/>
      <c r="K542" s="2303"/>
    </row>
    <row r="543" spans="1:11" ht="15.75" customHeight="1">
      <c r="A543" s="2303"/>
      <c r="B543" s="2303"/>
      <c r="C543" s="2303"/>
      <c r="D543" s="2303"/>
      <c r="E543" s="2303"/>
      <c r="F543" s="2303"/>
      <c r="G543" s="2303"/>
      <c r="H543" s="2303"/>
      <c r="I543" s="2303"/>
      <c r="J543" s="2303"/>
      <c r="K543" s="2303"/>
    </row>
    <row r="544" spans="1:11" ht="15.75" customHeight="1">
      <c r="A544" s="2303"/>
      <c r="B544" s="2303"/>
      <c r="C544" s="2303"/>
      <c r="D544" s="2303"/>
      <c r="E544" s="2303"/>
      <c r="F544" s="2303"/>
      <c r="G544" s="2303"/>
      <c r="H544" s="2303"/>
      <c r="I544" s="2303"/>
      <c r="J544" s="2303"/>
      <c r="K544" s="2303"/>
    </row>
    <row r="545" spans="1:11" ht="15.75" customHeight="1">
      <c r="A545" s="2303"/>
      <c r="B545" s="2303"/>
      <c r="C545" s="2303"/>
      <c r="D545" s="2303"/>
      <c r="E545" s="2303"/>
      <c r="F545" s="2303"/>
      <c r="G545" s="2303"/>
      <c r="H545" s="2303"/>
      <c r="I545" s="2303"/>
      <c r="J545" s="2303"/>
      <c r="K545" s="2303"/>
    </row>
    <row r="546" spans="1:11" ht="15.75" customHeight="1">
      <c r="A546" s="2303"/>
      <c r="B546" s="2303"/>
      <c r="C546" s="2303"/>
      <c r="D546" s="2303"/>
      <c r="E546" s="2303"/>
      <c r="F546" s="2303"/>
      <c r="G546" s="2303"/>
      <c r="H546" s="2303"/>
      <c r="I546" s="2303"/>
      <c r="J546" s="2303"/>
      <c r="K546" s="2303"/>
    </row>
    <row r="547" spans="1:11" ht="15.75" customHeight="1">
      <c r="A547" s="2303"/>
      <c r="B547" s="2303"/>
      <c r="C547" s="2303"/>
      <c r="D547" s="2303"/>
      <c r="E547" s="2303"/>
      <c r="F547" s="2303"/>
      <c r="G547" s="2303"/>
      <c r="H547" s="2303"/>
      <c r="I547" s="2303"/>
      <c r="J547" s="2303"/>
      <c r="K547" s="2303"/>
    </row>
    <row r="548" spans="1:11" ht="15.75" customHeight="1">
      <c r="A548" s="2303"/>
      <c r="B548" s="2303"/>
      <c r="C548" s="2303"/>
      <c r="D548" s="2303"/>
      <c r="E548" s="2303"/>
      <c r="F548" s="2303"/>
      <c r="G548" s="2303"/>
      <c r="H548" s="2303"/>
      <c r="I548" s="2303"/>
      <c r="J548" s="2303"/>
      <c r="K548" s="2303"/>
    </row>
    <row r="549" spans="1:11" ht="15.75" customHeight="1">
      <c r="A549" s="2303"/>
      <c r="B549" s="2303"/>
      <c r="C549" s="2303"/>
      <c r="D549" s="2303"/>
      <c r="E549" s="2303"/>
      <c r="F549" s="2303"/>
      <c r="G549" s="2303"/>
      <c r="H549" s="2303"/>
      <c r="I549" s="2303"/>
      <c r="J549" s="2303"/>
      <c r="K549" s="2303"/>
    </row>
    <row r="550" spans="1:11" ht="15.75" customHeight="1">
      <c r="A550" s="2303"/>
      <c r="B550" s="2303"/>
      <c r="C550" s="2303"/>
      <c r="D550" s="2303"/>
      <c r="E550" s="2303"/>
      <c r="F550" s="2303"/>
      <c r="G550" s="2303"/>
      <c r="H550" s="2303"/>
      <c r="I550" s="2303"/>
      <c r="J550" s="2303"/>
      <c r="K550" s="2303"/>
    </row>
    <row r="551" spans="1:11" ht="15.75" customHeight="1">
      <c r="A551" s="2303"/>
      <c r="B551" s="2303"/>
      <c r="C551" s="2303"/>
      <c r="D551" s="2303"/>
      <c r="E551" s="2303"/>
      <c r="F551" s="2303"/>
      <c r="G551" s="2303"/>
      <c r="H551" s="2303"/>
      <c r="I551" s="2303"/>
      <c r="J551" s="2303"/>
      <c r="K551" s="2303"/>
    </row>
    <row r="552" spans="1:11" ht="15.75" customHeight="1">
      <c r="A552" s="2303"/>
      <c r="B552" s="2303"/>
      <c r="C552" s="2303"/>
      <c r="D552" s="2303"/>
      <c r="E552" s="2303"/>
      <c r="F552" s="2303"/>
      <c r="G552" s="2303"/>
      <c r="H552" s="2303"/>
      <c r="I552" s="2303"/>
      <c r="J552" s="2303"/>
      <c r="K552" s="2303"/>
    </row>
    <row r="553" spans="1:11" ht="15.75" customHeight="1">
      <c r="A553" s="2303"/>
      <c r="B553" s="2303"/>
      <c r="C553" s="2303"/>
      <c r="D553" s="2303"/>
      <c r="E553" s="2303"/>
      <c r="F553" s="2303"/>
      <c r="G553" s="2303"/>
      <c r="H553" s="2303"/>
      <c r="I553" s="2303"/>
      <c r="J553" s="2303"/>
      <c r="K553" s="2303"/>
    </row>
    <row r="554" spans="1:11" ht="15.75" customHeight="1">
      <c r="A554" s="2303"/>
      <c r="B554" s="2303"/>
      <c r="C554" s="2303"/>
      <c r="D554" s="2303"/>
      <c r="E554" s="2303"/>
      <c r="F554" s="2303"/>
      <c r="G554" s="2303"/>
      <c r="H554" s="2303"/>
      <c r="I554" s="2303"/>
      <c r="J554" s="2303"/>
      <c r="K554" s="2303"/>
    </row>
    <row r="555" spans="1:11" ht="15.75" customHeight="1">
      <c r="A555" s="2303"/>
      <c r="B555" s="2303"/>
      <c r="C555" s="2303"/>
      <c r="D555" s="2303"/>
      <c r="E555" s="2303"/>
      <c r="F555" s="2303"/>
      <c r="G555" s="2303"/>
      <c r="H555" s="2303"/>
      <c r="I555" s="2303"/>
      <c r="J555" s="2303"/>
      <c r="K555" s="2303"/>
    </row>
    <row r="556" spans="1:11" ht="15.75" customHeight="1">
      <c r="A556" s="2303"/>
      <c r="B556" s="2303"/>
      <c r="C556" s="2303"/>
      <c r="D556" s="2303"/>
      <c r="E556" s="2303"/>
      <c r="F556" s="2303"/>
      <c r="G556" s="2303"/>
      <c r="H556" s="2303"/>
      <c r="I556" s="2303"/>
      <c r="J556" s="2303"/>
      <c r="K556" s="2303"/>
    </row>
    <row r="557" spans="1:11" ht="15.75" customHeight="1">
      <c r="A557" s="2303"/>
      <c r="B557" s="2303"/>
      <c r="C557" s="2303"/>
      <c r="D557" s="2303"/>
      <c r="E557" s="2303"/>
      <c r="F557" s="2303"/>
      <c r="G557" s="2303"/>
      <c r="H557" s="2303"/>
      <c r="I557" s="2303"/>
      <c r="J557" s="2303"/>
      <c r="K557" s="2303"/>
    </row>
    <row r="558" spans="1:11" ht="15.75" customHeight="1">
      <c r="A558" s="2303"/>
      <c r="B558" s="2303"/>
      <c r="C558" s="2303"/>
      <c r="D558" s="2303"/>
      <c r="E558" s="2303"/>
      <c r="F558" s="2303"/>
      <c r="G558" s="2303"/>
      <c r="H558" s="2303"/>
      <c r="I558" s="2303"/>
      <c r="J558" s="2303"/>
      <c r="K558" s="2303"/>
    </row>
    <row r="559" spans="1:11" ht="15.75" customHeight="1">
      <c r="A559" s="2303"/>
      <c r="B559" s="2303"/>
      <c r="C559" s="2303"/>
      <c r="D559" s="2303"/>
      <c r="E559" s="2303"/>
      <c r="F559" s="2303"/>
      <c r="G559" s="2303"/>
      <c r="H559" s="2303"/>
      <c r="I559" s="2303"/>
      <c r="J559" s="2303"/>
      <c r="K559" s="2303"/>
    </row>
    <row r="560" spans="1:11" ht="15.75" customHeight="1">
      <c r="A560" s="2303"/>
      <c r="B560" s="2303"/>
      <c r="C560" s="2303"/>
      <c r="D560" s="2303"/>
      <c r="E560" s="2303"/>
      <c r="F560" s="2303"/>
      <c r="G560" s="2303"/>
      <c r="H560" s="2303"/>
      <c r="I560" s="2303"/>
      <c r="J560" s="2303"/>
      <c r="K560" s="2303"/>
    </row>
    <row r="561" spans="1:11" ht="15.75" customHeight="1">
      <c r="A561" s="2303"/>
      <c r="B561" s="2303"/>
      <c r="C561" s="2303"/>
      <c r="D561" s="2303"/>
      <c r="E561" s="2303"/>
      <c r="F561" s="2303"/>
      <c r="G561" s="2303"/>
      <c r="H561" s="2303"/>
      <c r="I561" s="2303"/>
      <c r="J561" s="2303"/>
      <c r="K561" s="2303"/>
    </row>
    <row r="562" spans="1:11" ht="15.75" customHeight="1">
      <c r="A562" s="2303"/>
      <c r="B562" s="2303"/>
      <c r="C562" s="2303"/>
      <c r="D562" s="2303"/>
      <c r="E562" s="2303"/>
      <c r="F562" s="2303"/>
      <c r="G562" s="2303"/>
      <c r="H562" s="2303"/>
      <c r="I562" s="2303"/>
      <c r="J562" s="2303"/>
      <c r="K562" s="2303"/>
    </row>
    <row r="563" spans="1:11" ht="15.75" customHeight="1">
      <c r="A563" s="2303"/>
      <c r="B563" s="2303"/>
      <c r="C563" s="2303"/>
      <c r="D563" s="2303"/>
      <c r="E563" s="2303"/>
      <c r="F563" s="2303"/>
      <c r="G563" s="2303"/>
      <c r="H563" s="2303"/>
      <c r="I563" s="2303"/>
      <c r="J563" s="2303"/>
      <c r="K563" s="2303"/>
    </row>
    <row r="564" spans="1:11" ht="15.75" customHeight="1">
      <c r="A564" s="2303"/>
      <c r="B564" s="2303"/>
      <c r="C564" s="2303"/>
      <c r="D564" s="2303"/>
      <c r="E564" s="2303"/>
      <c r="F564" s="2303"/>
      <c r="G564" s="2303"/>
      <c r="H564" s="2303"/>
      <c r="I564" s="2303"/>
      <c r="J564" s="2303"/>
      <c r="K564" s="2303"/>
    </row>
    <row r="565" spans="1:11" ht="15.75" customHeight="1">
      <c r="A565" s="2303"/>
      <c r="B565" s="2303"/>
      <c r="C565" s="2303"/>
      <c r="D565" s="2303"/>
      <c r="E565" s="2303"/>
      <c r="F565" s="2303"/>
      <c r="G565" s="2303"/>
      <c r="H565" s="2303"/>
      <c r="I565" s="2303"/>
      <c r="J565" s="2303"/>
      <c r="K565" s="2303"/>
    </row>
    <row r="566" spans="1:11" ht="15.75" customHeight="1">
      <c r="A566" s="2303"/>
      <c r="B566" s="2303"/>
      <c r="C566" s="2303"/>
      <c r="D566" s="2303"/>
      <c r="E566" s="2303"/>
      <c r="F566" s="2303"/>
      <c r="G566" s="2303"/>
      <c r="H566" s="2303"/>
      <c r="I566" s="2303"/>
      <c r="J566" s="2303"/>
      <c r="K566" s="2303"/>
    </row>
    <row r="567" spans="1:11" ht="15.75" customHeight="1">
      <c r="A567" s="2303"/>
      <c r="B567" s="2303"/>
      <c r="C567" s="2303"/>
      <c r="D567" s="2303"/>
      <c r="E567" s="2303"/>
      <c r="F567" s="2303"/>
      <c r="G567" s="2303"/>
      <c r="H567" s="2303"/>
      <c r="I567" s="2303"/>
      <c r="J567" s="2303"/>
      <c r="K567" s="2303"/>
    </row>
    <row r="568" spans="1:11" ht="15.75" customHeight="1">
      <c r="A568" s="2303"/>
      <c r="B568" s="2303"/>
      <c r="C568" s="2303"/>
      <c r="D568" s="2303"/>
      <c r="E568" s="2303"/>
      <c r="F568" s="2303"/>
      <c r="G568" s="2303"/>
      <c r="H568" s="2303"/>
      <c r="I568" s="2303"/>
      <c r="J568" s="2303"/>
      <c r="K568" s="2303"/>
    </row>
    <row r="569" spans="1:11" ht="15.75" customHeight="1">
      <c r="A569" s="2303"/>
      <c r="B569" s="2303"/>
      <c r="C569" s="2303"/>
      <c r="D569" s="2303"/>
      <c r="E569" s="2303"/>
      <c r="F569" s="2303"/>
      <c r="G569" s="2303"/>
      <c r="H569" s="2303"/>
      <c r="I569" s="2303"/>
      <c r="J569" s="2303"/>
      <c r="K569" s="2303"/>
    </row>
    <row r="570" spans="1:11" ht="15.75" customHeight="1">
      <c r="A570" s="2303"/>
      <c r="B570" s="2303"/>
      <c r="C570" s="2303"/>
      <c r="D570" s="2303"/>
      <c r="E570" s="2303"/>
      <c r="F570" s="2303"/>
      <c r="G570" s="2303"/>
      <c r="H570" s="2303"/>
      <c r="I570" s="2303"/>
      <c r="J570" s="2303"/>
      <c r="K570" s="2303"/>
    </row>
    <row r="571" spans="1:11" ht="15.75" customHeight="1">
      <c r="A571" s="2303"/>
      <c r="B571" s="2303"/>
      <c r="C571" s="2303"/>
      <c r="D571" s="2303"/>
      <c r="E571" s="2303"/>
      <c r="F571" s="2303"/>
      <c r="G571" s="2303"/>
      <c r="H571" s="2303"/>
      <c r="I571" s="2303"/>
      <c r="J571" s="2303"/>
      <c r="K571" s="2303"/>
    </row>
    <row r="572" spans="1:11" ht="15.75" customHeight="1">
      <c r="A572" s="2303"/>
      <c r="B572" s="2303"/>
      <c r="C572" s="2303"/>
      <c r="D572" s="2303"/>
      <c r="E572" s="2303"/>
      <c r="F572" s="2303"/>
      <c r="G572" s="2303"/>
      <c r="H572" s="2303"/>
      <c r="I572" s="2303"/>
      <c r="J572" s="2303"/>
      <c r="K572" s="2303"/>
    </row>
    <row r="573" spans="1:11" ht="15.75" customHeight="1">
      <c r="A573" s="2303"/>
      <c r="B573" s="2303"/>
      <c r="C573" s="2303"/>
      <c r="D573" s="2303"/>
      <c r="E573" s="2303"/>
      <c r="F573" s="2303"/>
      <c r="G573" s="2303"/>
      <c r="H573" s="2303"/>
      <c r="I573" s="2303"/>
      <c r="J573" s="2303"/>
      <c r="K573" s="2303"/>
    </row>
    <row r="574" spans="1:11" ht="15.75" customHeight="1">
      <c r="A574" s="2303"/>
      <c r="B574" s="2303"/>
      <c r="C574" s="2303"/>
      <c r="D574" s="2303"/>
      <c r="E574" s="2303"/>
      <c r="F574" s="2303"/>
      <c r="G574" s="2303"/>
      <c r="H574" s="2303"/>
      <c r="I574" s="2303"/>
      <c r="J574" s="2303"/>
      <c r="K574" s="2303"/>
    </row>
    <row r="575" spans="1:11" ht="15.75" customHeight="1">
      <c r="A575" s="2303"/>
      <c r="B575" s="2303"/>
      <c r="C575" s="2303"/>
      <c r="D575" s="2303"/>
      <c r="E575" s="2303"/>
      <c r="F575" s="2303"/>
      <c r="G575" s="2303"/>
      <c r="H575" s="2303"/>
      <c r="I575" s="2303"/>
      <c r="J575" s="2303"/>
      <c r="K575" s="2303"/>
    </row>
    <row r="576" spans="1:11" ht="15.75" customHeight="1">
      <c r="A576" s="2303"/>
      <c r="B576" s="2303"/>
      <c r="C576" s="2303"/>
      <c r="D576" s="2303"/>
      <c r="E576" s="2303"/>
      <c r="F576" s="2303"/>
      <c r="G576" s="2303"/>
      <c r="H576" s="2303"/>
      <c r="I576" s="2303"/>
      <c r="J576" s="2303"/>
      <c r="K576" s="2303"/>
    </row>
    <row r="577" spans="1:11" ht="15.75" customHeight="1">
      <c r="A577" s="2303"/>
      <c r="B577" s="2303"/>
      <c r="C577" s="2303"/>
      <c r="D577" s="2303"/>
      <c r="E577" s="2303"/>
      <c r="F577" s="2303"/>
      <c r="G577" s="2303"/>
      <c r="H577" s="2303"/>
      <c r="I577" s="2303"/>
      <c r="J577" s="2303"/>
      <c r="K577" s="2303"/>
    </row>
    <row r="578" spans="1:11" ht="15.75" customHeight="1">
      <c r="A578" s="2303"/>
      <c r="B578" s="2303"/>
      <c r="C578" s="2303"/>
      <c r="D578" s="2303"/>
      <c r="E578" s="2303"/>
      <c r="F578" s="2303"/>
      <c r="G578" s="2303"/>
      <c r="H578" s="2303"/>
      <c r="I578" s="2303"/>
      <c r="J578" s="2303"/>
      <c r="K578" s="2303"/>
    </row>
    <row r="579" spans="1:11" ht="15.75" customHeight="1">
      <c r="A579" s="2303"/>
      <c r="B579" s="2303"/>
      <c r="C579" s="2303"/>
      <c r="D579" s="2303"/>
      <c r="E579" s="2303"/>
      <c r="F579" s="2303"/>
      <c r="G579" s="2303"/>
      <c r="H579" s="2303"/>
      <c r="I579" s="2303"/>
      <c r="J579" s="2303"/>
      <c r="K579" s="2303"/>
    </row>
    <row r="580" spans="1:11" ht="15.75" customHeight="1">
      <c r="A580" s="2303"/>
      <c r="B580" s="2303"/>
      <c r="C580" s="2303"/>
      <c r="D580" s="2303"/>
      <c r="E580" s="2303"/>
      <c r="F580" s="2303"/>
      <c r="G580" s="2303"/>
      <c r="H580" s="2303"/>
      <c r="I580" s="2303"/>
      <c r="J580" s="2303"/>
      <c r="K580" s="2303"/>
    </row>
    <row r="581" spans="1:11" ht="15.75" customHeight="1">
      <c r="A581" s="2303"/>
      <c r="B581" s="2303"/>
      <c r="C581" s="2303"/>
      <c r="D581" s="2303"/>
      <c r="E581" s="2303"/>
      <c r="F581" s="2303"/>
      <c r="G581" s="2303"/>
      <c r="H581" s="2303"/>
      <c r="I581" s="2303"/>
      <c r="J581" s="2303"/>
      <c r="K581" s="2303"/>
    </row>
    <row r="582" spans="1:11" ht="15.75" customHeight="1">
      <c r="A582" s="2303"/>
      <c r="B582" s="2303"/>
      <c r="C582" s="2303"/>
      <c r="D582" s="2303"/>
      <c r="E582" s="2303"/>
      <c r="F582" s="2303"/>
      <c r="G582" s="2303"/>
      <c r="H582" s="2303"/>
      <c r="I582" s="2303"/>
      <c r="J582" s="2303"/>
      <c r="K582" s="2303"/>
    </row>
    <row r="583" spans="1:11" ht="15.75" customHeight="1">
      <c r="A583" s="2303"/>
      <c r="B583" s="2303"/>
      <c r="C583" s="2303"/>
      <c r="D583" s="2303"/>
      <c r="E583" s="2303"/>
      <c r="F583" s="2303"/>
      <c r="G583" s="2303"/>
      <c r="H583" s="2303"/>
      <c r="I583" s="2303"/>
      <c r="J583" s="2303"/>
      <c r="K583" s="2303"/>
    </row>
    <row r="584" spans="1:11" ht="15.75" customHeight="1">
      <c r="A584" s="2303"/>
      <c r="B584" s="2303"/>
      <c r="C584" s="2303"/>
      <c r="D584" s="2303"/>
      <c r="E584" s="2303"/>
      <c r="F584" s="2303"/>
      <c r="G584" s="2303"/>
      <c r="H584" s="2303"/>
      <c r="I584" s="2303"/>
      <c r="J584" s="2303"/>
      <c r="K584" s="2303"/>
    </row>
    <row r="585" spans="1:11" ht="15.75" customHeight="1">
      <c r="A585" s="2303"/>
      <c r="B585" s="2303"/>
      <c r="C585" s="2303"/>
      <c r="D585" s="2303"/>
      <c r="E585" s="2303"/>
      <c r="F585" s="2303"/>
      <c r="G585" s="2303"/>
      <c r="H585" s="2303"/>
      <c r="I585" s="2303"/>
      <c r="J585" s="2303"/>
      <c r="K585" s="2303"/>
    </row>
    <row r="586" spans="1:11" ht="15.75" customHeight="1">
      <c r="A586" s="2303"/>
      <c r="B586" s="2303"/>
      <c r="C586" s="2303"/>
      <c r="D586" s="2303"/>
      <c r="E586" s="2303"/>
      <c r="F586" s="2303"/>
      <c r="G586" s="2303"/>
      <c r="H586" s="2303"/>
      <c r="I586" s="2303"/>
      <c r="J586" s="2303"/>
      <c r="K586" s="2303"/>
    </row>
    <row r="587" spans="1:11" ht="15.75" customHeight="1">
      <c r="A587" s="2303"/>
      <c r="B587" s="2303"/>
      <c r="C587" s="2303"/>
      <c r="D587" s="2303"/>
      <c r="E587" s="2303"/>
      <c r="F587" s="2303"/>
      <c r="G587" s="2303"/>
      <c r="H587" s="2303"/>
      <c r="I587" s="2303"/>
      <c r="J587" s="2303"/>
      <c r="K587" s="2303"/>
    </row>
    <row r="588" spans="1:11" ht="15.75" customHeight="1">
      <c r="A588" s="2303"/>
      <c r="B588" s="2303"/>
      <c r="C588" s="2303"/>
      <c r="D588" s="2303"/>
      <c r="E588" s="2303"/>
      <c r="F588" s="2303"/>
      <c r="G588" s="2303"/>
      <c r="H588" s="2303"/>
      <c r="I588" s="2303"/>
      <c r="J588" s="2303"/>
      <c r="K588" s="2303"/>
    </row>
    <row r="589" spans="1:11" ht="15.75" customHeight="1">
      <c r="A589" s="2303"/>
      <c r="B589" s="2303"/>
      <c r="C589" s="2303"/>
      <c r="D589" s="2303"/>
      <c r="E589" s="2303"/>
      <c r="F589" s="2303"/>
      <c r="G589" s="2303"/>
      <c r="H589" s="2303"/>
      <c r="I589" s="2303"/>
      <c r="J589" s="2303"/>
      <c r="K589" s="2303"/>
    </row>
    <row r="590" spans="1:11" ht="15.75" customHeight="1">
      <c r="A590" s="2303"/>
      <c r="B590" s="2303"/>
      <c r="C590" s="2303"/>
      <c r="D590" s="2303"/>
      <c r="E590" s="2303"/>
      <c r="F590" s="2303"/>
      <c r="G590" s="2303"/>
      <c r="H590" s="2303"/>
      <c r="I590" s="2303"/>
      <c r="J590" s="2303"/>
      <c r="K590" s="2303"/>
    </row>
    <row r="591" spans="1:11" ht="15.75" customHeight="1">
      <c r="A591" s="2303"/>
      <c r="B591" s="2303"/>
      <c r="C591" s="2303"/>
      <c r="D591" s="2303"/>
      <c r="E591" s="2303"/>
      <c r="F591" s="2303"/>
      <c r="G591" s="2303"/>
      <c r="H591" s="2303"/>
      <c r="I591" s="2303"/>
      <c r="J591" s="2303"/>
      <c r="K591" s="2303"/>
    </row>
    <row r="592" spans="1:11" ht="15.75" customHeight="1">
      <c r="A592" s="2303"/>
      <c r="B592" s="2303"/>
      <c r="C592" s="2303"/>
      <c r="D592" s="2303"/>
      <c r="E592" s="2303"/>
      <c r="F592" s="2303"/>
      <c r="G592" s="2303"/>
      <c r="H592" s="2303"/>
      <c r="I592" s="2303"/>
      <c r="J592" s="2303"/>
      <c r="K592" s="2303"/>
    </row>
    <row r="593" spans="1:11" ht="15.75" customHeight="1">
      <c r="A593" s="2303"/>
      <c r="B593" s="2303"/>
      <c r="C593" s="2303"/>
      <c r="D593" s="2303"/>
      <c r="E593" s="2303"/>
      <c r="F593" s="2303"/>
      <c r="G593" s="2303"/>
      <c r="H593" s="2303"/>
      <c r="I593" s="2303"/>
      <c r="J593" s="2303"/>
      <c r="K593" s="2303"/>
    </row>
    <row r="594" spans="1:11" ht="15.75" customHeight="1">
      <c r="A594" s="2303"/>
      <c r="B594" s="2303"/>
      <c r="C594" s="2303"/>
      <c r="D594" s="2303"/>
      <c r="E594" s="2303"/>
      <c r="F594" s="2303"/>
      <c r="G594" s="2303"/>
      <c r="H594" s="2303"/>
      <c r="I594" s="2303"/>
      <c r="J594" s="2303"/>
      <c r="K594" s="2303"/>
    </row>
    <row r="595" spans="1:11" ht="15.75" customHeight="1">
      <c r="A595" s="2303"/>
      <c r="B595" s="2303"/>
      <c r="C595" s="2303"/>
      <c r="D595" s="2303"/>
      <c r="E595" s="2303"/>
      <c r="F595" s="2303"/>
      <c r="G595" s="2303"/>
      <c r="H595" s="2303"/>
      <c r="I595" s="2303"/>
      <c r="J595" s="2303"/>
      <c r="K595" s="2303"/>
    </row>
    <row r="596" spans="1:11" ht="15.75" customHeight="1">
      <c r="A596" s="2303"/>
      <c r="B596" s="2303"/>
      <c r="C596" s="2303"/>
      <c r="D596" s="2303"/>
      <c r="E596" s="2303"/>
      <c r="F596" s="2303"/>
      <c r="G596" s="2303"/>
      <c r="H596" s="2303"/>
      <c r="I596" s="2303"/>
      <c r="J596" s="2303"/>
      <c r="K596" s="2303"/>
    </row>
    <row r="597" spans="1:11" ht="15.75" customHeight="1">
      <c r="A597" s="2303"/>
      <c r="B597" s="2303"/>
      <c r="C597" s="2303"/>
      <c r="D597" s="2303"/>
      <c r="E597" s="2303"/>
      <c r="F597" s="2303"/>
      <c r="G597" s="2303"/>
      <c r="H597" s="2303"/>
      <c r="I597" s="2303"/>
      <c r="J597" s="2303"/>
      <c r="K597" s="2303"/>
    </row>
    <row r="598" spans="1:11" ht="15.75" customHeight="1">
      <c r="A598" s="2303"/>
      <c r="B598" s="2303"/>
      <c r="C598" s="2303"/>
      <c r="D598" s="2303"/>
      <c r="E598" s="2303"/>
      <c r="F598" s="2303"/>
      <c r="G598" s="2303"/>
      <c r="H598" s="2303"/>
      <c r="I598" s="2303"/>
      <c r="J598" s="2303"/>
      <c r="K598" s="2303"/>
    </row>
    <row r="599" spans="1:11" ht="15.75" customHeight="1">
      <c r="A599" s="2303"/>
      <c r="B599" s="2303"/>
      <c r="C599" s="2303"/>
      <c r="D599" s="2303"/>
      <c r="E599" s="2303"/>
      <c r="F599" s="2303"/>
      <c r="G599" s="2303"/>
      <c r="H599" s="2303"/>
      <c r="I599" s="2303"/>
      <c r="J599" s="2303"/>
      <c r="K599" s="2303"/>
    </row>
    <row r="600" spans="1:11" ht="15.75" customHeight="1">
      <c r="A600" s="2303"/>
      <c r="B600" s="2303"/>
      <c r="C600" s="2303"/>
      <c r="D600" s="2303"/>
      <c r="E600" s="2303"/>
      <c r="F600" s="2303"/>
      <c r="G600" s="2303"/>
      <c r="H600" s="2303"/>
      <c r="I600" s="2303"/>
      <c r="J600" s="2303"/>
      <c r="K600" s="2303"/>
    </row>
    <row r="601" spans="1:11" ht="15.75" customHeight="1">
      <c r="A601" s="2303"/>
      <c r="B601" s="2303"/>
      <c r="C601" s="2303"/>
      <c r="D601" s="2303"/>
      <c r="E601" s="2303"/>
      <c r="F601" s="2303"/>
      <c r="G601" s="2303"/>
      <c r="H601" s="2303"/>
      <c r="I601" s="2303"/>
      <c r="J601" s="2303"/>
      <c r="K601" s="2303"/>
    </row>
    <row r="602" spans="1:11" ht="15.75" customHeight="1">
      <c r="A602" s="2303"/>
      <c r="B602" s="2303"/>
      <c r="C602" s="2303"/>
      <c r="D602" s="2303"/>
      <c r="E602" s="2303"/>
      <c r="F602" s="2303"/>
      <c r="G602" s="2303"/>
      <c r="H602" s="2303"/>
      <c r="I602" s="2303"/>
      <c r="J602" s="2303"/>
      <c r="K602" s="2303"/>
    </row>
    <row r="603" spans="1:11" ht="15.75" customHeight="1">
      <c r="A603" s="2303"/>
      <c r="B603" s="2303"/>
      <c r="C603" s="2303"/>
      <c r="D603" s="2303"/>
      <c r="E603" s="2303"/>
      <c r="F603" s="2303"/>
      <c r="G603" s="2303"/>
      <c r="H603" s="2303"/>
      <c r="I603" s="2303"/>
      <c r="J603" s="2303"/>
      <c r="K603" s="2303"/>
    </row>
    <row r="604" spans="1:11" ht="15.75" customHeight="1">
      <c r="A604" s="2303"/>
      <c r="B604" s="2303"/>
      <c r="C604" s="2303"/>
      <c r="D604" s="2303"/>
      <c r="E604" s="2303"/>
      <c r="F604" s="2303"/>
      <c r="G604" s="2303"/>
      <c r="H604" s="2303"/>
      <c r="I604" s="2303"/>
      <c r="J604" s="2303"/>
      <c r="K604" s="2303"/>
    </row>
    <row r="605" spans="1:11" ht="15.75" customHeight="1">
      <c r="A605" s="2303"/>
      <c r="B605" s="2303"/>
      <c r="C605" s="2303"/>
      <c r="D605" s="2303"/>
      <c r="E605" s="2303"/>
      <c r="F605" s="2303"/>
      <c r="G605" s="2303"/>
      <c r="H605" s="2303"/>
      <c r="I605" s="2303"/>
      <c r="J605" s="2303"/>
      <c r="K605" s="2303"/>
    </row>
    <row r="606" spans="1:11" ht="15.75" customHeight="1">
      <c r="A606" s="2303"/>
      <c r="B606" s="2303"/>
      <c r="C606" s="2303"/>
      <c r="D606" s="2303"/>
      <c r="E606" s="2303"/>
      <c r="F606" s="2303"/>
      <c r="G606" s="2303"/>
      <c r="H606" s="2303"/>
      <c r="I606" s="2303"/>
      <c r="J606" s="2303"/>
      <c r="K606" s="2303"/>
    </row>
    <row r="607" spans="1:11" ht="15.75" customHeight="1">
      <c r="A607" s="2303"/>
      <c r="B607" s="2303"/>
      <c r="C607" s="2303"/>
      <c r="D607" s="2303"/>
      <c r="E607" s="2303"/>
      <c r="F607" s="2303"/>
      <c r="G607" s="2303"/>
      <c r="H607" s="2303"/>
      <c r="I607" s="2303"/>
      <c r="J607" s="2303"/>
      <c r="K607" s="2303"/>
    </row>
    <row r="608" spans="1:11" ht="15.75" customHeight="1">
      <c r="A608" s="2303"/>
      <c r="B608" s="2303"/>
      <c r="C608" s="2303"/>
      <c r="D608" s="2303"/>
      <c r="E608" s="2303"/>
      <c r="F608" s="2303"/>
      <c r="G608" s="2303"/>
      <c r="H608" s="2303"/>
      <c r="I608" s="2303"/>
      <c r="J608" s="2303"/>
      <c r="K608" s="2303"/>
    </row>
    <row r="609" spans="1:11" ht="15.75" customHeight="1">
      <c r="A609" s="2303"/>
      <c r="B609" s="2303"/>
      <c r="C609" s="2303"/>
      <c r="D609" s="2303"/>
      <c r="E609" s="2303"/>
      <c r="F609" s="2303"/>
      <c r="G609" s="2303"/>
      <c r="H609" s="2303"/>
      <c r="I609" s="2303"/>
      <c r="J609" s="2303"/>
      <c r="K609" s="2303"/>
    </row>
    <row r="610" spans="1:11" ht="15.75" customHeight="1">
      <c r="A610" s="2303"/>
      <c r="B610" s="2303"/>
      <c r="C610" s="2303"/>
      <c r="D610" s="2303"/>
      <c r="E610" s="2303"/>
      <c r="F610" s="2303"/>
      <c r="G610" s="2303"/>
      <c r="H610" s="2303"/>
      <c r="I610" s="2303"/>
      <c r="J610" s="2303"/>
      <c r="K610" s="2303"/>
    </row>
    <row r="611" spans="1:11" ht="15.75" customHeight="1">
      <c r="A611" s="2303"/>
      <c r="B611" s="2303"/>
      <c r="C611" s="2303"/>
      <c r="D611" s="2303"/>
      <c r="E611" s="2303"/>
      <c r="F611" s="2303"/>
      <c r="G611" s="2303"/>
      <c r="H611" s="2303"/>
      <c r="I611" s="2303"/>
      <c r="J611" s="2303"/>
      <c r="K611" s="2303"/>
    </row>
    <row r="612" spans="1:11" ht="15.75" customHeight="1">
      <c r="A612" s="2303"/>
      <c r="B612" s="2303"/>
      <c r="C612" s="2303"/>
      <c r="D612" s="2303"/>
      <c r="E612" s="2303"/>
      <c r="F612" s="2303"/>
      <c r="G612" s="2303"/>
      <c r="H612" s="2303"/>
      <c r="I612" s="2303"/>
      <c r="J612" s="2303"/>
      <c r="K612" s="2303"/>
    </row>
    <row r="613" spans="1:11" ht="15.75" customHeight="1">
      <c r="A613" s="2303"/>
      <c r="B613" s="2303"/>
      <c r="C613" s="2303"/>
      <c r="D613" s="2303"/>
      <c r="E613" s="2303"/>
      <c r="F613" s="2303"/>
      <c r="G613" s="2303"/>
      <c r="H613" s="2303"/>
      <c r="I613" s="2303"/>
      <c r="J613" s="2303"/>
      <c r="K613" s="2303"/>
    </row>
    <row r="614" spans="1:11" ht="15.75" customHeight="1">
      <c r="A614" s="2303"/>
      <c r="B614" s="2303"/>
      <c r="C614" s="2303"/>
      <c r="D614" s="2303"/>
      <c r="E614" s="2303"/>
      <c r="F614" s="2303"/>
      <c r="G614" s="2303"/>
      <c r="H614" s="2303"/>
      <c r="I614" s="2303"/>
      <c r="J614" s="2303"/>
      <c r="K614" s="2303"/>
    </row>
    <row r="615" spans="1:11" ht="15.75" customHeight="1">
      <c r="A615" s="2303"/>
      <c r="B615" s="2303"/>
      <c r="C615" s="2303"/>
      <c r="D615" s="2303"/>
      <c r="E615" s="2303"/>
      <c r="F615" s="2303"/>
      <c r="G615" s="2303"/>
      <c r="H615" s="2303"/>
      <c r="I615" s="2303"/>
      <c r="J615" s="2303"/>
      <c r="K615" s="2303"/>
    </row>
    <row r="616" spans="1:11" ht="15.75" customHeight="1">
      <c r="A616" s="2303"/>
      <c r="B616" s="2303"/>
      <c r="C616" s="2303"/>
      <c r="D616" s="2303"/>
      <c r="E616" s="2303"/>
      <c r="F616" s="2303"/>
      <c r="G616" s="2303"/>
      <c r="H616" s="2303"/>
      <c r="I616" s="2303"/>
      <c r="J616" s="2303"/>
      <c r="K616" s="2303"/>
    </row>
    <row r="617" spans="1:11" ht="15.75" customHeight="1">
      <c r="A617" s="2303"/>
      <c r="B617" s="2303"/>
      <c r="C617" s="2303"/>
      <c r="D617" s="2303"/>
      <c r="E617" s="2303"/>
      <c r="F617" s="2303"/>
      <c r="G617" s="2303"/>
      <c r="H617" s="2303"/>
      <c r="I617" s="2303"/>
      <c r="J617" s="2303"/>
      <c r="K617" s="2303"/>
    </row>
    <row r="618" spans="1:11" ht="15.75" customHeight="1">
      <c r="A618" s="2303"/>
      <c r="B618" s="2303"/>
      <c r="C618" s="2303"/>
      <c r="D618" s="2303"/>
      <c r="E618" s="2303"/>
      <c r="F618" s="2303"/>
      <c r="G618" s="2303"/>
      <c r="H618" s="2303"/>
      <c r="I618" s="2303"/>
      <c r="J618" s="2303"/>
      <c r="K618" s="2303"/>
    </row>
    <row r="619" spans="1:11" ht="15.75" customHeight="1">
      <c r="A619" s="2303"/>
      <c r="B619" s="2303"/>
      <c r="C619" s="2303"/>
      <c r="D619" s="2303"/>
      <c r="E619" s="2303"/>
      <c r="F619" s="2303"/>
      <c r="G619" s="2303"/>
      <c r="H619" s="2303"/>
      <c r="I619" s="2303"/>
      <c r="J619" s="2303"/>
      <c r="K619" s="2303"/>
    </row>
    <row r="620" spans="1:11" ht="15.75" customHeight="1">
      <c r="A620" s="2303"/>
      <c r="B620" s="2303"/>
      <c r="C620" s="2303"/>
      <c r="D620" s="2303"/>
      <c r="E620" s="2303"/>
      <c r="F620" s="2303"/>
      <c r="G620" s="2303"/>
      <c r="H620" s="2303"/>
      <c r="I620" s="2303"/>
      <c r="J620" s="2303"/>
      <c r="K620" s="2303"/>
    </row>
    <row r="621" spans="1:11" ht="15.75" customHeight="1">
      <c r="A621" s="2303"/>
      <c r="B621" s="2303"/>
      <c r="C621" s="2303"/>
      <c r="D621" s="2303"/>
      <c r="E621" s="2303"/>
      <c r="F621" s="2303"/>
      <c r="G621" s="2303"/>
      <c r="H621" s="2303"/>
      <c r="I621" s="2303"/>
      <c r="J621" s="2303"/>
      <c r="K621" s="2303"/>
    </row>
    <row r="622" spans="1:11" ht="15.75" customHeight="1">
      <c r="A622" s="2303"/>
      <c r="B622" s="2303"/>
      <c r="C622" s="2303"/>
      <c r="D622" s="2303"/>
      <c r="E622" s="2303"/>
      <c r="F622" s="2303"/>
      <c r="G622" s="2303"/>
      <c r="H622" s="2303"/>
      <c r="I622" s="2303"/>
      <c r="J622" s="2303"/>
      <c r="K622" s="2303"/>
    </row>
    <row r="623" spans="1:11" ht="15.75" customHeight="1">
      <c r="A623" s="2303"/>
      <c r="B623" s="2303"/>
      <c r="C623" s="2303"/>
      <c r="D623" s="2303"/>
      <c r="E623" s="2303"/>
      <c r="F623" s="2303"/>
      <c r="G623" s="2303"/>
      <c r="H623" s="2303"/>
      <c r="I623" s="2303"/>
      <c r="J623" s="2303"/>
      <c r="K623" s="2303"/>
    </row>
    <row r="624" spans="1:11" ht="15.75" customHeight="1">
      <c r="A624" s="2303"/>
      <c r="B624" s="2303"/>
      <c r="C624" s="2303"/>
      <c r="D624" s="2303"/>
      <c r="E624" s="2303"/>
      <c r="F624" s="2303"/>
      <c r="G624" s="2303"/>
      <c r="H624" s="2303"/>
      <c r="I624" s="2303"/>
      <c r="J624" s="2303"/>
      <c r="K624" s="2303"/>
    </row>
    <row r="625" spans="1:11" ht="15.75" customHeight="1">
      <c r="A625" s="2303"/>
      <c r="B625" s="2303"/>
      <c r="C625" s="2303"/>
      <c r="D625" s="2303"/>
      <c r="E625" s="2303"/>
      <c r="F625" s="2303"/>
      <c r="G625" s="2303"/>
      <c r="H625" s="2303"/>
      <c r="I625" s="2303"/>
      <c r="J625" s="2303"/>
      <c r="K625" s="2303"/>
    </row>
    <row r="626" spans="1:11" ht="15.75" customHeight="1">
      <c r="A626" s="2303"/>
      <c r="B626" s="2303"/>
      <c r="C626" s="2303"/>
      <c r="D626" s="2303"/>
      <c r="E626" s="2303"/>
      <c r="F626" s="2303"/>
      <c r="G626" s="2303"/>
      <c r="H626" s="2303"/>
      <c r="I626" s="2303"/>
      <c r="J626" s="2303"/>
      <c r="K626" s="2303"/>
    </row>
    <row r="627" spans="1:11" ht="15.75" customHeight="1">
      <c r="A627" s="2303"/>
      <c r="B627" s="2303"/>
      <c r="C627" s="2303"/>
      <c r="D627" s="2303"/>
      <c r="E627" s="2303"/>
      <c r="F627" s="2303"/>
      <c r="G627" s="2303"/>
      <c r="H627" s="2303"/>
      <c r="I627" s="2303"/>
      <c r="J627" s="2303"/>
      <c r="K627" s="2303"/>
    </row>
    <row r="628" spans="1:11" ht="15.75" customHeight="1">
      <c r="A628" s="2303"/>
      <c r="B628" s="2303"/>
      <c r="C628" s="2303"/>
      <c r="D628" s="2303"/>
      <c r="E628" s="2303"/>
      <c r="F628" s="2303"/>
      <c r="G628" s="2303"/>
      <c r="H628" s="2303"/>
      <c r="I628" s="2303"/>
      <c r="J628" s="2303"/>
      <c r="K628" s="2303"/>
    </row>
    <row r="629" spans="1:11" ht="15.75" customHeight="1">
      <c r="A629" s="2303"/>
      <c r="B629" s="2303"/>
      <c r="C629" s="2303"/>
      <c r="D629" s="2303"/>
      <c r="E629" s="2303"/>
      <c r="F629" s="2303"/>
      <c r="G629" s="2303"/>
      <c r="H629" s="2303"/>
      <c r="I629" s="2303"/>
      <c r="J629" s="2303"/>
      <c r="K629" s="2303"/>
    </row>
    <row r="630" spans="1:11" ht="15.75" customHeight="1">
      <c r="A630" s="2303"/>
      <c r="B630" s="2303"/>
      <c r="C630" s="2303"/>
      <c r="D630" s="2303"/>
      <c r="E630" s="2303"/>
      <c r="F630" s="2303"/>
      <c r="G630" s="2303"/>
      <c r="H630" s="2303"/>
      <c r="I630" s="2303"/>
      <c r="J630" s="2303"/>
      <c r="K630" s="2303"/>
    </row>
    <row r="631" spans="1:11" ht="15.75" customHeight="1">
      <c r="A631" s="2303"/>
      <c r="B631" s="2303"/>
      <c r="C631" s="2303"/>
      <c r="D631" s="2303"/>
      <c r="E631" s="2303"/>
      <c r="F631" s="2303"/>
      <c r="G631" s="2303"/>
      <c r="H631" s="2303"/>
      <c r="I631" s="2303"/>
      <c r="J631" s="2303"/>
      <c r="K631" s="2303"/>
    </row>
    <row r="632" spans="1:11" ht="15.75" customHeight="1">
      <c r="A632" s="2303"/>
      <c r="B632" s="2303"/>
      <c r="C632" s="2303"/>
      <c r="D632" s="2303"/>
      <c r="E632" s="2303"/>
      <c r="F632" s="2303"/>
      <c r="G632" s="2303"/>
      <c r="H632" s="2303"/>
      <c r="I632" s="2303"/>
      <c r="J632" s="2303"/>
      <c r="K632" s="2303"/>
    </row>
    <row r="633" spans="1:11" ht="15.75" customHeight="1">
      <c r="A633" s="2303"/>
      <c r="B633" s="2303"/>
      <c r="C633" s="2303"/>
      <c r="D633" s="2303"/>
      <c r="E633" s="2303"/>
      <c r="F633" s="2303"/>
      <c r="G633" s="2303"/>
      <c r="H633" s="2303"/>
      <c r="I633" s="2303"/>
      <c r="J633" s="2303"/>
      <c r="K633" s="2303"/>
    </row>
    <row r="634" spans="1:11" ht="15.75" customHeight="1">
      <c r="A634" s="2303"/>
      <c r="B634" s="2303"/>
      <c r="C634" s="2303"/>
      <c r="D634" s="2303"/>
      <c r="E634" s="2303"/>
      <c r="F634" s="2303"/>
      <c r="G634" s="2303"/>
      <c r="H634" s="2303"/>
      <c r="I634" s="2303"/>
      <c r="J634" s="2303"/>
      <c r="K634" s="2303"/>
    </row>
    <row r="635" spans="1:11" ht="15.75" customHeight="1">
      <c r="A635" s="2303"/>
      <c r="B635" s="2303"/>
      <c r="C635" s="2303"/>
      <c r="D635" s="2303"/>
      <c r="E635" s="2303"/>
      <c r="F635" s="2303"/>
      <c r="G635" s="2303"/>
      <c r="H635" s="2303"/>
      <c r="I635" s="2303"/>
      <c r="J635" s="2303"/>
      <c r="K635" s="2303"/>
    </row>
    <row r="636" spans="1:11" ht="15.75" customHeight="1">
      <c r="A636" s="2303"/>
      <c r="B636" s="2303"/>
      <c r="C636" s="2303"/>
      <c r="D636" s="2303"/>
      <c r="E636" s="2303"/>
      <c r="F636" s="2303"/>
      <c r="G636" s="2303"/>
      <c r="H636" s="2303"/>
      <c r="I636" s="2303"/>
      <c r="J636" s="2303"/>
      <c r="K636" s="2303"/>
    </row>
    <row r="637" spans="1:11" ht="15.75" customHeight="1">
      <c r="A637" s="2303"/>
      <c r="B637" s="2303"/>
      <c r="C637" s="2303"/>
      <c r="D637" s="2303"/>
      <c r="E637" s="2303"/>
      <c r="F637" s="2303"/>
      <c r="G637" s="2303"/>
      <c r="H637" s="2303"/>
      <c r="I637" s="2303"/>
      <c r="J637" s="2303"/>
      <c r="K637" s="2303"/>
    </row>
    <row r="638" spans="1:11" ht="15.75" customHeight="1">
      <c r="A638" s="2303"/>
      <c r="B638" s="2303"/>
      <c r="C638" s="2303"/>
      <c r="D638" s="2303"/>
      <c r="E638" s="2303"/>
      <c r="F638" s="2303"/>
      <c r="G638" s="2303"/>
      <c r="H638" s="2303"/>
      <c r="I638" s="2303"/>
      <c r="J638" s="2303"/>
      <c r="K638" s="2303"/>
    </row>
    <row r="639" spans="1:11" ht="15.75" customHeight="1">
      <c r="A639" s="2303"/>
      <c r="B639" s="2303"/>
      <c r="C639" s="2303"/>
      <c r="D639" s="2303"/>
      <c r="E639" s="2303"/>
      <c r="F639" s="2303"/>
      <c r="G639" s="2303"/>
      <c r="H639" s="2303"/>
      <c r="I639" s="2303"/>
      <c r="J639" s="2303"/>
      <c r="K639" s="2303"/>
    </row>
    <row r="640" spans="1:11" ht="15.75" customHeight="1">
      <c r="A640" s="2303"/>
      <c r="B640" s="2303"/>
      <c r="C640" s="2303"/>
      <c r="D640" s="2303"/>
      <c r="E640" s="2303"/>
      <c r="F640" s="2303"/>
      <c r="G640" s="2303"/>
      <c r="H640" s="2303"/>
      <c r="I640" s="2303"/>
      <c r="J640" s="2303"/>
      <c r="K640" s="2303"/>
    </row>
    <row r="641" spans="1:11" ht="15.75" customHeight="1">
      <c r="A641" s="2303"/>
      <c r="B641" s="2303"/>
      <c r="C641" s="2303"/>
      <c r="D641" s="2303"/>
      <c r="E641" s="2303"/>
      <c r="F641" s="2303"/>
      <c r="G641" s="2303"/>
      <c r="H641" s="2303"/>
      <c r="I641" s="2303"/>
      <c r="J641" s="2303"/>
      <c r="K641" s="2303"/>
    </row>
    <row r="642" spans="1:11" ht="15.75" customHeight="1">
      <c r="A642" s="2303"/>
      <c r="B642" s="2303"/>
      <c r="C642" s="2303"/>
      <c r="D642" s="2303"/>
      <c r="E642" s="2303"/>
      <c r="F642" s="2303"/>
      <c r="G642" s="2303"/>
      <c r="H642" s="2303"/>
      <c r="I642" s="2303"/>
      <c r="J642" s="2303"/>
      <c r="K642" s="2303"/>
    </row>
    <row r="643" spans="1:11" ht="15.75" customHeight="1">
      <c r="A643" s="2303"/>
      <c r="B643" s="2303"/>
      <c r="C643" s="2303"/>
      <c r="D643" s="2303"/>
      <c r="E643" s="2303"/>
      <c r="F643" s="2303"/>
      <c r="G643" s="2303"/>
      <c r="H643" s="2303"/>
      <c r="I643" s="2303"/>
      <c r="J643" s="2303"/>
      <c r="K643" s="2303"/>
    </row>
    <row r="644" spans="1:11" ht="15.75" customHeight="1">
      <c r="A644" s="2303"/>
      <c r="B644" s="2303"/>
      <c r="C644" s="2303"/>
      <c r="D644" s="2303"/>
      <c r="E644" s="2303"/>
      <c r="F644" s="2303"/>
      <c r="G644" s="2303"/>
      <c r="H644" s="2303"/>
      <c r="I644" s="2303"/>
      <c r="J644" s="2303"/>
      <c r="K644" s="2303"/>
    </row>
    <row r="645" spans="1:11" ht="15.75" customHeight="1">
      <c r="A645" s="2303"/>
      <c r="B645" s="2303"/>
      <c r="C645" s="2303"/>
      <c r="D645" s="2303"/>
      <c r="E645" s="2303"/>
      <c r="F645" s="2303"/>
      <c r="G645" s="2303"/>
      <c r="H645" s="2303"/>
      <c r="I645" s="2303"/>
      <c r="J645" s="2303"/>
      <c r="K645" s="2303"/>
    </row>
    <row r="646" spans="1:11" ht="15.75" customHeight="1">
      <c r="A646" s="2303"/>
      <c r="B646" s="2303"/>
      <c r="C646" s="2303"/>
      <c r="D646" s="2303"/>
      <c r="E646" s="2303"/>
      <c r="F646" s="2303"/>
      <c r="G646" s="2303"/>
      <c r="H646" s="2303"/>
      <c r="I646" s="2303"/>
      <c r="J646" s="2303"/>
      <c r="K646" s="2303"/>
    </row>
    <row r="647" spans="1:11" ht="15.75" customHeight="1">
      <c r="A647" s="2303"/>
      <c r="B647" s="2303"/>
      <c r="C647" s="2303"/>
      <c r="D647" s="2303"/>
      <c r="E647" s="2303"/>
      <c r="F647" s="2303"/>
      <c r="G647" s="2303"/>
      <c r="H647" s="2303"/>
      <c r="I647" s="2303"/>
      <c r="J647" s="2303"/>
      <c r="K647" s="2303"/>
    </row>
    <row r="648" spans="1:11" ht="15.75" customHeight="1">
      <c r="A648" s="2303"/>
      <c r="B648" s="2303"/>
      <c r="C648" s="2303"/>
      <c r="D648" s="2303"/>
      <c r="E648" s="2303"/>
      <c r="F648" s="2303"/>
      <c r="G648" s="2303"/>
      <c r="H648" s="2303"/>
      <c r="I648" s="2303"/>
      <c r="J648" s="2303"/>
      <c r="K648" s="2303"/>
    </row>
    <row r="649" spans="1:11" ht="15.75" customHeight="1">
      <c r="A649" s="2303"/>
      <c r="B649" s="2303"/>
      <c r="C649" s="2303"/>
      <c r="D649" s="2303"/>
      <c r="E649" s="2303"/>
      <c r="F649" s="2303"/>
      <c r="G649" s="2303"/>
      <c r="H649" s="2303"/>
      <c r="I649" s="2303"/>
      <c r="J649" s="2303"/>
      <c r="K649" s="2303"/>
    </row>
    <row r="650" spans="1:11" ht="15.75" customHeight="1">
      <c r="A650" s="2303"/>
      <c r="B650" s="2303"/>
      <c r="C650" s="2303"/>
      <c r="D650" s="2303"/>
      <c r="E650" s="2303"/>
      <c r="F650" s="2303"/>
      <c r="G650" s="2303"/>
      <c r="H650" s="2303"/>
      <c r="I650" s="2303"/>
      <c r="J650" s="2303"/>
      <c r="K650" s="2303"/>
    </row>
    <row r="651" spans="1:11" ht="15.75" customHeight="1">
      <c r="A651" s="2303"/>
      <c r="B651" s="2303"/>
      <c r="C651" s="2303"/>
      <c r="D651" s="2303"/>
      <c r="E651" s="2303"/>
      <c r="F651" s="2303"/>
      <c r="G651" s="2303"/>
      <c r="H651" s="2303"/>
      <c r="I651" s="2303"/>
      <c r="J651" s="2303"/>
      <c r="K651" s="2303"/>
    </row>
    <row r="652" spans="1:11" ht="15.75" customHeight="1">
      <c r="A652" s="2303"/>
      <c r="B652" s="2303"/>
      <c r="C652" s="2303"/>
      <c r="D652" s="2303"/>
      <c r="E652" s="2303"/>
      <c r="F652" s="2303"/>
      <c r="G652" s="2303"/>
      <c r="H652" s="2303"/>
      <c r="I652" s="2303"/>
      <c r="J652" s="2303"/>
      <c r="K652" s="2303"/>
    </row>
    <row r="653" spans="1:11" ht="15.75" customHeight="1">
      <c r="A653" s="2303"/>
      <c r="B653" s="2303"/>
      <c r="C653" s="2303"/>
      <c r="D653" s="2303"/>
      <c r="E653" s="2303"/>
      <c r="F653" s="2303"/>
      <c r="G653" s="2303"/>
      <c r="H653" s="2303"/>
      <c r="I653" s="2303"/>
      <c r="J653" s="2303"/>
      <c r="K653" s="2303"/>
    </row>
    <row r="654" spans="1:11" ht="15.75" customHeight="1">
      <c r="A654" s="2303"/>
      <c r="B654" s="2303"/>
      <c r="C654" s="2303"/>
      <c r="D654" s="2303"/>
      <c r="E654" s="2303"/>
      <c r="F654" s="2303"/>
      <c r="G654" s="2303"/>
      <c r="H654" s="2303"/>
      <c r="I654" s="2303"/>
      <c r="J654" s="2303"/>
      <c r="K654" s="2303"/>
    </row>
    <row r="655" spans="1:11" ht="15.75" customHeight="1">
      <c r="A655" s="2303"/>
      <c r="B655" s="2303"/>
      <c r="C655" s="2303"/>
      <c r="D655" s="2303"/>
      <c r="E655" s="2303"/>
      <c r="F655" s="2303"/>
      <c r="G655" s="2303"/>
      <c r="H655" s="2303"/>
      <c r="I655" s="2303"/>
      <c r="J655" s="2303"/>
      <c r="K655" s="2303"/>
    </row>
    <row r="656" spans="1:11" ht="15.75" customHeight="1">
      <c r="A656" s="2303"/>
      <c r="B656" s="2303"/>
      <c r="C656" s="2303"/>
      <c r="D656" s="2303"/>
      <c r="E656" s="2303"/>
      <c r="F656" s="2303"/>
      <c r="G656" s="2303"/>
      <c r="H656" s="2303"/>
      <c r="I656" s="2303"/>
      <c r="J656" s="2303"/>
      <c r="K656" s="2303"/>
    </row>
    <row r="657" spans="1:11" ht="15.75" customHeight="1">
      <c r="A657" s="2303"/>
      <c r="B657" s="2303"/>
      <c r="C657" s="2303"/>
      <c r="D657" s="2303"/>
      <c r="E657" s="2303"/>
      <c r="F657" s="2303"/>
      <c r="G657" s="2303"/>
      <c r="H657" s="2303"/>
      <c r="I657" s="2303"/>
      <c r="J657" s="2303"/>
      <c r="K657" s="2303"/>
    </row>
    <row r="658" spans="1:11" ht="15.75" customHeight="1">
      <c r="A658" s="2303"/>
      <c r="B658" s="2303"/>
      <c r="C658" s="2303"/>
      <c r="D658" s="2303"/>
      <c r="E658" s="2303"/>
      <c r="F658" s="2303"/>
      <c r="G658" s="2303"/>
      <c r="H658" s="2303"/>
      <c r="I658" s="2303"/>
      <c r="J658" s="2303"/>
      <c r="K658" s="2303"/>
    </row>
    <row r="659" spans="1:11" ht="15.75" customHeight="1">
      <c r="A659" s="2303"/>
      <c r="B659" s="2303"/>
      <c r="C659" s="2303"/>
      <c r="D659" s="2303"/>
      <c r="E659" s="2303"/>
      <c r="F659" s="2303"/>
      <c r="G659" s="2303"/>
      <c r="H659" s="2303"/>
      <c r="I659" s="2303"/>
      <c r="J659" s="2303"/>
      <c r="K659" s="2303"/>
    </row>
    <row r="660" spans="1:11" ht="15.75" customHeight="1">
      <c r="A660" s="2303"/>
      <c r="B660" s="2303"/>
      <c r="C660" s="2303"/>
      <c r="D660" s="2303"/>
      <c r="E660" s="2303"/>
      <c r="F660" s="2303"/>
      <c r="G660" s="2303"/>
      <c r="H660" s="2303"/>
      <c r="I660" s="2303"/>
      <c r="J660" s="2303"/>
      <c r="K660" s="2303"/>
    </row>
    <row r="661" spans="1:11" ht="15.75" customHeight="1">
      <c r="A661" s="2303"/>
      <c r="B661" s="2303"/>
      <c r="C661" s="2303"/>
      <c r="D661" s="2303"/>
      <c r="E661" s="2303"/>
      <c r="F661" s="2303"/>
      <c r="G661" s="2303"/>
      <c r="H661" s="2303"/>
      <c r="I661" s="2303"/>
      <c r="J661" s="2303"/>
      <c r="K661" s="2303"/>
    </row>
    <row r="662" spans="1:11" ht="15.75" customHeight="1">
      <c r="A662" s="2303"/>
      <c r="B662" s="2303"/>
      <c r="C662" s="2303"/>
      <c r="D662" s="2303"/>
      <c r="E662" s="2303"/>
      <c r="F662" s="2303"/>
      <c r="G662" s="2303"/>
      <c r="H662" s="2303"/>
      <c r="I662" s="2303"/>
      <c r="J662" s="2303"/>
      <c r="K662" s="2303"/>
    </row>
    <row r="663" spans="1:11" ht="15.75" customHeight="1">
      <c r="A663" s="2303"/>
      <c r="B663" s="2303"/>
      <c r="C663" s="2303"/>
      <c r="D663" s="2303"/>
      <c r="E663" s="2303"/>
      <c r="F663" s="2303"/>
      <c r="G663" s="2303"/>
      <c r="H663" s="2303"/>
      <c r="I663" s="2303"/>
      <c r="J663" s="2303"/>
      <c r="K663" s="2303"/>
    </row>
    <row r="664" spans="1:11" ht="15.75" customHeight="1">
      <c r="A664" s="2303"/>
      <c r="B664" s="2303"/>
      <c r="C664" s="2303"/>
      <c r="D664" s="2303"/>
      <c r="E664" s="2303"/>
      <c r="F664" s="2303"/>
      <c r="G664" s="2303"/>
      <c r="H664" s="2303"/>
      <c r="I664" s="2303"/>
      <c r="J664" s="2303"/>
      <c r="K664" s="2303"/>
    </row>
    <row r="665" spans="1:11" ht="15.75" customHeight="1">
      <c r="A665" s="2303"/>
      <c r="B665" s="2303"/>
      <c r="C665" s="2303"/>
      <c r="D665" s="2303"/>
      <c r="E665" s="2303"/>
      <c r="F665" s="2303"/>
      <c r="G665" s="2303"/>
      <c r="H665" s="2303"/>
      <c r="I665" s="2303"/>
      <c r="J665" s="2303"/>
      <c r="K665" s="2303"/>
    </row>
    <row r="666" spans="1:11" ht="15.75" customHeight="1">
      <c r="A666" s="2303"/>
      <c r="B666" s="2303"/>
      <c r="C666" s="2303"/>
      <c r="D666" s="2303"/>
      <c r="E666" s="2303"/>
      <c r="F666" s="2303"/>
      <c r="G666" s="2303"/>
      <c r="H666" s="2303"/>
      <c r="I666" s="2303"/>
      <c r="J666" s="2303"/>
      <c r="K666" s="2303"/>
    </row>
    <row r="667" spans="1:11" ht="15.75" customHeight="1">
      <c r="A667" s="2303"/>
      <c r="B667" s="2303"/>
      <c r="C667" s="2303"/>
      <c r="D667" s="2303"/>
      <c r="E667" s="2303"/>
      <c r="F667" s="2303"/>
      <c r="G667" s="2303"/>
      <c r="H667" s="2303"/>
      <c r="I667" s="2303"/>
      <c r="J667" s="2303"/>
      <c r="K667" s="2303"/>
    </row>
    <row r="668" spans="1:11" ht="15.75" customHeight="1">
      <c r="A668" s="2303"/>
      <c r="B668" s="2303"/>
      <c r="C668" s="2303"/>
      <c r="D668" s="2303"/>
      <c r="E668" s="2303"/>
      <c r="F668" s="2303"/>
      <c r="G668" s="2303"/>
      <c r="H668" s="2303"/>
      <c r="I668" s="2303"/>
      <c r="J668" s="2303"/>
      <c r="K668" s="2303"/>
    </row>
    <row r="669" spans="1:11" ht="15.75" customHeight="1">
      <c r="A669" s="2303"/>
      <c r="B669" s="2303"/>
      <c r="C669" s="2303"/>
      <c r="D669" s="2303"/>
      <c r="E669" s="2303"/>
      <c r="F669" s="2303"/>
      <c r="G669" s="2303"/>
      <c r="H669" s="2303"/>
      <c r="I669" s="2303"/>
      <c r="J669" s="2303"/>
      <c r="K669" s="2303"/>
    </row>
    <row r="670" spans="1:11" ht="15.75" customHeight="1">
      <c r="A670" s="2303"/>
      <c r="B670" s="2303"/>
      <c r="C670" s="2303"/>
      <c r="D670" s="2303"/>
      <c r="E670" s="2303"/>
      <c r="F670" s="2303"/>
      <c r="G670" s="2303"/>
      <c r="H670" s="2303"/>
      <c r="I670" s="2303"/>
      <c r="J670" s="2303"/>
      <c r="K670" s="2303"/>
    </row>
    <row r="671" spans="1:11" ht="15.75" customHeight="1">
      <c r="A671" s="2303"/>
      <c r="B671" s="2303"/>
      <c r="C671" s="2303"/>
      <c r="D671" s="2303"/>
      <c r="E671" s="2303"/>
      <c r="F671" s="2303"/>
      <c r="G671" s="2303"/>
      <c r="H671" s="2303"/>
      <c r="I671" s="2303"/>
      <c r="J671" s="2303"/>
      <c r="K671" s="2303"/>
    </row>
    <row r="672" spans="1:11" ht="15.75" customHeight="1">
      <c r="A672" s="2303"/>
      <c r="B672" s="2303"/>
      <c r="C672" s="2303"/>
      <c r="D672" s="2303"/>
      <c r="E672" s="2303"/>
      <c r="F672" s="2303"/>
      <c r="G672" s="2303"/>
      <c r="H672" s="2303"/>
      <c r="I672" s="2303"/>
      <c r="J672" s="2303"/>
      <c r="K672" s="2303"/>
    </row>
    <row r="673" spans="1:11" ht="15.75" customHeight="1">
      <c r="A673" s="2303"/>
      <c r="B673" s="2303"/>
      <c r="C673" s="2303"/>
      <c r="D673" s="2303"/>
      <c r="E673" s="2303"/>
      <c r="F673" s="2303"/>
      <c r="G673" s="2303"/>
      <c r="H673" s="2303"/>
      <c r="I673" s="2303"/>
      <c r="J673" s="2303"/>
      <c r="K673" s="2303"/>
    </row>
    <row r="674" spans="1:11" ht="15.75" customHeight="1">
      <c r="A674" s="2303"/>
      <c r="B674" s="2303"/>
      <c r="C674" s="2303"/>
      <c r="D674" s="2303"/>
      <c r="E674" s="2303"/>
      <c r="F674" s="2303"/>
      <c r="G674" s="2303"/>
      <c r="H674" s="2303"/>
      <c r="I674" s="2303"/>
      <c r="J674" s="2303"/>
      <c r="K674" s="2303"/>
    </row>
    <row r="675" spans="1:11" ht="15.75" customHeight="1">
      <c r="A675" s="2303"/>
      <c r="B675" s="2303"/>
      <c r="C675" s="2303"/>
      <c r="D675" s="2303"/>
      <c r="E675" s="2303"/>
      <c r="F675" s="2303"/>
      <c r="G675" s="2303"/>
      <c r="H675" s="2303"/>
      <c r="I675" s="2303"/>
      <c r="J675" s="2303"/>
      <c r="K675" s="2303"/>
    </row>
    <row r="676" spans="1:11" ht="15.75" customHeight="1">
      <c r="A676" s="2303"/>
      <c r="B676" s="2303"/>
      <c r="C676" s="2303"/>
      <c r="D676" s="2303"/>
      <c r="E676" s="2303"/>
      <c r="F676" s="2303"/>
      <c r="G676" s="2303"/>
      <c r="H676" s="2303"/>
      <c r="I676" s="2303"/>
      <c r="J676" s="2303"/>
      <c r="K676" s="2303"/>
    </row>
    <row r="677" spans="1:11" ht="15.75" customHeight="1">
      <c r="A677" s="2303"/>
      <c r="B677" s="2303"/>
      <c r="C677" s="2303"/>
      <c r="D677" s="2303"/>
      <c r="E677" s="2303"/>
      <c r="F677" s="2303"/>
      <c r="G677" s="2303"/>
      <c r="H677" s="2303"/>
      <c r="I677" s="2303"/>
      <c r="J677" s="2303"/>
      <c r="K677" s="2303"/>
    </row>
    <row r="678" spans="1:11" ht="15.75" customHeight="1">
      <c r="A678" s="2303"/>
      <c r="B678" s="2303"/>
      <c r="C678" s="2303"/>
      <c r="D678" s="2303"/>
      <c r="E678" s="2303"/>
      <c r="F678" s="2303"/>
      <c r="G678" s="2303"/>
      <c r="H678" s="2303"/>
      <c r="I678" s="2303"/>
      <c r="J678" s="2303"/>
      <c r="K678" s="2303"/>
    </row>
    <row r="679" spans="1:11" ht="15.75" customHeight="1">
      <c r="A679" s="2303"/>
      <c r="B679" s="2303"/>
      <c r="C679" s="2303"/>
      <c r="D679" s="2303"/>
      <c r="E679" s="2303"/>
      <c r="F679" s="2303"/>
      <c r="G679" s="2303"/>
      <c r="H679" s="2303"/>
      <c r="I679" s="2303"/>
      <c r="J679" s="2303"/>
      <c r="K679" s="2303"/>
    </row>
    <row r="680" spans="1:11" ht="15.75" customHeight="1">
      <c r="A680" s="2303"/>
      <c r="B680" s="2303"/>
      <c r="C680" s="2303"/>
      <c r="D680" s="2303"/>
      <c r="E680" s="2303"/>
      <c r="F680" s="2303"/>
      <c r="G680" s="2303"/>
      <c r="H680" s="2303"/>
      <c r="I680" s="2303"/>
      <c r="J680" s="2303"/>
      <c r="K680" s="2303"/>
    </row>
    <row r="681" spans="1:11" ht="15.75" customHeight="1">
      <c r="A681" s="2303"/>
      <c r="B681" s="2303"/>
      <c r="C681" s="2303"/>
      <c r="D681" s="2303"/>
      <c r="E681" s="2303"/>
      <c r="F681" s="2303"/>
      <c r="G681" s="2303"/>
      <c r="H681" s="2303"/>
      <c r="I681" s="2303"/>
      <c r="J681" s="2303"/>
      <c r="K681" s="2303"/>
    </row>
    <row r="682" spans="1:11" ht="15.75" customHeight="1">
      <c r="A682" s="2303"/>
      <c r="B682" s="2303"/>
      <c r="C682" s="2303"/>
      <c r="D682" s="2303"/>
      <c r="E682" s="2303"/>
      <c r="F682" s="2303"/>
      <c r="G682" s="2303"/>
      <c r="H682" s="2303"/>
      <c r="I682" s="2303"/>
      <c r="J682" s="2303"/>
      <c r="K682" s="2303"/>
    </row>
    <row r="683" spans="1:11" ht="15.75" customHeight="1">
      <c r="A683" s="2303"/>
      <c r="B683" s="2303"/>
      <c r="C683" s="2303"/>
      <c r="D683" s="2303"/>
      <c r="E683" s="2303"/>
      <c r="F683" s="2303"/>
      <c r="G683" s="2303"/>
      <c r="H683" s="2303"/>
      <c r="I683" s="2303"/>
      <c r="J683" s="2303"/>
      <c r="K683" s="2303"/>
    </row>
    <row r="684" spans="1:11" ht="15.75" customHeight="1">
      <c r="A684" s="2303"/>
      <c r="B684" s="2303"/>
      <c r="C684" s="2303"/>
      <c r="D684" s="2303"/>
      <c r="E684" s="2303"/>
      <c r="F684" s="2303"/>
      <c r="G684" s="2303"/>
      <c r="H684" s="2303"/>
      <c r="I684" s="2303"/>
      <c r="J684" s="2303"/>
      <c r="K684" s="2303"/>
    </row>
    <row r="685" spans="1:11" ht="15.75" customHeight="1">
      <c r="A685" s="2303"/>
      <c r="B685" s="2303"/>
      <c r="C685" s="2303"/>
      <c r="D685" s="2303"/>
      <c r="E685" s="2303"/>
      <c r="F685" s="2303"/>
      <c r="G685" s="2303"/>
      <c r="H685" s="2303"/>
      <c r="I685" s="2303"/>
      <c r="J685" s="2303"/>
      <c r="K685" s="2303"/>
    </row>
    <row r="686" spans="1:11" ht="15.75" customHeight="1">
      <c r="A686" s="2303"/>
      <c r="B686" s="2303"/>
      <c r="C686" s="2303"/>
      <c r="D686" s="2303"/>
      <c r="E686" s="2303"/>
      <c r="F686" s="2303"/>
      <c r="G686" s="2303"/>
      <c r="H686" s="2303"/>
      <c r="I686" s="2303"/>
      <c r="J686" s="2303"/>
      <c r="K686" s="2303"/>
    </row>
    <row r="687" spans="1:11" ht="15.75" customHeight="1">
      <c r="A687" s="2303"/>
      <c r="B687" s="2303"/>
      <c r="C687" s="2303"/>
      <c r="D687" s="2303"/>
      <c r="E687" s="2303"/>
      <c r="F687" s="2303"/>
      <c r="G687" s="2303"/>
      <c r="H687" s="2303"/>
      <c r="I687" s="2303"/>
      <c r="J687" s="2303"/>
      <c r="K687" s="2303"/>
    </row>
    <row r="688" spans="1:11" ht="15.75" customHeight="1">
      <c r="A688" s="2303"/>
      <c r="B688" s="2303"/>
      <c r="C688" s="2303"/>
      <c r="D688" s="2303"/>
      <c r="E688" s="2303"/>
      <c r="F688" s="2303"/>
      <c r="G688" s="2303"/>
      <c r="H688" s="2303"/>
      <c r="I688" s="2303"/>
      <c r="J688" s="2303"/>
      <c r="K688" s="2303"/>
    </row>
    <row r="689" spans="1:11" ht="15.75" customHeight="1">
      <c r="A689" s="2303"/>
      <c r="B689" s="2303"/>
      <c r="C689" s="2303"/>
      <c r="D689" s="2303"/>
      <c r="E689" s="2303"/>
      <c r="F689" s="2303"/>
      <c r="G689" s="2303"/>
      <c r="H689" s="2303"/>
      <c r="I689" s="2303"/>
      <c r="J689" s="2303"/>
      <c r="K689" s="2303"/>
    </row>
    <row r="690" spans="1:11" ht="15.75" customHeight="1">
      <c r="A690" s="2303"/>
      <c r="B690" s="2303"/>
      <c r="C690" s="2303"/>
      <c r="D690" s="2303"/>
      <c r="E690" s="2303"/>
      <c r="F690" s="2303"/>
      <c r="G690" s="2303"/>
      <c r="H690" s="2303"/>
      <c r="I690" s="2303"/>
      <c r="J690" s="2303"/>
      <c r="K690" s="2303"/>
    </row>
    <row r="691" spans="1:11" ht="15.75" customHeight="1">
      <c r="A691" s="2303"/>
      <c r="B691" s="2303"/>
      <c r="C691" s="2303"/>
      <c r="D691" s="2303"/>
      <c r="E691" s="2303"/>
      <c r="F691" s="2303"/>
      <c r="G691" s="2303"/>
      <c r="H691" s="2303"/>
      <c r="I691" s="2303"/>
      <c r="J691" s="2303"/>
      <c r="K691" s="2303"/>
    </row>
    <row r="692" spans="1:11" ht="15.75" customHeight="1">
      <c r="A692" s="2303"/>
      <c r="B692" s="2303"/>
      <c r="C692" s="2303"/>
      <c r="D692" s="2303"/>
      <c r="E692" s="2303"/>
      <c r="F692" s="2303"/>
      <c r="G692" s="2303"/>
      <c r="H692" s="2303"/>
      <c r="I692" s="2303"/>
      <c r="J692" s="2303"/>
      <c r="K692" s="2303"/>
    </row>
    <row r="693" spans="1:11" ht="15.75" customHeight="1">
      <c r="A693" s="2303"/>
      <c r="B693" s="2303"/>
      <c r="C693" s="2303"/>
      <c r="D693" s="2303"/>
      <c r="E693" s="2303"/>
      <c r="F693" s="2303"/>
      <c r="G693" s="2303"/>
      <c r="H693" s="2303"/>
      <c r="I693" s="2303"/>
      <c r="J693" s="2303"/>
      <c r="K693" s="2303"/>
    </row>
    <row r="694" spans="1:11" ht="15.75" customHeight="1">
      <c r="A694" s="2303"/>
      <c r="B694" s="2303"/>
      <c r="C694" s="2303"/>
      <c r="D694" s="2303"/>
      <c r="E694" s="2303"/>
      <c r="F694" s="2303"/>
      <c r="G694" s="2303"/>
      <c r="H694" s="2303"/>
      <c r="I694" s="2303"/>
      <c r="J694" s="2303"/>
      <c r="K694" s="2303"/>
    </row>
    <row r="695" spans="1:11" ht="15.75" customHeight="1">
      <c r="A695" s="2303"/>
      <c r="B695" s="2303"/>
      <c r="C695" s="2303"/>
      <c r="D695" s="2303"/>
      <c r="E695" s="2303"/>
      <c r="F695" s="2303"/>
      <c r="G695" s="2303"/>
      <c r="H695" s="2303"/>
      <c r="I695" s="2303"/>
      <c r="J695" s="2303"/>
      <c r="K695" s="2303"/>
    </row>
    <row r="696" spans="1:11" ht="15.75" customHeight="1">
      <c r="A696" s="2303"/>
      <c r="B696" s="2303"/>
      <c r="C696" s="2303"/>
      <c r="D696" s="2303"/>
      <c r="E696" s="2303"/>
      <c r="F696" s="2303"/>
      <c r="G696" s="2303"/>
      <c r="H696" s="2303"/>
      <c r="I696" s="2303"/>
      <c r="J696" s="2303"/>
      <c r="K696" s="2303"/>
    </row>
    <row r="697" spans="1:11" ht="15.75" customHeight="1">
      <c r="A697" s="2303"/>
      <c r="B697" s="2303"/>
      <c r="C697" s="2303"/>
      <c r="D697" s="2303"/>
      <c r="E697" s="2303"/>
      <c r="F697" s="2303"/>
      <c r="G697" s="2303"/>
      <c r="H697" s="2303"/>
      <c r="I697" s="2303"/>
      <c r="J697" s="2303"/>
      <c r="K697" s="2303"/>
    </row>
    <row r="698" spans="1:11" ht="15.75" customHeight="1">
      <c r="A698" s="2303"/>
      <c r="B698" s="2303"/>
      <c r="C698" s="2303"/>
      <c r="D698" s="2303"/>
      <c r="E698" s="2303"/>
      <c r="F698" s="2303"/>
      <c r="G698" s="2303"/>
      <c r="H698" s="2303"/>
      <c r="I698" s="2303"/>
      <c r="J698" s="2303"/>
      <c r="K698" s="2303"/>
    </row>
    <row r="699" spans="1:11" ht="15.75" customHeight="1">
      <c r="A699" s="2303"/>
      <c r="B699" s="2303"/>
      <c r="C699" s="2303"/>
      <c r="D699" s="2303"/>
      <c r="E699" s="2303"/>
      <c r="F699" s="2303"/>
      <c r="G699" s="2303"/>
      <c r="H699" s="2303"/>
      <c r="I699" s="2303"/>
      <c r="J699" s="2303"/>
      <c r="K699" s="2303"/>
    </row>
    <row r="700" spans="1:11" ht="15.75" customHeight="1">
      <c r="A700" s="2303"/>
      <c r="B700" s="2303"/>
      <c r="C700" s="2303"/>
      <c r="D700" s="2303"/>
      <c r="E700" s="2303"/>
      <c r="F700" s="2303"/>
      <c r="G700" s="2303"/>
      <c r="H700" s="2303"/>
      <c r="I700" s="2303"/>
      <c r="J700" s="2303"/>
      <c r="K700" s="2303"/>
    </row>
    <row r="701" spans="1:11" ht="15.75" customHeight="1">
      <c r="A701" s="2303"/>
      <c r="B701" s="2303"/>
      <c r="C701" s="2303"/>
      <c r="D701" s="2303"/>
      <c r="E701" s="2303"/>
      <c r="F701" s="2303"/>
      <c r="G701" s="2303"/>
      <c r="H701" s="2303"/>
      <c r="I701" s="2303"/>
      <c r="J701" s="2303"/>
      <c r="K701" s="2303"/>
    </row>
    <row r="702" spans="1:11" ht="15.75" customHeight="1">
      <c r="A702" s="2303"/>
      <c r="B702" s="2303"/>
      <c r="C702" s="2303"/>
      <c r="D702" s="2303"/>
      <c r="E702" s="2303"/>
      <c r="F702" s="2303"/>
      <c r="G702" s="2303"/>
      <c r="H702" s="2303"/>
      <c r="I702" s="2303"/>
      <c r="J702" s="2303"/>
      <c r="K702" s="2303"/>
    </row>
    <row r="703" spans="1:11" ht="15.75" customHeight="1">
      <c r="A703" s="2303"/>
      <c r="B703" s="2303"/>
      <c r="C703" s="2303"/>
      <c r="D703" s="2303"/>
      <c r="E703" s="2303"/>
      <c r="F703" s="2303"/>
      <c r="G703" s="2303"/>
      <c r="H703" s="2303"/>
      <c r="I703" s="2303"/>
      <c r="J703" s="2303"/>
      <c r="K703" s="2303"/>
    </row>
    <row r="704" spans="1:11" ht="15.75" customHeight="1">
      <c r="A704" s="2303"/>
      <c r="B704" s="2303"/>
      <c r="C704" s="2303"/>
      <c r="D704" s="2303"/>
      <c r="E704" s="2303"/>
      <c r="F704" s="2303"/>
      <c r="G704" s="2303"/>
      <c r="H704" s="2303"/>
      <c r="I704" s="2303"/>
      <c r="J704" s="2303"/>
      <c r="K704" s="2303"/>
    </row>
    <row r="705" spans="1:11" ht="15.75" customHeight="1">
      <c r="A705" s="2303"/>
      <c r="B705" s="2303"/>
      <c r="C705" s="2303"/>
      <c r="D705" s="2303"/>
      <c r="E705" s="2303"/>
      <c r="F705" s="2303"/>
      <c r="G705" s="2303"/>
      <c r="H705" s="2303"/>
      <c r="I705" s="2303"/>
      <c r="J705" s="2303"/>
      <c r="K705" s="2303"/>
    </row>
    <row r="706" spans="1:11" ht="15.75" customHeight="1">
      <c r="A706" s="2303"/>
      <c r="B706" s="2303"/>
      <c r="C706" s="2303"/>
      <c r="D706" s="2303"/>
      <c r="E706" s="2303"/>
      <c r="F706" s="2303"/>
      <c r="G706" s="2303"/>
      <c r="H706" s="2303"/>
      <c r="I706" s="2303"/>
      <c r="J706" s="2303"/>
      <c r="K706" s="2303"/>
    </row>
    <row r="707" spans="1:11" ht="15.75" customHeight="1">
      <c r="A707" s="2303"/>
      <c r="B707" s="2303"/>
      <c r="C707" s="2303"/>
      <c r="D707" s="2303"/>
      <c r="E707" s="2303"/>
      <c r="F707" s="2303"/>
      <c r="G707" s="2303"/>
      <c r="H707" s="2303"/>
      <c r="I707" s="2303"/>
      <c r="J707" s="2303"/>
      <c r="K707" s="2303"/>
    </row>
    <row r="708" spans="1:11" ht="15.75" customHeight="1">
      <c r="A708" s="2303"/>
      <c r="B708" s="2303"/>
      <c r="C708" s="2303"/>
      <c r="D708" s="2303"/>
      <c r="E708" s="2303"/>
      <c r="F708" s="2303"/>
      <c r="G708" s="2303"/>
      <c r="H708" s="2303"/>
      <c r="I708" s="2303"/>
      <c r="J708" s="2303"/>
      <c r="K708" s="2303"/>
    </row>
    <row r="709" spans="1:11" ht="15.75" customHeight="1">
      <c r="A709" s="2303"/>
      <c r="B709" s="2303"/>
      <c r="C709" s="2303"/>
      <c r="D709" s="2303"/>
      <c r="E709" s="2303"/>
      <c r="F709" s="2303"/>
      <c r="G709" s="2303"/>
      <c r="H709" s="2303"/>
      <c r="I709" s="2303"/>
      <c r="J709" s="2303"/>
      <c r="K709" s="2303"/>
    </row>
    <row r="710" spans="1:11" ht="15.75" customHeight="1">
      <c r="A710" s="2303"/>
      <c r="B710" s="2303"/>
      <c r="C710" s="2303"/>
      <c r="D710" s="2303"/>
      <c r="E710" s="2303"/>
      <c r="F710" s="2303"/>
      <c r="G710" s="2303"/>
      <c r="H710" s="2303"/>
      <c r="I710" s="2303"/>
      <c r="J710" s="2303"/>
      <c r="K710" s="2303"/>
    </row>
    <row r="711" spans="1:11" ht="15.75" customHeight="1">
      <c r="A711" s="2303"/>
      <c r="B711" s="2303"/>
      <c r="C711" s="2303"/>
      <c r="D711" s="2303"/>
      <c r="E711" s="2303"/>
      <c r="F711" s="2303"/>
      <c r="G711" s="2303"/>
      <c r="H711" s="2303"/>
      <c r="I711" s="2303"/>
      <c r="J711" s="2303"/>
      <c r="K711" s="2303"/>
    </row>
    <row r="712" spans="1:11" ht="15.75" customHeight="1">
      <c r="A712" s="2303"/>
      <c r="B712" s="2303"/>
      <c r="C712" s="2303"/>
      <c r="D712" s="2303"/>
      <c r="E712" s="2303"/>
      <c r="F712" s="2303"/>
      <c r="G712" s="2303"/>
      <c r="H712" s="2303"/>
      <c r="I712" s="2303"/>
      <c r="J712" s="2303"/>
      <c r="K712" s="2303"/>
    </row>
    <row r="713" spans="1:11" ht="15.75" customHeight="1">
      <c r="A713" s="2303"/>
      <c r="B713" s="2303"/>
      <c r="C713" s="2303"/>
      <c r="D713" s="2303"/>
      <c r="E713" s="2303"/>
      <c r="F713" s="2303"/>
      <c r="G713" s="2303"/>
      <c r="H713" s="2303"/>
      <c r="I713" s="2303"/>
      <c r="J713" s="2303"/>
      <c r="K713" s="2303"/>
    </row>
    <row r="714" spans="1:11" ht="15.75" customHeight="1">
      <c r="A714" s="2303"/>
      <c r="B714" s="2303"/>
      <c r="C714" s="2303"/>
      <c r="D714" s="2303"/>
      <c r="E714" s="2303"/>
      <c r="F714" s="2303"/>
      <c r="G714" s="2303"/>
      <c r="H714" s="2303"/>
      <c r="I714" s="2303"/>
      <c r="J714" s="2303"/>
      <c r="K714" s="2303"/>
    </row>
    <row r="715" spans="1:11" ht="15.75" customHeight="1">
      <c r="A715" s="2303"/>
      <c r="B715" s="2303"/>
      <c r="C715" s="2303"/>
      <c r="D715" s="2303"/>
      <c r="E715" s="2303"/>
      <c r="F715" s="2303"/>
      <c r="G715" s="2303"/>
      <c r="H715" s="2303"/>
      <c r="I715" s="2303"/>
      <c r="J715" s="2303"/>
      <c r="K715" s="2303"/>
    </row>
    <row r="716" spans="1:11" ht="15.75" customHeight="1">
      <c r="A716" s="2303"/>
      <c r="B716" s="2303"/>
      <c r="C716" s="2303"/>
      <c r="D716" s="2303"/>
      <c r="E716" s="2303"/>
      <c r="F716" s="2303"/>
      <c r="G716" s="2303"/>
      <c r="H716" s="2303"/>
      <c r="I716" s="2303"/>
      <c r="J716" s="2303"/>
      <c r="K716" s="2303"/>
    </row>
    <row r="717" spans="1:11" ht="15.75" customHeight="1">
      <c r="A717" s="2303"/>
      <c r="B717" s="2303"/>
      <c r="C717" s="2303"/>
      <c r="D717" s="2303"/>
      <c r="E717" s="2303"/>
      <c r="F717" s="2303"/>
      <c r="G717" s="2303"/>
      <c r="H717" s="2303"/>
      <c r="I717" s="2303"/>
      <c r="J717" s="2303"/>
      <c r="K717" s="2303"/>
    </row>
    <row r="718" spans="1:11" ht="15.75" customHeight="1">
      <c r="A718" s="2303"/>
      <c r="B718" s="2303"/>
      <c r="C718" s="2303"/>
      <c r="D718" s="2303"/>
      <c r="E718" s="2303"/>
      <c r="F718" s="2303"/>
      <c r="G718" s="2303"/>
      <c r="H718" s="2303"/>
      <c r="I718" s="2303"/>
      <c r="J718" s="2303"/>
      <c r="K718" s="2303"/>
    </row>
    <row r="719" spans="1:11" ht="15.75" customHeight="1">
      <c r="A719" s="2303"/>
      <c r="B719" s="2303"/>
      <c r="C719" s="2303"/>
      <c r="D719" s="2303"/>
      <c r="E719" s="2303"/>
      <c r="F719" s="2303"/>
      <c r="G719" s="2303"/>
      <c r="H719" s="2303"/>
      <c r="I719" s="2303"/>
      <c r="J719" s="2303"/>
      <c r="K719" s="2303"/>
    </row>
    <row r="720" spans="1:11" ht="15.75" customHeight="1">
      <c r="A720" s="2303"/>
      <c r="B720" s="2303"/>
      <c r="C720" s="2303"/>
      <c r="D720" s="2303"/>
      <c r="E720" s="2303"/>
      <c r="F720" s="2303"/>
      <c r="G720" s="2303"/>
      <c r="H720" s="2303"/>
      <c r="I720" s="2303"/>
      <c r="J720" s="2303"/>
      <c r="K720" s="2303"/>
    </row>
    <row r="721" spans="1:11" ht="15.75" customHeight="1">
      <c r="A721" s="2303"/>
      <c r="B721" s="2303"/>
      <c r="C721" s="2303"/>
      <c r="D721" s="2303"/>
      <c r="E721" s="2303"/>
      <c r="F721" s="2303"/>
      <c r="G721" s="2303"/>
      <c r="H721" s="2303"/>
      <c r="I721" s="2303"/>
      <c r="J721" s="2303"/>
      <c r="K721" s="2303"/>
    </row>
    <row r="722" spans="1:11" ht="15.75" customHeight="1">
      <c r="A722" s="2303"/>
      <c r="B722" s="2303"/>
      <c r="C722" s="2303"/>
      <c r="D722" s="2303"/>
      <c r="E722" s="2303"/>
      <c r="F722" s="2303"/>
      <c r="G722" s="2303"/>
      <c r="H722" s="2303"/>
      <c r="I722" s="2303"/>
      <c r="J722" s="2303"/>
      <c r="K722" s="2303"/>
    </row>
    <row r="723" spans="1:11" ht="15.75" customHeight="1">
      <c r="A723" s="2303"/>
      <c r="B723" s="2303"/>
      <c r="C723" s="2303"/>
      <c r="D723" s="2303"/>
      <c r="E723" s="2303"/>
      <c r="F723" s="2303"/>
      <c r="G723" s="2303"/>
      <c r="H723" s="2303"/>
      <c r="I723" s="2303"/>
      <c r="J723" s="2303"/>
      <c r="K723" s="2303"/>
    </row>
    <row r="724" spans="1:11" ht="15.75" customHeight="1">
      <c r="A724" s="2303"/>
      <c r="B724" s="2303"/>
      <c r="C724" s="2303"/>
      <c r="D724" s="2303"/>
      <c r="E724" s="2303"/>
      <c r="F724" s="2303"/>
      <c r="G724" s="2303"/>
      <c r="H724" s="2303"/>
      <c r="I724" s="2303"/>
      <c r="J724" s="2303"/>
      <c r="K724" s="2303"/>
    </row>
    <row r="725" spans="1:11" ht="15.75" customHeight="1">
      <c r="A725" s="2303"/>
      <c r="B725" s="2303"/>
      <c r="C725" s="2303"/>
      <c r="D725" s="2303"/>
      <c r="E725" s="2303"/>
      <c r="F725" s="2303"/>
      <c r="G725" s="2303"/>
      <c r="H725" s="2303"/>
      <c r="I725" s="2303"/>
      <c r="J725" s="2303"/>
      <c r="K725" s="2303"/>
    </row>
    <row r="726" spans="1:11" ht="15.75" customHeight="1">
      <c r="A726" s="2303"/>
      <c r="B726" s="2303"/>
      <c r="C726" s="2303"/>
      <c r="D726" s="2303"/>
      <c r="E726" s="2303"/>
      <c r="F726" s="2303"/>
      <c r="G726" s="2303"/>
      <c r="H726" s="2303"/>
      <c r="I726" s="2303"/>
      <c r="J726" s="2303"/>
      <c r="K726" s="2303"/>
    </row>
    <row r="727" spans="1:11" ht="15.75" customHeight="1">
      <c r="A727" s="2303"/>
      <c r="B727" s="2303"/>
      <c r="C727" s="2303"/>
      <c r="D727" s="2303"/>
      <c r="E727" s="2303"/>
      <c r="F727" s="2303"/>
      <c r="G727" s="2303"/>
      <c r="H727" s="2303"/>
      <c r="I727" s="2303"/>
      <c r="J727" s="2303"/>
      <c r="K727" s="2303"/>
    </row>
    <row r="728" spans="1:11" ht="15.75" customHeight="1">
      <c r="A728" s="2303"/>
      <c r="B728" s="2303"/>
      <c r="C728" s="2303"/>
      <c r="D728" s="2303"/>
      <c r="E728" s="2303"/>
      <c r="F728" s="2303"/>
      <c r="G728" s="2303"/>
      <c r="H728" s="2303"/>
      <c r="I728" s="2303"/>
      <c r="J728" s="2303"/>
      <c r="K728" s="2303"/>
    </row>
    <row r="729" spans="1:11" ht="15.75" customHeight="1">
      <c r="A729" s="2303"/>
      <c r="B729" s="2303"/>
      <c r="C729" s="2303"/>
      <c r="D729" s="2303"/>
      <c r="E729" s="2303"/>
      <c r="F729" s="2303"/>
      <c r="G729" s="2303"/>
      <c r="H729" s="2303"/>
      <c r="I729" s="2303"/>
      <c r="J729" s="2303"/>
      <c r="K729" s="2303"/>
    </row>
    <row r="730" spans="1:11" ht="15.75" customHeight="1">
      <c r="A730" s="2303"/>
      <c r="B730" s="2303"/>
      <c r="C730" s="2303"/>
      <c r="D730" s="2303"/>
      <c r="E730" s="2303"/>
      <c r="F730" s="2303"/>
      <c r="G730" s="2303"/>
      <c r="H730" s="2303"/>
      <c r="I730" s="2303"/>
      <c r="J730" s="2303"/>
      <c r="K730" s="2303"/>
    </row>
    <row r="731" spans="1:11" ht="15.75" customHeight="1">
      <c r="A731" s="2303"/>
      <c r="B731" s="2303"/>
      <c r="C731" s="2303"/>
      <c r="D731" s="2303"/>
      <c r="E731" s="2303"/>
      <c r="F731" s="2303"/>
      <c r="G731" s="2303"/>
      <c r="H731" s="2303"/>
      <c r="I731" s="2303"/>
      <c r="J731" s="2303"/>
      <c r="K731" s="2303"/>
    </row>
    <row r="732" spans="1:11" ht="15.75" customHeight="1">
      <c r="A732" s="2303"/>
      <c r="B732" s="2303"/>
      <c r="C732" s="2303"/>
      <c r="D732" s="2303"/>
      <c r="E732" s="2303"/>
      <c r="F732" s="2303"/>
      <c r="G732" s="2303"/>
      <c r="H732" s="2303"/>
      <c r="I732" s="2303"/>
      <c r="J732" s="2303"/>
      <c r="K732" s="2303"/>
    </row>
    <row r="733" spans="1:11" ht="15.75" customHeight="1">
      <c r="A733" s="2303"/>
      <c r="B733" s="2303"/>
      <c r="C733" s="2303"/>
      <c r="D733" s="2303"/>
      <c r="E733" s="2303"/>
      <c r="F733" s="2303"/>
      <c r="G733" s="2303"/>
      <c r="H733" s="2303"/>
      <c r="I733" s="2303"/>
      <c r="J733" s="2303"/>
      <c r="K733" s="2303"/>
    </row>
    <row r="734" spans="1:11" ht="15.75" customHeight="1">
      <c r="A734" s="2303"/>
      <c r="B734" s="2303"/>
      <c r="C734" s="2303"/>
      <c r="D734" s="2303"/>
      <c r="E734" s="2303"/>
      <c r="F734" s="2303"/>
      <c r="G734" s="2303"/>
      <c r="H734" s="2303"/>
      <c r="I734" s="2303"/>
      <c r="J734" s="2303"/>
      <c r="K734" s="2303"/>
    </row>
    <row r="735" spans="1:11" ht="15.75" customHeight="1">
      <c r="A735" s="2303"/>
      <c r="B735" s="2303"/>
      <c r="C735" s="2303"/>
      <c r="D735" s="2303"/>
      <c r="E735" s="2303"/>
      <c r="F735" s="2303"/>
      <c r="G735" s="2303"/>
      <c r="H735" s="2303"/>
      <c r="I735" s="2303"/>
      <c r="J735" s="2303"/>
      <c r="K735" s="2303"/>
    </row>
    <row r="736" spans="1:11" ht="15.75" customHeight="1">
      <c r="A736" s="2303"/>
      <c r="B736" s="2303"/>
      <c r="C736" s="2303"/>
      <c r="D736" s="2303"/>
      <c r="E736" s="2303"/>
      <c r="F736" s="2303"/>
      <c r="G736" s="2303"/>
      <c r="H736" s="2303"/>
      <c r="I736" s="2303"/>
      <c r="J736" s="2303"/>
      <c r="K736" s="2303"/>
    </row>
    <row r="737" spans="1:11" ht="15.75" customHeight="1">
      <c r="A737" s="2303"/>
      <c r="B737" s="2303"/>
      <c r="C737" s="2303"/>
      <c r="D737" s="2303"/>
      <c r="E737" s="2303"/>
      <c r="F737" s="2303"/>
      <c r="G737" s="2303"/>
      <c r="H737" s="2303"/>
      <c r="I737" s="2303"/>
      <c r="J737" s="2303"/>
      <c r="K737" s="2303"/>
    </row>
    <row r="738" spans="1:11" ht="15.75" customHeight="1">
      <c r="A738" s="2303"/>
      <c r="B738" s="2303"/>
      <c r="C738" s="2303"/>
      <c r="D738" s="2303"/>
      <c r="E738" s="2303"/>
      <c r="F738" s="2303"/>
      <c r="G738" s="2303"/>
      <c r="H738" s="2303"/>
      <c r="I738" s="2303"/>
      <c r="J738" s="2303"/>
      <c r="K738" s="2303"/>
    </row>
    <row r="739" spans="1:11" ht="15.75" customHeight="1">
      <c r="A739" s="2303"/>
      <c r="B739" s="2303"/>
      <c r="C739" s="2303"/>
      <c r="D739" s="2303"/>
      <c r="E739" s="2303"/>
      <c r="F739" s="2303"/>
      <c r="G739" s="2303"/>
      <c r="H739" s="2303"/>
      <c r="I739" s="2303"/>
      <c r="J739" s="2303"/>
      <c r="K739" s="2303"/>
    </row>
    <row r="740" spans="1:11" ht="15.75" customHeight="1">
      <c r="A740" s="2303"/>
      <c r="B740" s="2303"/>
      <c r="C740" s="2303"/>
      <c r="D740" s="2303"/>
      <c r="E740" s="2303"/>
      <c r="F740" s="2303"/>
      <c r="G740" s="2303"/>
      <c r="H740" s="2303"/>
      <c r="I740" s="2303"/>
      <c r="J740" s="2303"/>
      <c r="K740" s="2303"/>
    </row>
    <row r="741" spans="1:11" ht="15.75" customHeight="1">
      <c r="A741" s="2303"/>
      <c r="B741" s="2303"/>
      <c r="C741" s="2303"/>
      <c r="D741" s="2303"/>
      <c r="E741" s="2303"/>
      <c r="F741" s="2303"/>
      <c r="G741" s="2303"/>
      <c r="H741" s="2303"/>
      <c r="I741" s="2303"/>
      <c r="J741" s="2303"/>
      <c r="K741" s="2303"/>
    </row>
    <row r="742" spans="1:11" ht="15.75" customHeight="1">
      <c r="A742" s="2303"/>
      <c r="B742" s="2303"/>
      <c r="C742" s="2303"/>
      <c r="D742" s="2303"/>
      <c r="E742" s="2303"/>
      <c r="F742" s="2303"/>
      <c r="G742" s="2303"/>
      <c r="H742" s="2303"/>
      <c r="I742" s="2303"/>
      <c r="J742" s="2303"/>
      <c r="K742" s="2303"/>
    </row>
    <row r="743" spans="1:11" ht="15.75" customHeight="1">
      <c r="A743" s="2303"/>
      <c r="B743" s="2303"/>
      <c r="C743" s="2303"/>
      <c r="D743" s="2303"/>
      <c r="E743" s="2303"/>
      <c r="F743" s="2303"/>
      <c r="G743" s="2303"/>
      <c r="H743" s="2303"/>
      <c r="I743" s="2303"/>
      <c r="J743" s="2303"/>
      <c r="K743" s="2303"/>
    </row>
    <row r="744" spans="1:11" ht="15.75" customHeight="1">
      <c r="A744" s="2303"/>
      <c r="B744" s="2303"/>
      <c r="C744" s="2303"/>
      <c r="D744" s="2303"/>
      <c r="E744" s="2303"/>
      <c r="F744" s="2303"/>
      <c r="G744" s="2303"/>
      <c r="H744" s="2303"/>
      <c r="I744" s="2303"/>
      <c r="J744" s="2303"/>
      <c r="K744" s="2303"/>
    </row>
    <row r="745" spans="1:11" ht="15.75" customHeight="1">
      <c r="A745" s="2303"/>
      <c r="B745" s="2303"/>
      <c r="C745" s="2303"/>
      <c r="D745" s="2303"/>
      <c r="E745" s="2303"/>
      <c r="F745" s="2303"/>
      <c r="G745" s="2303"/>
      <c r="H745" s="2303"/>
      <c r="I745" s="2303"/>
      <c r="J745" s="2303"/>
      <c r="K745" s="2303"/>
    </row>
    <row r="746" spans="1:11" ht="15.75" customHeight="1">
      <c r="A746" s="2303"/>
      <c r="B746" s="2303"/>
      <c r="C746" s="2303"/>
      <c r="D746" s="2303"/>
      <c r="E746" s="2303"/>
      <c r="F746" s="2303"/>
      <c r="G746" s="2303"/>
      <c r="H746" s="2303"/>
      <c r="I746" s="2303"/>
      <c r="J746" s="2303"/>
      <c r="K746" s="2303"/>
    </row>
    <row r="747" spans="1:11" ht="15.75" customHeight="1">
      <c r="A747" s="2303"/>
      <c r="B747" s="2303"/>
      <c r="C747" s="2303"/>
      <c r="D747" s="2303"/>
      <c r="E747" s="2303"/>
      <c r="F747" s="2303"/>
      <c r="G747" s="2303"/>
      <c r="H747" s="2303"/>
      <c r="I747" s="2303"/>
      <c r="J747" s="2303"/>
      <c r="K747" s="2303"/>
    </row>
    <row r="748" spans="1:11" ht="15.75" customHeight="1">
      <c r="A748" s="2303"/>
      <c r="B748" s="2303"/>
      <c r="C748" s="2303"/>
      <c r="D748" s="2303"/>
      <c r="E748" s="2303"/>
      <c r="F748" s="2303"/>
      <c r="G748" s="2303"/>
      <c r="H748" s="2303"/>
      <c r="I748" s="2303"/>
      <c r="J748" s="2303"/>
      <c r="K748" s="2303"/>
    </row>
    <row r="749" spans="1:11" ht="15.75" customHeight="1">
      <c r="A749" s="2303"/>
      <c r="B749" s="2303"/>
      <c r="C749" s="2303"/>
      <c r="D749" s="2303"/>
      <c r="E749" s="2303"/>
      <c r="F749" s="2303"/>
      <c r="G749" s="2303"/>
      <c r="H749" s="2303"/>
      <c r="I749" s="2303"/>
      <c r="J749" s="2303"/>
      <c r="K749" s="2303"/>
    </row>
    <row r="750" spans="1:11" ht="15.75" customHeight="1">
      <c r="A750" s="2303"/>
      <c r="B750" s="2303"/>
      <c r="C750" s="2303"/>
      <c r="D750" s="2303"/>
      <c r="E750" s="2303"/>
      <c r="F750" s="2303"/>
      <c r="G750" s="2303"/>
      <c r="H750" s="2303"/>
      <c r="I750" s="2303"/>
      <c r="J750" s="2303"/>
      <c r="K750" s="2303"/>
    </row>
    <row r="751" spans="1:11" ht="15.75" customHeight="1">
      <c r="A751" s="2303"/>
      <c r="B751" s="2303"/>
      <c r="C751" s="2303"/>
      <c r="D751" s="2303"/>
      <c r="E751" s="2303"/>
      <c r="F751" s="2303"/>
      <c r="G751" s="2303"/>
      <c r="H751" s="2303"/>
      <c r="I751" s="2303"/>
      <c r="J751" s="2303"/>
      <c r="K751" s="2303"/>
    </row>
    <row r="752" spans="1:11" ht="15.75" customHeight="1">
      <c r="A752" s="2303"/>
      <c r="B752" s="2303"/>
      <c r="C752" s="2303"/>
      <c r="D752" s="2303"/>
      <c r="E752" s="2303"/>
      <c r="F752" s="2303"/>
      <c r="G752" s="2303"/>
      <c r="H752" s="2303"/>
      <c r="I752" s="2303"/>
      <c r="J752" s="2303"/>
      <c r="K752" s="2303"/>
    </row>
    <row r="753" spans="1:11" ht="15.75" customHeight="1">
      <c r="A753" s="2303"/>
      <c r="B753" s="2303"/>
      <c r="C753" s="2303"/>
      <c r="D753" s="2303"/>
      <c r="E753" s="2303"/>
      <c r="F753" s="2303"/>
      <c r="G753" s="2303"/>
      <c r="H753" s="2303"/>
      <c r="I753" s="2303"/>
      <c r="J753" s="2303"/>
      <c r="K753" s="2303"/>
    </row>
    <row r="754" spans="1:11" ht="15.75" customHeight="1">
      <c r="A754" s="2303"/>
      <c r="B754" s="2303"/>
      <c r="C754" s="2303"/>
      <c r="D754" s="2303"/>
      <c r="E754" s="2303"/>
      <c r="F754" s="2303"/>
      <c r="G754" s="2303"/>
      <c r="H754" s="2303"/>
      <c r="I754" s="2303"/>
      <c r="J754" s="2303"/>
      <c r="K754" s="2303"/>
    </row>
    <row r="755" spans="1:11" ht="15.75" customHeight="1">
      <c r="A755" s="2303"/>
      <c r="B755" s="2303"/>
      <c r="C755" s="2303"/>
      <c r="D755" s="2303"/>
      <c r="E755" s="2303"/>
      <c r="F755" s="2303"/>
      <c r="G755" s="2303"/>
      <c r="H755" s="2303"/>
      <c r="I755" s="2303"/>
      <c r="J755" s="2303"/>
      <c r="K755" s="2303"/>
    </row>
    <row r="756" spans="1:11" ht="15.75" customHeight="1">
      <c r="A756" s="2303"/>
      <c r="B756" s="2303"/>
      <c r="C756" s="2303"/>
      <c r="D756" s="2303"/>
      <c r="E756" s="2303"/>
      <c r="F756" s="2303"/>
      <c r="G756" s="2303"/>
      <c r="H756" s="2303"/>
      <c r="I756" s="2303"/>
      <c r="J756" s="2303"/>
      <c r="K756" s="2303"/>
    </row>
    <row r="757" spans="1:11" ht="15.75" customHeight="1">
      <c r="A757" s="2303"/>
      <c r="B757" s="2303"/>
      <c r="C757" s="2303"/>
      <c r="D757" s="2303"/>
      <c r="E757" s="2303"/>
      <c r="F757" s="2303"/>
      <c r="G757" s="2303"/>
      <c r="H757" s="2303"/>
      <c r="I757" s="2303"/>
      <c r="J757" s="2303"/>
      <c r="K757" s="2303"/>
    </row>
    <row r="758" spans="1:11" ht="15.75" customHeight="1">
      <c r="A758" s="2303"/>
      <c r="B758" s="2303"/>
      <c r="C758" s="2303"/>
      <c r="D758" s="2303"/>
      <c r="E758" s="2303"/>
      <c r="F758" s="2303"/>
      <c r="G758" s="2303"/>
      <c r="H758" s="2303"/>
      <c r="I758" s="2303"/>
      <c r="J758" s="2303"/>
      <c r="K758" s="2303"/>
    </row>
    <row r="759" spans="1:11" ht="15.75" customHeight="1">
      <c r="A759" s="2303"/>
      <c r="B759" s="2303"/>
      <c r="C759" s="2303"/>
      <c r="D759" s="2303"/>
      <c r="E759" s="2303"/>
      <c r="F759" s="2303"/>
      <c r="G759" s="2303"/>
      <c r="H759" s="2303"/>
      <c r="I759" s="2303"/>
      <c r="J759" s="2303"/>
      <c r="K759" s="2303"/>
    </row>
    <row r="760" spans="1:11" ht="15.75" customHeight="1">
      <c r="A760" s="2303"/>
      <c r="B760" s="2303"/>
      <c r="C760" s="2303"/>
      <c r="D760" s="2303"/>
      <c r="E760" s="2303"/>
      <c r="F760" s="2303"/>
      <c r="G760" s="2303"/>
      <c r="H760" s="2303"/>
      <c r="I760" s="2303"/>
      <c r="J760" s="2303"/>
      <c r="K760" s="2303"/>
    </row>
    <row r="761" spans="1:11" ht="15.75" customHeight="1">
      <c r="A761" s="2303"/>
      <c r="B761" s="2303"/>
      <c r="C761" s="2303"/>
      <c r="D761" s="2303"/>
      <c r="E761" s="2303"/>
      <c r="F761" s="2303"/>
      <c r="G761" s="2303"/>
      <c r="H761" s="2303"/>
      <c r="I761" s="2303"/>
      <c r="J761" s="2303"/>
      <c r="K761" s="2303"/>
    </row>
    <row r="762" spans="1:11" ht="15.75" customHeight="1">
      <c r="A762" s="2303"/>
      <c r="B762" s="2303"/>
      <c r="C762" s="2303"/>
      <c r="D762" s="2303"/>
      <c r="E762" s="2303"/>
      <c r="F762" s="2303"/>
      <c r="G762" s="2303"/>
      <c r="H762" s="2303"/>
      <c r="I762" s="2303"/>
      <c r="J762" s="2303"/>
      <c r="K762" s="2303"/>
    </row>
    <row r="763" spans="1:11" ht="15.75" customHeight="1">
      <c r="A763" s="2303"/>
      <c r="B763" s="2303"/>
      <c r="C763" s="2303"/>
      <c r="D763" s="2303"/>
      <c r="E763" s="2303"/>
      <c r="F763" s="2303"/>
      <c r="G763" s="2303"/>
      <c r="H763" s="2303"/>
      <c r="I763" s="2303"/>
      <c r="J763" s="2303"/>
      <c r="K763" s="2303"/>
    </row>
    <row r="764" spans="1:11" ht="15.75" customHeight="1">
      <c r="A764" s="2303"/>
      <c r="B764" s="2303"/>
      <c r="C764" s="2303"/>
      <c r="D764" s="2303"/>
      <c r="E764" s="2303"/>
      <c r="F764" s="2303"/>
      <c r="G764" s="2303"/>
      <c r="H764" s="2303"/>
      <c r="I764" s="2303"/>
      <c r="J764" s="2303"/>
      <c r="K764" s="2303"/>
    </row>
    <row r="765" spans="1:11" ht="15.75" customHeight="1">
      <c r="A765" s="2303"/>
      <c r="B765" s="2303"/>
      <c r="C765" s="2303"/>
      <c r="D765" s="2303"/>
      <c r="E765" s="2303"/>
      <c r="F765" s="2303"/>
      <c r="G765" s="2303"/>
      <c r="H765" s="2303"/>
      <c r="I765" s="2303"/>
      <c r="J765" s="2303"/>
      <c r="K765" s="2303"/>
    </row>
    <row r="766" spans="1:11" ht="15.75" customHeight="1">
      <c r="A766" s="2303"/>
      <c r="B766" s="2303"/>
      <c r="C766" s="2303"/>
      <c r="D766" s="2303"/>
      <c r="E766" s="2303"/>
      <c r="F766" s="2303"/>
      <c r="G766" s="2303"/>
      <c r="H766" s="2303"/>
      <c r="I766" s="2303"/>
      <c r="J766" s="2303"/>
      <c r="K766" s="2303"/>
    </row>
    <row r="767" spans="1:11" ht="15.75" customHeight="1">
      <c r="A767" s="2303"/>
      <c r="B767" s="2303"/>
      <c r="C767" s="2303"/>
      <c r="D767" s="2303"/>
      <c r="E767" s="2303"/>
      <c r="F767" s="2303"/>
      <c r="G767" s="2303"/>
      <c r="H767" s="2303"/>
      <c r="I767" s="2303"/>
      <c r="J767" s="2303"/>
      <c r="K767" s="2303"/>
    </row>
    <row r="768" spans="1:11" ht="15.75" customHeight="1">
      <c r="A768" s="2303"/>
      <c r="B768" s="2303"/>
      <c r="C768" s="2303"/>
      <c r="D768" s="2303"/>
      <c r="E768" s="2303"/>
      <c r="F768" s="2303"/>
      <c r="G768" s="2303"/>
      <c r="H768" s="2303"/>
      <c r="I768" s="2303"/>
      <c r="J768" s="2303"/>
      <c r="K768" s="2303"/>
    </row>
    <row r="769" spans="1:11" ht="15.75" customHeight="1">
      <c r="A769" s="2303"/>
      <c r="B769" s="2303"/>
      <c r="C769" s="2303"/>
      <c r="D769" s="2303"/>
      <c r="E769" s="2303"/>
      <c r="F769" s="2303"/>
      <c r="G769" s="2303"/>
      <c r="H769" s="2303"/>
      <c r="I769" s="2303"/>
      <c r="J769" s="2303"/>
      <c r="K769" s="2303"/>
    </row>
    <row r="770" spans="1:11" ht="15.75" customHeight="1">
      <c r="A770" s="2303"/>
      <c r="B770" s="2303"/>
      <c r="C770" s="2303"/>
      <c r="D770" s="2303"/>
      <c r="E770" s="2303"/>
      <c r="F770" s="2303"/>
      <c r="G770" s="2303"/>
      <c r="H770" s="2303"/>
      <c r="I770" s="2303"/>
      <c r="J770" s="2303"/>
      <c r="K770" s="2303"/>
    </row>
    <row r="771" spans="1:11" ht="15.75" customHeight="1">
      <c r="A771" s="2303"/>
      <c r="B771" s="2303"/>
      <c r="C771" s="2303"/>
      <c r="D771" s="2303"/>
      <c r="E771" s="2303"/>
      <c r="F771" s="2303"/>
      <c r="G771" s="2303"/>
      <c r="H771" s="2303"/>
      <c r="I771" s="2303"/>
      <c r="J771" s="2303"/>
      <c r="K771" s="2303"/>
    </row>
    <row r="772" spans="1:11" ht="15.75" customHeight="1">
      <c r="A772" s="2303"/>
      <c r="B772" s="2303"/>
      <c r="C772" s="2303"/>
      <c r="D772" s="2303"/>
      <c r="E772" s="2303"/>
      <c r="F772" s="2303"/>
      <c r="G772" s="2303"/>
      <c r="H772" s="2303"/>
      <c r="I772" s="2303"/>
      <c r="J772" s="2303"/>
      <c r="K772" s="2303"/>
    </row>
    <row r="773" spans="1:11" ht="15.75" customHeight="1">
      <c r="A773" s="2303"/>
      <c r="B773" s="2303"/>
      <c r="C773" s="2303"/>
      <c r="D773" s="2303"/>
      <c r="E773" s="2303"/>
      <c r="F773" s="2303"/>
      <c r="G773" s="2303"/>
      <c r="H773" s="2303"/>
      <c r="I773" s="2303"/>
      <c r="J773" s="2303"/>
      <c r="K773" s="2303"/>
    </row>
    <row r="774" spans="1:11" ht="15.75" customHeight="1">
      <c r="A774" s="2303"/>
      <c r="B774" s="2303"/>
      <c r="C774" s="2303"/>
      <c r="D774" s="2303"/>
      <c r="E774" s="2303"/>
      <c r="F774" s="2303"/>
      <c r="G774" s="2303"/>
      <c r="H774" s="2303"/>
      <c r="I774" s="2303"/>
      <c r="J774" s="2303"/>
      <c r="K774" s="2303"/>
    </row>
    <row r="775" spans="1:11" ht="15.75" customHeight="1">
      <c r="A775" s="2303"/>
      <c r="B775" s="2303"/>
      <c r="C775" s="2303"/>
      <c r="D775" s="2303"/>
      <c r="E775" s="2303"/>
      <c r="F775" s="2303"/>
      <c r="G775" s="2303"/>
      <c r="H775" s="2303"/>
      <c r="I775" s="2303"/>
      <c r="J775" s="2303"/>
      <c r="K775" s="2303"/>
    </row>
    <row r="776" spans="1:11" ht="15.75" customHeight="1">
      <c r="A776" s="2303"/>
      <c r="B776" s="2303"/>
      <c r="C776" s="2303"/>
      <c r="D776" s="2303"/>
      <c r="E776" s="2303"/>
      <c r="F776" s="2303"/>
      <c r="G776" s="2303"/>
      <c r="H776" s="2303"/>
      <c r="I776" s="2303"/>
      <c r="J776" s="2303"/>
      <c r="K776" s="2303"/>
    </row>
    <row r="777" spans="1:11" ht="15.75" customHeight="1">
      <c r="A777" s="2303"/>
      <c r="B777" s="2303"/>
      <c r="C777" s="2303"/>
      <c r="D777" s="2303"/>
      <c r="E777" s="2303"/>
      <c r="F777" s="2303"/>
      <c r="G777" s="2303"/>
      <c r="H777" s="2303"/>
      <c r="I777" s="2303"/>
      <c r="J777" s="2303"/>
      <c r="K777" s="2303"/>
    </row>
    <row r="778" spans="1:11" ht="15.75" customHeight="1">
      <c r="A778" s="2303"/>
      <c r="B778" s="2303"/>
      <c r="C778" s="2303"/>
      <c r="D778" s="2303"/>
      <c r="E778" s="2303"/>
      <c r="F778" s="2303"/>
      <c r="G778" s="2303"/>
      <c r="H778" s="2303"/>
      <c r="I778" s="2303"/>
      <c r="J778" s="2303"/>
      <c r="K778" s="2303"/>
    </row>
    <row r="779" spans="1:11" ht="15.75" customHeight="1">
      <c r="A779" s="2303"/>
      <c r="B779" s="2303"/>
      <c r="C779" s="2303"/>
      <c r="D779" s="2303"/>
      <c r="E779" s="2303"/>
      <c r="F779" s="2303"/>
      <c r="G779" s="2303"/>
      <c r="H779" s="2303"/>
      <c r="I779" s="2303"/>
      <c r="J779" s="2303"/>
      <c r="K779" s="2303"/>
    </row>
    <row r="780" spans="1:11" ht="15.75" customHeight="1">
      <c r="A780" s="2303"/>
      <c r="B780" s="2303"/>
      <c r="C780" s="2303"/>
      <c r="D780" s="2303"/>
      <c r="E780" s="2303"/>
      <c r="F780" s="2303"/>
      <c r="G780" s="2303"/>
      <c r="H780" s="2303"/>
      <c r="I780" s="2303"/>
      <c r="J780" s="2303"/>
      <c r="K780" s="2303"/>
    </row>
    <row r="781" spans="1:11" ht="15.75" customHeight="1">
      <c r="A781" s="2303"/>
      <c r="B781" s="2303"/>
      <c r="C781" s="2303"/>
      <c r="D781" s="2303"/>
      <c r="E781" s="2303"/>
      <c r="F781" s="2303"/>
      <c r="G781" s="2303"/>
      <c r="H781" s="2303"/>
      <c r="I781" s="2303"/>
      <c r="J781" s="2303"/>
      <c r="K781" s="2303"/>
    </row>
    <row r="782" spans="1:11" ht="15.75" customHeight="1">
      <c r="A782" s="2303"/>
      <c r="B782" s="2303"/>
      <c r="C782" s="2303"/>
      <c r="D782" s="2303"/>
      <c r="E782" s="2303"/>
      <c r="F782" s="2303"/>
      <c r="G782" s="2303"/>
      <c r="H782" s="2303"/>
      <c r="I782" s="2303"/>
      <c r="J782" s="2303"/>
      <c r="K782" s="2303"/>
    </row>
    <row r="783" spans="1:11" ht="15.75" customHeight="1">
      <c r="A783" s="2303"/>
      <c r="B783" s="2303"/>
      <c r="C783" s="2303"/>
      <c r="D783" s="2303"/>
      <c r="E783" s="2303"/>
      <c r="F783" s="2303"/>
      <c r="G783" s="2303"/>
      <c r="H783" s="2303"/>
      <c r="I783" s="2303"/>
      <c r="J783" s="2303"/>
      <c r="K783" s="2303"/>
    </row>
    <row r="784" spans="1:11" ht="15.75" customHeight="1">
      <c r="A784" s="2303"/>
      <c r="B784" s="2303"/>
      <c r="C784" s="2303"/>
      <c r="D784" s="2303"/>
      <c r="E784" s="2303"/>
      <c r="F784" s="2303"/>
      <c r="G784" s="2303"/>
      <c r="H784" s="2303"/>
      <c r="I784" s="2303"/>
      <c r="J784" s="2303"/>
      <c r="K784" s="2303"/>
    </row>
    <row r="785" spans="1:11" ht="15.75" customHeight="1">
      <c r="A785" s="2303"/>
      <c r="B785" s="2303"/>
      <c r="C785" s="2303"/>
      <c r="D785" s="2303"/>
      <c r="E785" s="2303"/>
      <c r="F785" s="2303"/>
      <c r="G785" s="2303"/>
      <c r="H785" s="2303"/>
      <c r="I785" s="2303"/>
      <c r="J785" s="2303"/>
      <c r="K785" s="2303"/>
    </row>
    <row r="786" spans="1:11" ht="15.75" customHeight="1">
      <c r="A786" s="2303"/>
      <c r="B786" s="2303"/>
      <c r="C786" s="2303"/>
      <c r="D786" s="2303"/>
      <c r="E786" s="2303"/>
      <c r="F786" s="2303"/>
      <c r="G786" s="2303"/>
      <c r="H786" s="2303"/>
      <c r="I786" s="2303"/>
      <c r="J786" s="2303"/>
      <c r="K786" s="2303"/>
    </row>
    <row r="787" spans="1:11" ht="15.75" customHeight="1">
      <c r="A787" s="2303"/>
      <c r="B787" s="2303"/>
      <c r="C787" s="2303"/>
      <c r="D787" s="2303"/>
      <c r="E787" s="2303"/>
      <c r="F787" s="2303"/>
      <c r="G787" s="2303"/>
      <c r="H787" s="2303"/>
      <c r="I787" s="2303"/>
      <c r="J787" s="2303"/>
      <c r="K787" s="2303"/>
    </row>
    <row r="788" spans="1:11" ht="15.75" customHeight="1">
      <c r="A788" s="2303"/>
      <c r="B788" s="2303"/>
      <c r="C788" s="2303"/>
      <c r="D788" s="2303"/>
      <c r="E788" s="2303"/>
      <c r="F788" s="2303"/>
      <c r="G788" s="2303"/>
      <c r="H788" s="2303"/>
      <c r="I788" s="2303"/>
      <c r="J788" s="2303"/>
      <c r="K788" s="2303"/>
    </row>
    <row r="789" spans="1:11" ht="15.75" customHeight="1">
      <c r="A789" s="2303"/>
      <c r="B789" s="2303"/>
      <c r="C789" s="2303"/>
      <c r="D789" s="2303"/>
      <c r="E789" s="2303"/>
      <c r="F789" s="2303"/>
      <c r="G789" s="2303"/>
      <c r="H789" s="2303"/>
      <c r="I789" s="2303"/>
      <c r="J789" s="2303"/>
      <c r="K789" s="2303"/>
    </row>
    <row r="790" spans="1:11" ht="15.75" customHeight="1">
      <c r="A790" s="2303"/>
      <c r="B790" s="2303"/>
      <c r="C790" s="2303"/>
      <c r="D790" s="2303"/>
      <c r="E790" s="2303"/>
      <c r="F790" s="2303"/>
      <c r="G790" s="2303"/>
      <c r="H790" s="2303"/>
      <c r="I790" s="2303"/>
      <c r="J790" s="2303"/>
      <c r="K790" s="2303"/>
    </row>
    <row r="791" spans="1:11" ht="15.75" customHeight="1">
      <c r="A791" s="2303"/>
      <c r="B791" s="2303"/>
      <c r="C791" s="2303"/>
      <c r="D791" s="2303"/>
      <c r="E791" s="2303"/>
      <c r="F791" s="2303"/>
      <c r="G791" s="2303"/>
      <c r="H791" s="2303"/>
      <c r="I791" s="2303"/>
      <c r="J791" s="2303"/>
      <c r="K791" s="2303"/>
    </row>
    <row r="792" spans="1:11" ht="15.75" customHeight="1">
      <c r="A792" s="2303"/>
      <c r="B792" s="2303"/>
      <c r="C792" s="2303"/>
      <c r="D792" s="2303"/>
      <c r="E792" s="2303"/>
      <c r="F792" s="2303"/>
      <c r="G792" s="2303"/>
      <c r="H792" s="2303"/>
      <c r="I792" s="2303"/>
      <c r="J792" s="2303"/>
      <c r="K792" s="2303"/>
    </row>
    <row r="793" spans="1:11" ht="15.75" customHeight="1">
      <c r="A793" s="2303"/>
      <c r="B793" s="2303"/>
      <c r="C793" s="2303"/>
      <c r="D793" s="2303"/>
      <c r="E793" s="2303"/>
      <c r="F793" s="2303"/>
      <c r="G793" s="2303"/>
      <c r="H793" s="2303"/>
      <c r="I793" s="2303"/>
      <c r="J793" s="2303"/>
      <c r="K793" s="2303"/>
    </row>
    <row r="794" spans="1:11" ht="15.75" customHeight="1">
      <c r="A794" s="2303"/>
      <c r="B794" s="2303"/>
      <c r="C794" s="2303"/>
      <c r="D794" s="2303"/>
      <c r="E794" s="2303"/>
      <c r="F794" s="2303"/>
      <c r="G794" s="2303"/>
      <c r="H794" s="2303"/>
      <c r="I794" s="2303"/>
      <c r="J794" s="2303"/>
      <c r="K794" s="2303"/>
    </row>
    <row r="795" spans="1:11" ht="15.75" customHeight="1">
      <c r="A795" s="2303"/>
      <c r="B795" s="2303"/>
      <c r="C795" s="2303"/>
      <c r="D795" s="2303"/>
      <c r="E795" s="2303"/>
      <c r="F795" s="2303"/>
      <c r="G795" s="2303"/>
      <c r="H795" s="2303"/>
      <c r="I795" s="2303"/>
      <c r="J795" s="2303"/>
      <c r="K795" s="2303"/>
    </row>
    <row r="796" spans="1:11" ht="15.75" customHeight="1">
      <c r="A796" s="2303"/>
      <c r="B796" s="2303"/>
      <c r="C796" s="2303"/>
      <c r="D796" s="2303"/>
      <c r="E796" s="2303"/>
      <c r="F796" s="2303"/>
      <c r="G796" s="2303"/>
      <c r="H796" s="2303"/>
      <c r="I796" s="2303"/>
      <c r="J796" s="2303"/>
      <c r="K796" s="2303"/>
    </row>
    <row r="797" spans="1:11" ht="15.75" customHeight="1">
      <c r="A797" s="2303"/>
      <c r="B797" s="2303"/>
      <c r="C797" s="2303"/>
      <c r="D797" s="2303"/>
      <c r="E797" s="2303"/>
      <c r="F797" s="2303"/>
      <c r="G797" s="2303"/>
      <c r="H797" s="2303"/>
      <c r="I797" s="2303"/>
      <c r="J797" s="2303"/>
      <c r="K797" s="2303"/>
    </row>
    <row r="798" spans="1:11" ht="15.75" customHeight="1">
      <c r="A798" s="2303"/>
      <c r="B798" s="2303"/>
      <c r="C798" s="2303"/>
      <c r="D798" s="2303"/>
      <c r="E798" s="2303"/>
      <c r="F798" s="2303"/>
      <c r="G798" s="2303"/>
      <c r="H798" s="2303"/>
      <c r="I798" s="2303"/>
      <c r="J798" s="2303"/>
      <c r="K798" s="2303"/>
    </row>
    <row r="799" spans="1:11" ht="15.75" customHeight="1">
      <c r="A799" s="2303"/>
      <c r="B799" s="2303"/>
      <c r="C799" s="2303"/>
      <c r="D799" s="2303"/>
      <c r="E799" s="2303"/>
      <c r="F799" s="2303"/>
      <c r="G799" s="2303"/>
      <c r="H799" s="2303"/>
      <c r="I799" s="2303"/>
      <c r="J799" s="2303"/>
      <c r="K799" s="2303"/>
    </row>
    <row r="800" spans="1:11" ht="15.75" customHeight="1">
      <c r="A800" s="2303"/>
      <c r="B800" s="2303"/>
      <c r="C800" s="2303"/>
      <c r="D800" s="2303"/>
      <c r="E800" s="2303"/>
      <c r="F800" s="2303"/>
      <c r="G800" s="2303"/>
      <c r="H800" s="2303"/>
      <c r="I800" s="2303"/>
      <c r="J800" s="2303"/>
      <c r="K800" s="2303"/>
    </row>
    <row r="801" spans="1:11" ht="15.75" customHeight="1">
      <c r="A801" s="2303"/>
      <c r="B801" s="2303"/>
      <c r="C801" s="2303"/>
      <c r="D801" s="2303"/>
      <c r="E801" s="2303"/>
      <c r="F801" s="2303"/>
      <c r="G801" s="2303"/>
      <c r="H801" s="2303"/>
      <c r="I801" s="2303"/>
      <c r="J801" s="2303"/>
      <c r="K801" s="2303"/>
    </row>
    <row r="802" spans="1:11" ht="15.75" customHeight="1">
      <c r="A802" s="2303"/>
      <c r="B802" s="2303"/>
      <c r="C802" s="2303"/>
      <c r="D802" s="2303"/>
      <c r="E802" s="2303"/>
      <c r="F802" s="2303"/>
      <c r="G802" s="2303"/>
      <c r="H802" s="2303"/>
      <c r="I802" s="2303"/>
      <c r="J802" s="2303"/>
      <c r="K802" s="2303"/>
    </row>
    <row r="803" spans="1:11" ht="15.75" customHeight="1">
      <c r="A803" s="2303"/>
      <c r="B803" s="2303"/>
      <c r="C803" s="2303"/>
      <c r="D803" s="2303"/>
      <c r="E803" s="2303"/>
      <c r="F803" s="2303"/>
      <c r="G803" s="2303"/>
      <c r="H803" s="2303"/>
      <c r="I803" s="2303"/>
      <c r="J803" s="2303"/>
      <c r="K803" s="2303"/>
    </row>
    <row r="804" spans="1:11" ht="15.75" customHeight="1">
      <c r="A804" s="2303"/>
      <c r="B804" s="2303"/>
      <c r="C804" s="2303"/>
      <c r="D804" s="2303"/>
      <c r="E804" s="2303"/>
      <c r="F804" s="2303"/>
      <c r="G804" s="2303"/>
      <c r="H804" s="2303"/>
      <c r="I804" s="2303"/>
      <c r="J804" s="2303"/>
      <c r="K804" s="2303"/>
    </row>
    <row r="805" spans="1:11" ht="15.75" customHeight="1">
      <c r="A805" s="2303"/>
      <c r="B805" s="2303"/>
      <c r="C805" s="2303"/>
      <c r="D805" s="2303"/>
      <c r="E805" s="2303"/>
      <c r="F805" s="2303"/>
      <c r="G805" s="2303"/>
      <c r="H805" s="2303"/>
      <c r="I805" s="2303"/>
      <c r="J805" s="2303"/>
      <c r="K805" s="2303"/>
    </row>
    <row r="806" spans="1:11" ht="15.75" customHeight="1">
      <c r="A806" s="2303"/>
      <c r="B806" s="2303"/>
      <c r="C806" s="2303"/>
      <c r="D806" s="2303"/>
      <c r="E806" s="2303"/>
      <c r="F806" s="2303"/>
      <c r="G806" s="2303"/>
      <c r="H806" s="2303"/>
      <c r="I806" s="2303"/>
      <c r="J806" s="2303"/>
      <c r="K806" s="2303"/>
    </row>
    <row r="807" spans="1:11" ht="15.75" customHeight="1">
      <c r="A807" s="2303"/>
      <c r="B807" s="2303"/>
      <c r="C807" s="2303"/>
      <c r="D807" s="2303"/>
      <c r="E807" s="2303"/>
      <c r="F807" s="2303"/>
      <c r="G807" s="2303"/>
      <c r="H807" s="2303"/>
      <c r="I807" s="2303"/>
      <c r="J807" s="2303"/>
      <c r="K807" s="2303"/>
    </row>
    <row r="808" spans="1:11" ht="15.75" customHeight="1">
      <c r="A808" s="2303"/>
      <c r="B808" s="2303"/>
      <c r="C808" s="2303"/>
      <c r="D808" s="2303"/>
      <c r="E808" s="2303"/>
      <c r="F808" s="2303"/>
      <c r="G808" s="2303"/>
      <c r="H808" s="2303"/>
      <c r="I808" s="2303"/>
      <c r="J808" s="2303"/>
      <c r="K808" s="2303"/>
    </row>
    <row r="809" spans="1:11" ht="15.75" customHeight="1">
      <c r="A809" s="2303"/>
      <c r="B809" s="2303"/>
      <c r="C809" s="2303"/>
      <c r="D809" s="2303"/>
      <c r="E809" s="2303"/>
      <c r="F809" s="2303"/>
      <c r="G809" s="2303"/>
      <c r="H809" s="2303"/>
      <c r="I809" s="2303"/>
      <c r="J809" s="2303"/>
      <c r="K809" s="2303"/>
    </row>
    <row r="810" spans="1:11" ht="15.75" customHeight="1">
      <c r="A810" s="2303"/>
      <c r="B810" s="2303"/>
      <c r="C810" s="2303"/>
      <c r="D810" s="2303"/>
      <c r="E810" s="2303"/>
      <c r="F810" s="2303"/>
      <c r="G810" s="2303"/>
      <c r="H810" s="2303"/>
      <c r="I810" s="2303"/>
      <c r="J810" s="2303"/>
      <c r="K810" s="2303"/>
    </row>
    <row r="811" spans="1:11" ht="15.75" customHeight="1">
      <c r="A811" s="2303"/>
      <c r="B811" s="2303"/>
      <c r="C811" s="2303"/>
      <c r="D811" s="2303"/>
      <c r="E811" s="2303"/>
      <c r="F811" s="2303"/>
      <c r="G811" s="2303"/>
      <c r="H811" s="2303"/>
      <c r="I811" s="2303"/>
      <c r="J811" s="2303"/>
      <c r="K811" s="2303"/>
    </row>
    <row r="812" spans="1:11" ht="15.75" customHeight="1">
      <c r="A812" s="2303"/>
      <c r="B812" s="2303"/>
      <c r="C812" s="2303"/>
      <c r="D812" s="2303"/>
      <c r="E812" s="2303"/>
      <c r="F812" s="2303"/>
      <c r="G812" s="2303"/>
      <c r="H812" s="2303"/>
      <c r="I812" s="2303"/>
      <c r="J812" s="2303"/>
      <c r="K812" s="2303"/>
    </row>
    <row r="813" spans="1:11" ht="15.75" customHeight="1">
      <c r="A813" s="2303"/>
      <c r="B813" s="2303"/>
      <c r="C813" s="2303"/>
      <c r="D813" s="2303"/>
      <c r="E813" s="2303"/>
      <c r="F813" s="2303"/>
      <c r="G813" s="2303"/>
      <c r="H813" s="2303"/>
      <c r="I813" s="2303"/>
      <c r="J813" s="2303"/>
      <c r="K813" s="2303"/>
    </row>
    <row r="814" spans="1:11" ht="15.75" customHeight="1">
      <c r="A814" s="2303"/>
      <c r="B814" s="2303"/>
      <c r="C814" s="2303"/>
      <c r="D814" s="2303"/>
      <c r="E814" s="2303"/>
      <c r="F814" s="2303"/>
      <c r="G814" s="2303"/>
      <c r="H814" s="2303"/>
      <c r="I814" s="2303"/>
      <c r="J814" s="2303"/>
      <c r="K814" s="2303"/>
    </row>
    <row r="815" spans="1:11" ht="15.75" customHeight="1">
      <c r="A815" s="2303"/>
      <c r="B815" s="2303"/>
      <c r="C815" s="2303"/>
      <c r="D815" s="2303"/>
      <c r="E815" s="2303"/>
      <c r="F815" s="2303"/>
      <c r="G815" s="2303"/>
      <c r="H815" s="2303"/>
      <c r="I815" s="2303"/>
      <c r="J815" s="2303"/>
      <c r="K815" s="2303"/>
    </row>
    <row r="816" spans="1:11" ht="15.75" customHeight="1">
      <c r="A816" s="2303"/>
      <c r="B816" s="2303"/>
      <c r="C816" s="2303"/>
      <c r="D816" s="2303"/>
      <c r="E816" s="2303"/>
      <c r="F816" s="2303"/>
      <c r="G816" s="2303"/>
      <c r="H816" s="2303"/>
      <c r="I816" s="2303"/>
      <c r="J816" s="2303"/>
      <c r="K816" s="2303"/>
    </row>
    <row r="817" spans="1:11" ht="15.75" customHeight="1">
      <c r="A817" s="2303"/>
      <c r="B817" s="2303"/>
      <c r="C817" s="2303"/>
      <c r="D817" s="2303"/>
      <c r="E817" s="2303"/>
      <c r="F817" s="2303"/>
      <c r="G817" s="2303"/>
      <c r="H817" s="2303"/>
      <c r="I817" s="2303"/>
      <c r="J817" s="2303"/>
      <c r="K817" s="2303"/>
    </row>
    <row r="818" spans="1:11" ht="15.75" customHeight="1">
      <c r="A818" s="2303"/>
      <c r="B818" s="2303"/>
      <c r="C818" s="2303"/>
      <c r="D818" s="2303"/>
      <c r="E818" s="2303"/>
      <c r="F818" s="2303"/>
      <c r="G818" s="2303"/>
      <c r="H818" s="2303"/>
      <c r="I818" s="2303"/>
      <c r="J818" s="2303"/>
      <c r="K818" s="2303"/>
    </row>
    <row r="819" spans="1:11" ht="15.75" customHeight="1">
      <c r="A819" s="2303"/>
      <c r="B819" s="2303"/>
      <c r="C819" s="2303"/>
      <c r="D819" s="2303"/>
      <c r="E819" s="2303"/>
      <c r="F819" s="2303"/>
      <c r="G819" s="2303"/>
      <c r="H819" s="2303"/>
      <c r="I819" s="2303"/>
      <c r="J819" s="2303"/>
      <c r="K819" s="2303"/>
    </row>
    <row r="820" spans="1:11" ht="15.75" customHeight="1">
      <c r="A820" s="2303"/>
      <c r="B820" s="2303"/>
      <c r="C820" s="2303"/>
      <c r="D820" s="2303"/>
      <c r="E820" s="2303"/>
      <c r="F820" s="2303"/>
      <c r="G820" s="2303"/>
      <c r="H820" s="2303"/>
      <c r="I820" s="2303"/>
      <c r="J820" s="2303"/>
      <c r="K820" s="2303"/>
    </row>
    <row r="821" spans="1:11" ht="15.75" customHeight="1">
      <c r="A821" s="2303"/>
      <c r="B821" s="2303"/>
      <c r="C821" s="2303"/>
      <c r="D821" s="2303"/>
      <c r="E821" s="2303"/>
      <c r="F821" s="2303"/>
      <c r="G821" s="2303"/>
      <c r="H821" s="2303"/>
      <c r="I821" s="2303"/>
      <c r="J821" s="2303"/>
      <c r="K821" s="2303"/>
    </row>
    <row r="822" spans="1:11" ht="15.75" customHeight="1">
      <c r="A822" s="2303"/>
      <c r="B822" s="2303"/>
      <c r="C822" s="2303"/>
      <c r="D822" s="2303"/>
      <c r="E822" s="2303"/>
      <c r="F822" s="2303"/>
      <c r="G822" s="2303"/>
      <c r="H822" s="2303"/>
      <c r="I822" s="2303"/>
      <c r="J822" s="2303"/>
      <c r="K822" s="2303"/>
    </row>
    <row r="823" spans="1:11" ht="15.75" customHeight="1">
      <c r="A823" s="2303"/>
      <c r="B823" s="2303"/>
      <c r="C823" s="2303"/>
      <c r="D823" s="2303"/>
      <c r="E823" s="2303"/>
      <c r="F823" s="2303"/>
      <c r="G823" s="2303"/>
      <c r="H823" s="2303"/>
      <c r="I823" s="2303"/>
      <c r="J823" s="2303"/>
      <c r="K823" s="2303"/>
    </row>
    <row r="824" spans="1:11" ht="15.75" customHeight="1">
      <c r="A824" s="2303"/>
      <c r="B824" s="2303"/>
      <c r="C824" s="2303"/>
      <c r="D824" s="2303"/>
      <c r="E824" s="2303"/>
      <c r="F824" s="2303"/>
      <c r="G824" s="2303"/>
      <c r="H824" s="2303"/>
      <c r="I824" s="2303"/>
      <c r="J824" s="2303"/>
      <c r="K824" s="2303"/>
    </row>
    <row r="825" spans="1:11" ht="15.75" customHeight="1">
      <c r="A825" s="2303"/>
      <c r="B825" s="2303"/>
      <c r="C825" s="2303"/>
      <c r="D825" s="2303"/>
      <c r="E825" s="2303"/>
      <c r="F825" s="2303"/>
      <c r="G825" s="2303"/>
      <c r="H825" s="2303"/>
      <c r="I825" s="2303"/>
      <c r="J825" s="2303"/>
      <c r="K825" s="2303"/>
    </row>
    <row r="826" spans="1:11" ht="15.75" customHeight="1">
      <c r="A826" s="2303"/>
      <c r="B826" s="2303"/>
      <c r="C826" s="2303"/>
      <c r="D826" s="2303"/>
      <c r="E826" s="2303"/>
      <c r="F826" s="2303"/>
      <c r="G826" s="2303"/>
      <c r="H826" s="2303"/>
      <c r="I826" s="2303"/>
      <c r="J826" s="2303"/>
      <c r="K826" s="2303"/>
    </row>
    <row r="827" spans="1:11" ht="15.75" customHeight="1">
      <c r="A827" s="2303"/>
      <c r="B827" s="2303"/>
      <c r="C827" s="2303"/>
      <c r="D827" s="2303"/>
      <c r="E827" s="2303"/>
      <c r="F827" s="2303"/>
      <c r="G827" s="2303"/>
      <c r="H827" s="2303"/>
      <c r="I827" s="2303"/>
      <c r="J827" s="2303"/>
      <c r="K827" s="2303"/>
    </row>
    <row r="828" spans="1:11" ht="15.75" customHeight="1">
      <c r="A828" s="2303"/>
      <c r="B828" s="2303"/>
      <c r="C828" s="2303"/>
      <c r="D828" s="2303"/>
      <c r="E828" s="2303"/>
      <c r="F828" s="2303"/>
      <c r="G828" s="2303"/>
      <c r="H828" s="2303"/>
      <c r="I828" s="2303"/>
      <c r="J828" s="2303"/>
      <c r="K828" s="2303"/>
    </row>
    <row r="829" spans="1:11" ht="15.75" customHeight="1">
      <c r="A829" s="2303"/>
      <c r="B829" s="2303"/>
      <c r="C829" s="2303"/>
      <c r="D829" s="2303"/>
      <c r="E829" s="2303"/>
      <c r="F829" s="2303"/>
      <c r="G829" s="2303"/>
      <c r="H829" s="2303"/>
      <c r="I829" s="2303"/>
      <c r="J829" s="2303"/>
      <c r="K829" s="2303"/>
    </row>
    <row r="830" spans="1:11" ht="15.75" customHeight="1">
      <c r="A830" s="2303"/>
      <c r="B830" s="2303"/>
      <c r="C830" s="2303"/>
      <c r="D830" s="2303"/>
      <c r="E830" s="2303"/>
      <c r="F830" s="2303"/>
      <c r="G830" s="2303"/>
      <c r="H830" s="2303"/>
      <c r="I830" s="2303"/>
      <c r="J830" s="2303"/>
      <c r="K830" s="2303"/>
    </row>
    <row r="831" spans="1:11" ht="15.75" customHeight="1">
      <c r="A831" s="2303"/>
      <c r="B831" s="2303"/>
      <c r="C831" s="2303"/>
      <c r="D831" s="2303"/>
      <c r="E831" s="2303"/>
      <c r="F831" s="2303"/>
      <c r="G831" s="2303"/>
      <c r="H831" s="2303"/>
      <c r="I831" s="2303"/>
      <c r="J831" s="2303"/>
      <c r="K831" s="2303"/>
    </row>
    <row r="832" spans="1:11" ht="15.75" customHeight="1">
      <c r="A832" s="2303"/>
      <c r="B832" s="2303"/>
      <c r="C832" s="2303"/>
      <c r="D832" s="2303"/>
      <c r="E832" s="2303"/>
      <c r="F832" s="2303"/>
      <c r="G832" s="2303"/>
      <c r="H832" s="2303"/>
      <c r="I832" s="2303"/>
      <c r="J832" s="2303"/>
      <c r="K832" s="2303"/>
    </row>
    <row r="833" spans="1:11" ht="15.75" customHeight="1">
      <c r="A833" s="2303"/>
      <c r="B833" s="2303"/>
      <c r="C833" s="2303"/>
      <c r="D833" s="2303"/>
      <c r="E833" s="2303"/>
      <c r="F833" s="2303"/>
      <c r="G833" s="2303"/>
      <c r="H833" s="2303"/>
      <c r="I833" s="2303"/>
      <c r="J833" s="2303"/>
      <c r="K833" s="2303"/>
    </row>
    <row r="834" spans="1:11" ht="15.75" customHeight="1">
      <c r="A834" s="2303"/>
      <c r="B834" s="2303"/>
      <c r="C834" s="2303"/>
      <c r="D834" s="2303"/>
      <c r="E834" s="2303"/>
      <c r="F834" s="2303"/>
      <c r="G834" s="2303"/>
      <c r="H834" s="2303"/>
      <c r="I834" s="2303"/>
      <c r="J834" s="2303"/>
      <c r="K834" s="2303"/>
    </row>
    <row r="835" spans="1:11" ht="15.75" customHeight="1">
      <c r="A835" s="2303"/>
      <c r="B835" s="2303"/>
      <c r="C835" s="2303"/>
      <c r="D835" s="2303"/>
      <c r="E835" s="2303"/>
      <c r="F835" s="2303"/>
      <c r="G835" s="2303"/>
      <c r="H835" s="2303"/>
      <c r="I835" s="2303"/>
      <c r="J835" s="2303"/>
      <c r="K835" s="2303"/>
    </row>
    <row r="836" spans="1:11" ht="15.75" customHeight="1">
      <c r="A836" s="2303"/>
      <c r="B836" s="2303"/>
      <c r="C836" s="2303"/>
      <c r="D836" s="2303"/>
      <c r="E836" s="2303"/>
      <c r="F836" s="2303"/>
      <c r="G836" s="2303"/>
      <c r="H836" s="2303"/>
      <c r="I836" s="2303"/>
      <c r="J836" s="2303"/>
      <c r="K836" s="2303"/>
    </row>
    <row r="837" spans="1:11" ht="15.75" customHeight="1">
      <c r="A837" s="2303"/>
      <c r="B837" s="2303"/>
      <c r="C837" s="2303"/>
      <c r="D837" s="2303"/>
      <c r="E837" s="2303"/>
      <c r="F837" s="2303"/>
      <c r="G837" s="2303"/>
      <c r="H837" s="2303"/>
      <c r="I837" s="2303"/>
      <c r="J837" s="2303"/>
      <c r="K837" s="2303"/>
    </row>
    <row r="838" spans="1:11" ht="15.75" customHeight="1">
      <c r="A838" s="2303"/>
      <c r="B838" s="2303"/>
      <c r="C838" s="2303"/>
      <c r="D838" s="2303"/>
      <c r="E838" s="2303"/>
      <c r="F838" s="2303"/>
      <c r="G838" s="2303"/>
      <c r="H838" s="2303"/>
      <c r="I838" s="2303"/>
      <c r="J838" s="2303"/>
      <c r="K838" s="2303"/>
    </row>
    <row r="839" spans="1:11" ht="15.75" customHeight="1">
      <c r="A839" s="2303"/>
      <c r="B839" s="2303"/>
      <c r="C839" s="2303"/>
      <c r="D839" s="2303"/>
      <c r="E839" s="2303"/>
      <c r="F839" s="2303"/>
      <c r="G839" s="2303"/>
      <c r="H839" s="2303"/>
      <c r="I839" s="2303"/>
      <c r="J839" s="2303"/>
      <c r="K839" s="2303"/>
    </row>
    <row r="840" spans="1:11" ht="15.75" customHeight="1">
      <c r="A840" s="2303"/>
      <c r="B840" s="2303"/>
      <c r="C840" s="2303"/>
      <c r="D840" s="2303"/>
      <c r="E840" s="2303"/>
      <c r="F840" s="2303"/>
      <c r="G840" s="2303"/>
      <c r="H840" s="2303"/>
      <c r="I840" s="2303"/>
      <c r="J840" s="2303"/>
      <c r="K840" s="2303"/>
    </row>
    <row r="841" spans="1:11" ht="15.75" customHeight="1">
      <c r="A841" s="2303"/>
      <c r="B841" s="2303"/>
      <c r="C841" s="2303"/>
      <c r="D841" s="2303"/>
      <c r="E841" s="2303"/>
      <c r="F841" s="2303"/>
      <c r="G841" s="2303"/>
      <c r="H841" s="2303"/>
      <c r="I841" s="2303"/>
      <c r="J841" s="2303"/>
      <c r="K841" s="2303"/>
    </row>
    <row r="842" spans="1:11" ht="15.75" customHeight="1">
      <c r="A842" s="2303"/>
      <c r="B842" s="2303"/>
      <c r="C842" s="2303"/>
      <c r="D842" s="2303"/>
      <c r="E842" s="2303"/>
      <c r="F842" s="2303"/>
      <c r="G842" s="2303"/>
      <c r="H842" s="2303"/>
      <c r="I842" s="2303"/>
      <c r="J842" s="2303"/>
      <c r="K842" s="2303"/>
    </row>
    <row r="843" spans="1:11" ht="15.75" customHeight="1">
      <c r="A843" s="2303"/>
      <c r="B843" s="2303"/>
      <c r="C843" s="2303"/>
      <c r="D843" s="2303"/>
      <c r="E843" s="2303"/>
      <c r="F843" s="2303"/>
      <c r="G843" s="2303"/>
      <c r="H843" s="2303"/>
      <c r="I843" s="2303"/>
      <c r="J843" s="2303"/>
      <c r="K843" s="2303"/>
    </row>
    <row r="844" spans="1:11" ht="15.75" customHeight="1">
      <c r="A844" s="2303"/>
      <c r="B844" s="2303"/>
      <c r="C844" s="2303"/>
      <c r="D844" s="2303"/>
      <c r="E844" s="2303"/>
      <c r="F844" s="2303"/>
      <c r="G844" s="2303"/>
      <c r="H844" s="2303"/>
      <c r="I844" s="2303"/>
      <c r="J844" s="2303"/>
      <c r="K844" s="2303"/>
    </row>
    <row r="845" spans="1:11" ht="15.75" customHeight="1">
      <c r="A845" s="2303"/>
      <c r="B845" s="2303"/>
      <c r="C845" s="2303"/>
      <c r="D845" s="2303"/>
      <c r="E845" s="2303"/>
      <c r="F845" s="2303"/>
      <c r="G845" s="2303"/>
      <c r="H845" s="2303"/>
      <c r="I845" s="2303"/>
      <c r="J845" s="2303"/>
      <c r="K845" s="2303"/>
    </row>
    <row r="846" spans="1:11" ht="15.75" customHeight="1">
      <c r="A846" s="2303"/>
      <c r="B846" s="2303"/>
      <c r="C846" s="2303"/>
      <c r="D846" s="2303"/>
      <c r="E846" s="2303"/>
      <c r="F846" s="2303"/>
      <c r="G846" s="2303"/>
      <c r="H846" s="2303"/>
      <c r="I846" s="2303"/>
      <c r="J846" s="2303"/>
      <c r="K846" s="2303"/>
    </row>
    <row r="847" spans="1:11" ht="15.75" customHeight="1">
      <c r="A847" s="2303"/>
      <c r="B847" s="2303"/>
      <c r="C847" s="2303"/>
      <c r="D847" s="2303"/>
      <c r="E847" s="2303"/>
      <c r="F847" s="2303"/>
      <c r="G847" s="2303"/>
      <c r="H847" s="2303"/>
      <c r="I847" s="2303"/>
      <c r="J847" s="2303"/>
      <c r="K847" s="2303"/>
    </row>
    <row r="848" spans="1:11" ht="15.75" customHeight="1">
      <c r="A848" s="2303"/>
      <c r="B848" s="2303"/>
      <c r="C848" s="2303"/>
      <c r="D848" s="2303"/>
      <c r="E848" s="2303"/>
      <c r="F848" s="2303"/>
      <c r="G848" s="2303"/>
      <c r="H848" s="2303"/>
      <c r="I848" s="2303"/>
      <c r="J848" s="2303"/>
      <c r="K848" s="2303"/>
    </row>
    <row r="849" spans="1:11" ht="15.75" customHeight="1">
      <c r="A849" s="2303"/>
      <c r="B849" s="2303"/>
      <c r="C849" s="2303"/>
      <c r="D849" s="2303"/>
      <c r="E849" s="2303"/>
      <c r="F849" s="2303"/>
      <c r="G849" s="2303"/>
      <c r="H849" s="2303"/>
      <c r="I849" s="2303"/>
      <c r="J849" s="2303"/>
      <c r="K849" s="2303"/>
    </row>
    <row r="850" spans="1:11" ht="15.75" customHeight="1">
      <c r="A850" s="2303"/>
      <c r="B850" s="2303"/>
      <c r="C850" s="2303"/>
      <c r="D850" s="2303"/>
      <c r="E850" s="2303"/>
      <c r="F850" s="2303"/>
      <c r="G850" s="2303"/>
      <c r="H850" s="2303"/>
      <c r="I850" s="2303"/>
      <c r="J850" s="2303"/>
      <c r="K850" s="2303"/>
    </row>
    <row r="851" spans="1:11" ht="15.75" customHeight="1">
      <c r="A851" s="2303"/>
      <c r="B851" s="2303"/>
      <c r="C851" s="2303"/>
      <c r="D851" s="2303"/>
      <c r="E851" s="2303"/>
      <c r="F851" s="2303"/>
      <c r="G851" s="2303"/>
      <c r="H851" s="2303"/>
      <c r="I851" s="2303"/>
      <c r="J851" s="2303"/>
      <c r="K851" s="2303"/>
    </row>
    <row r="852" spans="1:11" ht="15.75" customHeight="1">
      <c r="A852" s="2303"/>
      <c r="B852" s="2303"/>
      <c r="C852" s="2303"/>
      <c r="D852" s="2303"/>
      <c r="E852" s="2303"/>
      <c r="F852" s="2303"/>
      <c r="G852" s="2303"/>
      <c r="H852" s="2303"/>
      <c r="I852" s="2303"/>
      <c r="J852" s="2303"/>
      <c r="K852" s="2303"/>
    </row>
    <row r="853" spans="1:11" ht="15.75" customHeight="1">
      <c r="A853" s="2303"/>
      <c r="B853" s="2303"/>
      <c r="C853" s="2303"/>
      <c r="D853" s="2303"/>
      <c r="E853" s="2303"/>
      <c r="F853" s="2303"/>
      <c r="G853" s="2303"/>
      <c r="H853" s="2303"/>
      <c r="I853" s="2303"/>
      <c r="J853" s="2303"/>
      <c r="K853" s="2303"/>
    </row>
    <row r="854" spans="1:11" ht="15.75" customHeight="1">
      <c r="A854" s="2303"/>
      <c r="B854" s="2303"/>
      <c r="C854" s="2303"/>
      <c r="D854" s="2303"/>
      <c r="E854" s="2303"/>
      <c r="F854" s="2303"/>
      <c r="G854" s="2303"/>
      <c r="H854" s="2303"/>
      <c r="I854" s="2303"/>
      <c r="J854" s="2303"/>
      <c r="K854" s="2303"/>
    </row>
    <row r="855" spans="1:11" ht="15.75" customHeight="1">
      <c r="A855" s="2303"/>
      <c r="B855" s="2303"/>
      <c r="C855" s="2303"/>
      <c r="D855" s="2303"/>
      <c r="E855" s="2303"/>
      <c r="F855" s="2303"/>
      <c r="G855" s="2303"/>
      <c r="H855" s="2303"/>
      <c r="I855" s="2303"/>
      <c r="J855" s="2303"/>
      <c r="K855" s="2303"/>
    </row>
    <row r="856" spans="1:11" ht="15.75" customHeight="1">
      <c r="A856" s="2303"/>
      <c r="B856" s="2303"/>
      <c r="C856" s="2303"/>
      <c r="D856" s="2303"/>
      <c r="E856" s="2303"/>
      <c r="F856" s="2303"/>
      <c r="G856" s="2303"/>
      <c r="H856" s="2303"/>
      <c r="I856" s="2303"/>
      <c r="J856" s="2303"/>
      <c r="K856" s="2303"/>
    </row>
    <row r="857" spans="1:11" ht="15.75" customHeight="1">
      <c r="A857" s="2303"/>
      <c r="B857" s="2303"/>
      <c r="C857" s="2303"/>
      <c r="D857" s="2303"/>
      <c r="E857" s="2303"/>
      <c r="F857" s="2303"/>
      <c r="G857" s="2303"/>
      <c r="H857" s="2303"/>
      <c r="I857" s="2303"/>
      <c r="J857" s="2303"/>
      <c r="K857" s="2303"/>
    </row>
    <row r="858" spans="1:11" ht="15.75" customHeight="1">
      <c r="A858" s="2303"/>
      <c r="B858" s="2303"/>
      <c r="C858" s="2303"/>
      <c r="D858" s="2303"/>
      <c r="E858" s="2303"/>
      <c r="F858" s="2303"/>
      <c r="G858" s="2303"/>
      <c r="H858" s="2303"/>
      <c r="I858" s="2303"/>
      <c r="J858" s="2303"/>
      <c r="K858" s="2303"/>
    </row>
    <row r="859" spans="1:11" ht="15.75" customHeight="1">
      <c r="A859" s="2303"/>
      <c r="B859" s="2303"/>
      <c r="C859" s="2303"/>
      <c r="D859" s="2303"/>
      <c r="E859" s="2303"/>
      <c r="F859" s="2303"/>
      <c r="G859" s="2303"/>
      <c r="H859" s="2303"/>
      <c r="I859" s="2303"/>
      <c r="J859" s="2303"/>
      <c r="K859" s="2303"/>
    </row>
    <row r="860" spans="1:11" ht="15.75" customHeight="1">
      <c r="A860" s="2303"/>
      <c r="B860" s="2303"/>
      <c r="C860" s="2303"/>
      <c r="D860" s="2303"/>
      <c r="E860" s="2303"/>
      <c r="F860" s="2303"/>
      <c r="G860" s="2303"/>
      <c r="H860" s="2303"/>
      <c r="I860" s="2303"/>
      <c r="J860" s="2303"/>
      <c r="K860" s="2303"/>
    </row>
    <row r="861" spans="1:11" ht="15.75" customHeight="1">
      <c r="A861" s="2303"/>
      <c r="B861" s="2303"/>
      <c r="C861" s="2303"/>
      <c r="D861" s="2303"/>
      <c r="E861" s="2303"/>
      <c r="F861" s="2303"/>
      <c r="G861" s="2303"/>
      <c r="H861" s="2303"/>
      <c r="I861" s="2303"/>
      <c r="J861" s="2303"/>
      <c r="K861" s="2303"/>
    </row>
    <row r="862" spans="1:11" ht="15.75" customHeight="1">
      <c r="A862" s="2303"/>
      <c r="B862" s="2303"/>
      <c r="C862" s="2303"/>
      <c r="D862" s="2303"/>
      <c r="E862" s="2303"/>
      <c r="F862" s="2303"/>
      <c r="G862" s="2303"/>
      <c r="H862" s="2303"/>
      <c r="I862" s="2303"/>
      <c r="J862" s="2303"/>
      <c r="K862" s="2303"/>
    </row>
    <row r="863" spans="1:11" ht="15.75" customHeight="1">
      <c r="A863" s="2303"/>
      <c r="B863" s="2303"/>
      <c r="C863" s="2303"/>
      <c r="D863" s="2303"/>
      <c r="E863" s="2303"/>
      <c r="F863" s="2303"/>
      <c r="G863" s="2303"/>
      <c r="H863" s="2303"/>
      <c r="I863" s="2303"/>
      <c r="J863" s="2303"/>
      <c r="K863" s="2303"/>
    </row>
    <row r="864" spans="1:11" ht="15.75" customHeight="1">
      <c r="A864" s="2303"/>
      <c r="B864" s="2303"/>
      <c r="C864" s="2303"/>
      <c r="D864" s="2303"/>
      <c r="E864" s="2303"/>
      <c r="F864" s="2303"/>
      <c r="G864" s="2303"/>
      <c r="H864" s="2303"/>
      <c r="I864" s="2303"/>
      <c r="J864" s="2303"/>
      <c r="K864" s="2303"/>
    </row>
    <row r="865" spans="1:11" ht="15.75" customHeight="1">
      <c r="A865" s="2303"/>
      <c r="B865" s="2303"/>
      <c r="C865" s="2303"/>
      <c r="D865" s="2303"/>
      <c r="E865" s="2303"/>
      <c r="F865" s="2303"/>
      <c r="G865" s="2303"/>
      <c r="H865" s="2303"/>
      <c r="I865" s="2303"/>
      <c r="J865" s="2303"/>
      <c r="K865" s="2303"/>
    </row>
    <row r="866" spans="1:11" ht="15.75" customHeight="1">
      <c r="A866" s="2303"/>
      <c r="B866" s="2303"/>
      <c r="C866" s="2303"/>
      <c r="D866" s="2303"/>
      <c r="E866" s="2303"/>
      <c r="F866" s="2303"/>
      <c r="G866" s="2303"/>
      <c r="H866" s="2303"/>
      <c r="I866" s="2303"/>
      <c r="J866" s="2303"/>
      <c r="K866" s="2303"/>
    </row>
    <row r="867" spans="1:11" ht="15.75" customHeight="1">
      <c r="A867" s="2303"/>
      <c r="B867" s="2303"/>
      <c r="C867" s="2303"/>
      <c r="D867" s="2303"/>
      <c r="E867" s="2303"/>
      <c r="F867" s="2303"/>
      <c r="G867" s="2303"/>
      <c r="H867" s="2303"/>
      <c r="I867" s="2303"/>
      <c r="J867" s="2303"/>
      <c r="K867" s="2303"/>
    </row>
    <row r="868" spans="1:11" ht="15.75" customHeight="1">
      <c r="A868" s="2303"/>
      <c r="B868" s="2303"/>
      <c r="C868" s="2303"/>
      <c r="D868" s="2303"/>
      <c r="E868" s="2303"/>
      <c r="F868" s="2303"/>
      <c r="G868" s="2303"/>
      <c r="H868" s="2303"/>
      <c r="I868" s="2303"/>
      <c r="J868" s="2303"/>
      <c r="K868" s="2303"/>
    </row>
    <row r="869" spans="1:11" ht="15.75" customHeight="1">
      <c r="A869" s="2303"/>
      <c r="B869" s="2303"/>
      <c r="C869" s="2303"/>
      <c r="D869" s="2303"/>
      <c r="E869" s="2303"/>
      <c r="F869" s="2303"/>
      <c r="G869" s="2303"/>
      <c r="H869" s="2303"/>
      <c r="I869" s="2303"/>
      <c r="J869" s="2303"/>
      <c r="K869" s="2303"/>
    </row>
    <row r="870" spans="1:11" ht="15.75" customHeight="1">
      <c r="A870" s="2303"/>
      <c r="B870" s="2303"/>
      <c r="C870" s="2303"/>
      <c r="D870" s="2303"/>
      <c r="E870" s="2303"/>
      <c r="F870" s="2303"/>
      <c r="G870" s="2303"/>
      <c r="H870" s="2303"/>
      <c r="I870" s="2303"/>
      <c r="J870" s="2303"/>
      <c r="K870" s="2303"/>
    </row>
    <row r="871" spans="1:11" ht="15.75" customHeight="1">
      <c r="A871" s="2303"/>
      <c r="B871" s="2303"/>
      <c r="C871" s="2303"/>
      <c r="D871" s="2303"/>
      <c r="E871" s="2303"/>
      <c r="F871" s="2303"/>
      <c r="G871" s="2303"/>
      <c r="H871" s="2303"/>
      <c r="I871" s="2303"/>
      <c r="J871" s="2303"/>
      <c r="K871" s="2303"/>
    </row>
    <row r="872" spans="1:11" ht="15.75" customHeight="1">
      <c r="A872" s="2303"/>
      <c r="B872" s="2303"/>
      <c r="C872" s="2303"/>
      <c r="D872" s="2303"/>
      <c r="E872" s="2303"/>
      <c r="F872" s="2303"/>
      <c r="G872" s="2303"/>
      <c r="H872" s="2303"/>
      <c r="I872" s="2303"/>
      <c r="J872" s="2303"/>
      <c r="K872" s="2303"/>
    </row>
    <row r="873" spans="1:11" ht="15.75" customHeight="1">
      <c r="A873" s="2303"/>
      <c r="B873" s="2303"/>
      <c r="C873" s="2303"/>
      <c r="D873" s="2303"/>
      <c r="E873" s="2303"/>
      <c r="F873" s="2303"/>
      <c r="G873" s="2303"/>
      <c r="H873" s="2303"/>
      <c r="I873" s="2303"/>
      <c r="J873" s="2303"/>
      <c r="K873" s="2303"/>
    </row>
    <row r="874" spans="1:11" ht="15.75" customHeight="1">
      <c r="A874" s="2303"/>
      <c r="B874" s="2303"/>
      <c r="C874" s="2303"/>
      <c r="D874" s="2303"/>
      <c r="E874" s="2303"/>
      <c r="F874" s="2303"/>
      <c r="G874" s="2303"/>
      <c r="H874" s="2303"/>
      <c r="I874" s="2303"/>
      <c r="J874" s="2303"/>
      <c r="K874" s="2303"/>
    </row>
    <row r="875" spans="1:11" ht="15.75" customHeight="1">
      <c r="A875" s="2303"/>
      <c r="B875" s="2303"/>
      <c r="C875" s="2303"/>
      <c r="D875" s="2303"/>
      <c r="E875" s="2303"/>
      <c r="F875" s="2303"/>
      <c r="G875" s="2303"/>
      <c r="H875" s="2303"/>
      <c r="I875" s="2303"/>
      <c r="J875" s="2303"/>
      <c r="K875" s="2303"/>
    </row>
    <row r="876" spans="1:11" ht="15.75" customHeight="1">
      <c r="A876" s="2303"/>
      <c r="B876" s="2303"/>
      <c r="C876" s="2303"/>
      <c r="D876" s="2303"/>
      <c r="E876" s="2303"/>
      <c r="F876" s="2303"/>
      <c r="G876" s="2303"/>
      <c r="H876" s="2303"/>
      <c r="I876" s="2303"/>
      <c r="J876" s="2303"/>
      <c r="K876" s="2303"/>
    </row>
    <row r="877" spans="1:11" ht="15.75" customHeight="1">
      <c r="A877" s="2303"/>
      <c r="B877" s="2303"/>
      <c r="C877" s="2303"/>
      <c r="D877" s="2303"/>
      <c r="E877" s="2303"/>
      <c r="F877" s="2303"/>
      <c r="G877" s="2303"/>
      <c r="H877" s="2303"/>
      <c r="I877" s="2303"/>
      <c r="J877" s="2303"/>
      <c r="K877" s="2303"/>
    </row>
    <row r="878" spans="1:11" ht="15.75" customHeight="1">
      <c r="A878" s="2303"/>
      <c r="B878" s="2303"/>
      <c r="C878" s="2303"/>
      <c r="D878" s="2303"/>
      <c r="E878" s="2303"/>
      <c r="F878" s="2303"/>
      <c r="G878" s="2303"/>
      <c r="H878" s="2303"/>
      <c r="I878" s="2303"/>
      <c r="J878" s="2303"/>
      <c r="K878" s="2303"/>
    </row>
    <row r="879" spans="1:11" ht="15.75" customHeight="1">
      <c r="A879" s="2303"/>
      <c r="B879" s="2303"/>
      <c r="C879" s="2303"/>
      <c r="D879" s="2303"/>
      <c r="E879" s="2303"/>
      <c r="F879" s="2303"/>
      <c r="G879" s="2303"/>
      <c r="H879" s="2303"/>
      <c r="I879" s="2303"/>
      <c r="J879" s="2303"/>
      <c r="K879" s="2303"/>
    </row>
    <row r="880" spans="1:11" ht="15.75" customHeight="1">
      <c r="A880" s="2303"/>
      <c r="B880" s="2303"/>
      <c r="C880" s="2303"/>
      <c r="D880" s="2303"/>
      <c r="E880" s="2303"/>
      <c r="F880" s="2303"/>
      <c r="G880" s="2303"/>
      <c r="H880" s="2303"/>
      <c r="I880" s="2303"/>
      <c r="J880" s="2303"/>
      <c r="K880" s="2303"/>
    </row>
    <row r="881" spans="1:11" ht="15.75" customHeight="1">
      <c r="A881" s="2303"/>
      <c r="B881" s="2303"/>
      <c r="C881" s="2303"/>
      <c r="D881" s="2303"/>
      <c r="E881" s="2303"/>
      <c r="F881" s="2303"/>
      <c r="G881" s="2303"/>
      <c r="H881" s="2303"/>
      <c r="I881" s="2303"/>
      <c r="J881" s="2303"/>
      <c r="K881" s="2303"/>
    </row>
    <row r="882" spans="1:11" ht="15.75" customHeight="1">
      <c r="A882" s="2303"/>
      <c r="B882" s="2303"/>
      <c r="C882" s="2303"/>
      <c r="D882" s="2303"/>
      <c r="E882" s="2303"/>
      <c r="F882" s="2303"/>
      <c r="G882" s="2303"/>
      <c r="H882" s="2303"/>
      <c r="I882" s="2303"/>
      <c r="J882" s="2303"/>
      <c r="K882" s="2303"/>
    </row>
    <row r="883" spans="1:11" ht="15.75" customHeight="1">
      <c r="A883" s="2303"/>
      <c r="B883" s="2303"/>
      <c r="C883" s="2303"/>
      <c r="D883" s="2303"/>
      <c r="E883" s="2303"/>
      <c r="F883" s="2303"/>
      <c r="G883" s="2303"/>
      <c r="H883" s="2303"/>
      <c r="I883" s="2303"/>
      <c r="J883" s="2303"/>
      <c r="K883" s="2303"/>
    </row>
    <row r="884" spans="1:11" ht="15.75" customHeight="1">
      <c r="A884" s="2303"/>
      <c r="B884" s="2303"/>
      <c r="C884" s="2303"/>
      <c r="D884" s="2303"/>
      <c r="E884" s="2303"/>
      <c r="F884" s="2303"/>
      <c r="G884" s="2303"/>
      <c r="H884" s="2303"/>
      <c r="I884" s="2303"/>
      <c r="J884" s="2303"/>
      <c r="K884" s="2303"/>
    </row>
    <row r="885" spans="1:11" ht="15.75" customHeight="1">
      <c r="A885" s="2303"/>
      <c r="B885" s="2303"/>
      <c r="C885" s="2303"/>
      <c r="D885" s="2303"/>
      <c r="E885" s="2303"/>
      <c r="F885" s="2303"/>
      <c r="G885" s="2303"/>
      <c r="H885" s="2303"/>
      <c r="I885" s="2303"/>
      <c r="J885" s="2303"/>
      <c r="K885" s="2303"/>
    </row>
    <row r="886" spans="1:11" ht="15.75" customHeight="1">
      <c r="A886" s="2303"/>
      <c r="B886" s="2303"/>
      <c r="C886" s="2303"/>
      <c r="D886" s="2303"/>
      <c r="E886" s="2303"/>
      <c r="F886" s="2303"/>
      <c r="G886" s="2303"/>
      <c r="H886" s="2303"/>
      <c r="I886" s="2303"/>
      <c r="J886" s="2303"/>
      <c r="K886" s="2303"/>
    </row>
    <row r="887" spans="1:11" ht="15.75" customHeight="1">
      <c r="A887" s="2303"/>
      <c r="B887" s="2303"/>
      <c r="C887" s="2303"/>
      <c r="D887" s="2303"/>
      <c r="E887" s="2303"/>
      <c r="F887" s="2303"/>
      <c r="G887" s="2303"/>
      <c r="H887" s="2303"/>
      <c r="I887" s="2303"/>
      <c r="J887" s="2303"/>
      <c r="K887" s="2303"/>
    </row>
    <row r="888" spans="1:11" ht="15.75" customHeight="1">
      <c r="A888" s="2303"/>
      <c r="B888" s="2303"/>
      <c r="C888" s="2303"/>
      <c r="D888" s="2303"/>
      <c r="E888" s="2303"/>
      <c r="F888" s="2303"/>
      <c r="G888" s="2303"/>
      <c r="H888" s="2303"/>
      <c r="I888" s="2303"/>
      <c r="J888" s="2303"/>
      <c r="K888" s="2303"/>
    </row>
    <row r="889" spans="1:11" ht="15.75" customHeight="1">
      <c r="A889" s="2303"/>
      <c r="B889" s="2303"/>
      <c r="C889" s="2303"/>
      <c r="D889" s="2303"/>
      <c r="E889" s="2303"/>
      <c r="F889" s="2303"/>
      <c r="G889" s="2303"/>
      <c r="H889" s="2303"/>
      <c r="I889" s="2303"/>
      <c r="J889" s="2303"/>
      <c r="K889" s="2303"/>
    </row>
    <row r="890" spans="1:11" ht="15.75" customHeight="1">
      <c r="A890" s="2303"/>
      <c r="B890" s="2303"/>
      <c r="C890" s="2303"/>
      <c r="D890" s="2303"/>
      <c r="E890" s="2303"/>
      <c r="F890" s="2303"/>
      <c r="G890" s="2303"/>
      <c r="H890" s="2303"/>
      <c r="I890" s="2303"/>
      <c r="J890" s="2303"/>
      <c r="K890" s="2303"/>
    </row>
    <row r="891" spans="1:11" ht="15.75" customHeight="1">
      <c r="A891" s="2303"/>
      <c r="B891" s="2303"/>
      <c r="C891" s="2303"/>
      <c r="D891" s="2303"/>
      <c r="E891" s="2303"/>
      <c r="F891" s="2303"/>
      <c r="G891" s="2303"/>
      <c r="H891" s="2303"/>
      <c r="I891" s="2303"/>
      <c r="J891" s="2303"/>
      <c r="K891" s="2303"/>
    </row>
    <row r="892" spans="1:11" ht="15.75" customHeight="1">
      <c r="A892" s="2303"/>
      <c r="B892" s="2303"/>
      <c r="C892" s="2303"/>
      <c r="D892" s="2303"/>
      <c r="E892" s="2303"/>
      <c r="F892" s="2303"/>
      <c r="G892" s="2303"/>
      <c r="H892" s="2303"/>
      <c r="I892" s="2303"/>
      <c r="J892" s="2303"/>
      <c r="K892" s="2303"/>
    </row>
    <row r="893" spans="1:11" ht="15.75" customHeight="1">
      <c r="A893" s="2303"/>
      <c r="B893" s="2303"/>
      <c r="C893" s="2303"/>
      <c r="D893" s="2303"/>
      <c r="E893" s="2303"/>
      <c r="F893" s="2303"/>
      <c r="G893" s="2303"/>
      <c r="H893" s="2303"/>
      <c r="I893" s="2303"/>
      <c r="J893" s="2303"/>
      <c r="K893" s="2303"/>
    </row>
    <row r="894" spans="1:11" ht="15.75" customHeight="1">
      <c r="A894" s="2303"/>
      <c r="B894" s="2303"/>
      <c r="C894" s="2303"/>
      <c r="D894" s="2303"/>
      <c r="E894" s="2303"/>
      <c r="F894" s="2303"/>
      <c r="G894" s="2303"/>
      <c r="H894" s="2303"/>
      <c r="I894" s="2303"/>
      <c r="J894" s="2303"/>
      <c r="K894" s="2303"/>
    </row>
    <row r="895" spans="1:11" ht="15.75" customHeight="1">
      <c r="A895" s="2303"/>
      <c r="B895" s="2303"/>
      <c r="C895" s="2303"/>
      <c r="D895" s="2303"/>
      <c r="E895" s="2303"/>
      <c r="F895" s="2303"/>
      <c r="G895" s="2303"/>
      <c r="H895" s="2303"/>
      <c r="I895" s="2303"/>
      <c r="J895" s="2303"/>
      <c r="K895" s="2303"/>
    </row>
    <row r="896" spans="1:11" ht="15.75" customHeight="1">
      <c r="A896" s="2303"/>
      <c r="B896" s="2303"/>
      <c r="C896" s="2303"/>
      <c r="D896" s="2303"/>
      <c r="E896" s="2303"/>
      <c r="F896" s="2303"/>
      <c r="G896" s="2303"/>
      <c r="H896" s="2303"/>
      <c r="I896" s="2303"/>
      <c r="J896" s="2303"/>
      <c r="K896" s="2303"/>
    </row>
    <row r="897" spans="1:11" ht="15.75" customHeight="1">
      <c r="A897" s="2303"/>
      <c r="B897" s="2303"/>
      <c r="C897" s="2303"/>
      <c r="D897" s="2303"/>
      <c r="E897" s="2303"/>
      <c r="F897" s="2303"/>
      <c r="G897" s="2303"/>
      <c r="H897" s="2303"/>
      <c r="I897" s="2303"/>
      <c r="J897" s="2303"/>
      <c r="K897" s="2303"/>
    </row>
    <row r="898" spans="1:11" ht="15.75" customHeight="1">
      <c r="A898" s="2303"/>
      <c r="B898" s="2303"/>
      <c r="C898" s="2303"/>
      <c r="D898" s="2303"/>
      <c r="E898" s="2303"/>
      <c r="F898" s="2303"/>
      <c r="G898" s="2303"/>
      <c r="H898" s="2303"/>
      <c r="I898" s="2303"/>
      <c r="J898" s="2303"/>
      <c r="K898" s="2303"/>
    </row>
    <row r="899" spans="1:11" ht="15.75" customHeight="1">
      <c r="A899" s="2303"/>
      <c r="B899" s="2303"/>
      <c r="C899" s="2303"/>
      <c r="D899" s="2303"/>
      <c r="E899" s="2303"/>
      <c r="F899" s="2303"/>
      <c r="G899" s="2303"/>
      <c r="H899" s="2303"/>
      <c r="I899" s="2303"/>
      <c r="J899" s="2303"/>
      <c r="K899" s="2303"/>
    </row>
    <row r="900" spans="1:11" ht="15.75" customHeight="1">
      <c r="A900" s="2303"/>
      <c r="B900" s="2303"/>
      <c r="C900" s="2303"/>
      <c r="D900" s="2303"/>
      <c r="E900" s="2303"/>
      <c r="F900" s="2303"/>
      <c r="G900" s="2303"/>
      <c r="H900" s="2303"/>
      <c r="I900" s="2303"/>
      <c r="J900" s="2303"/>
      <c r="K900" s="2303"/>
    </row>
    <row r="901" spans="1:11" ht="15.75" customHeight="1">
      <c r="A901" s="2303"/>
      <c r="B901" s="2303"/>
      <c r="C901" s="2303"/>
      <c r="D901" s="2303"/>
      <c r="E901" s="2303"/>
      <c r="F901" s="2303"/>
      <c r="G901" s="2303"/>
      <c r="H901" s="2303"/>
      <c r="I901" s="2303"/>
      <c r="J901" s="2303"/>
      <c r="K901" s="2303"/>
    </row>
    <row r="902" spans="1:11" ht="15.75" customHeight="1">
      <c r="A902" s="2303"/>
      <c r="B902" s="2303"/>
      <c r="C902" s="2303"/>
      <c r="D902" s="2303"/>
      <c r="E902" s="2303"/>
      <c r="F902" s="2303"/>
      <c r="G902" s="2303"/>
      <c r="H902" s="2303"/>
      <c r="I902" s="2303"/>
      <c r="J902" s="2303"/>
      <c r="K902" s="2303"/>
    </row>
    <row r="903" spans="1:11" ht="15.75" customHeight="1">
      <c r="A903" s="2303"/>
      <c r="B903" s="2303"/>
      <c r="C903" s="2303"/>
      <c r="D903" s="2303"/>
      <c r="E903" s="2303"/>
      <c r="F903" s="2303"/>
      <c r="G903" s="2303"/>
      <c r="H903" s="2303"/>
      <c r="I903" s="2303"/>
      <c r="J903" s="2303"/>
      <c r="K903" s="2303"/>
    </row>
    <row r="904" spans="1:11" ht="15.75" customHeight="1">
      <c r="A904" s="2303"/>
      <c r="B904" s="2303"/>
      <c r="C904" s="2303"/>
      <c r="D904" s="2303"/>
      <c r="E904" s="2303"/>
      <c r="F904" s="2303"/>
      <c r="G904" s="2303"/>
      <c r="H904" s="2303"/>
      <c r="I904" s="2303"/>
      <c r="J904" s="2303"/>
      <c r="K904" s="2303"/>
    </row>
    <row r="905" spans="1:11" ht="15.75" customHeight="1">
      <c r="A905" s="2303"/>
      <c r="B905" s="2303"/>
      <c r="C905" s="2303"/>
      <c r="D905" s="2303"/>
      <c r="E905" s="2303"/>
      <c r="F905" s="2303"/>
      <c r="G905" s="2303"/>
      <c r="H905" s="2303"/>
      <c r="I905" s="2303"/>
      <c r="J905" s="2303"/>
      <c r="K905" s="2303"/>
    </row>
    <row r="906" spans="1:11" ht="15.75" customHeight="1">
      <c r="A906" s="2303"/>
      <c r="B906" s="2303"/>
      <c r="C906" s="2303"/>
      <c r="D906" s="2303"/>
      <c r="E906" s="2303"/>
      <c r="F906" s="2303"/>
      <c r="G906" s="2303"/>
      <c r="H906" s="2303"/>
      <c r="I906" s="2303"/>
      <c r="J906" s="2303"/>
      <c r="K906" s="2303"/>
    </row>
    <row r="907" spans="1:11" ht="15.75" customHeight="1">
      <c r="A907" s="2303"/>
      <c r="B907" s="2303"/>
      <c r="C907" s="2303"/>
      <c r="D907" s="2303"/>
      <c r="E907" s="2303"/>
      <c r="F907" s="2303"/>
      <c r="G907" s="2303"/>
      <c r="H907" s="2303"/>
      <c r="I907" s="2303"/>
      <c r="J907" s="2303"/>
      <c r="K907" s="2303"/>
    </row>
    <row r="908" spans="1:11" ht="15.75" customHeight="1">
      <c r="A908" s="2303"/>
      <c r="B908" s="2303"/>
      <c r="C908" s="2303"/>
      <c r="D908" s="2303"/>
      <c r="E908" s="2303"/>
      <c r="F908" s="2303"/>
      <c r="G908" s="2303"/>
      <c r="H908" s="2303"/>
      <c r="I908" s="2303"/>
      <c r="J908" s="2303"/>
      <c r="K908" s="2303"/>
    </row>
    <row r="909" spans="1:11" ht="15.75" customHeight="1">
      <c r="A909" s="2303"/>
      <c r="B909" s="2303"/>
      <c r="C909" s="2303"/>
      <c r="D909" s="2303"/>
      <c r="E909" s="2303"/>
      <c r="F909" s="2303"/>
      <c r="G909" s="2303"/>
      <c r="H909" s="2303"/>
      <c r="I909" s="2303"/>
      <c r="J909" s="2303"/>
      <c r="K909" s="2303"/>
    </row>
    <row r="910" spans="1:11" ht="15.75" customHeight="1">
      <c r="A910" s="2303"/>
      <c r="B910" s="2303"/>
      <c r="C910" s="2303"/>
      <c r="D910" s="2303"/>
      <c r="E910" s="2303"/>
      <c r="F910" s="2303"/>
      <c r="G910" s="2303"/>
      <c r="H910" s="2303"/>
      <c r="I910" s="2303"/>
      <c r="J910" s="2303"/>
      <c r="K910" s="2303"/>
    </row>
    <row r="911" spans="1:11" ht="15.75" customHeight="1">
      <c r="A911" s="2303"/>
      <c r="B911" s="2303"/>
      <c r="C911" s="2303"/>
      <c r="D911" s="2303"/>
      <c r="E911" s="2303"/>
      <c r="F911" s="2303"/>
      <c r="G911" s="2303"/>
      <c r="H911" s="2303"/>
      <c r="I911" s="2303"/>
      <c r="J911" s="2303"/>
      <c r="K911" s="2303"/>
    </row>
    <row r="912" spans="1:11" ht="15.75" customHeight="1">
      <c r="A912" s="2303"/>
      <c r="B912" s="2303"/>
      <c r="C912" s="2303"/>
      <c r="D912" s="2303"/>
      <c r="E912" s="2303"/>
      <c r="F912" s="2303"/>
      <c r="G912" s="2303"/>
      <c r="H912" s="2303"/>
      <c r="I912" s="2303"/>
      <c r="J912" s="2303"/>
      <c r="K912" s="2303"/>
    </row>
    <row r="913" spans="1:11" ht="15.75" customHeight="1">
      <c r="A913" s="2303"/>
      <c r="B913" s="2303"/>
      <c r="C913" s="2303"/>
      <c r="D913" s="2303"/>
      <c r="E913" s="2303"/>
      <c r="F913" s="2303"/>
      <c r="G913" s="2303"/>
      <c r="H913" s="2303"/>
      <c r="I913" s="2303"/>
      <c r="J913" s="2303"/>
      <c r="K913" s="2303"/>
    </row>
    <row r="914" spans="1:11" ht="15.75" customHeight="1">
      <c r="A914" s="2303"/>
      <c r="B914" s="2303"/>
      <c r="C914" s="2303"/>
      <c r="D914" s="2303"/>
      <c r="E914" s="2303"/>
      <c r="F914" s="2303"/>
      <c r="G914" s="2303"/>
      <c r="H914" s="2303"/>
      <c r="I914" s="2303"/>
      <c r="J914" s="2303"/>
      <c r="K914" s="2303"/>
    </row>
    <row r="915" spans="1:11" ht="15.75" customHeight="1">
      <c r="A915" s="2303"/>
      <c r="B915" s="2303"/>
      <c r="C915" s="2303"/>
      <c r="D915" s="2303"/>
      <c r="E915" s="2303"/>
      <c r="F915" s="2303"/>
      <c r="G915" s="2303"/>
      <c r="H915" s="2303"/>
      <c r="I915" s="2303"/>
      <c r="J915" s="2303"/>
      <c r="K915" s="2303"/>
    </row>
    <row r="916" spans="1:11" ht="15.75" customHeight="1">
      <c r="A916" s="2303"/>
      <c r="B916" s="2303"/>
      <c r="C916" s="2303"/>
      <c r="D916" s="2303"/>
      <c r="E916" s="2303"/>
      <c r="F916" s="2303"/>
      <c r="G916" s="2303"/>
      <c r="H916" s="2303"/>
      <c r="I916" s="2303"/>
      <c r="J916" s="2303"/>
      <c r="K916" s="2303"/>
    </row>
    <row r="917" spans="1:11" ht="15.75" customHeight="1">
      <c r="A917" s="2303"/>
      <c r="B917" s="2303"/>
      <c r="C917" s="2303"/>
      <c r="D917" s="2303"/>
      <c r="E917" s="2303"/>
      <c r="F917" s="2303"/>
      <c r="G917" s="2303"/>
      <c r="H917" s="2303"/>
      <c r="I917" s="2303"/>
      <c r="J917" s="2303"/>
      <c r="K917" s="2303"/>
    </row>
    <row r="918" spans="1:11" ht="15.75" customHeight="1">
      <c r="A918" s="2303"/>
      <c r="B918" s="2303"/>
      <c r="C918" s="2303"/>
      <c r="D918" s="2303"/>
      <c r="E918" s="2303"/>
      <c r="F918" s="2303"/>
      <c r="G918" s="2303"/>
      <c r="H918" s="2303"/>
      <c r="I918" s="2303"/>
      <c r="J918" s="2303"/>
      <c r="K918" s="2303"/>
    </row>
    <row r="919" spans="1:11" ht="15.75" customHeight="1">
      <c r="A919" s="2303"/>
      <c r="B919" s="2303"/>
      <c r="C919" s="2303"/>
      <c r="D919" s="2303"/>
      <c r="E919" s="2303"/>
      <c r="F919" s="2303"/>
      <c r="G919" s="2303"/>
      <c r="H919" s="2303"/>
      <c r="I919" s="2303"/>
      <c r="J919" s="2303"/>
      <c r="K919" s="2303"/>
    </row>
    <row r="920" spans="1:11" ht="15.75" customHeight="1">
      <c r="A920" s="2303"/>
      <c r="B920" s="2303"/>
      <c r="C920" s="2303"/>
      <c r="D920" s="2303"/>
      <c r="E920" s="2303"/>
      <c r="F920" s="2303"/>
      <c r="G920" s="2303"/>
      <c r="H920" s="2303"/>
      <c r="I920" s="2303"/>
      <c r="J920" s="2303"/>
      <c r="K920" s="2303"/>
    </row>
    <row r="921" spans="1:11" ht="15.75" customHeight="1">
      <c r="A921" s="2303"/>
      <c r="B921" s="2303"/>
      <c r="C921" s="2303"/>
      <c r="D921" s="2303"/>
      <c r="E921" s="2303"/>
      <c r="F921" s="2303"/>
      <c r="G921" s="2303"/>
      <c r="H921" s="2303"/>
      <c r="I921" s="2303"/>
      <c r="J921" s="2303"/>
      <c r="K921" s="2303"/>
    </row>
    <row r="922" spans="1:11" ht="15.75" customHeight="1">
      <c r="A922" s="2303"/>
      <c r="B922" s="2303"/>
      <c r="C922" s="2303"/>
      <c r="D922" s="2303"/>
      <c r="E922" s="2303"/>
      <c r="F922" s="2303"/>
      <c r="G922" s="2303"/>
      <c r="H922" s="2303"/>
      <c r="I922" s="2303"/>
      <c r="J922" s="2303"/>
      <c r="K922" s="2303"/>
    </row>
    <row r="923" spans="1:11" ht="15.75" customHeight="1">
      <c r="A923" s="2303"/>
      <c r="B923" s="2303"/>
      <c r="C923" s="2303"/>
      <c r="D923" s="2303"/>
      <c r="E923" s="2303"/>
      <c r="F923" s="2303"/>
      <c r="G923" s="2303"/>
      <c r="H923" s="2303"/>
      <c r="I923" s="2303"/>
      <c r="J923" s="2303"/>
      <c r="K923" s="2303"/>
    </row>
    <row r="924" spans="1:11" ht="15.75" customHeight="1">
      <c r="A924" s="2303"/>
      <c r="B924" s="2303"/>
      <c r="C924" s="2303"/>
      <c r="D924" s="2303"/>
      <c r="E924" s="2303"/>
      <c r="F924" s="2303"/>
      <c r="G924" s="2303"/>
      <c r="H924" s="2303"/>
      <c r="I924" s="2303"/>
      <c r="J924" s="2303"/>
      <c r="K924" s="2303"/>
    </row>
    <row r="925" spans="1:11" ht="15.75" customHeight="1">
      <c r="A925" s="2303"/>
      <c r="B925" s="2303"/>
      <c r="C925" s="2303"/>
      <c r="D925" s="2303"/>
      <c r="E925" s="2303"/>
      <c r="F925" s="2303"/>
      <c r="G925" s="2303"/>
      <c r="H925" s="2303"/>
      <c r="I925" s="2303"/>
      <c r="J925" s="2303"/>
      <c r="K925" s="2303"/>
    </row>
    <row r="926" spans="1:11" ht="15.75" customHeight="1">
      <c r="A926" s="2303"/>
      <c r="B926" s="2303"/>
      <c r="C926" s="2303"/>
      <c r="D926" s="2303"/>
      <c r="E926" s="2303"/>
      <c r="F926" s="2303"/>
      <c r="G926" s="2303"/>
      <c r="H926" s="2303"/>
      <c r="I926" s="2303"/>
      <c r="J926" s="2303"/>
      <c r="K926" s="2303"/>
    </row>
    <row r="927" spans="1:11" ht="15.75" customHeight="1">
      <c r="A927" s="2303"/>
      <c r="B927" s="2303"/>
      <c r="C927" s="2303"/>
      <c r="D927" s="2303"/>
      <c r="E927" s="2303"/>
      <c r="F927" s="2303"/>
      <c r="G927" s="2303"/>
      <c r="H927" s="2303"/>
      <c r="I927" s="2303"/>
      <c r="J927" s="2303"/>
      <c r="K927" s="2303"/>
    </row>
    <row r="928" spans="1:11" ht="15.75" customHeight="1">
      <c r="A928" s="2303"/>
      <c r="B928" s="2303"/>
      <c r="C928" s="2303"/>
      <c r="D928" s="2303"/>
      <c r="E928" s="2303"/>
      <c r="F928" s="2303"/>
      <c r="G928" s="2303"/>
      <c r="H928" s="2303"/>
      <c r="I928" s="2303"/>
      <c r="J928" s="2303"/>
      <c r="K928" s="2303"/>
    </row>
    <row r="929" spans="1:11" ht="15.75" customHeight="1">
      <c r="A929" s="2303"/>
      <c r="B929" s="2303"/>
      <c r="C929" s="2303"/>
      <c r="D929" s="2303"/>
      <c r="E929" s="2303"/>
      <c r="F929" s="2303"/>
      <c r="G929" s="2303"/>
      <c r="H929" s="2303"/>
      <c r="I929" s="2303"/>
      <c r="J929" s="2303"/>
      <c r="K929" s="2303"/>
    </row>
    <row r="930" spans="1:11" ht="15.75" customHeight="1">
      <c r="A930" s="2303"/>
      <c r="B930" s="2303"/>
      <c r="C930" s="2303"/>
      <c r="D930" s="2303"/>
      <c r="E930" s="2303"/>
      <c r="F930" s="2303"/>
      <c r="G930" s="2303"/>
      <c r="H930" s="2303"/>
      <c r="I930" s="2303"/>
      <c r="J930" s="2303"/>
      <c r="K930" s="2303"/>
    </row>
    <row r="931" spans="1:11" ht="15.75" customHeight="1">
      <c r="A931" s="2303"/>
      <c r="B931" s="2303"/>
      <c r="C931" s="2303"/>
      <c r="D931" s="2303"/>
      <c r="E931" s="2303"/>
      <c r="F931" s="2303"/>
      <c r="G931" s="2303"/>
      <c r="H931" s="2303"/>
      <c r="I931" s="2303"/>
      <c r="J931" s="2303"/>
      <c r="K931" s="2303"/>
    </row>
    <row r="932" spans="1:11" ht="15.75" customHeight="1">
      <c r="A932" s="2303"/>
      <c r="B932" s="2303"/>
      <c r="C932" s="2303"/>
      <c r="D932" s="2303"/>
      <c r="E932" s="2303"/>
      <c r="F932" s="2303"/>
      <c r="G932" s="2303"/>
      <c r="H932" s="2303"/>
      <c r="I932" s="2303"/>
      <c r="J932" s="2303"/>
      <c r="K932" s="2303"/>
    </row>
    <row r="933" spans="1:11" ht="15.75" customHeight="1">
      <c r="A933" s="2303"/>
      <c r="B933" s="2303"/>
      <c r="C933" s="2303"/>
      <c r="D933" s="2303"/>
      <c r="E933" s="2303"/>
      <c r="F933" s="2303"/>
      <c r="G933" s="2303"/>
      <c r="H933" s="2303"/>
      <c r="I933" s="2303"/>
      <c r="J933" s="2303"/>
      <c r="K933" s="2303"/>
    </row>
    <row r="934" spans="1:11" ht="15.75" customHeight="1">
      <c r="A934" s="2303"/>
      <c r="B934" s="2303"/>
      <c r="C934" s="2303"/>
      <c r="D934" s="2303"/>
      <c r="E934" s="2303"/>
      <c r="F934" s="2303"/>
      <c r="G934" s="2303"/>
      <c r="H934" s="2303"/>
      <c r="I934" s="2303"/>
      <c r="J934" s="2303"/>
      <c r="K934" s="2303"/>
    </row>
    <row r="935" spans="1:11" ht="15.75" customHeight="1">
      <c r="A935" s="2303"/>
      <c r="B935" s="2303"/>
      <c r="C935" s="2303"/>
      <c r="D935" s="2303"/>
      <c r="E935" s="2303"/>
      <c r="F935" s="2303"/>
      <c r="G935" s="2303"/>
      <c r="H935" s="2303"/>
      <c r="I935" s="2303"/>
      <c r="J935" s="2303"/>
      <c r="K935" s="2303"/>
    </row>
    <row r="936" spans="1:11" ht="15.75" customHeight="1">
      <c r="A936" s="2303"/>
      <c r="B936" s="2303"/>
      <c r="C936" s="2303"/>
      <c r="D936" s="2303"/>
      <c r="E936" s="2303"/>
      <c r="F936" s="2303"/>
      <c r="G936" s="2303"/>
      <c r="H936" s="2303"/>
      <c r="I936" s="2303"/>
      <c r="J936" s="2303"/>
      <c r="K936" s="2303"/>
    </row>
    <row r="937" spans="1:11" ht="15.75" customHeight="1">
      <c r="A937" s="2303"/>
      <c r="B937" s="2303"/>
      <c r="C937" s="2303"/>
      <c r="D937" s="2303"/>
      <c r="E937" s="2303"/>
      <c r="F937" s="2303"/>
      <c r="G937" s="2303"/>
      <c r="H937" s="2303"/>
      <c r="I937" s="2303"/>
      <c r="J937" s="2303"/>
      <c r="K937" s="2303"/>
    </row>
    <row r="938" spans="1:11" ht="15.75" customHeight="1">
      <c r="A938" s="2303"/>
      <c r="B938" s="2303"/>
      <c r="C938" s="2303"/>
      <c r="D938" s="2303"/>
      <c r="E938" s="2303"/>
      <c r="F938" s="2303"/>
      <c r="G938" s="2303"/>
      <c r="H938" s="2303"/>
      <c r="I938" s="2303"/>
      <c r="J938" s="2303"/>
      <c r="K938" s="2303"/>
    </row>
    <row r="939" spans="1:11" ht="15.75" customHeight="1">
      <c r="A939" s="2303"/>
      <c r="B939" s="2303"/>
      <c r="C939" s="2303"/>
      <c r="D939" s="2303"/>
      <c r="E939" s="2303"/>
      <c r="F939" s="2303"/>
      <c r="G939" s="2303"/>
      <c r="H939" s="2303"/>
      <c r="I939" s="2303"/>
      <c r="J939" s="2303"/>
      <c r="K939" s="2303"/>
    </row>
    <row r="940" spans="1:11" ht="15.75" customHeight="1">
      <c r="A940" s="2303"/>
      <c r="B940" s="2303"/>
      <c r="C940" s="2303"/>
      <c r="D940" s="2303"/>
      <c r="E940" s="2303"/>
      <c r="F940" s="2303"/>
      <c r="G940" s="2303"/>
      <c r="H940" s="2303"/>
      <c r="I940" s="2303"/>
      <c r="J940" s="2303"/>
      <c r="K940" s="2303"/>
    </row>
    <row r="941" spans="1:11" ht="15.75" customHeight="1">
      <c r="A941" s="2303"/>
      <c r="B941" s="2303"/>
      <c r="C941" s="2303"/>
      <c r="D941" s="2303"/>
      <c r="E941" s="2303"/>
      <c r="F941" s="2303"/>
      <c r="G941" s="2303"/>
      <c r="H941" s="2303"/>
      <c r="I941" s="2303"/>
      <c r="J941" s="2303"/>
      <c r="K941" s="2303"/>
    </row>
    <row r="942" spans="1:11" ht="15.75" customHeight="1">
      <c r="A942" s="2303"/>
      <c r="B942" s="2303"/>
      <c r="C942" s="2303"/>
      <c r="D942" s="2303"/>
      <c r="E942" s="2303"/>
      <c r="F942" s="2303"/>
      <c r="G942" s="2303"/>
      <c r="H942" s="2303"/>
      <c r="I942" s="2303"/>
      <c r="J942" s="2303"/>
      <c r="K942" s="2303"/>
    </row>
    <row r="943" spans="1:11" ht="15.75" customHeight="1">
      <c r="A943" s="2303"/>
      <c r="B943" s="2303"/>
      <c r="C943" s="2303"/>
      <c r="D943" s="2303"/>
      <c r="E943" s="2303"/>
      <c r="F943" s="2303"/>
      <c r="G943" s="2303"/>
      <c r="H943" s="2303"/>
      <c r="I943" s="2303"/>
      <c r="J943" s="2303"/>
      <c r="K943" s="2303"/>
    </row>
    <row r="944" spans="1:11" ht="15.75" customHeight="1">
      <c r="A944" s="2303"/>
      <c r="B944" s="2303"/>
      <c r="C944" s="2303"/>
      <c r="D944" s="2303"/>
      <c r="E944" s="2303"/>
      <c r="F944" s="2303"/>
      <c r="G944" s="2303"/>
      <c r="H944" s="2303"/>
      <c r="I944" s="2303"/>
      <c r="J944" s="2303"/>
      <c r="K944" s="2303"/>
    </row>
    <row r="945" spans="1:11" ht="15.75" customHeight="1">
      <c r="A945" s="2303"/>
      <c r="B945" s="2303"/>
      <c r="C945" s="2303"/>
      <c r="D945" s="2303"/>
      <c r="E945" s="2303"/>
      <c r="F945" s="2303"/>
      <c r="G945" s="2303"/>
      <c r="H945" s="2303"/>
      <c r="I945" s="2303"/>
      <c r="J945" s="2303"/>
      <c r="K945" s="2303"/>
    </row>
    <row r="946" spans="1:11" ht="15.75" customHeight="1">
      <c r="A946" s="2303"/>
      <c r="B946" s="2303"/>
      <c r="C946" s="2303"/>
      <c r="D946" s="2303"/>
      <c r="E946" s="2303"/>
      <c r="F946" s="2303"/>
      <c r="G946" s="2303"/>
      <c r="H946" s="2303"/>
      <c r="I946" s="2303"/>
      <c r="J946" s="2303"/>
      <c r="K946" s="2303"/>
    </row>
    <row r="947" spans="1:11" ht="15.75" customHeight="1">
      <c r="A947" s="2303"/>
      <c r="B947" s="2303"/>
      <c r="C947" s="2303"/>
      <c r="D947" s="2303"/>
      <c r="E947" s="2303"/>
      <c r="F947" s="2303"/>
      <c r="G947" s="2303"/>
      <c r="H947" s="2303"/>
      <c r="I947" s="2303"/>
      <c r="J947" s="2303"/>
      <c r="K947" s="2303"/>
    </row>
    <row r="948" spans="1:11" ht="15.75" customHeight="1">
      <c r="A948" s="2303"/>
      <c r="B948" s="2303"/>
      <c r="C948" s="2303"/>
      <c r="D948" s="2303"/>
      <c r="E948" s="2303"/>
      <c r="F948" s="2303"/>
      <c r="G948" s="2303"/>
      <c r="H948" s="2303"/>
      <c r="I948" s="2303"/>
      <c r="J948" s="2303"/>
      <c r="K948" s="2303"/>
    </row>
    <row r="949" spans="1:11" ht="15.75" customHeight="1">
      <c r="A949" s="2303"/>
      <c r="B949" s="2303"/>
      <c r="C949" s="2303"/>
      <c r="D949" s="2303"/>
      <c r="E949" s="2303"/>
      <c r="F949" s="2303"/>
      <c r="G949" s="2303"/>
      <c r="H949" s="2303"/>
      <c r="I949" s="2303"/>
      <c r="J949" s="2303"/>
      <c r="K949" s="2303"/>
    </row>
    <row r="950" spans="1:11" ht="15.75" customHeight="1">
      <c r="A950" s="2303"/>
      <c r="B950" s="2303"/>
      <c r="C950" s="2303"/>
      <c r="D950" s="2303"/>
      <c r="E950" s="2303"/>
      <c r="F950" s="2303"/>
      <c r="G950" s="2303"/>
      <c r="H950" s="2303"/>
      <c r="I950" s="2303"/>
      <c r="J950" s="2303"/>
      <c r="K950" s="2303"/>
    </row>
    <row r="951" spans="1:11" ht="15.75" customHeight="1">
      <c r="A951" s="2303"/>
      <c r="B951" s="2303"/>
      <c r="C951" s="2303"/>
      <c r="D951" s="2303"/>
      <c r="E951" s="2303"/>
      <c r="F951" s="2303"/>
      <c r="G951" s="2303"/>
      <c r="H951" s="2303"/>
      <c r="I951" s="2303"/>
      <c r="J951" s="2303"/>
      <c r="K951" s="2303"/>
    </row>
    <row r="952" spans="1:11" ht="15.75" customHeight="1">
      <c r="A952" s="2303"/>
      <c r="B952" s="2303"/>
      <c r="C952" s="2303"/>
      <c r="D952" s="2303"/>
      <c r="E952" s="2303"/>
      <c r="F952" s="2303"/>
      <c r="G952" s="2303"/>
      <c r="H952" s="2303"/>
      <c r="I952" s="2303"/>
      <c r="J952" s="2303"/>
      <c r="K952" s="2303"/>
    </row>
    <row r="953" spans="1:11" ht="15.75" customHeight="1">
      <c r="A953" s="2303"/>
      <c r="B953" s="2303"/>
      <c r="C953" s="2303"/>
      <c r="D953" s="2303"/>
      <c r="E953" s="2303"/>
      <c r="F953" s="2303"/>
      <c r="G953" s="2303"/>
      <c r="H953" s="2303"/>
      <c r="I953" s="2303"/>
      <c r="J953" s="2303"/>
      <c r="K953" s="2303"/>
    </row>
    <row r="954" spans="1:11" ht="15.75" customHeight="1">
      <c r="A954" s="2303"/>
      <c r="B954" s="2303"/>
      <c r="C954" s="2303"/>
      <c r="D954" s="2303"/>
      <c r="E954" s="2303"/>
      <c r="F954" s="2303"/>
      <c r="G954" s="2303"/>
      <c r="H954" s="2303"/>
      <c r="I954" s="2303"/>
      <c r="J954" s="2303"/>
      <c r="K954" s="2303"/>
    </row>
    <row r="955" spans="1:11" ht="15.75" customHeight="1">
      <c r="A955" s="2303"/>
      <c r="B955" s="2303"/>
      <c r="C955" s="2303"/>
      <c r="D955" s="2303"/>
      <c r="E955" s="2303"/>
      <c r="F955" s="2303"/>
      <c r="G955" s="2303"/>
      <c r="H955" s="2303"/>
      <c r="I955" s="2303"/>
      <c r="J955" s="2303"/>
      <c r="K955" s="2303"/>
    </row>
    <row r="956" spans="1:11" ht="15.75" customHeight="1">
      <c r="A956" s="2303"/>
      <c r="B956" s="2303"/>
      <c r="C956" s="2303"/>
      <c r="D956" s="2303"/>
      <c r="E956" s="2303"/>
      <c r="F956" s="2303"/>
      <c r="G956" s="2303"/>
      <c r="H956" s="2303"/>
      <c r="I956" s="2303"/>
      <c r="J956" s="2303"/>
      <c r="K956" s="2303"/>
    </row>
    <row r="957" spans="1:11" ht="15.75" customHeight="1">
      <c r="A957" s="2303"/>
      <c r="B957" s="2303"/>
      <c r="C957" s="2303"/>
      <c r="D957" s="2303"/>
      <c r="E957" s="2303"/>
      <c r="F957" s="2303"/>
      <c r="G957" s="2303"/>
      <c r="H957" s="2303"/>
      <c r="I957" s="2303"/>
      <c r="J957" s="2303"/>
      <c r="K957" s="2303"/>
    </row>
    <row r="958" spans="1:11" ht="15.75" customHeight="1">
      <c r="A958" s="2303"/>
      <c r="B958" s="2303"/>
      <c r="C958" s="2303"/>
      <c r="D958" s="2303"/>
      <c r="E958" s="2303"/>
      <c r="F958" s="2303"/>
      <c r="G958" s="2303"/>
      <c r="H958" s="2303"/>
      <c r="I958" s="2303"/>
      <c r="J958" s="2303"/>
      <c r="K958" s="2303"/>
    </row>
    <row r="959" spans="1:11" ht="15.75" customHeight="1">
      <c r="A959" s="2303"/>
      <c r="B959" s="2303"/>
      <c r="C959" s="2303"/>
      <c r="D959" s="2303"/>
      <c r="E959" s="2303"/>
      <c r="F959" s="2303"/>
      <c r="G959" s="2303"/>
      <c r="H959" s="2303"/>
      <c r="I959" s="2303"/>
      <c r="J959" s="2303"/>
      <c r="K959" s="2303"/>
    </row>
    <row r="960" spans="1:11" ht="15.75" customHeight="1">
      <c r="A960" s="2303"/>
      <c r="B960" s="2303"/>
      <c r="C960" s="2303"/>
      <c r="D960" s="2303"/>
      <c r="E960" s="2303"/>
      <c r="F960" s="2303"/>
      <c r="G960" s="2303"/>
      <c r="H960" s="2303"/>
      <c r="I960" s="2303"/>
      <c r="J960" s="2303"/>
      <c r="K960" s="2303"/>
    </row>
    <row r="961" spans="1:11" ht="15.75" customHeight="1">
      <c r="A961" s="2303"/>
      <c r="B961" s="2303"/>
      <c r="C961" s="2303"/>
      <c r="D961" s="2303"/>
      <c r="E961" s="2303"/>
      <c r="F961" s="2303"/>
      <c r="G961" s="2303"/>
      <c r="H961" s="2303"/>
      <c r="I961" s="2303"/>
      <c r="J961" s="2303"/>
      <c r="K961" s="2303"/>
    </row>
    <row r="962" spans="1:11" ht="15.75" customHeight="1">
      <c r="A962" s="2303"/>
      <c r="B962" s="2303"/>
      <c r="C962" s="2303"/>
      <c r="D962" s="2303"/>
      <c r="E962" s="2303"/>
      <c r="F962" s="2303"/>
      <c r="G962" s="2303"/>
      <c r="H962" s="2303"/>
      <c r="I962" s="2303"/>
      <c r="J962" s="2303"/>
      <c r="K962" s="2303"/>
    </row>
    <row r="963" spans="1:11" ht="15.75" customHeight="1">
      <c r="A963" s="2303"/>
      <c r="B963" s="2303"/>
      <c r="C963" s="2303"/>
      <c r="D963" s="2303"/>
      <c r="E963" s="2303"/>
      <c r="F963" s="2303"/>
      <c r="G963" s="2303"/>
      <c r="H963" s="2303"/>
      <c r="I963" s="2303"/>
      <c r="J963" s="2303"/>
      <c r="K963" s="2303"/>
    </row>
    <row r="964" spans="1:11" ht="15.75" customHeight="1">
      <c r="A964" s="2303"/>
      <c r="B964" s="2303"/>
      <c r="C964" s="2303"/>
      <c r="D964" s="2303"/>
      <c r="E964" s="2303"/>
      <c r="F964" s="2303"/>
      <c r="G964" s="2303"/>
      <c r="H964" s="2303"/>
      <c r="I964" s="2303"/>
      <c r="J964" s="2303"/>
      <c r="K964" s="2303"/>
    </row>
    <row r="965" spans="1:11" ht="15.75" customHeight="1">
      <c r="A965" s="2303"/>
      <c r="B965" s="2303"/>
      <c r="C965" s="2303"/>
      <c r="D965" s="2303"/>
      <c r="E965" s="2303"/>
      <c r="F965" s="2303"/>
      <c r="G965" s="2303"/>
      <c r="H965" s="2303"/>
      <c r="I965" s="2303"/>
      <c r="J965" s="2303"/>
      <c r="K965" s="2303"/>
    </row>
    <row r="966" spans="1:11" ht="15.75" customHeight="1">
      <c r="A966" s="2303"/>
      <c r="B966" s="2303"/>
      <c r="C966" s="2303"/>
      <c r="D966" s="2303"/>
      <c r="E966" s="2303"/>
      <c r="F966" s="2303"/>
      <c r="G966" s="2303"/>
      <c r="H966" s="2303"/>
      <c r="I966" s="2303"/>
      <c r="J966" s="2303"/>
      <c r="K966" s="2303"/>
    </row>
    <row r="967" spans="1:11" ht="15.75" customHeight="1">
      <c r="A967" s="2303"/>
      <c r="B967" s="2303"/>
      <c r="C967" s="2303"/>
      <c r="D967" s="2303"/>
      <c r="E967" s="2303"/>
      <c r="F967" s="2303"/>
      <c r="G967" s="2303"/>
      <c r="H967" s="2303"/>
      <c r="I967" s="2303"/>
      <c r="J967" s="2303"/>
      <c r="K967" s="2303"/>
    </row>
    <row r="968" spans="1:11" ht="15.75" customHeight="1">
      <c r="A968" s="2303"/>
      <c r="B968" s="2303"/>
      <c r="C968" s="2303"/>
      <c r="D968" s="2303"/>
      <c r="E968" s="2303"/>
      <c r="F968" s="2303"/>
      <c r="G968" s="2303"/>
      <c r="H968" s="2303"/>
      <c r="I968" s="2303"/>
      <c r="J968" s="2303"/>
      <c r="K968" s="2303"/>
    </row>
    <row r="969" spans="1:11" ht="15.75" customHeight="1">
      <c r="A969" s="2303"/>
      <c r="B969" s="2303"/>
      <c r="C969" s="2303"/>
      <c r="D969" s="2303"/>
      <c r="E969" s="2303"/>
      <c r="F969" s="2303"/>
      <c r="G969" s="2303"/>
      <c r="H969" s="2303"/>
      <c r="I969" s="2303"/>
      <c r="J969" s="2303"/>
      <c r="K969" s="2303"/>
    </row>
    <row r="970" spans="1:11" ht="15.75" customHeight="1">
      <c r="A970" s="2303"/>
      <c r="B970" s="2303"/>
      <c r="C970" s="2303"/>
      <c r="D970" s="2303"/>
      <c r="E970" s="2303"/>
      <c r="F970" s="2303"/>
      <c r="G970" s="2303"/>
      <c r="H970" s="2303"/>
      <c r="I970" s="2303"/>
      <c r="J970" s="2303"/>
      <c r="K970" s="2303"/>
    </row>
    <row r="971" spans="1:11" ht="15.75" customHeight="1">
      <c r="A971" s="2303"/>
      <c r="B971" s="2303"/>
      <c r="C971" s="2303"/>
      <c r="D971" s="2303"/>
      <c r="E971" s="2303"/>
      <c r="F971" s="2303"/>
      <c r="G971" s="2303"/>
      <c r="H971" s="2303"/>
      <c r="I971" s="2303"/>
      <c r="J971" s="2303"/>
      <c r="K971" s="2303"/>
    </row>
    <row r="972" spans="1:11" ht="15.75" customHeight="1">
      <c r="A972" s="2303"/>
      <c r="B972" s="2303"/>
      <c r="C972" s="2303"/>
      <c r="D972" s="2303"/>
      <c r="E972" s="2303"/>
      <c r="F972" s="2303"/>
      <c r="G972" s="2303"/>
      <c r="H972" s="2303"/>
      <c r="I972" s="2303"/>
      <c r="J972" s="2303"/>
      <c r="K972" s="2303"/>
    </row>
    <row r="973" spans="1:11" ht="15.75" customHeight="1">
      <c r="A973" s="2303"/>
      <c r="B973" s="2303"/>
      <c r="C973" s="2303"/>
      <c r="D973" s="2303"/>
      <c r="E973" s="2303"/>
      <c r="F973" s="2303"/>
      <c r="G973" s="2303"/>
      <c r="H973" s="2303"/>
      <c r="I973" s="2303"/>
      <c r="J973" s="2303"/>
      <c r="K973" s="2303"/>
    </row>
    <row r="974" spans="1:11" ht="15.75" customHeight="1">
      <c r="A974" s="2303"/>
      <c r="B974" s="2303"/>
      <c r="C974" s="2303"/>
      <c r="D974" s="2303"/>
      <c r="E974" s="2303"/>
      <c r="F974" s="2303"/>
      <c r="G974" s="2303"/>
      <c r="H974" s="2303"/>
      <c r="I974" s="2303"/>
      <c r="J974" s="2303"/>
      <c r="K974" s="2303"/>
    </row>
    <row r="975" spans="1:11" ht="15.75" customHeight="1">
      <c r="A975" s="2303"/>
      <c r="B975" s="2303"/>
      <c r="C975" s="2303"/>
      <c r="D975" s="2303"/>
      <c r="E975" s="2303"/>
      <c r="F975" s="2303"/>
      <c r="G975" s="2303"/>
      <c r="H975" s="2303"/>
      <c r="I975" s="2303"/>
      <c r="J975" s="2303"/>
      <c r="K975" s="2303"/>
    </row>
    <row r="976" spans="1:11" ht="15.75" customHeight="1">
      <c r="A976" s="2303"/>
      <c r="B976" s="2303"/>
      <c r="C976" s="2303"/>
      <c r="D976" s="2303"/>
      <c r="E976" s="2303"/>
      <c r="F976" s="2303"/>
      <c r="G976" s="2303"/>
      <c r="H976" s="2303"/>
      <c r="I976" s="2303"/>
      <c r="J976" s="2303"/>
      <c r="K976" s="2303"/>
    </row>
    <row r="977" spans="1:11" ht="15.75" customHeight="1">
      <c r="A977" s="2303"/>
      <c r="B977" s="2303"/>
      <c r="C977" s="2303"/>
      <c r="D977" s="2303"/>
      <c r="E977" s="2303"/>
      <c r="F977" s="2303"/>
      <c r="G977" s="2303"/>
      <c r="H977" s="2303"/>
      <c r="I977" s="2303"/>
      <c r="J977" s="2303"/>
      <c r="K977" s="2303"/>
    </row>
    <row r="978" spans="1:11" ht="15.75" customHeight="1">
      <c r="A978" s="2303"/>
      <c r="B978" s="2303"/>
      <c r="C978" s="2303"/>
      <c r="D978" s="2303"/>
      <c r="E978" s="2303"/>
      <c r="F978" s="2303"/>
      <c r="G978" s="2303"/>
      <c r="H978" s="2303"/>
      <c r="I978" s="2303"/>
      <c r="J978" s="2303"/>
      <c r="K978" s="2303"/>
    </row>
    <row r="979" spans="1:11" ht="15.75" customHeight="1">
      <c r="A979" s="2303"/>
      <c r="B979" s="2303"/>
      <c r="C979" s="2303"/>
      <c r="D979" s="2303"/>
      <c r="E979" s="2303"/>
      <c r="F979" s="2303"/>
      <c r="G979" s="2303"/>
      <c r="H979" s="2303"/>
      <c r="I979" s="2303"/>
      <c r="J979" s="2303"/>
      <c r="K979" s="2303"/>
    </row>
    <row r="980" spans="1:11" ht="15.75" customHeight="1">
      <c r="A980" s="2303"/>
      <c r="B980" s="2303"/>
      <c r="C980" s="2303"/>
      <c r="D980" s="2303"/>
      <c r="E980" s="2303"/>
      <c r="F980" s="2303"/>
      <c r="G980" s="2303"/>
      <c r="H980" s="2303"/>
      <c r="I980" s="2303"/>
      <c r="J980" s="2303"/>
      <c r="K980" s="2303"/>
    </row>
    <row r="981" spans="1:11" ht="15.75" customHeight="1">
      <c r="A981" s="2303"/>
      <c r="B981" s="2303"/>
      <c r="C981" s="2303"/>
      <c r="D981" s="2303"/>
      <c r="E981" s="2303"/>
      <c r="F981" s="2303"/>
      <c r="G981" s="2303"/>
      <c r="H981" s="2303"/>
      <c r="I981" s="2303"/>
      <c r="J981" s="2303"/>
      <c r="K981" s="2303"/>
    </row>
    <row r="982" spans="1:11" ht="15.75" customHeight="1">
      <c r="A982" s="2303"/>
      <c r="B982" s="2303"/>
      <c r="C982" s="2303"/>
      <c r="D982" s="2303"/>
      <c r="E982" s="2303"/>
      <c r="F982" s="2303"/>
      <c r="G982" s="2303"/>
      <c r="H982" s="2303"/>
      <c r="I982" s="2303"/>
      <c r="J982" s="2303"/>
      <c r="K982" s="2303"/>
    </row>
    <row r="983" spans="1:11" ht="15.75" customHeight="1">
      <c r="A983" s="2303"/>
      <c r="B983" s="2303"/>
      <c r="C983" s="2303"/>
      <c r="D983" s="2303"/>
      <c r="E983" s="2303"/>
      <c r="F983" s="2303"/>
      <c r="G983" s="2303"/>
      <c r="H983" s="2303"/>
      <c r="I983" s="2303"/>
      <c r="J983" s="2303"/>
      <c r="K983" s="2303"/>
    </row>
    <row r="984" spans="1:11" ht="15.75" customHeight="1">
      <c r="A984" s="2303"/>
      <c r="B984" s="2303"/>
      <c r="C984" s="2303"/>
      <c r="D984" s="2303"/>
      <c r="E984" s="2303"/>
      <c r="F984" s="2303"/>
      <c r="G984" s="2303"/>
      <c r="H984" s="2303"/>
      <c r="I984" s="2303"/>
      <c r="J984" s="2303"/>
      <c r="K984" s="2303"/>
    </row>
    <row r="985" spans="1:11" ht="15.75" customHeight="1">
      <c r="A985" s="2303"/>
      <c r="B985" s="2303"/>
      <c r="C985" s="2303"/>
      <c r="D985" s="2303"/>
      <c r="E985" s="2303"/>
      <c r="F985" s="2303"/>
      <c r="G985" s="2303"/>
      <c r="H985" s="2303"/>
      <c r="I985" s="2303"/>
      <c r="J985" s="2303"/>
      <c r="K985" s="2303"/>
    </row>
    <row r="986" spans="1:11" ht="15.75" customHeight="1">
      <c r="A986" s="2303"/>
      <c r="B986" s="2303"/>
      <c r="C986" s="2303"/>
      <c r="D986" s="2303"/>
      <c r="E986" s="2303"/>
      <c r="F986" s="2303"/>
      <c r="G986" s="2303"/>
      <c r="H986" s="2303"/>
      <c r="I986" s="2303"/>
      <c r="J986" s="2303"/>
      <c r="K986" s="2303"/>
    </row>
    <row r="987" spans="1:11" ht="15.75" customHeight="1">
      <c r="A987" s="2303"/>
      <c r="B987" s="2303"/>
      <c r="C987" s="2303"/>
      <c r="D987" s="2303"/>
      <c r="E987" s="2303"/>
      <c r="F987" s="2303"/>
      <c r="G987" s="2303"/>
      <c r="H987" s="2303"/>
      <c r="I987" s="2303"/>
      <c r="J987" s="2303"/>
      <c r="K987" s="2303"/>
    </row>
    <row r="988" spans="1:11" ht="15.75" customHeight="1">
      <c r="A988" s="2303"/>
      <c r="B988" s="2303"/>
      <c r="C988" s="2303"/>
      <c r="D988" s="2303"/>
      <c r="E988" s="2303"/>
      <c r="F988" s="2303"/>
      <c r="G988" s="2303"/>
      <c r="H988" s="2303"/>
      <c r="I988" s="2303"/>
      <c r="J988" s="2303"/>
      <c r="K988" s="2303"/>
    </row>
    <row r="989" spans="1:11" ht="15.75" customHeight="1">
      <c r="A989" s="2303"/>
      <c r="B989" s="2303"/>
      <c r="C989" s="2303"/>
      <c r="D989" s="2303"/>
      <c r="E989" s="2303"/>
      <c r="F989" s="2303"/>
      <c r="G989" s="2303"/>
      <c r="H989" s="2303"/>
      <c r="I989" s="2303"/>
      <c r="J989" s="2303"/>
      <c r="K989" s="2303"/>
    </row>
    <row r="990" spans="1:11" ht="15.75" customHeight="1">
      <c r="A990" s="2303"/>
      <c r="B990" s="2303"/>
      <c r="C990" s="2303"/>
      <c r="D990" s="2303"/>
      <c r="E990" s="2303"/>
      <c r="F990" s="2303"/>
      <c r="G990" s="2303"/>
      <c r="H990" s="2303"/>
      <c r="I990" s="2303"/>
      <c r="J990" s="2303"/>
      <c r="K990" s="2303"/>
    </row>
    <row r="991" spans="1:11" ht="15.75" customHeight="1">
      <c r="A991" s="2303"/>
      <c r="B991" s="2303"/>
      <c r="C991" s="2303"/>
      <c r="D991" s="2303"/>
      <c r="E991" s="2303"/>
      <c r="F991" s="2303"/>
      <c r="G991" s="2303"/>
      <c r="H991" s="2303"/>
      <c r="I991" s="2303"/>
      <c r="J991" s="2303"/>
      <c r="K991" s="2303"/>
    </row>
    <row r="992" spans="1:11" ht="15.75" customHeight="1">
      <c r="A992" s="2303"/>
      <c r="B992" s="2303"/>
      <c r="C992" s="2303"/>
      <c r="D992" s="2303"/>
      <c r="E992" s="2303"/>
      <c r="F992" s="2303"/>
      <c r="G992" s="2303"/>
      <c r="H992" s="2303"/>
      <c r="I992" s="2303"/>
      <c r="J992" s="2303"/>
      <c r="K992" s="2303"/>
    </row>
    <row r="993" spans="1:11" ht="15.75" customHeight="1">
      <c r="A993" s="2303"/>
      <c r="B993" s="2303"/>
      <c r="C993" s="2303"/>
      <c r="D993" s="2303"/>
      <c r="E993" s="2303"/>
      <c r="F993" s="2303"/>
      <c r="G993" s="2303"/>
      <c r="H993" s="2303"/>
      <c r="I993" s="2303"/>
      <c r="J993" s="2303"/>
      <c r="K993" s="2303"/>
    </row>
    <row r="994" spans="1:11" ht="15.75" customHeight="1">
      <c r="A994" s="2303"/>
      <c r="B994" s="2303"/>
      <c r="C994" s="2303"/>
      <c r="D994" s="2303"/>
      <c r="E994" s="2303"/>
      <c r="F994" s="2303"/>
      <c r="G994" s="2303"/>
      <c r="H994" s="2303"/>
      <c r="I994" s="2303"/>
      <c r="J994" s="2303"/>
      <c r="K994" s="2303"/>
    </row>
  </sheetData>
  <mergeCells count="13">
    <mergeCell ref="B1:H1"/>
    <mergeCell ref="B2:H2"/>
    <mergeCell ref="B3:H3"/>
    <mergeCell ref="B4:C6"/>
    <mergeCell ref="G4:H4"/>
    <mergeCell ref="D4:F5"/>
    <mergeCell ref="B42:C42"/>
    <mergeCell ref="B23:C23"/>
    <mergeCell ref="B28:C28"/>
    <mergeCell ref="B38:H38"/>
    <mergeCell ref="B39:H39"/>
    <mergeCell ref="B40:H40"/>
    <mergeCell ref="B41:H41"/>
  </mergeCells>
  <pageMargins left="0.39370078740157483" right="0.39370078740157483" top="0.39370078740157483" bottom="0.39370078740157483" header="0" footer="0"/>
  <pageSetup scale="7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4"/>
  <sheetViews>
    <sheetView showGridLines="0" view="pageBreakPreview" zoomScale="85" zoomScaleNormal="85" zoomScaleSheetLayoutView="85" workbookViewId="0">
      <selection activeCell="B51" sqref="B51"/>
    </sheetView>
  </sheetViews>
  <sheetFormatPr defaultRowHeight="12.75"/>
  <cols>
    <col min="1" max="1" width="51.7109375" style="2773" customWidth="1"/>
    <col min="2" max="11" width="12" style="2773" bestFit="1" customWidth="1"/>
    <col min="12" max="12" width="12.28515625" style="2773" bestFit="1" customWidth="1"/>
    <col min="13" max="16" width="9.140625" style="2773"/>
    <col min="17" max="17" width="13.42578125" style="2773" bestFit="1" customWidth="1"/>
    <col min="18" max="253" width="9.140625" style="2773"/>
    <col min="254" max="254" width="0" style="2773" hidden="1" customWidth="1"/>
    <col min="255" max="255" width="29" style="2773" customWidth="1"/>
    <col min="256" max="256" width="0" style="2773" hidden="1" customWidth="1"/>
    <col min="257" max="257" width="13.28515625" style="2773" bestFit="1" customWidth="1"/>
    <col min="258" max="258" width="14.140625" style="2773" bestFit="1" customWidth="1"/>
    <col min="259" max="259" width="14.85546875" style="2773" bestFit="1" customWidth="1"/>
    <col min="260" max="262" width="14.7109375" style="2773" bestFit="1" customWidth="1"/>
    <col min="263" max="263" width="14.85546875" style="2773" bestFit="1" customWidth="1"/>
    <col min="264" max="264" width="14.7109375" style="2773" bestFit="1" customWidth="1"/>
    <col min="265" max="265" width="14.85546875" style="2773" bestFit="1" customWidth="1"/>
    <col min="266" max="266" width="15.42578125" style="2773" bestFit="1" customWidth="1"/>
    <col min="267" max="272" width="9.140625" style="2773"/>
    <col min="273" max="273" width="13.42578125" style="2773" bestFit="1" customWidth="1"/>
    <col min="274" max="509" width="9.140625" style="2773"/>
    <col min="510" max="510" width="0" style="2773" hidden="1" customWidth="1"/>
    <col min="511" max="511" width="29" style="2773" customWidth="1"/>
    <col min="512" max="512" width="0" style="2773" hidden="1" customWidth="1"/>
    <col min="513" max="513" width="13.28515625" style="2773" bestFit="1" customWidth="1"/>
    <col min="514" max="514" width="14.140625" style="2773" bestFit="1" customWidth="1"/>
    <col min="515" max="515" width="14.85546875" style="2773" bestFit="1" customWidth="1"/>
    <col min="516" max="518" width="14.7109375" style="2773" bestFit="1" customWidth="1"/>
    <col min="519" max="519" width="14.85546875" style="2773" bestFit="1" customWidth="1"/>
    <col min="520" max="520" width="14.7109375" style="2773" bestFit="1" customWidth="1"/>
    <col min="521" max="521" width="14.85546875" style="2773" bestFit="1" customWidth="1"/>
    <col min="522" max="522" width="15.42578125" style="2773" bestFit="1" customWidth="1"/>
    <col min="523" max="528" width="9.140625" style="2773"/>
    <col min="529" max="529" width="13.42578125" style="2773" bestFit="1" customWidth="1"/>
    <col min="530" max="765" width="9.140625" style="2773"/>
    <col min="766" max="766" width="0" style="2773" hidden="1" customWidth="1"/>
    <col min="767" max="767" width="29" style="2773" customWidth="1"/>
    <col min="768" max="768" width="0" style="2773" hidden="1" customWidth="1"/>
    <col min="769" max="769" width="13.28515625" style="2773" bestFit="1" customWidth="1"/>
    <col min="770" max="770" width="14.140625" style="2773" bestFit="1" customWidth="1"/>
    <col min="771" max="771" width="14.85546875" style="2773" bestFit="1" customWidth="1"/>
    <col min="772" max="774" width="14.7109375" style="2773" bestFit="1" customWidth="1"/>
    <col min="775" max="775" width="14.85546875" style="2773" bestFit="1" customWidth="1"/>
    <col min="776" max="776" width="14.7109375" style="2773" bestFit="1" customWidth="1"/>
    <col min="777" max="777" width="14.85546875" style="2773" bestFit="1" customWidth="1"/>
    <col min="778" max="778" width="15.42578125" style="2773" bestFit="1" customWidth="1"/>
    <col min="779" max="784" width="9.140625" style="2773"/>
    <col min="785" max="785" width="13.42578125" style="2773" bestFit="1" customWidth="1"/>
    <col min="786" max="1021" width="9.140625" style="2773"/>
    <col min="1022" max="1022" width="0" style="2773" hidden="1" customWidth="1"/>
    <col min="1023" max="1023" width="29" style="2773" customWidth="1"/>
    <col min="1024" max="1024" width="0" style="2773" hidden="1" customWidth="1"/>
    <col min="1025" max="1025" width="13.28515625" style="2773" bestFit="1" customWidth="1"/>
    <col min="1026" max="1026" width="14.140625" style="2773" bestFit="1" customWidth="1"/>
    <col min="1027" max="1027" width="14.85546875" style="2773" bestFit="1" customWidth="1"/>
    <col min="1028" max="1030" width="14.7109375" style="2773" bestFit="1" customWidth="1"/>
    <col min="1031" max="1031" width="14.85546875" style="2773" bestFit="1" customWidth="1"/>
    <col min="1032" max="1032" width="14.7109375" style="2773" bestFit="1" customWidth="1"/>
    <col min="1033" max="1033" width="14.85546875" style="2773" bestFit="1" customWidth="1"/>
    <col min="1034" max="1034" width="15.42578125" style="2773" bestFit="1" customWidth="1"/>
    <col min="1035" max="1040" width="9.140625" style="2773"/>
    <col min="1041" max="1041" width="13.42578125" style="2773" bestFit="1" customWidth="1"/>
    <col min="1042" max="1277" width="9.140625" style="2773"/>
    <col min="1278" max="1278" width="0" style="2773" hidden="1" customWidth="1"/>
    <col min="1279" max="1279" width="29" style="2773" customWidth="1"/>
    <col min="1280" max="1280" width="0" style="2773" hidden="1" customWidth="1"/>
    <col min="1281" max="1281" width="13.28515625" style="2773" bestFit="1" customWidth="1"/>
    <col min="1282" max="1282" width="14.140625" style="2773" bestFit="1" customWidth="1"/>
    <col min="1283" max="1283" width="14.85546875" style="2773" bestFit="1" customWidth="1"/>
    <col min="1284" max="1286" width="14.7109375" style="2773" bestFit="1" customWidth="1"/>
    <col min="1287" max="1287" width="14.85546875" style="2773" bestFit="1" customWidth="1"/>
    <col min="1288" max="1288" width="14.7109375" style="2773" bestFit="1" customWidth="1"/>
    <col min="1289" max="1289" width="14.85546875" style="2773" bestFit="1" customWidth="1"/>
    <col min="1290" max="1290" width="15.42578125" style="2773" bestFit="1" customWidth="1"/>
    <col min="1291" max="1296" width="9.140625" style="2773"/>
    <col min="1297" max="1297" width="13.42578125" style="2773" bestFit="1" customWidth="1"/>
    <col min="1298" max="1533" width="9.140625" style="2773"/>
    <col min="1534" max="1534" width="0" style="2773" hidden="1" customWidth="1"/>
    <col min="1535" max="1535" width="29" style="2773" customWidth="1"/>
    <col min="1536" max="1536" width="0" style="2773" hidden="1" customWidth="1"/>
    <col min="1537" max="1537" width="13.28515625" style="2773" bestFit="1" customWidth="1"/>
    <col min="1538" max="1538" width="14.140625" style="2773" bestFit="1" customWidth="1"/>
    <col min="1539" max="1539" width="14.85546875" style="2773" bestFit="1" customWidth="1"/>
    <col min="1540" max="1542" width="14.7109375" style="2773" bestFit="1" customWidth="1"/>
    <col min="1543" max="1543" width="14.85546875" style="2773" bestFit="1" customWidth="1"/>
    <col min="1544" max="1544" width="14.7109375" style="2773" bestFit="1" customWidth="1"/>
    <col min="1545" max="1545" width="14.85546875" style="2773" bestFit="1" customWidth="1"/>
    <col min="1546" max="1546" width="15.42578125" style="2773" bestFit="1" customWidth="1"/>
    <col min="1547" max="1552" width="9.140625" style="2773"/>
    <col min="1553" max="1553" width="13.42578125" style="2773" bestFit="1" customWidth="1"/>
    <col min="1554" max="1789" width="9.140625" style="2773"/>
    <col min="1790" max="1790" width="0" style="2773" hidden="1" customWidth="1"/>
    <col min="1791" max="1791" width="29" style="2773" customWidth="1"/>
    <col min="1792" max="1792" width="0" style="2773" hidden="1" customWidth="1"/>
    <col min="1793" max="1793" width="13.28515625" style="2773" bestFit="1" customWidth="1"/>
    <col min="1794" max="1794" width="14.140625" style="2773" bestFit="1" customWidth="1"/>
    <col min="1795" max="1795" width="14.85546875" style="2773" bestFit="1" customWidth="1"/>
    <col min="1796" max="1798" width="14.7109375" style="2773" bestFit="1" customWidth="1"/>
    <col min="1799" max="1799" width="14.85546875" style="2773" bestFit="1" customWidth="1"/>
    <col min="1800" max="1800" width="14.7109375" style="2773" bestFit="1" customWidth="1"/>
    <col min="1801" max="1801" width="14.85546875" style="2773" bestFit="1" customWidth="1"/>
    <col min="1802" max="1802" width="15.42578125" style="2773" bestFit="1" customWidth="1"/>
    <col min="1803" max="1808" width="9.140625" style="2773"/>
    <col min="1809" max="1809" width="13.42578125" style="2773" bestFit="1" customWidth="1"/>
    <col min="1810" max="2045" width="9.140625" style="2773"/>
    <col min="2046" max="2046" width="0" style="2773" hidden="1" customWidth="1"/>
    <col min="2047" max="2047" width="29" style="2773" customWidth="1"/>
    <col min="2048" max="2048" width="0" style="2773" hidden="1" customWidth="1"/>
    <col min="2049" max="2049" width="13.28515625" style="2773" bestFit="1" customWidth="1"/>
    <col min="2050" max="2050" width="14.140625" style="2773" bestFit="1" customWidth="1"/>
    <col min="2051" max="2051" width="14.85546875" style="2773" bestFit="1" customWidth="1"/>
    <col min="2052" max="2054" width="14.7109375" style="2773" bestFit="1" customWidth="1"/>
    <col min="2055" max="2055" width="14.85546875" style="2773" bestFit="1" customWidth="1"/>
    <col min="2056" max="2056" width="14.7109375" style="2773" bestFit="1" customWidth="1"/>
    <col min="2057" max="2057" width="14.85546875" style="2773" bestFit="1" customWidth="1"/>
    <col min="2058" max="2058" width="15.42578125" style="2773" bestFit="1" customWidth="1"/>
    <col min="2059" max="2064" width="9.140625" style="2773"/>
    <col min="2065" max="2065" width="13.42578125" style="2773" bestFit="1" customWidth="1"/>
    <col min="2066" max="2301" width="9.140625" style="2773"/>
    <col min="2302" max="2302" width="0" style="2773" hidden="1" customWidth="1"/>
    <col min="2303" max="2303" width="29" style="2773" customWidth="1"/>
    <col min="2304" max="2304" width="0" style="2773" hidden="1" customWidth="1"/>
    <col min="2305" max="2305" width="13.28515625" style="2773" bestFit="1" customWidth="1"/>
    <col min="2306" max="2306" width="14.140625" style="2773" bestFit="1" customWidth="1"/>
    <col min="2307" max="2307" width="14.85546875" style="2773" bestFit="1" customWidth="1"/>
    <col min="2308" max="2310" width="14.7109375" style="2773" bestFit="1" customWidth="1"/>
    <col min="2311" max="2311" width="14.85546875" style="2773" bestFit="1" customWidth="1"/>
    <col min="2312" max="2312" width="14.7109375" style="2773" bestFit="1" customWidth="1"/>
    <col min="2313" max="2313" width="14.85546875" style="2773" bestFit="1" customWidth="1"/>
    <col min="2314" max="2314" width="15.42578125" style="2773" bestFit="1" customWidth="1"/>
    <col min="2315" max="2320" width="9.140625" style="2773"/>
    <col min="2321" max="2321" width="13.42578125" style="2773" bestFit="1" customWidth="1"/>
    <col min="2322" max="2557" width="9.140625" style="2773"/>
    <col min="2558" max="2558" width="0" style="2773" hidden="1" customWidth="1"/>
    <col min="2559" max="2559" width="29" style="2773" customWidth="1"/>
    <col min="2560" max="2560" width="0" style="2773" hidden="1" customWidth="1"/>
    <col min="2561" max="2561" width="13.28515625" style="2773" bestFit="1" customWidth="1"/>
    <col min="2562" max="2562" width="14.140625" style="2773" bestFit="1" customWidth="1"/>
    <col min="2563" max="2563" width="14.85546875" style="2773" bestFit="1" customWidth="1"/>
    <col min="2564" max="2566" width="14.7109375" style="2773" bestFit="1" customWidth="1"/>
    <col min="2567" max="2567" width="14.85546875" style="2773" bestFit="1" customWidth="1"/>
    <col min="2568" max="2568" width="14.7109375" style="2773" bestFit="1" customWidth="1"/>
    <col min="2569" max="2569" width="14.85546875" style="2773" bestFit="1" customWidth="1"/>
    <col min="2570" max="2570" width="15.42578125" style="2773" bestFit="1" customWidth="1"/>
    <col min="2571" max="2576" width="9.140625" style="2773"/>
    <col min="2577" max="2577" width="13.42578125" style="2773" bestFit="1" customWidth="1"/>
    <col min="2578" max="2813" width="9.140625" style="2773"/>
    <col min="2814" max="2814" width="0" style="2773" hidden="1" customWidth="1"/>
    <col min="2815" max="2815" width="29" style="2773" customWidth="1"/>
    <col min="2816" max="2816" width="0" style="2773" hidden="1" customWidth="1"/>
    <col min="2817" max="2817" width="13.28515625" style="2773" bestFit="1" customWidth="1"/>
    <col min="2818" max="2818" width="14.140625" style="2773" bestFit="1" customWidth="1"/>
    <col min="2819" max="2819" width="14.85546875" style="2773" bestFit="1" customWidth="1"/>
    <col min="2820" max="2822" width="14.7109375" style="2773" bestFit="1" customWidth="1"/>
    <col min="2823" max="2823" width="14.85546875" style="2773" bestFit="1" customWidth="1"/>
    <col min="2824" max="2824" width="14.7109375" style="2773" bestFit="1" customWidth="1"/>
    <col min="2825" max="2825" width="14.85546875" style="2773" bestFit="1" customWidth="1"/>
    <col min="2826" max="2826" width="15.42578125" style="2773" bestFit="1" customWidth="1"/>
    <col min="2827" max="2832" width="9.140625" style="2773"/>
    <col min="2833" max="2833" width="13.42578125" style="2773" bestFit="1" customWidth="1"/>
    <col min="2834" max="3069" width="9.140625" style="2773"/>
    <col min="3070" max="3070" width="0" style="2773" hidden="1" customWidth="1"/>
    <col min="3071" max="3071" width="29" style="2773" customWidth="1"/>
    <col min="3072" max="3072" width="0" style="2773" hidden="1" customWidth="1"/>
    <col min="3073" max="3073" width="13.28515625" style="2773" bestFit="1" customWidth="1"/>
    <col min="3074" max="3074" width="14.140625" style="2773" bestFit="1" customWidth="1"/>
    <col min="3075" max="3075" width="14.85546875" style="2773" bestFit="1" customWidth="1"/>
    <col min="3076" max="3078" width="14.7109375" style="2773" bestFit="1" customWidth="1"/>
    <col min="3079" max="3079" width="14.85546875" style="2773" bestFit="1" customWidth="1"/>
    <col min="3080" max="3080" width="14.7109375" style="2773" bestFit="1" customWidth="1"/>
    <col min="3081" max="3081" width="14.85546875" style="2773" bestFit="1" customWidth="1"/>
    <col min="3082" max="3082" width="15.42578125" style="2773" bestFit="1" customWidth="1"/>
    <col min="3083" max="3088" width="9.140625" style="2773"/>
    <col min="3089" max="3089" width="13.42578125" style="2773" bestFit="1" customWidth="1"/>
    <col min="3090" max="3325" width="9.140625" style="2773"/>
    <col min="3326" max="3326" width="0" style="2773" hidden="1" customWidth="1"/>
    <col min="3327" max="3327" width="29" style="2773" customWidth="1"/>
    <col min="3328" max="3328" width="0" style="2773" hidden="1" customWidth="1"/>
    <col min="3329" max="3329" width="13.28515625" style="2773" bestFit="1" customWidth="1"/>
    <col min="3330" max="3330" width="14.140625" style="2773" bestFit="1" customWidth="1"/>
    <col min="3331" max="3331" width="14.85546875" style="2773" bestFit="1" customWidth="1"/>
    <col min="3332" max="3334" width="14.7109375" style="2773" bestFit="1" customWidth="1"/>
    <col min="3335" max="3335" width="14.85546875" style="2773" bestFit="1" customWidth="1"/>
    <col min="3336" max="3336" width="14.7109375" style="2773" bestFit="1" customWidth="1"/>
    <col min="3337" max="3337" width="14.85546875" style="2773" bestFit="1" customWidth="1"/>
    <col min="3338" max="3338" width="15.42578125" style="2773" bestFit="1" customWidth="1"/>
    <col min="3339" max="3344" width="9.140625" style="2773"/>
    <col min="3345" max="3345" width="13.42578125" style="2773" bestFit="1" customWidth="1"/>
    <col min="3346" max="3581" width="9.140625" style="2773"/>
    <col min="3582" max="3582" width="0" style="2773" hidden="1" customWidth="1"/>
    <col min="3583" max="3583" width="29" style="2773" customWidth="1"/>
    <col min="3584" max="3584" width="0" style="2773" hidden="1" customWidth="1"/>
    <col min="3585" max="3585" width="13.28515625" style="2773" bestFit="1" customWidth="1"/>
    <col min="3586" max="3586" width="14.140625" style="2773" bestFit="1" customWidth="1"/>
    <col min="3587" max="3587" width="14.85546875" style="2773" bestFit="1" customWidth="1"/>
    <col min="3588" max="3590" width="14.7109375" style="2773" bestFit="1" customWidth="1"/>
    <col min="3591" max="3591" width="14.85546875" style="2773" bestFit="1" customWidth="1"/>
    <col min="3592" max="3592" width="14.7109375" style="2773" bestFit="1" customWidth="1"/>
    <col min="3593" max="3593" width="14.85546875" style="2773" bestFit="1" customWidth="1"/>
    <col min="3594" max="3594" width="15.42578125" style="2773" bestFit="1" customWidth="1"/>
    <col min="3595" max="3600" width="9.140625" style="2773"/>
    <col min="3601" max="3601" width="13.42578125" style="2773" bestFit="1" customWidth="1"/>
    <col min="3602" max="3837" width="9.140625" style="2773"/>
    <col min="3838" max="3838" width="0" style="2773" hidden="1" customWidth="1"/>
    <col min="3839" max="3839" width="29" style="2773" customWidth="1"/>
    <col min="3840" max="3840" width="0" style="2773" hidden="1" customWidth="1"/>
    <col min="3841" max="3841" width="13.28515625" style="2773" bestFit="1" customWidth="1"/>
    <col min="3842" max="3842" width="14.140625" style="2773" bestFit="1" customWidth="1"/>
    <col min="3843" max="3843" width="14.85546875" style="2773" bestFit="1" customWidth="1"/>
    <col min="3844" max="3846" width="14.7109375" style="2773" bestFit="1" customWidth="1"/>
    <col min="3847" max="3847" width="14.85546875" style="2773" bestFit="1" customWidth="1"/>
    <col min="3848" max="3848" width="14.7109375" style="2773" bestFit="1" customWidth="1"/>
    <col min="3849" max="3849" width="14.85546875" style="2773" bestFit="1" customWidth="1"/>
    <col min="3850" max="3850" width="15.42578125" style="2773" bestFit="1" customWidth="1"/>
    <col min="3851" max="3856" width="9.140625" style="2773"/>
    <col min="3857" max="3857" width="13.42578125" style="2773" bestFit="1" customWidth="1"/>
    <col min="3858" max="4093" width="9.140625" style="2773"/>
    <col min="4094" max="4094" width="0" style="2773" hidden="1" customWidth="1"/>
    <col min="4095" max="4095" width="29" style="2773" customWidth="1"/>
    <col min="4096" max="4096" width="0" style="2773" hidden="1" customWidth="1"/>
    <col min="4097" max="4097" width="13.28515625" style="2773" bestFit="1" customWidth="1"/>
    <col min="4098" max="4098" width="14.140625" style="2773" bestFit="1" customWidth="1"/>
    <col min="4099" max="4099" width="14.85546875" style="2773" bestFit="1" customWidth="1"/>
    <col min="4100" max="4102" width="14.7109375" style="2773" bestFit="1" customWidth="1"/>
    <col min="4103" max="4103" width="14.85546875" style="2773" bestFit="1" customWidth="1"/>
    <col min="4104" max="4104" width="14.7109375" style="2773" bestFit="1" customWidth="1"/>
    <col min="4105" max="4105" width="14.85546875" style="2773" bestFit="1" customWidth="1"/>
    <col min="4106" max="4106" width="15.42578125" style="2773" bestFit="1" customWidth="1"/>
    <col min="4107" max="4112" width="9.140625" style="2773"/>
    <col min="4113" max="4113" width="13.42578125" style="2773" bestFit="1" customWidth="1"/>
    <col min="4114" max="4349" width="9.140625" style="2773"/>
    <col min="4350" max="4350" width="0" style="2773" hidden="1" customWidth="1"/>
    <col min="4351" max="4351" width="29" style="2773" customWidth="1"/>
    <col min="4352" max="4352" width="0" style="2773" hidden="1" customWidth="1"/>
    <col min="4353" max="4353" width="13.28515625" style="2773" bestFit="1" customWidth="1"/>
    <col min="4354" max="4354" width="14.140625" style="2773" bestFit="1" customWidth="1"/>
    <col min="4355" max="4355" width="14.85546875" style="2773" bestFit="1" customWidth="1"/>
    <col min="4356" max="4358" width="14.7109375" style="2773" bestFit="1" customWidth="1"/>
    <col min="4359" max="4359" width="14.85546875" style="2773" bestFit="1" customWidth="1"/>
    <col min="4360" max="4360" width="14.7109375" style="2773" bestFit="1" customWidth="1"/>
    <col min="4361" max="4361" width="14.85546875" style="2773" bestFit="1" customWidth="1"/>
    <col min="4362" max="4362" width="15.42578125" style="2773" bestFit="1" customWidth="1"/>
    <col min="4363" max="4368" width="9.140625" style="2773"/>
    <col min="4369" max="4369" width="13.42578125" style="2773" bestFit="1" customWidth="1"/>
    <col min="4370" max="4605" width="9.140625" style="2773"/>
    <col min="4606" max="4606" width="0" style="2773" hidden="1" customWidth="1"/>
    <col min="4607" max="4607" width="29" style="2773" customWidth="1"/>
    <col min="4608" max="4608" width="0" style="2773" hidden="1" customWidth="1"/>
    <col min="4609" max="4609" width="13.28515625" style="2773" bestFit="1" customWidth="1"/>
    <col min="4610" max="4610" width="14.140625" style="2773" bestFit="1" customWidth="1"/>
    <col min="4611" max="4611" width="14.85546875" style="2773" bestFit="1" customWidth="1"/>
    <col min="4612" max="4614" width="14.7109375" style="2773" bestFit="1" customWidth="1"/>
    <col min="4615" max="4615" width="14.85546875" style="2773" bestFit="1" customWidth="1"/>
    <col min="4616" max="4616" width="14.7109375" style="2773" bestFit="1" customWidth="1"/>
    <col min="4617" max="4617" width="14.85546875" style="2773" bestFit="1" customWidth="1"/>
    <col min="4618" max="4618" width="15.42578125" style="2773" bestFit="1" customWidth="1"/>
    <col min="4619" max="4624" width="9.140625" style="2773"/>
    <col min="4625" max="4625" width="13.42578125" style="2773" bestFit="1" customWidth="1"/>
    <col min="4626" max="4861" width="9.140625" style="2773"/>
    <col min="4862" max="4862" width="0" style="2773" hidden="1" customWidth="1"/>
    <col min="4863" max="4863" width="29" style="2773" customWidth="1"/>
    <col min="4864" max="4864" width="0" style="2773" hidden="1" customWidth="1"/>
    <col min="4865" max="4865" width="13.28515625" style="2773" bestFit="1" customWidth="1"/>
    <col min="4866" max="4866" width="14.140625" style="2773" bestFit="1" customWidth="1"/>
    <col min="4867" max="4867" width="14.85546875" style="2773" bestFit="1" customWidth="1"/>
    <col min="4868" max="4870" width="14.7109375" style="2773" bestFit="1" customWidth="1"/>
    <col min="4871" max="4871" width="14.85546875" style="2773" bestFit="1" customWidth="1"/>
    <col min="4872" max="4872" width="14.7109375" style="2773" bestFit="1" customWidth="1"/>
    <col min="4873" max="4873" width="14.85546875" style="2773" bestFit="1" customWidth="1"/>
    <col min="4874" max="4874" width="15.42578125" style="2773" bestFit="1" customWidth="1"/>
    <col min="4875" max="4880" width="9.140625" style="2773"/>
    <col min="4881" max="4881" width="13.42578125" style="2773" bestFit="1" customWidth="1"/>
    <col min="4882" max="5117" width="9.140625" style="2773"/>
    <col min="5118" max="5118" width="0" style="2773" hidden="1" customWidth="1"/>
    <col min="5119" max="5119" width="29" style="2773" customWidth="1"/>
    <col min="5120" max="5120" width="0" style="2773" hidden="1" customWidth="1"/>
    <col min="5121" max="5121" width="13.28515625" style="2773" bestFit="1" customWidth="1"/>
    <col min="5122" max="5122" width="14.140625" style="2773" bestFit="1" customWidth="1"/>
    <col min="5123" max="5123" width="14.85546875" style="2773" bestFit="1" customWidth="1"/>
    <col min="5124" max="5126" width="14.7109375" style="2773" bestFit="1" customWidth="1"/>
    <col min="5127" max="5127" width="14.85546875" style="2773" bestFit="1" customWidth="1"/>
    <col min="5128" max="5128" width="14.7109375" style="2773" bestFit="1" customWidth="1"/>
    <col min="5129" max="5129" width="14.85546875" style="2773" bestFit="1" customWidth="1"/>
    <col min="5130" max="5130" width="15.42578125" style="2773" bestFit="1" customWidth="1"/>
    <col min="5131" max="5136" width="9.140625" style="2773"/>
    <col min="5137" max="5137" width="13.42578125" style="2773" bestFit="1" customWidth="1"/>
    <col min="5138" max="5373" width="9.140625" style="2773"/>
    <col min="5374" max="5374" width="0" style="2773" hidden="1" customWidth="1"/>
    <col min="5375" max="5375" width="29" style="2773" customWidth="1"/>
    <col min="5376" max="5376" width="0" style="2773" hidden="1" customWidth="1"/>
    <col min="5377" max="5377" width="13.28515625" style="2773" bestFit="1" customWidth="1"/>
    <col min="5378" max="5378" width="14.140625" style="2773" bestFit="1" customWidth="1"/>
    <col min="5379" max="5379" width="14.85546875" style="2773" bestFit="1" customWidth="1"/>
    <col min="5380" max="5382" width="14.7109375" style="2773" bestFit="1" customWidth="1"/>
    <col min="5383" max="5383" width="14.85546875" style="2773" bestFit="1" customWidth="1"/>
    <col min="5384" max="5384" width="14.7109375" style="2773" bestFit="1" customWidth="1"/>
    <col min="5385" max="5385" width="14.85546875" style="2773" bestFit="1" customWidth="1"/>
    <col min="5386" max="5386" width="15.42578125" style="2773" bestFit="1" customWidth="1"/>
    <col min="5387" max="5392" width="9.140625" style="2773"/>
    <col min="5393" max="5393" width="13.42578125" style="2773" bestFit="1" customWidth="1"/>
    <col min="5394" max="5629" width="9.140625" style="2773"/>
    <col min="5630" max="5630" width="0" style="2773" hidden="1" customWidth="1"/>
    <col min="5631" max="5631" width="29" style="2773" customWidth="1"/>
    <col min="5632" max="5632" width="0" style="2773" hidden="1" customWidth="1"/>
    <col min="5633" max="5633" width="13.28515625" style="2773" bestFit="1" customWidth="1"/>
    <col min="5634" max="5634" width="14.140625" style="2773" bestFit="1" customWidth="1"/>
    <col min="5635" max="5635" width="14.85546875" style="2773" bestFit="1" customWidth="1"/>
    <col min="5636" max="5638" width="14.7109375" style="2773" bestFit="1" customWidth="1"/>
    <col min="5639" max="5639" width="14.85546875" style="2773" bestFit="1" customWidth="1"/>
    <col min="5640" max="5640" width="14.7109375" style="2773" bestFit="1" customWidth="1"/>
    <col min="5641" max="5641" width="14.85546875" style="2773" bestFit="1" customWidth="1"/>
    <col min="5642" max="5642" width="15.42578125" style="2773" bestFit="1" customWidth="1"/>
    <col min="5643" max="5648" width="9.140625" style="2773"/>
    <col min="5649" max="5649" width="13.42578125" style="2773" bestFit="1" customWidth="1"/>
    <col min="5650" max="5885" width="9.140625" style="2773"/>
    <col min="5886" max="5886" width="0" style="2773" hidden="1" customWidth="1"/>
    <col min="5887" max="5887" width="29" style="2773" customWidth="1"/>
    <col min="5888" max="5888" width="0" style="2773" hidden="1" customWidth="1"/>
    <col min="5889" max="5889" width="13.28515625" style="2773" bestFit="1" customWidth="1"/>
    <col min="5890" max="5890" width="14.140625" style="2773" bestFit="1" customWidth="1"/>
    <col min="5891" max="5891" width="14.85546875" style="2773" bestFit="1" customWidth="1"/>
    <col min="5892" max="5894" width="14.7109375" style="2773" bestFit="1" customWidth="1"/>
    <col min="5895" max="5895" width="14.85546875" style="2773" bestFit="1" customWidth="1"/>
    <col min="5896" max="5896" width="14.7109375" style="2773" bestFit="1" customWidth="1"/>
    <col min="5897" max="5897" width="14.85546875" style="2773" bestFit="1" customWidth="1"/>
    <col min="5898" max="5898" width="15.42578125" style="2773" bestFit="1" customWidth="1"/>
    <col min="5899" max="5904" width="9.140625" style="2773"/>
    <col min="5905" max="5905" width="13.42578125" style="2773" bestFit="1" customWidth="1"/>
    <col min="5906" max="6141" width="9.140625" style="2773"/>
    <col min="6142" max="6142" width="0" style="2773" hidden="1" customWidth="1"/>
    <col min="6143" max="6143" width="29" style="2773" customWidth="1"/>
    <col min="6144" max="6144" width="0" style="2773" hidden="1" customWidth="1"/>
    <col min="6145" max="6145" width="13.28515625" style="2773" bestFit="1" customWidth="1"/>
    <col min="6146" max="6146" width="14.140625" style="2773" bestFit="1" customWidth="1"/>
    <col min="6147" max="6147" width="14.85546875" style="2773" bestFit="1" customWidth="1"/>
    <col min="6148" max="6150" width="14.7109375" style="2773" bestFit="1" customWidth="1"/>
    <col min="6151" max="6151" width="14.85546875" style="2773" bestFit="1" customWidth="1"/>
    <col min="6152" max="6152" width="14.7109375" style="2773" bestFit="1" customWidth="1"/>
    <col min="6153" max="6153" width="14.85546875" style="2773" bestFit="1" customWidth="1"/>
    <col min="6154" max="6154" width="15.42578125" style="2773" bestFit="1" customWidth="1"/>
    <col min="6155" max="6160" width="9.140625" style="2773"/>
    <col min="6161" max="6161" width="13.42578125" style="2773" bestFit="1" customWidth="1"/>
    <col min="6162" max="6397" width="9.140625" style="2773"/>
    <col min="6398" max="6398" width="0" style="2773" hidden="1" customWidth="1"/>
    <col min="6399" max="6399" width="29" style="2773" customWidth="1"/>
    <col min="6400" max="6400" width="0" style="2773" hidden="1" customWidth="1"/>
    <col min="6401" max="6401" width="13.28515625" style="2773" bestFit="1" customWidth="1"/>
    <col min="6402" max="6402" width="14.140625" style="2773" bestFit="1" customWidth="1"/>
    <col min="6403" max="6403" width="14.85546875" style="2773" bestFit="1" customWidth="1"/>
    <col min="6404" max="6406" width="14.7109375" style="2773" bestFit="1" customWidth="1"/>
    <col min="6407" max="6407" width="14.85546875" style="2773" bestFit="1" customWidth="1"/>
    <col min="6408" max="6408" width="14.7109375" style="2773" bestFit="1" customWidth="1"/>
    <col min="6409" max="6409" width="14.85546875" style="2773" bestFit="1" customWidth="1"/>
    <col min="6410" max="6410" width="15.42578125" style="2773" bestFit="1" customWidth="1"/>
    <col min="6411" max="6416" width="9.140625" style="2773"/>
    <col min="6417" max="6417" width="13.42578125" style="2773" bestFit="1" customWidth="1"/>
    <col min="6418" max="6653" width="9.140625" style="2773"/>
    <col min="6654" max="6654" width="0" style="2773" hidden="1" customWidth="1"/>
    <col min="6655" max="6655" width="29" style="2773" customWidth="1"/>
    <col min="6656" max="6656" width="0" style="2773" hidden="1" customWidth="1"/>
    <col min="6657" max="6657" width="13.28515625" style="2773" bestFit="1" customWidth="1"/>
    <col min="6658" max="6658" width="14.140625" style="2773" bestFit="1" customWidth="1"/>
    <col min="6659" max="6659" width="14.85546875" style="2773" bestFit="1" customWidth="1"/>
    <col min="6660" max="6662" width="14.7109375" style="2773" bestFit="1" customWidth="1"/>
    <col min="6663" max="6663" width="14.85546875" style="2773" bestFit="1" customWidth="1"/>
    <col min="6664" max="6664" width="14.7109375" style="2773" bestFit="1" customWidth="1"/>
    <col min="6665" max="6665" width="14.85546875" style="2773" bestFit="1" customWidth="1"/>
    <col min="6666" max="6666" width="15.42578125" style="2773" bestFit="1" customWidth="1"/>
    <col min="6667" max="6672" width="9.140625" style="2773"/>
    <col min="6673" max="6673" width="13.42578125" style="2773" bestFit="1" customWidth="1"/>
    <col min="6674" max="6909" width="9.140625" style="2773"/>
    <col min="6910" max="6910" width="0" style="2773" hidden="1" customWidth="1"/>
    <col min="6911" max="6911" width="29" style="2773" customWidth="1"/>
    <col min="6912" max="6912" width="0" style="2773" hidden="1" customWidth="1"/>
    <col min="6913" max="6913" width="13.28515625" style="2773" bestFit="1" customWidth="1"/>
    <col min="6914" max="6914" width="14.140625" style="2773" bestFit="1" customWidth="1"/>
    <col min="6915" max="6915" width="14.85546875" style="2773" bestFit="1" customWidth="1"/>
    <col min="6916" max="6918" width="14.7109375" style="2773" bestFit="1" customWidth="1"/>
    <col min="6919" max="6919" width="14.85546875" style="2773" bestFit="1" customWidth="1"/>
    <col min="6920" max="6920" width="14.7109375" style="2773" bestFit="1" customWidth="1"/>
    <col min="6921" max="6921" width="14.85546875" style="2773" bestFit="1" customWidth="1"/>
    <col min="6922" max="6922" width="15.42578125" style="2773" bestFit="1" customWidth="1"/>
    <col min="6923" max="6928" width="9.140625" style="2773"/>
    <col min="6929" max="6929" width="13.42578125" style="2773" bestFit="1" customWidth="1"/>
    <col min="6930" max="7165" width="9.140625" style="2773"/>
    <col min="7166" max="7166" width="0" style="2773" hidden="1" customWidth="1"/>
    <col min="7167" max="7167" width="29" style="2773" customWidth="1"/>
    <col min="7168" max="7168" width="0" style="2773" hidden="1" customWidth="1"/>
    <col min="7169" max="7169" width="13.28515625" style="2773" bestFit="1" customWidth="1"/>
    <col min="7170" max="7170" width="14.140625" style="2773" bestFit="1" customWidth="1"/>
    <col min="7171" max="7171" width="14.85546875" style="2773" bestFit="1" customWidth="1"/>
    <col min="7172" max="7174" width="14.7109375" style="2773" bestFit="1" customWidth="1"/>
    <col min="7175" max="7175" width="14.85546875" style="2773" bestFit="1" customWidth="1"/>
    <col min="7176" max="7176" width="14.7109375" style="2773" bestFit="1" customWidth="1"/>
    <col min="7177" max="7177" width="14.85546875" style="2773" bestFit="1" customWidth="1"/>
    <col min="7178" max="7178" width="15.42578125" style="2773" bestFit="1" customWidth="1"/>
    <col min="7179" max="7184" width="9.140625" style="2773"/>
    <col min="7185" max="7185" width="13.42578125" style="2773" bestFit="1" customWidth="1"/>
    <col min="7186" max="7421" width="9.140625" style="2773"/>
    <col min="7422" max="7422" width="0" style="2773" hidden="1" customWidth="1"/>
    <col min="7423" max="7423" width="29" style="2773" customWidth="1"/>
    <col min="7424" max="7424" width="0" style="2773" hidden="1" customWidth="1"/>
    <col min="7425" max="7425" width="13.28515625" style="2773" bestFit="1" customWidth="1"/>
    <col min="7426" max="7426" width="14.140625" style="2773" bestFit="1" customWidth="1"/>
    <col min="7427" max="7427" width="14.85546875" style="2773" bestFit="1" customWidth="1"/>
    <col min="7428" max="7430" width="14.7109375" style="2773" bestFit="1" customWidth="1"/>
    <col min="7431" max="7431" width="14.85546875" style="2773" bestFit="1" customWidth="1"/>
    <col min="7432" max="7432" width="14.7109375" style="2773" bestFit="1" customWidth="1"/>
    <col min="7433" max="7433" width="14.85546875" style="2773" bestFit="1" customWidth="1"/>
    <col min="7434" max="7434" width="15.42578125" style="2773" bestFit="1" customWidth="1"/>
    <col min="7435" max="7440" width="9.140625" style="2773"/>
    <col min="7441" max="7441" width="13.42578125" style="2773" bestFit="1" customWidth="1"/>
    <col min="7442" max="7677" width="9.140625" style="2773"/>
    <col min="7678" max="7678" width="0" style="2773" hidden="1" customWidth="1"/>
    <col min="7679" max="7679" width="29" style="2773" customWidth="1"/>
    <col min="7680" max="7680" width="0" style="2773" hidden="1" customWidth="1"/>
    <col min="7681" max="7681" width="13.28515625" style="2773" bestFit="1" customWidth="1"/>
    <col min="7682" max="7682" width="14.140625" style="2773" bestFit="1" customWidth="1"/>
    <col min="7683" max="7683" width="14.85546875" style="2773" bestFit="1" customWidth="1"/>
    <col min="7684" max="7686" width="14.7109375" style="2773" bestFit="1" customWidth="1"/>
    <col min="7687" max="7687" width="14.85546875" style="2773" bestFit="1" customWidth="1"/>
    <col min="7688" max="7688" width="14.7109375" style="2773" bestFit="1" customWidth="1"/>
    <col min="7689" max="7689" width="14.85546875" style="2773" bestFit="1" customWidth="1"/>
    <col min="7690" max="7690" width="15.42578125" style="2773" bestFit="1" customWidth="1"/>
    <col min="7691" max="7696" width="9.140625" style="2773"/>
    <col min="7697" max="7697" width="13.42578125" style="2773" bestFit="1" customWidth="1"/>
    <col min="7698" max="7933" width="9.140625" style="2773"/>
    <col min="7934" max="7934" width="0" style="2773" hidden="1" customWidth="1"/>
    <col min="7935" max="7935" width="29" style="2773" customWidth="1"/>
    <col min="7936" max="7936" width="0" style="2773" hidden="1" customWidth="1"/>
    <col min="7937" max="7937" width="13.28515625" style="2773" bestFit="1" customWidth="1"/>
    <col min="7938" max="7938" width="14.140625" style="2773" bestFit="1" customWidth="1"/>
    <col min="7939" max="7939" width="14.85546875" style="2773" bestFit="1" customWidth="1"/>
    <col min="7940" max="7942" width="14.7109375" style="2773" bestFit="1" customWidth="1"/>
    <col min="7943" max="7943" width="14.85546875" style="2773" bestFit="1" customWidth="1"/>
    <col min="7944" max="7944" width="14.7109375" style="2773" bestFit="1" customWidth="1"/>
    <col min="7945" max="7945" width="14.85546875" style="2773" bestFit="1" customWidth="1"/>
    <col min="7946" max="7946" width="15.42578125" style="2773" bestFit="1" customWidth="1"/>
    <col min="7947" max="7952" width="9.140625" style="2773"/>
    <col min="7953" max="7953" width="13.42578125" style="2773" bestFit="1" customWidth="1"/>
    <col min="7954" max="8189" width="9.140625" style="2773"/>
    <col min="8190" max="8190" width="0" style="2773" hidden="1" customWidth="1"/>
    <col min="8191" max="8191" width="29" style="2773" customWidth="1"/>
    <col min="8192" max="8192" width="0" style="2773" hidden="1" customWidth="1"/>
    <col min="8193" max="8193" width="13.28515625" style="2773" bestFit="1" customWidth="1"/>
    <col min="8194" max="8194" width="14.140625" style="2773" bestFit="1" customWidth="1"/>
    <col min="8195" max="8195" width="14.85546875" style="2773" bestFit="1" customWidth="1"/>
    <col min="8196" max="8198" width="14.7109375" style="2773" bestFit="1" customWidth="1"/>
    <col min="8199" max="8199" width="14.85546875" style="2773" bestFit="1" customWidth="1"/>
    <col min="8200" max="8200" width="14.7109375" style="2773" bestFit="1" customWidth="1"/>
    <col min="8201" max="8201" width="14.85546875" style="2773" bestFit="1" customWidth="1"/>
    <col min="8202" max="8202" width="15.42578125" style="2773" bestFit="1" customWidth="1"/>
    <col min="8203" max="8208" width="9.140625" style="2773"/>
    <col min="8209" max="8209" width="13.42578125" style="2773" bestFit="1" customWidth="1"/>
    <col min="8210" max="8445" width="9.140625" style="2773"/>
    <col min="8446" max="8446" width="0" style="2773" hidden="1" customWidth="1"/>
    <col min="8447" max="8447" width="29" style="2773" customWidth="1"/>
    <col min="8448" max="8448" width="0" style="2773" hidden="1" customWidth="1"/>
    <col min="8449" max="8449" width="13.28515625" style="2773" bestFit="1" customWidth="1"/>
    <col min="8450" max="8450" width="14.140625" style="2773" bestFit="1" customWidth="1"/>
    <col min="8451" max="8451" width="14.85546875" style="2773" bestFit="1" customWidth="1"/>
    <col min="8452" max="8454" width="14.7109375" style="2773" bestFit="1" customWidth="1"/>
    <col min="8455" max="8455" width="14.85546875" style="2773" bestFit="1" customWidth="1"/>
    <col min="8456" max="8456" width="14.7109375" style="2773" bestFit="1" customWidth="1"/>
    <col min="8457" max="8457" width="14.85546875" style="2773" bestFit="1" customWidth="1"/>
    <col min="8458" max="8458" width="15.42578125" style="2773" bestFit="1" customWidth="1"/>
    <col min="8459" max="8464" width="9.140625" style="2773"/>
    <col min="8465" max="8465" width="13.42578125" style="2773" bestFit="1" customWidth="1"/>
    <col min="8466" max="8701" width="9.140625" style="2773"/>
    <col min="8702" max="8702" width="0" style="2773" hidden="1" customWidth="1"/>
    <col min="8703" max="8703" width="29" style="2773" customWidth="1"/>
    <col min="8704" max="8704" width="0" style="2773" hidden="1" customWidth="1"/>
    <col min="8705" max="8705" width="13.28515625" style="2773" bestFit="1" customWidth="1"/>
    <col min="8706" max="8706" width="14.140625" style="2773" bestFit="1" customWidth="1"/>
    <col min="8707" max="8707" width="14.85546875" style="2773" bestFit="1" customWidth="1"/>
    <col min="8708" max="8710" width="14.7109375" style="2773" bestFit="1" customWidth="1"/>
    <col min="8711" max="8711" width="14.85546875" style="2773" bestFit="1" customWidth="1"/>
    <col min="8712" max="8712" width="14.7109375" style="2773" bestFit="1" customWidth="1"/>
    <col min="8713" max="8713" width="14.85546875" style="2773" bestFit="1" customWidth="1"/>
    <col min="8714" max="8714" width="15.42578125" style="2773" bestFit="1" customWidth="1"/>
    <col min="8715" max="8720" width="9.140625" style="2773"/>
    <col min="8721" max="8721" width="13.42578125" style="2773" bestFit="1" customWidth="1"/>
    <col min="8722" max="8957" width="9.140625" style="2773"/>
    <col min="8958" max="8958" width="0" style="2773" hidden="1" customWidth="1"/>
    <col min="8959" max="8959" width="29" style="2773" customWidth="1"/>
    <col min="8960" max="8960" width="0" style="2773" hidden="1" customWidth="1"/>
    <col min="8961" max="8961" width="13.28515625" style="2773" bestFit="1" customWidth="1"/>
    <col min="8962" max="8962" width="14.140625" style="2773" bestFit="1" customWidth="1"/>
    <col min="8963" max="8963" width="14.85546875" style="2773" bestFit="1" customWidth="1"/>
    <col min="8964" max="8966" width="14.7109375" style="2773" bestFit="1" customWidth="1"/>
    <col min="8967" max="8967" width="14.85546875" style="2773" bestFit="1" customWidth="1"/>
    <col min="8968" max="8968" width="14.7109375" style="2773" bestFit="1" customWidth="1"/>
    <col min="8969" max="8969" width="14.85546875" style="2773" bestFit="1" customWidth="1"/>
    <col min="8970" max="8970" width="15.42578125" style="2773" bestFit="1" customWidth="1"/>
    <col min="8971" max="8976" width="9.140625" style="2773"/>
    <col min="8977" max="8977" width="13.42578125" style="2773" bestFit="1" customWidth="1"/>
    <col min="8978" max="9213" width="9.140625" style="2773"/>
    <col min="9214" max="9214" width="0" style="2773" hidden="1" customWidth="1"/>
    <col min="9215" max="9215" width="29" style="2773" customWidth="1"/>
    <col min="9216" max="9216" width="0" style="2773" hidden="1" customWidth="1"/>
    <col min="9217" max="9217" width="13.28515625" style="2773" bestFit="1" customWidth="1"/>
    <col min="9218" max="9218" width="14.140625" style="2773" bestFit="1" customWidth="1"/>
    <col min="9219" max="9219" width="14.85546875" style="2773" bestFit="1" customWidth="1"/>
    <col min="9220" max="9222" width="14.7109375" style="2773" bestFit="1" customWidth="1"/>
    <col min="9223" max="9223" width="14.85546875" style="2773" bestFit="1" customWidth="1"/>
    <col min="9224" max="9224" width="14.7109375" style="2773" bestFit="1" customWidth="1"/>
    <col min="9225" max="9225" width="14.85546875" style="2773" bestFit="1" customWidth="1"/>
    <col min="9226" max="9226" width="15.42578125" style="2773" bestFit="1" customWidth="1"/>
    <col min="9227" max="9232" width="9.140625" style="2773"/>
    <col min="9233" max="9233" width="13.42578125" style="2773" bestFit="1" customWidth="1"/>
    <col min="9234" max="9469" width="9.140625" style="2773"/>
    <col min="9470" max="9470" width="0" style="2773" hidden="1" customWidth="1"/>
    <col min="9471" max="9471" width="29" style="2773" customWidth="1"/>
    <col min="9472" max="9472" width="0" style="2773" hidden="1" customWidth="1"/>
    <col min="9473" max="9473" width="13.28515625" style="2773" bestFit="1" customWidth="1"/>
    <col min="9474" max="9474" width="14.140625" style="2773" bestFit="1" customWidth="1"/>
    <col min="9475" max="9475" width="14.85546875" style="2773" bestFit="1" customWidth="1"/>
    <col min="9476" max="9478" width="14.7109375" style="2773" bestFit="1" customWidth="1"/>
    <col min="9479" max="9479" width="14.85546875" style="2773" bestFit="1" customWidth="1"/>
    <col min="9480" max="9480" width="14.7109375" style="2773" bestFit="1" customWidth="1"/>
    <col min="9481" max="9481" width="14.85546875" style="2773" bestFit="1" customWidth="1"/>
    <col min="9482" max="9482" width="15.42578125" style="2773" bestFit="1" customWidth="1"/>
    <col min="9483" max="9488" width="9.140625" style="2773"/>
    <col min="9489" max="9489" width="13.42578125" style="2773" bestFit="1" customWidth="1"/>
    <col min="9490" max="9725" width="9.140625" style="2773"/>
    <col min="9726" max="9726" width="0" style="2773" hidden="1" customWidth="1"/>
    <col min="9727" max="9727" width="29" style="2773" customWidth="1"/>
    <col min="9728" max="9728" width="0" style="2773" hidden="1" customWidth="1"/>
    <col min="9729" max="9729" width="13.28515625" style="2773" bestFit="1" customWidth="1"/>
    <col min="9730" max="9730" width="14.140625" style="2773" bestFit="1" customWidth="1"/>
    <col min="9731" max="9731" width="14.85546875" style="2773" bestFit="1" customWidth="1"/>
    <col min="9732" max="9734" width="14.7109375" style="2773" bestFit="1" customWidth="1"/>
    <col min="9735" max="9735" width="14.85546875" style="2773" bestFit="1" customWidth="1"/>
    <col min="9736" max="9736" width="14.7109375" style="2773" bestFit="1" customWidth="1"/>
    <col min="9737" max="9737" width="14.85546875" style="2773" bestFit="1" customWidth="1"/>
    <col min="9738" max="9738" width="15.42578125" style="2773" bestFit="1" customWidth="1"/>
    <col min="9739" max="9744" width="9.140625" style="2773"/>
    <col min="9745" max="9745" width="13.42578125" style="2773" bestFit="1" customWidth="1"/>
    <col min="9746" max="9981" width="9.140625" style="2773"/>
    <col min="9982" max="9982" width="0" style="2773" hidden="1" customWidth="1"/>
    <col min="9983" max="9983" width="29" style="2773" customWidth="1"/>
    <col min="9984" max="9984" width="0" style="2773" hidden="1" customWidth="1"/>
    <col min="9985" max="9985" width="13.28515625" style="2773" bestFit="1" customWidth="1"/>
    <col min="9986" max="9986" width="14.140625" style="2773" bestFit="1" customWidth="1"/>
    <col min="9987" max="9987" width="14.85546875" style="2773" bestFit="1" customWidth="1"/>
    <col min="9988" max="9990" width="14.7109375" style="2773" bestFit="1" customWidth="1"/>
    <col min="9991" max="9991" width="14.85546875" style="2773" bestFit="1" customWidth="1"/>
    <col min="9992" max="9992" width="14.7109375" style="2773" bestFit="1" customWidth="1"/>
    <col min="9993" max="9993" width="14.85546875" style="2773" bestFit="1" customWidth="1"/>
    <col min="9994" max="9994" width="15.42578125" style="2773" bestFit="1" customWidth="1"/>
    <col min="9995" max="10000" width="9.140625" style="2773"/>
    <col min="10001" max="10001" width="13.42578125" style="2773" bestFit="1" customWidth="1"/>
    <col min="10002" max="10237" width="9.140625" style="2773"/>
    <col min="10238" max="10238" width="0" style="2773" hidden="1" customWidth="1"/>
    <col min="10239" max="10239" width="29" style="2773" customWidth="1"/>
    <col min="10240" max="10240" width="0" style="2773" hidden="1" customWidth="1"/>
    <col min="10241" max="10241" width="13.28515625" style="2773" bestFit="1" customWidth="1"/>
    <col min="10242" max="10242" width="14.140625" style="2773" bestFit="1" customWidth="1"/>
    <col min="10243" max="10243" width="14.85546875" style="2773" bestFit="1" customWidth="1"/>
    <col min="10244" max="10246" width="14.7109375" style="2773" bestFit="1" customWidth="1"/>
    <col min="10247" max="10247" width="14.85546875" style="2773" bestFit="1" customWidth="1"/>
    <col min="10248" max="10248" width="14.7109375" style="2773" bestFit="1" customWidth="1"/>
    <col min="10249" max="10249" width="14.85546875" style="2773" bestFit="1" customWidth="1"/>
    <col min="10250" max="10250" width="15.42578125" style="2773" bestFit="1" customWidth="1"/>
    <col min="10251" max="10256" width="9.140625" style="2773"/>
    <col min="10257" max="10257" width="13.42578125" style="2773" bestFit="1" customWidth="1"/>
    <col min="10258" max="10493" width="9.140625" style="2773"/>
    <col min="10494" max="10494" width="0" style="2773" hidden="1" customWidth="1"/>
    <col min="10495" max="10495" width="29" style="2773" customWidth="1"/>
    <col min="10496" max="10496" width="0" style="2773" hidden="1" customWidth="1"/>
    <col min="10497" max="10497" width="13.28515625" style="2773" bestFit="1" customWidth="1"/>
    <col min="10498" max="10498" width="14.140625" style="2773" bestFit="1" customWidth="1"/>
    <col min="10499" max="10499" width="14.85546875" style="2773" bestFit="1" customWidth="1"/>
    <col min="10500" max="10502" width="14.7109375" style="2773" bestFit="1" customWidth="1"/>
    <col min="10503" max="10503" width="14.85546875" style="2773" bestFit="1" customWidth="1"/>
    <col min="10504" max="10504" width="14.7109375" style="2773" bestFit="1" customWidth="1"/>
    <col min="10505" max="10505" width="14.85546875" style="2773" bestFit="1" customWidth="1"/>
    <col min="10506" max="10506" width="15.42578125" style="2773" bestFit="1" customWidth="1"/>
    <col min="10507" max="10512" width="9.140625" style="2773"/>
    <col min="10513" max="10513" width="13.42578125" style="2773" bestFit="1" customWidth="1"/>
    <col min="10514" max="10749" width="9.140625" style="2773"/>
    <col min="10750" max="10750" width="0" style="2773" hidden="1" customWidth="1"/>
    <col min="10751" max="10751" width="29" style="2773" customWidth="1"/>
    <col min="10752" max="10752" width="0" style="2773" hidden="1" customWidth="1"/>
    <col min="10753" max="10753" width="13.28515625" style="2773" bestFit="1" customWidth="1"/>
    <col min="10754" max="10754" width="14.140625" style="2773" bestFit="1" customWidth="1"/>
    <col min="10755" max="10755" width="14.85546875" style="2773" bestFit="1" customWidth="1"/>
    <col min="10756" max="10758" width="14.7109375" style="2773" bestFit="1" customWidth="1"/>
    <col min="10759" max="10759" width="14.85546875" style="2773" bestFit="1" customWidth="1"/>
    <col min="10760" max="10760" width="14.7109375" style="2773" bestFit="1" customWidth="1"/>
    <col min="10761" max="10761" width="14.85546875" style="2773" bestFit="1" customWidth="1"/>
    <col min="10762" max="10762" width="15.42578125" style="2773" bestFit="1" customWidth="1"/>
    <col min="10763" max="10768" width="9.140625" style="2773"/>
    <col min="10769" max="10769" width="13.42578125" style="2773" bestFit="1" customWidth="1"/>
    <col min="10770" max="11005" width="9.140625" style="2773"/>
    <col min="11006" max="11006" width="0" style="2773" hidden="1" customWidth="1"/>
    <col min="11007" max="11007" width="29" style="2773" customWidth="1"/>
    <col min="11008" max="11008" width="0" style="2773" hidden="1" customWidth="1"/>
    <col min="11009" max="11009" width="13.28515625" style="2773" bestFit="1" customWidth="1"/>
    <col min="11010" max="11010" width="14.140625" style="2773" bestFit="1" customWidth="1"/>
    <col min="11011" max="11011" width="14.85546875" style="2773" bestFit="1" customWidth="1"/>
    <col min="11012" max="11014" width="14.7109375" style="2773" bestFit="1" customWidth="1"/>
    <col min="11015" max="11015" width="14.85546875" style="2773" bestFit="1" customWidth="1"/>
    <col min="11016" max="11016" width="14.7109375" style="2773" bestFit="1" customWidth="1"/>
    <col min="11017" max="11017" width="14.85546875" style="2773" bestFit="1" customWidth="1"/>
    <col min="11018" max="11018" width="15.42578125" style="2773" bestFit="1" customWidth="1"/>
    <col min="11019" max="11024" width="9.140625" style="2773"/>
    <col min="11025" max="11025" width="13.42578125" style="2773" bestFit="1" customWidth="1"/>
    <col min="11026" max="11261" width="9.140625" style="2773"/>
    <col min="11262" max="11262" width="0" style="2773" hidden="1" customWidth="1"/>
    <col min="11263" max="11263" width="29" style="2773" customWidth="1"/>
    <col min="11264" max="11264" width="0" style="2773" hidden="1" customWidth="1"/>
    <col min="11265" max="11265" width="13.28515625" style="2773" bestFit="1" customWidth="1"/>
    <col min="11266" max="11266" width="14.140625" style="2773" bestFit="1" customWidth="1"/>
    <col min="11267" max="11267" width="14.85546875" style="2773" bestFit="1" customWidth="1"/>
    <col min="11268" max="11270" width="14.7109375" style="2773" bestFit="1" customWidth="1"/>
    <col min="11271" max="11271" width="14.85546875" style="2773" bestFit="1" customWidth="1"/>
    <col min="11272" max="11272" width="14.7109375" style="2773" bestFit="1" customWidth="1"/>
    <col min="11273" max="11273" width="14.85546875" style="2773" bestFit="1" customWidth="1"/>
    <col min="11274" max="11274" width="15.42578125" style="2773" bestFit="1" customWidth="1"/>
    <col min="11275" max="11280" width="9.140625" style="2773"/>
    <col min="11281" max="11281" width="13.42578125" style="2773" bestFit="1" customWidth="1"/>
    <col min="11282" max="11517" width="9.140625" style="2773"/>
    <col min="11518" max="11518" width="0" style="2773" hidden="1" customWidth="1"/>
    <col min="11519" max="11519" width="29" style="2773" customWidth="1"/>
    <col min="11520" max="11520" width="0" style="2773" hidden="1" customWidth="1"/>
    <col min="11521" max="11521" width="13.28515625" style="2773" bestFit="1" customWidth="1"/>
    <col min="11522" max="11522" width="14.140625" style="2773" bestFit="1" customWidth="1"/>
    <col min="11523" max="11523" width="14.85546875" style="2773" bestFit="1" customWidth="1"/>
    <col min="11524" max="11526" width="14.7109375" style="2773" bestFit="1" customWidth="1"/>
    <col min="11527" max="11527" width="14.85546875" style="2773" bestFit="1" customWidth="1"/>
    <col min="11528" max="11528" width="14.7109375" style="2773" bestFit="1" customWidth="1"/>
    <col min="11529" max="11529" width="14.85546875" style="2773" bestFit="1" customWidth="1"/>
    <col min="11530" max="11530" width="15.42578125" style="2773" bestFit="1" customWidth="1"/>
    <col min="11531" max="11536" width="9.140625" style="2773"/>
    <col min="11537" max="11537" width="13.42578125" style="2773" bestFit="1" customWidth="1"/>
    <col min="11538" max="11773" width="9.140625" style="2773"/>
    <col min="11774" max="11774" width="0" style="2773" hidden="1" customWidth="1"/>
    <col min="11775" max="11775" width="29" style="2773" customWidth="1"/>
    <col min="11776" max="11776" width="0" style="2773" hidden="1" customWidth="1"/>
    <col min="11777" max="11777" width="13.28515625" style="2773" bestFit="1" customWidth="1"/>
    <col min="11778" max="11778" width="14.140625" style="2773" bestFit="1" customWidth="1"/>
    <col min="11779" max="11779" width="14.85546875" style="2773" bestFit="1" customWidth="1"/>
    <col min="11780" max="11782" width="14.7109375" style="2773" bestFit="1" customWidth="1"/>
    <col min="11783" max="11783" width="14.85546875" style="2773" bestFit="1" customWidth="1"/>
    <col min="11784" max="11784" width="14.7109375" style="2773" bestFit="1" customWidth="1"/>
    <col min="11785" max="11785" width="14.85546875" style="2773" bestFit="1" customWidth="1"/>
    <col min="11786" max="11786" width="15.42578125" style="2773" bestFit="1" customWidth="1"/>
    <col min="11787" max="11792" width="9.140625" style="2773"/>
    <col min="11793" max="11793" width="13.42578125" style="2773" bestFit="1" customWidth="1"/>
    <col min="11794" max="12029" width="9.140625" style="2773"/>
    <col min="12030" max="12030" width="0" style="2773" hidden="1" customWidth="1"/>
    <col min="12031" max="12031" width="29" style="2773" customWidth="1"/>
    <col min="12032" max="12032" width="0" style="2773" hidden="1" customWidth="1"/>
    <col min="12033" max="12033" width="13.28515625" style="2773" bestFit="1" customWidth="1"/>
    <col min="12034" max="12034" width="14.140625" style="2773" bestFit="1" customWidth="1"/>
    <col min="12035" max="12035" width="14.85546875" style="2773" bestFit="1" customWidth="1"/>
    <col min="12036" max="12038" width="14.7109375" style="2773" bestFit="1" customWidth="1"/>
    <col min="12039" max="12039" width="14.85546875" style="2773" bestFit="1" customWidth="1"/>
    <col min="12040" max="12040" width="14.7109375" style="2773" bestFit="1" customWidth="1"/>
    <col min="12041" max="12041" width="14.85546875" style="2773" bestFit="1" customWidth="1"/>
    <col min="12042" max="12042" width="15.42578125" style="2773" bestFit="1" customWidth="1"/>
    <col min="12043" max="12048" width="9.140625" style="2773"/>
    <col min="12049" max="12049" width="13.42578125" style="2773" bestFit="1" customWidth="1"/>
    <col min="12050" max="12285" width="9.140625" style="2773"/>
    <col min="12286" max="12286" width="0" style="2773" hidden="1" customWidth="1"/>
    <col min="12287" max="12287" width="29" style="2773" customWidth="1"/>
    <col min="12288" max="12288" width="0" style="2773" hidden="1" customWidth="1"/>
    <col min="12289" max="12289" width="13.28515625" style="2773" bestFit="1" customWidth="1"/>
    <col min="12290" max="12290" width="14.140625" style="2773" bestFit="1" customWidth="1"/>
    <col min="12291" max="12291" width="14.85546875" style="2773" bestFit="1" customWidth="1"/>
    <col min="12292" max="12294" width="14.7109375" style="2773" bestFit="1" customWidth="1"/>
    <col min="12295" max="12295" width="14.85546875" style="2773" bestFit="1" customWidth="1"/>
    <col min="12296" max="12296" width="14.7109375" style="2773" bestFit="1" customWidth="1"/>
    <col min="12297" max="12297" width="14.85546875" style="2773" bestFit="1" customWidth="1"/>
    <col min="12298" max="12298" width="15.42578125" style="2773" bestFit="1" customWidth="1"/>
    <col min="12299" max="12304" width="9.140625" style="2773"/>
    <col min="12305" max="12305" width="13.42578125" style="2773" bestFit="1" customWidth="1"/>
    <col min="12306" max="12541" width="9.140625" style="2773"/>
    <col min="12542" max="12542" width="0" style="2773" hidden="1" customWidth="1"/>
    <col min="12543" max="12543" width="29" style="2773" customWidth="1"/>
    <col min="12544" max="12544" width="0" style="2773" hidden="1" customWidth="1"/>
    <col min="12545" max="12545" width="13.28515625" style="2773" bestFit="1" customWidth="1"/>
    <col min="12546" max="12546" width="14.140625" style="2773" bestFit="1" customWidth="1"/>
    <col min="12547" max="12547" width="14.85546875" style="2773" bestFit="1" customWidth="1"/>
    <col min="12548" max="12550" width="14.7109375" style="2773" bestFit="1" customWidth="1"/>
    <col min="12551" max="12551" width="14.85546875" style="2773" bestFit="1" customWidth="1"/>
    <col min="12552" max="12552" width="14.7109375" style="2773" bestFit="1" customWidth="1"/>
    <col min="12553" max="12553" width="14.85546875" style="2773" bestFit="1" customWidth="1"/>
    <col min="12554" max="12554" width="15.42578125" style="2773" bestFit="1" customWidth="1"/>
    <col min="12555" max="12560" width="9.140625" style="2773"/>
    <col min="12561" max="12561" width="13.42578125" style="2773" bestFit="1" customWidth="1"/>
    <col min="12562" max="12797" width="9.140625" style="2773"/>
    <col min="12798" max="12798" width="0" style="2773" hidden="1" customWidth="1"/>
    <col min="12799" max="12799" width="29" style="2773" customWidth="1"/>
    <col min="12800" max="12800" width="0" style="2773" hidden="1" customWidth="1"/>
    <col min="12801" max="12801" width="13.28515625" style="2773" bestFit="1" customWidth="1"/>
    <col min="12802" max="12802" width="14.140625" style="2773" bestFit="1" customWidth="1"/>
    <col min="12803" max="12803" width="14.85546875" style="2773" bestFit="1" customWidth="1"/>
    <col min="12804" max="12806" width="14.7109375" style="2773" bestFit="1" customWidth="1"/>
    <col min="12807" max="12807" width="14.85546875" style="2773" bestFit="1" customWidth="1"/>
    <col min="12808" max="12808" width="14.7109375" style="2773" bestFit="1" customWidth="1"/>
    <col min="12809" max="12809" width="14.85546875" style="2773" bestFit="1" customWidth="1"/>
    <col min="12810" max="12810" width="15.42578125" style="2773" bestFit="1" customWidth="1"/>
    <col min="12811" max="12816" width="9.140625" style="2773"/>
    <col min="12817" max="12817" width="13.42578125" style="2773" bestFit="1" customWidth="1"/>
    <col min="12818" max="13053" width="9.140625" style="2773"/>
    <col min="13054" max="13054" width="0" style="2773" hidden="1" customWidth="1"/>
    <col min="13055" max="13055" width="29" style="2773" customWidth="1"/>
    <col min="13056" max="13056" width="0" style="2773" hidden="1" customWidth="1"/>
    <col min="13057" max="13057" width="13.28515625" style="2773" bestFit="1" customWidth="1"/>
    <col min="13058" max="13058" width="14.140625" style="2773" bestFit="1" customWidth="1"/>
    <col min="13059" max="13059" width="14.85546875" style="2773" bestFit="1" customWidth="1"/>
    <col min="13060" max="13062" width="14.7109375" style="2773" bestFit="1" customWidth="1"/>
    <col min="13063" max="13063" width="14.85546875" style="2773" bestFit="1" customWidth="1"/>
    <col min="13064" max="13064" width="14.7109375" style="2773" bestFit="1" customWidth="1"/>
    <col min="13065" max="13065" width="14.85546875" style="2773" bestFit="1" customWidth="1"/>
    <col min="13066" max="13066" width="15.42578125" style="2773" bestFit="1" customWidth="1"/>
    <col min="13067" max="13072" width="9.140625" style="2773"/>
    <col min="13073" max="13073" width="13.42578125" style="2773" bestFit="1" customWidth="1"/>
    <col min="13074" max="13309" width="9.140625" style="2773"/>
    <col min="13310" max="13310" width="0" style="2773" hidden="1" customWidth="1"/>
    <col min="13311" max="13311" width="29" style="2773" customWidth="1"/>
    <col min="13312" max="13312" width="0" style="2773" hidden="1" customWidth="1"/>
    <col min="13313" max="13313" width="13.28515625" style="2773" bestFit="1" customWidth="1"/>
    <col min="13314" max="13314" width="14.140625" style="2773" bestFit="1" customWidth="1"/>
    <col min="13315" max="13315" width="14.85546875" style="2773" bestFit="1" customWidth="1"/>
    <col min="13316" max="13318" width="14.7109375" style="2773" bestFit="1" customWidth="1"/>
    <col min="13319" max="13319" width="14.85546875" style="2773" bestFit="1" customWidth="1"/>
    <col min="13320" max="13320" width="14.7109375" style="2773" bestFit="1" customWidth="1"/>
    <col min="13321" max="13321" width="14.85546875" style="2773" bestFit="1" customWidth="1"/>
    <col min="13322" max="13322" width="15.42578125" style="2773" bestFit="1" customWidth="1"/>
    <col min="13323" max="13328" width="9.140625" style="2773"/>
    <col min="13329" max="13329" width="13.42578125" style="2773" bestFit="1" customWidth="1"/>
    <col min="13330" max="13565" width="9.140625" style="2773"/>
    <col min="13566" max="13566" width="0" style="2773" hidden="1" customWidth="1"/>
    <col min="13567" max="13567" width="29" style="2773" customWidth="1"/>
    <col min="13568" max="13568" width="0" style="2773" hidden="1" customWidth="1"/>
    <col min="13569" max="13569" width="13.28515625" style="2773" bestFit="1" customWidth="1"/>
    <col min="13570" max="13570" width="14.140625" style="2773" bestFit="1" customWidth="1"/>
    <col min="13571" max="13571" width="14.85546875" style="2773" bestFit="1" customWidth="1"/>
    <col min="13572" max="13574" width="14.7109375" style="2773" bestFit="1" customWidth="1"/>
    <col min="13575" max="13575" width="14.85546875" style="2773" bestFit="1" customWidth="1"/>
    <col min="13576" max="13576" width="14.7109375" style="2773" bestFit="1" customWidth="1"/>
    <col min="13577" max="13577" width="14.85546875" style="2773" bestFit="1" customWidth="1"/>
    <col min="13578" max="13578" width="15.42578125" style="2773" bestFit="1" customWidth="1"/>
    <col min="13579" max="13584" width="9.140625" style="2773"/>
    <col min="13585" max="13585" width="13.42578125" style="2773" bestFit="1" customWidth="1"/>
    <col min="13586" max="13821" width="9.140625" style="2773"/>
    <col min="13822" max="13822" width="0" style="2773" hidden="1" customWidth="1"/>
    <col min="13823" max="13823" width="29" style="2773" customWidth="1"/>
    <col min="13824" max="13824" width="0" style="2773" hidden="1" customWidth="1"/>
    <col min="13825" max="13825" width="13.28515625" style="2773" bestFit="1" customWidth="1"/>
    <col min="13826" max="13826" width="14.140625" style="2773" bestFit="1" customWidth="1"/>
    <col min="13827" max="13827" width="14.85546875" style="2773" bestFit="1" customWidth="1"/>
    <col min="13828" max="13830" width="14.7109375" style="2773" bestFit="1" customWidth="1"/>
    <col min="13831" max="13831" width="14.85546875" style="2773" bestFit="1" customWidth="1"/>
    <col min="13832" max="13832" width="14.7109375" style="2773" bestFit="1" customWidth="1"/>
    <col min="13833" max="13833" width="14.85546875" style="2773" bestFit="1" customWidth="1"/>
    <col min="13834" max="13834" width="15.42578125" style="2773" bestFit="1" customWidth="1"/>
    <col min="13835" max="13840" width="9.140625" style="2773"/>
    <col min="13841" max="13841" width="13.42578125" style="2773" bestFit="1" customWidth="1"/>
    <col min="13842" max="14077" width="9.140625" style="2773"/>
    <col min="14078" max="14078" width="0" style="2773" hidden="1" customWidth="1"/>
    <col min="14079" max="14079" width="29" style="2773" customWidth="1"/>
    <col min="14080" max="14080" width="0" style="2773" hidden="1" customWidth="1"/>
    <col min="14081" max="14081" width="13.28515625" style="2773" bestFit="1" customWidth="1"/>
    <col min="14082" max="14082" width="14.140625" style="2773" bestFit="1" customWidth="1"/>
    <col min="14083" max="14083" width="14.85546875" style="2773" bestFit="1" customWidth="1"/>
    <col min="14084" max="14086" width="14.7109375" style="2773" bestFit="1" customWidth="1"/>
    <col min="14087" max="14087" width="14.85546875" style="2773" bestFit="1" customWidth="1"/>
    <col min="14088" max="14088" width="14.7109375" style="2773" bestFit="1" customWidth="1"/>
    <col min="14089" max="14089" width="14.85546875" style="2773" bestFit="1" customWidth="1"/>
    <col min="14090" max="14090" width="15.42578125" style="2773" bestFit="1" customWidth="1"/>
    <col min="14091" max="14096" width="9.140625" style="2773"/>
    <col min="14097" max="14097" width="13.42578125" style="2773" bestFit="1" customWidth="1"/>
    <col min="14098" max="14333" width="9.140625" style="2773"/>
    <col min="14334" max="14334" width="0" style="2773" hidden="1" customWidth="1"/>
    <col min="14335" max="14335" width="29" style="2773" customWidth="1"/>
    <col min="14336" max="14336" width="0" style="2773" hidden="1" customWidth="1"/>
    <col min="14337" max="14337" width="13.28515625" style="2773" bestFit="1" customWidth="1"/>
    <col min="14338" max="14338" width="14.140625" style="2773" bestFit="1" customWidth="1"/>
    <col min="14339" max="14339" width="14.85546875" style="2773" bestFit="1" customWidth="1"/>
    <col min="14340" max="14342" width="14.7109375" style="2773" bestFit="1" customWidth="1"/>
    <col min="14343" max="14343" width="14.85546875" style="2773" bestFit="1" customWidth="1"/>
    <col min="14344" max="14344" width="14.7109375" style="2773" bestFit="1" customWidth="1"/>
    <col min="14345" max="14345" width="14.85546875" style="2773" bestFit="1" customWidth="1"/>
    <col min="14346" max="14346" width="15.42578125" style="2773" bestFit="1" customWidth="1"/>
    <col min="14347" max="14352" width="9.140625" style="2773"/>
    <col min="14353" max="14353" width="13.42578125" style="2773" bestFit="1" customWidth="1"/>
    <col min="14354" max="14589" width="9.140625" style="2773"/>
    <col min="14590" max="14590" width="0" style="2773" hidden="1" customWidth="1"/>
    <col min="14591" max="14591" width="29" style="2773" customWidth="1"/>
    <col min="14592" max="14592" width="0" style="2773" hidden="1" customWidth="1"/>
    <col min="14593" max="14593" width="13.28515625" style="2773" bestFit="1" customWidth="1"/>
    <col min="14594" max="14594" width="14.140625" style="2773" bestFit="1" customWidth="1"/>
    <col min="14595" max="14595" width="14.85546875" style="2773" bestFit="1" customWidth="1"/>
    <col min="14596" max="14598" width="14.7109375" style="2773" bestFit="1" customWidth="1"/>
    <col min="14599" max="14599" width="14.85546875" style="2773" bestFit="1" customWidth="1"/>
    <col min="14600" max="14600" width="14.7109375" style="2773" bestFit="1" customWidth="1"/>
    <col min="14601" max="14601" width="14.85546875" style="2773" bestFit="1" customWidth="1"/>
    <col min="14602" max="14602" width="15.42578125" style="2773" bestFit="1" customWidth="1"/>
    <col min="14603" max="14608" width="9.140625" style="2773"/>
    <col min="14609" max="14609" width="13.42578125" style="2773" bestFit="1" customWidth="1"/>
    <col min="14610" max="14845" width="9.140625" style="2773"/>
    <col min="14846" max="14846" width="0" style="2773" hidden="1" customWidth="1"/>
    <col min="14847" max="14847" width="29" style="2773" customWidth="1"/>
    <col min="14848" max="14848" width="0" style="2773" hidden="1" customWidth="1"/>
    <col min="14849" max="14849" width="13.28515625" style="2773" bestFit="1" customWidth="1"/>
    <col min="14850" max="14850" width="14.140625" style="2773" bestFit="1" customWidth="1"/>
    <col min="14851" max="14851" width="14.85546875" style="2773" bestFit="1" customWidth="1"/>
    <col min="14852" max="14854" width="14.7109375" style="2773" bestFit="1" customWidth="1"/>
    <col min="14855" max="14855" width="14.85546875" style="2773" bestFit="1" customWidth="1"/>
    <col min="14856" max="14856" width="14.7109375" style="2773" bestFit="1" customWidth="1"/>
    <col min="14857" max="14857" width="14.85546875" style="2773" bestFit="1" customWidth="1"/>
    <col min="14858" max="14858" width="15.42578125" style="2773" bestFit="1" customWidth="1"/>
    <col min="14859" max="14864" width="9.140625" style="2773"/>
    <col min="14865" max="14865" width="13.42578125" style="2773" bestFit="1" customWidth="1"/>
    <col min="14866" max="15101" width="9.140625" style="2773"/>
    <col min="15102" max="15102" width="0" style="2773" hidden="1" customWidth="1"/>
    <col min="15103" max="15103" width="29" style="2773" customWidth="1"/>
    <col min="15104" max="15104" width="0" style="2773" hidden="1" customWidth="1"/>
    <col min="15105" max="15105" width="13.28515625" style="2773" bestFit="1" customWidth="1"/>
    <col min="15106" max="15106" width="14.140625" style="2773" bestFit="1" customWidth="1"/>
    <col min="15107" max="15107" width="14.85546875" style="2773" bestFit="1" customWidth="1"/>
    <col min="15108" max="15110" width="14.7109375" style="2773" bestFit="1" customWidth="1"/>
    <col min="15111" max="15111" width="14.85546875" style="2773" bestFit="1" customWidth="1"/>
    <col min="15112" max="15112" width="14.7109375" style="2773" bestFit="1" customWidth="1"/>
    <col min="15113" max="15113" width="14.85546875" style="2773" bestFit="1" customWidth="1"/>
    <col min="15114" max="15114" width="15.42578125" style="2773" bestFit="1" customWidth="1"/>
    <col min="15115" max="15120" width="9.140625" style="2773"/>
    <col min="15121" max="15121" width="13.42578125" style="2773" bestFit="1" customWidth="1"/>
    <col min="15122" max="15357" width="9.140625" style="2773"/>
    <col min="15358" max="15358" width="0" style="2773" hidden="1" customWidth="1"/>
    <col min="15359" max="15359" width="29" style="2773" customWidth="1"/>
    <col min="15360" max="15360" width="0" style="2773" hidden="1" customWidth="1"/>
    <col min="15361" max="15361" width="13.28515625" style="2773" bestFit="1" customWidth="1"/>
    <col min="15362" max="15362" width="14.140625" style="2773" bestFit="1" customWidth="1"/>
    <col min="15363" max="15363" width="14.85546875" style="2773" bestFit="1" customWidth="1"/>
    <col min="15364" max="15366" width="14.7109375" style="2773" bestFit="1" customWidth="1"/>
    <col min="15367" max="15367" width="14.85546875" style="2773" bestFit="1" customWidth="1"/>
    <col min="15368" max="15368" width="14.7109375" style="2773" bestFit="1" customWidth="1"/>
    <col min="15369" max="15369" width="14.85546875" style="2773" bestFit="1" customWidth="1"/>
    <col min="15370" max="15370" width="15.42578125" style="2773" bestFit="1" customWidth="1"/>
    <col min="15371" max="15376" width="9.140625" style="2773"/>
    <col min="15377" max="15377" width="13.42578125" style="2773" bestFit="1" customWidth="1"/>
    <col min="15378" max="15613" width="9.140625" style="2773"/>
    <col min="15614" max="15614" width="0" style="2773" hidden="1" customWidth="1"/>
    <col min="15615" max="15615" width="29" style="2773" customWidth="1"/>
    <col min="15616" max="15616" width="0" style="2773" hidden="1" customWidth="1"/>
    <col min="15617" max="15617" width="13.28515625" style="2773" bestFit="1" customWidth="1"/>
    <col min="15618" max="15618" width="14.140625" style="2773" bestFit="1" customWidth="1"/>
    <col min="15619" max="15619" width="14.85546875" style="2773" bestFit="1" customWidth="1"/>
    <col min="15620" max="15622" width="14.7109375" style="2773" bestFit="1" customWidth="1"/>
    <col min="15623" max="15623" width="14.85546875" style="2773" bestFit="1" customWidth="1"/>
    <col min="15624" max="15624" width="14.7109375" style="2773" bestFit="1" customWidth="1"/>
    <col min="15625" max="15625" width="14.85546875" style="2773" bestFit="1" customWidth="1"/>
    <col min="15626" max="15626" width="15.42578125" style="2773" bestFit="1" customWidth="1"/>
    <col min="15627" max="15632" width="9.140625" style="2773"/>
    <col min="15633" max="15633" width="13.42578125" style="2773" bestFit="1" customWidth="1"/>
    <col min="15634" max="15869" width="9.140625" style="2773"/>
    <col min="15870" max="15870" width="0" style="2773" hidden="1" customWidth="1"/>
    <col min="15871" max="15871" width="29" style="2773" customWidth="1"/>
    <col min="15872" max="15872" width="0" style="2773" hidden="1" customWidth="1"/>
    <col min="15873" max="15873" width="13.28515625" style="2773" bestFit="1" customWidth="1"/>
    <col min="15874" max="15874" width="14.140625" style="2773" bestFit="1" customWidth="1"/>
    <col min="15875" max="15875" width="14.85546875" style="2773" bestFit="1" customWidth="1"/>
    <col min="15876" max="15878" width="14.7109375" style="2773" bestFit="1" customWidth="1"/>
    <col min="15879" max="15879" width="14.85546875" style="2773" bestFit="1" customWidth="1"/>
    <col min="15880" max="15880" width="14.7109375" style="2773" bestFit="1" customWidth="1"/>
    <col min="15881" max="15881" width="14.85546875" style="2773" bestFit="1" customWidth="1"/>
    <col min="15882" max="15882" width="15.42578125" style="2773" bestFit="1" customWidth="1"/>
    <col min="15883" max="15888" width="9.140625" style="2773"/>
    <col min="15889" max="15889" width="13.42578125" style="2773" bestFit="1" customWidth="1"/>
    <col min="15890" max="16125" width="9.140625" style="2773"/>
    <col min="16126" max="16126" width="0" style="2773" hidden="1" customWidth="1"/>
    <col min="16127" max="16127" width="29" style="2773" customWidth="1"/>
    <col min="16128" max="16128" width="0" style="2773" hidden="1" customWidth="1"/>
    <col min="16129" max="16129" width="13.28515625" style="2773" bestFit="1" customWidth="1"/>
    <col min="16130" max="16130" width="14.140625" style="2773" bestFit="1" customWidth="1"/>
    <col min="16131" max="16131" width="14.85546875" style="2773" bestFit="1" customWidth="1"/>
    <col min="16132" max="16134" width="14.7109375" style="2773" bestFit="1" customWidth="1"/>
    <col min="16135" max="16135" width="14.85546875" style="2773" bestFit="1" customWidth="1"/>
    <col min="16136" max="16136" width="14.7109375" style="2773" bestFit="1" customWidth="1"/>
    <col min="16137" max="16137" width="14.85546875" style="2773" bestFit="1" customWidth="1"/>
    <col min="16138" max="16138" width="15.42578125" style="2773" bestFit="1" customWidth="1"/>
    <col min="16139" max="16144" width="9.140625" style="2773"/>
    <col min="16145" max="16145" width="13.42578125" style="2773" bestFit="1" customWidth="1"/>
    <col min="16146" max="16384" width="9.140625" style="2773"/>
  </cols>
  <sheetData>
    <row r="1" spans="1:17" ht="25.5">
      <c r="A1" s="3099" t="s">
        <v>2134</v>
      </c>
      <c r="B1" s="3099"/>
      <c r="C1" s="3099"/>
      <c r="D1" s="3099"/>
      <c r="E1" s="3099"/>
      <c r="F1" s="3099"/>
      <c r="G1" s="3099"/>
      <c r="H1" s="3099"/>
      <c r="I1" s="3099"/>
      <c r="J1" s="3099"/>
      <c r="K1" s="3099"/>
      <c r="L1" s="3099"/>
    </row>
    <row r="2" spans="1:17" ht="25.5">
      <c r="A2" s="3099" t="s">
        <v>2133</v>
      </c>
      <c r="B2" s="3099"/>
      <c r="C2" s="3099"/>
      <c r="D2" s="3099"/>
      <c r="E2" s="3099"/>
      <c r="F2" s="3099"/>
      <c r="G2" s="3099"/>
      <c r="H2" s="3099"/>
      <c r="I2" s="3099"/>
      <c r="J2" s="3099"/>
      <c r="K2" s="3099"/>
      <c r="L2" s="3099"/>
      <c r="M2" s="2798"/>
      <c r="N2" s="2798"/>
      <c r="O2" s="2798"/>
      <c r="P2" s="2798"/>
      <c r="Q2" s="2798"/>
    </row>
    <row r="3" spans="1:17" ht="20.25">
      <c r="A3" s="3100" t="s">
        <v>2132</v>
      </c>
      <c r="B3" s="3100"/>
      <c r="C3" s="3100"/>
      <c r="D3" s="3100"/>
      <c r="E3" s="3100"/>
      <c r="F3" s="3100"/>
      <c r="G3" s="3100"/>
      <c r="H3" s="3100"/>
      <c r="I3" s="3100"/>
      <c r="J3" s="3100"/>
      <c r="K3" s="3100"/>
      <c r="L3" s="3100"/>
      <c r="M3" s="2797"/>
      <c r="N3" s="2797"/>
      <c r="O3" s="2797"/>
      <c r="P3" s="2797"/>
      <c r="Q3" s="2797"/>
    </row>
    <row r="4" spans="1:17" ht="16.5" thickBot="1">
      <c r="A4" s="2796"/>
      <c r="B4" s="2795"/>
      <c r="C4" s="2794"/>
      <c r="D4" s="2795"/>
      <c r="E4" s="2795"/>
      <c r="F4" s="2794"/>
      <c r="G4" s="3101" t="s">
        <v>2131</v>
      </c>
      <c r="H4" s="3101"/>
      <c r="I4" s="3101"/>
      <c r="J4" s="3101"/>
      <c r="K4" s="3101"/>
      <c r="L4" s="3101"/>
      <c r="M4" s="2775"/>
      <c r="N4" s="2785"/>
      <c r="O4" s="2775"/>
      <c r="P4" s="2775"/>
      <c r="Q4" s="2785"/>
    </row>
    <row r="5" spans="1:17" ht="16.5" thickTop="1">
      <c r="A5" s="3097" t="s">
        <v>2129</v>
      </c>
      <c r="B5" s="2958" t="s">
        <v>214</v>
      </c>
      <c r="C5" s="2958" t="s">
        <v>215</v>
      </c>
      <c r="D5" s="2958" t="s">
        <v>216</v>
      </c>
      <c r="E5" s="2958" t="s">
        <v>217</v>
      </c>
      <c r="F5" s="2958" t="s">
        <v>218</v>
      </c>
      <c r="G5" s="2958" t="s">
        <v>219</v>
      </c>
      <c r="H5" s="2958" t="s">
        <v>220</v>
      </c>
      <c r="I5" s="2958" t="s">
        <v>221</v>
      </c>
      <c r="J5" s="2959" t="s">
        <v>2128</v>
      </c>
      <c r="K5" s="2959" t="s">
        <v>2127</v>
      </c>
      <c r="L5" s="2960" t="s">
        <v>2126</v>
      </c>
      <c r="M5" s="2784"/>
      <c r="N5" s="2784"/>
      <c r="O5" s="2784"/>
      <c r="P5" s="2784"/>
      <c r="Q5" s="2784"/>
    </row>
    <row r="6" spans="1:17" ht="15.75">
      <c r="A6" s="3098"/>
      <c r="B6" s="2950" t="s">
        <v>224</v>
      </c>
      <c r="C6" s="2950" t="s">
        <v>225</v>
      </c>
      <c r="D6" s="2950" t="s">
        <v>226</v>
      </c>
      <c r="E6" s="2950" t="s">
        <v>227</v>
      </c>
      <c r="F6" s="2950" t="s">
        <v>228</v>
      </c>
      <c r="G6" s="2950" t="s">
        <v>167</v>
      </c>
      <c r="H6" s="2950" t="s">
        <v>168</v>
      </c>
      <c r="I6" s="2950" t="s">
        <v>5</v>
      </c>
      <c r="J6" s="2951" t="s">
        <v>29</v>
      </c>
      <c r="K6" s="2951" t="s">
        <v>2125</v>
      </c>
      <c r="L6" s="2961" t="s">
        <v>2124</v>
      </c>
      <c r="M6" s="2784"/>
      <c r="N6" s="2784"/>
      <c r="O6" s="2784"/>
      <c r="P6" s="2784"/>
      <c r="Q6" s="2784"/>
    </row>
    <row r="7" spans="1:17" s="2791" customFormat="1" ht="17.100000000000001" customHeight="1">
      <c r="A7" s="2962" t="s">
        <v>2123</v>
      </c>
      <c r="B7" s="2952">
        <v>480326.08208845259</v>
      </c>
      <c r="C7" s="2952">
        <v>528851.12308181066</v>
      </c>
      <c r="D7" s="2952">
        <v>557939.98008051841</v>
      </c>
      <c r="E7" s="2952">
        <v>613093.75728635257</v>
      </c>
      <c r="F7" s="2952">
        <v>642712.77540645271</v>
      </c>
      <c r="G7" s="2952">
        <v>665553.25425814767</v>
      </c>
      <c r="H7" s="2955">
        <v>729269.45126244728</v>
      </c>
      <c r="I7" s="2957">
        <v>771874.9401029544</v>
      </c>
      <c r="J7" s="2955">
        <v>832887.33328224625</v>
      </c>
      <c r="K7" s="2955">
        <v>905344.05988934054</v>
      </c>
      <c r="L7" s="2963">
        <v>964429.1894975726</v>
      </c>
      <c r="M7" s="2792"/>
      <c r="N7" s="2792"/>
      <c r="O7" s="2793"/>
      <c r="P7" s="2793"/>
      <c r="Q7" s="2793"/>
    </row>
    <row r="8" spans="1:17" s="2791" customFormat="1" ht="17.100000000000001" customHeight="1">
      <c r="A8" s="2964" t="s">
        <v>2122</v>
      </c>
      <c r="B8" s="2953">
        <v>8524.7869898656427</v>
      </c>
      <c r="C8" s="2953">
        <v>9979.3491126354074</v>
      </c>
      <c r="D8" s="2953">
        <v>10566.553566026718</v>
      </c>
      <c r="E8" s="2953">
        <v>12096.256687055105</v>
      </c>
      <c r="F8" s="2953">
        <v>12746.189126378638</v>
      </c>
      <c r="G8" s="2953">
        <v>13581.911421499262</v>
      </c>
      <c r="H8" s="2956">
        <v>15667.999933404892</v>
      </c>
      <c r="I8" s="2956">
        <v>18449.546800169763</v>
      </c>
      <c r="J8" s="2956">
        <v>21998.661754489833</v>
      </c>
      <c r="K8" s="2956">
        <v>20442.868161859325</v>
      </c>
      <c r="L8" s="2965">
        <v>21530.50117483455</v>
      </c>
      <c r="M8" s="2792"/>
      <c r="N8" s="2792"/>
      <c r="O8" s="2793"/>
      <c r="P8" s="2793"/>
      <c r="Q8" s="2793"/>
    </row>
    <row r="9" spans="1:17" s="2791" customFormat="1" ht="17.100000000000001" customHeight="1">
      <c r="A9" s="2964" t="s">
        <v>2121</v>
      </c>
      <c r="B9" s="2953">
        <v>87608.940639783686</v>
      </c>
      <c r="C9" s="2953">
        <v>101726.15372016351</v>
      </c>
      <c r="D9" s="2953">
        <v>112092.52806765551</v>
      </c>
      <c r="E9" s="2953">
        <v>125293.58662927948</v>
      </c>
      <c r="F9" s="2953">
        <v>129811.42364311445</v>
      </c>
      <c r="G9" s="2953">
        <v>127493.00113994122</v>
      </c>
      <c r="H9" s="2956">
        <v>149416.1256199581</v>
      </c>
      <c r="I9" s="2956">
        <v>169565.27201703843</v>
      </c>
      <c r="J9" s="2956">
        <v>192230.35623813909</v>
      </c>
      <c r="K9" s="2956">
        <v>173861.3381336641</v>
      </c>
      <c r="L9" s="2965">
        <v>189657.35687877832</v>
      </c>
      <c r="M9" s="2792"/>
      <c r="N9" s="2792"/>
      <c r="O9" s="2793"/>
      <c r="P9" s="2793"/>
      <c r="Q9" s="2793"/>
    </row>
    <row r="10" spans="1:17" s="2791" customFormat="1" ht="17.100000000000001" customHeight="1">
      <c r="A10" s="2964" t="s">
        <v>2120</v>
      </c>
      <c r="B10" s="2953">
        <v>14348.176726014397</v>
      </c>
      <c r="C10" s="2953">
        <v>16701.145832499536</v>
      </c>
      <c r="D10" s="2953">
        <v>20091.343958507339</v>
      </c>
      <c r="E10" s="2953">
        <v>20677.466883154953</v>
      </c>
      <c r="F10" s="2953">
        <v>21137.514204698808</v>
      </c>
      <c r="G10" s="2953">
        <v>19004.154030846941</v>
      </c>
      <c r="H10" s="2956">
        <v>29071.617184318085</v>
      </c>
      <c r="I10" s="2956">
        <v>30981.382600723948</v>
      </c>
      <c r="J10" s="2956">
        <v>33859.164514228803</v>
      </c>
      <c r="K10" s="2956">
        <v>42545.254605595939</v>
      </c>
      <c r="L10" s="2965">
        <v>45782.36466826711</v>
      </c>
      <c r="M10" s="2792"/>
      <c r="N10" s="2792"/>
      <c r="O10" s="2793"/>
      <c r="P10" s="2793"/>
      <c r="Q10" s="2793"/>
    </row>
    <row r="11" spans="1:17" s="2791" customFormat="1" ht="17.100000000000001" customHeight="1">
      <c r="A11" s="2964" t="s">
        <v>2119</v>
      </c>
      <c r="B11" s="2953">
        <v>9145.0401126207598</v>
      </c>
      <c r="C11" s="2953">
        <v>9997.0740999468144</v>
      </c>
      <c r="D11" s="2953">
        <v>11028.96176370435</v>
      </c>
      <c r="E11" s="2953">
        <v>15532.127737674287</v>
      </c>
      <c r="F11" s="2953">
        <v>17032.114945940782</v>
      </c>
      <c r="G11" s="2953">
        <v>18237.682045459438</v>
      </c>
      <c r="H11" s="2956">
        <v>18668.637132771248</v>
      </c>
      <c r="I11" s="2956">
        <v>19487.798557038113</v>
      </c>
      <c r="J11" s="2956">
        <v>19724.303521432354</v>
      </c>
      <c r="K11" s="2956">
        <v>20123.521604632173</v>
      </c>
      <c r="L11" s="2965">
        <v>20481.174473721258</v>
      </c>
      <c r="M11" s="2792"/>
      <c r="N11" s="2792"/>
      <c r="O11" s="2793"/>
      <c r="P11" s="2793"/>
      <c r="Q11" s="2793"/>
    </row>
    <row r="12" spans="1:17" s="2791" customFormat="1" ht="17.100000000000001" customHeight="1">
      <c r="A12" s="2964" t="s">
        <v>1880</v>
      </c>
      <c r="B12" s="2953">
        <v>92666.290347872622</v>
      </c>
      <c r="C12" s="2953">
        <v>107367.78013549297</v>
      </c>
      <c r="D12" s="2953">
        <v>115190.8917941275</v>
      </c>
      <c r="E12" s="2953">
        <v>129232.91042297651</v>
      </c>
      <c r="F12" s="2953">
        <v>138263.6846579923</v>
      </c>
      <c r="G12" s="2953">
        <v>151759.8881700371</v>
      </c>
      <c r="H12" s="2956">
        <v>182976.02833405545</v>
      </c>
      <c r="I12" s="2956">
        <v>217723.4117157259</v>
      </c>
      <c r="J12" s="2956">
        <v>234260.42309130367</v>
      </c>
      <c r="K12" s="2956">
        <v>204861.61050562881</v>
      </c>
      <c r="L12" s="2965">
        <v>211993.71817501844</v>
      </c>
      <c r="M12" s="2792"/>
      <c r="N12" s="2792"/>
      <c r="O12" s="2793"/>
      <c r="P12" s="2793"/>
      <c r="Q12" s="2793"/>
    </row>
    <row r="13" spans="1:17" s="2791" customFormat="1" ht="17.100000000000001" customHeight="1">
      <c r="A13" s="2966" t="s">
        <v>2118</v>
      </c>
      <c r="B13" s="2953">
        <v>220803.7313566012</v>
      </c>
      <c r="C13" s="2953">
        <v>242671.67775093004</v>
      </c>
      <c r="D13" s="2953">
        <v>274270.84961072204</v>
      </c>
      <c r="E13" s="2953">
        <v>313363.94773219823</v>
      </c>
      <c r="F13" s="2953">
        <v>340847.36882661271</v>
      </c>
      <c r="G13" s="2953">
        <v>350778.66940781218</v>
      </c>
      <c r="H13" s="2956">
        <v>401488.88090095378</v>
      </c>
      <c r="I13" s="2956">
        <v>473651.91964589211</v>
      </c>
      <c r="J13" s="2956">
        <v>543044.76945948717</v>
      </c>
      <c r="K13" s="2956">
        <v>519564.52658068016</v>
      </c>
      <c r="L13" s="2965">
        <v>585013.49425551307</v>
      </c>
      <c r="M13" s="2792"/>
      <c r="N13" s="2792"/>
      <c r="O13" s="2793"/>
      <c r="P13" s="2793"/>
      <c r="Q13" s="2793"/>
    </row>
    <row r="14" spans="1:17" s="2791" customFormat="1" ht="17.100000000000001" customHeight="1">
      <c r="A14" s="2964" t="s">
        <v>2117</v>
      </c>
      <c r="B14" s="2953">
        <v>77194.350000000006</v>
      </c>
      <c r="C14" s="2953">
        <v>88358.999999999985</v>
      </c>
      <c r="D14" s="2953">
        <v>105919.41999999998</v>
      </c>
      <c r="E14" s="2953">
        <v>118207.02000000008</v>
      </c>
      <c r="F14" s="2953">
        <v>128037</v>
      </c>
      <c r="G14" s="2953">
        <v>160577.99999999997</v>
      </c>
      <c r="H14" s="2956">
        <v>184092.00000000012</v>
      </c>
      <c r="I14" s="2956">
        <v>197866.40255054919</v>
      </c>
      <c r="J14" s="2956">
        <v>215796.65670664457</v>
      </c>
      <c r="K14" s="2956">
        <v>179010.53698563972</v>
      </c>
      <c r="L14" s="2965">
        <v>202661.96241355318</v>
      </c>
      <c r="M14" s="2792"/>
      <c r="N14" s="2792"/>
      <c r="O14" s="2793"/>
      <c r="P14" s="2793"/>
      <c r="Q14" s="2793"/>
    </row>
    <row r="15" spans="1:17" s="2791" customFormat="1" ht="17.100000000000001" customHeight="1">
      <c r="A15" s="2964" t="s">
        <v>2116</v>
      </c>
      <c r="B15" s="2953">
        <v>24510.008680999141</v>
      </c>
      <c r="C15" s="2953">
        <v>28856.671309285579</v>
      </c>
      <c r="D15" s="2953">
        <v>34778.39509694725</v>
      </c>
      <c r="E15" s="2953">
        <v>39233.928983085847</v>
      </c>
      <c r="F15" s="2953">
        <v>45907.257015610594</v>
      </c>
      <c r="G15" s="2953">
        <v>46276.00081547338</v>
      </c>
      <c r="H15" s="2956">
        <v>56148.509680680523</v>
      </c>
      <c r="I15" s="2956">
        <v>67315.313895156054</v>
      </c>
      <c r="J15" s="2956">
        <v>75650.266420308733</v>
      </c>
      <c r="K15" s="2956">
        <v>50260.769410630513</v>
      </c>
      <c r="L15" s="2965">
        <v>58173.283058167173</v>
      </c>
      <c r="M15" s="2792"/>
      <c r="N15" s="2792"/>
      <c r="O15" s="2793"/>
      <c r="P15" s="2793"/>
      <c r="Q15" s="2793"/>
    </row>
    <row r="16" spans="1:17" s="2791" customFormat="1" ht="17.100000000000001" customHeight="1">
      <c r="A16" s="2964" t="s">
        <v>2115</v>
      </c>
      <c r="B16" s="2953">
        <v>31436.444909180667</v>
      </c>
      <c r="C16" s="2953">
        <v>37184.572114955219</v>
      </c>
      <c r="D16" s="2953">
        <v>40330.439551411378</v>
      </c>
      <c r="E16" s="2953">
        <v>51015.661327742608</v>
      </c>
      <c r="F16" s="2953">
        <v>56513.213844593774</v>
      </c>
      <c r="G16" s="2953">
        <v>60397.811839869944</v>
      </c>
      <c r="H16" s="2956">
        <v>68467.621382513229</v>
      </c>
      <c r="I16" s="2956">
        <v>70276.060353150606</v>
      </c>
      <c r="J16" s="2956">
        <v>74121.691326796528</v>
      </c>
      <c r="K16" s="2956">
        <v>77166.48159123199</v>
      </c>
      <c r="L16" s="2965">
        <v>81004.517352942712</v>
      </c>
      <c r="M16" s="2792"/>
      <c r="N16" s="2792"/>
      <c r="O16" s="2793"/>
      <c r="P16" s="2793"/>
      <c r="Q16" s="2793"/>
    </row>
    <row r="17" spans="1:18" s="2791" customFormat="1" ht="17.100000000000001" customHeight="1">
      <c r="A17" s="2964" t="s">
        <v>2114</v>
      </c>
      <c r="B17" s="2953">
        <v>68526.688825395584</v>
      </c>
      <c r="C17" s="2953">
        <v>74192.648402802472</v>
      </c>
      <c r="D17" s="2953">
        <v>81160.533520900033</v>
      </c>
      <c r="E17" s="2953">
        <v>92889.71127230303</v>
      </c>
      <c r="F17" s="2953">
        <v>107074.70688707627</v>
      </c>
      <c r="G17" s="2953">
        <v>127484.6711921361</v>
      </c>
      <c r="H17" s="2956">
        <v>158243.36747489058</v>
      </c>
      <c r="I17" s="2956">
        <v>186656.64986400382</v>
      </c>
      <c r="J17" s="2956">
        <v>207134.29870953318</v>
      </c>
      <c r="K17" s="2956">
        <v>235253.9116078552</v>
      </c>
      <c r="L17" s="2965">
        <v>256983.07879117597</v>
      </c>
      <c r="M17" s="2792"/>
      <c r="N17" s="2792"/>
      <c r="O17" s="2793"/>
      <c r="P17" s="2793"/>
      <c r="Q17" s="2793"/>
    </row>
    <row r="18" spans="1:18" s="2791" customFormat="1" ht="17.100000000000001" customHeight="1">
      <c r="A18" s="2964" t="s">
        <v>2113</v>
      </c>
      <c r="B18" s="2953">
        <v>143469.63896132057</v>
      </c>
      <c r="C18" s="2953">
        <v>154272.72123739382</v>
      </c>
      <c r="D18" s="2953">
        <v>174478.3929815091</v>
      </c>
      <c r="E18" s="2953">
        <v>186188.79938911565</v>
      </c>
      <c r="F18" s="2953">
        <v>191595.49609939137</v>
      </c>
      <c r="G18" s="2953">
        <v>216958.8344245106</v>
      </c>
      <c r="H18" s="2956">
        <v>244109.95397330273</v>
      </c>
      <c r="I18" s="2956">
        <v>264377.04829476879</v>
      </c>
      <c r="J18" s="2956">
        <v>295714.41558277863</v>
      </c>
      <c r="K18" s="2956">
        <v>317010.9881363266</v>
      </c>
      <c r="L18" s="2965">
        <v>352067.64099021803</v>
      </c>
      <c r="M18" s="2792"/>
      <c r="N18" s="2792"/>
      <c r="O18" s="2793"/>
      <c r="P18" s="2793"/>
      <c r="Q18" s="2793"/>
    </row>
    <row r="19" spans="1:18" s="2791" customFormat="1" ht="17.100000000000001" customHeight="1">
      <c r="A19" s="2964" t="s">
        <v>2112</v>
      </c>
      <c r="B19" s="2953">
        <v>12362.608266119547</v>
      </c>
      <c r="C19" s="2953">
        <v>14095.764685237671</v>
      </c>
      <c r="D19" s="2953">
        <v>16255.03292282405</v>
      </c>
      <c r="E19" s="2953">
        <v>18525.774293368231</v>
      </c>
      <c r="F19" s="2953">
        <v>20928.517759657476</v>
      </c>
      <c r="G19" s="2953">
        <v>23294.371409529143</v>
      </c>
      <c r="H19" s="2956">
        <v>26960.921270774699</v>
      </c>
      <c r="I19" s="2956">
        <v>29784.062778772524</v>
      </c>
      <c r="J19" s="2956">
        <v>32722.339071391427</v>
      </c>
      <c r="K19" s="2956">
        <v>35240.557769395287</v>
      </c>
      <c r="L19" s="2965">
        <v>39728.566921513171</v>
      </c>
      <c r="M19" s="2792"/>
      <c r="N19" s="2792"/>
      <c r="O19" s="2793"/>
      <c r="P19" s="2793"/>
      <c r="Q19" s="2793"/>
    </row>
    <row r="20" spans="1:18" s="2791" customFormat="1" ht="17.100000000000001" customHeight="1">
      <c r="A20" s="2964" t="s">
        <v>2111</v>
      </c>
      <c r="B20" s="2953">
        <v>5696.8552686428666</v>
      </c>
      <c r="C20" s="2953">
        <v>6687.277472114356</v>
      </c>
      <c r="D20" s="2953">
        <v>8403.4796959047981</v>
      </c>
      <c r="E20" s="2953">
        <v>10392.467928014617</v>
      </c>
      <c r="F20" s="2953">
        <v>12203.878414309591</v>
      </c>
      <c r="G20" s="2953">
        <v>14919.787134902115</v>
      </c>
      <c r="H20" s="2956">
        <v>16970.313129624112</v>
      </c>
      <c r="I20" s="2956">
        <v>19699.380890658256</v>
      </c>
      <c r="J20" s="2956">
        <v>25470.952054435875</v>
      </c>
      <c r="K20" s="2956">
        <v>27192.275770730288</v>
      </c>
      <c r="L20" s="2965">
        <v>28405.421227812454</v>
      </c>
      <c r="M20" s="2792"/>
      <c r="N20" s="2792"/>
      <c r="O20" s="2793"/>
      <c r="P20" s="2793"/>
      <c r="Q20" s="2793"/>
    </row>
    <row r="21" spans="1:18" s="2791" customFormat="1" ht="17.100000000000001" customHeight="1">
      <c r="A21" s="2964" t="s">
        <v>2110</v>
      </c>
      <c r="B21" s="2953">
        <v>64040.206171966463</v>
      </c>
      <c r="C21" s="2953">
        <v>78611.743946643488</v>
      </c>
      <c r="D21" s="2953">
        <v>82627.096040206481</v>
      </c>
      <c r="E21" s="2953">
        <v>113471.9420561657</v>
      </c>
      <c r="F21" s="2953">
        <v>135051.76491556258</v>
      </c>
      <c r="G21" s="2953">
        <v>137826.472923444</v>
      </c>
      <c r="H21" s="2956">
        <v>184940.8429568616</v>
      </c>
      <c r="I21" s="2956">
        <v>193656.80881025101</v>
      </c>
      <c r="J21" s="2956">
        <v>218570.56113751951</v>
      </c>
      <c r="K21" s="2956">
        <v>276109.56758654269</v>
      </c>
      <c r="L21" s="2965">
        <v>287468.38644858944</v>
      </c>
      <c r="M21" s="2792"/>
      <c r="N21" s="2792"/>
      <c r="O21" s="2793"/>
      <c r="P21" s="2793"/>
      <c r="Q21" s="2793"/>
    </row>
    <row r="22" spans="1:18" s="2791" customFormat="1" ht="17.100000000000001" customHeight="1">
      <c r="A22" s="2964" t="s">
        <v>456</v>
      </c>
      <c r="B22" s="2953">
        <v>75322.50593705244</v>
      </c>
      <c r="C22" s="2953">
        <v>91215.304705137838</v>
      </c>
      <c r="D22" s="2953">
        <v>102200.68561949822</v>
      </c>
      <c r="E22" s="2953">
        <v>126552.48027540211</v>
      </c>
      <c r="F22" s="2953">
        <v>143094.53282157963</v>
      </c>
      <c r="G22" s="2953">
        <v>161259.65067475353</v>
      </c>
      <c r="H22" s="2956">
        <v>197828.85300812786</v>
      </c>
      <c r="I22" s="2956">
        <v>219543.89076485866</v>
      </c>
      <c r="J22" s="2956">
        <v>251585.83628828294</v>
      </c>
      <c r="K22" s="2956">
        <v>288459.31938437046</v>
      </c>
      <c r="L22" s="2965">
        <v>300357.67586420587</v>
      </c>
      <c r="M22" s="2792"/>
      <c r="N22" s="2792"/>
      <c r="O22" s="2793"/>
      <c r="P22" s="2793"/>
      <c r="Q22" s="2793"/>
    </row>
    <row r="23" spans="1:18" s="2791" customFormat="1" ht="17.100000000000001" customHeight="1">
      <c r="A23" s="2964" t="s">
        <v>2109</v>
      </c>
      <c r="B23" s="2953">
        <v>16884.926986464732</v>
      </c>
      <c r="C23" s="2953">
        <v>19943.53789538901</v>
      </c>
      <c r="D23" s="2953">
        <v>21279.868051405967</v>
      </c>
      <c r="E23" s="2953">
        <v>26739.953018580796</v>
      </c>
      <c r="F23" s="2953">
        <v>31996.505415621483</v>
      </c>
      <c r="G23" s="2953">
        <v>33186.610355983328</v>
      </c>
      <c r="H23" s="2956">
        <v>41454.717141014771</v>
      </c>
      <c r="I23" s="2956">
        <v>44061.701349103132</v>
      </c>
      <c r="J23" s="2956">
        <v>49775.772826046217</v>
      </c>
      <c r="K23" s="2956">
        <v>60328.137534832815</v>
      </c>
      <c r="L23" s="2965">
        <v>64643.48300072681</v>
      </c>
      <c r="M23" s="2792"/>
      <c r="N23" s="2792"/>
      <c r="O23" s="2793"/>
      <c r="P23" s="2793"/>
      <c r="Q23" s="2793"/>
      <c r="R23" s="2792"/>
    </row>
    <row r="24" spans="1:18" s="2791" customFormat="1" ht="17.100000000000001" customHeight="1">
      <c r="A24" s="2966" t="s">
        <v>2108</v>
      </c>
      <c r="B24" s="2953">
        <v>6664.1289264193729</v>
      </c>
      <c r="C24" s="2953">
        <v>7710.4547862988002</v>
      </c>
      <c r="D24" s="2953">
        <v>8678.725789080243</v>
      </c>
      <c r="E24" s="2953">
        <v>9947.5861884007281</v>
      </c>
      <c r="F24" s="2953">
        <v>11654.150514429984</v>
      </c>
      <c r="G24" s="2953">
        <v>12811.275877519882</v>
      </c>
      <c r="H24" s="2956">
        <v>14786.960413036693</v>
      </c>
      <c r="I24" s="2956">
        <v>16050.32535634208</v>
      </c>
      <c r="J24" s="2956">
        <v>17932.854375185816</v>
      </c>
      <c r="K24" s="2956">
        <v>21363.99088504861</v>
      </c>
      <c r="L24" s="2965">
        <v>22892.358133200716</v>
      </c>
      <c r="M24" s="2792"/>
      <c r="N24" s="2792"/>
      <c r="O24" s="2793"/>
      <c r="P24" s="2793"/>
      <c r="Q24" s="2793"/>
      <c r="R24" s="2792"/>
    </row>
    <row r="25" spans="1:18" s="2791" customFormat="1" ht="17.100000000000001" customHeight="1">
      <c r="A25" s="2967" t="s">
        <v>2107</v>
      </c>
      <c r="B25" s="2954">
        <v>1439531.4111947722</v>
      </c>
      <c r="C25" s="2954">
        <v>1618424.000288737</v>
      </c>
      <c r="D25" s="2954">
        <v>1777293.178110949</v>
      </c>
      <c r="E25" s="2954">
        <v>2022455.37811087</v>
      </c>
      <c r="F25" s="2954">
        <v>2186608.0944990236</v>
      </c>
      <c r="G25" s="2954">
        <v>2341402.0471218657</v>
      </c>
      <c r="H25" s="2954">
        <v>2720562.8007987356</v>
      </c>
      <c r="I25" s="2954">
        <v>3011021.9163471563</v>
      </c>
      <c r="J25" s="2954">
        <v>3342480.6563602509</v>
      </c>
      <c r="K25" s="2954">
        <v>3454139.7161440053</v>
      </c>
      <c r="L25" s="2968">
        <v>3733274.1733258106</v>
      </c>
      <c r="M25" s="2792"/>
      <c r="N25" s="2792"/>
      <c r="O25" s="2793"/>
      <c r="P25" s="2793"/>
      <c r="Q25" s="2793"/>
      <c r="R25" s="2792"/>
    </row>
    <row r="26" spans="1:18" s="2791" customFormat="1" ht="17.100000000000001" customHeight="1">
      <c r="A26" s="2969" t="s">
        <v>2106</v>
      </c>
      <c r="B26" s="2953">
        <v>123149.57101371299</v>
      </c>
      <c r="C26" s="2953">
        <v>139955.17756871</v>
      </c>
      <c r="D26" s="2953">
        <v>172001.64039361</v>
      </c>
      <c r="E26" s="2953">
        <v>210069.90541688426</v>
      </c>
      <c r="F26" s="2953">
        <v>237030.3883489717</v>
      </c>
      <c r="G26" s="2953">
        <v>266782.39060200332</v>
      </c>
      <c r="H26" s="2956">
        <v>356582.11851022154</v>
      </c>
      <c r="I26" s="2956">
        <v>444927.37348626909</v>
      </c>
      <c r="J26" s="2956">
        <v>516449.74602512119</v>
      </c>
      <c r="K26" s="2956">
        <v>460561.35235433269</v>
      </c>
      <c r="L26" s="2970">
        <v>533047.30060241686</v>
      </c>
      <c r="M26" s="2792"/>
      <c r="N26" s="2792"/>
      <c r="O26" s="2793"/>
      <c r="P26" s="2793"/>
      <c r="Q26" s="2793"/>
      <c r="R26" s="2792"/>
    </row>
    <row r="27" spans="1:18" s="2791" customFormat="1" ht="17.100000000000001" customHeight="1" thickBot="1">
      <c r="A27" s="2971" t="s">
        <v>2105</v>
      </c>
      <c r="B27" s="2972">
        <v>1562680.9822084852</v>
      </c>
      <c r="C27" s="2972">
        <v>1758379.1778574469</v>
      </c>
      <c r="D27" s="2972">
        <v>1949294.8185045589</v>
      </c>
      <c r="E27" s="2972">
        <v>2232525.2835277542</v>
      </c>
      <c r="F27" s="2972">
        <v>2423638.4828479951</v>
      </c>
      <c r="G27" s="2972">
        <v>2608184.437723869</v>
      </c>
      <c r="H27" s="2972">
        <v>3077144.9193089572</v>
      </c>
      <c r="I27" s="2972">
        <v>3455949.2898334255</v>
      </c>
      <c r="J27" s="2972">
        <v>3858930.4023853722</v>
      </c>
      <c r="K27" s="2972">
        <v>3914701.0684983381</v>
      </c>
      <c r="L27" s="2973">
        <v>4266321.4739282271</v>
      </c>
      <c r="M27" s="2792"/>
      <c r="N27" s="2792"/>
      <c r="O27" s="2793"/>
      <c r="P27" s="2793"/>
      <c r="Q27" s="2793"/>
      <c r="R27" s="2792"/>
    </row>
    <row r="28" spans="1:18" ht="17.100000000000001" customHeight="1" thickTop="1">
      <c r="A28" s="2777"/>
      <c r="B28" s="2790"/>
      <c r="C28" s="2790"/>
      <c r="D28" s="2789"/>
      <c r="E28" s="2789"/>
      <c r="F28" s="2787"/>
      <c r="G28" s="2787"/>
      <c r="H28" s="2787"/>
      <c r="I28" s="2787"/>
      <c r="J28" s="2787"/>
      <c r="K28" s="2776"/>
      <c r="L28" s="2776"/>
      <c r="M28" s="2775"/>
      <c r="N28" s="2776"/>
      <c r="O28" s="2775"/>
      <c r="P28" s="2775"/>
      <c r="Q28" s="2776"/>
      <c r="R28" s="2775"/>
    </row>
    <row r="29" spans="1:18" ht="17.100000000000001" customHeight="1" thickBot="1">
      <c r="A29" s="2788"/>
      <c r="B29" s="2787"/>
      <c r="C29" s="2786"/>
      <c r="D29" s="2786"/>
      <c r="E29" s="2786"/>
      <c r="F29" s="2786"/>
      <c r="G29" s="3102" t="s">
        <v>2130</v>
      </c>
      <c r="H29" s="3102"/>
      <c r="I29" s="3102"/>
      <c r="J29" s="3102"/>
      <c r="K29" s="3102"/>
      <c r="L29" s="2775"/>
      <c r="M29" s="2775"/>
      <c r="N29" s="2785"/>
      <c r="O29" s="2775"/>
      <c r="P29" s="2775"/>
      <c r="Q29" s="2785"/>
    </row>
    <row r="30" spans="1:18" ht="17.100000000000001" customHeight="1" thickTop="1">
      <c r="A30" s="3097" t="s">
        <v>2129</v>
      </c>
      <c r="B30" s="2958" t="s">
        <v>214</v>
      </c>
      <c r="C30" s="2958" t="s">
        <v>215</v>
      </c>
      <c r="D30" s="2958" t="s">
        <v>216</v>
      </c>
      <c r="E30" s="2958" t="s">
        <v>217</v>
      </c>
      <c r="F30" s="2958" t="s">
        <v>218</v>
      </c>
      <c r="G30" s="2958" t="s">
        <v>219</v>
      </c>
      <c r="H30" s="2958" t="s">
        <v>220</v>
      </c>
      <c r="I30" s="2958" t="s">
        <v>221</v>
      </c>
      <c r="J30" s="2958" t="s">
        <v>2128</v>
      </c>
      <c r="K30" s="2959" t="s">
        <v>2127</v>
      </c>
      <c r="L30" s="2960" t="s">
        <v>2126</v>
      </c>
      <c r="M30" s="2784"/>
      <c r="N30" s="2784"/>
      <c r="O30" s="2784"/>
      <c r="P30" s="2784"/>
      <c r="Q30" s="2784"/>
    </row>
    <row r="31" spans="1:18" ht="17.100000000000001" customHeight="1">
      <c r="A31" s="3098"/>
      <c r="B31" s="2950" t="s">
        <v>224</v>
      </c>
      <c r="C31" s="2950" t="s">
        <v>225</v>
      </c>
      <c r="D31" s="2950" t="s">
        <v>226</v>
      </c>
      <c r="E31" s="2950" t="s">
        <v>227</v>
      </c>
      <c r="F31" s="2950" t="s">
        <v>228</v>
      </c>
      <c r="G31" s="2950" t="s">
        <v>167</v>
      </c>
      <c r="H31" s="2950" t="s">
        <v>168</v>
      </c>
      <c r="I31" s="2950" t="s">
        <v>5</v>
      </c>
      <c r="J31" s="2950" t="s">
        <v>29</v>
      </c>
      <c r="K31" s="2951" t="s">
        <v>2125</v>
      </c>
      <c r="L31" s="2961" t="s">
        <v>2124</v>
      </c>
      <c r="M31" s="2784"/>
      <c r="N31" s="2784"/>
      <c r="O31" s="2784"/>
      <c r="P31" s="2784"/>
      <c r="Q31" s="2784"/>
    </row>
    <row r="32" spans="1:18" ht="17.100000000000001" customHeight="1">
      <c r="A32" s="2962" t="s">
        <v>2123</v>
      </c>
      <c r="B32" s="2974" t="s">
        <v>95</v>
      </c>
      <c r="C32" s="2976">
        <v>10.102520517389294</v>
      </c>
      <c r="D32" s="2976">
        <v>5.5003867306164125</v>
      </c>
      <c r="E32" s="2976">
        <v>9.8852527466977165</v>
      </c>
      <c r="F32" s="2976">
        <v>4.8310748181809089</v>
      </c>
      <c r="G32" s="2976">
        <v>3.5537614507896649</v>
      </c>
      <c r="H32" s="2976">
        <v>9.573418294726892</v>
      </c>
      <c r="I32" s="2976">
        <v>5.8422149408222452</v>
      </c>
      <c r="J32" s="2976">
        <v>7.9044402155553684</v>
      </c>
      <c r="K32" s="2976">
        <v>8.6994631460604097</v>
      </c>
      <c r="L32" s="2978">
        <v>6.5262624703644718</v>
      </c>
      <c r="M32" s="2784"/>
      <c r="N32" s="2784"/>
      <c r="O32" s="2783"/>
      <c r="P32" s="2783"/>
      <c r="Q32" s="2783"/>
    </row>
    <row r="33" spans="1:18" ht="17.100000000000001" customHeight="1">
      <c r="A33" s="2964" t="s">
        <v>2122</v>
      </c>
      <c r="B33" s="2975" t="s">
        <v>95</v>
      </c>
      <c r="C33" s="2977">
        <v>17.06273862911722</v>
      </c>
      <c r="D33" s="2977">
        <v>5.8841959206319245</v>
      </c>
      <c r="E33" s="2977">
        <v>14.476840641272531</v>
      </c>
      <c r="F33" s="2977">
        <v>5.3730046917660275</v>
      </c>
      <c r="G33" s="2977">
        <v>6.5566443964892187</v>
      </c>
      <c r="H33" s="2977">
        <v>15.359314658785735</v>
      </c>
      <c r="I33" s="2977">
        <v>17.753043646844063</v>
      </c>
      <c r="J33" s="2977">
        <v>19.236867944568758</v>
      </c>
      <c r="K33" s="2977">
        <v>-7.0722192558507686</v>
      </c>
      <c r="L33" s="2979">
        <v>5.3203542886630828</v>
      </c>
      <c r="M33" s="2784"/>
      <c r="N33" s="2784"/>
      <c r="O33" s="2783"/>
      <c r="P33" s="2783"/>
      <c r="Q33" s="2783"/>
    </row>
    <row r="34" spans="1:18" ht="17.100000000000001" customHeight="1">
      <c r="A34" s="2964" t="s">
        <v>2121</v>
      </c>
      <c r="B34" s="2975" t="s">
        <v>95</v>
      </c>
      <c r="C34" s="2977">
        <v>16.113895428121538</v>
      </c>
      <c r="D34" s="2977">
        <v>10.190471150623324</v>
      </c>
      <c r="E34" s="2977">
        <v>11.776929996311807</v>
      </c>
      <c r="F34" s="2977">
        <v>3.6058006920995922</v>
      </c>
      <c r="G34" s="2977">
        <v>-1.7859926639023627</v>
      </c>
      <c r="H34" s="2977">
        <v>17.195551351052771</v>
      </c>
      <c r="I34" s="2977">
        <v>13.485255566276663</v>
      </c>
      <c r="J34" s="2977">
        <v>13.366583824324124</v>
      </c>
      <c r="K34" s="2977">
        <v>-9.5557322287428121</v>
      </c>
      <c r="L34" s="2979">
        <v>9.0854119234779347</v>
      </c>
      <c r="M34" s="2784"/>
      <c r="N34" s="2784"/>
      <c r="O34" s="2783"/>
      <c r="P34" s="2783"/>
      <c r="Q34" s="2783"/>
    </row>
    <row r="35" spans="1:18" ht="17.100000000000001" customHeight="1">
      <c r="A35" s="2964" t="s">
        <v>2120</v>
      </c>
      <c r="B35" s="2975" t="s">
        <v>95</v>
      </c>
      <c r="C35" s="2977">
        <v>16.399080882653323</v>
      </c>
      <c r="D35" s="2977">
        <v>20.299194797824342</v>
      </c>
      <c r="E35" s="2977">
        <v>2.917290778845242</v>
      </c>
      <c r="F35" s="2977">
        <v>2.2248727280933736</v>
      </c>
      <c r="G35" s="2977">
        <v>-10.092767546798981</v>
      </c>
      <c r="H35" s="2977">
        <v>52.975066067818403</v>
      </c>
      <c r="I35" s="2977">
        <v>6.5691750283366872</v>
      </c>
      <c r="J35" s="2977">
        <v>9.2887459239395298</v>
      </c>
      <c r="K35" s="2977">
        <v>25.65358660198757</v>
      </c>
      <c r="L35" s="2979">
        <v>7.6086277839442005</v>
      </c>
      <c r="M35" s="2784"/>
      <c r="N35" s="2784"/>
      <c r="O35" s="2783"/>
      <c r="P35" s="2783"/>
      <c r="Q35" s="2783"/>
    </row>
    <row r="36" spans="1:18" ht="17.100000000000001" customHeight="1">
      <c r="A36" s="2964" t="s">
        <v>2119</v>
      </c>
      <c r="B36" s="2975" t="s">
        <v>95</v>
      </c>
      <c r="C36" s="2977">
        <v>9.3168972124046974</v>
      </c>
      <c r="D36" s="2977">
        <v>10.321896721391965</v>
      </c>
      <c r="E36" s="2977">
        <v>40.830370713493494</v>
      </c>
      <c r="F36" s="2977">
        <v>9.6573195482301486</v>
      </c>
      <c r="G36" s="2977">
        <v>7.0781996442900663</v>
      </c>
      <c r="H36" s="2977">
        <v>2.3629926557421328</v>
      </c>
      <c r="I36" s="2977">
        <v>4.3879015829650285</v>
      </c>
      <c r="J36" s="2977">
        <v>1.2136053423480462</v>
      </c>
      <c r="K36" s="2977">
        <v>2.0239907724297126</v>
      </c>
      <c r="L36" s="2979">
        <v>1.7772876741750707</v>
      </c>
      <c r="M36" s="2784"/>
      <c r="N36" s="2784"/>
      <c r="O36" s="2783"/>
      <c r="P36" s="2783"/>
      <c r="Q36" s="2783"/>
    </row>
    <row r="37" spans="1:18" ht="17.100000000000001" customHeight="1">
      <c r="A37" s="2964" t="s">
        <v>1880</v>
      </c>
      <c r="B37" s="2975" t="s">
        <v>95</v>
      </c>
      <c r="C37" s="2977">
        <v>15.864981464597776</v>
      </c>
      <c r="D37" s="2977">
        <v>7.2862749409200234</v>
      </c>
      <c r="E37" s="2977">
        <v>12.190216092731816</v>
      </c>
      <c r="F37" s="2977">
        <v>6.9879833282855373</v>
      </c>
      <c r="G37" s="2977">
        <v>9.7612063105571707</v>
      </c>
      <c r="H37" s="2977">
        <v>20.569427495256647</v>
      </c>
      <c r="I37" s="2977">
        <v>18.990128760600754</v>
      </c>
      <c r="J37" s="2977">
        <v>7.5954217533434445</v>
      </c>
      <c r="K37" s="2977">
        <v>-12.549628399764572</v>
      </c>
      <c r="L37" s="2979">
        <v>3.481427121355992</v>
      </c>
      <c r="M37" s="2784"/>
      <c r="N37" s="2784"/>
      <c r="O37" s="2783"/>
      <c r="P37" s="2783"/>
      <c r="Q37" s="2783"/>
    </row>
    <row r="38" spans="1:18" ht="17.100000000000001" customHeight="1">
      <c r="A38" s="2966" t="s">
        <v>2118</v>
      </c>
      <c r="B38" s="2975" t="s">
        <v>95</v>
      </c>
      <c r="C38" s="2977">
        <v>9.9037938625284454</v>
      </c>
      <c r="D38" s="2977">
        <v>13.021367863218188</v>
      </c>
      <c r="E38" s="2977">
        <v>14.25346447752716</v>
      </c>
      <c r="F38" s="2977">
        <v>8.7704476833761191</v>
      </c>
      <c r="G38" s="2977">
        <v>2.9137090350406964</v>
      </c>
      <c r="H38" s="2977">
        <v>14.456469539254215</v>
      </c>
      <c r="I38" s="2977">
        <v>17.973857353907817</v>
      </c>
      <c r="J38" s="2977">
        <v>14.65060035341439</v>
      </c>
      <c r="K38" s="2977">
        <v>-4.32381346793521</v>
      </c>
      <c r="L38" s="2979">
        <v>12.596889188251723</v>
      </c>
      <c r="M38" s="2784"/>
      <c r="N38" s="2784"/>
      <c r="O38" s="2783"/>
      <c r="P38" s="2783"/>
      <c r="Q38" s="2783"/>
    </row>
    <row r="39" spans="1:18" ht="17.100000000000001" customHeight="1">
      <c r="A39" s="2964" t="s">
        <v>2117</v>
      </c>
      <c r="B39" s="2975" t="s">
        <v>95</v>
      </c>
      <c r="C39" s="2977">
        <v>14.463040365000793</v>
      </c>
      <c r="D39" s="2977">
        <v>19.873946060955873</v>
      </c>
      <c r="E39" s="2977">
        <v>11.600894340244778</v>
      </c>
      <c r="F39" s="2977">
        <v>8.3159020504872956</v>
      </c>
      <c r="G39" s="2977">
        <v>25.41530963705803</v>
      </c>
      <c r="H39" s="2977">
        <v>14.643350894892308</v>
      </c>
      <c r="I39" s="2977">
        <v>7.4823471691051679</v>
      </c>
      <c r="J39" s="2977">
        <v>9.0617982259594072</v>
      </c>
      <c r="K39" s="2977">
        <v>-17.046658777022742</v>
      </c>
      <c r="L39" s="2979">
        <v>13.212309077543736</v>
      </c>
      <c r="M39" s="2784"/>
      <c r="N39" s="2784"/>
      <c r="O39" s="2783"/>
      <c r="P39" s="2783"/>
      <c r="Q39" s="2783"/>
    </row>
    <row r="40" spans="1:18" ht="17.100000000000001" customHeight="1">
      <c r="A40" s="2964" t="s">
        <v>2116</v>
      </c>
      <c r="B40" s="2975" t="s">
        <v>95</v>
      </c>
      <c r="C40" s="2977">
        <v>17.734235368329749</v>
      </c>
      <c r="D40" s="2977">
        <v>20.521160338254816</v>
      </c>
      <c r="E40" s="2977">
        <v>12.81121188519046</v>
      </c>
      <c r="F40" s="2977">
        <v>17.009074047622619</v>
      </c>
      <c r="G40" s="2977">
        <v>0.80323640277046593</v>
      </c>
      <c r="H40" s="2977">
        <v>21.333971586209444</v>
      </c>
      <c r="I40" s="2977">
        <v>19.88797971305334</v>
      </c>
      <c r="J40" s="2977">
        <v>12.381955966415632</v>
      </c>
      <c r="K40" s="2977">
        <v>-33.561675604175093</v>
      </c>
      <c r="L40" s="2979">
        <v>15.742921846045405</v>
      </c>
      <c r="M40" s="2784"/>
      <c r="N40" s="2784"/>
      <c r="O40" s="2783"/>
      <c r="P40" s="2783"/>
      <c r="Q40" s="2783"/>
    </row>
    <row r="41" spans="1:18" ht="17.100000000000001" customHeight="1">
      <c r="A41" s="2964" t="s">
        <v>2115</v>
      </c>
      <c r="B41" s="2975" t="s">
        <v>95</v>
      </c>
      <c r="C41" s="2977">
        <v>18.284914920821322</v>
      </c>
      <c r="D41" s="2977">
        <v>8.4601415520683787</v>
      </c>
      <c r="E41" s="2977">
        <v>26.494186265215887</v>
      </c>
      <c r="F41" s="2977">
        <v>10.776205529382338</v>
      </c>
      <c r="G41" s="2977">
        <v>6.8737870862529036</v>
      </c>
      <c r="H41" s="2977">
        <v>13.361095868900705</v>
      </c>
      <c r="I41" s="2977">
        <v>2.6413053851163397</v>
      </c>
      <c r="J41" s="2977">
        <v>5.4721778004072803</v>
      </c>
      <c r="K41" s="2977">
        <v>4.1078262111036139</v>
      </c>
      <c r="L41" s="2979">
        <v>4.9737083803323543</v>
      </c>
      <c r="M41" s="2784"/>
      <c r="N41" s="2784"/>
      <c r="O41" s="2783"/>
      <c r="P41" s="2783"/>
      <c r="Q41" s="2783"/>
    </row>
    <row r="42" spans="1:18" ht="17.100000000000001" customHeight="1">
      <c r="A42" s="2964" t="s">
        <v>2114</v>
      </c>
      <c r="B42" s="2975" t="s">
        <v>95</v>
      </c>
      <c r="C42" s="2977">
        <v>8.2682523765939209</v>
      </c>
      <c r="D42" s="2977">
        <v>9.391611255427776</v>
      </c>
      <c r="E42" s="2977">
        <v>14.451824356702332</v>
      </c>
      <c r="F42" s="2977">
        <v>15.270793094824484</v>
      </c>
      <c r="G42" s="2977">
        <v>19.061424400241123</v>
      </c>
      <c r="H42" s="2977">
        <v>24.127368408392485</v>
      </c>
      <c r="I42" s="2977">
        <v>17.95543335718115</v>
      </c>
      <c r="J42" s="2977">
        <v>10.970757731079587</v>
      </c>
      <c r="K42" s="2977">
        <v>13.575546432198806</v>
      </c>
      <c r="L42" s="2979">
        <v>9.2364743416216299</v>
      </c>
      <c r="M42" s="2784"/>
      <c r="N42" s="2784"/>
      <c r="O42" s="2783"/>
      <c r="P42" s="2783"/>
      <c r="Q42" s="2783"/>
    </row>
    <row r="43" spans="1:18" ht="17.100000000000001" customHeight="1">
      <c r="A43" s="2964" t="s">
        <v>2113</v>
      </c>
      <c r="B43" s="2975" t="s">
        <v>95</v>
      </c>
      <c r="C43" s="2977">
        <v>7.5298734661106721</v>
      </c>
      <c r="D43" s="2977">
        <v>13.097371707745339</v>
      </c>
      <c r="E43" s="2977">
        <v>6.7116656724638659</v>
      </c>
      <c r="F43" s="2977">
        <v>2.9038786049510321</v>
      </c>
      <c r="G43" s="2977">
        <v>13.237961664799187</v>
      </c>
      <c r="H43" s="2977">
        <v>12.514410681091292</v>
      </c>
      <c r="I43" s="2977">
        <v>8.3024448579768233</v>
      </c>
      <c r="J43" s="2977">
        <v>11.853285862042767</v>
      </c>
      <c r="K43" s="2977">
        <v>7.2017363480836138</v>
      </c>
      <c r="L43" s="2979">
        <v>11.058497706967742</v>
      </c>
      <c r="M43" s="2784"/>
      <c r="N43" s="2784"/>
      <c r="O43" s="2783"/>
      <c r="P43" s="2783"/>
      <c r="Q43" s="2783"/>
      <c r="R43" s="2784"/>
    </row>
    <row r="44" spans="1:18" ht="17.100000000000001" customHeight="1">
      <c r="A44" s="2964" t="s">
        <v>2112</v>
      </c>
      <c r="B44" s="2975" t="s">
        <v>95</v>
      </c>
      <c r="C44" s="2977">
        <v>14.019342697025692</v>
      </c>
      <c r="D44" s="2977">
        <v>15.318560474039103</v>
      </c>
      <c r="E44" s="2977">
        <v>13.96946644971591</v>
      </c>
      <c r="F44" s="2977">
        <v>12.969733022977437</v>
      </c>
      <c r="G44" s="2977">
        <v>11.304449158994757</v>
      </c>
      <c r="H44" s="2977">
        <v>15.740067833492446</v>
      </c>
      <c r="I44" s="2977">
        <v>10.471235309967227</v>
      </c>
      <c r="J44" s="2977">
        <v>9.8652635620720304</v>
      </c>
      <c r="K44" s="2977">
        <v>7.6957172667570575</v>
      </c>
      <c r="L44" s="2979">
        <v>12.73535220834529</v>
      </c>
      <c r="M44" s="2784"/>
      <c r="N44" s="2784"/>
      <c r="O44" s="2783"/>
      <c r="P44" s="2783"/>
      <c r="Q44" s="2783"/>
      <c r="R44" s="2784"/>
    </row>
    <row r="45" spans="1:18" ht="17.100000000000001" customHeight="1">
      <c r="A45" s="2964" t="s">
        <v>2111</v>
      </c>
      <c r="B45" s="2975" t="s">
        <v>95</v>
      </c>
      <c r="C45" s="2977">
        <v>17.385419793321049</v>
      </c>
      <c r="D45" s="2977">
        <v>25.663690955653152</v>
      </c>
      <c r="E45" s="2977">
        <v>23.66862661760338</v>
      </c>
      <c r="F45" s="2977">
        <v>17.43003200820101</v>
      </c>
      <c r="G45" s="2977">
        <v>22.254472130826869</v>
      </c>
      <c r="H45" s="2977">
        <v>13.743667896743418</v>
      </c>
      <c r="I45" s="2977">
        <v>16.081422541757149</v>
      </c>
      <c r="J45" s="2977">
        <v>29.298236304038284</v>
      </c>
      <c r="K45" s="2977">
        <v>6.7579873442329159</v>
      </c>
      <c r="L45" s="2979">
        <v>4.4613605249914201</v>
      </c>
      <c r="M45" s="2784"/>
      <c r="N45" s="2784"/>
      <c r="O45" s="2783"/>
      <c r="P45" s="2783"/>
      <c r="Q45" s="2783"/>
      <c r="R45" s="2784"/>
    </row>
    <row r="46" spans="1:18" ht="17.100000000000001" customHeight="1">
      <c r="A46" s="2964" t="s">
        <v>2110</v>
      </c>
      <c r="B46" s="2975" t="s">
        <v>95</v>
      </c>
      <c r="C46" s="2977">
        <v>22.753733389846118</v>
      </c>
      <c r="D46" s="2977">
        <v>5.1078272685164592</v>
      </c>
      <c r="E46" s="2977">
        <v>37.330182826406087</v>
      </c>
      <c r="F46" s="2977">
        <v>19.017761103194502</v>
      </c>
      <c r="G46" s="2977">
        <v>2.0545514600392067</v>
      </c>
      <c r="H46" s="2977">
        <v>34.18383205640572</v>
      </c>
      <c r="I46" s="2977">
        <v>4.7128399081767185</v>
      </c>
      <c r="J46" s="2977">
        <v>12.86489872487752</v>
      </c>
      <c r="K46" s="2977">
        <v>26.325140105588602</v>
      </c>
      <c r="L46" s="2979">
        <v>4.1138809355045396</v>
      </c>
      <c r="M46" s="2784"/>
      <c r="N46" s="2784"/>
      <c r="O46" s="2783"/>
      <c r="P46" s="2783"/>
      <c r="Q46" s="2783"/>
      <c r="R46" s="2784"/>
    </row>
    <row r="47" spans="1:18" ht="17.100000000000001" customHeight="1">
      <c r="A47" s="2964" t="s">
        <v>456</v>
      </c>
      <c r="B47" s="2975" t="s">
        <v>95</v>
      </c>
      <c r="C47" s="2977">
        <v>21.099668114291276</v>
      </c>
      <c r="D47" s="2977">
        <v>12.043352757381754</v>
      </c>
      <c r="E47" s="2977">
        <v>23.827427877115895</v>
      </c>
      <c r="F47" s="2977">
        <v>13.071298571295387</v>
      </c>
      <c r="G47" s="2977">
        <v>12.694487689353906</v>
      </c>
      <c r="H47" s="2977">
        <v>22.677217878346511</v>
      </c>
      <c r="I47" s="2977">
        <v>10.976678794088059</v>
      </c>
      <c r="J47" s="2977">
        <v>14.594778935453334</v>
      </c>
      <c r="K47" s="2977">
        <v>14.656422491859033</v>
      </c>
      <c r="L47" s="2979">
        <v>4.1247953109051423</v>
      </c>
      <c r="M47" s="2784"/>
      <c r="N47" s="2784"/>
      <c r="O47" s="2783"/>
      <c r="P47" s="2783"/>
      <c r="Q47" s="2783"/>
      <c r="R47" s="2784"/>
    </row>
    <row r="48" spans="1:18" ht="17.100000000000001" customHeight="1">
      <c r="A48" s="2964" t="s">
        <v>2109</v>
      </c>
      <c r="B48" s="2975" t="s">
        <v>95</v>
      </c>
      <c r="C48" s="2977">
        <v>18.114445572528197</v>
      </c>
      <c r="D48" s="2977">
        <v>6.7005671863562384</v>
      </c>
      <c r="E48" s="2977">
        <v>25.65845311627335</v>
      </c>
      <c r="F48" s="2977">
        <v>19.658046494651899</v>
      </c>
      <c r="G48" s="2977">
        <v>3.7194841277285349</v>
      </c>
      <c r="H48" s="2977">
        <v>24.913983972276199</v>
      </c>
      <c r="I48" s="2977">
        <v>6.2887516497104343</v>
      </c>
      <c r="J48" s="2977">
        <v>12.968340536081897</v>
      </c>
      <c r="K48" s="2977">
        <v>21.199800846215794</v>
      </c>
      <c r="L48" s="2979">
        <v>7.1531223111311277</v>
      </c>
      <c r="M48" s="2784"/>
      <c r="N48" s="2784"/>
      <c r="O48" s="2783"/>
      <c r="P48" s="2783"/>
      <c r="Q48" s="2783"/>
      <c r="R48" s="2784"/>
    </row>
    <row r="49" spans="1:18" ht="17.100000000000001" customHeight="1">
      <c r="A49" s="2966" t="s">
        <v>2108</v>
      </c>
      <c r="B49" s="2975" t="s">
        <v>95</v>
      </c>
      <c r="C49" s="2977">
        <v>15.700864605595456</v>
      </c>
      <c r="D49" s="2977">
        <v>12.557897421330139</v>
      </c>
      <c r="E49" s="2977">
        <v>14.620353611321519</v>
      </c>
      <c r="F49" s="2977">
        <v>17.155562100272888</v>
      </c>
      <c r="G49" s="2977">
        <v>9.9288692183712897</v>
      </c>
      <c r="H49" s="2977">
        <v>15.421450247461863</v>
      </c>
      <c r="I49" s="2977">
        <v>8.5437771388875916</v>
      </c>
      <c r="J49" s="2977">
        <v>11.728915003582017</v>
      </c>
      <c r="K49" s="2977">
        <v>19.13324247260131</v>
      </c>
      <c r="L49" s="2979">
        <v>7.1539407425123045</v>
      </c>
      <c r="M49" s="2784"/>
      <c r="N49" s="2784"/>
      <c r="O49" s="2783"/>
      <c r="P49" s="2783"/>
      <c r="Q49" s="2783"/>
      <c r="R49" s="2784"/>
    </row>
    <row r="50" spans="1:18" ht="16.5" customHeight="1">
      <c r="A50" s="2967" t="s">
        <v>2107</v>
      </c>
      <c r="B50" s="2975" t="s">
        <v>95</v>
      </c>
      <c r="C50" s="2977">
        <v>12.427140366842622</v>
      </c>
      <c r="D50" s="2977">
        <v>9.8162890437776866</v>
      </c>
      <c r="E50" s="2977">
        <v>13.794133855872843</v>
      </c>
      <c r="F50" s="2977">
        <v>8.1165062114490212</v>
      </c>
      <c r="G50" s="2977">
        <v>7.0791813591226713</v>
      </c>
      <c r="H50" s="2977">
        <v>16.193748277573576</v>
      </c>
      <c r="I50" s="2977">
        <v>10.676434870870992</v>
      </c>
      <c r="J50" s="2977">
        <v>11.008180917367952</v>
      </c>
      <c r="K50" s="2977">
        <v>3.3406045169261773</v>
      </c>
      <c r="L50" s="2979">
        <v>8.081157107721566</v>
      </c>
      <c r="M50" s="2784"/>
      <c r="N50" s="2784"/>
      <c r="O50" s="2783"/>
      <c r="P50" s="2783"/>
      <c r="Q50" s="2783"/>
      <c r="R50" s="2784"/>
    </row>
    <row r="51" spans="1:18" ht="17.100000000000001" customHeight="1">
      <c r="A51" s="2969" t="s">
        <v>2106</v>
      </c>
      <c r="B51" s="2975" t="s">
        <v>95</v>
      </c>
      <c r="C51" s="2977">
        <v>13.646500281455047</v>
      </c>
      <c r="D51" s="2977">
        <v>22.897661509640827</v>
      </c>
      <c r="E51" s="2977">
        <v>22.132501141360365</v>
      </c>
      <c r="F51" s="2977">
        <v>12.834052968503173</v>
      </c>
      <c r="G51" s="2977">
        <v>12.55197802284691</v>
      </c>
      <c r="H51" s="2977">
        <v>33.66029058574</v>
      </c>
      <c r="I51" s="2977">
        <v>24.775570728321611</v>
      </c>
      <c r="J51" s="2977">
        <v>16.075066808866367</v>
      </c>
      <c r="K51" s="2977">
        <v>-10.821651884028611</v>
      </c>
      <c r="L51" s="2979">
        <v>15.73860852143693</v>
      </c>
      <c r="M51" s="2784"/>
      <c r="N51" s="2784"/>
      <c r="O51" s="2783"/>
      <c r="P51" s="2783"/>
      <c r="Q51" s="2783"/>
      <c r="R51" s="2784"/>
    </row>
    <row r="52" spans="1:18" s="2781" customFormat="1" ht="17.100000000000001" customHeight="1" thickBot="1">
      <c r="A52" s="2971" t="s">
        <v>2105</v>
      </c>
      <c r="B52" s="2980" t="s">
        <v>95</v>
      </c>
      <c r="C52" s="2981">
        <v>12.523233972706834</v>
      </c>
      <c r="D52" s="2981">
        <v>10.857478469447017</v>
      </c>
      <c r="E52" s="2981">
        <v>14.529893699737102</v>
      </c>
      <c r="F52" s="2981">
        <v>8.560404700915683</v>
      </c>
      <c r="G52" s="2981">
        <v>7.6144175866945147</v>
      </c>
      <c r="H52" s="2981">
        <v>17.980341988174132</v>
      </c>
      <c r="I52" s="2981">
        <v>12.310254487771658</v>
      </c>
      <c r="J52" s="2981">
        <v>11.660504213340744</v>
      </c>
      <c r="K52" s="2981">
        <v>1.4452363815240545</v>
      </c>
      <c r="L52" s="2982">
        <v>8.9820499516395813</v>
      </c>
      <c r="M52" s="2784"/>
      <c r="N52" s="2784"/>
      <c r="O52" s="2783"/>
      <c r="P52" s="2783"/>
      <c r="Q52" s="2783"/>
      <c r="R52" s="2782"/>
    </row>
    <row r="53" spans="1:18" ht="17.100000000000001" customHeight="1" thickTop="1">
      <c r="A53" s="2780" t="s">
        <v>2104</v>
      </c>
      <c r="B53" s="2779"/>
      <c r="C53" s="2779"/>
      <c r="D53" s="2778"/>
      <c r="E53" s="2778"/>
      <c r="F53" s="2777"/>
      <c r="G53" s="2777"/>
      <c r="H53" s="2777"/>
      <c r="I53" s="2777"/>
      <c r="J53" s="2777"/>
      <c r="K53" s="2776"/>
      <c r="L53" s="2776"/>
      <c r="M53" s="2775"/>
      <c r="N53" s="2776"/>
      <c r="O53" s="2775"/>
      <c r="P53" s="2775"/>
      <c r="Q53" s="2776"/>
      <c r="R53" s="2775"/>
    </row>
    <row r="54" spans="1:18" ht="17.100000000000001" customHeight="1">
      <c r="A54" s="2774" t="s">
        <v>2103</v>
      </c>
    </row>
  </sheetData>
  <mergeCells count="7">
    <mergeCell ref="A30:A31"/>
    <mergeCell ref="A1:L1"/>
    <mergeCell ref="A2:L2"/>
    <mergeCell ref="A3:L3"/>
    <mergeCell ref="G4:L4"/>
    <mergeCell ref="A5:A6"/>
    <mergeCell ref="G29:K29"/>
  </mergeCells>
  <printOptions horizontalCentered="1"/>
  <pageMargins left="0.55118110236220474" right="0.55118110236220474" top="0.70866141732283472" bottom="0.70866141732283472" header="0" footer="0"/>
  <pageSetup paperSize="9" scale="65" orientation="landscape" r:id="rId1"/>
  <rowBreaks count="1" manualBreakCount="1">
    <brk id="28" max="11"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15"/>
  <sheetViews>
    <sheetView showGridLines="0" zoomScale="80" zoomScaleNormal="80" workbookViewId="0">
      <selection activeCell="L29" sqref="L29"/>
    </sheetView>
  </sheetViews>
  <sheetFormatPr defaultRowHeight="15" customHeight="1"/>
  <cols>
    <col min="1" max="1" width="8.7109375" style="2392" customWidth="1"/>
    <col min="2" max="2" width="16.42578125" style="2392" customWidth="1"/>
    <col min="3" max="3" width="17.7109375" style="2392" customWidth="1"/>
    <col min="4" max="4" width="11.42578125" style="2392" customWidth="1"/>
    <col min="5" max="9" width="10.85546875" style="2392" customWidth="1"/>
    <col min="10" max="11" width="11.42578125" style="2392" customWidth="1"/>
    <col min="12" max="22" width="8.7109375" style="2392" customWidth="1"/>
    <col min="23" max="16384" width="9.140625" style="2392"/>
  </cols>
  <sheetData>
    <row r="1" spans="1:11" ht="15.75">
      <c r="B1" s="3413" t="s">
        <v>1991</v>
      </c>
      <c r="C1" s="3231"/>
      <c r="D1" s="3231"/>
      <c r="E1" s="3231"/>
      <c r="F1" s="3231"/>
      <c r="G1" s="3231"/>
      <c r="H1" s="3231"/>
      <c r="I1" s="3231"/>
      <c r="J1" s="2409"/>
      <c r="K1" s="2409"/>
    </row>
    <row r="2" spans="1:11" ht="16.5" thickBot="1">
      <c r="B2" s="3414" t="s">
        <v>1990</v>
      </c>
      <c r="C2" s="3231"/>
      <c r="D2" s="3231"/>
      <c r="E2" s="3231"/>
      <c r="F2" s="3231"/>
      <c r="G2" s="3231"/>
      <c r="H2" s="3231"/>
      <c r="I2" s="3231"/>
      <c r="J2" s="2409"/>
      <c r="K2" s="2409"/>
    </row>
    <row r="3" spans="1:11" ht="16.5" thickTop="1">
      <c r="B3" s="3415" t="s">
        <v>251</v>
      </c>
      <c r="C3" s="3417" t="s">
        <v>233</v>
      </c>
      <c r="D3" s="3419" t="s">
        <v>1989</v>
      </c>
      <c r="E3" s="3420"/>
      <c r="F3" s="3421"/>
      <c r="G3" s="3422" t="s">
        <v>1988</v>
      </c>
      <c r="H3" s="3420"/>
      <c r="I3" s="3423"/>
      <c r="J3" s="2409"/>
      <c r="K3" s="2409"/>
    </row>
    <row r="4" spans="1:11" ht="16.5" thickBot="1">
      <c r="B4" s="3416"/>
      <c r="C4" s="3418"/>
      <c r="D4" s="2475" t="s">
        <v>1987</v>
      </c>
      <c r="E4" s="2475" t="s">
        <v>1986</v>
      </c>
      <c r="F4" s="2475" t="s">
        <v>1985</v>
      </c>
      <c r="G4" s="2476" t="s">
        <v>1987</v>
      </c>
      <c r="H4" s="2475" t="s">
        <v>1986</v>
      </c>
      <c r="I4" s="2474" t="s">
        <v>1985</v>
      </c>
      <c r="J4" s="2409"/>
      <c r="K4" s="2409"/>
    </row>
    <row r="5" spans="1:11" ht="15.75" hidden="1">
      <c r="B5" s="3409" t="s">
        <v>225</v>
      </c>
      <c r="C5" s="2422" t="s">
        <v>238</v>
      </c>
      <c r="D5" s="2473">
        <v>72.099999999999994</v>
      </c>
      <c r="E5" s="2473">
        <v>72.7</v>
      </c>
      <c r="F5" s="2473">
        <v>72.400000000000006</v>
      </c>
      <c r="G5" s="2473">
        <v>71.107187499999995</v>
      </c>
      <c r="H5" s="2473">
        <v>71.707187500000003</v>
      </c>
      <c r="I5" s="2471">
        <v>71.407187500000006</v>
      </c>
      <c r="J5" s="2409"/>
      <c r="K5" s="2409"/>
    </row>
    <row r="6" spans="1:11" ht="15.75" hidden="1">
      <c r="B6" s="3410"/>
      <c r="C6" s="2422" t="s">
        <v>1678</v>
      </c>
      <c r="D6" s="2473">
        <v>75.599999999999994</v>
      </c>
      <c r="E6" s="2473">
        <v>76.2</v>
      </c>
      <c r="F6" s="2473">
        <v>75.900000000000006</v>
      </c>
      <c r="G6" s="2473">
        <v>73.617096774193527</v>
      </c>
      <c r="H6" s="2473">
        <v>74.21709677419355</v>
      </c>
      <c r="I6" s="2471">
        <v>73.917096774193539</v>
      </c>
      <c r="J6" s="2409"/>
      <c r="K6" s="2409"/>
    </row>
    <row r="7" spans="1:11" ht="15.75" hidden="1">
      <c r="A7" s="2409"/>
      <c r="B7" s="3410"/>
      <c r="C7" s="2422" t="s">
        <v>240</v>
      </c>
      <c r="D7" s="2473">
        <v>78.099999999999994</v>
      </c>
      <c r="E7" s="2473">
        <v>78.7</v>
      </c>
      <c r="F7" s="2473">
        <v>78.400000000000006</v>
      </c>
      <c r="G7" s="2473">
        <v>77.85466666666666</v>
      </c>
      <c r="H7" s="2473">
        <v>78.454666666666668</v>
      </c>
      <c r="I7" s="2471">
        <v>78.154666666666657</v>
      </c>
      <c r="J7" s="2409"/>
      <c r="K7" s="2409"/>
    </row>
    <row r="8" spans="1:11" ht="15.75" hidden="1">
      <c r="A8" s="2409"/>
      <c r="B8" s="3410"/>
      <c r="C8" s="2422" t="s">
        <v>241</v>
      </c>
      <c r="D8" s="2473">
        <v>80.739999999999995</v>
      </c>
      <c r="E8" s="2473">
        <v>81.34</v>
      </c>
      <c r="F8" s="2473">
        <v>81.040000000000006</v>
      </c>
      <c r="G8" s="2473">
        <v>78.983333333333334</v>
      </c>
      <c r="H8" s="2473">
        <v>79.583333333333329</v>
      </c>
      <c r="I8" s="2471">
        <v>79.283333333333331</v>
      </c>
      <c r="J8" s="2409"/>
      <c r="K8" s="2409"/>
    </row>
    <row r="9" spans="1:11" ht="15.75" hidden="1">
      <c r="A9" s="2409"/>
      <c r="B9" s="3410"/>
      <c r="C9" s="2422" t="s">
        <v>242</v>
      </c>
      <c r="D9" s="2473">
        <v>85.51</v>
      </c>
      <c r="E9" s="2473">
        <v>86.11</v>
      </c>
      <c r="F9" s="2473">
        <v>85.81</v>
      </c>
      <c r="G9" s="2473">
        <v>82.697241379310341</v>
      </c>
      <c r="H9" s="2473">
        <v>83.297241379310336</v>
      </c>
      <c r="I9" s="2471">
        <v>82.997241379310339</v>
      </c>
      <c r="J9" s="2409"/>
      <c r="K9" s="2409"/>
    </row>
    <row r="10" spans="1:11" ht="15.75" hidden="1">
      <c r="A10" s="2409"/>
      <c r="B10" s="3410"/>
      <c r="C10" s="2422" t="s">
        <v>243</v>
      </c>
      <c r="D10" s="2473">
        <v>81.900000000000006</v>
      </c>
      <c r="E10" s="2473">
        <v>82.5</v>
      </c>
      <c r="F10" s="2473">
        <v>82.2</v>
      </c>
      <c r="G10" s="2473">
        <v>84.163666666666657</v>
      </c>
      <c r="H10" s="2473">
        <v>84.763666666666666</v>
      </c>
      <c r="I10" s="2471">
        <v>84.463666666666654</v>
      </c>
      <c r="J10" s="2409"/>
      <c r="K10" s="2409"/>
    </row>
    <row r="11" spans="1:11" ht="15.75" hidden="1">
      <c r="A11" s="2409"/>
      <c r="B11" s="3410"/>
      <c r="C11" s="2422" t="s">
        <v>244</v>
      </c>
      <c r="D11" s="2473">
        <v>79.05</v>
      </c>
      <c r="E11" s="2473">
        <v>79.650000000000006</v>
      </c>
      <c r="F11" s="2473">
        <v>79.349999999999994</v>
      </c>
      <c r="G11" s="2473">
        <v>79.455517241379312</v>
      </c>
      <c r="H11" s="2473">
        <v>80.055517241379306</v>
      </c>
      <c r="I11" s="2471">
        <v>79.755517241379309</v>
      </c>
      <c r="J11" s="2409"/>
      <c r="K11" s="2409"/>
    </row>
    <row r="12" spans="1:11" ht="15.75" hidden="1">
      <c r="A12" s="2409"/>
      <c r="B12" s="3410"/>
      <c r="C12" s="2422" t="s">
        <v>245</v>
      </c>
      <c r="D12" s="2473">
        <v>79.55</v>
      </c>
      <c r="E12" s="2473">
        <v>80.150000000000006</v>
      </c>
      <c r="F12" s="2473">
        <v>79.849999999999994</v>
      </c>
      <c r="G12" s="2473">
        <v>78.760000000000005</v>
      </c>
      <c r="H12" s="2473">
        <v>79.36</v>
      </c>
      <c r="I12" s="2471">
        <v>79.06</v>
      </c>
      <c r="J12" s="2409"/>
      <c r="K12" s="2409"/>
    </row>
    <row r="13" spans="1:11" ht="15.75" hidden="1">
      <c r="A13" s="2409"/>
      <c r="B13" s="3410"/>
      <c r="C13" s="2422" t="s">
        <v>246</v>
      </c>
      <c r="D13" s="2473">
        <v>82.13</v>
      </c>
      <c r="E13" s="2473">
        <v>82.73</v>
      </c>
      <c r="F13" s="2473">
        <v>82.43</v>
      </c>
      <c r="G13" s="2473">
        <v>80.99233333333332</v>
      </c>
      <c r="H13" s="2473">
        <v>81.592333333333343</v>
      </c>
      <c r="I13" s="2471">
        <v>81.292333333333332</v>
      </c>
      <c r="J13" s="2409"/>
      <c r="K13" s="2409"/>
    </row>
    <row r="14" spans="1:11" ht="15.75" hidden="1">
      <c r="A14" s="2409"/>
      <c r="B14" s="3410"/>
      <c r="C14" s="2422" t="s">
        <v>247</v>
      </c>
      <c r="D14" s="2473">
        <v>85.32</v>
      </c>
      <c r="E14" s="2473">
        <v>85.92</v>
      </c>
      <c r="F14" s="2473">
        <v>85.62</v>
      </c>
      <c r="G14" s="2473">
        <v>83.74677419354839</v>
      </c>
      <c r="H14" s="2473">
        <v>84.346774193548384</v>
      </c>
      <c r="I14" s="2471">
        <v>84.046774193548387</v>
      </c>
      <c r="J14" s="2409"/>
      <c r="K14" s="2409"/>
    </row>
    <row r="15" spans="1:11" ht="15.75" hidden="1">
      <c r="A15" s="2409"/>
      <c r="B15" s="3410"/>
      <c r="C15" s="2422" t="s">
        <v>248</v>
      </c>
      <c r="D15" s="2472">
        <v>88.6</v>
      </c>
      <c r="E15" s="2473">
        <v>89.2</v>
      </c>
      <c r="F15" s="2472">
        <v>88.9</v>
      </c>
      <c r="G15" s="2473">
        <v>88.055937499999999</v>
      </c>
      <c r="H15" s="2472">
        <v>88.655937499999993</v>
      </c>
      <c r="I15" s="2471">
        <v>88.355937499999996</v>
      </c>
      <c r="J15" s="2409"/>
      <c r="K15" s="2409"/>
    </row>
    <row r="16" spans="1:11" ht="15.75" hidden="1">
      <c r="A16" s="2409"/>
      <c r="B16" s="3410"/>
      <c r="C16" s="2435" t="s">
        <v>249</v>
      </c>
      <c r="D16" s="2470">
        <v>88.6</v>
      </c>
      <c r="E16" s="2470">
        <v>89.2</v>
      </c>
      <c r="F16" s="2470">
        <v>88.9</v>
      </c>
      <c r="G16" s="2470">
        <v>89.202903225806452</v>
      </c>
      <c r="H16" s="2470">
        <v>89.80290322580646</v>
      </c>
      <c r="I16" s="2469">
        <v>89.502903225806449</v>
      </c>
      <c r="J16" s="2409"/>
      <c r="K16" s="2409"/>
    </row>
    <row r="17" spans="1:11" ht="15.75" hidden="1">
      <c r="A17" s="2409"/>
      <c r="B17" s="3411"/>
      <c r="C17" s="2468" t="s">
        <v>480</v>
      </c>
      <c r="D17" s="2467">
        <v>81.433333333333323</v>
      </c>
      <c r="E17" s="2467">
        <v>82.033333333333346</v>
      </c>
      <c r="F17" s="2467">
        <v>81.733333333333334</v>
      </c>
      <c r="G17" s="2467">
        <v>80.719721484519837</v>
      </c>
      <c r="H17" s="2467">
        <v>81.319721484519846</v>
      </c>
      <c r="I17" s="2466">
        <v>81.019721484519806</v>
      </c>
      <c r="J17" s="2409"/>
      <c r="K17" s="2409"/>
    </row>
    <row r="18" spans="1:11" ht="15.75" hidden="1">
      <c r="A18" s="2409"/>
      <c r="B18" s="3412" t="s">
        <v>226</v>
      </c>
      <c r="C18" s="2422" t="s">
        <v>238</v>
      </c>
      <c r="D18" s="2452">
        <v>88.75</v>
      </c>
      <c r="E18" s="2452">
        <v>89.35</v>
      </c>
      <c r="F18" s="2452">
        <v>89.05</v>
      </c>
      <c r="G18" s="2454">
        <v>88.448437499999997</v>
      </c>
      <c r="H18" s="2452">
        <v>89.048437500000006</v>
      </c>
      <c r="I18" s="2451">
        <v>88.748437499999994</v>
      </c>
      <c r="J18" s="2409"/>
      <c r="K18" s="2409"/>
    </row>
    <row r="19" spans="1:11" ht="15.75" hidden="1">
      <c r="A19" s="2409"/>
      <c r="B19" s="3410"/>
      <c r="C19" s="2422" t="s">
        <v>1678</v>
      </c>
      <c r="D19" s="2452">
        <v>87.23</v>
      </c>
      <c r="E19" s="2452">
        <v>87.83</v>
      </c>
      <c r="F19" s="2452">
        <v>87.53</v>
      </c>
      <c r="G19" s="2454">
        <v>88.500967741935511</v>
      </c>
      <c r="H19" s="2452">
        <v>89.100967741935477</v>
      </c>
      <c r="I19" s="2451">
        <v>88.800967741935494</v>
      </c>
      <c r="J19" s="2409"/>
      <c r="K19" s="2409"/>
    </row>
    <row r="20" spans="1:11" ht="15.75" hidden="1">
      <c r="A20" s="2409"/>
      <c r="B20" s="3410"/>
      <c r="C20" s="2422" t="s">
        <v>240</v>
      </c>
      <c r="D20" s="2452">
        <v>84.6</v>
      </c>
      <c r="E20" s="2452">
        <v>85.2</v>
      </c>
      <c r="F20" s="2452">
        <v>84.9</v>
      </c>
      <c r="G20" s="2454">
        <v>84.469333333333324</v>
      </c>
      <c r="H20" s="2452">
        <v>85.069333333333333</v>
      </c>
      <c r="I20" s="2451">
        <v>84.769333333333321</v>
      </c>
      <c r="J20" s="2409"/>
      <c r="K20" s="2409"/>
    </row>
    <row r="21" spans="1:11" ht="15.75" hidden="1" customHeight="1">
      <c r="B21" s="3410"/>
      <c r="C21" s="2422" t="s">
        <v>241</v>
      </c>
      <c r="D21" s="2452">
        <v>87.64</v>
      </c>
      <c r="E21" s="2452">
        <v>88.24</v>
      </c>
      <c r="F21" s="2452">
        <v>87.94</v>
      </c>
      <c r="G21" s="2454">
        <v>85.926666666666677</v>
      </c>
      <c r="H21" s="2452">
        <v>86.526666666666657</v>
      </c>
      <c r="I21" s="2451">
        <v>86.226666666666659</v>
      </c>
      <c r="J21" s="2409"/>
      <c r="K21" s="2409"/>
    </row>
    <row r="22" spans="1:11" ht="15.75" hidden="1" customHeight="1">
      <c r="B22" s="3410"/>
      <c r="C22" s="2422" t="s">
        <v>242</v>
      </c>
      <c r="D22" s="2452">
        <v>86.61</v>
      </c>
      <c r="E22" s="2452">
        <v>87.21</v>
      </c>
      <c r="F22" s="2452">
        <v>86.91</v>
      </c>
      <c r="G22" s="2454">
        <v>87.38366666666667</v>
      </c>
      <c r="H22" s="2452">
        <v>87.983666666666679</v>
      </c>
      <c r="I22" s="2451">
        <v>87.683666666666682</v>
      </c>
      <c r="J22" s="2409"/>
      <c r="K22" s="2409"/>
    </row>
    <row r="23" spans="1:11" ht="15.75" hidden="1" customHeight="1">
      <c r="B23" s="3410"/>
      <c r="C23" s="2422" t="s">
        <v>243</v>
      </c>
      <c r="D23" s="2452">
        <v>87.1</v>
      </c>
      <c r="E23" s="2452">
        <v>87.7</v>
      </c>
      <c r="F23" s="2452">
        <v>87.4</v>
      </c>
      <c r="G23" s="2454">
        <v>87.402758620689667</v>
      </c>
      <c r="H23" s="2452">
        <v>88.002758620689633</v>
      </c>
      <c r="I23" s="2451">
        <v>87.70275862068965</v>
      </c>
      <c r="J23" s="2409"/>
      <c r="K23" s="2409"/>
    </row>
    <row r="24" spans="1:11" ht="15.75" hidden="1" customHeight="1">
      <c r="B24" s="3410"/>
      <c r="C24" s="2422" t="s">
        <v>244</v>
      </c>
      <c r="D24" s="2452">
        <v>85.3</v>
      </c>
      <c r="E24" s="2452">
        <v>85.9</v>
      </c>
      <c r="F24" s="2452">
        <v>85.6</v>
      </c>
      <c r="G24" s="2454">
        <v>85.646896551724126</v>
      </c>
      <c r="H24" s="2452">
        <v>86.246896551724149</v>
      </c>
      <c r="I24" s="2451">
        <v>85.946896551724137</v>
      </c>
      <c r="J24" s="2409"/>
      <c r="K24" s="2409"/>
    </row>
    <row r="25" spans="1:11" ht="15.75" hidden="1" customHeight="1">
      <c r="B25" s="3410"/>
      <c r="C25" s="2422" t="s">
        <v>245</v>
      </c>
      <c r="D25" s="2452">
        <v>86.77</v>
      </c>
      <c r="E25" s="2452">
        <v>87.37</v>
      </c>
      <c r="F25" s="2452">
        <v>87.07</v>
      </c>
      <c r="G25" s="2454">
        <v>86.572333333333333</v>
      </c>
      <c r="H25" s="2452">
        <v>87.172333333333341</v>
      </c>
      <c r="I25" s="2451">
        <v>86.87233333333333</v>
      </c>
      <c r="J25" s="2409"/>
      <c r="K25" s="2409"/>
    </row>
    <row r="26" spans="1:11" ht="15.75" hidden="1" customHeight="1">
      <c r="B26" s="3410"/>
      <c r="C26" s="2422" t="s">
        <v>246</v>
      </c>
      <c r="D26" s="2452">
        <v>86.86</v>
      </c>
      <c r="E26" s="2452">
        <v>87.46</v>
      </c>
      <c r="F26" s="2452">
        <v>87.16</v>
      </c>
      <c r="G26" s="2454">
        <v>86.686451612903213</v>
      </c>
      <c r="H26" s="2452">
        <v>87.291000000000011</v>
      </c>
      <c r="I26" s="2451">
        <v>86.988725806451612</v>
      </c>
      <c r="J26" s="2409"/>
      <c r="K26" s="2409"/>
    </row>
    <row r="27" spans="1:11" ht="15.75" hidden="1" customHeight="1">
      <c r="B27" s="3410"/>
      <c r="C27" s="2422" t="s">
        <v>247</v>
      </c>
      <c r="D27" s="2452">
        <v>87.61</v>
      </c>
      <c r="E27" s="2452">
        <v>88.21</v>
      </c>
      <c r="F27" s="2452">
        <v>87.91</v>
      </c>
      <c r="G27" s="2454">
        <v>86.455806451612901</v>
      </c>
      <c r="H27" s="2452">
        <v>87.055806451612895</v>
      </c>
      <c r="I27" s="2451">
        <v>86.755806451612898</v>
      </c>
      <c r="J27" s="2409"/>
      <c r="K27" s="2409"/>
    </row>
    <row r="28" spans="1:11" ht="15.75" hidden="1" customHeight="1">
      <c r="B28" s="3410"/>
      <c r="C28" s="2422" t="s">
        <v>248</v>
      </c>
      <c r="D28" s="2452">
        <v>92.72</v>
      </c>
      <c r="E28" s="2452">
        <v>93.32</v>
      </c>
      <c r="F28" s="2452">
        <v>93.02</v>
      </c>
      <c r="G28" s="2454">
        <v>89.458709677419364</v>
      </c>
      <c r="H28" s="2452">
        <v>90.058709677419344</v>
      </c>
      <c r="I28" s="2451">
        <v>89.758709677419347</v>
      </c>
      <c r="J28" s="2409"/>
      <c r="K28" s="2409"/>
    </row>
    <row r="29" spans="1:11" ht="15.75" hidden="1" customHeight="1">
      <c r="B29" s="3410"/>
      <c r="C29" s="2435" t="s">
        <v>249</v>
      </c>
      <c r="D29" s="2452">
        <v>95</v>
      </c>
      <c r="E29" s="2452">
        <v>95.6</v>
      </c>
      <c r="F29" s="2452">
        <v>95.3</v>
      </c>
      <c r="G29" s="2454">
        <v>94.915483870967748</v>
      </c>
      <c r="H29" s="2452">
        <v>95.515483870967742</v>
      </c>
      <c r="I29" s="2451">
        <v>95.215483870967745</v>
      </c>
      <c r="J29" s="2409"/>
      <c r="K29" s="2409"/>
    </row>
    <row r="30" spans="1:11" ht="15.75" hidden="1" customHeight="1">
      <c r="B30" s="3411"/>
      <c r="C30" s="2465" t="s">
        <v>480</v>
      </c>
      <c r="D30" s="2450">
        <v>88.015833333333333</v>
      </c>
      <c r="E30" s="2450">
        <v>88.615833333333327</v>
      </c>
      <c r="F30" s="2450">
        <v>88.31583333333333</v>
      </c>
      <c r="G30" s="2464">
        <v>87.655626002271049</v>
      </c>
      <c r="H30" s="2450">
        <v>88.256005034529096</v>
      </c>
      <c r="I30" s="2449">
        <v>87.955815518400073</v>
      </c>
      <c r="J30" s="2409"/>
      <c r="K30" s="2409"/>
    </row>
    <row r="31" spans="1:11" ht="15.75" hidden="1" customHeight="1">
      <c r="B31" s="3412" t="s">
        <v>227</v>
      </c>
      <c r="C31" s="2422" t="s">
        <v>238</v>
      </c>
      <c r="D31" s="2463">
        <v>97.96</v>
      </c>
      <c r="E31" s="2463">
        <v>98.56</v>
      </c>
      <c r="F31" s="2463">
        <v>98.259999999999991</v>
      </c>
      <c r="G31" s="2463">
        <v>96.012187499999996</v>
      </c>
      <c r="H31" s="2463">
        <v>96.612187500000005</v>
      </c>
      <c r="I31" s="2462">
        <v>96.312187499999993</v>
      </c>
      <c r="J31" s="2409"/>
      <c r="K31" s="2409"/>
    </row>
    <row r="32" spans="1:11" ht="15.75" hidden="1" customHeight="1">
      <c r="B32" s="3410"/>
      <c r="C32" s="2422" t="s">
        <v>1678</v>
      </c>
      <c r="D32" s="2452">
        <v>101.29</v>
      </c>
      <c r="E32" s="2452">
        <v>101.89</v>
      </c>
      <c r="F32" s="2452">
        <v>101.59</v>
      </c>
      <c r="G32" s="2452">
        <v>103.24870967741936</v>
      </c>
      <c r="H32" s="2452">
        <v>103.84870967741935</v>
      </c>
      <c r="I32" s="2451">
        <v>103.54870967741935</v>
      </c>
      <c r="J32" s="2409"/>
      <c r="K32" s="2409"/>
    </row>
    <row r="33" spans="2:11" ht="15.75" hidden="1" customHeight="1">
      <c r="B33" s="3410"/>
      <c r="C33" s="2422" t="s">
        <v>240</v>
      </c>
      <c r="D33" s="2452">
        <v>98.64</v>
      </c>
      <c r="E33" s="2452">
        <v>99.24</v>
      </c>
      <c r="F33" s="2452">
        <v>98.94</v>
      </c>
      <c r="G33" s="2452">
        <v>98.939677419354837</v>
      </c>
      <c r="H33" s="2452">
        <v>99.539677419354845</v>
      </c>
      <c r="I33" s="2451">
        <v>99.239677419354848</v>
      </c>
      <c r="J33" s="2409"/>
      <c r="K33" s="2409"/>
    </row>
    <row r="34" spans="2:11" ht="15.75" hidden="1" customHeight="1">
      <c r="B34" s="3410"/>
      <c r="C34" s="2422" t="s">
        <v>241</v>
      </c>
      <c r="D34" s="2452">
        <v>100.73</v>
      </c>
      <c r="E34" s="2452">
        <v>101.33</v>
      </c>
      <c r="F34" s="2452">
        <v>101.03</v>
      </c>
      <c r="G34" s="2452">
        <v>98.803103448275863</v>
      </c>
      <c r="H34" s="2452">
        <v>99.403103448275857</v>
      </c>
      <c r="I34" s="2451">
        <v>99.10310344827586</v>
      </c>
      <c r="J34" s="2409"/>
      <c r="K34" s="2409"/>
    </row>
    <row r="35" spans="2:11" ht="15.75" hidden="1" customHeight="1">
      <c r="B35" s="3410"/>
      <c r="C35" s="2422" t="s">
        <v>242</v>
      </c>
      <c r="D35" s="2452">
        <v>99.11</v>
      </c>
      <c r="E35" s="2452">
        <v>99.71</v>
      </c>
      <c r="F35" s="2452">
        <v>99.41</v>
      </c>
      <c r="G35" s="2452">
        <v>99.268333333333302</v>
      </c>
      <c r="H35" s="2452">
        <v>99.868333333333339</v>
      </c>
      <c r="I35" s="2451">
        <v>99.568333333333328</v>
      </c>
      <c r="J35" s="2409"/>
      <c r="K35" s="2409"/>
    </row>
    <row r="36" spans="2:11" ht="15.75" hidden="1" customHeight="1">
      <c r="B36" s="3410"/>
      <c r="C36" s="2422" t="s">
        <v>243</v>
      </c>
      <c r="D36" s="2452">
        <v>98.14</v>
      </c>
      <c r="E36" s="2452">
        <v>98.74</v>
      </c>
      <c r="F36" s="2452">
        <v>98.44</v>
      </c>
      <c r="G36" s="2452">
        <v>98.89533333333334</v>
      </c>
      <c r="H36" s="2452">
        <v>99.495333333333321</v>
      </c>
      <c r="I36" s="2451">
        <v>99.195333333333338</v>
      </c>
      <c r="J36" s="2409"/>
      <c r="K36" s="2409"/>
    </row>
    <row r="37" spans="2:11" ht="15.75" hidden="1" customHeight="1">
      <c r="B37" s="3410"/>
      <c r="C37" s="2461" t="s">
        <v>244</v>
      </c>
      <c r="D37" s="2452">
        <v>99.26</v>
      </c>
      <c r="E37" s="2452">
        <v>99.86</v>
      </c>
      <c r="F37" s="2452">
        <v>99.56</v>
      </c>
      <c r="G37" s="2452">
        <v>99.27</v>
      </c>
      <c r="H37" s="2452">
        <v>99.87</v>
      </c>
      <c r="I37" s="2451">
        <v>99.57</v>
      </c>
      <c r="J37" s="2409"/>
      <c r="K37" s="2409"/>
    </row>
    <row r="38" spans="2:11" ht="15.75" hidden="1" customHeight="1">
      <c r="B38" s="3410"/>
      <c r="C38" s="2461" t="s">
        <v>245</v>
      </c>
      <c r="D38" s="2452">
        <v>97.58</v>
      </c>
      <c r="E38" s="2452">
        <v>98.18</v>
      </c>
      <c r="F38" s="2452">
        <v>97.88</v>
      </c>
      <c r="G38" s="2452">
        <v>98.50866666666667</v>
      </c>
      <c r="H38" s="2452">
        <v>99.108666666666679</v>
      </c>
      <c r="I38" s="2451">
        <v>98.808666666666682</v>
      </c>
      <c r="J38" s="2409"/>
      <c r="K38" s="2409"/>
    </row>
    <row r="39" spans="2:11" ht="15.75" hidden="1" customHeight="1">
      <c r="B39" s="3410"/>
      <c r="C39" s="2422" t="s">
        <v>246</v>
      </c>
      <c r="D39" s="2452">
        <v>95.99</v>
      </c>
      <c r="E39" s="2452">
        <v>96.59</v>
      </c>
      <c r="F39" s="2452">
        <v>96.289999999999992</v>
      </c>
      <c r="G39" s="2452">
        <v>96.414666666666662</v>
      </c>
      <c r="H39" s="2452">
        <v>97.014666666666685</v>
      </c>
      <c r="I39" s="2451">
        <v>96.714666666666673</v>
      </c>
      <c r="J39" s="2409"/>
      <c r="K39" s="2409"/>
    </row>
    <row r="40" spans="2:11" ht="15.75" hidden="1" customHeight="1">
      <c r="B40" s="3410"/>
      <c r="C40" s="2422" t="s">
        <v>247</v>
      </c>
      <c r="D40" s="2452">
        <v>95.2</v>
      </c>
      <c r="E40" s="2452">
        <v>95.8</v>
      </c>
      <c r="F40" s="2452">
        <v>95.5</v>
      </c>
      <c r="G40" s="2452">
        <v>96.220967741935496</v>
      </c>
      <c r="H40" s="2452">
        <v>96.820967741935476</v>
      </c>
      <c r="I40" s="2451">
        <v>96.520967741935493</v>
      </c>
      <c r="J40" s="2409"/>
      <c r="K40" s="2409"/>
    </row>
    <row r="41" spans="2:11" ht="15.75" hidden="1" customHeight="1">
      <c r="B41" s="3410"/>
      <c r="C41" s="2422" t="s">
        <v>248</v>
      </c>
      <c r="D41" s="2452">
        <v>95.32</v>
      </c>
      <c r="E41" s="2452">
        <v>95.92</v>
      </c>
      <c r="F41" s="2452">
        <v>95.62</v>
      </c>
      <c r="G41" s="2452">
        <v>94.152258064516133</v>
      </c>
      <c r="H41" s="2452">
        <v>94.752258064516141</v>
      </c>
      <c r="I41" s="2451">
        <v>94.452258064516144</v>
      </c>
      <c r="J41" s="2409"/>
      <c r="K41" s="2409"/>
    </row>
    <row r="42" spans="2:11" ht="15.75" hidden="1" customHeight="1">
      <c r="B42" s="3410"/>
      <c r="C42" s="2435" t="s">
        <v>249</v>
      </c>
      <c r="D42" s="2460">
        <v>95.9</v>
      </c>
      <c r="E42" s="2460">
        <v>96.5</v>
      </c>
      <c r="F42" s="2460">
        <v>96.2</v>
      </c>
      <c r="G42" s="2460">
        <v>95.714062499999997</v>
      </c>
      <c r="H42" s="2460">
        <v>96.314062500000006</v>
      </c>
      <c r="I42" s="2459">
        <v>96.014062499999994</v>
      </c>
      <c r="J42" s="2409"/>
      <c r="K42" s="2409"/>
    </row>
    <row r="43" spans="2:11" ht="15.75" hidden="1" customHeight="1">
      <c r="B43" s="3411"/>
      <c r="C43" s="2444" t="s">
        <v>480</v>
      </c>
      <c r="D43" s="2458">
        <v>97.926666666666677</v>
      </c>
      <c r="E43" s="2458">
        <v>98.526666666666657</v>
      </c>
      <c r="F43" s="2458">
        <v>98.251639784946235</v>
      </c>
      <c r="G43" s="2458">
        <v>97.953997195958479</v>
      </c>
      <c r="H43" s="2458">
        <v>98.553997195958473</v>
      </c>
      <c r="I43" s="2457">
        <v>98.253997195958462</v>
      </c>
      <c r="J43" s="2409"/>
      <c r="K43" s="2409"/>
    </row>
    <row r="44" spans="2:11" ht="15.75" hidden="1" customHeight="1">
      <c r="B44" s="3412" t="s">
        <v>228</v>
      </c>
      <c r="C44" s="2422" t="s">
        <v>238</v>
      </c>
      <c r="D44" s="2456">
        <v>96.92</v>
      </c>
      <c r="E44" s="2456">
        <v>97.52</v>
      </c>
      <c r="F44" s="2456">
        <v>97.22</v>
      </c>
      <c r="G44" s="2456">
        <v>96.714193548387101</v>
      </c>
      <c r="H44" s="2456">
        <v>97.314193548387095</v>
      </c>
      <c r="I44" s="2455">
        <v>97.014193548387098</v>
      </c>
      <c r="J44" s="2409"/>
      <c r="K44" s="2409"/>
    </row>
    <row r="45" spans="2:11" ht="15.75" hidden="1" customHeight="1">
      <c r="B45" s="3410"/>
      <c r="C45" s="2422" t="s">
        <v>1678</v>
      </c>
      <c r="D45" s="2454">
        <v>97.52</v>
      </c>
      <c r="E45" s="2454">
        <v>98.12</v>
      </c>
      <c r="F45" s="2454">
        <v>97.82</v>
      </c>
      <c r="G45" s="2454">
        <v>96.642258064516142</v>
      </c>
      <c r="H45" s="2454">
        <v>97.242258064516108</v>
      </c>
      <c r="I45" s="2453">
        <v>96.942258064516125</v>
      </c>
      <c r="J45" s="2409"/>
      <c r="K45" s="2409"/>
    </row>
    <row r="46" spans="2:11" ht="15.75" hidden="1" customHeight="1">
      <c r="B46" s="3410"/>
      <c r="C46" s="2422" t="s">
        <v>240</v>
      </c>
      <c r="D46" s="2454">
        <v>98.64</v>
      </c>
      <c r="E46" s="2454">
        <v>99.24</v>
      </c>
      <c r="F46" s="2454">
        <v>98.94</v>
      </c>
      <c r="G46" s="2454">
        <v>97.734193548387097</v>
      </c>
      <c r="H46" s="2454">
        <v>98.334193548387105</v>
      </c>
      <c r="I46" s="2453">
        <v>98.034193548387094</v>
      </c>
      <c r="J46" s="2409"/>
      <c r="K46" s="2409"/>
    </row>
    <row r="47" spans="2:11" ht="15.75" hidden="1" customHeight="1">
      <c r="B47" s="3410"/>
      <c r="C47" s="2422" t="s">
        <v>241</v>
      </c>
      <c r="D47" s="2454">
        <v>98.46</v>
      </c>
      <c r="E47" s="2454">
        <v>99.06</v>
      </c>
      <c r="F47" s="2454">
        <v>98.76</v>
      </c>
      <c r="G47" s="2454">
        <v>97.996333333333311</v>
      </c>
      <c r="H47" s="2454">
        <v>98.596333333333334</v>
      </c>
      <c r="I47" s="2453">
        <v>98.296333333333322</v>
      </c>
      <c r="J47" s="2409"/>
      <c r="K47" s="2409"/>
    </row>
    <row r="48" spans="2:11" ht="15.75" hidden="1" customHeight="1">
      <c r="B48" s="3410"/>
      <c r="C48" s="2422" t="s">
        <v>242</v>
      </c>
      <c r="D48" s="2454">
        <v>99.37</v>
      </c>
      <c r="E48" s="2454">
        <v>99.97</v>
      </c>
      <c r="F48" s="2454">
        <v>99.67</v>
      </c>
      <c r="G48" s="2454">
        <v>98.795172413793082</v>
      </c>
      <c r="H48" s="2454">
        <v>99.395172413793105</v>
      </c>
      <c r="I48" s="2453">
        <v>99.095172413793094</v>
      </c>
      <c r="J48" s="2409"/>
      <c r="K48" s="2409"/>
    </row>
    <row r="49" spans="2:11" ht="15.75" hidden="1" customHeight="1">
      <c r="B49" s="3410"/>
      <c r="C49" s="2422" t="s">
        <v>243</v>
      </c>
      <c r="D49" s="2454">
        <v>99.13</v>
      </c>
      <c r="E49" s="2454">
        <v>99.73</v>
      </c>
      <c r="F49" s="2454">
        <v>99.43</v>
      </c>
      <c r="G49" s="2454">
        <v>100.75700000000002</v>
      </c>
      <c r="H49" s="2454">
        <v>101.357</v>
      </c>
      <c r="I49" s="2453">
        <v>101.05700000000002</v>
      </c>
      <c r="J49" s="2409"/>
      <c r="K49" s="2409"/>
    </row>
    <row r="50" spans="2:11" ht="15.75" hidden="1" customHeight="1">
      <c r="B50" s="3410"/>
      <c r="C50" s="2422" t="s">
        <v>1984</v>
      </c>
      <c r="D50" s="2454">
        <v>99.31</v>
      </c>
      <c r="E50" s="2454">
        <v>99.91</v>
      </c>
      <c r="F50" s="2454">
        <v>99.61</v>
      </c>
      <c r="G50" s="2454">
        <v>98.53</v>
      </c>
      <c r="H50" s="2454">
        <v>99.13</v>
      </c>
      <c r="I50" s="2453">
        <v>98.83</v>
      </c>
      <c r="J50" s="2409"/>
      <c r="K50" s="2409"/>
    </row>
    <row r="51" spans="2:11" ht="15.75" hidden="1" customHeight="1">
      <c r="B51" s="3410"/>
      <c r="C51" s="2422" t="s">
        <v>245</v>
      </c>
      <c r="D51" s="2454">
        <v>100.45</v>
      </c>
      <c r="E51" s="2454">
        <v>101.05</v>
      </c>
      <c r="F51" s="2454">
        <v>100.75</v>
      </c>
      <c r="G51" s="2454">
        <v>99.253666666666689</v>
      </c>
      <c r="H51" s="2454">
        <v>99.853666666666655</v>
      </c>
      <c r="I51" s="2453">
        <v>99.553666666666672</v>
      </c>
      <c r="J51" s="2409"/>
      <c r="K51" s="2409"/>
    </row>
    <row r="52" spans="2:11" ht="15.75" hidden="1" customHeight="1">
      <c r="B52" s="3410"/>
      <c r="C52" s="2422" t="s">
        <v>246</v>
      </c>
      <c r="D52" s="2454">
        <v>99.4</v>
      </c>
      <c r="E52" s="2454">
        <v>100</v>
      </c>
      <c r="F52" s="2454">
        <v>99.7</v>
      </c>
      <c r="G52" s="2454">
        <v>99.667000000000002</v>
      </c>
      <c r="H52" s="2454">
        <v>100.26700000000001</v>
      </c>
      <c r="I52" s="2453">
        <v>99.967000000000013</v>
      </c>
      <c r="J52" s="2409"/>
      <c r="K52" s="2409"/>
    </row>
    <row r="53" spans="2:11" ht="15.75" hidden="1" customHeight="1">
      <c r="B53" s="3410"/>
      <c r="C53" s="2422" t="s">
        <v>247</v>
      </c>
      <c r="D53" s="2454">
        <v>102.16</v>
      </c>
      <c r="E53" s="2454">
        <v>102.76</v>
      </c>
      <c r="F53" s="2454">
        <v>102.46000000000001</v>
      </c>
      <c r="G53" s="2454">
        <v>100.94516129032259</v>
      </c>
      <c r="H53" s="2454">
        <v>101.54516129032258</v>
      </c>
      <c r="I53" s="2453">
        <v>101.24516129032259</v>
      </c>
      <c r="J53" s="2409"/>
      <c r="K53" s="2409"/>
    </row>
    <row r="54" spans="2:11" ht="15.75" hidden="1" customHeight="1">
      <c r="B54" s="3410"/>
      <c r="C54" s="2422" t="s">
        <v>1983</v>
      </c>
      <c r="D54" s="2454">
        <v>102.2</v>
      </c>
      <c r="E54" s="2454">
        <v>102.8</v>
      </c>
      <c r="F54" s="2454">
        <v>102.5</v>
      </c>
      <c r="G54" s="2454">
        <v>101.78375</v>
      </c>
      <c r="H54" s="2454">
        <v>102.38374999999999</v>
      </c>
      <c r="I54" s="2453">
        <v>102.08374999999999</v>
      </c>
      <c r="J54" s="2409"/>
      <c r="K54" s="2409"/>
    </row>
    <row r="55" spans="2:11" ht="15.75" hidden="1" customHeight="1">
      <c r="B55" s="3410"/>
      <c r="C55" s="2422" t="s">
        <v>249</v>
      </c>
      <c r="D55" s="2452">
        <v>101.14</v>
      </c>
      <c r="E55" s="2452">
        <v>101.74</v>
      </c>
      <c r="F55" s="2452">
        <v>101.44</v>
      </c>
      <c r="G55" s="2452">
        <v>101.45258064516129</v>
      </c>
      <c r="H55" s="2452">
        <v>102.0525806451613</v>
      </c>
      <c r="I55" s="2451">
        <v>101.75258064516129</v>
      </c>
      <c r="J55" s="2409"/>
      <c r="K55" s="2409"/>
    </row>
    <row r="56" spans="2:11" ht="15.75" hidden="1" customHeight="1">
      <c r="B56" s="3411"/>
      <c r="C56" s="2444" t="s">
        <v>480</v>
      </c>
      <c r="D56" s="2450">
        <v>99.558333333333337</v>
      </c>
      <c r="E56" s="2450">
        <v>100.15833333333332</v>
      </c>
      <c r="F56" s="2450">
        <v>99.858333333333348</v>
      </c>
      <c r="G56" s="2450">
        <v>99.189275792547292</v>
      </c>
      <c r="H56" s="2450">
        <v>99.789275792547258</v>
      </c>
      <c r="I56" s="2449">
        <v>99.489275792547275</v>
      </c>
      <c r="J56" s="2409"/>
      <c r="K56" s="2409"/>
    </row>
    <row r="57" spans="2:11" ht="15.75" hidden="1" customHeight="1">
      <c r="B57" s="3412" t="s">
        <v>167</v>
      </c>
      <c r="C57" s="2422" t="s">
        <v>238</v>
      </c>
      <c r="D57" s="2448">
        <v>103.71</v>
      </c>
      <c r="E57" s="2448">
        <v>104.31</v>
      </c>
      <c r="F57" s="2448">
        <v>104.00999999999999</v>
      </c>
      <c r="G57" s="2448">
        <v>102.12375000000002</v>
      </c>
      <c r="H57" s="2448">
        <v>102.72375</v>
      </c>
      <c r="I57" s="2447">
        <v>102.42375000000001</v>
      </c>
      <c r="J57" s="2409"/>
      <c r="K57" s="2409"/>
    </row>
    <row r="58" spans="2:11" ht="15.75" hidden="1" customHeight="1">
      <c r="B58" s="3410"/>
      <c r="C58" s="2422" t="s">
        <v>1678</v>
      </c>
      <c r="D58" s="2446">
        <v>105.92</v>
      </c>
      <c r="E58" s="2446">
        <v>106.52</v>
      </c>
      <c r="F58" s="2446">
        <v>106.22</v>
      </c>
      <c r="G58" s="2446">
        <v>105.59096774193547</v>
      </c>
      <c r="H58" s="2446">
        <v>106.19096774193549</v>
      </c>
      <c r="I58" s="2445">
        <v>105.89096774193548</v>
      </c>
      <c r="J58" s="2409"/>
      <c r="K58" s="2409"/>
    </row>
    <row r="59" spans="2:11" ht="15.75" hidden="1" customHeight="1">
      <c r="B59" s="3410"/>
      <c r="C59" s="2422" t="s">
        <v>240</v>
      </c>
      <c r="D59" s="2446">
        <v>103.49</v>
      </c>
      <c r="E59" s="2446">
        <v>104.09</v>
      </c>
      <c r="F59" s="2446">
        <v>103.78999999999999</v>
      </c>
      <c r="G59" s="2446">
        <v>104.52666666666666</v>
      </c>
      <c r="H59" s="2446">
        <v>105.12666666666668</v>
      </c>
      <c r="I59" s="2445">
        <v>104.82666666666667</v>
      </c>
      <c r="J59" s="2409"/>
      <c r="K59" s="2409"/>
    </row>
    <row r="60" spans="2:11" ht="15.75" hidden="1" customHeight="1">
      <c r="B60" s="3410"/>
      <c r="C60" s="2422" t="s">
        <v>241</v>
      </c>
      <c r="D60" s="2446">
        <v>105.46</v>
      </c>
      <c r="E60" s="2446">
        <v>106.06</v>
      </c>
      <c r="F60" s="2446">
        <v>105.75999999999999</v>
      </c>
      <c r="G60" s="2446">
        <v>104.429</v>
      </c>
      <c r="H60" s="2446">
        <v>105.02900000000001</v>
      </c>
      <c r="I60" s="2445">
        <v>104.72900000000001</v>
      </c>
      <c r="J60" s="2409"/>
      <c r="K60" s="2409"/>
    </row>
    <row r="61" spans="2:11" ht="15.75" hidden="1" customHeight="1">
      <c r="B61" s="3410"/>
      <c r="C61" s="2422" t="s">
        <v>242</v>
      </c>
      <c r="D61" s="2446">
        <v>107</v>
      </c>
      <c r="E61" s="2446">
        <v>107.6</v>
      </c>
      <c r="F61" s="2446">
        <v>107.3</v>
      </c>
      <c r="G61" s="2446">
        <v>106.20206896551723</v>
      </c>
      <c r="H61" s="2446">
        <v>106.80206896551724</v>
      </c>
      <c r="I61" s="2445">
        <v>106.50206896551722</v>
      </c>
      <c r="J61" s="2409"/>
      <c r="K61" s="2412"/>
    </row>
    <row r="62" spans="2:11" ht="15.75" hidden="1" customHeight="1">
      <c r="B62" s="3410"/>
      <c r="C62" s="2422" t="s">
        <v>243</v>
      </c>
      <c r="D62" s="2446">
        <v>106.6</v>
      </c>
      <c r="E62" s="2446">
        <v>107.2</v>
      </c>
      <c r="F62" s="2446">
        <v>106.9</v>
      </c>
      <c r="G62" s="2446">
        <v>106.06200000000003</v>
      </c>
      <c r="H62" s="2446">
        <v>106.66199999999999</v>
      </c>
      <c r="I62" s="2445">
        <v>106.36200000000001</v>
      </c>
      <c r="J62" s="2409"/>
      <c r="K62" s="2412"/>
    </row>
    <row r="63" spans="2:11" ht="15.75" hidden="1" customHeight="1">
      <c r="B63" s="3410"/>
      <c r="C63" s="2422" t="s">
        <v>407</v>
      </c>
      <c r="D63" s="2446">
        <v>108.88</v>
      </c>
      <c r="E63" s="2446">
        <v>109.48</v>
      </c>
      <c r="F63" s="2446">
        <v>109.18</v>
      </c>
      <c r="G63" s="2446">
        <v>108.18586206896553</v>
      </c>
      <c r="H63" s="2446">
        <v>108.78586206896551</v>
      </c>
      <c r="I63" s="2445">
        <v>108.48586206896553</v>
      </c>
      <c r="J63" s="2409"/>
      <c r="K63" s="2412"/>
    </row>
    <row r="64" spans="2:11" ht="15.75" hidden="1" customHeight="1">
      <c r="B64" s="3410"/>
      <c r="C64" s="2422" t="s">
        <v>245</v>
      </c>
      <c r="D64" s="2446">
        <v>107.23</v>
      </c>
      <c r="E64" s="2446">
        <v>107.83</v>
      </c>
      <c r="F64" s="2446">
        <v>107.53</v>
      </c>
      <c r="G64" s="2446">
        <v>108.52000000000001</v>
      </c>
      <c r="H64" s="2446">
        <v>109.11999999999998</v>
      </c>
      <c r="I64" s="2445">
        <v>108.82</v>
      </c>
      <c r="J64" s="2409"/>
      <c r="K64" s="2412"/>
    </row>
    <row r="65" spans="2:11" ht="15.75" hidden="1" customHeight="1">
      <c r="B65" s="3410"/>
      <c r="C65" s="2422" t="s">
        <v>246</v>
      </c>
      <c r="D65" s="2446">
        <v>105.92</v>
      </c>
      <c r="E65" s="2446">
        <v>106.52</v>
      </c>
      <c r="F65" s="2446">
        <v>106.22</v>
      </c>
      <c r="G65" s="2446">
        <v>106.24066666666664</v>
      </c>
      <c r="H65" s="2446">
        <v>106.84066666666668</v>
      </c>
      <c r="I65" s="2445">
        <v>106.54066666666665</v>
      </c>
      <c r="J65" s="2409"/>
      <c r="K65" s="2412"/>
    </row>
    <row r="66" spans="2:11" ht="15.75" hidden="1" customHeight="1">
      <c r="B66" s="3410"/>
      <c r="C66" s="2422" t="s">
        <v>247</v>
      </c>
      <c r="D66" s="2446">
        <v>106.27</v>
      </c>
      <c r="E66" s="2446">
        <v>106.87</v>
      </c>
      <c r="F66" s="2446">
        <v>106.57</v>
      </c>
      <c r="G66" s="2446">
        <v>106.12741935483871</v>
      </c>
      <c r="H66" s="2446">
        <v>106.72741935483872</v>
      </c>
      <c r="I66" s="2445">
        <v>106.42741935483872</v>
      </c>
      <c r="J66" s="2409"/>
      <c r="K66" s="2412"/>
    </row>
    <row r="67" spans="2:11" ht="15.75" hidden="1" customHeight="1">
      <c r="B67" s="3410"/>
      <c r="C67" s="2422" t="s">
        <v>248</v>
      </c>
      <c r="D67" s="2421">
        <v>107.08</v>
      </c>
      <c r="E67" s="2421">
        <v>107.68</v>
      </c>
      <c r="F67" s="2421">
        <v>107.38</v>
      </c>
      <c r="G67" s="2421">
        <v>107.05187500000002</v>
      </c>
      <c r="H67" s="2421">
        <v>107.65187499999999</v>
      </c>
      <c r="I67" s="2420">
        <v>107.35187500000001</v>
      </c>
      <c r="J67" s="2409"/>
      <c r="K67" s="2412"/>
    </row>
    <row r="68" spans="2:11" ht="15.75" hidden="1" customHeight="1">
      <c r="B68" s="3410"/>
      <c r="C68" s="2422" t="s">
        <v>249</v>
      </c>
      <c r="D68" s="2421">
        <v>106.73</v>
      </c>
      <c r="E68" s="2421">
        <v>107.33</v>
      </c>
      <c r="F68" s="2421">
        <v>107.03</v>
      </c>
      <c r="G68" s="2421">
        <v>107.56193548387097</v>
      </c>
      <c r="H68" s="2421">
        <v>108.16193548387095</v>
      </c>
      <c r="I68" s="2420">
        <v>107.86193548387095</v>
      </c>
      <c r="J68" s="2409"/>
      <c r="K68" s="2409"/>
    </row>
    <row r="69" spans="2:11" ht="15.75" hidden="1" customHeight="1">
      <c r="B69" s="3410"/>
      <c r="C69" s="2444" t="s">
        <v>480</v>
      </c>
      <c r="D69" s="2443">
        <v>106.19083333333333</v>
      </c>
      <c r="E69" s="2443">
        <v>106.79083333333334</v>
      </c>
      <c r="F69" s="2443">
        <v>106.4908333333333</v>
      </c>
      <c r="G69" s="2443">
        <v>106.05185099570512</v>
      </c>
      <c r="H69" s="2443">
        <v>106.6518509957051</v>
      </c>
      <c r="I69" s="2442">
        <v>106.35185099570509</v>
      </c>
      <c r="J69" s="2409"/>
      <c r="K69" s="2409"/>
    </row>
    <row r="70" spans="2:11" ht="15.75" customHeight="1">
      <c r="B70" s="3424" t="s">
        <v>168</v>
      </c>
      <c r="C70" s="2438" t="s">
        <v>238</v>
      </c>
      <c r="D70" s="2437">
        <v>106.72</v>
      </c>
      <c r="E70" s="2437">
        <v>107.32</v>
      </c>
      <c r="F70" s="2437">
        <v>107.02</v>
      </c>
      <c r="G70" s="2437">
        <v>106.88593750000001</v>
      </c>
      <c r="H70" s="2437">
        <v>107.48593749999998</v>
      </c>
      <c r="I70" s="2441">
        <v>107.18593749999999</v>
      </c>
      <c r="J70" s="2409"/>
      <c r="K70" s="2409"/>
    </row>
    <row r="71" spans="2:11" ht="15.75" customHeight="1">
      <c r="B71" s="3410"/>
      <c r="C71" s="2422" t="s">
        <v>1678</v>
      </c>
      <c r="D71" s="2421">
        <v>106.85</v>
      </c>
      <c r="E71" s="2421">
        <v>107.45</v>
      </c>
      <c r="F71" s="2421">
        <v>107.15</v>
      </c>
      <c r="G71" s="2421">
        <v>106.7274193548387</v>
      </c>
      <c r="H71" s="2421">
        <v>107.32741935483868</v>
      </c>
      <c r="I71" s="2420">
        <v>107.02741935483868</v>
      </c>
      <c r="J71" s="2409"/>
      <c r="K71" s="2409"/>
    </row>
    <row r="72" spans="2:11" ht="15.75" customHeight="1">
      <c r="B72" s="3410"/>
      <c r="C72" s="2422" t="s">
        <v>240</v>
      </c>
      <c r="D72" s="2421">
        <v>106.49</v>
      </c>
      <c r="E72" s="2421">
        <v>107.09</v>
      </c>
      <c r="F72" s="2421">
        <v>106.78999999999999</v>
      </c>
      <c r="G72" s="2421">
        <v>106.43566666666669</v>
      </c>
      <c r="H72" s="2421">
        <v>107.03566666666666</v>
      </c>
      <c r="I72" s="2420">
        <v>106.73566666666667</v>
      </c>
      <c r="J72" s="2409"/>
      <c r="K72" s="2409"/>
    </row>
    <row r="73" spans="2:11" ht="15.75" customHeight="1">
      <c r="B73" s="3410"/>
      <c r="C73" s="2422" t="s">
        <v>241</v>
      </c>
      <c r="D73" s="2421">
        <v>107.31</v>
      </c>
      <c r="E73" s="2421">
        <v>107.91</v>
      </c>
      <c r="F73" s="2421">
        <v>107.61</v>
      </c>
      <c r="G73" s="2421">
        <v>106.61566666666667</v>
      </c>
      <c r="H73" s="2421">
        <v>107.21566666666668</v>
      </c>
      <c r="I73" s="2420">
        <v>106.91566666666668</v>
      </c>
      <c r="J73" s="2409"/>
      <c r="K73" s="2409"/>
    </row>
    <row r="74" spans="2:11" ht="15.75" customHeight="1">
      <c r="B74" s="3410"/>
      <c r="C74" s="2422" t="s">
        <v>242</v>
      </c>
      <c r="D74" s="2421">
        <v>107.7</v>
      </c>
      <c r="E74" s="2421">
        <v>108.3</v>
      </c>
      <c r="F74" s="2421">
        <v>108</v>
      </c>
      <c r="G74" s="2421">
        <v>108.59133333333332</v>
      </c>
      <c r="H74" s="2421">
        <v>109.19133333333333</v>
      </c>
      <c r="I74" s="2420">
        <v>108.89133333333334</v>
      </c>
      <c r="J74" s="2409"/>
      <c r="K74" s="2409"/>
    </row>
    <row r="75" spans="2:11" ht="15.75" customHeight="1">
      <c r="B75" s="3410"/>
      <c r="C75" s="2422" t="s">
        <v>243</v>
      </c>
      <c r="D75" s="2421">
        <v>108.54</v>
      </c>
      <c r="E75" s="2421">
        <v>109.14</v>
      </c>
      <c r="F75" s="2421">
        <v>108.84</v>
      </c>
      <c r="G75" s="2421">
        <v>108.4448275862069</v>
      </c>
      <c r="H75" s="2421">
        <v>109.04482758620691</v>
      </c>
      <c r="I75" s="2420">
        <v>108.7448275862069</v>
      </c>
      <c r="J75" s="2409"/>
      <c r="K75" s="2409"/>
    </row>
    <row r="76" spans="2:11" ht="15.75" customHeight="1">
      <c r="B76" s="3410"/>
      <c r="C76" s="2422" t="s">
        <v>244</v>
      </c>
      <c r="D76" s="2421">
        <v>106.63</v>
      </c>
      <c r="E76" s="2421">
        <v>107.23</v>
      </c>
      <c r="F76" s="2421">
        <v>106.93</v>
      </c>
      <c r="G76" s="2421">
        <v>108.20103448275863</v>
      </c>
      <c r="H76" s="2421">
        <v>108.80103448275862</v>
      </c>
      <c r="I76" s="2420">
        <v>108.50103448275863</v>
      </c>
      <c r="J76" s="2409"/>
      <c r="K76" s="2409"/>
    </row>
    <row r="77" spans="2:11" ht="15.75" customHeight="1">
      <c r="B77" s="3410"/>
      <c r="C77" s="2422" t="s">
        <v>245</v>
      </c>
      <c r="D77" s="2421">
        <v>106.27</v>
      </c>
      <c r="E77" s="2421">
        <v>106.87</v>
      </c>
      <c r="F77" s="2421">
        <v>106.57</v>
      </c>
      <c r="G77" s="2421">
        <v>106.642</v>
      </c>
      <c r="H77" s="2421">
        <v>107.242</v>
      </c>
      <c r="I77" s="2420">
        <v>106.94200000000001</v>
      </c>
      <c r="J77" s="2409"/>
      <c r="K77" s="2409"/>
    </row>
    <row r="78" spans="2:11" ht="15.75" customHeight="1">
      <c r="B78" s="3410"/>
      <c r="C78" s="2422" t="s">
        <v>246</v>
      </c>
      <c r="D78" s="2421">
        <v>103.1</v>
      </c>
      <c r="E78" s="2421">
        <v>103.7</v>
      </c>
      <c r="F78" s="2421">
        <v>103.4</v>
      </c>
      <c r="G78" s="2421">
        <v>103.90870967741935</v>
      </c>
      <c r="H78" s="2421">
        <v>104.50870967741933</v>
      </c>
      <c r="I78" s="2420">
        <v>104.20870967741934</v>
      </c>
      <c r="J78" s="2409"/>
      <c r="K78" s="2409"/>
    </row>
    <row r="79" spans="2:11" ht="15.75" customHeight="1">
      <c r="B79" s="3410"/>
      <c r="C79" s="2422" t="s">
        <v>247</v>
      </c>
      <c r="D79" s="2421">
        <v>102.61</v>
      </c>
      <c r="E79" s="2421">
        <v>103.21</v>
      </c>
      <c r="F79" s="2421">
        <v>102.91</v>
      </c>
      <c r="G79" s="2421">
        <v>102.69709677419354</v>
      </c>
      <c r="H79" s="2421">
        <v>103.29709677419355</v>
      </c>
      <c r="I79" s="2420">
        <v>102.99709677419355</v>
      </c>
      <c r="J79" s="2409"/>
      <c r="K79" s="2412"/>
    </row>
    <row r="80" spans="2:11" ht="15.75" customHeight="1">
      <c r="B80" s="3410"/>
      <c r="C80" s="2422" t="s">
        <v>248</v>
      </c>
      <c r="D80" s="2421">
        <v>102.77</v>
      </c>
      <c r="E80" s="2421">
        <v>103.37</v>
      </c>
      <c r="F80" s="2421">
        <v>103.07</v>
      </c>
      <c r="G80" s="2421">
        <v>102.82129032258065</v>
      </c>
      <c r="H80" s="2421">
        <v>103.42129032258065</v>
      </c>
      <c r="I80" s="2420">
        <v>103.12129032258065</v>
      </c>
      <c r="J80" s="2409"/>
      <c r="K80" s="2412"/>
    </row>
    <row r="81" spans="2:16" ht="15.75" customHeight="1">
      <c r="B81" s="3410"/>
      <c r="C81" s="2435" t="s">
        <v>249</v>
      </c>
      <c r="D81" s="2434">
        <v>102.86</v>
      </c>
      <c r="E81" s="2434">
        <v>103.46</v>
      </c>
      <c r="F81" s="2434">
        <v>103.16</v>
      </c>
      <c r="G81" s="2434">
        <v>102.97903225806451</v>
      </c>
      <c r="H81" s="2434">
        <v>103.57903225806453</v>
      </c>
      <c r="I81" s="2433">
        <v>103.27903225806452</v>
      </c>
      <c r="J81" s="2409"/>
      <c r="K81" s="2412"/>
    </row>
    <row r="82" spans="2:16" ht="15.75" customHeight="1" thickBot="1">
      <c r="B82" s="3425"/>
      <c r="C82" s="2440" t="s">
        <v>480</v>
      </c>
      <c r="D82" s="2439">
        <v>105.65416666666665</v>
      </c>
      <c r="E82" s="2439">
        <v>106.25416666666668</v>
      </c>
      <c r="F82" s="2439">
        <v>105.95416666666667</v>
      </c>
      <c r="G82" s="2439">
        <v>105.91250121856073</v>
      </c>
      <c r="H82" s="2439">
        <v>106.51250121856073</v>
      </c>
      <c r="I82" s="2429">
        <v>106.21250121856076</v>
      </c>
      <c r="J82" s="2409"/>
      <c r="K82" s="2412"/>
    </row>
    <row r="83" spans="2:16" ht="15.75" customHeight="1" thickTop="1">
      <c r="B83" s="3424" t="s">
        <v>5</v>
      </c>
      <c r="C83" s="2438" t="s">
        <v>238</v>
      </c>
      <c r="D83" s="2437">
        <v>102.29</v>
      </c>
      <c r="E83" s="2437">
        <v>102.89</v>
      </c>
      <c r="F83" s="2437">
        <v>102.59</v>
      </c>
      <c r="G83" s="2437">
        <v>102.28999999999998</v>
      </c>
      <c r="H83" s="2437">
        <v>102.89000000000001</v>
      </c>
      <c r="I83" s="2420">
        <v>102.59</v>
      </c>
      <c r="J83" s="2409"/>
      <c r="K83" s="2432"/>
      <c r="M83" s="2436"/>
    </row>
    <row r="84" spans="2:16" ht="15.75" customHeight="1">
      <c r="B84" s="3410"/>
      <c r="C84" s="2422" t="s">
        <v>1678</v>
      </c>
      <c r="D84" s="2421">
        <v>102.22</v>
      </c>
      <c r="E84" s="2421">
        <v>102.82</v>
      </c>
      <c r="F84" s="2421">
        <v>102.52</v>
      </c>
      <c r="G84" s="2421">
        <v>102.15354838709678</v>
      </c>
      <c r="H84" s="2421">
        <v>102.75354838709676</v>
      </c>
      <c r="I84" s="2420">
        <v>102.45354838709676</v>
      </c>
      <c r="J84" s="2409"/>
      <c r="K84" s="2432"/>
      <c r="M84" s="2436"/>
      <c r="P84" s="2436"/>
    </row>
    <row r="85" spans="2:16" ht="15.75" customHeight="1">
      <c r="B85" s="3410"/>
      <c r="C85" s="2422" t="s">
        <v>240</v>
      </c>
      <c r="D85" s="2421">
        <v>103.29</v>
      </c>
      <c r="E85" s="2421">
        <v>103.89</v>
      </c>
      <c r="F85" s="2421">
        <v>103.59</v>
      </c>
      <c r="G85" s="2421">
        <v>103.68709677419353</v>
      </c>
      <c r="H85" s="2421">
        <v>104.28709677419357</v>
      </c>
      <c r="I85" s="2420">
        <v>103.98709677419356</v>
      </c>
      <c r="J85" s="2409"/>
      <c r="K85" s="2432"/>
      <c r="M85" s="2436"/>
      <c r="P85" s="2436"/>
    </row>
    <row r="86" spans="2:16" ht="15.75" customHeight="1">
      <c r="B86" s="3410"/>
      <c r="C86" s="2422" t="s">
        <v>241</v>
      </c>
      <c r="D86" s="2421">
        <v>104.04</v>
      </c>
      <c r="E86" s="2421">
        <v>104.64</v>
      </c>
      <c r="F86" s="2421">
        <v>104.34</v>
      </c>
      <c r="G86" s="2421">
        <v>103.63419354838709</v>
      </c>
      <c r="H86" s="2421">
        <v>104.23419354838707</v>
      </c>
      <c r="I86" s="2420">
        <v>103.93419354838707</v>
      </c>
      <c r="J86" s="2409"/>
      <c r="K86" s="2432"/>
      <c r="M86" s="2436"/>
      <c r="P86" s="2436"/>
    </row>
    <row r="87" spans="2:16" ht="15.75" customHeight="1">
      <c r="B87" s="3410"/>
      <c r="C87" s="2422" t="s">
        <v>242</v>
      </c>
      <c r="D87" s="2421">
        <v>102.65</v>
      </c>
      <c r="E87" s="2421">
        <v>103.25</v>
      </c>
      <c r="F87" s="2421">
        <v>102.95</v>
      </c>
      <c r="G87" s="2421">
        <v>103.08379310344827</v>
      </c>
      <c r="H87" s="2421">
        <v>103.68379310344827</v>
      </c>
      <c r="I87" s="2420">
        <v>103.38379310344827</v>
      </c>
      <c r="J87" s="2409"/>
      <c r="K87" s="2432"/>
      <c r="M87" s="2436"/>
      <c r="P87" s="2436"/>
    </row>
    <row r="88" spans="2:16" ht="15.75" customHeight="1">
      <c r="B88" s="3410"/>
      <c r="C88" s="2422" t="s">
        <v>243</v>
      </c>
      <c r="D88" s="2421">
        <v>101.52</v>
      </c>
      <c r="E88" s="2421">
        <v>102.12</v>
      </c>
      <c r="F88" s="2421">
        <v>101.82</v>
      </c>
      <c r="G88" s="2421">
        <v>101.83166666666668</v>
      </c>
      <c r="H88" s="2421">
        <v>102.43166666666666</v>
      </c>
      <c r="I88" s="2420">
        <v>102.13166666666666</v>
      </c>
      <c r="J88" s="2409"/>
      <c r="K88" s="2432"/>
      <c r="M88" s="2436"/>
      <c r="P88" s="2436"/>
    </row>
    <row r="89" spans="2:16" ht="15.75" customHeight="1">
      <c r="B89" s="3410"/>
      <c r="C89" s="2422" t="s">
        <v>244</v>
      </c>
      <c r="D89" s="2421">
        <v>102.74</v>
      </c>
      <c r="E89" s="2421">
        <v>103.34</v>
      </c>
      <c r="F89" s="2421">
        <v>103.03999999999999</v>
      </c>
      <c r="G89" s="2421">
        <v>101.93551724137932</v>
      </c>
      <c r="H89" s="2421">
        <v>102.5355172413793</v>
      </c>
      <c r="I89" s="2420">
        <v>102.23551724137931</v>
      </c>
      <c r="J89" s="2409"/>
      <c r="K89" s="2432"/>
      <c r="M89" s="2436"/>
    </row>
    <row r="90" spans="2:16" ht="15.75" customHeight="1">
      <c r="B90" s="3410"/>
      <c r="C90" s="2422" t="s">
        <v>245</v>
      </c>
      <c r="D90" s="2421">
        <v>103.53</v>
      </c>
      <c r="E90" s="2421">
        <v>104.13</v>
      </c>
      <c r="F90" s="2421">
        <v>103.83</v>
      </c>
      <c r="G90" s="2421">
        <v>103.34766666666668</v>
      </c>
      <c r="H90" s="2421">
        <v>103.94766666666668</v>
      </c>
      <c r="I90" s="2420">
        <v>103.64766666666668</v>
      </c>
      <c r="J90" s="2409"/>
      <c r="K90" s="2432"/>
      <c r="M90" s="2436"/>
    </row>
    <row r="91" spans="2:16" ht="15.75" customHeight="1">
      <c r="B91" s="3410"/>
      <c r="C91" s="2422" t="s">
        <v>246</v>
      </c>
      <c r="D91" s="2421">
        <v>104.12</v>
      </c>
      <c r="E91" s="2421">
        <v>104.72</v>
      </c>
      <c r="F91" s="2421">
        <v>104.42</v>
      </c>
      <c r="G91" s="2421">
        <v>103.79666666666668</v>
      </c>
      <c r="H91" s="2421">
        <v>104.39666666666666</v>
      </c>
      <c r="I91" s="2420">
        <v>104.09666666666666</v>
      </c>
      <c r="J91" s="2409"/>
      <c r="K91" s="2432"/>
    </row>
    <row r="92" spans="2:16" ht="15.75" customHeight="1">
      <c r="B92" s="3410"/>
      <c r="C92" s="2422" t="s">
        <v>247</v>
      </c>
      <c r="D92" s="2421">
        <v>107.43</v>
      </c>
      <c r="E92" s="2421">
        <v>108.03</v>
      </c>
      <c r="F92" s="2421">
        <v>107.73</v>
      </c>
      <c r="G92" s="2421">
        <v>106.08032258064517</v>
      </c>
      <c r="H92" s="2421">
        <v>106.68032258064517</v>
      </c>
      <c r="I92" s="2420">
        <v>106.38032258064517</v>
      </c>
      <c r="J92" s="2412"/>
      <c r="K92" s="2432"/>
    </row>
    <row r="93" spans="2:16" ht="15.75" customHeight="1">
      <c r="B93" s="3410"/>
      <c r="C93" s="2422" t="s">
        <v>248</v>
      </c>
      <c r="D93" s="2421">
        <v>107.94</v>
      </c>
      <c r="E93" s="2421">
        <v>108.54</v>
      </c>
      <c r="F93" s="2421">
        <v>108.24000000000001</v>
      </c>
      <c r="G93" s="2421">
        <v>107.88774193548387</v>
      </c>
      <c r="H93" s="2421">
        <v>108.48774193548388</v>
      </c>
      <c r="I93" s="2420">
        <v>108.18774193548387</v>
      </c>
      <c r="J93" s="2412"/>
      <c r="K93" s="2432"/>
    </row>
    <row r="94" spans="2:16" ht="15.75" customHeight="1">
      <c r="B94" s="3410"/>
      <c r="C94" s="2435" t="s">
        <v>249</v>
      </c>
      <c r="D94" s="2434">
        <v>109.34</v>
      </c>
      <c r="E94" s="2434">
        <v>109.94</v>
      </c>
      <c r="F94" s="2434">
        <v>109.64</v>
      </c>
      <c r="G94" s="2434">
        <v>109.14781249999999</v>
      </c>
      <c r="H94" s="2434">
        <v>109.74781249999999</v>
      </c>
      <c r="I94" s="2433">
        <v>109.4478125</v>
      </c>
      <c r="J94" s="2412"/>
      <c r="K94" s="2412"/>
      <c r="L94" s="2432"/>
    </row>
    <row r="95" spans="2:16" ht="15.75" customHeight="1" thickBot="1">
      <c r="B95" s="3425"/>
      <c r="C95" s="2431" t="s">
        <v>480</v>
      </c>
      <c r="D95" s="2430">
        <v>104.25916666666666</v>
      </c>
      <c r="E95" s="2430">
        <v>104.85916666666668</v>
      </c>
      <c r="F95" s="2430">
        <v>104.55916666666668</v>
      </c>
      <c r="G95" s="2430">
        <v>104.07300217255283</v>
      </c>
      <c r="H95" s="2430">
        <v>104.67300217255281</v>
      </c>
      <c r="I95" s="2429">
        <v>104.37300217255284</v>
      </c>
      <c r="J95" s="2409"/>
      <c r="K95" s="2412"/>
      <c r="L95" s="2432"/>
    </row>
    <row r="96" spans="2:16" ht="15.75" customHeight="1" thickTop="1">
      <c r="B96" s="3424" t="s">
        <v>29</v>
      </c>
      <c r="C96" s="2422" t="s">
        <v>238</v>
      </c>
      <c r="D96" s="2421">
        <v>111.54</v>
      </c>
      <c r="E96" s="2421">
        <v>112.14</v>
      </c>
      <c r="F96" s="2421">
        <v>111.84</v>
      </c>
      <c r="G96" s="2421">
        <v>109.83064516129029</v>
      </c>
      <c r="H96" s="2421">
        <v>110.43064516129036</v>
      </c>
      <c r="I96" s="2420">
        <v>110.13064516129032</v>
      </c>
      <c r="J96" s="2412"/>
      <c r="K96" s="2412"/>
      <c r="L96" s="2432"/>
      <c r="N96" s="2411"/>
    </row>
    <row r="97" spans="2:14" ht="15.75" customHeight="1">
      <c r="B97" s="3410"/>
      <c r="C97" s="2422" t="s">
        <v>1678</v>
      </c>
      <c r="D97" s="2421">
        <v>114.66</v>
      </c>
      <c r="E97" s="2421">
        <v>115.26</v>
      </c>
      <c r="F97" s="2421">
        <v>114.96000000000001</v>
      </c>
      <c r="G97" s="2421">
        <v>113.2225806451613</v>
      </c>
      <c r="H97" s="2421">
        <v>113.8225806451613</v>
      </c>
      <c r="I97" s="2420">
        <v>113.5225806451613</v>
      </c>
      <c r="J97" s="2409"/>
      <c r="K97" s="2412"/>
      <c r="L97" s="2432"/>
      <c r="N97" s="2411"/>
    </row>
    <row r="98" spans="2:14" ht="15.75" customHeight="1">
      <c r="B98" s="3410"/>
      <c r="C98" s="2422" t="s">
        <v>240</v>
      </c>
      <c r="D98" s="2421">
        <v>117.24</v>
      </c>
      <c r="E98" s="2421">
        <v>117.84</v>
      </c>
      <c r="F98" s="2421">
        <v>117.53999999999999</v>
      </c>
      <c r="G98" s="2421">
        <v>116.63032258064518</v>
      </c>
      <c r="H98" s="2421">
        <v>117.23032258064515</v>
      </c>
      <c r="I98" s="2420">
        <v>116.93032258064517</v>
      </c>
      <c r="J98" s="2409"/>
      <c r="K98" s="2412"/>
      <c r="L98" s="2432"/>
      <c r="N98" s="2411"/>
    </row>
    <row r="99" spans="2:14" ht="15.75" customHeight="1">
      <c r="B99" s="3410"/>
      <c r="C99" s="2422" t="s">
        <v>241</v>
      </c>
      <c r="D99" s="2421">
        <v>114.88</v>
      </c>
      <c r="E99" s="2421">
        <v>115.48</v>
      </c>
      <c r="F99" s="2421">
        <v>115.18</v>
      </c>
      <c r="G99" s="2421">
        <v>116.63066666666667</v>
      </c>
      <c r="H99" s="2421">
        <v>117.23066666666665</v>
      </c>
      <c r="I99" s="2420">
        <v>116.93066666666667</v>
      </c>
      <c r="J99" s="2409"/>
      <c r="K99" s="2412"/>
      <c r="L99" s="2432"/>
      <c r="N99" s="2411"/>
    </row>
    <row r="100" spans="2:14" ht="15.75" customHeight="1">
      <c r="B100" s="3410"/>
      <c r="C100" s="2422" t="s">
        <v>242</v>
      </c>
      <c r="D100" s="2421">
        <v>114.74</v>
      </c>
      <c r="E100" s="2421">
        <v>115.34</v>
      </c>
      <c r="F100" s="2421">
        <v>115.03999999999999</v>
      </c>
      <c r="G100" s="2421">
        <v>113.22</v>
      </c>
      <c r="H100" s="2421">
        <v>113.82</v>
      </c>
      <c r="I100" s="2420">
        <v>113.52</v>
      </c>
      <c r="J100" s="2409"/>
      <c r="K100" s="2412"/>
      <c r="L100" s="2432"/>
      <c r="N100" s="2411"/>
    </row>
    <row r="101" spans="2:14" ht="15.75" customHeight="1">
      <c r="B101" s="3410"/>
      <c r="C101" s="2422" t="s">
        <v>243</v>
      </c>
      <c r="D101" s="2421">
        <v>112.48</v>
      </c>
      <c r="E101" s="2421">
        <v>113.08</v>
      </c>
      <c r="F101" s="2421">
        <v>112.78</v>
      </c>
      <c r="G101" s="2421">
        <v>112.12</v>
      </c>
      <c r="H101" s="2421">
        <v>112.72</v>
      </c>
      <c r="I101" s="2420">
        <v>112.42</v>
      </c>
      <c r="J101" s="2409"/>
      <c r="K101" s="2412"/>
      <c r="L101" s="2432"/>
      <c r="N101" s="2411"/>
    </row>
    <row r="102" spans="2:14" ht="15.75" customHeight="1">
      <c r="B102" s="3410"/>
      <c r="C102" s="2422" t="s">
        <v>244</v>
      </c>
      <c r="D102" s="2421">
        <v>113.58</v>
      </c>
      <c r="E102" s="2421">
        <v>114.18</v>
      </c>
      <c r="F102" s="2421">
        <v>113.88</v>
      </c>
      <c r="G102" s="2421">
        <v>113.69379310344827</v>
      </c>
      <c r="H102" s="2421">
        <v>114.29379310344828</v>
      </c>
      <c r="I102" s="2420">
        <v>113.99379310344827</v>
      </c>
      <c r="J102" s="2409"/>
      <c r="K102" s="2412"/>
      <c r="L102" s="2432"/>
      <c r="N102" s="2411"/>
    </row>
    <row r="103" spans="2:14" ht="15.75" customHeight="1">
      <c r="B103" s="3410"/>
      <c r="C103" s="2422" t="s">
        <v>245</v>
      </c>
      <c r="D103" s="2421">
        <v>110.96</v>
      </c>
      <c r="E103" s="2421">
        <v>111.56</v>
      </c>
      <c r="F103" s="2421">
        <v>111.25999999999999</v>
      </c>
      <c r="G103" s="2421">
        <v>112.92</v>
      </c>
      <c r="H103" s="2421">
        <v>113.52</v>
      </c>
      <c r="I103" s="2420">
        <v>113.22</v>
      </c>
      <c r="J103" s="2409"/>
      <c r="K103" s="2412"/>
      <c r="L103" s="2432"/>
      <c r="N103" s="2411"/>
    </row>
    <row r="104" spans="2:14" ht="15.75" customHeight="1">
      <c r="B104" s="3410"/>
      <c r="C104" s="2422" t="s">
        <v>246</v>
      </c>
      <c r="D104" s="2421">
        <v>110.35</v>
      </c>
      <c r="E104" s="2421">
        <v>110.95</v>
      </c>
      <c r="F104" s="2421">
        <v>110.65</v>
      </c>
      <c r="G104" s="2421">
        <v>110.18</v>
      </c>
      <c r="H104" s="2421">
        <v>110.78</v>
      </c>
      <c r="I104" s="2420">
        <v>110.48</v>
      </c>
      <c r="J104" s="2409"/>
      <c r="K104" s="2412"/>
      <c r="L104" s="2432"/>
      <c r="N104" s="2411"/>
    </row>
    <row r="105" spans="2:14" ht="15.75" customHeight="1">
      <c r="B105" s="3410"/>
      <c r="C105" s="2422" t="s">
        <v>247</v>
      </c>
      <c r="D105" s="2421">
        <v>112.56</v>
      </c>
      <c r="E105" s="2421">
        <v>113.16</v>
      </c>
      <c r="F105" s="2421">
        <v>112.86</v>
      </c>
      <c r="G105" s="2421">
        <v>111.12</v>
      </c>
      <c r="H105" s="2421">
        <v>111.72</v>
      </c>
      <c r="I105" s="2420">
        <v>111.42</v>
      </c>
      <c r="J105" s="2409"/>
      <c r="K105" s="2412"/>
      <c r="L105" s="2432"/>
      <c r="N105" s="2411"/>
    </row>
    <row r="106" spans="2:14" ht="15.75" customHeight="1">
      <c r="B106" s="3410"/>
      <c r="C106" s="2422" t="s">
        <v>248</v>
      </c>
      <c r="D106" s="2421">
        <v>111.39</v>
      </c>
      <c r="E106" s="2421">
        <v>111.99</v>
      </c>
      <c r="F106" s="2421">
        <v>111.69</v>
      </c>
      <c r="G106" s="2421">
        <v>111.22</v>
      </c>
      <c r="H106" s="2421">
        <v>111.82</v>
      </c>
      <c r="I106" s="2420">
        <v>111.52</v>
      </c>
      <c r="J106" s="2412"/>
      <c r="K106" s="2412"/>
      <c r="L106" s="2432"/>
      <c r="N106" s="2411"/>
    </row>
    <row r="107" spans="2:14" ht="15.75" customHeight="1">
      <c r="B107" s="3410"/>
      <c r="C107" s="2422" t="s">
        <v>249</v>
      </c>
      <c r="D107" s="2421">
        <v>109.36</v>
      </c>
      <c r="E107" s="2421">
        <v>109.96</v>
      </c>
      <c r="F107" s="2421">
        <v>109.66</v>
      </c>
      <c r="G107" s="2421">
        <v>110.17</v>
      </c>
      <c r="H107" s="2421">
        <v>110.77</v>
      </c>
      <c r="I107" s="2420">
        <v>110.47</v>
      </c>
      <c r="J107" s="2412"/>
      <c r="K107" s="2413"/>
      <c r="L107" s="2432"/>
      <c r="N107" s="2411"/>
    </row>
    <row r="108" spans="2:14" ht="15.75" customHeight="1" thickBot="1">
      <c r="B108" s="3410"/>
      <c r="C108" s="2431" t="s">
        <v>480</v>
      </c>
      <c r="D108" s="2430">
        <v>112.81166666666667</v>
      </c>
      <c r="E108" s="2430">
        <v>113.41166666666669</v>
      </c>
      <c r="F108" s="2430">
        <v>113.11166666666668</v>
      </c>
      <c r="G108" s="2430">
        <v>112.57983401310099</v>
      </c>
      <c r="H108" s="2430">
        <v>113.17983401310096</v>
      </c>
      <c r="I108" s="2429">
        <v>112.87983401310099</v>
      </c>
      <c r="J108" s="2412"/>
      <c r="K108" s="2413"/>
      <c r="N108" s="2411"/>
    </row>
    <row r="109" spans="2:14" ht="15.75" customHeight="1" thickTop="1">
      <c r="B109" s="3424" t="s">
        <v>85</v>
      </c>
      <c r="C109" s="2425" t="s">
        <v>238</v>
      </c>
      <c r="D109" s="2424">
        <v>113.55</v>
      </c>
      <c r="E109" s="2424">
        <v>114.15</v>
      </c>
      <c r="F109" s="2424">
        <v>113.85</v>
      </c>
      <c r="G109" s="2424">
        <v>111.26</v>
      </c>
      <c r="H109" s="2424">
        <v>111.86</v>
      </c>
      <c r="I109" s="2423">
        <v>111.56</v>
      </c>
      <c r="J109" s="2412"/>
      <c r="K109" s="2413"/>
      <c r="L109" s="2412"/>
      <c r="N109" s="2411"/>
    </row>
    <row r="110" spans="2:14" ht="15.75" customHeight="1">
      <c r="B110" s="3410"/>
      <c r="C110" s="2422" t="s">
        <v>1678</v>
      </c>
      <c r="D110" s="2421">
        <v>114.26</v>
      </c>
      <c r="E110" s="2421">
        <v>114.86</v>
      </c>
      <c r="F110" s="2421">
        <v>114.56</v>
      </c>
      <c r="G110" s="2421">
        <v>114.21</v>
      </c>
      <c r="H110" s="2421">
        <v>114.81</v>
      </c>
      <c r="I110" s="2420">
        <v>114.50999999999999</v>
      </c>
      <c r="J110" s="2412"/>
      <c r="K110" s="2413"/>
      <c r="L110" s="2412"/>
      <c r="N110" s="2411"/>
    </row>
    <row r="111" spans="2:14" ht="15.75" customHeight="1">
      <c r="B111" s="3410"/>
      <c r="C111" s="2422" t="s">
        <v>240</v>
      </c>
      <c r="D111" s="2421">
        <v>114</v>
      </c>
      <c r="E111" s="2421">
        <v>114.6</v>
      </c>
      <c r="F111" s="2421">
        <v>114.3</v>
      </c>
      <c r="G111" s="2421">
        <v>113.34</v>
      </c>
      <c r="H111" s="2421">
        <v>113.94</v>
      </c>
      <c r="I111" s="2420">
        <v>113.64</v>
      </c>
      <c r="J111" s="2412"/>
      <c r="K111" s="2413"/>
      <c r="L111" s="2412"/>
      <c r="N111" s="2411"/>
    </row>
    <row r="112" spans="2:14" ht="15.75" customHeight="1">
      <c r="B112" s="3410"/>
      <c r="C112" s="2422" t="s">
        <v>241</v>
      </c>
      <c r="D112" s="2421">
        <v>114.56</v>
      </c>
      <c r="E112" s="2421">
        <v>115.16</v>
      </c>
      <c r="F112" s="2421">
        <v>114.86</v>
      </c>
      <c r="G112" s="2421">
        <v>113.48</v>
      </c>
      <c r="H112" s="2421">
        <v>114.08</v>
      </c>
      <c r="I112" s="2420">
        <v>113.78</v>
      </c>
      <c r="J112" s="2412"/>
      <c r="K112" s="2413"/>
      <c r="L112" s="2412"/>
      <c r="N112" s="2411"/>
    </row>
    <row r="113" spans="2:14" ht="15.75" customHeight="1">
      <c r="B113" s="3410"/>
      <c r="C113" s="2422" t="s">
        <v>242</v>
      </c>
      <c r="D113" s="2421">
        <v>113</v>
      </c>
      <c r="E113" s="2421">
        <v>113.6</v>
      </c>
      <c r="F113" s="2421">
        <v>113.3</v>
      </c>
      <c r="G113" s="2421">
        <v>113.99733333333334</v>
      </c>
      <c r="H113" s="2421">
        <v>114.597333333333</v>
      </c>
      <c r="I113" s="2420">
        <v>114.29733333333334</v>
      </c>
      <c r="J113" s="2412"/>
      <c r="K113" s="2413"/>
      <c r="L113" s="2412"/>
      <c r="N113" s="2411"/>
    </row>
    <row r="114" spans="2:14" ht="15.75" customHeight="1">
      <c r="B114" s="3410"/>
      <c r="C114" s="2422" t="s">
        <v>243</v>
      </c>
      <c r="D114" s="2421">
        <v>113.08</v>
      </c>
      <c r="E114" s="2421">
        <v>113.68</v>
      </c>
      <c r="F114" s="2421">
        <v>113.38</v>
      </c>
      <c r="G114" s="2421">
        <v>113.77</v>
      </c>
      <c r="H114" s="2421">
        <v>114.37</v>
      </c>
      <c r="I114" s="2420">
        <v>114.07</v>
      </c>
      <c r="J114" s="2412"/>
      <c r="K114" s="2413"/>
      <c r="L114" s="2412"/>
      <c r="N114" s="2411"/>
    </row>
    <row r="115" spans="2:14" ht="15.75" customHeight="1">
      <c r="B115" s="3410"/>
      <c r="C115" s="2422" t="s">
        <v>244</v>
      </c>
      <c r="D115" s="2421">
        <v>113.76</v>
      </c>
      <c r="E115" s="2421">
        <v>114.36</v>
      </c>
      <c r="F115" s="2421">
        <v>114.06</v>
      </c>
      <c r="G115" s="2421">
        <v>113.68</v>
      </c>
      <c r="H115" s="2421">
        <v>114.28</v>
      </c>
      <c r="I115" s="2420">
        <v>113.98</v>
      </c>
      <c r="J115" s="2412"/>
      <c r="K115" s="2413"/>
      <c r="L115" s="2412"/>
      <c r="N115" s="2411"/>
    </row>
    <row r="116" spans="2:14" ht="15.75" customHeight="1">
      <c r="B116" s="3410"/>
      <c r="C116" s="2422" t="s">
        <v>245</v>
      </c>
      <c r="D116" s="2421">
        <v>118.44</v>
      </c>
      <c r="E116" s="2421">
        <v>119.04</v>
      </c>
      <c r="F116" s="2421">
        <v>118.74000000000001</v>
      </c>
      <c r="G116" s="2421">
        <v>115.51</v>
      </c>
      <c r="H116" s="2421">
        <v>116.11</v>
      </c>
      <c r="I116" s="2420">
        <v>115.81</v>
      </c>
      <c r="J116" s="2412"/>
      <c r="K116" s="2413"/>
      <c r="L116" s="2412"/>
      <c r="N116" s="2411"/>
    </row>
    <row r="117" spans="2:14" ht="15.75" customHeight="1">
      <c r="B117" s="3410"/>
      <c r="C117" s="2422" t="s">
        <v>246</v>
      </c>
      <c r="D117" s="2421">
        <v>121.76</v>
      </c>
      <c r="E117" s="2421">
        <v>122.36</v>
      </c>
      <c r="F117" s="2421">
        <v>122.06</v>
      </c>
      <c r="G117" s="2421">
        <v>120.29</v>
      </c>
      <c r="H117" s="2421">
        <v>120.89</v>
      </c>
      <c r="I117" s="2420">
        <v>120.59</v>
      </c>
      <c r="J117" s="2412"/>
      <c r="K117" s="2413"/>
      <c r="L117" s="2412"/>
      <c r="N117" s="2411"/>
    </row>
    <row r="118" spans="2:14" ht="15.75" customHeight="1">
      <c r="B118" s="3410"/>
      <c r="C118" s="2422" t="s">
        <v>247</v>
      </c>
      <c r="D118" s="2421">
        <v>120.51</v>
      </c>
      <c r="E118" s="2421">
        <v>121.11</v>
      </c>
      <c r="F118" s="2421">
        <v>120.81</v>
      </c>
      <c r="G118" s="2421">
        <v>121.31</v>
      </c>
      <c r="H118" s="2421">
        <v>121.91</v>
      </c>
      <c r="I118" s="2420">
        <v>121.61</v>
      </c>
      <c r="J118" s="2412"/>
      <c r="K118" s="2413"/>
      <c r="L118" s="2412"/>
      <c r="N118" s="2411"/>
    </row>
    <row r="119" spans="2:14" ht="15.75" customHeight="1">
      <c r="B119" s="3410"/>
      <c r="C119" s="2422" t="s">
        <v>248</v>
      </c>
      <c r="D119" s="2421">
        <v>121.05</v>
      </c>
      <c r="E119" s="2421">
        <v>121.65</v>
      </c>
      <c r="F119" s="2421">
        <v>121.35</v>
      </c>
      <c r="G119" s="2421">
        <v>120.7825806451613</v>
      </c>
      <c r="H119" s="2421">
        <v>121.38258064516127</v>
      </c>
      <c r="I119" s="2420">
        <v>121.08258064516129</v>
      </c>
      <c r="J119" s="2412"/>
      <c r="K119" s="2413"/>
      <c r="L119" s="2412"/>
      <c r="N119" s="2411"/>
    </row>
    <row r="120" spans="2:14" ht="15.75" customHeight="1">
      <c r="B120" s="3410"/>
      <c r="C120" s="2419" t="s">
        <v>249</v>
      </c>
      <c r="D120" s="2418">
        <v>120.37</v>
      </c>
      <c r="E120" s="2418">
        <v>120.97</v>
      </c>
      <c r="F120" s="2418">
        <v>120.67</v>
      </c>
      <c r="G120" s="2418">
        <v>120.5</v>
      </c>
      <c r="H120" s="2418">
        <v>121.1</v>
      </c>
      <c r="I120" s="2417">
        <v>120.8</v>
      </c>
      <c r="J120" s="2412"/>
      <c r="K120" s="2413"/>
      <c r="L120" s="2412"/>
      <c r="N120" s="2411"/>
    </row>
    <row r="121" spans="2:14" ht="15.75" customHeight="1" thickBot="1">
      <c r="B121" s="3425"/>
      <c r="C121" s="2428" t="s">
        <v>480</v>
      </c>
      <c r="D121" s="2427">
        <v>116.52833333333335</v>
      </c>
      <c r="E121" s="2427">
        <v>117.12833333333333</v>
      </c>
      <c r="F121" s="2427">
        <v>116.82833333333332</v>
      </c>
      <c r="G121" s="2427">
        <v>116.01082616487453</v>
      </c>
      <c r="H121" s="2427">
        <v>116.61082616487454</v>
      </c>
      <c r="I121" s="2426">
        <v>116.31082616487453</v>
      </c>
      <c r="J121" s="2412"/>
      <c r="K121" s="2413"/>
      <c r="N121" s="2411"/>
    </row>
    <row r="122" spans="2:14" ht="15.75" customHeight="1" thickTop="1">
      <c r="B122" s="3429" t="s">
        <v>398</v>
      </c>
      <c r="C122" s="2425" t="s">
        <v>238</v>
      </c>
      <c r="D122" s="2424">
        <v>119.55</v>
      </c>
      <c r="E122" s="2424">
        <v>120.15</v>
      </c>
      <c r="F122" s="2424">
        <v>119.85</v>
      </c>
      <c r="G122" s="2424">
        <v>119.54</v>
      </c>
      <c r="H122" s="2424">
        <v>120.14</v>
      </c>
      <c r="I122" s="2423">
        <v>119.84</v>
      </c>
      <c r="J122" s="2412"/>
      <c r="K122" s="2413"/>
      <c r="N122" s="2411"/>
    </row>
    <row r="123" spans="2:14" ht="15.75" customHeight="1">
      <c r="B123" s="3430"/>
      <c r="C123" s="2422" t="s">
        <v>1678</v>
      </c>
      <c r="D123" s="2421">
        <v>117.54</v>
      </c>
      <c r="E123" s="2421">
        <v>118.14</v>
      </c>
      <c r="F123" s="2421">
        <v>117.84</v>
      </c>
      <c r="G123" s="2421">
        <v>117.89</v>
      </c>
      <c r="H123" s="2421">
        <v>118.49</v>
      </c>
      <c r="I123" s="2420">
        <v>118.19</v>
      </c>
      <c r="J123" s="2412"/>
      <c r="K123" s="2413"/>
      <c r="N123" s="2411"/>
    </row>
    <row r="124" spans="2:14" ht="15.75" customHeight="1">
      <c r="B124" s="3430"/>
      <c r="C124" s="2422" t="s">
        <v>240</v>
      </c>
      <c r="D124" s="2421">
        <v>117.12</v>
      </c>
      <c r="E124" s="2421">
        <v>117.72</v>
      </c>
      <c r="F124" s="2421">
        <v>117.42</v>
      </c>
      <c r="G124" s="2421">
        <v>117.19</v>
      </c>
      <c r="H124" s="2421">
        <v>117.79</v>
      </c>
      <c r="I124" s="2420">
        <v>117.49000000000001</v>
      </c>
      <c r="J124" s="2412"/>
      <c r="K124" s="2413"/>
      <c r="N124" s="2411"/>
    </row>
    <row r="125" spans="2:14" ht="15.75" customHeight="1">
      <c r="B125" s="3430"/>
      <c r="C125" s="2422" t="s">
        <v>241</v>
      </c>
      <c r="D125" s="2421">
        <v>119.07</v>
      </c>
      <c r="E125" s="2421">
        <v>119.67</v>
      </c>
      <c r="F125" s="2421">
        <v>119.37</v>
      </c>
      <c r="G125" s="2421">
        <v>118.096</v>
      </c>
      <c r="H125" s="2421">
        <v>118.69600000000001</v>
      </c>
      <c r="I125" s="2420">
        <v>118.39600000000002</v>
      </c>
      <c r="J125" s="2412"/>
      <c r="K125" s="2413"/>
      <c r="N125" s="2411"/>
    </row>
    <row r="126" spans="2:14" ht="15.75" customHeight="1">
      <c r="B126" s="3430"/>
      <c r="C126" s="2422" t="s">
        <v>242</v>
      </c>
      <c r="D126" s="2421">
        <v>117.53</v>
      </c>
      <c r="E126" s="2421">
        <v>118.13</v>
      </c>
      <c r="F126" s="2421">
        <v>117.83</v>
      </c>
      <c r="G126" s="2421">
        <v>117.98366666666672</v>
      </c>
      <c r="H126" s="2421">
        <v>118.58366666666669</v>
      </c>
      <c r="I126" s="2420">
        <v>118.2836666666667</v>
      </c>
      <c r="J126" s="2412"/>
      <c r="K126" s="2413"/>
      <c r="N126" s="2411"/>
    </row>
    <row r="127" spans="2:14" ht="15.75" customHeight="1">
      <c r="B127" s="3430"/>
      <c r="C127" s="2422" t="s">
        <v>243</v>
      </c>
      <c r="D127" s="2421">
        <v>116.92</v>
      </c>
      <c r="E127" s="2421">
        <v>117.52</v>
      </c>
      <c r="F127" s="2421">
        <v>117.22</v>
      </c>
      <c r="G127" s="2421">
        <v>117.15241379310345</v>
      </c>
      <c r="H127" s="2421">
        <v>117.75241379310346</v>
      </c>
      <c r="I127" s="2420">
        <v>117.45241379310346</v>
      </c>
      <c r="J127" s="2412"/>
      <c r="K127" s="2413"/>
      <c r="N127" s="2411"/>
    </row>
    <row r="128" spans="2:14" ht="15.75" customHeight="1">
      <c r="B128" s="3430"/>
      <c r="C128" s="2422" t="s">
        <v>244</v>
      </c>
      <c r="D128" s="2421">
        <v>116.27</v>
      </c>
      <c r="E128" s="2421">
        <v>116.87</v>
      </c>
      <c r="F128" s="2421">
        <v>116.57</v>
      </c>
      <c r="G128" s="2421">
        <v>116.48866666666666</v>
      </c>
      <c r="H128" s="2421">
        <v>117.08866666666667</v>
      </c>
      <c r="I128" s="2420">
        <v>116.78866666666667</v>
      </c>
      <c r="J128" s="2412"/>
      <c r="K128" s="2413"/>
      <c r="N128" s="2411"/>
    </row>
    <row r="129" spans="2:14" ht="15.75" customHeight="1">
      <c r="B129" s="3430"/>
      <c r="C129" s="2422" t="s">
        <v>245</v>
      </c>
      <c r="D129" s="2421">
        <v>116.16</v>
      </c>
      <c r="E129" s="2421">
        <v>116.76</v>
      </c>
      <c r="F129" s="2421">
        <v>116.46000000000001</v>
      </c>
      <c r="G129" s="2421">
        <v>116.30275862068964</v>
      </c>
      <c r="H129" s="2421">
        <v>116.90275862068965</v>
      </c>
      <c r="I129" s="2420">
        <v>116.60275862068966</v>
      </c>
      <c r="J129" s="2412"/>
      <c r="K129" s="2413"/>
      <c r="N129" s="2411"/>
    </row>
    <row r="130" spans="2:14" ht="15.75" customHeight="1">
      <c r="B130" s="3430"/>
      <c r="C130" s="2422" t="s">
        <v>246</v>
      </c>
      <c r="D130" s="2421">
        <v>119.8</v>
      </c>
      <c r="E130" s="2421">
        <v>120.4</v>
      </c>
      <c r="F130" s="2421">
        <v>120.1</v>
      </c>
      <c r="G130" s="2421">
        <v>116.73</v>
      </c>
      <c r="H130" s="2421">
        <v>117.33</v>
      </c>
      <c r="I130" s="2420">
        <v>117.03</v>
      </c>
      <c r="J130" s="2412"/>
      <c r="K130" s="2413"/>
      <c r="N130" s="2411"/>
    </row>
    <row r="131" spans="2:14" ht="15.75" customHeight="1">
      <c r="B131" s="3430"/>
      <c r="C131" s="2422" t="s">
        <v>247</v>
      </c>
      <c r="D131" s="2421">
        <v>117.18</v>
      </c>
      <c r="E131" s="2421">
        <v>117.78</v>
      </c>
      <c r="F131" s="2421">
        <v>117.48</v>
      </c>
      <c r="G131" s="2421">
        <v>118.52612903225808</v>
      </c>
      <c r="H131" s="2421">
        <v>119.12612903225806</v>
      </c>
      <c r="I131" s="2420">
        <v>118.82612903225808</v>
      </c>
      <c r="J131" s="2412"/>
      <c r="K131" s="2413"/>
      <c r="N131" s="2411"/>
    </row>
    <row r="132" spans="2:14" ht="15.75" customHeight="1">
      <c r="B132" s="3430"/>
      <c r="C132" s="2422" t="s">
        <v>248</v>
      </c>
      <c r="D132" s="2421">
        <v>116.62</v>
      </c>
      <c r="E132" s="2421">
        <v>117.22</v>
      </c>
      <c r="F132" s="2421">
        <v>116.92</v>
      </c>
      <c r="G132" s="2421">
        <v>116.38774193548386</v>
      </c>
      <c r="H132" s="2421">
        <v>116.98774193548387</v>
      </c>
      <c r="I132" s="2420">
        <v>116.68774193548387</v>
      </c>
      <c r="J132" s="2412"/>
      <c r="K132" s="2413"/>
      <c r="N132" s="2411"/>
    </row>
    <row r="133" spans="2:14" ht="15.75" customHeight="1">
      <c r="B133" s="3430"/>
      <c r="C133" s="2419" t="s">
        <v>249</v>
      </c>
      <c r="D133" s="2418">
        <v>119.04</v>
      </c>
      <c r="E133" s="2418">
        <v>119.64</v>
      </c>
      <c r="F133" s="2418">
        <v>119.34</v>
      </c>
      <c r="G133" s="2418">
        <v>118.53645161290299</v>
      </c>
      <c r="H133" s="2418">
        <v>119.13645161290324</v>
      </c>
      <c r="I133" s="2417">
        <v>118.83645161290325</v>
      </c>
      <c r="J133" s="2412"/>
      <c r="K133" s="2413"/>
      <c r="N133" s="2411"/>
    </row>
    <row r="134" spans="2:14" ht="15.75" customHeight="1" thickBot="1">
      <c r="B134" s="3431"/>
      <c r="C134" s="2416" t="s">
        <v>480</v>
      </c>
      <c r="D134" s="2415">
        <v>117.73333333333335</v>
      </c>
      <c r="E134" s="2415">
        <v>118.33333333333333</v>
      </c>
      <c r="F134" s="2415">
        <v>118.03333333333335</v>
      </c>
      <c r="G134" s="2415">
        <v>117.56827601656163</v>
      </c>
      <c r="H134" s="2415">
        <v>118.16827601656162</v>
      </c>
      <c r="I134" s="2414">
        <v>117.86827601656161</v>
      </c>
      <c r="J134" s="2412"/>
      <c r="K134" s="2413"/>
      <c r="L134" s="2412"/>
      <c r="M134" s="2412"/>
      <c r="N134" s="2411"/>
    </row>
    <row r="135" spans="2:14" ht="15.75" customHeight="1" thickTop="1">
      <c r="B135" s="3426" t="s">
        <v>1982</v>
      </c>
      <c r="C135" s="3231"/>
      <c r="D135" s="3231"/>
      <c r="E135" s="3231"/>
      <c r="F135" s="3231"/>
      <c r="G135" s="3231"/>
      <c r="H135" s="2410"/>
      <c r="I135" s="2410"/>
      <c r="J135" s="2409"/>
      <c r="K135" s="2409"/>
    </row>
    <row r="136" spans="2:14" ht="15.75" customHeight="1">
      <c r="B136" s="3413" t="s">
        <v>1981</v>
      </c>
      <c r="C136" s="3413"/>
      <c r="D136" s="3413"/>
      <c r="E136" s="3413"/>
      <c r="F136" s="3413"/>
      <c r="G136" s="3413"/>
      <c r="H136" s="3413"/>
      <c r="I136" s="3413"/>
      <c r="J136" s="3413"/>
      <c r="K136" s="3413"/>
    </row>
    <row r="137" spans="2:14" ht="15.75" customHeight="1">
      <c r="B137" s="3413" t="s">
        <v>139</v>
      </c>
      <c r="C137" s="3413"/>
      <c r="D137" s="3413"/>
      <c r="E137" s="3413"/>
      <c r="F137" s="3413"/>
      <c r="G137" s="3413"/>
      <c r="H137" s="3413"/>
      <c r="I137" s="3413"/>
      <c r="J137" s="3413"/>
      <c r="K137" s="3413"/>
    </row>
    <row r="138" spans="2:14" ht="15.75" customHeight="1" thickBot="1">
      <c r="B138" s="2400"/>
      <c r="C138" s="2400"/>
      <c r="D138" s="2400"/>
      <c r="E138" s="2400"/>
      <c r="F138" s="2400"/>
      <c r="G138" s="2400"/>
      <c r="H138" s="2400"/>
      <c r="I138" s="2400"/>
      <c r="J138" s="2400"/>
      <c r="K138" s="2400"/>
    </row>
    <row r="139" spans="2:14" ht="15.75" customHeight="1" thickTop="1">
      <c r="B139" s="3436" t="s">
        <v>3</v>
      </c>
      <c r="C139" s="3437"/>
      <c r="D139" s="3442" t="s">
        <v>1011</v>
      </c>
      <c r="E139" s="3443"/>
      <c r="F139" s="3444"/>
      <c r="G139" s="3453" t="s">
        <v>545</v>
      </c>
      <c r="H139" s="3454"/>
      <c r="I139" s="3237"/>
      <c r="J139" s="2400"/>
      <c r="K139" s="2400"/>
    </row>
    <row r="140" spans="2:14" ht="15.75" customHeight="1">
      <c r="B140" s="3438"/>
      <c r="C140" s="3439"/>
      <c r="D140" s="3445"/>
      <c r="E140" s="3446"/>
      <c r="F140" s="3447"/>
      <c r="G140" s="3448" t="s">
        <v>1980</v>
      </c>
      <c r="H140" s="3449"/>
      <c r="I140" s="3450"/>
      <c r="J140" s="2400"/>
      <c r="K140" s="2400"/>
    </row>
    <row r="141" spans="2:14" ht="15.75" customHeight="1">
      <c r="B141" s="3440"/>
      <c r="C141" s="3441"/>
      <c r="D141" s="2408">
        <v>2019</v>
      </c>
      <c r="E141" s="2408">
        <v>2020</v>
      </c>
      <c r="F141" s="2408">
        <v>2021</v>
      </c>
      <c r="G141" s="2408">
        <v>2019</v>
      </c>
      <c r="H141" s="2407">
        <v>2020</v>
      </c>
      <c r="I141" s="2406">
        <v>2021</v>
      </c>
      <c r="J141" s="2400"/>
      <c r="K141" s="2400"/>
    </row>
    <row r="142" spans="2:14" ht="15.75" customHeight="1">
      <c r="B142" s="3434" t="s">
        <v>1979</v>
      </c>
      <c r="C142" s="3435"/>
      <c r="D142" s="2405">
        <v>65.87</v>
      </c>
      <c r="E142" s="2405">
        <v>43.96</v>
      </c>
      <c r="F142" s="2404">
        <v>74.53</v>
      </c>
      <c r="G142" s="2403">
        <v>-7.2645361115021672</v>
      </c>
      <c r="H142" s="2402">
        <v>-33.262486716259303</v>
      </c>
      <c r="I142" s="2401">
        <v>69.540491355777988</v>
      </c>
      <c r="J142" s="2400"/>
      <c r="K142" s="2400"/>
    </row>
    <row r="143" spans="2:14" ht="15.75" customHeight="1" thickBot="1">
      <c r="B143" s="3451" t="s">
        <v>1978</v>
      </c>
      <c r="C143" s="3452"/>
      <c r="D143" s="2399">
        <v>1409.85</v>
      </c>
      <c r="E143" s="2399">
        <v>1804.6</v>
      </c>
      <c r="F143" s="2398">
        <v>1823.75</v>
      </c>
      <c r="G143" s="2397">
        <v>13.596809282088458</v>
      </c>
      <c r="H143" s="2396">
        <v>27.999432563747931</v>
      </c>
      <c r="I143" s="2395">
        <v>1.0611769921312231</v>
      </c>
      <c r="J143" s="2065"/>
      <c r="K143" s="2065"/>
    </row>
    <row r="144" spans="2:14" ht="15.75" customHeight="1" thickTop="1">
      <c r="B144" s="3432" t="s">
        <v>1977</v>
      </c>
      <c r="C144" s="3433"/>
      <c r="D144" s="3433"/>
      <c r="E144" s="3433"/>
      <c r="F144" s="3433"/>
      <c r="G144" s="2065"/>
      <c r="H144" s="2065"/>
      <c r="I144" s="2065"/>
      <c r="J144" s="2065"/>
      <c r="K144" s="2065"/>
    </row>
    <row r="145" spans="2:11" ht="15.75" customHeight="1">
      <c r="B145" s="3427" t="s">
        <v>1976</v>
      </c>
      <c r="C145" s="3231"/>
      <c r="D145" s="3231"/>
      <c r="E145" s="3231"/>
      <c r="F145" s="3231"/>
      <c r="G145" s="3231"/>
      <c r="H145" s="2065" t="s">
        <v>1975</v>
      </c>
      <c r="I145" s="2393"/>
      <c r="J145" s="2393"/>
      <c r="K145" s="2394"/>
    </row>
    <row r="146" spans="2:11" ht="15.75" customHeight="1">
      <c r="B146" s="3427" t="s">
        <v>1974</v>
      </c>
      <c r="C146" s="3427"/>
      <c r="D146" s="3427"/>
      <c r="E146" s="3427"/>
      <c r="F146" s="3427"/>
      <c r="G146" s="3427"/>
      <c r="H146" s="3427"/>
      <c r="I146" s="3427"/>
      <c r="J146" s="3427"/>
      <c r="K146" s="3427"/>
    </row>
    <row r="147" spans="2:11" ht="15.75" customHeight="1">
      <c r="B147" s="3428" t="s">
        <v>1973</v>
      </c>
      <c r="C147" s="3231"/>
      <c r="D147" s="3231"/>
      <c r="E147" s="3231"/>
      <c r="F147" s="3231"/>
      <c r="G147" s="2065"/>
      <c r="H147" s="2065"/>
      <c r="I147" s="2393"/>
      <c r="J147" s="2393"/>
      <c r="K147" s="2065"/>
    </row>
    <row r="148" spans="2:11" ht="15.75" customHeight="1"/>
    <row r="149" spans="2:11" ht="15.75" customHeight="1"/>
    <row r="150" spans="2:11" ht="15.75" customHeight="1"/>
    <row r="151" spans="2:11" ht="15.75" customHeight="1"/>
    <row r="152" spans="2:11" ht="15.75" customHeight="1"/>
    <row r="153" spans="2:11" ht="15.75" customHeight="1"/>
    <row r="154" spans="2:11" ht="15.75" customHeight="1"/>
    <row r="155" spans="2:11" ht="15.75" customHeight="1"/>
    <row r="156" spans="2:11" ht="15.75" customHeight="1"/>
    <row r="157" spans="2:11" ht="15.75" customHeight="1"/>
    <row r="158" spans="2:11" ht="15.75" customHeight="1"/>
    <row r="159" spans="2:11" ht="15.75" customHeight="1"/>
    <row r="160" spans="2:11"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sheetData>
  <mergeCells count="29">
    <mergeCell ref="B146:K146"/>
    <mergeCell ref="B147:F147"/>
    <mergeCell ref="B137:K137"/>
    <mergeCell ref="B109:B121"/>
    <mergeCell ref="B122:B134"/>
    <mergeCell ref="B144:F144"/>
    <mergeCell ref="B145:G145"/>
    <mergeCell ref="B142:C142"/>
    <mergeCell ref="B139:C141"/>
    <mergeCell ref="D139:F140"/>
    <mergeCell ref="B136:K136"/>
    <mergeCell ref="G140:I140"/>
    <mergeCell ref="B143:C143"/>
    <mergeCell ref="G139:I139"/>
    <mergeCell ref="B44:B56"/>
    <mergeCell ref="B70:B82"/>
    <mergeCell ref="B83:B95"/>
    <mergeCell ref="B96:B108"/>
    <mergeCell ref="B135:G135"/>
    <mergeCell ref="B57:B69"/>
    <mergeCell ref="B5:B17"/>
    <mergeCell ref="B18:B30"/>
    <mergeCell ref="B31:B43"/>
    <mergeCell ref="B1:I1"/>
    <mergeCell ref="B2:I2"/>
    <mergeCell ref="B3:B4"/>
    <mergeCell ref="C3:C4"/>
    <mergeCell ref="D3:F3"/>
    <mergeCell ref="G3:I3"/>
  </mergeCells>
  <hyperlinks>
    <hyperlink ref="B147" r:id="rId1"/>
  </hyperlinks>
  <pageMargins left="0.7" right="0.7" top="0.43" bottom="0.75" header="0" footer="0"/>
  <pageSetup paperSize="9" scale="60"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255"/>
  <sheetViews>
    <sheetView showGridLines="0" zoomScale="85" zoomScaleNormal="85" workbookViewId="0">
      <selection activeCell="L29" sqref="L29"/>
    </sheetView>
  </sheetViews>
  <sheetFormatPr defaultColWidth="9.140625" defaultRowHeight="18.75" outlineLevelRow="1"/>
  <cols>
    <col min="1" max="2" width="9.140625" style="75"/>
    <col min="3" max="3" width="12.7109375" style="75" customWidth="1"/>
    <col min="4" max="4" width="60.7109375" style="75" bestFit="1" customWidth="1"/>
    <col min="5" max="5" width="17.85546875" style="130" customWidth="1"/>
    <col min="6" max="6" width="16.7109375" style="130" bestFit="1" customWidth="1"/>
    <col min="7" max="7" width="15.28515625" style="75" bestFit="1" customWidth="1"/>
    <col min="8" max="8" width="15" style="131" bestFit="1" customWidth="1"/>
    <col min="9" max="9" width="13.5703125" style="75" customWidth="1"/>
    <col min="10" max="10" width="13.28515625" style="75" customWidth="1"/>
    <col min="11" max="11" width="18" style="75" customWidth="1"/>
    <col min="12" max="12" width="53.5703125" style="75" customWidth="1"/>
    <col min="13" max="13" width="11" style="75" bestFit="1" customWidth="1"/>
    <col min="14" max="14" width="17.140625" style="75" customWidth="1"/>
    <col min="15" max="15" width="10.5703125" style="75" bestFit="1" customWidth="1"/>
    <col min="16" max="16384" width="9.140625" style="75"/>
  </cols>
  <sheetData>
    <row r="1" spans="3:12">
      <c r="C1" s="3459" t="s">
        <v>61</v>
      </c>
      <c r="D1" s="3459"/>
      <c r="E1" s="3459"/>
      <c r="F1" s="3459"/>
      <c r="G1" s="3459"/>
      <c r="H1" s="341"/>
    </row>
    <row r="2" spans="3:12">
      <c r="C2" s="3459" t="s">
        <v>0</v>
      </c>
      <c r="D2" s="3459"/>
      <c r="E2" s="3459"/>
      <c r="F2" s="3459"/>
      <c r="G2" s="3459"/>
      <c r="H2" s="329"/>
    </row>
    <row r="3" spans="3:12">
      <c r="C3" s="3459" t="s">
        <v>1</v>
      </c>
      <c r="D3" s="3459"/>
      <c r="E3" s="3459"/>
      <c r="F3" s="3459"/>
      <c r="G3" s="3459"/>
      <c r="H3" s="329"/>
      <c r="I3" s="76"/>
      <c r="J3" s="76"/>
    </row>
    <row r="4" spans="3:12" ht="19.5" thickBot="1">
      <c r="C4" s="305"/>
      <c r="D4" s="305"/>
      <c r="E4" s="305"/>
      <c r="F4" s="305"/>
      <c r="G4" s="363" t="s">
        <v>252</v>
      </c>
      <c r="H4" s="305"/>
      <c r="I4" s="76"/>
      <c r="J4" s="76"/>
    </row>
    <row r="5" spans="3:12" ht="19.5" thickTop="1">
      <c r="C5" s="3460" t="s">
        <v>90</v>
      </c>
      <c r="D5" s="3462" t="s">
        <v>3</v>
      </c>
      <c r="E5" s="3464" t="s">
        <v>4</v>
      </c>
      <c r="F5" s="3465"/>
      <c r="G5" s="3466"/>
      <c r="H5" s="306"/>
      <c r="I5" s="77"/>
    </row>
    <row r="6" spans="3:12">
      <c r="C6" s="3461"/>
      <c r="D6" s="3463"/>
      <c r="E6" s="328" t="s">
        <v>618</v>
      </c>
      <c r="F6" s="328" t="s">
        <v>85</v>
      </c>
      <c r="G6" s="197" t="s">
        <v>398</v>
      </c>
      <c r="H6" s="75"/>
    </row>
    <row r="7" spans="3:12">
      <c r="C7" s="78">
        <v>1</v>
      </c>
      <c r="D7" s="79" t="s">
        <v>6</v>
      </c>
      <c r="E7" s="80">
        <v>1067289.5</v>
      </c>
      <c r="F7" s="80">
        <v>1038026.2</v>
      </c>
      <c r="G7" s="81">
        <v>1160259</v>
      </c>
      <c r="H7" s="82"/>
      <c r="I7" s="321"/>
      <c r="J7" s="320"/>
      <c r="K7" s="320"/>
      <c r="L7" s="83"/>
    </row>
    <row r="8" spans="3:12">
      <c r="C8" s="84"/>
      <c r="D8" s="85" t="s">
        <v>7</v>
      </c>
      <c r="E8" s="86">
        <v>712043.1</v>
      </c>
      <c r="F8" s="327">
        <v>0</v>
      </c>
      <c r="G8" s="325">
        <v>0</v>
      </c>
      <c r="H8" s="82"/>
      <c r="I8" s="82"/>
      <c r="J8" s="83"/>
      <c r="L8" s="83"/>
    </row>
    <row r="9" spans="3:12" hidden="1" outlineLevel="1">
      <c r="C9" s="87"/>
      <c r="D9" s="88" t="s">
        <v>8</v>
      </c>
      <c r="E9" s="89">
        <v>671045.4</v>
      </c>
      <c r="F9" s="324">
        <v>0</v>
      </c>
      <c r="G9" s="322">
        <v>0</v>
      </c>
      <c r="H9" s="82"/>
      <c r="I9" s="82"/>
      <c r="J9" s="83"/>
      <c r="L9" s="83"/>
    </row>
    <row r="10" spans="3:12" hidden="1" outlineLevel="1">
      <c r="C10" s="87"/>
      <c r="D10" s="88" t="s">
        <v>9</v>
      </c>
      <c r="E10" s="89">
        <v>31821.1</v>
      </c>
      <c r="F10" s="324">
        <v>0</v>
      </c>
      <c r="G10" s="322">
        <v>0</v>
      </c>
      <c r="H10" s="82"/>
      <c r="I10" s="82"/>
      <c r="J10" s="83"/>
      <c r="L10" s="83"/>
    </row>
    <row r="11" spans="3:12" hidden="1" outlineLevel="1">
      <c r="C11" s="87"/>
      <c r="D11" s="88" t="s">
        <v>10</v>
      </c>
      <c r="E11" s="89">
        <v>9176.5999999999985</v>
      </c>
      <c r="F11" s="324">
        <v>0</v>
      </c>
      <c r="G11" s="322">
        <v>0</v>
      </c>
      <c r="H11" s="82"/>
      <c r="I11" s="82"/>
      <c r="J11" s="83"/>
      <c r="L11" s="83"/>
    </row>
    <row r="12" spans="3:12" collapsed="1">
      <c r="C12" s="84"/>
      <c r="D12" s="85" t="s">
        <v>11</v>
      </c>
      <c r="E12" s="86">
        <v>232308.5</v>
      </c>
      <c r="F12" s="326">
        <v>0</v>
      </c>
      <c r="G12" s="325">
        <v>0</v>
      </c>
      <c r="H12" s="82"/>
      <c r="I12" s="82"/>
      <c r="J12" s="83"/>
      <c r="L12" s="83"/>
    </row>
    <row r="13" spans="3:12" hidden="1" outlineLevel="1">
      <c r="C13" s="87"/>
      <c r="D13" s="88" t="s">
        <v>8</v>
      </c>
      <c r="E13" s="89">
        <v>172113.7</v>
      </c>
      <c r="F13" s="324">
        <v>0</v>
      </c>
      <c r="G13" s="322">
        <v>0</v>
      </c>
      <c r="H13" s="82"/>
      <c r="I13" s="82"/>
      <c r="J13" s="83"/>
      <c r="L13" s="83"/>
    </row>
    <row r="14" spans="3:12" hidden="1" outlineLevel="1">
      <c r="C14" s="87"/>
      <c r="D14" s="88" t="s">
        <v>9</v>
      </c>
      <c r="E14" s="89">
        <v>54702.8</v>
      </c>
      <c r="F14" s="324">
        <v>0</v>
      </c>
      <c r="G14" s="322">
        <v>0</v>
      </c>
      <c r="H14" s="82"/>
      <c r="I14" s="82"/>
      <c r="J14" s="83"/>
      <c r="L14" s="83"/>
    </row>
    <row r="15" spans="3:12" hidden="1" outlineLevel="1">
      <c r="C15" s="87"/>
      <c r="D15" s="88" t="s">
        <v>10</v>
      </c>
      <c r="E15" s="89">
        <v>5492</v>
      </c>
      <c r="F15" s="324">
        <v>0</v>
      </c>
      <c r="G15" s="322">
        <v>0</v>
      </c>
      <c r="H15" s="82"/>
      <c r="I15" s="82"/>
      <c r="J15" s="83"/>
      <c r="L15" s="83"/>
    </row>
    <row r="16" spans="3:12" collapsed="1">
      <c r="C16" s="84"/>
      <c r="D16" s="85" t="s">
        <v>12</v>
      </c>
      <c r="E16" s="86">
        <v>122937.9</v>
      </c>
      <c r="F16" s="326">
        <v>0</v>
      </c>
      <c r="G16" s="325">
        <v>0</v>
      </c>
      <c r="H16" s="82"/>
      <c r="I16" s="82"/>
      <c r="J16" s="83"/>
      <c r="L16" s="83"/>
    </row>
    <row r="17" spans="1:12" hidden="1" outlineLevel="1">
      <c r="A17" s="342"/>
      <c r="C17" s="87"/>
      <c r="D17" s="88" t="s">
        <v>8</v>
      </c>
      <c r="E17" s="89">
        <v>122937.9</v>
      </c>
      <c r="F17" s="324">
        <v>0</v>
      </c>
      <c r="G17" s="322">
        <v>0</v>
      </c>
      <c r="H17" s="82"/>
      <c r="I17" s="82"/>
      <c r="J17" s="83"/>
      <c r="L17" s="83"/>
    </row>
    <row r="18" spans="1:12" hidden="1" outlineLevel="1">
      <c r="C18" s="87"/>
      <c r="D18" s="88" t="s">
        <v>9</v>
      </c>
      <c r="E18" s="89">
        <v>0</v>
      </c>
      <c r="F18" s="324">
        <v>0</v>
      </c>
      <c r="G18" s="322">
        <v>0</v>
      </c>
      <c r="H18" s="82"/>
      <c r="I18" s="82"/>
      <c r="J18" s="83"/>
      <c r="L18" s="83"/>
    </row>
    <row r="19" spans="1:12" hidden="1" outlineLevel="1">
      <c r="C19" s="87"/>
      <c r="D19" s="88" t="s">
        <v>10</v>
      </c>
      <c r="E19" s="89">
        <v>0</v>
      </c>
      <c r="F19" s="323">
        <v>0</v>
      </c>
      <c r="G19" s="322">
        <v>0</v>
      </c>
      <c r="H19" s="82"/>
      <c r="I19" s="82"/>
      <c r="J19" s="83"/>
      <c r="L19" s="83"/>
    </row>
    <row r="20" spans="1:12" collapsed="1">
      <c r="C20" s="78">
        <v>2</v>
      </c>
      <c r="D20" s="79" t="s">
        <v>91</v>
      </c>
      <c r="E20" s="90">
        <v>886784.8</v>
      </c>
      <c r="F20" s="90">
        <v>770576.5</v>
      </c>
      <c r="G20" s="81">
        <v>892294</v>
      </c>
      <c r="H20" s="82"/>
      <c r="I20" s="82"/>
      <c r="J20" s="83"/>
      <c r="L20" s="83"/>
    </row>
    <row r="21" spans="1:12">
      <c r="C21" s="87"/>
      <c r="D21" s="91" t="s">
        <v>92</v>
      </c>
      <c r="E21" s="92">
        <v>886784.8</v>
      </c>
      <c r="F21" s="89">
        <v>723001</v>
      </c>
      <c r="G21" s="93">
        <v>851873.8</v>
      </c>
      <c r="H21" s="82"/>
      <c r="I21" s="82"/>
      <c r="J21" s="83"/>
      <c r="L21" s="83"/>
    </row>
    <row r="22" spans="1:12">
      <c r="C22" s="87"/>
      <c r="D22" s="94" t="s">
        <v>93</v>
      </c>
      <c r="E22" s="92">
        <v>871781.8</v>
      </c>
      <c r="F22" s="92">
        <v>793784.3</v>
      </c>
      <c r="G22" s="102">
        <v>938322.3</v>
      </c>
      <c r="H22" s="82"/>
      <c r="I22" s="321"/>
      <c r="J22" s="320"/>
      <c r="K22" s="320"/>
      <c r="L22" s="83"/>
    </row>
    <row r="23" spans="1:12">
      <c r="C23" s="87"/>
      <c r="D23" s="181" t="s">
        <v>94</v>
      </c>
      <c r="E23" s="182" t="s">
        <v>95</v>
      </c>
      <c r="F23" s="182">
        <v>704431.3</v>
      </c>
      <c r="G23" s="318">
        <v>827011.9</v>
      </c>
      <c r="H23" s="82"/>
      <c r="I23" s="82"/>
      <c r="J23" s="83"/>
      <c r="L23" s="83"/>
    </row>
    <row r="24" spans="1:12">
      <c r="C24" s="87"/>
      <c r="D24" s="181" t="s">
        <v>96</v>
      </c>
      <c r="E24" s="182" t="s">
        <v>95</v>
      </c>
      <c r="F24" s="319">
        <v>89353</v>
      </c>
      <c r="G24" s="318">
        <v>111310.39999999999</v>
      </c>
      <c r="H24" s="82"/>
      <c r="I24" s="82"/>
      <c r="J24" s="83"/>
      <c r="L24" s="83"/>
    </row>
    <row r="25" spans="1:12">
      <c r="C25" s="87"/>
      <c r="D25" s="94" t="s">
        <v>97</v>
      </c>
      <c r="E25" s="92">
        <v>15003.000000000005</v>
      </c>
      <c r="F25" s="92">
        <v>18569.700000000004</v>
      </c>
      <c r="G25" s="93">
        <v>24861.899999999998</v>
      </c>
      <c r="H25" s="82"/>
      <c r="I25" s="82"/>
      <c r="J25" s="83"/>
      <c r="L25" s="83"/>
    </row>
    <row r="26" spans="1:12">
      <c r="C26" s="95"/>
      <c r="D26" s="96" t="s">
        <v>404</v>
      </c>
      <c r="E26" s="92">
        <v>0</v>
      </c>
      <c r="F26" s="92">
        <v>47575.5</v>
      </c>
      <c r="G26" s="93">
        <v>40420.199999999997</v>
      </c>
      <c r="H26" s="82"/>
      <c r="I26" s="82"/>
      <c r="J26" s="83"/>
      <c r="L26" s="83"/>
    </row>
    <row r="27" spans="1:12">
      <c r="C27" s="97">
        <v>3</v>
      </c>
      <c r="D27" s="98" t="s">
        <v>98</v>
      </c>
      <c r="E27" s="99">
        <v>-180504.69999999995</v>
      </c>
      <c r="F27" s="99">
        <v>-267449.69999999995</v>
      </c>
      <c r="G27" s="100">
        <v>-267965</v>
      </c>
      <c r="H27" s="82"/>
      <c r="I27" s="82"/>
      <c r="J27" s="83"/>
      <c r="L27" s="83"/>
    </row>
    <row r="28" spans="1:12" s="101" customFormat="1">
      <c r="C28" s="78">
        <v>4</v>
      </c>
      <c r="D28" s="79" t="s">
        <v>13</v>
      </c>
      <c r="E28" s="80">
        <v>170109.5</v>
      </c>
      <c r="F28" s="80">
        <v>333781.2</v>
      </c>
      <c r="G28" s="81">
        <v>322399.90000000002</v>
      </c>
      <c r="H28" s="82"/>
      <c r="I28" s="82"/>
      <c r="J28" s="83"/>
      <c r="K28" s="75"/>
      <c r="L28" s="83"/>
    </row>
    <row r="29" spans="1:12">
      <c r="C29" s="87"/>
      <c r="D29" s="88" t="s">
        <v>14</v>
      </c>
      <c r="E29" s="89">
        <v>95619.4</v>
      </c>
      <c r="F29" s="89">
        <v>193485.5</v>
      </c>
      <c r="G29" s="102">
        <v>222778.8</v>
      </c>
      <c r="H29" s="82"/>
      <c r="I29" s="82"/>
      <c r="J29" s="83"/>
      <c r="K29" s="101"/>
      <c r="L29" s="83"/>
    </row>
    <row r="30" spans="1:12">
      <c r="C30" s="87"/>
      <c r="D30" s="88" t="s">
        <v>15</v>
      </c>
      <c r="E30" s="103">
        <v>96382</v>
      </c>
      <c r="F30" s="103">
        <v>194642.35</v>
      </c>
      <c r="G30" s="104">
        <v>224009.2</v>
      </c>
      <c r="H30" s="82"/>
      <c r="I30" s="82"/>
      <c r="J30" s="83"/>
      <c r="L30" s="83"/>
    </row>
    <row r="31" spans="1:12" outlineLevel="1">
      <c r="C31" s="87"/>
      <c r="D31" s="88" t="s">
        <v>16</v>
      </c>
      <c r="E31" s="89">
        <v>26435</v>
      </c>
      <c r="F31" s="89">
        <v>93000</v>
      </c>
      <c r="G31" s="102">
        <v>90000</v>
      </c>
      <c r="H31" s="82"/>
      <c r="I31" s="83"/>
      <c r="J31" s="83"/>
      <c r="K31" s="105"/>
      <c r="L31" s="83"/>
    </row>
    <row r="32" spans="1:12" outlineLevel="1">
      <c r="C32" s="87"/>
      <c r="D32" s="88" t="s">
        <v>17</v>
      </c>
      <c r="E32" s="89">
        <v>69947</v>
      </c>
      <c r="F32" s="89">
        <v>100000</v>
      </c>
      <c r="G32" s="102">
        <v>130000</v>
      </c>
      <c r="H32" s="82"/>
      <c r="I32" s="82"/>
      <c r="J32" s="83"/>
      <c r="K32" s="106"/>
      <c r="L32" s="83"/>
    </row>
    <row r="33" spans="3:12" outlineLevel="1">
      <c r="C33" s="87"/>
      <c r="D33" s="88" t="s">
        <v>18</v>
      </c>
      <c r="E33" s="89">
        <v>0</v>
      </c>
      <c r="F33" s="89">
        <v>0</v>
      </c>
      <c r="G33" s="102">
        <v>0</v>
      </c>
      <c r="H33" s="82"/>
      <c r="I33" s="82"/>
      <c r="J33" s="83"/>
      <c r="K33" s="107"/>
      <c r="L33" s="83"/>
    </row>
    <row r="34" spans="3:12" outlineLevel="1">
      <c r="C34" s="87"/>
      <c r="D34" s="88" t="s">
        <v>19</v>
      </c>
      <c r="E34" s="89">
        <v>0</v>
      </c>
      <c r="F34" s="89">
        <v>1605.2</v>
      </c>
      <c r="G34" s="102">
        <v>3953.9300000000003</v>
      </c>
      <c r="H34" s="82"/>
      <c r="I34" s="82"/>
      <c r="J34" s="83"/>
      <c r="K34" s="107"/>
      <c r="L34" s="83"/>
    </row>
    <row r="35" spans="3:12" outlineLevel="1">
      <c r="C35" s="87"/>
      <c r="D35" s="88" t="s">
        <v>20</v>
      </c>
      <c r="E35" s="89">
        <v>0</v>
      </c>
      <c r="F35" s="89">
        <v>37.119999999999997</v>
      </c>
      <c r="G35" s="102">
        <v>55.22</v>
      </c>
      <c r="H35" s="82"/>
      <c r="I35" s="82"/>
      <c r="J35" s="83"/>
      <c r="K35" s="107"/>
      <c r="L35" s="83"/>
    </row>
    <row r="36" spans="3:12">
      <c r="C36" s="87"/>
      <c r="D36" s="88" t="s">
        <v>99</v>
      </c>
      <c r="E36" s="89">
        <v>0</v>
      </c>
      <c r="F36" s="89">
        <v>0</v>
      </c>
      <c r="G36" s="102">
        <v>0</v>
      </c>
      <c r="H36" s="82"/>
      <c r="I36" s="82"/>
      <c r="J36" s="83"/>
      <c r="K36" s="107"/>
      <c r="L36" s="83"/>
    </row>
    <row r="37" spans="3:12">
      <c r="C37" s="87"/>
      <c r="D37" s="88" t="s">
        <v>21</v>
      </c>
      <c r="E37" s="89">
        <v>-762.60000000000582</v>
      </c>
      <c r="F37" s="89">
        <v>-1156.8500000000058</v>
      </c>
      <c r="G37" s="102">
        <v>-1230.4000000000233</v>
      </c>
      <c r="H37" s="82"/>
      <c r="I37" s="82"/>
      <c r="J37" s="83"/>
      <c r="L37" s="83"/>
    </row>
    <row r="38" spans="3:12">
      <c r="C38" s="87"/>
      <c r="D38" s="88" t="s">
        <v>22</v>
      </c>
      <c r="E38" s="89">
        <v>3066.1</v>
      </c>
      <c r="F38" s="89">
        <v>1788.2</v>
      </c>
      <c r="G38" s="102">
        <v>3223.5</v>
      </c>
      <c r="H38" s="82"/>
      <c r="I38" s="82"/>
      <c r="J38" s="83"/>
      <c r="L38" s="83"/>
    </row>
    <row r="39" spans="3:12">
      <c r="C39" s="87"/>
      <c r="D39" s="88" t="s">
        <v>23</v>
      </c>
      <c r="E39" s="89">
        <v>71424</v>
      </c>
      <c r="F39" s="89">
        <v>138507.5</v>
      </c>
      <c r="G39" s="102">
        <v>96397.60000000002</v>
      </c>
      <c r="H39" s="82"/>
      <c r="I39" s="82"/>
      <c r="J39" s="83"/>
      <c r="L39" s="83"/>
    </row>
    <row r="40" spans="3:12">
      <c r="C40" s="97">
        <v>5</v>
      </c>
      <c r="D40" s="98" t="s">
        <v>403</v>
      </c>
      <c r="E40" s="99">
        <v>-10395.199999999953</v>
      </c>
      <c r="F40" s="99">
        <v>66331.500000000058</v>
      </c>
      <c r="G40" s="100">
        <v>54434.900000000023</v>
      </c>
      <c r="H40" s="82"/>
      <c r="I40" s="82"/>
      <c r="J40" s="83"/>
      <c r="L40" s="83"/>
    </row>
    <row r="41" spans="3:12">
      <c r="C41" s="108">
        <v>6</v>
      </c>
      <c r="D41" s="109" t="s">
        <v>100</v>
      </c>
      <c r="E41" s="317">
        <v>0</v>
      </c>
      <c r="F41" s="316">
        <v>153871</v>
      </c>
      <c r="G41" s="110">
        <v>188750.3</v>
      </c>
      <c r="H41" s="82"/>
      <c r="I41" s="82"/>
      <c r="J41" s="83"/>
      <c r="L41" s="83"/>
    </row>
    <row r="42" spans="3:12">
      <c r="C42" s="108">
        <v>7</v>
      </c>
      <c r="D42" s="109" t="s">
        <v>101</v>
      </c>
      <c r="E42" s="317">
        <v>0</v>
      </c>
      <c r="F42" s="316">
        <v>148825.79999999999</v>
      </c>
      <c r="G42" s="110">
        <v>159948.30000000002</v>
      </c>
      <c r="H42" s="82"/>
      <c r="I42" s="82"/>
      <c r="J42" s="83"/>
      <c r="L42" s="83"/>
    </row>
    <row r="43" spans="3:12">
      <c r="C43" s="111"/>
      <c r="D43" s="112" t="s">
        <v>102</v>
      </c>
      <c r="E43" s="315">
        <v>0</v>
      </c>
      <c r="F43" s="314">
        <v>109332.4</v>
      </c>
      <c r="G43" s="113">
        <v>118588.5</v>
      </c>
      <c r="H43" s="82"/>
      <c r="I43" s="82"/>
      <c r="J43" s="83"/>
      <c r="L43" s="83"/>
    </row>
    <row r="44" spans="3:12">
      <c r="C44" s="114"/>
      <c r="D44" s="115" t="s">
        <v>103</v>
      </c>
      <c r="E44" s="313">
        <v>0</v>
      </c>
      <c r="F44" s="312">
        <v>39493.399999999994</v>
      </c>
      <c r="G44" s="116">
        <v>41359.799999999996</v>
      </c>
      <c r="H44" s="82"/>
      <c r="I44" s="82"/>
      <c r="J44" s="83"/>
      <c r="L44" s="83"/>
    </row>
    <row r="45" spans="3:12" ht="21.75" customHeight="1">
      <c r="C45" s="97">
        <v>8</v>
      </c>
      <c r="D45" s="98" t="s">
        <v>104</v>
      </c>
      <c r="E45" s="311">
        <v>0</v>
      </c>
      <c r="F45" s="310">
        <v>-5045.2000000000116</v>
      </c>
      <c r="G45" s="100">
        <v>-28801.999999999971</v>
      </c>
      <c r="H45" s="82"/>
      <c r="I45" s="82"/>
      <c r="J45" s="83"/>
      <c r="L45" s="83"/>
    </row>
    <row r="46" spans="3:12" ht="21.75" customHeight="1">
      <c r="C46" s="117">
        <v>9</v>
      </c>
      <c r="D46" s="118" t="s">
        <v>105</v>
      </c>
      <c r="E46" s="92">
        <v>-23811</v>
      </c>
      <c r="F46" s="89">
        <v>16165.6</v>
      </c>
      <c r="G46" s="102">
        <v>15342.399999999998</v>
      </c>
      <c r="H46" s="82"/>
      <c r="I46" s="82"/>
      <c r="J46" s="83"/>
      <c r="L46" s="83"/>
    </row>
    <row r="47" spans="3:12" s="101" customFormat="1">
      <c r="C47" s="119">
        <v>10</v>
      </c>
      <c r="D47" s="120" t="s">
        <v>106</v>
      </c>
      <c r="E47" s="121">
        <v>-17925.099999999995</v>
      </c>
      <c r="F47" s="121">
        <v>-1933.8000000000043</v>
      </c>
      <c r="G47" s="122">
        <v>12550.700000000008</v>
      </c>
      <c r="H47" s="82"/>
      <c r="I47" s="82"/>
      <c r="J47" s="83"/>
      <c r="K47" s="75"/>
      <c r="L47" s="83"/>
    </row>
    <row r="48" spans="3:12" outlineLevel="1">
      <c r="C48" s="87"/>
      <c r="D48" s="88" t="s">
        <v>24</v>
      </c>
      <c r="E48" s="92">
        <v>-42.699999999999989</v>
      </c>
      <c r="F48" s="92">
        <v>-64.5</v>
      </c>
      <c r="G48" s="93">
        <v>-89.1</v>
      </c>
      <c r="H48" s="82"/>
      <c r="I48" s="82"/>
      <c r="J48" s="83"/>
      <c r="K48" s="101"/>
      <c r="L48" s="83"/>
    </row>
    <row r="49" spans="2:15" outlineLevel="1">
      <c r="C49" s="87"/>
      <c r="D49" s="88" t="s">
        <v>25</v>
      </c>
      <c r="E49" s="92">
        <v>-156.69999999999982</v>
      </c>
      <c r="F49" s="92">
        <v>-793.30000000000007</v>
      </c>
      <c r="G49" s="93">
        <v>331.69999999999993</v>
      </c>
      <c r="H49" s="82"/>
      <c r="I49" s="183"/>
      <c r="J49" s="107"/>
      <c r="L49" s="83"/>
    </row>
    <row r="50" spans="2:15" outlineLevel="1">
      <c r="C50" s="87"/>
      <c r="D50" s="88" t="s">
        <v>107</v>
      </c>
      <c r="E50" s="92">
        <v>-28287.1</v>
      </c>
      <c r="F50" s="92">
        <v>0</v>
      </c>
      <c r="G50" s="102">
        <v>0</v>
      </c>
      <c r="H50" s="82"/>
      <c r="I50" s="82"/>
      <c r="J50" s="83"/>
      <c r="L50" s="83"/>
    </row>
    <row r="51" spans="2:15" outlineLevel="1">
      <c r="C51" s="87"/>
      <c r="D51" s="88" t="s">
        <v>108</v>
      </c>
      <c r="E51" s="92">
        <v>10561.400000000005</v>
      </c>
      <c r="F51" s="89">
        <v>-1076.0000000000041</v>
      </c>
      <c r="G51" s="93">
        <v>12308.100000000008</v>
      </c>
      <c r="H51" s="82"/>
      <c r="I51" s="82"/>
      <c r="J51" s="83"/>
      <c r="L51" s="83"/>
    </row>
    <row r="52" spans="2:15" s="101" customFormat="1">
      <c r="C52" s="123">
        <v>11</v>
      </c>
      <c r="D52" s="124" t="s">
        <v>109</v>
      </c>
      <c r="E52" s="80">
        <v>-52131.299999999945</v>
      </c>
      <c r="F52" s="80">
        <v>75518.100000000006</v>
      </c>
      <c r="G52" s="81">
        <v>53526.000000000058</v>
      </c>
      <c r="H52" s="82"/>
      <c r="I52" s="184"/>
      <c r="J52" s="83"/>
      <c r="K52" s="75"/>
      <c r="L52" s="83"/>
    </row>
    <row r="53" spans="2:15" s="101" customFormat="1" ht="20.100000000000001" customHeight="1">
      <c r="C53" s="87"/>
      <c r="D53" s="91" t="s">
        <v>110</v>
      </c>
      <c r="E53" s="309">
        <v>89497.8</v>
      </c>
      <c r="F53" s="89">
        <v>65653.700000000055</v>
      </c>
      <c r="G53" s="2758">
        <v>141171.8000000001</v>
      </c>
      <c r="H53" s="82"/>
      <c r="I53" s="185"/>
      <c r="J53" s="83"/>
      <c r="L53" s="83"/>
    </row>
    <row r="54" spans="2:15" s="101" customFormat="1" ht="20.100000000000001" customHeight="1">
      <c r="C54" s="87"/>
      <c r="D54" s="91" t="s">
        <v>111</v>
      </c>
      <c r="E54" s="308">
        <v>28287.200000000001</v>
      </c>
      <c r="F54" s="92">
        <v>0</v>
      </c>
      <c r="G54" s="93">
        <v>0</v>
      </c>
      <c r="H54" s="82"/>
      <c r="I54" s="184"/>
      <c r="J54" s="83"/>
      <c r="L54" s="83"/>
    </row>
    <row r="55" spans="2:15" s="101" customFormat="1" ht="20.100000000000001" customHeight="1" thickBot="1">
      <c r="C55" s="125">
        <v>12</v>
      </c>
      <c r="D55" s="126" t="s">
        <v>112</v>
      </c>
      <c r="E55" s="307">
        <v>65653.700000000055</v>
      </c>
      <c r="F55" s="127">
        <v>141171.8000000001</v>
      </c>
      <c r="G55" s="128">
        <v>194697.80000000016</v>
      </c>
      <c r="H55" s="82"/>
      <c r="I55" s="82"/>
      <c r="J55" s="83"/>
      <c r="L55" s="83"/>
    </row>
    <row r="56" spans="2:15" s="101" customFormat="1" ht="20.100000000000001" customHeight="1" thickTop="1">
      <c r="B56" s="129" t="s">
        <v>113</v>
      </c>
      <c r="C56" s="3455" t="s">
        <v>114</v>
      </c>
      <c r="D56" s="3455"/>
      <c r="E56" s="186"/>
      <c r="F56" s="186"/>
      <c r="G56" s="186">
        <v>80983.199999999997</v>
      </c>
      <c r="I56" s="82"/>
      <c r="J56" s="82"/>
      <c r="K56" s="83"/>
      <c r="M56" s="83"/>
    </row>
    <row r="57" spans="2:15" s="101" customFormat="1" ht="30" customHeight="1">
      <c r="B57" s="187" t="s">
        <v>115</v>
      </c>
      <c r="C57" s="3456" t="s">
        <v>116</v>
      </c>
      <c r="D57" s="3456"/>
      <c r="E57" s="3456"/>
      <c r="F57" s="3456"/>
      <c r="G57" s="3456"/>
      <c r="H57" s="1639"/>
      <c r="I57" s="82"/>
      <c r="J57" s="82"/>
      <c r="K57" s="83"/>
      <c r="M57" s="83"/>
    </row>
    <row r="58" spans="2:15" s="101" customFormat="1" ht="33" customHeight="1">
      <c r="B58" s="187" t="s">
        <v>117</v>
      </c>
      <c r="C58" s="3457" t="s">
        <v>442</v>
      </c>
      <c r="D58" s="3457"/>
      <c r="E58" s="3457"/>
      <c r="F58" s="3457"/>
      <c r="G58" s="3457"/>
      <c r="H58" s="189"/>
      <c r="I58" s="82"/>
      <c r="J58" s="82"/>
      <c r="K58" s="83"/>
      <c r="M58" s="83"/>
    </row>
    <row r="59" spans="2:15" s="101" customFormat="1" ht="19.5" customHeight="1">
      <c r="B59" s="188" t="s">
        <v>118</v>
      </c>
      <c r="C59" s="3458" t="s">
        <v>119</v>
      </c>
      <c r="D59" s="3458"/>
      <c r="E59" s="3458"/>
      <c r="F59" s="3458"/>
      <c r="G59" s="3458"/>
      <c r="H59" s="1640"/>
      <c r="I59" s="189"/>
      <c r="J59" s="1"/>
      <c r="K59" s="83"/>
      <c r="L59" s="83"/>
      <c r="M59" s="83"/>
      <c r="O59" s="83"/>
    </row>
    <row r="60" spans="2:15">
      <c r="D60" s="1640"/>
      <c r="E60" s="1640"/>
      <c r="F60" s="1640"/>
      <c r="G60" s="1640"/>
      <c r="H60" s="1640"/>
      <c r="I60" s="189"/>
      <c r="J60" s="1"/>
      <c r="K60" s="83"/>
      <c r="L60" s="83"/>
      <c r="M60" s="83"/>
      <c r="O60" s="83"/>
    </row>
    <row r="61" spans="2:15" ht="18.75" customHeight="1">
      <c r="H61" s="130"/>
    </row>
    <row r="62" spans="2:15">
      <c r="H62" s="130"/>
    </row>
    <row r="63" spans="2:15">
      <c r="H63" s="130"/>
    </row>
    <row r="64" spans="2:15">
      <c r="H64" s="130"/>
    </row>
    <row r="65" spans="8:8">
      <c r="H65" s="130"/>
    </row>
    <row r="66" spans="8:8">
      <c r="H66" s="130"/>
    </row>
    <row r="67" spans="8:8">
      <c r="H67" s="130"/>
    </row>
    <row r="68" spans="8:8">
      <c r="H68" s="130"/>
    </row>
    <row r="69" spans="8:8">
      <c r="H69" s="130"/>
    </row>
    <row r="70" spans="8:8">
      <c r="H70" s="130"/>
    </row>
    <row r="71" spans="8:8">
      <c r="H71" s="130"/>
    </row>
    <row r="72" spans="8:8">
      <c r="H72" s="130"/>
    </row>
    <row r="73" spans="8:8">
      <c r="H73" s="130"/>
    </row>
    <row r="74" spans="8:8">
      <c r="H74" s="130"/>
    </row>
    <row r="75" spans="8:8">
      <c r="H75" s="130"/>
    </row>
    <row r="76" spans="8:8">
      <c r="H76" s="130"/>
    </row>
    <row r="77" spans="8:8">
      <c r="H77" s="130"/>
    </row>
    <row r="78" spans="8:8">
      <c r="H78" s="130"/>
    </row>
    <row r="79" spans="8:8">
      <c r="H79" s="130"/>
    </row>
    <row r="80" spans="8:8">
      <c r="H80" s="130"/>
    </row>
    <row r="81" spans="8:8">
      <c r="H81" s="130"/>
    </row>
    <row r="82" spans="8:8">
      <c r="H82" s="130"/>
    </row>
    <row r="83" spans="8:8">
      <c r="H83" s="130"/>
    </row>
    <row r="84" spans="8:8">
      <c r="H84" s="130"/>
    </row>
    <row r="85" spans="8:8">
      <c r="H85" s="130"/>
    </row>
    <row r="86" spans="8:8">
      <c r="H86" s="130"/>
    </row>
    <row r="87" spans="8:8">
      <c r="H87" s="130"/>
    </row>
    <row r="88" spans="8:8">
      <c r="H88" s="130"/>
    </row>
    <row r="89" spans="8:8">
      <c r="H89" s="130"/>
    </row>
    <row r="90" spans="8:8">
      <c r="H90" s="130"/>
    </row>
    <row r="91" spans="8:8">
      <c r="H91" s="130"/>
    </row>
    <row r="92" spans="8:8">
      <c r="H92" s="130"/>
    </row>
    <row r="93" spans="8:8">
      <c r="H93" s="130"/>
    </row>
    <row r="94" spans="8:8">
      <c r="H94" s="130"/>
    </row>
    <row r="95" spans="8:8">
      <c r="H95" s="130"/>
    </row>
    <row r="96" spans="8:8">
      <c r="H96" s="130"/>
    </row>
    <row r="97" spans="8:8">
      <c r="H97" s="130"/>
    </row>
    <row r="98" spans="8:8">
      <c r="H98" s="130"/>
    </row>
    <row r="99" spans="8:8">
      <c r="H99" s="130"/>
    </row>
    <row r="100" spans="8:8">
      <c r="H100" s="130"/>
    </row>
    <row r="101" spans="8:8">
      <c r="H101" s="130"/>
    </row>
    <row r="102" spans="8:8">
      <c r="H102" s="130"/>
    </row>
    <row r="103" spans="8:8">
      <c r="H103" s="130"/>
    </row>
    <row r="104" spans="8:8">
      <c r="H104" s="130"/>
    </row>
    <row r="105" spans="8:8">
      <c r="H105" s="130"/>
    </row>
    <row r="106" spans="8:8">
      <c r="H106" s="130"/>
    </row>
    <row r="107" spans="8:8">
      <c r="H107" s="130"/>
    </row>
    <row r="108" spans="8:8">
      <c r="H108" s="130"/>
    </row>
    <row r="109" spans="8:8">
      <c r="H109" s="130"/>
    </row>
    <row r="110" spans="8:8">
      <c r="H110" s="130"/>
    </row>
    <row r="111" spans="8:8">
      <c r="H111" s="130"/>
    </row>
    <row r="112" spans="8:8">
      <c r="H112" s="130"/>
    </row>
    <row r="113" spans="8:8">
      <c r="H113" s="130"/>
    </row>
    <row r="114" spans="8:8">
      <c r="H114" s="130"/>
    </row>
    <row r="115" spans="8:8">
      <c r="H115" s="130"/>
    </row>
    <row r="116" spans="8:8">
      <c r="H116" s="130"/>
    </row>
    <row r="117" spans="8:8">
      <c r="H117" s="130"/>
    </row>
    <row r="118" spans="8:8">
      <c r="H118" s="130"/>
    </row>
    <row r="119" spans="8:8">
      <c r="H119" s="130"/>
    </row>
    <row r="120" spans="8:8">
      <c r="H120" s="130"/>
    </row>
    <row r="121" spans="8:8">
      <c r="H121" s="130"/>
    </row>
    <row r="122" spans="8:8">
      <c r="H122" s="130"/>
    </row>
    <row r="123" spans="8:8">
      <c r="H123" s="130"/>
    </row>
    <row r="124" spans="8:8">
      <c r="H124" s="130"/>
    </row>
    <row r="125" spans="8:8">
      <c r="H125" s="130"/>
    </row>
    <row r="126" spans="8:8">
      <c r="H126" s="130"/>
    </row>
    <row r="127" spans="8:8">
      <c r="H127" s="130"/>
    </row>
    <row r="128" spans="8:8">
      <c r="H128" s="130"/>
    </row>
    <row r="129" spans="8:8">
      <c r="H129" s="130"/>
    </row>
    <row r="130" spans="8:8">
      <c r="H130" s="130"/>
    </row>
    <row r="131" spans="8:8">
      <c r="H131" s="130"/>
    </row>
    <row r="132" spans="8:8">
      <c r="H132" s="130"/>
    </row>
    <row r="133" spans="8:8">
      <c r="H133" s="130"/>
    </row>
    <row r="134" spans="8:8">
      <c r="H134" s="130"/>
    </row>
    <row r="135" spans="8:8">
      <c r="H135" s="130"/>
    </row>
    <row r="136" spans="8:8">
      <c r="H136" s="130"/>
    </row>
    <row r="137" spans="8:8">
      <c r="H137" s="130"/>
    </row>
    <row r="138" spans="8:8">
      <c r="H138" s="130"/>
    </row>
    <row r="139" spans="8:8">
      <c r="H139" s="130"/>
    </row>
    <row r="140" spans="8:8">
      <c r="H140" s="130"/>
    </row>
    <row r="141" spans="8:8">
      <c r="H141" s="130"/>
    </row>
    <row r="142" spans="8:8">
      <c r="H142" s="130"/>
    </row>
    <row r="143" spans="8:8">
      <c r="H143" s="130"/>
    </row>
    <row r="144" spans="8:8">
      <c r="H144" s="130"/>
    </row>
    <row r="145" spans="8:8">
      <c r="H145" s="130"/>
    </row>
    <row r="146" spans="8:8">
      <c r="H146" s="130"/>
    </row>
    <row r="147" spans="8:8">
      <c r="H147" s="130"/>
    </row>
    <row r="148" spans="8:8">
      <c r="H148" s="130"/>
    </row>
    <row r="149" spans="8:8">
      <c r="H149" s="130"/>
    </row>
    <row r="150" spans="8:8">
      <c r="H150" s="130"/>
    </row>
    <row r="151" spans="8:8">
      <c r="H151" s="130"/>
    </row>
    <row r="152" spans="8:8">
      <c r="H152" s="130"/>
    </row>
    <row r="153" spans="8:8">
      <c r="H153" s="130"/>
    </row>
    <row r="154" spans="8:8">
      <c r="H154" s="130"/>
    </row>
    <row r="155" spans="8:8">
      <c r="H155" s="130"/>
    </row>
    <row r="156" spans="8:8">
      <c r="H156" s="130"/>
    </row>
    <row r="157" spans="8:8">
      <c r="H157" s="130"/>
    </row>
    <row r="158" spans="8:8">
      <c r="H158" s="130"/>
    </row>
    <row r="159" spans="8:8">
      <c r="H159" s="130"/>
    </row>
    <row r="160" spans="8:8">
      <c r="H160" s="130"/>
    </row>
    <row r="161" spans="8:8">
      <c r="H161" s="130"/>
    </row>
    <row r="162" spans="8:8">
      <c r="H162" s="130"/>
    </row>
    <row r="163" spans="8:8">
      <c r="H163" s="130"/>
    </row>
    <row r="164" spans="8:8">
      <c r="H164" s="130"/>
    </row>
    <row r="165" spans="8:8">
      <c r="H165" s="130"/>
    </row>
    <row r="166" spans="8:8">
      <c r="H166" s="130"/>
    </row>
    <row r="167" spans="8:8">
      <c r="H167" s="130"/>
    </row>
    <row r="168" spans="8:8">
      <c r="H168" s="130"/>
    </row>
    <row r="169" spans="8:8">
      <c r="H169" s="130"/>
    </row>
    <row r="170" spans="8:8">
      <c r="H170" s="130"/>
    </row>
    <row r="171" spans="8:8">
      <c r="H171" s="130"/>
    </row>
    <row r="172" spans="8:8">
      <c r="H172" s="130"/>
    </row>
    <row r="173" spans="8:8">
      <c r="H173" s="130"/>
    </row>
    <row r="174" spans="8:8">
      <c r="H174" s="130"/>
    </row>
    <row r="175" spans="8:8">
      <c r="H175" s="130"/>
    </row>
    <row r="176" spans="8:8">
      <c r="H176" s="130"/>
    </row>
    <row r="177" spans="8:8">
      <c r="H177" s="130"/>
    </row>
    <row r="178" spans="8:8">
      <c r="H178" s="130"/>
    </row>
    <row r="179" spans="8:8">
      <c r="H179" s="130"/>
    </row>
    <row r="180" spans="8:8">
      <c r="H180" s="130"/>
    </row>
    <row r="181" spans="8:8">
      <c r="H181" s="130"/>
    </row>
    <row r="182" spans="8:8">
      <c r="H182" s="130"/>
    </row>
    <row r="183" spans="8:8">
      <c r="H183" s="130"/>
    </row>
    <row r="184" spans="8:8">
      <c r="H184" s="130"/>
    </row>
    <row r="185" spans="8:8">
      <c r="H185" s="130"/>
    </row>
    <row r="186" spans="8:8">
      <c r="H186" s="130"/>
    </row>
    <row r="187" spans="8:8">
      <c r="H187" s="130"/>
    </row>
    <row r="188" spans="8:8">
      <c r="H188" s="130"/>
    </row>
    <row r="189" spans="8:8">
      <c r="H189" s="130"/>
    </row>
    <row r="190" spans="8:8">
      <c r="H190" s="130"/>
    </row>
    <row r="191" spans="8:8">
      <c r="H191" s="130"/>
    </row>
    <row r="192" spans="8:8">
      <c r="H192" s="130"/>
    </row>
    <row r="193" spans="8:8">
      <c r="H193" s="130"/>
    </row>
    <row r="194" spans="8:8">
      <c r="H194" s="130"/>
    </row>
    <row r="195" spans="8:8">
      <c r="H195" s="130"/>
    </row>
    <row r="196" spans="8:8">
      <c r="H196" s="130"/>
    </row>
    <row r="197" spans="8:8">
      <c r="H197" s="130"/>
    </row>
    <row r="198" spans="8:8">
      <c r="H198" s="130"/>
    </row>
    <row r="199" spans="8:8">
      <c r="H199" s="130"/>
    </row>
    <row r="200" spans="8:8">
      <c r="H200" s="130"/>
    </row>
    <row r="201" spans="8:8">
      <c r="H201" s="130"/>
    </row>
    <row r="202" spans="8:8">
      <c r="H202" s="130"/>
    </row>
    <row r="203" spans="8:8">
      <c r="H203" s="130"/>
    </row>
    <row r="204" spans="8:8">
      <c r="H204" s="130"/>
    </row>
    <row r="205" spans="8:8">
      <c r="H205" s="130"/>
    </row>
    <row r="206" spans="8:8">
      <c r="H206" s="130"/>
    </row>
    <row r="207" spans="8:8">
      <c r="H207" s="130"/>
    </row>
    <row r="208" spans="8:8">
      <c r="H208" s="130"/>
    </row>
    <row r="209" spans="8:8">
      <c r="H209" s="130"/>
    </row>
    <row r="210" spans="8:8">
      <c r="H210" s="130"/>
    </row>
    <row r="211" spans="8:8">
      <c r="H211" s="130"/>
    </row>
    <row r="212" spans="8:8">
      <c r="H212" s="130"/>
    </row>
    <row r="213" spans="8:8">
      <c r="H213" s="130"/>
    </row>
    <row r="214" spans="8:8">
      <c r="H214" s="130"/>
    </row>
    <row r="215" spans="8:8">
      <c r="H215" s="130"/>
    </row>
    <row r="216" spans="8:8">
      <c r="H216" s="130"/>
    </row>
    <row r="217" spans="8:8">
      <c r="H217" s="130"/>
    </row>
    <row r="218" spans="8:8">
      <c r="H218" s="130"/>
    </row>
    <row r="219" spans="8:8">
      <c r="H219" s="130"/>
    </row>
    <row r="220" spans="8:8">
      <c r="H220" s="130"/>
    </row>
    <row r="221" spans="8:8">
      <c r="H221" s="130"/>
    </row>
    <row r="222" spans="8:8">
      <c r="H222" s="130"/>
    </row>
    <row r="223" spans="8:8">
      <c r="H223" s="130"/>
    </row>
    <row r="224" spans="8:8">
      <c r="H224" s="130"/>
    </row>
    <row r="225" spans="8:8">
      <c r="H225" s="130"/>
    </row>
    <row r="226" spans="8:8">
      <c r="H226" s="130"/>
    </row>
    <row r="227" spans="8:8">
      <c r="H227" s="130"/>
    </row>
    <row r="228" spans="8:8">
      <c r="H228" s="130"/>
    </row>
    <row r="229" spans="8:8">
      <c r="H229" s="130"/>
    </row>
    <row r="230" spans="8:8">
      <c r="H230" s="130"/>
    </row>
    <row r="231" spans="8:8">
      <c r="H231" s="130"/>
    </row>
    <row r="232" spans="8:8">
      <c r="H232" s="130"/>
    </row>
    <row r="233" spans="8:8">
      <c r="H233" s="130"/>
    </row>
    <row r="234" spans="8:8">
      <c r="H234" s="130"/>
    </row>
    <row r="235" spans="8:8">
      <c r="H235" s="130"/>
    </row>
    <row r="236" spans="8:8">
      <c r="H236" s="130"/>
    </row>
    <row r="237" spans="8:8">
      <c r="H237" s="130"/>
    </row>
    <row r="238" spans="8:8">
      <c r="H238" s="130"/>
    </row>
    <row r="239" spans="8:8">
      <c r="H239" s="130"/>
    </row>
    <row r="240" spans="8:8">
      <c r="H240" s="130"/>
    </row>
    <row r="241" spans="8:8">
      <c r="H241" s="130"/>
    </row>
    <row r="242" spans="8:8">
      <c r="H242" s="130"/>
    </row>
    <row r="243" spans="8:8">
      <c r="H243" s="130"/>
    </row>
    <row r="244" spans="8:8">
      <c r="H244" s="130"/>
    </row>
    <row r="245" spans="8:8">
      <c r="H245" s="130"/>
    </row>
    <row r="246" spans="8:8">
      <c r="H246" s="130"/>
    </row>
    <row r="247" spans="8:8">
      <c r="H247" s="130"/>
    </row>
    <row r="248" spans="8:8">
      <c r="H248" s="130"/>
    </row>
    <row r="249" spans="8:8">
      <c r="H249" s="130"/>
    </row>
    <row r="250" spans="8:8">
      <c r="H250" s="130"/>
    </row>
    <row r="251" spans="8:8">
      <c r="H251" s="130"/>
    </row>
    <row r="252" spans="8:8">
      <c r="H252" s="130"/>
    </row>
    <row r="253" spans="8:8">
      <c r="H253" s="130"/>
    </row>
    <row r="254" spans="8:8">
      <c r="H254" s="130"/>
    </row>
    <row r="255" spans="8:8">
      <c r="H255" s="130"/>
    </row>
    <row r="256" spans="8:8">
      <c r="H256" s="130"/>
    </row>
    <row r="257" spans="8:8">
      <c r="H257" s="130"/>
    </row>
    <row r="258" spans="8:8">
      <c r="H258" s="130"/>
    </row>
    <row r="259" spans="8:8">
      <c r="H259" s="130"/>
    </row>
    <row r="260" spans="8:8">
      <c r="H260" s="130"/>
    </row>
    <row r="261" spans="8:8">
      <c r="H261" s="130"/>
    </row>
    <row r="262" spans="8:8">
      <c r="H262" s="130"/>
    </row>
    <row r="263" spans="8:8">
      <c r="H263" s="130"/>
    </row>
    <row r="264" spans="8:8">
      <c r="H264" s="130"/>
    </row>
    <row r="265" spans="8:8">
      <c r="H265" s="130"/>
    </row>
    <row r="266" spans="8:8">
      <c r="H266" s="130"/>
    </row>
    <row r="267" spans="8:8">
      <c r="H267" s="130"/>
    </row>
    <row r="268" spans="8:8">
      <c r="H268" s="130"/>
    </row>
    <row r="269" spans="8:8">
      <c r="H269" s="130"/>
    </row>
    <row r="270" spans="8:8">
      <c r="H270" s="130"/>
    </row>
    <row r="271" spans="8:8">
      <c r="H271" s="130"/>
    </row>
    <row r="272" spans="8:8">
      <c r="H272" s="130"/>
    </row>
    <row r="273" spans="8:8">
      <c r="H273" s="130"/>
    </row>
    <row r="274" spans="8:8">
      <c r="H274" s="130"/>
    </row>
    <row r="275" spans="8:8">
      <c r="H275" s="130"/>
    </row>
    <row r="276" spans="8:8">
      <c r="H276" s="130"/>
    </row>
    <row r="277" spans="8:8">
      <c r="H277" s="130"/>
    </row>
    <row r="278" spans="8:8">
      <c r="H278" s="130"/>
    </row>
    <row r="279" spans="8:8">
      <c r="H279" s="130"/>
    </row>
    <row r="280" spans="8:8">
      <c r="H280" s="130"/>
    </row>
    <row r="281" spans="8:8">
      <c r="H281" s="130"/>
    </row>
    <row r="282" spans="8:8">
      <c r="H282" s="130"/>
    </row>
    <row r="283" spans="8:8">
      <c r="H283" s="130"/>
    </row>
    <row r="284" spans="8:8">
      <c r="H284" s="130"/>
    </row>
    <row r="285" spans="8:8">
      <c r="H285" s="130"/>
    </row>
    <row r="286" spans="8:8">
      <c r="H286" s="130"/>
    </row>
    <row r="287" spans="8:8">
      <c r="H287" s="130"/>
    </row>
    <row r="288" spans="8:8">
      <c r="H288" s="130"/>
    </row>
    <row r="289" spans="8:8">
      <c r="H289" s="130"/>
    </row>
    <row r="290" spans="8:8">
      <c r="H290" s="130"/>
    </row>
    <row r="291" spans="8:8">
      <c r="H291" s="130"/>
    </row>
    <row r="292" spans="8:8">
      <c r="H292" s="130"/>
    </row>
    <row r="293" spans="8:8">
      <c r="H293" s="130"/>
    </row>
    <row r="294" spans="8:8">
      <c r="H294" s="130"/>
    </row>
    <row r="295" spans="8:8">
      <c r="H295" s="130"/>
    </row>
    <row r="296" spans="8:8">
      <c r="H296" s="130"/>
    </row>
    <row r="297" spans="8:8">
      <c r="H297" s="130"/>
    </row>
    <row r="298" spans="8:8">
      <c r="H298" s="130"/>
    </row>
    <row r="299" spans="8:8">
      <c r="H299" s="130"/>
    </row>
    <row r="300" spans="8:8">
      <c r="H300" s="130"/>
    </row>
    <row r="301" spans="8:8">
      <c r="H301" s="130"/>
    </row>
    <row r="302" spans="8:8">
      <c r="H302" s="130"/>
    </row>
    <row r="303" spans="8:8">
      <c r="H303" s="130"/>
    </row>
    <row r="304" spans="8:8">
      <c r="H304" s="130"/>
    </row>
    <row r="305" spans="8:8">
      <c r="H305" s="130"/>
    </row>
    <row r="306" spans="8:8">
      <c r="H306" s="130"/>
    </row>
    <row r="307" spans="8:8">
      <c r="H307" s="130"/>
    </row>
    <row r="308" spans="8:8">
      <c r="H308" s="130"/>
    </row>
    <row r="309" spans="8:8">
      <c r="H309" s="130"/>
    </row>
    <row r="310" spans="8:8">
      <c r="H310" s="130"/>
    </row>
    <row r="311" spans="8:8">
      <c r="H311" s="130"/>
    </row>
    <row r="312" spans="8:8">
      <c r="H312" s="130"/>
    </row>
    <row r="313" spans="8:8">
      <c r="H313" s="130"/>
    </row>
    <row r="314" spans="8:8">
      <c r="H314" s="130"/>
    </row>
    <row r="315" spans="8:8">
      <c r="H315" s="130"/>
    </row>
    <row r="316" spans="8:8">
      <c r="H316" s="130"/>
    </row>
    <row r="317" spans="8:8">
      <c r="H317" s="130"/>
    </row>
    <row r="318" spans="8:8">
      <c r="H318" s="130"/>
    </row>
    <row r="319" spans="8:8">
      <c r="H319" s="130"/>
    </row>
    <row r="320" spans="8:8">
      <c r="H320" s="130"/>
    </row>
    <row r="321" spans="8:8">
      <c r="H321" s="130"/>
    </row>
    <row r="322" spans="8:8">
      <c r="H322" s="130"/>
    </row>
    <row r="323" spans="8:8">
      <c r="H323" s="130"/>
    </row>
    <row r="324" spans="8:8">
      <c r="H324" s="130"/>
    </row>
    <row r="325" spans="8:8">
      <c r="H325" s="130"/>
    </row>
    <row r="326" spans="8:8">
      <c r="H326" s="130"/>
    </row>
    <row r="327" spans="8:8">
      <c r="H327" s="130"/>
    </row>
    <row r="328" spans="8:8">
      <c r="H328" s="130"/>
    </row>
    <row r="329" spans="8:8">
      <c r="H329" s="130"/>
    </row>
    <row r="330" spans="8:8">
      <c r="H330" s="130"/>
    </row>
    <row r="331" spans="8:8">
      <c r="H331" s="130"/>
    </row>
    <row r="332" spans="8:8">
      <c r="H332" s="130"/>
    </row>
    <row r="333" spans="8:8">
      <c r="H333" s="130"/>
    </row>
    <row r="334" spans="8:8">
      <c r="H334" s="130"/>
    </row>
    <row r="335" spans="8:8">
      <c r="H335" s="130"/>
    </row>
    <row r="336" spans="8:8">
      <c r="H336" s="130"/>
    </row>
    <row r="337" spans="8:8">
      <c r="H337" s="130"/>
    </row>
    <row r="338" spans="8:8">
      <c r="H338" s="130"/>
    </row>
    <row r="339" spans="8:8">
      <c r="H339" s="130"/>
    </row>
    <row r="340" spans="8:8">
      <c r="H340" s="130"/>
    </row>
    <row r="341" spans="8:8">
      <c r="H341" s="130"/>
    </row>
    <row r="342" spans="8:8">
      <c r="H342" s="130"/>
    </row>
    <row r="343" spans="8:8">
      <c r="H343" s="130"/>
    </row>
    <row r="344" spans="8:8">
      <c r="H344" s="130"/>
    </row>
    <row r="345" spans="8:8">
      <c r="H345" s="130"/>
    </row>
    <row r="346" spans="8:8">
      <c r="H346" s="130"/>
    </row>
    <row r="347" spans="8:8">
      <c r="H347" s="130"/>
    </row>
    <row r="348" spans="8:8">
      <c r="H348" s="130"/>
    </row>
    <row r="349" spans="8:8">
      <c r="H349" s="130"/>
    </row>
    <row r="350" spans="8:8">
      <c r="H350" s="130"/>
    </row>
    <row r="351" spans="8:8">
      <c r="H351" s="130"/>
    </row>
    <row r="352" spans="8:8">
      <c r="H352" s="130"/>
    </row>
    <row r="353" spans="8:8">
      <c r="H353" s="130"/>
    </row>
    <row r="354" spans="8:8">
      <c r="H354" s="130"/>
    </row>
    <row r="355" spans="8:8">
      <c r="H355" s="130"/>
    </row>
    <row r="356" spans="8:8">
      <c r="H356" s="130"/>
    </row>
    <row r="357" spans="8:8">
      <c r="H357" s="130"/>
    </row>
    <row r="358" spans="8:8">
      <c r="H358" s="130"/>
    </row>
    <row r="359" spans="8:8">
      <c r="H359" s="130"/>
    </row>
    <row r="360" spans="8:8">
      <c r="H360" s="130"/>
    </row>
    <row r="361" spans="8:8">
      <c r="H361" s="130"/>
    </row>
    <row r="362" spans="8:8">
      <c r="H362" s="130"/>
    </row>
    <row r="363" spans="8:8">
      <c r="H363" s="130"/>
    </row>
    <row r="364" spans="8:8">
      <c r="H364" s="130"/>
    </row>
    <row r="365" spans="8:8">
      <c r="H365" s="130"/>
    </row>
    <row r="366" spans="8:8">
      <c r="H366" s="130"/>
    </row>
    <row r="367" spans="8:8">
      <c r="H367" s="130"/>
    </row>
    <row r="368" spans="8:8">
      <c r="H368" s="130"/>
    </row>
    <row r="369" spans="8:8">
      <c r="H369" s="130"/>
    </row>
    <row r="370" spans="8:8">
      <c r="H370" s="130"/>
    </row>
    <row r="371" spans="8:8">
      <c r="H371" s="130"/>
    </row>
    <row r="372" spans="8:8">
      <c r="H372" s="130"/>
    </row>
    <row r="373" spans="8:8">
      <c r="H373" s="130"/>
    </row>
    <row r="374" spans="8:8">
      <c r="H374" s="130"/>
    </row>
    <row r="375" spans="8:8">
      <c r="H375" s="130"/>
    </row>
    <row r="376" spans="8:8">
      <c r="H376" s="130"/>
    </row>
    <row r="377" spans="8:8">
      <c r="H377" s="130"/>
    </row>
    <row r="378" spans="8:8">
      <c r="H378" s="130"/>
    </row>
    <row r="379" spans="8:8">
      <c r="H379" s="130"/>
    </row>
    <row r="380" spans="8:8">
      <c r="H380" s="130"/>
    </row>
    <row r="381" spans="8:8">
      <c r="H381" s="130"/>
    </row>
    <row r="382" spans="8:8">
      <c r="H382" s="130"/>
    </row>
    <row r="383" spans="8:8">
      <c r="H383" s="130"/>
    </row>
    <row r="384" spans="8:8">
      <c r="H384" s="130"/>
    </row>
    <row r="385" spans="8:8">
      <c r="H385" s="130"/>
    </row>
    <row r="386" spans="8:8">
      <c r="H386" s="130"/>
    </row>
    <row r="387" spans="8:8">
      <c r="H387" s="130"/>
    </row>
    <row r="388" spans="8:8">
      <c r="H388" s="130"/>
    </row>
    <row r="389" spans="8:8">
      <c r="H389" s="130"/>
    </row>
    <row r="390" spans="8:8">
      <c r="H390" s="130"/>
    </row>
    <row r="391" spans="8:8">
      <c r="H391" s="130"/>
    </row>
    <row r="392" spans="8:8">
      <c r="H392" s="130"/>
    </row>
    <row r="393" spans="8:8">
      <c r="H393" s="130"/>
    </row>
    <row r="394" spans="8:8">
      <c r="H394" s="130"/>
    </row>
    <row r="395" spans="8:8">
      <c r="H395" s="130"/>
    </row>
    <row r="396" spans="8:8">
      <c r="H396" s="130"/>
    </row>
    <row r="397" spans="8:8">
      <c r="H397" s="130"/>
    </row>
    <row r="398" spans="8:8">
      <c r="H398" s="130"/>
    </row>
    <row r="399" spans="8:8">
      <c r="H399" s="130"/>
    </row>
    <row r="400" spans="8:8">
      <c r="H400" s="130"/>
    </row>
    <row r="401" spans="8:8">
      <c r="H401" s="130"/>
    </row>
    <row r="402" spans="8:8">
      <c r="H402" s="130"/>
    </row>
    <row r="403" spans="8:8">
      <c r="H403" s="130"/>
    </row>
    <row r="404" spans="8:8">
      <c r="H404" s="130"/>
    </row>
    <row r="405" spans="8:8">
      <c r="H405" s="130"/>
    </row>
    <row r="406" spans="8:8">
      <c r="H406" s="130"/>
    </row>
    <row r="407" spans="8:8">
      <c r="H407" s="130"/>
    </row>
    <row r="408" spans="8:8">
      <c r="H408" s="130"/>
    </row>
    <row r="409" spans="8:8">
      <c r="H409" s="130"/>
    </row>
    <row r="410" spans="8:8">
      <c r="H410" s="130"/>
    </row>
    <row r="411" spans="8:8">
      <c r="H411" s="130"/>
    </row>
    <row r="412" spans="8:8">
      <c r="H412" s="130"/>
    </row>
    <row r="413" spans="8:8">
      <c r="H413" s="130"/>
    </row>
    <row r="414" spans="8:8">
      <c r="H414" s="130"/>
    </row>
    <row r="415" spans="8:8">
      <c r="H415" s="130"/>
    </row>
    <row r="416" spans="8:8">
      <c r="H416" s="130"/>
    </row>
    <row r="417" spans="8:8">
      <c r="H417" s="130"/>
    </row>
    <row r="418" spans="8:8">
      <c r="H418" s="130"/>
    </row>
    <row r="419" spans="8:8">
      <c r="H419" s="130"/>
    </row>
    <row r="420" spans="8:8">
      <c r="H420" s="130"/>
    </row>
    <row r="421" spans="8:8">
      <c r="H421" s="130"/>
    </row>
    <row r="422" spans="8:8">
      <c r="H422" s="130"/>
    </row>
    <row r="423" spans="8:8">
      <c r="H423" s="130"/>
    </row>
    <row r="424" spans="8:8">
      <c r="H424" s="130"/>
    </row>
    <row r="425" spans="8:8">
      <c r="H425" s="130"/>
    </row>
    <row r="426" spans="8:8">
      <c r="H426" s="130"/>
    </row>
    <row r="427" spans="8:8">
      <c r="H427" s="130"/>
    </row>
    <row r="428" spans="8:8">
      <c r="H428" s="130"/>
    </row>
    <row r="429" spans="8:8">
      <c r="H429" s="130"/>
    </row>
    <row r="430" spans="8:8">
      <c r="H430" s="130"/>
    </row>
    <row r="431" spans="8:8">
      <c r="H431" s="130"/>
    </row>
    <row r="432" spans="8:8">
      <c r="H432" s="130"/>
    </row>
    <row r="433" spans="8:8">
      <c r="H433" s="130"/>
    </row>
    <row r="434" spans="8:8">
      <c r="H434" s="130"/>
    </row>
    <row r="435" spans="8:8">
      <c r="H435" s="130"/>
    </row>
    <row r="436" spans="8:8">
      <c r="H436" s="130"/>
    </row>
    <row r="437" spans="8:8">
      <c r="H437" s="130"/>
    </row>
    <row r="438" spans="8:8">
      <c r="H438" s="130"/>
    </row>
    <row r="439" spans="8:8">
      <c r="H439" s="130"/>
    </row>
    <row r="440" spans="8:8">
      <c r="H440" s="130"/>
    </row>
    <row r="441" spans="8:8">
      <c r="H441" s="130"/>
    </row>
    <row r="442" spans="8:8">
      <c r="H442" s="130"/>
    </row>
    <row r="443" spans="8:8">
      <c r="H443" s="130"/>
    </row>
    <row r="444" spans="8:8">
      <c r="H444" s="130"/>
    </row>
    <row r="445" spans="8:8">
      <c r="H445" s="130"/>
    </row>
    <row r="446" spans="8:8">
      <c r="H446" s="130"/>
    </row>
    <row r="447" spans="8:8">
      <c r="H447" s="130"/>
    </row>
    <row r="448" spans="8:8">
      <c r="H448" s="130"/>
    </row>
    <row r="449" spans="8:8">
      <c r="H449" s="130"/>
    </row>
    <row r="450" spans="8:8">
      <c r="H450" s="130"/>
    </row>
    <row r="451" spans="8:8">
      <c r="H451" s="130"/>
    </row>
    <row r="452" spans="8:8">
      <c r="H452" s="130"/>
    </row>
    <row r="453" spans="8:8">
      <c r="H453" s="130"/>
    </row>
    <row r="454" spans="8:8">
      <c r="H454" s="130"/>
    </row>
    <row r="455" spans="8:8">
      <c r="H455" s="130"/>
    </row>
    <row r="456" spans="8:8">
      <c r="H456" s="130"/>
    </row>
    <row r="457" spans="8:8">
      <c r="H457" s="130"/>
    </row>
    <row r="458" spans="8:8">
      <c r="H458" s="130"/>
    </row>
    <row r="459" spans="8:8">
      <c r="H459" s="130"/>
    </row>
    <row r="460" spans="8:8">
      <c r="H460" s="130"/>
    </row>
    <row r="461" spans="8:8">
      <c r="H461" s="130"/>
    </row>
    <row r="462" spans="8:8">
      <c r="H462" s="130"/>
    </row>
    <row r="463" spans="8:8">
      <c r="H463" s="130"/>
    </row>
    <row r="464" spans="8:8">
      <c r="H464" s="130"/>
    </row>
    <row r="465" spans="8:8">
      <c r="H465" s="130"/>
    </row>
    <row r="466" spans="8:8">
      <c r="H466" s="130"/>
    </row>
    <row r="467" spans="8:8">
      <c r="H467" s="130"/>
    </row>
    <row r="468" spans="8:8">
      <c r="H468" s="130"/>
    </row>
    <row r="469" spans="8:8">
      <c r="H469" s="130"/>
    </row>
    <row r="470" spans="8:8">
      <c r="H470" s="130"/>
    </row>
    <row r="471" spans="8:8">
      <c r="H471" s="130"/>
    </row>
    <row r="472" spans="8:8">
      <c r="H472" s="130"/>
    </row>
    <row r="473" spans="8:8">
      <c r="H473" s="130"/>
    </row>
    <row r="474" spans="8:8">
      <c r="H474" s="130"/>
    </row>
    <row r="475" spans="8:8">
      <c r="H475" s="130"/>
    </row>
    <row r="476" spans="8:8">
      <c r="H476" s="130"/>
    </row>
    <row r="477" spans="8:8">
      <c r="H477" s="130"/>
    </row>
    <row r="478" spans="8:8">
      <c r="H478" s="130"/>
    </row>
    <row r="479" spans="8:8">
      <c r="H479" s="130"/>
    </row>
    <row r="480" spans="8:8">
      <c r="H480" s="130"/>
    </row>
    <row r="481" spans="8:8">
      <c r="H481" s="130"/>
    </row>
    <row r="482" spans="8:8">
      <c r="H482" s="130"/>
    </row>
    <row r="483" spans="8:8">
      <c r="H483" s="130"/>
    </row>
    <row r="484" spans="8:8">
      <c r="H484" s="130"/>
    </row>
    <row r="485" spans="8:8">
      <c r="H485" s="130"/>
    </row>
    <row r="486" spans="8:8">
      <c r="H486" s="130"/>
    </row>
    <row r="487" spans="8:8">
      <c r="H487" s="130"/>
    </row>
    <row r="488" spans="8:8">
      <c r="H488" s="130"/>
    </row>
    <row r="489" spans="8:8">
      <c r="H489" s="130"/>
    </row>
    <row r="490" spans="8:8">
      <c r="H490" s="130"/>
    </row>
    <row r="491" spans="8:8">
      <c r="H491" s="130"/>
    </row>
    <row r="492" spans="8:8">
      <c r="H492" s="130"/>
    </row>
    <row r="493" spans="8:8">
      <c r="H493" s="130"/>
    </row>
    <row r="494" spans="8:8">
      <c r="H494" s="130"/>
    </row>
    <row r="495" spans="8:8">
      <c r="H495" s="130"/>
    </row>
    <row r="496" spans="8:8">
      <c r="H496" s="130"/>
    </row>
    <row r="497" spans="8:8">
      <c r="H497" s="130"/>
    </row>
    <row r="498" spans="8:8">
      <c r="H498" s="130"/>
    </row>
    <row r="499" spans="8:8">
      <c r="H499" s="130"/>
    </row>
    <row r="500" spans="8:8">
      <c r="H500" s="130"/>
    </row>
    <row r="501" spans="8:8">
      <c r="H501" s="130"/>
    </row>
    <row r="502" spans="8:8">
      <c r="H502" s="130"/>
    </row>
    <row r="503" spans="8:8">
      <c r="H503" s="130"/>
    </row>
    <row r="504" spans="8:8">
      <c r="H504" s="130"/>
    </row>
    <row r="505" spans="8:8">
      <c r="H505" s="130"/>
    </row>
    <row r="506" spans="8:8">
      <c r="H506" s="130"/>
    </row>
    <row r="507" spans="8:8">
      <c r="H507" s="130"/>
    </row>
    <row r="508" spans="8:8">
      <c r="H508" s="130"/>
    </row>
    <row r="509" spans="8:8">
      <c r="H509" s="130"/>
    </row>
    <row r="510" spans="8:8">
      <c r="H510" s="130"/>
    </row>
    <row r="511" spans="8:8">
      <c r="H511" s="130"/>
    </row>
    <row r="512" spans="8:8">
      <c r="H512" s="130"/>
    </row>
    <row r="513" spans="8:8">
      <c r="H513" s="130"/>
    </row>
    <row r="514" spans="8:8">
      <c r="H514" s="130"/>
    </row>
    <row r="515" spans="8:8">
      <c r="H515" s="130"/>
    </row>
    <row r="516" spans="8:8">
      <c r="H516" s="130"/>
    </row>
    <row r="517" spans="8:8">
      <c r="H517" s="130"/>
    </row>
    <row r="518" spans="8:8">
      <c r="H518" s="130"/>
    </row>
    <row r="519" spans="8:8">
      <c r="H519" s="130"/>
    </row>
    <row r="520" spans="8:8">
      <c r="H520" s="130"/>
    </row>
    <row r="521" spans="8:8">
      <c r="H521" s="130"/>
    </row>
    <row r="522" spans="8:8">
      <c r="H522" s="130"/>
    </row>
    <row r="523" spans="8:8">
      <c r="H523" s="130"/>
    </row>
    <row r="524" spans="8:8">
      <c r="H524" s="130"/>
    </row>
    <row r="525" spans="8:8">
      <c r="H525" s="130"/>
    </row>
    <row r="526" spans="8:8">
      <c r="H526" s="130"/>
    </row>
    <row r="527" spans="8:8">
      <c r="H527" s="130"/>
    </row>
    <row r="528" spans="8:8">
      <c r="H528" s="130"/>
    </row>
    <row r="529" spans="8:8">
      <c r="H529" s="130"/>
    </row>
    <row r="530" spans="8:8">
      <c r="H530" s="130"/>
    </row>
    <row r="531" spans="8:8">
      <c r="H531" s="130"/>
    </row>
    <row r="532" spans="8:8">
      <c r="H532" s="130"/>
    </row>
    <row r="533" spans="8:8">
      <c r="H533" s="130"/>
    </row>
    <row r="534" spans="8:8">
      <c r="H534" s="130"/>
    </row>
    <row r="535" spans="8:8">
      <c r="H535" s="130"/>
    </row>
    <row r="536" spans="8:8">
      <c r="H536" s="130"/>
    </row>
    <row r="537" spans="8:8">
      <c r="H537" s="130"/>
    </row>
    <row r="538" spans="8:8">
      <c r="H538" s="130"/>
    </row>
    <row r="539" spans="8:8">
      <c r="H539" s="130"/>
    </row>
    <row r="540" spans="8:8">
      <c r="H540" s="130"/>
    </row>
    <row r="541" spans="8:8">
      <c r="H541" s="130"/>
    </row>
    <row r="542" spans="8:8">
      <c r="H542" s="130"/>
    </row>
    <row r="543" spans="8:8">
      <c r="H543" s="130"/>
    </row>
    <row r="544" spans="8:8">
      <c r="H544" s="130"/>
    </row>
    <row r="545" spans="8:8">
      <c r="H545" s="130"/>
    </row>
    <row r="546" spans="8:8">
      <c r="H546" s="130"/>
    </row>
    <row r="547" spans="8:8">
      <c r="H547" s="130"/>
    </row>
    <row r="548" spans="8:8">
      <c r="H548" s="130"/>
    </row>
    <row r="549" spans="8:8">
      <c r="H549" s="130"/>
    </row>
    <row r="550" spans="8:8">
      <c r="H550" s="130"/>
    </row>
    <row r="551" spans="8:8">
      <c r="H551" s="130"/>
    </row>
    <row r="552" spans="8:8">
      <c r="H552" s="130"/>
    </row>
    <row r="553" spans="8:8">
      <c r="H553" s="130"/>
    </row>
    <row r="554" spans="8:8">
      <c r="H554" s="130"/>
    </row>
    <row r="555" spans="8:8">
      <c r="H555" s="130"/>
    </row>
    <row r="556" spans="8:8">
      <c r="H556" s="130"/>
    </row>
    <row r="557" spans="8:8">
      <c r="H557" s="130"/>
    </row>
    <row r="558" spans="8:8">
      <c r="H558" s="130"/>
    </row>
    <row r="559" spans="8:8">
      <c r="H559" s="130"/>
    </row>
    <row r="560" spans="8:8">
      <c r="H560" s="130"/>
    </row>
    <row r="561" spans="8:8">
      <c r="H561" s="130"/>
    </row>
    <row r="562" spans="8:8">
      <c r="H562" s="130"/>
    </row>
    <row r="563" spans="8:8">
      <c r="H563" s="130"/>
    </row>
    <row r="564" spans="8:8">
      <c r="H564" s="130"/>
    </row>
    <row r="565" spans="8:8">
      <c r="H565" s="130"/>
    </row>
    <row r="566" spans="8:8">
      <c r="H566" s="130"/>
    </row>
    <row r="567" spans="8:8">
      <c r="H567" s="130"/>
    </row>
    <row r="568" spans="8:8">
      <c r="H568" s="130"/>
    </row>
    <row r="569" spans="8:8">
      <c r="H569" s="130"/>
    </row>
    <row r="570" spans="8:8">
      <c r="H570" s="130"/>
    </row>
    <row r="571" spans="8:8">
      <c r="H571" s="130"/>
    </row>
    <row r="572" spans="8:8">
      <c r="H572" s="130"/>
    </row>
    <row r="573" spans="8:8">
      <c r="H573" s="130"/>
    </row>
    <row r="574" spans="8:8">
      <c r="H574" s="130"/>
    </row>
    <row r="575" spans="8:8">
      <c r="H575" s="130"/>
    </row>
    <row r="576" spans="8:8">
      <c r="H576" s="130"/>
    </row>
    <row r="577" spans="8:8">
      <c r="H577" s="130"/>
    </row>
    <row r="578" spans="8:8">
      <c r="H578" s="130"/>
    </row>
    <row r="579" spans="8:8">
      <c r="H579" s="130"/>
    </row>
    <row r="580" spans="8:8">
      <c r="H580" s="130"/>
    </row>
    <row r="581" spans="8:8">
      <c r="H581" s="130"/>
    </row>
    <row r="582" spans="8:8">
      <c r="H582" s="130"/>
    </row>
    <row r="583" spans="8:8">
      <c r="H583" s="130"/>
    </row>
    <row r="584" spans="8:8">
      <c r="H584" s="130"/>
    </row>
    <row r="585" spans="8:8">
      <c r="H585" s="130"/>
    </row>
    <row r="586" spans="8:8">
      <c r="H586" s="130"/>
    </row>
    <row r="587" spans="8:8">
      <c r="H587" s="130"/>
    </row>
    <row r="588" spans="8:8">
      <c r="H588" s="130"/>
    </row>
    <row r="589" spans="8:8">
      <c r="H589" s="130"/>
    </row>
    <row r="590" spans="8:8">
      <c r="H590" s="130"/>
    </row>
    <row r="591" spans="8:8">
      <c r="H591" s="130"/>
    </row>
    <row r="592" spans="8:8">
      <c r="H592" s="130"/>
    </row>
    <row r="593" spans="8:8">
      <c r="H593" s="130"/>
    </row>
    <row r="594" spans="8:8">
      <c r="H594" s="130"/>
    </row>
    <row r="595" spans="8:8">
      <c r="H595" s="130"/>
    </row>
    <row r="596" spans="8:8">
      <c r="H596" s="130"/>
    </row>
    <row r="597" spans="8:8">
      <c r="H597" s="130"/>
    </row>
    <row r="598" spans="8:8">
      <c r="H598" s="130"/>
    </row>
    <row r="599" spans="8:8">
      <c r="H599" s="130"/>
    </row>
    <row r="600" spans="8:8">
      <c r="H600" s="130"/>
    </row>
    <row r="601" spans="8:8">
      <c r="H601" s="130"/>
    </row>
    <row r="602" spans="8:8">
      <c r="H602" s="130"/>
    </row>
    <row r="603" spans="8:8">
      <c r="H603" s="130"/>
    </row>
    <row r="604" spans="8:8">
      <c r="H604" s="130"/>
    </row>
    <row r="605" spans="8:8">
      <c r="H605" s="130"/>
    </row>
    <row r="606" spans="8:8">
      <c r="H606" s="130"/>
    </row>
    <row r="607" spans="8:8">
      <c r="H607" s="130"/>
    </row>
    <row r="608" spans="8:8">
      <c r="H608" s="130"/>
    </row>
    <row r="609" spans="8:8">
      <c r="H609" s="130"/>
    </row>
    <row r="610" spans="8:8">
      <c r="H610" s="130"/>
    </row>
    <row r="611" spans="8:8">
      <c r="H611" s="130"/>
    </row>
    <row r="612" spans="8:8">
      <c r="H612" s="130"/>
    </row>
    <row r="613" spans="8:8">
      <c r="H613" s="130"/>
    </row>
    <row r="614" spans="8:8">
      <c r="H614" s="130"/>
    </row>
    <row r="615" spans="8:8">
      <c r="H615" s="130"/>
    </row>
    <row r="616" spans="8:8">
      <c r="H616" s="130"/>
    </row>
    <row r="617" spans="8:8">
      <c r="H617" s="130"/>
    </row>
    <row r="618" spans="8:8">
      <c r="H618" s="130"/>
    </row>
    <row r="619" spans="8:8">
      <c r="H619" s="130"/>
    </row>
    <row r="620" spans="8:8">
      <c r="H620" s="130"/>
    </row>
    <row r="621" spans="8:8">
      <c r="H621" s="130"/>
    </row>
    <row r="622" spans="8:8">
      <c r="H622" s="130"/>
    </row>
    <row r="623" spans="8:8">
      <c r="H623" s="130"/>
    </row>
    <row r="624" spans="8:8">
      <c r="H624" s="130"/>
    </row>
    <row r="625" spans="8:8">
      <c r="H625" s="130"/>
    </row>
    <row r="626" spans="8:8">
      <c r="H626" s="130"/>
    </row>
    <row r="627" spans="8:8">
      <c r="H627" s="130"/>
    </row>
    <row r="628" spans="8:8">
      <c r="H628" s="130"/>
    </row>
    <row r="629" spans="8:8">
      <c r="H629" s="130"/>
    </row>
    <row r="630" spans="8:8">
      <c r="H630" s="130"/>
    </row>
    <row r="631" spans="8:8">
      <c r="H631" s="130"/>
    </row>
    <row r="632" spans="8:8">
      <c r="H632" s="130"/>
    </row>
    <row r="633" spans="8:8">
      <c r="H633" s="130"/>
    </row>
    <row r="634" spans="8:8">
      <c r="H634" s="130"/>
    </row>
    <row r="635" spans="8:8">
      <c r="H635" s="130"/>
    </row>
    <row r="636" spans="8:8">
      <c r="H636" s="130"/>
    </row>
    <row r="637" spans="8:8">
      <c r="H637" s="130"/>
    </row>
    <row r="638" spans="8:8">
      <c r="H638" s="130"/>
    </row>
    <row r="639" spans="8:8">
      <c r="H639" s="130"/>
    </row>
    <row r="640" spans="8:8">
      <c r="H640" s="130"/>
    </row>
    <row r="641" spans="8:8">
      <c r="H641" s="130"/>
    </row>
    <row r="642" spans="8:8">
      <c r="H642" s="130"/>
    </row>
    <row r="643" spans="8:8">
      <c r="H643" s="130"/>
    </row>
    <row r="644" spans="8:8">
      <c r="H644" s="130"/>
    </row>
    <row r="645" spans="8:8">
      <c r="H645" s="130"/>
    </row>
    <row r="646" spans="8:8">
      <c r="H646" s="130"/>
    </row>
    <row r="647" spans="8:8">
      <c r="H647" s="130"/>
    </row>
    <row r="648" spans="8:8">
      <c r="H648" s="130"/>
    </row>
    <row r="649" spans="8:8">
      <c r="H649" s="130"/>
    </row>
    <row r="650" spans="8:8">
      <c r="H650" s="130"/>
    </row>
    <row r="651" spans="8:8">
      <c r="H651" s="130"/>
    </row>
    <row r="652" spans="8:8">
      <c r="H652" s="130"/>
    </row>
    <row r="653" spans="8:8">
      <c r="H653" s="130"/>
    </row>
    <row r="654" spans="8:8">
      <c r="H654" s="130"/>
    </row>
    <row r="655" spans="8:8">
      <c r="H655" s="130"/>
    </row>
    <row r="656" spans="8:8">
      <c r="H656" s="130"/>
    </row>
    <row r="657" spans="8:8">
      <c r="H657" s="130"/>
    </row>
    <row r="658" spans="8:8">
      <c r="H658" s="130"/>
    </row>
    <row r="659" spans="8:8">
      <c r="H659" s="130"/>
    </row>
    <row r="660" spans="8:8">
      <c r="H660" s="130"/>
    </row>
    <row r="661" spans="8:8">
      <c r="H661" s="130"/>
    </row>
    <row r="662" spans="8:8">
      <c r="H662" s="130"/>
    </row>
    <row r="663" spans="8:8">
      <c r="H663" s="130"/>
    </row>
    <row r="664" spans="8:8">
      <c r="H664" s="130"/>
    </row>
    <row r="665" spans="8:8">
      <c r="H665" s="130"/>
    </row>
    <row r="666" spans="8:8">
      <c r="H666" s="130"/>
    </row>
    <row r="667" spans="8:8">
      <c r="H667" s="130"/>
    </row>
    <row r="668" spans="8:8">
      <c r="H668" s="130"/>
    </row>
    <row r="669" spans="8:8">
      <c r="H669" s="130"/>
    </row>
    <row r="670" spans="8:8">
      <c r="H670" s="130"/>
    </row>
    <row r="671" spans="8:8">
      <c r="H671" s="130"/>
    </row>
    <row r="672" spans="8:8">
      <c r="H672" s="130"/>
    </row>
    <row r="673" spans="8:8">
      <c r="H673" s="130"/>
    </row>
    <row r="674" spans="8:8">
      <c r="H674" s="130"/>
    </row>
    <row r="675" spans="8:8">
      <c r="H675" s="130"/>
    </row>
    <row r="676" spans="8:8">
      <c r="H676" s="130"/>
    </row>
    <row r="677" spans="8:8">
      <c r="H677" s="130"/>
    </row>
    <row r="678" spans="8:8">
      <c r="H678" s="130"/>
    </row>
    <row r="679" spans="8:8">
      <c r="H679" s="130"/>
    </row>
    <row r="680" spans="8:8">
      <c r="H680" s="130"/>
    </row>
    <row r="681" spans="8:8">
      <c r="H681" s="130"/>
    </row>
    <row r="682" spans="8:8">
      <c r="H682" s="130"/>
    </row>
    <row r="683" spans="8:8">
      <c r="H683" s="130"/>
    </row>
    <row r="684" spans="8:8">
      <c r="H684" s="130"/>
    </row>
    <row r="685" spans="8:8">
      <c r="H685" s="130"/>
    </row>
    <row r="686" spans="8:8">
      <c r="H686" s="130"/>
    </row>
    <row r="687" spans="8:8">
      <c r="H687" s="130"/>
    </row>
    <row r="688" spans="8:8">
      <c r="H688" s="130"/>
    </row>
    <row r="689" spans="8:8">
      <c r="H689" s="130"/>
    </row>
    <row r="690" spans="8:8">
      <c r="H690" s="130"/>
    </row>
    <row r="691" spans="8:8">
      <c r="H691" s="130"/>
    </row>
    <row r="692" spans="8:8">
      <c r="H692" s="130"/>
    </row>
    <row r="693" spans="8:8">
      <c r="H693" s="130"/>
    </row>
    <row r="694" spans="8:8">
      <c r="H694" s="130"/>
    </row>
    <row r="695" spans="8:8">
      <c r="H695" s="130"/>
    </row>
    <row r="696" spans="8:8">
      <c r="H696" s="130"/>
    </row>
    <row r="697" spans="8:8">
      <c r="H697" s="130"/>
    </row>
    <row r="698" spans="8:8">
      <c r="H698" s="130"/>
    </row>
    <row r="699" spans="8:8">
      <c r="H699" s="130"/>
    </row>
    <row r="700" spans="8:8">
      <c r="H700" s="130"/>
    </row>
    <row r="701" spans="8:8">
      <c r="H701" s="130"/>
    </row>
    <row r="702" spans="8:8">
      <c r="H702" s="130"/>
    </row>
    <row r="703" spans="8:8">
      <c r="H703" s="130"/>
    </row>
    <row r="704" spans="8:8">
      <c r="H704" s="130"/>
    </row>
    <row r="705" spans="8:8">
      <c r="H705" s="130"/>
    </row>
    <row r="706" spans="8:8">
      <c r="H706" s="130"/>
    </row>
    <row r="707" spans="8:8">
      <c r="H707" s="130"/>
    </row>
    <row r="708" spans="8:8">
      <c r="H708" s="130"/>
    </row>
    <row r="709" spans="8:8">
      <c r="H709" s="130"/>
    </row>
    <row r="710" spans="8:8">
      <c r="H710" s="130"/>
    </row>
    <row r="711" spans="8:8">
      <c r="H711" s="130"/>
    </row>
    <row r="712" spans="8:8">
      <c r="H712" s="130"/>
    </row>
    <row r="713" spans="8:8">
      <c r="H713" s="130"/>
    </row>
    <row r="714" spans="8:8">
      <c r="H714" s="130"/>
    </row>
    <row r="715" spans="8:8">
      <c r="H715" s="130"/>
    </row>
    <row r="716" spans="8:8">
      <c r="H716" s="130"/>
    </row>
    <row r="717" spans="8:8">
      <c r="H717" s="130"/>
    </row>
    <row r="718" spans="8:8">
      <c r="H718" s="130"/>
    </row>
    <row r="719" spans="8:8">
      <c r="H719" s="130"/>
    </row>
    <row r="720" spans="8:8">
      <c r="H720" s="130"/>
    </row>
    <row r="721" spans="8:8">
      <c r="H721" s="130"/>
    </row>
    <row r="722" spans="8:8">
      <c r="H722" s="130"/>
    </row>
    <row r="723" spans="8:8">
      <c r="H723" s="130"/>
    </row>
    <row r="724" spans="8:8">
      <c r="H724" s="130"/>
    </row>
    <row r="725" spans="8:8">
      <c r="H725" s="130"/>
    </row>
    <row r="726" spans="8:8">
      <c r="H726" s="130"/>
    </row>
    <row r="727" spans="8:8">
      <c r="H727" s="130"/>
    </row>
    <row r="728" spans="8:8">
      <c r="H728" s="130"/>
    </row>
    <row r="729" spans="8:8">
      <c r="H729" s="130"/>
    </row>
    <row r="730" spans="8:8">
      <c r="H730" s="130"/>
    </row>
    <row r="731" spans="8:8">
      <c r="H731" s="130"/>
    </row>
    <row r="732" spans="8:8">
      <c r="H732" s="130"/>
    </row>
    <row r="733" spans="8:8">
      <c r="H733" s="130"/>
    </row>
    <row r="734" spans="8:8">
      <c r="H734" s="130"/>
    </row>
    <row r="735" spans="8:8">
      <c r="H735" s="130"/>
    </row>
    <row r="736" spans="8:8">
      <c r="H736" s="130"/>
    </row>
    <row r="737" spans="8:8">
      <c r="H737" s="130"/>
    </row>
    <row r="738" spans="8:8">
      <c r="H738" s="130"/>
    </row>
    <row r="739" spans="8:8">
      <c r="H739" s="130"/>
    </row>
    <row r="740" spans="8:8">
      <c r="H740" s="130"/>
    </row>
    <row r="741" spans="8:8">
      <c r="H741" s="130"/>
    </row>
    <row r="742" spans="8:8">
      <c r="H742" s="130"/>
    </row>
    <row r="743" spans="8:8">
      <c r="H743" s="130"/>
    </row>
    <row r="744" spans="8:8">
      <c r="H744" s="130"/>
    </row>
    <row r="745" spans="8:8">
      <c r="H745" s="130"/>
    </row>
    <row r="746" spans="8:8">
      <c r="H746" s="130"/>
    </row>
    <row r="747" spans="8:8">
      <c r="H747" s="130"/>
    </row>
    <row r="748" spans="8:8">
      <c r="H748" s="130"/>
    </row>
    <row r="749" spans="8:8">
      <c r="H749" s="130"/>
    </row>
    <row r="750" spans="8:8">
      <c r="H750" s="130"/>
    </row>
    <row r="751" spans="8:8">
      <c r="H751" s="130"/>
    </row>
    <row r="752" spans="8:8">
      <c r="H752" s="130"/>
    </row>
    <row r="753" spans="8:8">
      <c r="H753" s="130"/>
    </row>
    <row r="754" spans="8:8">
      <c r="H754" s="130"/>
    </row>
    <row r="755" spans="8:8">
      <c r="H755" s="130"/>
    </row>
    <row r="756" spans="8:8">
      <c r="H756" s="130"/>
    </row>
    <row r="757" spans="8:8">
      <c r="H757" s="130"/>
    </row>
    <row r="758" spans="8:8">
      <c r="H758" s="130"/>
    </row>
    <row r="759" spans="8:8">
      <c r="H759" s="130"/>
    </row>
    <row r="760" spans="8:8">
      <c r="H760" s="130"/>
    </row>
    <row r="761" spans="8:8">
      <c r="H761" s="130"/>
    </row>
    <row r="762" spans="8:8">
      <c r="H762" s="130"/>
    </row>
    <row r="763" spans="8:8">
      <c r="H763" s="130"/>
    </row>
    <row r="764" spans="8:8">
      <c r="H764" s="130"/>
    </row>
    <row r="765" spans="8:8">
      <c r="H765" s="130"/>
    </row>
    <row r="766" spans="8:8">
      <c r="H766" s="130"/>
    </row>
    <row r="767" spans="8:8">
      <c r="H767" s="130"/>
    </row>
    <row r="768" spans="8:8">
      <c r="H768" s="130"/>
    </row>
    <row r="769" spans="8:8">
      <c r="H769" s="130"/>
    </row>
    <row r="770" spans="8:8">
      <c r="H770" s="130"/>
    </row>
    <row r="771" spans="8:8">
      <c r="H771" s="130"/>
    </row>
    <row r="772" spans="8:8">
      <c r="H772" s="130"/>
    </row>
    <row r="773" spans="8:8">
      <c r="H773" s="130"/>
    </row>
    <row r="774" spans="8:8">
      <c r="H774" s="130"/>
    </row>
    <row r="775" spans="8:8">
      <c r="H775" s="130"/>
    </row>
    <row r="776" spans="8:8">
      <c r="H776" s="130"/>
    </row>
    <row r="777" spans="8:8">
      <c r="H777" s="130"/>
    </row>
    <row r="778" spans="8:8">
      <c r="H778" s="130"/>
    </row>
    <row r="779" spans="8:8">
      <c r="H779" s="130"/>
    </row>
    <row r="780" spans="8:8">
      <c r="H780" s="130"/>
    </row>
    <row r="781" spans="8:8">
      <c r="H781" s="130"/>
    </row>
    <row r="782" spans="8:8">
      <c r="H782" s="130"/>
    </row>
    <row r="783" spans="8:8">
      <c r="H783" s="130"/>
    </row>
    <row r="784" spans="8:8">
      <c r="H784" s="130"/>
    </row>
    <row r="785" spans="8:8">
      <c r="H785" s="130"/>
    </row>
    <row r="786" spans="8:8">
      <c r="H786" s="130"/>
    </row>
    <row r="787" spans="8:8">
      <c r="H787" s="130"/>
    </row>
    <row r="788" spans="8:8">
      <c r="H788" s="130"/>
    </row>
    <row r="789" spans="8:8">
      <c r="H789" s="130"/>
    </row>
    <row r="790" spans="8:8">
      <c r="H790" s="130"/>
    </row>
    <row r="791" spans="8:8">
      <c r="H791" s="130"/>
    </row>
    <row r="792" spans="8:8">
      <c r="H792" s="130"/>
    </row>
    <row r="793" spans="8:8">
      <c r="H793" s="130"/>
    </row>
    <row r="794" spans="8:8">
      <c r="H794" s="130"/>
    </row>
    <row r="795" spans="8:8">
      <c r="H795" s="130"/>
    </row>
    <row r="796" spans="8:8">
      <c r="H796" s="130"/>
    </row>
    <row r="797" spans="8:8">
      <c r="H797" s="130"/>
    </row>
    <row r="798" spans="8:8">
      <c r="H798" s="130"/>
    </row>
    <row r="799" spans="8:8">
      <c r="H799" s="130"/>
    </row>
    <row r="800" spans="8:8">
      <c r="H800" s="130"/>
    </row>
    <row r="801" spans="8:8">
      <c r="H801" s="130"/>
    </row>
    <row r="802" spans="8:8">
      <c r="H802" s="130"/>
    </row>
    <row r="803" spans="8:8">
      <c r="H803" s="130"/>
    </row>
    <row r="804" spans="8:8">
      <c r="H804" s="130"/>
    </row>
    <row r="805" spans="8:8">
      <c r="H805" s="130"/>
    </row>
    <row r="806" spans="8:8">
      <c r="H806" s="130"/>
    </row>
    <row r="807" spans="8:8">
      <c r="H807" s="130"/>
    </row>
    <row r="808" spans="8:8">
      <c r="H808" s="130"/>
    </row>
    <row r="809" spans="8:8">
      <c r="H809" s="130"/>
    </row>
    <row r="810" spans="8:8">
      <c r="H810" s="130"/>
    </row>
    <row r="811" spans="8:8">
      <c r="H811" s="130"/>
    </row>
    <row r="812" spans="8:8">
      <c r="H812" s="130"/>
    </row>
    <row r="813" spans="8:8">
      <c r="H813" s="130"/>
    </row>
    <row r="814" spans="8:8">
      <c r="H814" s="130"/>
    </row>
    <row r="815" spans="8:8">
      <c r="H815" s="130"/>
    </row>
    <row r="816" spans="8:8">
      <c r="H816" s="130"/>
    </row>
    <row r="817" spans="8:8">
      <c r="H817" s="130"/>
    </row>
    <row r="818" spans="8:8">
      <c r="H818" s="130"/>
    </row>
    <row r="819" spans="8:8">
      <c r="H819" s="130"/>
    </row>
    <row r="820" spans="8:8">
      <c r="H820" s="130"/>
    </row>
    <row r="821" spans="8:8">
      <c r="H821" s="130"/>
    </row>
    <row r="822" spans="8:8">
      <c r="H822" s="130"/>
    </row>
    <row r="823" spans="8:8">
      <c r="H823" s="130"/>
    </row>
    <row r="824" spans="8:8">
      <c r="H824" s="130"/>
    </row>
    <row r="825" spans="8:8">
      <c r="H825" s="130"/>
    </row>
    <row r="826" spans="8:8">
      <c r="H826" s="130"/>
    </row>
    <row r="827" spans="8:8">
      <c r="H827" s="130"/>
    </row>
    <row r="828" spans="8:8">
      <c r="H828" s="130"/>
    </row>
    <row r="829" spans="8:8">
      <c r="H829" s="130"/>
    </row>
    <row r="830" spans="8:8">
      <c r="H830" s="130"/>
    </row>
    <row r="831" spans="8:8">
      <c r="H831" s="130"/>
    </row>
    <row r="832" spans="8:8">
      <c r="H832" s="130"/>
    </row>
    <row r="833" spans="8:8">
      <c r="H833" s="130"/>
    </row>
    <row r="834" spans="8:8">
      <c r="H834" s="130"/>
    </row>
    <row r="835" spans="8:8">
      <c r="H835" s="130"/>
    </row>
    <row r="836" spans="8:8">
      <c r="H836" s="130"/>
    </row>
    <row r="837" spans="8:8">
      <c r="H837" s="130"/>
    </row>
    <row r="838" spans="8:8">
      <c r="H838" s="130"/>
    </row>
    <row r="839" spans="8:8">
      <c r="H839" s="130"/>
    </row>
    <row r="840" spans="8:8">
      <c r="H840" s="130"/>
    </row>
    <row r="841" spans="8:8">
      <c r="H841" s="130"/>
    </row>
    <row r="842" spans="8:8">
      <c r="H842" s="130"/>
    </row>
    <row r="843" spans="8:8">
      <c r="H843" s="130"/>
    </row>
    <row r="844" spans="8:8">
      <c r="H844" s="130"/>
    </row>
    <row r="845" spans="8:8">
      <c r="H845" s="130"/>
    </row>
    <row r="846" spans="8:8">
      <c r="H846" s="130"/>
    </row>
    <row r="847" spans="8:8">
      <c r="H847" s="130"/>
    </row>
    <row r="848" spans="8:8">
      <c r="H848" s="130"/>
    </row>
    <row r="849" spans="8:8">
      <c r="H849" s="130"/>
    </row>
    <row r="850" spans="8:8">
      <c r="H850" s="130"/>
    </row>
    <row r="851" spans="8:8">
      <c r="H851" s="130"/>
    </row>
    <row r="852" spans="8:8">
      <c r="H852" s="130"/>
    </row>
    <row r="853" spans="8:8">
      <c r="H853" s="130"/>
    </row>
    <row r="854" spans="8:8">
      <c r="H854" s="130"/>
    </row>
    <row r="855" spans="8:8">
      <c r="H855" s="130"/>
    </row>
    <row r="856" spans="8:8">
      <c r="H856" s="130"/>
    </row>
    <row r="857" spans="8:8">
      <c r="H857" s="130"/>
    </row>
    <row r="858" spans="8:8">
      <c r="H858" s="130"/>
    </row>
    <row r="859" spans="8:8">
      <c r="H859" s="130"/>
    </row>
    <row r="860" spans="8:8">
      <c r="H860" s="130"/>
    </row>
    <row r="861" spans="8:8">
      <c r="H861" s="130"/>
    </row>
    <row r="862" spans="8:8">
      <c r="H862" s="130"/>
    </row>
    <row r="863" spans="8:8">
      <c r="H863" s="130"/>
    </row>
    <row r="864" spans="8:8">
      <c r="H864" s="130"/>
    </row>
    <row r="865" spans="8:8">
      <c r="H865" s="130"/>
    </row>
    <row r="866" spans="8:8">
      <c r="H866" s="130"/>
    </row>
    <row r="867" spans="8:8">
      <c r="H867" s="130"/>
    </row>
    <row r="868" spans="8:8">
      <c r="H868" s="130"/>
    </row>
    <row r="869" spans="8:8">
      <c r="H869" s="130"/>
    </row>
    <row r="870" spans="8:8">
      <c r="H870" s="130"/>
    </row>
    <row r="871" spans="8:8">
      <c r="H871" s="130"/>
    </row>
    <row r="872" spans="8:8">
      <c r="H872" s="130"/>
    </row>
    <row r="873" spans="8:8">
      <c r="H873" s="130"/>
    </row>
    <row r="874" spans="8:8">
      <c r="H874" s="130"/>
    </row>
    <row r="875" spans="8:8">
      <c r="H875" s="130"/>
    </row>
    <row r="876" spans="8:8">
      <c r="H876" s="130"/>
    </row>
    <row r="877" spans="8:8">
      <c r="H877" s="130"/>
    </row>
    <row r="878" spans="8:8">
      <c r="H878" s="130"/>
    </row>
    <row r="879" spans="8:8">
      <c r="H879" s="130"/>
    </row>
    <row r="880" spans="8:8">
      <c r="H880" s="130"/>
    </row>
    <row r="881" spans="8:8">
      <c r="H881" s="130"/>
    </row>
    <row r="882" spans="8:8">
      <c r="H882" s="130"/>
    </row>
    <row r="883" spans="8:8">
      <c r="H883" s="130"/>
    </row>
    <row r="884" spans="8:8">
      <c r="H884" s="130"/>
    </row>
    <row r="885" spans="8:8">
      <c r="H885" s="130"/>
    </row>
    <row r="886" spans="8:8">
      <c r="H886" s="130"/>
    </row>
    <row r="887" spans="8:8">
      <c r="H887" s="130"/>
    </row>
    <row r="888" spans="8:8">
      <c r="H888" s="130"/>
    </row>
    <row r="889" spans="8:8">
      <c r="H889" s="130"/>
    </row>
    <row r="890" spans="8:8">
      <c r="H890" s="130"/>
    </row>
    <row r="891" spans="8:8">
      <c r="H891" s="130"/>
    </row>
    <row r="892" spans="8:8">
      <c r="H892" s="130"/>
    </row>
    <row r="893" spans="8:8">
      <c r="H893" s="130"/>
    </row>
    <row r="894" spans="8:8">
      <c r="H894" s="130"/>
    </row>
    <row r="895" spans="8:8">
      <c r="H895" s="130"/>
    </row>
    <row r="896" spans="8:8">
      <c r="H896" s="130"/>
    </row>
    <row r="897" spans="8:8">
      <c r="H897" s="130"/>
    </row>
    <row r="898" spans="8:8">
      <c r="H898" s="130"/>
    </row>
    <row r="899" spans="8:8">
      <c r="H899" s="130"/>
    </row>
    <row r="900" spans="8:8">
      <c r="H900" s="130"/>
    </row>
    <row r="901" spans="8:8">
      <c r="H901" s="130"/>
    </row>
    <row r="902" spans="8:8">
      <c r="H902" s="130"/>
    </row>
    <row r="903" spans="8:8">
      <c r="H903" s="130"/>
    </row>
    <row r="904" spans="8:8">
      <c r="H904" s="130"/>
    </row>
    <row r="905" spans="8:8">
      <c r="H905" s="130"/>
    </row>
    <row r="906" spans="8:8">
      <c r="H906" s="130"/>
    </row>
    <row r="907" spans="8:8">
      <c r="H907" s="130"/>
    </row>
    <row r="908" spans="8:8">
      <c r="H908" s="130"/>
    </row>
    <row r="909" spans="8:8">
      <c r="H909" s="130"/>
    </row>
    <row r="910" spans="8:8">
      <c r="H910" s="130"/>
    </row>
    <row r="911" spans="8:8">
      <c r="H911" s="130"/>
    </row>
    <row r="912" spans="8:8">
      <c r="H912" s="130"/>
    </row>
    <row r="913" spans="8:8">
      <c r="H913" s="130"/>
    </row>
    <row r="914" spans="8:8">
      <c r="H914" s="130"/>
    </row>
    <row r="915" spans="8:8">
      <c r="H915" s="130"/>
    </row>
    <row r="916" spans="8:8">
      <c r="H916" s="130"/>
    </row>
    <row r="917" spans="8:8">
      <c r="H917" s="130"/>
    </row>
    <row r="918" spans="8:8">
      <c r="H918" s="130"/>
    </row>
    <row r="919" spans="8:8">
      <c r="H919" s="130"/>
    </row>
    <row r="920" spans="8:8">
      <c r="H920" s="130"/>
    </row>
    <row r="921" spans="8:8">
      <c r="H921" s="130"/>
    </row>
    <row r="922" spans="8:8">
      <c r="H922" s="130"/>
    </row>
    <row r="923" spans="8:8">
      <c r="H923" s="130"/>
    </row>
    <row r="924" spans="8:8">
      <c r="H924" s="130"/>
    </row>
    <row r="925" spans="8:8">
      <c r="H925" s="130"/>
    </row>
    <row r="926" spans="8:8">
      <c r="H926" s="130"/>
    </row>
    <row r="927" spans="8:8">
      <c r="H927" s="130"/>
    </row>
    <row r="928" spans="8:8">
      <c r="H928" s="130"/>
    </row>
    <row r="929" spans="8:8">
      <c r="H929" s="130"/>
    </row>
    <row r="930" spans="8:8">
      <c r="H930" s="130"/>
    </row>
    <row r="931" spans="8:8">
      <c r="H931" s="130"/>
    </row>
    <row r="932" spans="8:8">
      <c r="H932" s="130"/>
    </row>
    <row r="933" spans="8:8">
      <c r="H933" s="130"/>
    </row>
    <row r="934" spans="8:8">
      <c r="H934" s="130"/>
    </row>
    <row r="935" spans="8:8">
      <c r="H935" s="130"/>
    </row>
    <row r="936" spans="8:8">
      <c r="H936" s="130"/>
    </row>
    <row r="937" spans="8:8">
      <c r="H937" s="130"/>
    </row>
    <row r="938" spans="8:8">
      <c r="H938" s="130"/>
    </row>
    <row r="939" spans="8:8">
      <c r="H939" s="130"/>
    </row>
    <row r="940" spans="8:8">
      <c r="H940" s="130"/>
    </row>
    <row r="941" spans="8:8">
      <c r="H941" s="130"/>
    </row>
    <row r="942" spans="8:8">
      <c r="H942" s="130"/>
    </row>
    <row r="943" spans="8:8">
      <c r="H943" s="130"/>
    </row>
    <row r="944" spans="8:8">
      <c r="H944" s="130"/>
    </row>
    <row r="945" spans="8:8">
      <c r="H945" s="130"/>
    </row>
    <row r="946" spans="8:8">
      <c r="H946" s="130"/>
    </row>
    <row r="947" spans="8:8">
      <c r="H947" s="130"/>
    </row>
    <row r="948" spans="8:8">
      <c r="H948" s="130"/>
    </row>
    <row r="949" spans="8:8">
      <c r="H949" s="130"/>
    </row>
    <row r="950" spans="8:8">
      <c r="H950" s="130"/>
    </row>
    <row r="951" spans="8:8">
      <c r="H951" s="130"/>
    </row>
    <row r="952" spans="8:8">
      <c r="H952" s="130"/>
    </row>
    <row r="953" spans="8:8">
      <c r="H953" s="130"/>
    </row>
    <row r="954" spans="8:8">
      <c r="H954" s="130"/>
    </row>
    <row r="955" spans="8:8">
      <c r="H955" s="130"/>
    </row>
    <row r="956" spans="8:8">
      <c r="H956" s="130"/>
    </row>
    <row r="957" spans="8:8">
      <c r="H957" s="130"/>
    </row>
    <row r="958" spans="8:8">
      <c r="H958" s="130"/>
    </row>
    <row r="959" spans="8:8">
      <c r="H959" s="130"/>
    </row>
    <row r="960" spans="8:8">
      <c r="H960" s="130"/>
    </row>
    <row r="961" spans="8:8">
      <c r="H961" s="130"/>
    </row>
    <row r="962" spans="8:8">
      <c r="H962" s="130"/>
    </row>
    <row r="963" spans="8:8">
      <c r="H963" s="130"/>
    </row>
    <row r="964" spans="8:8">
      <c r="H964" s="130"/>
    </row>
    <row r="965" spans="8:8">
      <c r="H965" s="130"/>
    </row>
    <row r="966" spans="8:8">
      <c r="H966" s="130"/>
    </row>
    <row r="967" spans="8:8">
      <c r="H967" s="130"/>
    </row>
    <row r="968" spans="8:8">
      <c r="H968" s="130"/>
    </row>
    <row r="969" spans="8:8">
      <c r="H969" s="130"/>
    </row>
    <row r="970" spans="8:8">
      <c r="H970" s="130"/>
    </row>
    <row r="971" spans="8:8">
      <c r="H971" s="130"/>
    </row>
    <row r="972" spans="8:8">
      <c r="H972" s="130"/>
    </row>
    <row r="973" spans="8:8">
      <c r="H973" s="130"/>
    </row>
    <row r="974" spans="8:8">
      <c r="H974" s="130"/>
    </row>
    <row r="975" spans="8:8">
      <c r="H975" s="130"/>
    </row>
    <row r="976" spans="8:8">
      <c r="H976" s="130"/>
    </row>
    <row r="977" spans="8:8">
      <c r="H977" s="130"/>
    </row>
    <row r="978" spans="8:8">
      <c r="H978" s="130"/>
    </row>
    <row r="979" spans="8:8">
      <c r="H979" s="130"/>
    </row>
    <row r="980" spans="8:8">
      <c r="H980" s="130"/>
    </row>
    <row r="981" spans="8:8">
      <c r="H981" s="130"/>
    </row>
    <row r="982" spans="8:8">
      <c r="H982" s="130"/>
    </row>
    <row r="983" spans="8:8">
      <c r="H983" s="130"/>
    </row>
    <row r="984" spans="8:8">
      <c r="H984" s="130"/>
    </row>
    <row r="985" spans="8:8">
      <c r="H985" s="130"/>
    </row>
    <row r="986" spans="8:8">
      <c r="H986" s="130"/>
    </row>
    <row r="987" spans="8:8">
      <c r="H987" s="130"/>
    </row>
    <row r="988" spans="8:8">
      <c r="H988" s="130"/>
    </row>
    <row r="989" spans="8:8">
      <c r="H989" s="130"/>
    </row>
    <row r="990" spans="8:8">
      <c r="H990" s="130"/>
    </row>
    <row r="991" spans="8:8">
      <c r="H991" s="130"/>
    </row>
    <row r="992" spans="8:8">
      <c r="H992" s="130"/>
    </row>
    <row r="993" spans="8:8">
      <c r="H993" s="130"/>
    </row>
    <row r="994" spans="8:8">
      <c r="H994" s="130"/>
    </row>
    <row r="995" spans="8:8">
      <c r="H995" s="130"/>
    </row>
    <row r="996" spans="8:8">
      <c r="H996" s="130"/>
    </row>
    <row r="997" spans="8:8">
      <c r="H997" s="130"/>
    </row>
    <row r="998" spans="8:8">
      <c r="H998" s="130"/>
    </row>
    <row r="999" spans="8:8">
      <c r="H999" s="130"/>
    </row>
    <row r="1000" spans="8:8">
      <c r="H1000" s="130"/>
    </row>
    <row r="1001" spans="8:8">
      <c r="H1001" s="130"/>
    </row>
    <row r="1002" spans="8:8">
      <c r="H1002" s="130"/>
    </row>
    <row r="1003" spans="8:8">
      <c r="H1003" s="130"/>
    </row>
    <row r="1004" spans="8:8">
      <c r="H1004" s="130"/>
    </row>
    <row r="1005" spans="8:8">
      <c r="H1005" s="130"/>
    </row>
    <row r="1006" spans="8:8">
      <c r="H1006" s="130"/>
    </row>
    <row r="1007" spans="8:8">
      <c r="H1007" s="130"/>
    </row>
    <row r="1008" spans="8:8">
      <c r="H1008" s="130"/>
    </row>
    <row r="1009" spans="8:8">
      <c r="H1009" s="130"/>
    </row>
    <row r="1010" spans="8:8">
      <c r="H1010" s="130"/>
    </row>
    <row r="1011" spans="8:8">
      <c r="H1011" s="130"/>
    </row>
    <row r="1012" spans="8:8">
      <c r="H1012" s="130"/>
    </row>
    <row r="1013" spans="8:8">
      <c r="H1013" s="130"/>
    </row>
    <row r="1014" spans="8:8">
      <c r="H1014" s="130"/>
    </row>
    <row r="1015" spans="8:8">
      <c r="H1015" s="130"/>
    </row>
    <row r="1016" spans="8:8">
      <c r="H1016" s="130"/>
    </row>
    <row r="1017" spans="8:8">
      <c r="H1017" s="130"/>
    </row>
    <row r="1018" spans="8:8">
      <c r="H1018" s="130"/>
    </row>
    <row r="1019" spans="8:8">
      <c r="H1019" s="130"/>
    </row>
    <row r="1020" spans="8:8">
      <c r="H1020" s="130"/>
    </row>
    <row r="1021" spans="8:8">
      <c r="H1021" s="130"/>
    </row>
    <row r="1022" spans="8:8">
      <c r="H1022" s="130"/>
    </row>
    <row r="1023" spans="8:8">
      <c r="H1023" s="130"/>
    </row>
    <row r="1024" spans="8:8">
      <c r="H1024" s="130"/>
    </row>
    <row r="1025" spans="8:8">
      <c r="H1025" s="130"/>
    </row>
    <row r="1026" spans="8:8">
      <c r="H1026" s="130"/>
    </row>
    <row r="1027" spans="8:8">
      <c r="H1027" s="130"/>
    </row>
    <row r="1028" spans="8:8">
      <c r="H1028" s="130"/>
    </row>
    <row r="1029" spans="8:8">
      <c r="H1029" s="130"/>
    </row>
    <row r="1030" spans="8:8">
      <c r="H1030" s="130"/>
    </row>
    <row r="1031" spans="8:8">
      <c r="H1031" s="130"/>
    </row>
    <row r="1032" spans="8:8">
      <c r="H1032" s="130"/>
    </row>
    <row r="1033" spans="8:8">
      <c r="H1033" s="130"/>
    </row>
    <row r="1034" spans="8:8">
      <c r="H1034" s="130"/>
    </row>
    <row r="1035" spans="8:8">
      <c r="H1035" s="130"/>
    </row>
    <row r="1036" spans="8:8">
      <c r="H1036" s="130"/>
    </row>
    <row r="1037" spans="8:8">
      <c r="H1037" s="130"/>
    </row>
    <row r="1038" spans="8:8">
      <c r="H1038" s="130"/>
    </row>
    <row r="1039" spans="8:8">
      <c r="H1039" s="130"/>
    </row>
    <row r="1040" spans="8:8">
      <c r="H1040" s="130"/>
    </row>
    <row r="1041" spans="8:8">
      <c r="H1041" s="130"/>
    </row>
    <row r="1042" spans="8:8">
      <c r="H1042" s="130"/>
    </row>
    <row r="1043" spans="8:8">
      <c r="H1043" s="130"/>
    </row>
    <row r="1044" spans="8:8">
      <c r="H1044" s="130"/>
    </row>
    <row r="1045" spans="8:8">
      <c r="H1045" s="130"/>
    </row>
    <row r="1046" spans="8:8">
      <c r="H1046" s="130"/>
    </row>
    <row r="1047" spans="8:8">
      <c r="H1047" s="130"/>
    </row>
    <row r="1048" spans="8:8">
      <c r="H1048" s="130"/>
    </row>
    <row r="1049" spans="8:8">
      <c r="H1049" s="130"/>
    </row>
    <row r="1050" spans="8:8">
      <c r="H1050" s="130"/>
    </row>
    <row r="1051" spans="8:8">
      <c r="H1051" s="130"/>
    </row>
    <row r="1052" spans="8:8">
      <c r="H1052" s="130"/>
    </row>
    <row r="1053" spans="8:8">
      <c r="H1053" s="130"/>
    </row>
    <row r="1054" spans="8:8">
      <c r="H1054" s="130"/>
    </row>
    <row r="1055" spans="8:8">
      <c r="H1055" s="130"/>
    </row>
    <row r="1056" spans="8:8">
      <c r="H1056" s="130"/>
    </row>
    <row r="1057" spans="8:8">
      <c r="H1057" s="130"/>
    </row>
    <row r="1058" spans="8:8">
      <c r="H1058" s="130"/>
    </row>
    <row r="1059" spans="8:8">
      <c r="H1059" s="130"/>
    </row>
    <row r="1060" spans="8:8">
      <c r="H1060" s="130"/>
    </row>
    <row r="1061" spans="8:8">
      <c r="H1061" s="130"/>
    </row>
    <row r="1062" spans="8:8">
      <c r="H1062" s="130"/>
    </row>
    <row r="1063" spans="8:8">
      <c r="H1063" s="130"/>
    </row>
    <row r="1064" spans="8:8">
      <c r="H1064" s="130"/>
    </row>
    <row r="1065" spans="8:8">
      <c r="H1065" s="130"/>
    </row>
    <row r="1066" spans="8:8">
      <c r="H1066" s="130"/>
    </row>
    <row r="1067" spans="8:8">
      <c r="H1067" s="130"/>
    </row>
    <row r="1068" spans="8:8">
      <c r="H1068" s="130"/>
    </row>
    <row r="1069" spans="8:8">
      <c r="H1069" s="130"/>
    </row>
    <row r="1070" spans="8:8">
      <c r="H1070" s="130"/>
    </row>
    <row r="1071" spans="8:8">
      <c r="H1071" s="130"/>
    </row>
    <row r="1072" spans="8:8">
      <c r="H1072" s="130"/>
    </row>
    <row r="1073" spans="8:8">
      <c r="H1073" s="130"/>
    </row>
    <row r="1074" spans="8:8">
      <c r="H1074" s="130"/>
    </row>
    <row r="1075" spans="8:8">
      <c r="H1075" s="130"/>
    </row>
    <row r="1076" spans="8:8">
      <c r="H1076" s="130"/>
    </row>
    <row r="1077" spans="8:8">
      <c r="H1077" s="130"/>
    </row>
    <row r="1078" spans="8:8">
      <c r="H1078" s="130"/>
    </row>
    <row r="1079" spans="8:8">
      <c r="H1079" s="130"/>
    </row>
    <row r="1080" spans="8:8">
      <c r="H1080" s="130"/>
    </row>
    <row r="1081" spans="8:8">
      <c r="H1081" s="130"/>
    </row>
    <row r="1082" spans="8:8">
      <c r="H1082" s="130"/>
    </row>
    <row r="1083" spans="8:8">
      <c r="H1083" s="130"/>
    </row>
    <row r="1084" spans="8:8">
      <c r="H1084" s="130"/>
    </row>
    <row r="1085" spans="8:8">
      <c r="H1085" s="130"/>
    </row>
    <row r="1086" spans="8:8">
      <c r="H1086" s="130"/>
    </row>
    <row r="1087" spans="8:8">
      <c r="H1087" s="130"/>
    </row>
    <row r="1088" spans="8:8">
      <c r="H1088" s="130"/>
    </row>
    <row r="1089" spans="8:8">
      <c r="H1089" s="130"/>
    </row>
    <row r="1090" spans="8:8">
      <c r="H1090" s="130"/>
    </row>
    <row r="1091" spans="8:8">
      <c r="H1091" s="130"/>
    </row>
    <row r="1092" spans="8:8">
      <c r="H1092" s="130"/>
    </row>
    <row r="1093" spans="8:8">
      <c r="H1093" s="130"/>
    </row>
    <row r="1094" spans="8:8">
      <c r="H1094" s="130"/>
    </row>
    <row r="1095" spans="8:8">
      <c r="H1095" s="130"/>
    </row>
    <row r="1096" spans="8:8">
      <c r="H1096" s="130"/>
    </row>
    <row r="1097" spans="8:8">
      <c r="H1097" s="130"/>
    </row>
    <row r="1098" spans="8:8">
      <c r="H1098" s="130"/>
    </row>
    <row r="1099" spans="8:8">
      <c r="H1099" s="130"/>
    </row>
    <row r="1100" spans="8:8">
      <c r="H1100" s="130"/>
    </row>
    <row r="1101" spans="8:8">
      <c r="H1101" s="130"/>
    </row>
    <row r="1102" spans="8:8">
      <c r="H1102" s="130"/>
    </row>
    <row r="1103" spans="8:8">
      <c r="H1103" s="130"/>
    </row>
    <row r="1104" spans="8:8">
      <c r="H1104" s="130"/>
    </row>
    <row r="1105" spans="8:8">
      <c r="H1105" s="130"/>
    </row>
    <row r="1106" spans="8:8">
      <c r="H1106" s="130"/>
    </row>
    <row r="1107" spans="8:8">
      <c r="H1107" s="130"/>
    </row>
    <row r="1108" spans="8:8">
      <c r="H1108" s="130"/>
    </row>
    <row r="1109" spans="8:8">
      <c r="H1109" s="130"/>
    </row>
    <row r="1110" spans="8:8">
      <c r="H1110" s="130"/>
    </row>
    <row r="1111" spans="8:8">
      <c r="H1111" s="130"/>
    </row>
    <row r="1112" spans="8:8">
      <c r="H1112" s="130"/>
    </row>
    <row r="1113" spans="8:8">
      <c r="H1113" s="130"/>
    </row>
    <row r="1114" spans="8:8">
      <c r="H1114" s="130"/>
    </row>
    <row r="1115" spans="8:8">
      <c r="H1115" s="130"/>
    </row>
    <row r="1116" spans="8:8">
      <c r="H1116" s="130"/>
    </row>
    <row r="1117" spans="8:8">
      <c r="H1117" s="130"/>
    </row>
    <row r="1118" spans="8:8">
      <c r="H1118" s="130"/>
    </row>
    <row r="1119" spans="8:8">
      <c r="H1119" s="130"/>
    </row>
    <row r="1120" spans="8:8">
      <c r="H1120" s="130"/>
    </row>
    <row r="1121" spans="8:8">
      <c r="H1121" s="130"/>
    </row>
    <row r="1122" spans="8:8">
      <c r="H1122" s="130"/>
    </row>
    <row r="1123" spans="8:8">
      <c r="H1123" s="130"/>
    </row>
    <row r="1124" spans="8:8">
      <c r="H1124" s="130"/>
    </row>
    <row r="1125" spans="8:8">
      <c r="H1125" s="130"/>
    </row>
    <row r="1126" spans="8:8">
      <c r="H1126" s="130"/>
    </row>
    <row r="1127" spans="8:8">
      <c r="H1127" s="130"/>
    </row>
    <row r="1128" spans="8:8">
      <c r="H1128" s="130"/>
    </row>
    <row r="1129" spans="8:8">
      <c r="H1129" s="130"/>
    </row>
    <row r="1130" spans="8:8">
      <c r="H1130" s="130"/>
    </row>
    <row r="1131" spans="8:8">
      <c r="H1131" s="130"/>
    </row>
    <row r="1132" spans="8:8">
      <c r="H1132" s="130"/>
    </row>
    <row r="1133" spans="8:8">
      <c r="H1133" s="130"/>
    </row>
    <row r="1134" spans="8:8">
      <c r="H1134" s="130"/>
    </row>
    <row r="1135" spans="8:8">
      <c r="H1135" s="130"/>
    </row>
    <row r="1136" spans="8:8">
      <c r="H1136" s="130"/>
    </row>
    <row r="1137" spans="8:8">
      <c r="H1137" s="130"/>
    </row>
    <row r="1138" spans="8:8">
      <c r="H1138" s="130"/>
    </row>
    <row r="1139" spans="8:8">
      <c r="H1139" s="130"/>
    </row>
    <row r="1140" spans="8:8">
      <c r="H1140" s="130"/>
    </row>
    <row r="1141" spans="8:8">
      <c r="H1141" s="130"/>
    </row>
    <row r="1142" spans="8:8">
      <c r="H1142" s="130"/>
    </row>
    <row r="1143" spans="8:8">
      <c r="H1143" s="130"/>
    </row>
    <row r="1144" spans="8:8">
      <c r="H1144" s="130"/>
    </row>
    <row r="1145" spans="8:8">
      <c r="H1145" s="130"/>
    </row>
    <row r="1146" spans="8:8">
      <c r="H1146" s="130"/>
    </row>
    <row r="1147" spans="8:8">
      <c r="H1147" s="130"/>
    </row>
    <row r="1148" spans="8:8">
      <c r="H1148" s="130"/>
    </row>
    <row r="1149" spans="8:8">
      <c r="H1149" s="130"/>
    </row>
    <row r="1150" spans="8:8">
      <c r="H1150" s="130"/>
    </row>
    <row r="1151" spans="8:8">
      <c r="H1151" s="130"/>
    </row>
    <row r="1152" spans="8:8">
      <c r="H1152" s="130"/>
    </row>
    <row r="1153" spans="8:8">
      <c r="H1153" s="130"/>
    </row>
    <row r="1154" spans="8:8">
      <c r="H1154" s="130"/>
    </row>
    <row r="1155" spans="8:8">
      <c r="H1155" s="130"/>
    </row>
    <row r="1156" spans="8:8">
      <c r="H1156" s="130"/>
    </row>
    <row r="1157" spans="8:8">
      <c r="H1157" s="130"/>
    </row>
    <row r="1158" spans="8:8">
      <c r="H1158" s="130"/>
    </row>
    <row r="1159" spans="8:8">
      <c r="H1159" s="130"/>
    </row>
    <row r="1160" spans="8:8">
      <c r="H1160" s="130"/>
    </row>
    <row r="1161" spans="8:8">
      <c r="H1161" s="130"/>
    </row>
    <row r="1162" spans="8:8">
      <c r="H1162" s="130"/>
    </row>
    <row r="1163" spans="8:8">
      <c r="H1163" s="130"/>
    </row>
    <row r="1164" spans="8:8">
      <c r="H1164" s="130"/>
    </row>
    <row r="1165" spans="8:8">
      <c r="H1165" s="130"/>
    </row>
    <row r="1166" spans="8:8">
      <c r="H1166" s="130"/>
    </row>
    <row r="1167" spans="8:8">
      <c r="H1167" s="130"/>
    </row>
    <row r="1168" spans="8:8">
      <c r="H1168" s="130"/>
    </row>
    <row r="1169" spans="8:8">
      <c r="H1169" s="130"/>
    </row>
    <row r="1170" spans="8:8">
      <c r="H1170" s="130"/>
    </row>
    <row r="1171" spans="8:8">
      <c r="H1171" s="130"/>
    </row>
    <row r="1172" spans="8:8">
      <c r="H1172" s="130"/>
    </row>
    <row r="1173" spans="8:8">
      <c r="H1173" s="130"/>
    </row>
    <row r="1174" spans="8:8">
      <c r="H1174" s="130"/>
    </row>
    <row r="1175" spans="8:8">
      <c r="H1175" s="130"/>
    </row>
    <row r="1176" spans="8:8">
      <c r="H1176" s="130"/>
    </row>
    <row r="1177" spans="8:8">
      <c r="H1177" s="130"/>
    </row>
    <row r="1178" spans="8:8">
      <c r="H1178" s="130"/>
    </row>
    <row r="1179" spans="8:8">
      <c r="H1179" s="130"/>
    </row>
    <row r="1180" spans="8:8">
      <c r="H1180" s="130"/>
    </row>
    <row r="1181" spans="8:8">
      <c r="H1181" s="130"/>
    </row>
    <row r="1182" spans="8:8">
      <c r="H1182" s="130"/>
    </row>
    <row r="1183" spans="8:8">
      <c r="H1183" s="130"/>
    </row>
    <row r="1184" spans="8:8">
      <c r="H1184" s="130"/>
    </row>
    <row r="1185" spans="8:8">
      <c r="H1185" s="130"/>
    </row>
    <row r="1186" spans="8:8">
      <c r="H1186" s="130"/>
    </row>
    <row r="1187" spans="8:8">
      <c r="H1187" s="130"/>
    </row>
    <row r="1188" spans="8:8">
      <c r="H1188" s="130"/>
    </row>
    <row r="1189" spans="8:8">
      <c r="H1189" s="130"/>
    </row>
    <row r="1190" spans="8:8">
      <c r="H1190" s="130"/>
    </row>
    <row r="1191" spans="8:8">
      <c r="H1191" s="130"/>
    </row>
    <row r="1192" spans="8:8">
      <c r="H1192" s="130"/>
    </row>
    <row r="1193" spans="8:8">
      <c r="H1193" s="130"/>
    </row>
    <row r="1194" spans="8:8">
      <c r="H1194" s="130"/>
    </row>
    <row r="1195" spans="8:8">
      <c r="H1195" s="130"/>
    </row>
    <row r="1196" spans="8:8">
      <c r="H1196" s="130"/>
    </row>
    <row r="1197" spans="8:8">
      <c r="H1197" s="130"/>
    </row>
    <row r="1198" spans="8:8">
      <c r="H1198" s="130"/>
    </row>
    <row r="1199" spans="8:8">
      <c r="H1199" s="130"/>
    </row>
    <row r="1200" spans="8:8">
      <c r="H1200" s="130"/>
    </row>
    <row r="1201" spans="8:8">
      <c r="H1201" s="130"/>
    </row>
    <row r="1202" spans="8:8">
      <c r="H1202" s="130"/>
    </row>
    <row r="1203" spans="8:8">
      <c r="H1203" s="130"/>
    </row>
    <row r="1204" spans="8:8">
      <c r="H1204" s="130"/>
    </row>
    <row r="1205" spans="8:8">
      <c r="H1205" s="130"/>
    </row>
    <row r="1206" spans="8:8">
      <c r="H1206" s="130"/>
    </row>
    <row r="1207" spans="8:8">
      <c r="H1207" s="130"/>
    </row>
    <row r="1208" spans="8:8">
      <c r="H1208" s="130"/>
    </row>
    <row r="1209" spans="8:8">
      <c r="H1209" s="130"/>
    </row>
    <row r="1210" spans="8:8">
      <c r="H1210" s="130"/>
    </row>
    <row r="1211" spans="8:8">
      <c r="H1211" s="130"/>
    </row>
    <row r="1212" spans="8:8">
      <c r="H1212" s="130"/>
    </row>
    <row r="1213" spans="8:8">
      <c r="H1213" s="130"/>
    </row>
    <row r="1214" spans="8:8">
      <c r="H1214" s="130"/>
    </row>
    <row r="1215" spans="8:8">
      <c r="H1215" s="130"/>
    </row>
    <row r="1216" spans="8:8">
      <c r="H1216" s="130"/>
    </row>
    <row r="1217" spans="8:8">
      <c r="H1217" s="130"/>
    </row>
    <row r="1218" spans="8:8">
      <c r="H1218" s="130"/>
    </row>
    <row r="1219" spans="8:8">
      <c r="H1219" s="130"/>
    </row>
    <row r="1220" spans="8:8">
      <c r="H1220" s="130"/>
    </row>
    <row r="1221" spans="8:8">
      <c r="H1221" s="130"/>
    </row>
    <row r="1222" spans="8:8">
      <c r="H1222" s="130"/>
    </row>
    <row r="1223" spans="8:8">
      <c r="H1223" s="130"/>
    </row>
    <row r="1224" spans="8:8">
      <c r="H1224" s="130"/>
    </row>
    <row r="1225" spans="8:8">
      <c r="H1225" s="130"/>
    </row>
    <row r="1226" spans="8:8">
      <c r="H1226" s="130"/>
    </row>
    <row r="1227" spans="8:8">
      <c r="H1227" s="130"/>
    </row>
    <row r="1228" spans="8:8">
      <c r="H1228" s="130"/>
    </row>
    <row r="1229" spans="8:8">
      <c r="H1229" s="130"/>
    </row>
    <row r="1230" spans="8:8">
      <c r="H1230" s="130"/>
    </row>
    <row r="1231" spans="8:8">
      <c r="H1231" s="130"/>
    </row>
    <row r="1232" spans="8:8">
      <c r="H1232" s="130"/>
    </row>
    <row r="1233" spans="8:8">
      <c r="H1233" s="130"/>
    </row>
    <row r="1234" spans="8:8">
      <c r="H1234" s="130"/>
    </row>
    <row r="1235" spans="8:8">
      <c r="H1235" s="130"/>
    </row>
    <row r="1236" spans="8:8">
      <c r="H1236" s="130"/>
    </row>
    <row r="1237" spans="8:8">
      <c r="H1237" s="130"/>
    </row>
    <row r="1238" spans="8:8">
      <c r="H1238" s="130"/>
    </row>
    <row r="1239" spans="8:8">
      <c r="H1239" s="130"/>
    </row>
    <row r="1240" spans="8:8">
      <c r="H1240" s="130"/>
    </row>
    <row r="1241" spans="8:8">
      <c r="H1241" s="130"/>
    </row>
    <row r="1242" spans="8:8">
      <c r="H1242" s="130"/>
    </row>
    <row r="1243" spans="8:8">
      <c r="H1243" s="130"/>
    </row>
    <row r="1244" spans="8:8">
      <c r="H1244" s="130"/>
    </row>
    <row r="1245" spans="8:8">
      <c r="H1245" s="130"/>
    </row>
    <row r="1246" spans="8:8">
      <c r="H1246" s="130"/>
    </row>
    <row r="1247" spans="8:8">
      <c r="H1247" s="130"/>
    </row>
    <row r="1248" spans="8:8">
      <c r="H1248" s="130"/>
    </row>
    <row r="1249" spans="8:8">
      <c r="H1249" s="130"/>
    </row>
    <row r="1250" spans="8:8">
      <c r="H1250" s="130"/>
    </row>
    <row r="1251" spans="8:8">
      <c r="H1251" s="130"/>
    </row>
    <row r="1252" spans="8:8">
      <c r="H1252" s="130"/>
    </row>
    <row r="1253" spans="8:8">
      <c r="H1253" s="130"/>
    </row>
    <row r="1254" spans="8:8">
      <c r="H1254" s="130"/>
    </row>
    <row r="1255" spans="8:8">
      <c r="H1255" s="130"/>
    </row>
  </sheetData>
  <mergeCells count="10">
    <mergeCell ref="C56:D56"/>
    <mergeCell ref="C57:G57"/>
    <mergeCell ref="C58:G58"/>
    <mergeCell ref="C59:G59"/>
    <mergeCell ref="C1:G1"/>
    <mergeCell ref="C2:G2"/>
    <mergeCell ref="C3:G3"/>
    <mergeCell ref="C5:C6"/>
    <mergeCell ref="D5:D6"/>
    <mergeCell ref="E5:G5"/>
  </mergeCells>
  <pageMargins left="0.35" right="0.28000000000000003" top="0.53" bottom="0.42" header="0.3" footer="0.19"/>
  <pageSetup paperSize="9" scale="62"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E1:R21"/>
  <sheetViews>
    <sheetView showGridLines="0" workbookViewId="0">
      <selection activeCell="L29" sqref="L29"/>
    </sheetView>
  </sheetViews>
  <sheetFormatPr defaultRowHeight="12.75"/>
  <cols>
    <col min="1" max="1" width="4.5703125" style="2" customWidth="1"/>
    <col min="2" max="2" width="2.85546875" style="2" customWidth="1"/>
    <col min="3" max="3" width="3.42578125" style="2" customWidth="1"/>
    <col min="4" max="4" width="3.5703125" style="2" customWidth="1"/>
    <col min="5" max="5" width="7.85546875" style="2" hidden="1" customWidth="1"/>
    <col min="6" max="6" width="48.7109375" style="2" customWidth="1"/>
    <col min="7" max="9" width="16" style="2" customWidth="1"/>
    <col min="10" max="13" width="11.5703125" style="2" customWidth="1"/>
    <col min="14" max="14" width="9.140625" style="2"/>
    <col min="15" max="15" width="11.5703125" style="2" bestFit="1" customWidth="1"/>
    <col min="16" max="16384" width="9.140625" style="2"/>
  </cols>
  <sheetData>
    <row r="1" spans="6:18" ht="15.75">
      <c r="F1" s="3470" t="s">
        <v>255</v>
      </c>
      <c r="G1" s="3470"/>
      <c r="H1" s="3470"/>
      <c r="I1" s="3470"/>
      <c r="J1" s="3470"/>
      <c r="K1" s="3470"/>
      <c r="L1" s="3470"/>
      <c r="M1" s="3470"/>
    </row>
    <row r="2" spans="6:18" ht="16.5">
      <c r="F2" s="3469" t="s">
        <v>26</v>
      </c>
      <c r="G2" s="3469"/>
      <c r="H2" s="3469"/>
      <c r="I2" s="3469"/>
      <c r="J2" s="3469"/>
      <c r="K2" s="3469"/>
      <c r="L2" s="3469"/>
      <c r="M2" s="3469"/>
    </row>
    <row r="3" spans="6:18" ht="15.75" customHeight="1">
      <c r="F3" s="3476" t="s">
        <v>4</v>
      </c>
      <c r="G3" s="3476"/>
      <c r="H3" s="3476"/>
      <c r="I3" s="3476"/>
      <c r="J3" s="3476"/>
      <c r="K3" s="3476"/>
      <c r="L3" s="3476"/>
      <c r="M3" s="3476"/>
    </row>
    <row r="4" spans="6:18" ht="13.5" thickBot="1">
      <c r="G4" s="66"/>
      <c r="H4" s="67"/>
      <c r="I4" s="66"/>
      <c r="J4" s="66"/>
      <c r="K4" s="66"/>
      <c r="L4" s="66"/>
      <c r="M4" s="152" t="s">
        <v>40</v>
      </c>
    </row>
    <row r="5" spans="6:18" s="68" customFormat="1" ht="20.100000000000001" customHeight="1" thickTop="1">
      <c r="F5" s="3472" t="s">
        <v>3</v>
      </c>
      <c r="G5" s="3474" t="s">
        <v>86</v>
      </c>
      <c r="H5" s="3474"/>
      <c r="I5" s="3475"/>
      <c r="J5" s="3467" t="s">
        <v>27</v>
      </c>
      <c r="K5" s="3467"/>
      <c r="L5" s="3467" t="s">
        <v>28</v>
      </c>
      <c r="M5" s="3468"/>
    </row>
    <row r="6" spans="6:18" s="68" customFormat="1" ht="20.100000000000001" customHeight="1">
      <c r="F6" s="3473"/>
      <c r="G6" s="69" t="s">
        <v>29</v>
      </c>
      <c r="H6" s="69" t="s">
        <v>400</v>
      </c>
      <c r="I6" s="69" t="s">
        <v>401</v>
      </c>
      <c r="J6" s="70" t="s">
        <v>85</v>
      </c>
      <c r="K6" s="70" t="s">
        <v>398</v>
      </c>
      <c r="L6" s="69" t="s">
        <v>85</v>
      </c>
      <c r="M6" s="71" t="s">
        <v>398</v>
      </c>
    </row>
    <row r="7" spans="6:18" ht="25.5" customHeight="1">
      <c r="F7" s="72" t="s">
        <v>30</v>
      </c>
      <c r="G7" s="340">
        <v>241612.59299999999</v>
      </c>
      <c r="H7" s="340">
        <v>224016.45737232998</v>
      </c>
      <c r="I7" s="340">
        <v>282001.76362277998</v>
      </c>
      <c r="J7" s="340">
        <f t="shared" ref="J7:K14" si="0">H7/G7*100-100</f>
        <v>-7.2827891167369785</v>
      </c>
      <c r="K7" s="340">
        <f t="shared" si="0"/>
        <v>25.884395696015588</v>
      </c>
      <c r="L7" s="340">
        <f t="shared" ref="L7:L16" si="1">H7/H$16*100</f>
        <v>26.627023716985587</v>
      </c>
      <c r="M7" s="195">
        <f t="shared" ref="M7:M16" si="2">I7/I$16*100</f>
        <v>28.812661883644903</v>
      </c>
      <c r="O7" s="3"/>
      <c r="P7" s="3"/>
      <c r="Q7" s="339"/>
      <c r="R7" s="339"/>
    </row>
    <row r="8" spans="6:18" ht="25.5" customHeight="1">
      <c r="F8" s="73" t="s">
        <v>31</v>
      </c>
      <c r="G8" s="166">
        <v>155366.01199999999</v>
      </c>
      <c r="H8" s="166">
        <v>137990.33904340002</v>
      </c>
      <c r="I8" s="338">
        <v>201389.99865979998</v>
      </c>
      <c r="J8" s="166">
        <f t="shared" si="0"/>
        <v>-11.183702749993969</v>
      </c>
      <c r="K8" s="166">
        <f t="shared" si="0"/>
        <v>45.944998799125955</v>
      </c>
      <c r="L8" s="166">
        <f t="shared" si="1"/>
        <v>16.401795089173358</v>
      </c>
      <c r="M8" s="167">
        <f t="shared" si="2"/>
        <v>20.576403011061831</v>
      </c>
      <c r="O8" s="3"/>
      <c r="P8" s="3"/>
      <c r="Q8" s="339"/>
      <c r="R8" s="339"/>
    </row>
    <row r="9" spans="6:18" ht="25.5" customHeight="1">
      <c r="F9" s="73" t="s">
        <v>32</v>
      </c>
      <c r="G9" s="166">
        <v>194283.34899999999</v>
      </c>
      <c r="H9" s="166">
        <v>219741.16244233004</v>
      </c>
      <c r="I9" s="338">
        <v>230545.06578065999</v>
      </c>
      <c r="J9" s="166">
        <f t="shared" si="0"/>
        <v>13.10344585542947</v>
      </c>
      <c r="K9" s="166">
        <f t="shared" si="0"/>
        <v>4.9166497611321915</v>
      </c>
      <c r="L9" s="166">
        <f t="shared" si="1"/>
        <v>26.11885400109275</v>
      </c>
      <c r="M9" s="167">
        <f t="shared" si="2"/>
        <v>23.555232222470547</v>
      </c>
      <c r="O9" s="3"/>
    </row>
    <row r="10" spans="6:18" ht="25.5" customHeight="1">
      <c r="F10" s="73" t="s">
        <v>33</v>
      </c>
      <c r="G10" s="166">
        <v>121858.15300000001</v>
      </c>
      <c r="H10" s="166">
        <v>100626.89321581999</v>
      </c>
      <c r="I10" s="338">
        <v>133824.74569077999</v>
      </c>
      <c r="J10" s="166">
        <f t="shared" si="0"/>
        <v>-17.422929251340307</v>
      </c>
      <c r="K10" s="166">
        <f t="shared" si="0"/>
        <v>32.991033921477396</v>
      </c>
      <c r="L10" s="166">
        <f t="shared" si="1"/>
        <v>11.960704600246785</v>
      </c>
      <c r="M10" s="167">
        <f t="shared" si="2"/>
        <v>13.673131329813199</v>
      </c>
      <c r="O10" s="3"/>
    </row>
    <row r="11" spans="6:18" ht="25.5" customHeight="1">
      <c r="F11" s="73" t="s">
        <v>34</v>
      </c>
      <c r="G11" s="166">
        <v>1079.347</v>
      </c>
      <c r="H11" s="166">
        <v>583.82880981999995</v>
      </c>
      <c r="I11" s="338">
        <v>367.70565490999996</v>
      </c>
      <c r="J11" s="166">
        <f t="shared" si="0"/>
        <v>-45.909071890689468</v>
      </c>
      <c r="K11" s="166">
        <f t="shared" si="0"/>
        <v>-37.018240839576386</v>
      </c>
      <c r="L11" s="166">
        <f t="shared" si="1"/>
        <v>6.9395006724433494E-2</v>
      </c>
      <c r="M11" s="167">
        <f t="shared" si="2"/>
        <v>3.7569193084188983E-2</v>
      </c>
      <c r="O11" s="3"/>
    </row>
    <row r="12" spans="6:18" ht="25.5" customHeight="1">
      <c r="F12" s="73" t="s">
        <v>35</v>
      </c>
      <c r="G12" s="166">
        <v>14831.038</v>
      </c>
      <c r="H12" s="166">
        <v>17096.770499459999</v>
      </c>
      <c r="I12" s="338">
        <v>21984.325543110001</v>
      </c>
      <c r="J12" s="166">
        <f t="shared" si="0"/>
        <v>15.276965101566049</v>
      </c>
      <c r="K12" s="166">
        <f t="shared" si="0"/>
        <v>28.587592281269593</v>
      </c>
      <c r="L12" s="166">
        <f t="shared" si="1"/>
        <v>2.0321547752018452</v>
      </c>
      <c r="M12" s="167">
        <f t="shared" si="2"/>
        <v>2.2461807702057879</v>
      </c>
      <c r="O12" s="3"/>
    </row>
    <row r="13" spans="6:18" ht="25.5" customHeight="1">
      <c r="F13" s="73" t="s">
        <v>36</v>
      </c>
      <c r="G13" s="194">
        <v>100590.17200000001</v>
      </c>
      <c r="H13" s="194">
        <v>93691.182600049986</v>
      </c>
      <c r="I13" s="166">
        <v>68208.708654279995</v>
      </c>
      <c r="J13" s="166">
        <f t="shared" si="0"/>
        <v>-6.8585123802651538</v>
      </c>
      <c r="K13" s="166">
        <f t="shared" si="0"/>
        <v>-27.198369407449874</v>
      </c>
      <c r="L13" s="166">
        <f t="shared" si="1"/>
        <v>11.136312797847594</v>
      </c>
      <c r="M13" s="167">
        <f t="shared" si="2"/>
        <v>6.9690147846190973</v>
      </c>
      <c r="O13" s="3"/>
    </row>
    <row r="14" spans="6:18" ht="25.5" customHeight="1">
      <c r="F14" s="74" t="s">
        <v>37</v>
      </c>
      <c r="G14" s="337">
        <f>SUM(G7:G13)</f>
        <v>829620.66399999987</v>
      </c>
      <c r="H14" s="337">
        <f>SUM(H7:H13)</f>
        <v>793746.63398321008</v>
      </c>
      <c r="I14" s="337">
        <f>SUM(I7:I13)</f>
        <v>938322.31360631995</v>
      </c>
      <c r="J14" s="337">
        <f t="shared" si="0"/>
        <v>-4.3241485625278244</v>
      </c>
      <c r="K14" s="337">
        <f t="shared" si="0"/>
        <v>18.214336090799478</v>
      </c>
      <c r="L14" s="337">
        <f t="shared" si="1"/>
        <v>94.346239987272355</v>
      </c>
      <c r="M14" s="336">
        <f t="shared" si="2"/>
        <v>95.870193194899556</v>
      </c>
    </row>
    <row r="15" spans="6:18" ht="25.5" customHeight="1">
      <c r="F15" s="73" t="s">
        <v>87</v>
      </c>
      <c r="G15" s="365">
        <v>10041.173000000001</v>
      </c>
      <c r="H15" s="365">
        <v>47565.785134170001</v>
      </c>
      <c r="I15" s="335">
        <v>40420.173851440006</v>
      </c>
      <c r="J15" s="334">
        <v>0</v>
      </c>
      <c r="K15" s="334">
        <v>0</v>
      </c>
      <c r="L15" s="166">
        <f t="shared" si="1"/>
        <v>5.6537600127276395</v>
      </c>
      <c r="M15" s="167">
        <f t="shared" si="2"/>
        <v>4.1298068051004524</v>
      </c>
    </row>
    <row r="16" spans="6:18" ht="25.5" customHeight="1" thickBot="1">
      <c r="F16" s="333" t="s">
        <v>88</v>
      </c>
      <c r="G16" s="332">
        <f>G15+G14</f>
        <v>839661.83699999982</v>
      </c>
      <c r="H16" s="332">
        <f>H15+H14</f>
        <v>841312.41911738005</v>
      </c>
      <c r="I16" s="332">
        <f>I15+I14</f>
        <v>978742.48745775991</v>
      </c>
      <c r="J16" s="332">
        <f>J15+J14</f>
        <v>-4.3241485625278244</v>
      </c>
      <c r="K16" s="332">
        <f>K15+K14</f>
        <v>18.214336090799478</v>
      </c>
      <c r="L16" s="332">
        <f t="shared" si="1"/>
        <v>100</v>
      </c>
      <c r="M16" s="331">
        <f t="shared" si="2"/>
        <v>100</v>
      </c>
    </row>
    <row r="17" spans="6:12" ht="13.5" thickTop="1">
      <c r="F17" s="3471" t="s">
        <v>443</v>
      </c>
      <c r="G17" s="3471"/>
      <c r="H17" s="3471"/>
      <c r="I17" s="3471"/>
      <c r="J17" s="3471"/>
      <c r="K17" s="3471"/>
      <c r="L17" s="3471"/>
    </row>
    <row r="18" spans="6:12" ht="15.75">
      <c r="F18" s="4" t="s">
        <v>38</v>
      </c>
      <c r="G18" s="5"/>
      <c r="H18" s="5"/>
      <c r="I18" s="5"/>
      <c r="J18" s="5"/>
      <c r="K18" s="5"/>
      <c r="L18" s="5"/>
    </row>
    <row r="19" spans="6:12" ht="15.75">
      <c r="F19" s="4" t="s">
        <v>89</v>
      </c>
      <c r="G19" s="5"/>
      <c r="H19" s="5"/>
      <c r="I19" s="5"/>
      <c r="J19" s="330"/>
      <c r="K19" s="5"/>
      <c r="L19" s="5"/>
    </row>
    <row r="20" spans="6:12" ht="15.75">
      <c r="F20" s="4" t="s">
        <v>444</v>
      </c>
      <c r="G20" s="5"/>
      <c r="H20" s="5"/>
      <c r="I20" s="5"/>
      <c r="J20" s="5"/>
      <c r="K20" s="5"/>
      <c r="L20" s="5"/>
    </row>
    <row r="21" spans="6:12">
      <c r="H21" s="3"/>
    </row>
  </sheetData>
  <mergeCells count="8">
    <mergeCell ref="J5:K5"/>
    <mergeCell ref="L5:M5"/>
    <mergeCell ref="F2:M2"/>
    <mergeCell ref="F1:M1"/>
    <mergeCell ref="F17:L17"/>
    <mergeCell ref="F5:F6"/>
    <mergeCell ref="G5:I5"/>
    <mergeCell ref="F3:M3"/>
  </mergeCells>
  <printOptions horizontalCentered="1"/>
  <pageMargins left="1" right="0.65" top="1" bottom="1" header="0.5" footer="0.5"/>
  <pageSetup scale="75"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0"/>
  <sheetViews>
    <sheetView showGridLines="0" zoomScaleSheetLayoutView="100" workbookViewId="0">
      <selection activeCell="L29" sqref="L29"/>
    </sheetView>
  </sheetViews>
  <sheetFormatPr defaultRowHeight="15.75"/>
  <cols>
    <col min="1" max="1" width="9.140625" style="6"/>
    <col min="2" max="2" width="6.28515625" style="6" customWidth="1"/>
    <col min="3" max="3" width="48.28515625" style="6" customWidth="1"/>
    <col min="4" max="6" width="13.42578125" style="25" customWidth="1"/>
    <col min="7" max="8" width="13.42578125" style="6" customWidth="1"/>
    <col min="9" max="10" width="9.140625" style="6"/>
    <col min="11" max="11" width="19.140625" style="6" customWidth="1"/>
    <col min="12" max="257" width="9.140625" style="6"/>
    <col min="258" max="258" width="6.28515625" style="6" customWidth="1"/>
    <col min="259" max="259" width="48.28515625" style="6" customWidth="1"/>
    <col min="260" max="264" width="12.42578125" style="6" customWidth="1"/>
    <col min="265" max="513" width="9.140625" style="6"/>
    <col min="514" max="514" width="6.28515625" style="6" customWidth="1"/>
    <col min="515" max="515" width="48.28515625" style="6" customWidth="1"/>
    <col min="516" max="520" width="12.42578125" style="6" customWidth="1"/>
    <col min="521" max="769" width="9.140625" style="6"/>
    <col min="770" max="770" width="6.28515625" style="6" customWidth="1"/>
    <col min="771" max="771" width="48.28515625" style="6" customWidth="1"/>
    <col min="772" max="776" width="12.42578125" style="6" customWidth="1"/>
    <col min="777" max="1025" width="9.140625" style="6"/>
    <col min="1026" max="1026" width="6.28515625" style="6" customWidth="1"/>
    <col min="1027" max="1027" width="48.28515625" style="6" customWidth="1"/>
    <col min="1028" max="1032" width="12.42578125" style="6" customWidth="1"/>
    <col min="1033" max="1281" width="9.140625" style="6"/>
    <col min="1282" max="1282" width="6.28515625" style="6" customWidth="1"/>
    <col min="1283" max="1283" width="48.28515625" style="6" customWidth="1"/>
    <col min="1284" max="1288" width="12.42578125" style="6" customWidth="1"/>
    <col min="1289" max="1537" width="9.140625" style="6"/>
    <col min="1538" max="1538" width="6.28515625" style="6" customWidth="1"/>
    <col min="1539" max="1539" width="48.28515625" style="6" customWidth="1"/>
    <col min="1540" max="1544" width="12.42578125" style="6" customWidth="1"/>
    <col min="1545" max="1793" width="9.140625" style="6"/>
    <col min="1794" max="1794" width="6.28515625" style="6" customWidth="1"/>
    <col min="1795" max="1795" width="48.28515625" style="6" customWidth="1"/>
    <col min="1796" max="1800" width="12.42578125" style="6" customWidth="1"/>
    <col min="1801" max="2049" width="9.140625" style="6"/>
    <col min="2050" max="2050" width="6.28515625" style="6" customWidth="1"/>
    <col min="2051" max="2051" width="48.28515625" style="6" customWidth="1"/>
    <col min="2052" max="2056" width="12.42578125" style="6" customWidth="1"/>
    <col min="2057" max="2305" width="9.140625" style="6"/>
    <col min="2306" max="2306" width="6.28515625" style="6" customWidth="1"/>
    <col min="2307" max="2307" width="48.28515625" style="6" customWidth="1"/>
    <col min="2308" max="2312" width="12.42578125" style="6" customWidth="1"/>
    <col min="2313" max="2561" width="9.140625" style="6"/>
    <col min="2562" max="2562" width="6.28515625" style="6" customWidth="1"/>
    <col min="2563" max="2563" width="48.28515625" style="6" customWidth="1"/>
    <col min="2564" max="2568" width="12.42578125" style="6" customWidth="1"/>
    <col min="2569" max="2817" width="9.140625" style="6"/>
    <col min="2818" max="2818" width="6.28515625" style="6" customWidth="1"/>
    <col min="2819" max="2819" width="48.28515625" style="6" customWidth="1"/>
    <col min="2820" max="2824" width="12.42578125" style="6" customWidth="1"/>
    <col min="2825" max="3073" width="9.140625" style="6"/>
    <col min="3074" max="3074" width="6.28515625" style="6" customWidth="1"/>
    <col min="3075" max="3075" width="48.28515625" style="6" customWidth="1"/>
    <col min="3076" max="3080" width="12.42578125" style="6" customWidth="1"/>
    <col min="3081" max="3329" width="9.140625" style="6"/>
    <col min="3330" max="3330" width="6.28515625" style="6" customWidth="1"/>
    <col min="3331" max="3331" width="48.28515625" style="6" customWidth="1"/>
    <col min="3332" max="3336" width="12.42578125" style="6" customWidth="1"/>
    <col min="3337" max="3585" width="9.140625" style="6"/>
    <col min="3586" max="3586" width="6.28515625" style="6" customWidth="1"/>
    <col min="3587" max="3587" width="48.28515625" style="6" customWidth="1"/>
    <col min="3588" max="3592" width="12.42578125" style="6" customWidth="1"/>
    <col min="3593" max="3841" width="9.140625" style="6"/>
    <col min="3842" max="3842" width="6.28515625" style="6" customWidth="1"/>
    <col min="3843" max="3843" width="48.28515625" style="6" customWidth="1"/>
    <col min="3844" max="3848" width="12.42578125" style="6" customWidth="1"/>
    <col min="3849" max="4097" width="9.140625" style="6"/>
    <col min="4098" max="4098" width="6.28515625" style="6" customWidth="1"/>
    <col min="4099" max="4099" width="48.28515625" style="6" customWidth="1"/>
    <col min="4100" max="4104" width="12.42578125" style="6" customWidth="1"/>
    <col min="4105" max="4353" width="9.140625" style="6"/>
    <col min="4354" max="4354" width="6.28515625" style="6" customWidth="1"/>
    <col min="4355" max="4355" width="48.28515625" style="6" customWidth="1"/>
    <col min="4356" max="4360" width="12.42578125" style="6" customWidth="1"/>
    <col min="4361" max="4609" width="9.140625" style="6"/>
    <col min="4610" max="4610" width="6.28515625" style="6" customWidth="1"/>
    <col min="4611" max="4611" width="48.28515625" style="6" customWidth="1"/>
    <col min="4612" max="4616" width="12.42578125" style="6" customWidth="1"/>
    <col min="4617" max="4865" width="9.140625" style="6"/>
    <col min="4866" max="4866" width="6.28515625" style="6" customWidth="1"/>
    <col min="4867" max="4867" width="48.28515625" style="6" customWidth="1"/>
    <col min="4868" max="4872" width="12.42578125" style="6" customWidth="1"/>
    <col min="4873" max="5121" width="9.140625" style="6"/>
    <col min="5122" max="5122" width="6.28515625" style="6" customWidth="1"/>
    <col min="5123" max="5123" width="48.28515625" style="6" customWidth="1"/>
    <col min="5124" max="5128" width="12.42578125" style="6" customWidth="1"/>
    <col min="5129" max="5377" width="9.140625" style="6"/>
    <col min="5378" max="5378" width="6.28515625" style="6" customWidth="1"/>
    <col min="5379" max="5379" width="48.28515625" style="6" customWidth="1"/>
    <col min="5380" max="5384" width="12.42578125" style="6" customWidth="1"/>
    <col min="5385" max="5633" width="9.140625" style="6"/>
    <col min="5634" max="5634" width="6.28515625" style="6" customWidth="1"/>
    <col min="5635" max="5635" width="48.28515625" style="6" customWidth="1"/>
    <col min="5636" max="5640" width="12.42578125" style="6" customWidth="1"/>
    <col min="5641" max="5889" width="9.140625" style="6"/>
    <col min="5890" max="5890" width="6.28515625" style="6" customWidth="1"/>
    <col min="5891" max="5891" width="48.28515625" style="6" customWidth="1"/>
    <col min="5892" max="5896" width="12.42578125" style="6" customWidth="1"/>
    <col min="5897" max="6145" width="9.140625" style="6"/>
    <col min="6146" max="6146" width="6.28515625" style="6" customWidth="1"/>
    <col min="6147" max="6147" width="48.28515625" style="6" customWidth="1"/>
    <col min="6148" max="6152" width="12.42578125" style="6" customWidth="1"/>
    <col min="6153" max="6401" width="9.140625" style="6"/>
    <col min="6402" max="6402" width="6.28515625" style="6" customWidth="1"/>
    <col min="6403" max="6403" width="48.28515625" style="6" customWidth="1"/>
    <col min="6404" max="6408" width="12.42578125" style="6" customWidth="1"/>
    <col min="6409" max="6657" width="9.140625" style="6"/>
    <col min="6658" max="6658" width="6.28515625" style="6" customWidth="1"/>
    <col min="6659" max="6659" width="48.28515625" style="6" customWidth="1"/>
    <col min="6660" max="6664" width="12.42578125" style="6" customWidth="1"/>
    <col min="6665" max="6913" width="9.140625" style="6"/>
    <col min="6914" max="6914" width="6.28515625" style="6" customWidth="1"/>
    <col min="6915" max="6915" width="48.28515625" style="6" customWidth="1"/>
    <col min="6916" max="6920" width="12.42578125" style="6" customWidth="1"/>
    <col min="6921" max="7169" width="9.140625" style="6"/>
    <col min="7170" max="7170" width="6.28515625" style="6" customWidth="1"/>
    <col min="7171" max="7171" width="48.28515625" style="6" customWidth="1"/>
    <col min="7172" max="7176" width="12.42578125" style="6" customWidth="1"/>
    <col min="7177" max="7425" width="9.140625" style="6"/>
    <col min="7426" max="7426" width="6.28515625" style="6" customWidth="1"/>
    <col min="7427" max="7427" width="48.28515625" style="6" customWidth="1"/>
    <col min="7428" max="7432" width="12.42578125" style="6" customWidth="1"/>
    <col min="7433" max="7681" width="9.140625" style="6"/>
    <col min="7682" max="7682" width="6.28515625" style="6" customWidth="1"/>
    <col min="7683" max="7683" width="48.28515625" style="6" customWidth="1"/>
    <col min="7684" max="7688" width="12.42578125" style="6" customWidth="1"/>
    <col min="7689" max="7937" width="9.140625" style="6"/>
    <col min="7938" max="7938" width="6.28515625" style="6" customWidth="1"/>
    <col min="7939" max="7939" width="48.28515625" style="6" customWidth="1"/>
    <col min="7940" max="7944" width="12.42578125" style="6" customWidth="1"/>
    <col min="7945" max="8193" width="9.140625" style="6"/>
    <col min="8194" max="8194" width="6.28515625" style="6" customWidth="1"/>
    <col min="8195" max="8195" width="48.28515625" style="6" customWidth="1"/>
    <col min="8196" max="8200" width="12.42578125" style="6" customWidth="1"/>
    <col min="8201" max="8449" width="9.140625" style="6"/>
    <col min="8450" max="8450" width="6.28515625" style="6" customWidth="1"/>
    <col min="8451" max="8451" width="48.28515625" style="6" customWidth="1"/>
    <col min="8452" max="8456" width="12.42578125" style="6" customWidth="1"/>
    <col min="8457" max="8705" width="9.140625" style="6"/>
    <col min="8706" max="8706" width="6.28515625" style="6" customWidth="1"/>
    <col min="8707" max="8707" width="48.28515625" style="6" customWidth="1"/>
    <col min="8708" max="8712" width="12.42578125" style="6" customWidth="1"/>
    <col min="8713" max="8961" width="9.140625" style="6"/>
    <col min="8962" max="8962" width="6.28515625" style="6" customWidth="1"/>
    <col min="8963" max="8963" width="48.28515625" style="6" customWidth="1"/>
    <col min="8964" max="8968" width="12.42578125" style="6" customWidth="1"/>
    <col min="8969" max="9217" width="9.140625" style="6"/>
    <col min="9218" max="9218" width="6.28515625" style="6" customWidth="1"/>
    <col min="9219" max="9219" width="48.28515625" style="6" customWidth="1"/>
    <col min="9220" max="9224" width="12.42578125" style="6" customWidth="1"/>
    <col min="9225" max="9473" width="9.140625" style="6"/>
    <col min="9474" max="9474" width="6.28515625" style="6" customWidth="1"/>
    <col min="9475" max="9475" width="48.28515625" style="6" customWidth="1"/>
    <col min="9476" max="9480" width="12.42578125" style="6" customWidth="1"/>
    <col min="9481" max="9729" width="9.140625" style="6"/>
    <col min="9730" max="9730" width="6.28515625" style="6" customWidth="1"/>
    <col min="9731" max="9731" width="48.28515625" style="6" customWidth="1"/>
    <col min="9732" max="9736" width="12.42578125" style="6" customWidth="1"/>
    <col min="9737" max="9985" width="9.140625" style="6"/>
    <col min="9986" max="9986" width="6.28515625" style="6" customWidth="1"/>
    <col min="9987" max="9987" width="48.28515625" style="6" customWidth="1"/>
    <col min="9988" max="9992" width="12.42578125" style="6" customWidth="1"/>
    <col min="9993" max="10241" width="9.140625" style="6"/>
    <col min="10242" max="10242" width="6.28515625" style="6" customWidth="1"/>
    <col min="10243" max="10243" width="48.28515625" style="6" customWidth="1"/>
    <col min="10244" max="10248" width="12.42578125" style="6" customWidth="1"/>
    <col min="10249" max="10497" width="9.140625" style="6"/>
    <col min="10498" max="10498" width="6.28515625" style="6" customWidth="1"/>
    <col min="10499" max="10499" width="48.28515625" style="6" customWidth="1"/>
    <col min="10500" max="10504" width="12.42578125" style="6" customWidth="1"/>
    <col min="10505" max="10753" width="9.140625" style="6"/>
    <col min="10754" max="10754" width="6.28515625" style="6" customWidth="1"/>
    <col min="10755" max="10755" width="48.28515625" style="6" customWidth="1"/>
    <col min="10756" max="10760" width="12.42578125" style="6" customWidth="1"/>
    <col min="10761" max="11009" width="9.140625" style="6"/>
    <col min="11010" max="11010" width="6.28515625" style="6" customWidth="1"/>
    <col min="11011" max="11011" width="48.28515625" style="6" customWidth="1"/>
    <col min="11012" max="11016" width="12.42578125" style="6" customWidth="1"/>
    <col min="11017" max="11265" width="9.140625" style="6"/>
    <col min="11266" max="11266" width="6.28515625" style="6" customWidth="1"/>
    <col min="11267" max="11267" width="48.28515625" style="6" customWidth="1"/>
    <col min="11268" max="11272" width="12.42578125" style="6" customWidth="1"/>
    <col min="11273" max="11521" width="9.140625" style="6"/>
    <col min="11522" max="11522" width="6.28515625" style="6" customWidth="1"/>
    <col min="11523" max="11523" width="48.28515625" style="6" customWidth="1"/>
    <col min="11524" max="11528" width="12.42578125" style="6" customWidth="1"/>
    <col min="11529" max="11777" width="9.140625" style="6"/>
    <col min="11778" max="11778" width="6.28515625" style="6" customWidth="1"/>
    <col min="11779" max="11779" width="48.28515625" style="6" customWidth="1"/>
    <col min="11780" max="11784" width="12.42578125" style="6" customWidth="1"/>
    <col min="11785" max="12033" width="9.140625" style="6"/>
    <col min="12034" max="12034" width="6.28515625" style="6" customWidth="1"/>
    <col min="12035" max="12035" width="48.28515625" style="6" customWidth="1"/>
    <col min="12036" max="12040" width="12.42578125" style="6" customWidth="1"/>
    <col min="12041" max="12289" width="9.140625" style="6"/>
    <col min="12290" max="12290" width="6.28515625" style="6" customWidth="1"/>
    <col min="12291" max="12291" width="48.28515625" style="6" customWidth="1"/>
    <col min="12292" max="12296" width="12.42578125" style="6" customWidth="1"/>
    <col min="12297" max="12545" width="9.140625" style="6"/>
    <col min="12546" max="12546" width="6.28515625" style="6" customWidth="1"/>
    <col min="12547" max="12547" width="48.28515625" style="6" customWidth="1"/>
    <col min="12548" max="12552" width="12.42578125" style="6" customWidth="1"/>
    <col min="12553" max="12801" width="9.140625" style="6"/>
    <col min="12802" max="12802" width="6.28515625" style="6" customWidth="1"/>
    <col min="12803" max="12803" width="48.28515625" style="6" customWidth="1"/>
    <col min="12804" max="12808" width="12.42578125" style="6" customWidth="1"/>
    <col min="12809" max="13057" width="9.140625" style="6"/>
    <col min="13058" max="13058" width="6.28515625" style="6" customWidth="1"/>
    <col min="13059" max="13059" width="48.28515625" style="6" customWidth="1"/>
    <col min="13060" max="13064" width="12.42578125" style="6" customWidth="1"/>
    <col min="13065" max="13313" width="9.140625" style="6"/>
    <col min="13314" max="13314" width="6.28515625" style="6" customWidth="1"/>
    <col min="13315" max="13315" width="48.28515625" style="6" customWidth="1"/>
    <col min="13316" max="13320" width="12.42578125" style="6" customWidth="1"/>
    <col min="13321" max="13569" width="9.140625" style="6"/>
    <col min="13570" max="13570" width="6.28515625" style="6" customWidth="1"/>
    <col min="13571" max="13571" width="48.28515625" style="6" customWidth="1"/>
    <col min="13572" max="13576" width="12.42578125" style="6" customWidth="1"/>
    <col min="13577" max="13825" width="9.140625" style="6"/>
    <col min="13826" max="13826" width="6.28515625" style="6" customWidth="1"/>
    <col min="13827" max="13827" width="48.28515625" style="6" customWidth="1"/>
    <col min="13828" max="13832" width="12.42578125" style="6" customWidth="1"/>
    <col min="13833" max="14081" width="9.140625" style="6"/>
    <col min="14082" max="14082" width="6.28515625" style="6" customWidth="1"/>
    <col min="14083" max="14083" width="48.28515625" style="6" customWidth="1"/>
    <col min="14084" max="14088" width="12.42578125" style="6" customWidth="1"/>
    <col min="14089" max="14337" width="9.140625" style="6"/>
    <col min="14338" max="14338" width="6.28515625" style="6" customWidth="1"/>
    <col min="14339" max="14339" width="48.28515625" style="6" customWidth="1"/>
    <col min="14340" max="14344" width="12.42578125" style="6" customWidth="1"/>
    <col min="14345" max="14593" width="9.140625" style="6"/>
    <col min="14594" max="14594" width="6.28515625" style="6" customWidth="1"/>
    <col min="14595" max="14595" width="48.28515625" style="6" customWidth="1"/>
    <col min="14596" max="14600" width="12.42578125" style="6" customWidth="1"/>
    <col min="14601" max="14849" width="9.140625" style="6"/>
    <col min="14850" max="14850" width="6.28515625" style="6" customWidth="1"/>
    <col min="14851" max="14851" width="48.28515625" style="6" customWidth="1"/>
    <col min="14852" max="14856" width="12.42578125" style="6" customWidth="1"/>
    <col min="14857" max="15105" width="9.140625" style="6"/>
    <col min="15106" max="15106" width="6.28515625" style="6" customWidth="1"/>
    <col min="15107" max="15107" width="48.28515625" style="6" customWidth="1"/>
    <col min="15108" max="15112" width="12.42578125" style="6" customWidth="1"/>
    <col min="15113" max="15361" width="9.140625" style="6"/>
    <col min="15362" max="15362" width="6.28515625" style="6" customWidth="1"/>
    <col min="15363" max="15363" width="48.28515625" style="6" customWidth="1"/>
    <col min="15364" max="15368" width="12.42578125" style="6" customWidth="1"/>
    <col min="15369" max="15617" width="9.140625" style="6"/>
    <col min="15618" max="15618" width="6.28515625" style="6" customWidth="1"/>
    <col min="15619" max="15619" width="48.28515625" style="6" customWidth="1"/>
    <col min="15620" max="15624" width="12.42578125" style="6" customWidth="1"/>
    <col min="15625" max="15873" width="9.140625" style="6"/>
    <col min="15874" max="15874" width="6.28515625" style="6" customWidth="1"/>
    <col min="15875" max="15875" width="48.28515625" style="6" customWidth="1"/>
    <col min="15876" max="15880" width="12.42578125" style="6" customWidth="1"/>
    <col min="15881" max="16129" width="9.140625" style="6"/>
    <col min="16130" max="16130" width="6.28515625" style="6" customWidth="1"/>
    <col min="16131" max="16131" width="48.28515625" style="6" customWidth="1"/>
    <col min="16132" max="16136" width="12.42578125" style="6" customWidth="1"/>
    <col min="16137" max="16384" width="9.140625" style="6"/>
  </cols>
  <sheetData>
    <row r="1" spans="2:8" ht="22.5" customHeight="1">
      <c r="B1" s="3479" t="s">
        <v>256</v>
      </c>
      <c r="C1" s="3479"/>
      <c r="D1" s="3479"/>
      <c r="E1" s="3479"/>
      <c r="F1" s="3479"/>
      <c r="G1" s="3479"/>
      <c r="H1" s="3479"/>
    </row>
    <row r="2" spans="2:8" ht="22.5" customHeight="1">
      <c r="B2" s="3480" t="s">
        <v>39</v>
      </c>
      <c r="C2" s="3480"/>
      <c r="D2" s="3480"/>
      <c r="E2" s="3480"/>
      <c r="F2" s="3480"/>
      <c r="G2" s="3480"/>
      <c r="H2" s="3480"/>
    </row>
    <row r="3" spans="2:8" ht="16.5" thickBot="1">
      <c r="B3" s="3481" t="s">
        <v>40</v>
      </c>
      <c r="C3" s="3481"/>
      <c r="D3" s="3481"/>
      <c r="E3" s="3481"/>
      <c r="F3" s="3481"/>
      <c r="G3" s="3481"/>
      <c r="H3" s="3481"/>
    </row>
    <row r="4" spans="2:8" ht="23.25" customHeight="1" thickTop="1">
      <c r="B4" s="3482" t="s">
        <v>2</v>
      </c>
      <c r="C4" s="3484" t="s">
        <v>41</v>
      </c>
      <c r="D4" s="3486" t="s">
        <v>4</v>
      </c>
      <c r="E4" s="3487"/>
      <c r="F4" s="3488"/>
      <c r="G4" s="3489" t="s">
        <v>42</v>
      </c>
      <c r="H4" s="3490"/>
    </row>
    <row r="5" spans="2:8" ht="23.25" customHeight="1">
      <c r="B5" s="3483"/>
      <c r="C5" s="3485"/>
      <c r="D5" s="7" t="s">
        <v>29</v>
      </c>
      <c r="E5" s="7" t="s">
        <v>85</v>
      </c>
      <c r="F5" s="7" t="s">
        <v>398</v>
      </c>
      <c r="G5" s="57" t="s">
        <v>85</v>
      </c>
      <c r="H5" s="8" t="s">
        <v>398</v>
      </c>
    </row>
    <row r="6" spans="2:8" ht="23.25" customHeight="1">
      <c r="B6" s="9">
        <v>1</v>
      </c>
      <c r="C6" s="10" t="s">
        <v>43</v>
      </c>
      <c r="D6" s="11">
        <v>146793</v>
      </c>
      <c r="E6" s="11">
        <v>215218.1</v>
      </c>
      <c r="F6" s="11">
        <v>279591.52238585002</v>
      </c>
      <c r="G6" s="58">
        <f t="shared" ref="G6:G25" si="0">E6-D6</f>
        <v>68425.100000000006</v>
      </c>
      <c r="H6" s="12">
        <f t="shared" ref="H6:H25" si="1">F6-E6</f>
        <v>64373.422385850019</v>
      </c>
    </row>
    <row r="7" spans="2:8" ht="23.25" customHeight="1">
      <c r="B7" s="13"/>
      <c r="C7" s="14" t="s">
        <v>44</v>
      </c>
      <c r="D7" s="15">
        <v>18473.099999999999</v>
      </c>
      <c r="E7" s="15">
        <v>21319.9</v>
      </c>
      <c r="F7" s="15">
        <v>15473.322385850002</v>
      </c>
      <c r="G7" s="59">
        <f t="shared" si="0"/>
        <v>2846.8000000000029</v>
      </c>
      <c r="H7" s="16">
        <f t="shared" si="1"/>
        <v>-5846.5776141499991</v>
      </c>
    </row>
    <row r="8" spans="2:8" ht="23.25" customHeight="1">
      <c r="B8" s="13"/>
      <c r="C8" s="14" t="s">
        <v>45</v>
      </c>
      <c r="D8" s="15">
        <v>125094.9</v>
      </c>
      <c r="E8" s="15">
        <v>183326.9</v>
      </c>
      <c r="F8" s="15">
        <v>235282.05000000002</v>
      </c>
      <c r="G8" s="59">
        <f t="shared" si="0"/>
        <v>58232</v>
      </c>
      <c r="H8" s="16">
        <f t="shared" si="1"/>
        <v>51955.150000000023</v>
      </c>
    </row>
    <row r="9" spans="2:8" ht="23.25" customHeight="1">
      <c r="B9" s="17"/>
      <c r="C9" s="14" t="s">
        <v>46</v>
      </c>
      <c r="D9" s="15">
        <v>2960.9</v>
      </c>
      <c r="E9" s="15">
        <v>9572.1</v>
      </c>
      <c r="F9" s="15">
        <v>19063.55</v>
      </c>
      <c r="G9" s="59">
        <f t="shared" si="0"/>
        <v>6611.2000000000007</v>
      </c>
      <c r="H9" s="16">
        <f t="shared" si="1"/>
        <v>9491.4499999999989</v>
      </c>
    </row>
    <row r="10" spans="2:8" ht="23.25" customHeight="1">
      <c r="B10" s="18"/>
      <c r="C10" s="14" t="s">
        <v>47</v>
      </c>
      <c r="D10" s="15">
        <v>262.10000000000002</v>
      </c>
      <c r="E10" s="15">
        <v>719.2</v>
      </c>
      <c r="F10" s="15">
        <v>9402.6</v>
      </c>
      <c r="G10" s="59">
        <f t="shared" si="0"/>
        <v>457.1</v>
      </c>
      <c r="H10" s="16">
        <f t="shared" si="1"/>
        <v>8683.4</v>
      </c>
    </row>
    <row r="11" spans="2:8" ht="23.25" customHeight="1">
      <c r="B11" s="13"/>
      <c r="C11" s="14" t="s">
        <v>48</v>
      </c>
      <c r="D11" s="15">
        <v>2</v>
      </c>
      <c r="E11" s="15">
        <v>280</v>
      </c>
      <c r="F11" s="15">
        <v>370</v>
      </c>
      <c r="G11" s="59">
        <f t="shared" si="0"/>
        <v>278</v>
      </c>
      <c r="H11" s="16">
        <f t="shared" si="1"/>
        <v>90</v>
      </c>
    </row>
    <row r="12" spans="2:8" ht="23.25" customHeight="1">
      <c r="B12" s="19">
        <v>2</v>
      </c>
      <c r="C12" s="20" t="s">
        <v>49</v>
      </c>
      <c r="D12" s="21">
        <v>297346.99999999994</v>
      </c>
      <c r="E12" s="21">
        <v>389947</v>
      </c>
      <c r="F12" s="21">
        <v>513947.00000000012</v>
      </c>
      <c r="G12" s="60">
        <f t="shared" si="0"/>
        <v>92600.000000000058</v>
      </c>
      <c r="H12" s="22">
        <f t="shared" si="1"/>
        <v>124000.00000000012</v>
      </c>
    </row>
    <row r="13" spans="2:8" ht="23.25" customHeight="1">
      <c r="B13" s="17"/>
      <c r="C13" s="14" t="s">
        <v>44</v>
      </c>
      <c r="D13" s="15">
        <v>44032.5</v>
      </c>
      <c r="E13" s="15">
        <v>43556.5</v>
      </c>
      <c r="F13" s="15">
        <v>41129.025000000001</v>
      </c>
      <c r="G13" s="59">
        <f t="shared" si="0"/>
        <v>-476</v>
      </c>
      <c r="H13" s="16">
        <f t="shared" si="1"/>
        <v>-2427.4749999999985</v>
      </c>
    </row>
    <row r="14" spans="2:8" ht="23.25" customHeight="1">
      <c r="B14" s="18"/>
      <c r="C14" s="14" t="s">
        <v>45</v>
      </c>
      <c r="D14" s="15">
        <v>229793.3</v>
      </c>
      <c r="E14" s="15">
        <v>308055.3</v>
      </c>
      <c r="F14" s="15">
        <v>416359.5500000001</v>
      </c>
      <c r="G14" s="59">
        <f t="shared" si="0"/>
        <v>78262</v>
      </c>
      <c r="H14" s="16">
        <f t="shared" si="1"/>
        <v>108304.25000000012</v>
      </c>
    </row>
    <row r="15" spans="2:8" ht="23.25" customHeight="1">
      <c r="B15" s="13"/>
      <c r="C15" s="14" t="s">
        <v>46</v>
      </c>
      <c r="D15" s="23">
        <v>12715.1</v>
      </c>
      <c r="E15" s="23">
        <v>21815.599999999999</v>
      </c>
      <c r="F15" s="23">
        <v>37694.699999999997</v>
      </c>
      <c r="G15" s="61">
        <f t="shared" si="0"/>
        <v>9100.4999999999982</v>
      </c>
      <c r="H15" s="24">
        <f t="shared" si="1"/>
        <v>15879.099999999999</v>
      </c>
    </row>
    <row r="16" spans="2:8" ht="23.25" customHeight="1">
      <c r="B16" s="18"/>
      <c r="C16" s="14" t="s">
        <v>47</v>
      </c>
      <c r="D16" s="23">
        <v>5060</v>
      </c>
      <c r="E16" s="23">
        <v>11904.4</v>
      </c>
      <c r="F16" s="23">
        <v>13038.549999999997</v>
      </c>
      <c r="G16" s="61">
        <f t="shared" si="0"/>
        <v>6844.4</v>
      </c>
      <c r="H16" s="24">
        <f t="shared" si="1"/>
        <v>1134.1499999999978</v>
      </c>
    </row>
    <row r="17" spans="2:11" ht="23.25" customHeight="1">
      <c r="B17" s="17"/>
      <c r="C17" s="14" t="s">
        <v>48</v>
      </c>
      <c r="D17" s="15">
        <v>5746.1</v>
      </c>
      <c r="E17" s="15">
        <v>4615.2</v>
      </c>
      <c r="F17" s="15">
        <v>5725.1749999999993</v>
      </c>
      <c r="G17" s="59">
        <f t="shared" si="0"/>
        <v>-1130.9000000000005</v>
      </c>
      <c r="H17" s="16">
        <f t="shared" si="1"/>
        <v>1109.9749999999995</v>
      </c>
    </row>
    <row r="18" spans="2:11" ht="23.25" customHeight="1">
      <c r="B18" s="17">
        <v>3</v>
      </c>
      <c r="C18" s="20" t="s">
        <v>50</v>
      </c>
      <c r="D18" s="21">
        <v>8376.1</v>
      </c>
      <c r="E18" s="21">
        <v>7641.9499999999989</v>
      </c>
      <c r="F18" s="21">
        <v>6595.8899999999994</v>
      </c>
      <c r="G18" s="60">
        <f t="shared" si="0"/>
        <v>-734.15000000000146</v>
      </c>
      <c r="H18" s="22">
        <f t="shared" si="1"/>
        <v>-1046.0599999999995</v>
      </c>
    </row>
    <row r="19" spans="2:11" ht="23.25" customHeight="1">
      <c r="B19" s="17"/>
      <c r="C19" s="14" t="s">
        <v>51</v>
      </c>
      <c r="D19" s="23">
        <v>2794.9</v>
      </c>
      <c r="E19" s="23">
        <v>1945.6</v>
      </c>
      <c r="F19" s="23">
        <v>181.17000000000002</v>
      </c>
      <c r="G19" s="61">
        <f t="shared" si="0"/>
        <v>-849.30000000000018</v>
      </c>
      <c r="H19" s="24">
        <f t="shared" si="1"/>
        <v>-1764.4299999999998</v>
      </c>
    </row>
    <row r="20" spans="2:11" ht="23.25" customHeight="1">
      <c r="B20" s="17"/>
      <c r="C20" s="14" t="s">
        <v>45</v>
      </c>
      <c r="D20" s="23">
        <v>0</v>
      </c>
      <c r="E20" s="23">
        <v>0</v>
      </c>
      <c r="F20" s="23">
        <v>0</v>
      </c>
      <c r="G20" s="61">
        <f t="shared" si="0"/>
        <v>0</v>
      </c>
      <c r="H20" s="24">
        <f t="shared" si="1"/>
        <v>0</v>
      </c>
    </row>
    <row r="21" spans="2:11" ht="23.25" customHeight="1">
      <c r="B21" s="18"/>
      <c r="C21" s="14" t="s">
        <v>46</v>
      </c>
      <c r="D21" s="15">
        <v>0</v>
      </c>
      <c r="E21" s="15">
        <v>0</v>
      </c>
      <c r="F21" s="15">
        <v>0</v>
      </c>
      <c r="G21" s="59">
        <f t="shared" si="0"/>
        <v>0</v>
      </c>
      <c r="H21" s="16">
        <f t="shared" si="1"/>
        <v>0</v>
      </c>
    </row>
    <row r="22" spans="2:11" ht="23.25" customHeight="1">
      <c r="B22" s="13"/>
      <c r="C22" s="14" t="s">
        <v>47</v>
      </c>
      <c r="D22" s="15">
        <v>0</v>
      </c>
      <c r="E22" s="15">
        <v>0</v>
      </c>
      <c r="F22" s="15">
        <v>0</v>
      </c>
      <c r="G22" s="59">
        <f t="shared" si="0"/>
        <v>0</v>
      </c>
      <c r="H22" s="16">
        <f t="shared" si="1"/>
        <v>0</v>
      </c>
    </row>
    <row r="23" spans="2:11" ht="23.25" customHeight="1">
      <c r="B23" s="18"/>
      <c r="C23" s="14" t="s">
        <v>48</v>
      </c>
      <c r="D23" s="15">
        <v>5581.2000000000007</v>
      </c>
      <c r="E23" s="15">
        <v>5696.3499999999995</v>
      </c>
      <c r="F23" s="15">
        <v>6414.7199999999993</v>
      </c>
      <c r="G23" s="59">
        <f t="shared" si="0"/>
        <v>115.14999999999873</v>
      </c>
      <c r="H23" s="16">
        <f t="shared" si="1"/>
        <v>718.36999999999989</v>
      </c>
    </row>
    <row r="24" spans="2:11" ht="23.25" customHeight="1">
      <c r="B24" s="19">
        <v>4</v>
      </c>
      <c r="C24" s="26" t="s">
        <v>52</v>
      </c>
      <c r="D24" s="27">
        <v>454.59999999999997</v>
      </c>
      <c r="E24" s="27">
        <v>404.95</v>
      </c>
      <c r="F24" s="27">
        <v>185.65499999999997</v>
      </c>
      <c r="G24" s="62">
        <f t="shared" si="0"/>
        <v>-49.649999999999977</v>
      </c>
      <c r="H24" s="28">
        <f t="shared" si="1"/>
        <v>-219.29500000000002</v>
      </c>
    </row>
    <row r="25" spans="2:11" ht="23.25" customHeight="1">
      <c r="B25" s="13"/>
      <c r="C25" s="29" t="s">
        <v>53</v>
      </c>
      <c r="D25" s="30">
        <v>12.7</v>
      </c>
      <c r="E25" s="30">
        <v>10.7</v>
      </c>
      <c r="F25" s="30">
        <v>3</v>
      </c>
      <c r="G25" s="63">
        <f t="shared" si="0"/>
        <v>-2</v>
      </c>
      <c r="H25" s="31">
        <f t="shared" si="1"/>
        <v>-7.6999999999999993</v>
      </c>
    </row>
    <row r="26" spans="2:11" ht="23.25" customHeight="1">
      <c r="B26" s="13"/>
      <c r="C26" s="29" t="s">
        <v>54</v>
      </c>
      <c r="D26" s="32">
        <v>438.9</v>
      </c>
      <c r="E26" s="32">
        <v>394.25</v>
      </c>
      <c r="F26" s="32">
        <v>182.65499999999997</v>
      </c>
      <c r="G26" s="64">
        <f>E26-D26</f>
        <v>-44.649999999999977</v>
      </c>
      <c r="H26" s="33">
        <f t="shared" ref="H26" si="2">F26-E26</f>
        <v>-211.59500000000003</v>
      </c>
    </row>
    <row r="27" spans="2:11" ht="23.25" customHeight="1">
      <c r="B27" s="34">
        <v>5</v>
      </c>
      <c r="C27" s="35" t="s">
        <v>55</v>
      </c>
      <c r="D27" s="21">
        <f>SUM(D28:D32)</f>
        <v>452967.69999999995</v>
      </c>
      <c r="E27" s="21">
        <f>SUM(E28:E32)</f>
        <v>613211.99999999988</v>
      </c>
      <c r="F27" s="21">
        <f>SUM(F28:F32)</f>
        <v>800320.06738585012</v>
      </c>
      <c r="G27" s="60">
        <f>E27-D27</f>
        <v>160244.29999999993</v>
      </c>
      <c r="H27" s="36">
        <f>F27-E27</f>
        <v>187108.06738585024</v>
      </c>
    </row>
    <row r="28" spans="2:11" ht="23.25" customHeight="1">
      <c r="B28" s="37"/>
      <c r="C28" s="38" t="s">
        <v>44</v>
      </c>
      <c r="D28" s="39">
        <f>D7+D13+D19+D25</f>
        <v>65313.2</v>
      </c>
      <c r="E28" s="39">
        <f>E7+E13+E19+E25</f>
        <v>66832.7</v>
      </c>
      <c r="F28" s="39">
        <f>F7+F13+F19+F25</f>
        <v>56786.517385850006</v>
      </c>
      <c r="G28" s="39">
        <f>G7+G13+G19+G25</f>
        <v>1519.5000000000027</v>
      </c>
      <c r="H28" s="40">
        <f>H7+H13+H19+H25</f>
        <v>-10046.182614149999</v>
      </c>
    </row>
    <row r="29" spans="2:11" ht="23.25" customHeight="1">
      <c r="B29" s="37"/>
      <c r="C29" s="38" t="s">
        <v>45</v>
      </c>
      <c r="D29" s="39">
        <f t="shared" ref="D29:H31" si="3">D8+D14+D20</f>
        <v>354888.19999999995</v>
      </c>
      <c r="E29" s="39">
        <f t="shared" si="3"/>
        <v>491382.19999999995</v>
      </c>
      <c r="F29" s="39">
        <f t="shared" si="3"/>
        <v>651641.60000000009</v>
      </c>
      <c r="G29" s="39">
        <f t="shared" si="3"/>
        <v>136494</v>
      </c>
      <c r="H29" s="40">
        <f t="shared" si="3"/>
        <v>160259.40000000014</v>
      </c>
      <c r="K29" s="364"/>
    </row>
    <row r="30" spans="2:11" ht="23.25" customHeight="1">
      <c r="B30" s="37"/>
      <c r="C30" s="38" t="s">
        <v>46</v>
      </c>
      <c r="D30" s="39">
        <f t="shared" si="3"/>
        <v>15676</v>
      </c>
      <c r="E30" s="39">
        <f t="shared" si="3"/>
        <v>31387.699999999997</v>
      </c>
      <c r="F30" s="39">
        <f t="shared" si="3"/>
        <v>56758.25</v>
      </c>
      <c r="G30" s="39">
        <f t="shared" si="3"/>
        <v>15711.699999999999</v>
      </c>
      <c r="H30" s="40">
        <f t="shared" si="3"/>
        <v>25370.549999999996</v>
      </c>
      <c r="K30" s="364"/>
    </row>
    <row r="31" spans="2:11" ht="23.25" customHeight="1">
      <c r="B31" s="37"/>
      <c r="C31" s="38" t="s">
        <v>47</v>
      </c>
      <c r="D31" s="39">
        <f t="shared" si="3"/>
        <v>5322.1</v>
      </c>
      <c r="E31" s="39">
        <f t="shared" si="3"/>
        <v>12623.6</v>
      </c>
      <c r="F31" s="39">
        <f t="shared" si="3"/>
        <v>22441.149999999998</v>
      </c>
      <c r="G31" s="39">
        <f t="shared" si="3"/>
        <v>7301.5</v>
      </c>
      <c r="H31" s="40">
        <f t="shared" si="3"/>
        <v>9817.5499999999975</v>
      </c>
    </row>
    <row r="32" spans="2:11" ht="23.25" customHeight="1">
      <c r="B32" s="37"/>
      <c r="C32" s="38" t="s">
        <v>48</v>
      </c>
      <c r="D32" s="39">
        <f>D11+D17+D23+D26</f>
        <v>11768.2</v>
      </c>
      <c r="E32" s="39">
        <f>E11+E17+E23+E26</f>
        <v>10985.8</v>
      </c>
      <c r="F32" s="39">
        <f>F11+F17+F23+F26</f>
        <v>12692.55</v>
      </c>
      <c r="G32" s="39">
        <f>G11+G17+G23+G26</f>
        <v>-782.4000000000018</v>
      </c>
      <c r="H32" s="40">
        <f>H11+H17+H23+H26</f>
        <v>1706.7499999999993</v>
      </c>
    </row>
    <row r="33" spans="2:8" ht="23.25" customHeight="1" thickBot="1">
      <c r="B33" s="41">
        <v>6</v>
      </c>
      <c r="C33" s="42" t="s">
        <v>56</v>
      </c>
      <c r="D33" s="43">
        <v>-65653.7</v>
      </c>
      <c r="E33" s="43">
        <v>-141171.79999999999</v>
      </c>
      <c r="F33" s="43">
        <v>-194697.8</v>
      </c>
      <c r="G33" s="65">
        <f>E33-D33</f>
        <v>-75518.099999999991</v>
      </c>
      <c r="H33" s="44">
        <f>F33-E33</f>
        <v>-53526</v>
      </c>
    </row>
    <row r="34" spans="2:8" ht="23.25" customHeight="1" thickTop="1">
      <c r="B34" s="3477" t="s">
        <v>57</v>
      </c>
      <c r="C34" s="3477"/>
    </row>
    <row r="35" spans="2:8">
      <c r="B35" s="3478" t="s">
        <v>58</v>
      </c>
      <c r="C35" s="3478"/>
      <c r="D35" s="373">
        <v>216.672</v>
      </c>
      <c r="E35" s="373">
        <v>485.89</v>
      </c>
      <c r="F35" s="373">
        <v>3673.71</v>
      </c>
      <c r="G35" s="45"/>
      <c r="H35" s="45"/>
    </row>
    <row r="36" spans="2:8">
      <c r="B36" s="3478" t="s">
        <v>59</v>
      </c>
      <c r="C36" s="3478"/>
      <c r="D36" s="374">
        <v>594620.30000000005</v>
      </c>
      <c r="E36" s="374">
        <v>806140.7</v>
      </c>
      <c r="F36" s="374">
        <v>927926</v>
      </c>
      <c r="G36" s="45"/>
      <c r="H36" s="46"/>
    </row>
    <row r="37" spans="2:8">
      <c r="B37" s="3478" t="s">
        <v>60</v>
      </c>
      <c r="C37" s="3478"/>
      <c r="D37" s="373">
        <f>D27+D36</f>
        <v>1047588</v>
      </c>
      <c r="E37" s="373">
        <f>E27+E36</f>
        <v>1419352.6999999997</v>
      </c>
      <c r="F37" s="373">
        <f>F27+F36</f>
        <v>1728246.06738585</v>
      </c>
      <c r="G37" s="45"/>
      <c r="H37" s="45"/>
    </row>
    <row r="38" spans="2:8">
      <c r="D38" s="46"/>
      <c r="E38" s="46"/>
      <c r="F38" s="46"/>
      <c r="G38" s="46"/>
      <c r="H38" s="46"/>
    </row>
    <row r="39" spans="2:8">
      <c r="D39" s="47"/>
      <c r="E39" s="47"/>
      <c r="F39" s="47"/>
    </row>
    <row r="40" spans="2:8">
      <c r="D40" s="46"/>
      <c r="E40" s="46"/>
      <c r="F40" s="46"/>
      <c r="G40" s="46"/>
      <c r="H40" s="46"/>
    </row>
  </sheetData>
  <mergeCells count="11">
    <mergeCell ref="B34:C34"/>
    <mergeCell ref="B35:C35"/>
    <mergeCell ref="B36:C36"/>
    <mergeCell ref="B37:C37"/>
    <mergeCell ref="B1:H1"/>
    <mergeCell ref="B2:H2"/>
    <mergeCell ref="B3:H3"/>
    <mergeCell ref="B4:B5"/>
    <mergeCell ref="C4:C5"/>
    <mergeCell ref="D4:F4"/>
    <mergeCell ref="G4:H4"/>
  </mergeCells>
  <pageMargins left="0.7" right="0.27" top="0.44" bottom="0.75" header="0.3" footer="0.3"/>
  <pageSetup paperSize="9" scale="76"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2"/>
  <sheetViews>
    <sheetView showGridLines="0" workbookViewId="0">
      <selection activeCell="L29" sqref="L29"/>
    </sheetView>
  </sheetViews>
  <sheetFormatPr defaultRowHeight="12.75"/>
  <cols>
    <col min="1" max="1" width="5.140625" style="48" customWidth="1"/>
    <col min="2" max="2" width="2.28515625" style="54" customWidth="1"/>
    <col min="3" max="3" width="46.5703125" style="48" bestFit="1" customWidth="1"/>
    <col min="4" max="6" width="13.5703125" style="48" bestFit="1" customWidth="1"/>
    <col min="7" max="9" width="12.85546875" style="48" bestFit="1" customWidth="1"/>
    <col min="10" max="240" width="9.140625" style="48"/>
    <col min="241" max="241" width="0" style="48" hidden="1" customWidth="1"/>
    <col min="242" max="242" width="2.28515625" style="48" customWidth="1"/>
    <col min="243" max="243" width="37.140625" style="48" customWidth="1"/>
    <col min="244" max="259" width="0" style="48" hidden="1" customWidth="1"/>
    <col min="260" max="264" width="9.140625" style="48"/>
    <col min="265" max="265" width="8.28515625" style="48" bestFit="1" customWidth="1"/>
    <col min="266" max="496" width="9.140625" style="48"/>
    <col min="497" max="497" width="0" style="48" hidden="1" customWidth="1"/>
    <col min="498" max="498" width="2.28515625" style="48" customWidth="1"/>
    <col min="499" max="499" width="37.140625" style="48" customWidth="1"/>
    <col min="500" max="515" width="0" style="48" hidden="1" customWidth="1"/>
    <col min="516" max="520" width="9.140625" style="48"/>
    <col min="521" max="521" width="8.28515625" style="48" bestFit="1" customWidth="1"/>
    <col min="522" max="752" width="9.140625" style="48"/>
    <col min="753" max="753" width="0" style="48" hidden="1" customWidth="1"/>
    <col min="754" max="754" width="2.28515625" style="48" customWidth="1"/>
    <col min="755" max="755" width="37.140625" style="48" customWidth="1"/>
    <col min="756" max="771" width="0" style="48" hidden="1" customWidth="1"/>
    <col min="772" max="776" width="9.140625" style="48"/>
    <col min="777" max="777" width="8.28515625" style="48" bestFit="1" customWidth="1"/>
    <col min="778" max="1008" width="9.140625" style="48"/>
    <col min="1009" max="1009" width="0" style="48" hidden="1" customWidth="1"/>
    <col min="1010" max="1010" width="2.28515625" style="48" customWidth="1"/>
    <col min="1011" max="1011" width="37.140625" style="48" customWidth="1"/>
    <col min="1012" max="1027" width="0" style="48" hidden="1" customWidth="1"/>
    <col min="1028" max="1032" width="9.140625" style="48"/>
    <col min="1033" max="1033" width="8.28515625" style="48" bestFit="1" customWidth="1"/>
    <col min="1034" max="1264" width="9.140625" style="48"/>
    <col min="1265" max="1265" width="0" style="48" hidden="1" customWidth="1"/>
    <col min="1266" max="1266" width="2.28515625" style="48" customWidth="1"/>
    <col min="1267" max="1267" width="37.140625" style="48" customWidth="1"/>
    <col min="1268" max="1283" width="0" style="48" hidden="1" customWidth="1"/>
    <col min="1284" max="1288" width="9.140625" style="48"/>
    <col min="1289" max="1289" width="8.28515625" style="48" bestFit="1" customWidth="1"/>
    <col min="1290" max="1520" width="9.140625" style="48"/>
    <col min="1521" max="1521" width="0" style="48" hidden="1" customWidth="1"/>
    <col min="1522" max="1522" width="2.28515625" style="48" customWidth="1"/>
    <col min="1523" max="1523" width="37.140625" style="48" customWidth="1"/>
    <col min="1524" max="1539" width="0" style="48" hidden="1" customWidth="1"/>
    <col min="1540" max="1544" width="9.140625" style="48"/>
    <col min="1545" max="1545" width="8.28515625" style="48" bestFit="1" customWidth="1"/>
    <col min="1546" max="1776" width="9.140625" style="48"/>
    <col min="1777" max="1777" width="0" style="48" hidden="1" customWidth="1"/>
    <col min="1778" max="1778" width="2.28515625" style="48" customWidth="1"/>
    <col min="1779" max="1779" width="37.140625" style="48" customWidth="1"/>
    <col min="1780" max="1795" width="0" style="48" hidden="1" customWidth="1"/>
    <col min="1796" max="1800" width="9.140625" style="48"/>
    <col min="1801" max="1801" width="8.28515625" style="48" bestFit="1" customWidth="1"/>
    <col min="1802" max="2032" width="9.140625" style="48"/>
    <col min="2033" max="2033" width="0" style="48" hidden="1" customWidth="1"/>
    <col min="2034" max="2034" width="2.28515625" style="48" customWidth="1"/>
    <col min="2035" max="2035" width="37.140625" style="48" customWidth="1"/>
    <col min="2036" max="2051" width="0" style="48" hidden="1" customWidth="1"/>
    <col min="2052" max="2056" width="9.140625" style="48"/>
    <col min="2057" max="2057" width="8.28515625" style="48" bestFit="1" customWidth="1"/>
    <col min="2058" max="2288" width="9.140625" style="48"/>
    <col min="2289" max="2289" width="0" style="48" hidden="1" customWidth="1"/>
    <col min="2290" max="2290" width="2.28515625" style="48" customWidth="1"/>
    <col min="2291" max="2291" width="37.140625" style="48" customWidth="1"/>
    <col min="2292" max="2307" width="0" style="48" hidden="1" customWidth="1"/>
    <col min="2308" max="2312" width="9.140625" style="48"/>
    <col min="2313" max="2313" width="8.28515625" style="48" bestFit="1" customWidth="1"/>
    <col min="2314" max="2544" width="9.140625" style="48"/>
    <col min="2545" max="2545" width="0" style="48" hidden="1" customWidth="1"/>
    <col min="2546" max="2546" width="2.28515625" style="48" customWidth="1"/>
    <col min="2547" max="2547" width="37.140625" style="48" customWidth="1"/>
    <col min="2548" max="2563" width="0" style="48" hidden="1" customWidth="1"/>
    <col min="2564" max="2568" width="9.140625" style="48"/>
    <col min="2569" max="2569" width="8.28515625" style="48" bestFit="1" customWidth="1"/>
    <col min="2570" max="2800" width="9.140625" style="48"/>
    <col min="2801" max="2801" width="0" style="48" hidden="1" customWidth="1"/>
    <col min="2802" max="2802" width="2.28515625" style="48" customWidth="1"/>
    <col min="2803" max="2803" width="37.140625" style="48" customWidth="1"/>
    <col min="2804" max="2819" width="0" style="48" hidden="1" customWidth="1"/>
    <col min="2820" max="2824" width="9.140625" style="48"/>
    <col min="2825" max="2825" width="8.28515625" style="48" bestFit="1" customWidth="1"/>
    <col min="2826" max="3056" width="9.140625" style="48"/>
    <col min="3057" max="3057" width="0" style="48" hidden="1" customWidth="1"/>
    <col min="3058" max="3058" width="2.28515625" style="48" customWidth="1"/>
    <col min="3059" max="3059" width="37.140625" style="48" customWidth="1"/>
    <col min="3060" max="3075" width="0" style="48" hidden="1" customWidth="1"/>
    <col min="3076" max="3080" width="9.140625" style="48"/>
    <col min="3081" max="3081" width="8.28515625" style="48" bestFit="1" customWidth="1"/>
    <col min="3082" max="3312" width="9.140625" style="48"/>
    <col min="3313" max="3313" width="0" style="48" hidden="1" customWidth="1"/>
    <col min="3314" max="3314" width="2.28515625" style="48" customWidth="1"/>
    <col min="3315" max="3315" width="37.140625" style="48" customWidth="1"/>
    <col min="3316" max="3331" width="0" style="48" hidden="1" customWidth="1"/>
    <col min="3332" max="3336" width="9.140625" style="48"/>
    <col min="3337" max="3337" width="8.28515625" style="48" bestFit="1" customWidth="1"/>
    <col min="3338" max="3568" width="9.140625" style="48"/>
    <col min="3569" max="3569" width="0" style="48" hidden="1" customWidth="1"/>
    <col min="3570" max="3570" width="2.28515625" style="48" customWidth="1"/>
    <col min="3571" max="3571" width="37.140625" style="48" customWidth="1"/>
    <col min="3572" max="3587" width="0" style="48" hidden="1" customWidth="1"/>
    <col min="3588" max="3592" width="9.140625" style="48"/>
    <col min="3593" max="3593" width="8.28515625" style="48" bestFit="1" customWidth="1"/>
    <col min="3594" max="3824" width="9.140625" style="48"/>
    <col min="3825" max="3825" width="0" style="48" hidden="1" customWidth="1"/>
    <col min="3826" max="3826" width="2.28515625" style="48" customWidth="1"/>
    <col min="3827" max="3827" width="37.140625" style="48" customWidth="1"/>
    <col min="3828" max="3843" width="0" style="48" hidden="1" customWidth="1"/>
    <col min="3844" max="3848" width="9.140625" style="48"/>
    <col min="3849" max="3849" width="8.28515625" style="48" bestFit="1" customWidth="1"/>
    <col min="3850" max="4080" width="9.140625" style="48"/>
    <col min="4081" max="4081" width="0" style="48" hidden="1" customWidth="1"/>
    <col min="4082" max="4082" width="2.28515625" style="48" customWidth="1"/>
    <col min="4083" max="4083" width="37.140625" style="48" customWidth="1"/>
    <col min="4084" max="4099" width="0" style="48" hidden="1" customWidth="1"/>
    <col min="4100" max="4104" width="9.140625" style="48"/>
    <col min="4105" max="4105" width="8.28515625" style="48" bestFit="1" customWidth="1"/>
    <col min="4106" max="4336" width="9.140625" style="48"/>
    <col min="4337" max="4337" width="0" style="48" hidden="1" customWidth="1"/>
    <col min="4338" max="4338" width="2.28515625" style="48" customWidth="1"/>
    <col min="4339" max="4339" width="37.140625" style="48" customWidth="1"/>
    <col min="4340" max="4355" width="0" style="48" hidden="1" customWidth="1"/>
    <col min="4356" max="4360" width="9.140625" style="48"/>
    <col min="4361" max="4361" width="8.28515625" style="48" bestFit="1" customWidth="1"/>
    <col min="4362" max="4592" width="9.140625" style="48"/>
    <col min="4593" max="4593" width="0" style="48" hidden="1" customWidth="1"/>
    <col min="4594" max="4594" width="2.28515625" style="48" customWidth="1"/>
    <col min="4595" max="4595" width="37.140625" style="48" customWidth="1"/>
    <col min="4596" max="4611" width="0" style="48" hidden="1" customWidth="1"/>
    <col min="4612" max="4616" width="9.140625" style="48"/>
    <col min="4617" max="4617" width="8.28515625" style="48" bestFit="1" customWidth="1"/>
    <col min="4618" max="4848" width="9.140625" style="48"/>
    <col min="4849" max="4849" width="0" style="48" hidden="1" customWidth="1"/>
    <col min="4850" max="4850" width="2.28515625" style="48" customWidth="1"/>
    <col min="4851" max="4851" width="37.140625" style="48" customWidth="1"/>
    <col min="4852" max="4867" width="0" style="48" hidden="1" customWidth="1"/>
    <col min="4868" max="4872" width="9.140625" style="48"/>
    <col min="4873" max="4873" width="8.28515625" style="48" bestFit="1" customWidth="1"/>
    <col min="4874" max="5104" width="9.140625" style="48"/>
    <col min="5105" max="5105" width="0" style="48" hidden="1" customWidth="1"/>
    <col min="5106" max="5106" width="2.28515625" style="48" customWidth="1"/>
    <col min="5107" max="5107" width="37.140625" style="48" customWidth="1"/>
    <col min="5108" max="5123" width="0" style="48" hidden="1" customWidth="1"/>
    <col min="5124" max="5128" width="9.140625" style="48"/>
    <col min="5129" max="5129" width="8.28515625" style="48" bestFit="1" customWidth="1"/>
    <col min="5130" max="5360" width="9.140625" style="48"/>
    <col min="5361" max="5361" width="0" style="48" hidden="1" customWidth="1"/>
    <col min="5362" max="5362" width="2.28515625" style="48" customWidth="1"/>
    <col min="5363" max="5363" width="37.140625" style="48" customWidth="1"/>
    <col min="5364" max="5379" width="0" style="48" hidden="1" customWidth="1"/>
    <col min="5380" max="5384" width="9.140625" style="48"/>
    <col min="5385" max="5385" width="8.28515625" style="48" bestFit="1" customWidth="1"/>
    <col min="5386" max="5616" width="9.140625" style="48"/>
    <col min="5617" max="5617" width="0" style="48" hidden="1" customWidth="1"/>
    <col min="5618" max="5618" width="2.28515625" style="48" customWidth="1"/>
    <col min="5619" max="5619" width="37.140625" style="48" customWidth="1"/>
    <col min="5620" max="5635" width="0" style="48" hidden="1" customWidth="1"/>
    <col min="5636" max="5640" width="9.140625" style="48"/>
    <col min="5641" max="5641" width="8.28515625" style="48" bestFit="1" customWidth="1"/>
    <col min="5642" max="5872" width="9.140625" style="48"/>
    <col min="5873" max="5873" width="0" style="48" hidden="1" customWidth="1"/>
    <col min="5874" max="5874" width="2.28515625" style="48" customWidth="1"/>
    <col min="5875" max="5875" width="37.140625" style="48" customWidth="1"/>
    <col min="5876" max="5891" width="0" style="48" hidden="1" customWidth="1"/>
    <col min="5892" max="5896" width="9.140625" style="48"/>
    <col min="5897" max="5897" width="8.28515625" style="48" bestFit="1" customWidth="1"/>
    <col min="5898" max="6128" width="9.140625" style="48"/>
    <col min="6129" max="6129" width="0" style="48" hidden="1" customWidth="1"/>
    <col min="6130" max="6130" width="2.28515625" style="48" customWidth="1"/>
    <col min="6131" max="6131" width="37.140625" style="48" customWidth="1"/>
    <col min="6132" max="6147" width="0" style="48" hidden="1" customWidth="1"/>
    <col min="6148" max="6152" width="9.140625" style="48"/>
    <col min="6153" max="6153" width="8.28515625" style="48" bestFit="1" customWidth="1"/>
    <col min="6154" max="6384" width="9.140625" style="48"/>
    <col min="6385" max="6385" width="0" style="48" hidden="1" customWidth="1"/>
    <col min="6386" max="6386" width="2.28515625" style="48" customWidth="1"/>
    <col min="6387" max="6387" width="37.140625" style="48" customWidth="1"/>
    <col min="6388" max="6403" width="0" style="48" hidden="1" customWidth="1"/>
    <col min="6404" max="6408" width="9.140625" style="48"/>
    <col min="6409" max="6409" width="8.28515625" style="48" bestFit="1" customWidth="1"/>
    <col min="6410" max="6640" width="9.140625" style="48"/>
    <col min="6641" max="6641" width="0" style="48" hidden="1" customWidth="1"/>
    <col min="6642" max="6642" width="2.28515625" style="48" customWidth="1"/>
    <col min="6643" max="6643" width="37.140625" style="48" customWidth="1"/>
    <col min="6644" max="6659" width="0" style="48" hidden="1" customWidth="1"/>
    <col min="6660" max="6664" width="9.140625" style="48"/>
    <col min="6665" max="6665" width="8.28515625" style="48" bestFit="1" customWidth="1"/>
    <col min="6666" max="6896" width="9.140625" style="48"/>
    <col min="6897" max="6897" width="0" style="48" hidden="1" customWidth="1"/>
    <col min="6898" max="6898" width="2.28515625" style="48" customWidth="1"/>
    <col min="6899" max="6899" width="37.140625" style="48" customWidth="1"/>
    <col min="6900" max="6915" width="0" style="48" hidden="1" customWidth="1"/>
    <col min="6916" max="6920" width="9.140625" style="48"/>
    <col min="6921" max="6921" width="8.28515625" style="48" bestFit="1" customWidth="1"/>
    <col min="6922" max="7152" width="9.140625" style="48"/>
    <col min="7153" max="7153" width="0" style="48" hidden="1" customWidth="1"/>
    <col min="7154" max="7154" width="2.28515625" style="48" customWidth="1"/>
    <col min="7155" max="7155" width="37.140625" style="48" customWidth="1"/>
    <col min="7156" max="7171" width="0" style="48" hidden="1" customWidth="1"/>
    <col min="7172" max="7176" width="9.140625" style="48"/>
    <col min="7177" max="7177" width="8.28515625" style="48" bestFit="1" customWidth="1"/>
    <col min="7178" max="7408" width="9.140625" style="48"/>
    <col min="7409" max="7409" width="0" style="48" hidden="1" customWidth="1"/>
    <col min="7410" max="7410" width="2.28515625" style="48" customWidth="1"/>
    <col min="7411" max="7411" width="37.140625" style="48" customWidth="1"/>
    <col min="7412" max="7427" width="0" style="48" hidden="1" customWidth="1"/>
    <col min="7428" max="7432" width="9.140625" style="48"/>
    <col min="7433" max="7433" width="8.28515625" style="48" bestFit="1" customWidth="1"/>
    <col min="7434" max="7664" width="9.140625" style="48"/>
    <col min="7665" max="7665" width="0" style="48" hidden="1" customWidth="1"/>
    <col min="7666" max="7666" width="2.28515625" style="48" customWidth="1"/>
    <col min="7667" max="7667" width="37.140625" style="48" customWidth="1"/>
    <col min="7668" max="7683" width="0" style="48" hidden="1" customWidth="1"/>
    <col min="7684" max="7688" width="9.140625" style="48"/>
    <col min="7689" max="7689" width="8.28515625" style="48" bestFit="1" customWidth="1"/>
    <col min="7690" max="7920" width="9.140625" style="48"/>
    <col min="7921" max="7921" width="0" style="48" hidden="1" customWidth="1"/>
    <col min="7922" max="7922" width="2.28515625" style="48" customWidth="1"/>
    <col min="7923" max="7923" width="37.140625" style="48" customWidth="1"/>
    <col min="7924" max="7939" width="0" style="48" hidden="1" customWidth="1"/>
    <col min="7940" max="7944" width="9.140625" style="48"/>
    <col min="7945" max="7945" width="8.28515625" style="48" bestFit="1" customWidth="1"/>
    <col min="7946" max="8176" width="9.140625" style="48"/>
    <col min="8177" max="8177" width="0" style="48" hidden="1" customWidth="1"/>
    <col min="8178" max="8178" width="2.28515625" style="48" customWidth="1"/>
    <col min="8179" max="8179" width="37.140625" style="48" customWidth="1"/>
    <col min="8180" max="8195" width="0" style="48" hidden="1" customWidth="1"/>
    <col min="8196" max="8200" width="9.140625" style="48"/>
    <col min="8201" max="8201" width="8.28515625" style="48" bestFit="1" customWidth="1"/>
    <col min="8202" max="8432" width="9.140625" style="48"/>
    <col min="8433" max="8433" width="0" style="48" hidden="1" customWidth="1"/>
    <col min="8434" max="8434" width="2.28515625" style="48" customWidth="1"/>
    <col min="8435" max="8435" width="37.140625" style="48" customWidth="1"/>
    <col min="8436" max="8451" width="0" style="48" hidden="1" customWidth="1"/>
    <col min="8452" max="8456" width="9.140625" style="48"/>
    <col min="8457" max="8457" width="8.28515625" style="48" bestFit="1" customWidth="1"/>
    <col min="8458" max="8688" width="9.140625" style="48"/>
    <col min="8689" max="8689" width="0" style="48" hidden="1" customWidth="1"/>
    <col min="8690" max="8690" width="2.28515625" style="48" customWidth="1"/>
    <col min="8691" max="8691" width="37.140625" style="48" customWidth="1"/>
    <col min="8692" max="8707" width="0" style="48" hidden="1" customWidth="1"/>
    <col min="8708" max="8712" width="9.140625" style="48"/>
    <col min="8713" max="8713" width="8.28515625" style="48" bestFit="1" customWidth="1"/>
    <col min="8714" max="8944" width="9.140625" style="48"/>
    <col min="8945" max="8945" width="0" style="48" hidden="1" customWidth="1"/>
    <col min="8946" max="8946" width="2.28515625" style="48" customWidth="1"/>
    <col min="8947" max="8947" width="37.140625" style="48" customWidth="1"/>
    <col min="8948" max="8963" width="0" style="48" hidden="1" customWidth="1"/>
    <col min="8964" max="8968" width="9.140625" style="48"/>
    <col min="8969" max="8969" width="8.28515625" style="48" bestFit="1" customWidth="1"/>
    <col min="8970" max="9200" width="9.140625" style="48"/>
    <col min="9201" max="9201" width="0" style="48" hidden="1" customWidth="1"/>
    <col min="9202" max="9202" width="2.28515625" style="48" customWidth="1"/>
    <col min="9203" max="9203" width="37.140625" style="48" customWidth="1"/>
    <col min="9204" max="9219" width="0" style="48" hidden="1" customWidth="1"/>
    <col min="9220" max="9224" width="9.140625" style="48"/>
    <col min="9225" max="9225" width="8.28515625" style="48" bestFit="1" customWidth="1"/>
    <col min="9226" max="9456" width="9.140625" style="48"/>
    <col min="9457" max="9457" width="0" style="48" hidden="1" customWidth="1"/>
    <col min="9458" max="9458" width="2.28515625" style="48" customWidth="1"/>
    <col min="9459" max="9459" width="37.140625" style="48" customWidth="1"/>
    <col min="9460" max="9475" width="0" style="48" hidden="1" customWidth="1"/>
    <col min="9476" max="9480" width="9.140625" style="48"/>
    <col min="9481" max="9481" width="8.28515625" style="48" bestFit="1" customWidth="1"/>
    <col min="9482" max="9712" width="9.140625" style="48"/>
    <col min="9713" max="9713" width="0" style="48" hidden="1" customWidth="1"/>
    <col min="9714" max="9714" width="2.28515625" style="48" customWidth="1"/>
    <col min="9715" max="9715" width="37.140625" style="48" customWidth="1"/>
    <col min="9716" max="9731" width="0" style="48" hidden="1" customWidth="1"/>
    <col min="9732" max="9736" width="9.140625" style="48"/>
    <col min="9737" max="9737" width="8.28515625" style="48" bestFit="1" customWidth="1"/>
    <col min="9738" max="9968" width="9.140625" style="48"/>
    <col min="9969" max="9969" width="0" style="48" hidden="1" customWidth="1"/>
    <col min="9970" max="9970" width="2.28515625" style="48" customWidth="1"/>
    <col min="9971" max="9971" width="37.140625" style="48" customWidth="1"/>
    <col min="9972" max="9987" width="0" style="48" hidden="1" customWidth="1"/>
    <col min="9988" max="9992" width="9.140625" style="48"/>
    <col min="9993" max="9993" width="8.28515625" style="48" bestFit="1" customWidth="1"/>
    <col min="9994" max="10224" width="9.140625" style="48"/>
    <col min="10225" max="10225" width="0" style="48" hidden="1" customWidth="1"/>
    <col min="10226" max="10226" width="2.28515625" style="48" customWidth="1"/>
    <col min="10227" max="10227" width="37.140625" style="48" customWidth="1"/>
    <col min="10228" max="10243" width="0" style="48" hidden="1" customWidth="1"/>
    <col min="10244" max="10248" width="9.140625" style="48"/>
    <col min="10249" max="10249" width="8.28515625" style="48" bestFit="1" customWidth="1"/>
    <col min="10250" max="10480" width="9.140625" style="48"/>
    <col min="10481" max="10481" width="0" style="48" hidden="1" customWidth="1"/>
    <col min="10482" max="10482" width="2.28515625" style="48" customWidth="1"/>
    <col min="10483" max="10483" width="37.140625" style="48" customWidth="1"/>
    <col min="10484" max="10499" width="0" style="48" hidden="1" customWidth="1"/>
    <col min="10500" max="10504" width="9.140625" style="48"/>
    <col min="10505" max="10505" width="8.28515625" style="48" bestFit="1" customWidth="1"/>
    <col min="10506" max="10736" width="9.140625" style="48"/>
    <col min="10737" max="10737" width="0" style="48" hidden="1" customWidth="1"/>
    <col min="10738" max="10738" width="2.28515625" style="48" customWidth="1"/>
    <col min="10739" max="10739" width="37.140625" style="48" customWidth="1"/>
    <col min="10740" max="10755" width="0" style="48" hidden="1" customWidth="1"/>
    <col min="10756" max="10760" width="9.140625" style="48"/>
    <col min="10761" max="10761" width="8.28515625" style="48" bestFit="1" customWidth="1"/>
    <col min="10762" max="10992" width="9.140625" style="48"/>
    <col min="10993" max="10993" width="0" style="48" hidden="1" customWidth="1"/>
    <col min="10994" max="10994" width="2.28515625" style="48" customWidth="1"/>
    <col min="10995" max="10995" width="37.140625" style="48" customWidth="1"/>
    <col min="10996" max="11011" width="0" style="48" hidden="1" customWidth="1"/>
    <col min="11012" max="11016" width="9.140625" style="48"/>
    <col min="11017" max="11017" width="8.28515625" style="48" bestFit="1" customWidth="1"/>
    <col min="11018" max="11248" width="9.140625" style="48"/>
    <col min="11249" max="11249" width="0" style="48" hidden="1" customWidth="1"/>
    <col min="11250" max="11250" width="2.28515625" style="48" customWidth="1"/>
    <col min="11251" max="11251" width="37.140625" style="48" customWidth="1"/>
    <col min="11252" max="11267" width="0" style="48" hidden="1" customWidth="1"/>
    <col min="11268" max="11272" width="9.140625" style="48"/>
    <col min="11273" max="11273" width="8.28515625" style="48" bestFit="1" customWidth="1"/>
    <col min="11274" max="11504" width="9.140625" style="48"/>
    <col min="11505" max="11505" width="0" style="48" hidden="1" customWidth="1"/>
    <col min="11506" max="11506" width="2.28515625" style="48" customWidth="1"/>
    <col min="11507" max="11507" width="37.140625" style="48" customWidth="1"/>
    <col min="11508" max="11523" width="0" style="48" hidden="1" customWidth="1"/>
    <col min="11524" max="11528" width="9.140625" style="48"/>
    <col min="11529" max="11529" width="8.28515625" style="48" bestFit="1" customWidth="1"/>
    <col min="11530" max="11760" width="9.140625" style="48"/>
    <col min="11761" max="11761" width="0" style="48" hidden="1" customWidth="1"/>
    <col min="11762" max="11762" width="2.28515625" style="48" customWidth="1"/>
    <col min="11763" max="11763" width="37.140625" style="48" customWidth="1"/>
    <col min="11764" max="11779" width="0" style="48" hidden="1" customWidth="1"/>
    <col min="11780" max="11784" width="9.140625" style="48"/>
    <col min="11785" max="11785" width="8.28515625" style="48" bestFit="1" customWidth="1"/>
    <col min="11786" max="12016" width="9.140625" style="48"/>
    <col min="12017" max="12017" width="0" style="48" hidden="1" customWidth="1"/>
    <col min="12018" max="12018" width="2.28515625" style="48" customWidth="1"/>
    <col min="12019" max="12019" width="37.140625" style="48" customWidth="1"/>
    <col min="12020" max="12035" width="0" style="48" hidden="1" customWidth="1"/>
    <col min="12036" max="12040" width="9.140625" style="48"/>
    <col min="12041" max="12041" width="8.28515625" style="48" bestFit="1" customWidth="1"/>
    <col min="12042" max="12272" width="9.140625" style="48"/>
    <col min="12273" max="12273" width="0" style="48" hidden="1" customWidth="1"/>
    <col min="12274" max="12274" width="2.28515625" style="48" customWidth="1"/>
    <col min="12275" max="12275" width="37.140625" style="48" customWidth="1"/>
    <col min="12276" max="12291" width="0" style="48" hidden="1" customWidth="1"/>
    <col min="12292" max="12296" width="9.140625" style="48"/>
    <col min="12297" max="12297" width="8.28515625" style="48" bestFit="1" customWidth="1"/>
    <col min="12298" max="12528" width="9.140625" style="48"/>
    <col min="12529" max="12529" width="0" style="48" hidden="1" customWidth="1"/>
    <col min="12530" max="12530" width="2.28515625" style="48" customWidth="1"/>
    <col min="12531" max="12531" width="37.140625" style="48" customWidth="1"/>
    <col min="12532" max="12547" width="0" style="48" hidden="1" customWidth="1"/>
    <col min="12548" max="12552" width="9.140625" style="48"/>
    <col min="12553" max="12553" width="8.28515625" style="48" bestFit="1" customWidth="1"/>
    <col min="12554" max="12784" width="9.140625" style="48"/>
    <col min="12785" max="12785" width="0" style="48" hidden="1" customWidth="1"/>
    <col min="12786" max="12786" width="2.28515625" style="48" customWidth="1"/>
    <col min="12787" max="12787" width="37.140625" style="48" customWidth="1"/>
    <col min="12788" max="12803" width="0" style="48" hidden="1" customWidth="1"/>
    <col min="12804" max="12808" width="9.140625" style="48"/>
    <col min="12809" max="12809" width="8.28515625" style="48" bestFit="1" customWidth="1"/>
    <col min="12810" max="13040" width="9.140625" style="48"/>
    <col min="13041" max="13041" width="0" style="48" hidden="1" customWidth="1"/>
    <col min="13042" max="13042" width="2.28515625" style="48" customWidth="1"/>
    <col min="13043" max="13043" width="37.140625" style="48" customWidth="1"/>
    <col min="13044" max="13059" width="0" style="48" hidden="1" customWidth="1"/>
    <col min="13060" max="13064" width="9.140625" style="48"/>
    <col min="13065" max="13065" width="8.28515625" style="48" bestFit="1" customWidth="1"/>
    <col min="13066" max="13296" width="9.140625" style="48"/>
    <col min="13297" max="13297" width="0" style="48" hidden="1" customWidth="1"/>
    <col min="13298" max="13298" width="2.28515625" style="48" customWidth="1"/>
    <col min="13299" max="13299" width="37.140625" style="48" customWidth="1"/>
    <col min="13300" max="13315" width="0" style="48" hidden="1" customWidth="1"/>
    <col min="13316" max="13320" width="9.140625" style="48"/>
    <col min="13321" max="13321" width="8.28515625" style="48" bestFit="1" customWidth="1"/>
    <col min="13322" max="13552" width="9.140625" style="48"/>
    <col min="13553" max="13553" width="0" style="48" hidden="1" customWidth="1"/>
    <col min="13554" max="13554" width="2.28515625" style="48" customWidth="1"/>
    <col min="13555" max="13555" width="37.140625" style="48" customWidth="1"/>
    <col min="13556" max="13571" width="0" style="48" hidden="1" customWidth="1"/>
    <col min="13572" max="13576" width="9.140625" style="48"/>
    <col min="13577" max="13577" width="8.28515625" style="48" bestFit="1" customWidth="1"/>
    <col min="13578" max="13808" width="9.140625" style="48"/>
    <col min="13809" max="13809" width="0" style="48" hidden="1" customWidth="1"/>
    <col min="13810" max="13810" width="2.28515625" style="48" customWidth="1"/>
    <col min="13811" max="13811" width="37.140625" style="48" customWidth="1"/>
    <col min="13812" max="13827" width="0" style="48" hidden="1" customWidth="1"/>
    <col min="13828" max="13832" width="9.140625" style="48"/>
    <col min="13833" max="13833" width="8.28515625" style="48" bestFit="1" customWidth="1"/>
    <col min="13834" max="14064" width="9.140625" style="48"/>
    <col min="14065" max="14065" width="0" style="48" hidden="1" customWidth="1"/>
    <col min="14066" max="14066" width="2.28515625" style="48" customWidth="1"/>
    <col min="14067" max="14067" width="37.140625" style="48" customWidth="1"/>
    <col min="14068" max="14083" width="0" style="48" hidden="1" customWidth="1"/>
    <col min="14084" max="14088" width="9.140625" style="48"/>
    <col min="14089" max="14089" width="8.28515625" style="48" bestFit="1" customWidth="1"/>
    <col min="14090" max="14320" width="9.140625" style="48"/>
    <col min="14321" max="14321" width="0" style="48" hidden="1" customWidth="1"/>
    <col min="14322" max="14322" width="2.28515625" style="48" customWidth="1"/>
    <col min="14323" max="14323" width="37.140625" style="48" customWidth="1"/>
    <col min="14324" max="14339" width="0" style="48" hidden="1" customWidth="1"/>
    <col min="14340" max="14344" width="9.140625" style="48"/>
    <col min="14345" max="14345" width="8.28515625" style="48" bestFit="1" customWidth="1"/>
    <col min="14346" max="14576" width="9.140625" style="48"/>
    <col min="14577" max="14577" width="0" style="48" hidden="1" customWidth="1"/>
    <col min="14578" max="14578" width="2.28515625" style="48" customWidth="1"/>
    <col min="14579" max="14579" width="37.140625" style="48" customWidth="1"/>
    <col min="14580" max="14595" width="0" style="48" hidden="1" customWidth="1"/>
    <col min="14596" max="14600" width="9.140625" style="48"/>
    <col min="14601" max="14601" width="8.28515625" style="48" bestFit="1" customWidth="1"/>
    <col min="14602" max="14832" width="9.140625" style="48"/>
    <col min="14833" max="14833" width="0" style="48" hidden="1" customWidth="1"/>
    <col min="14834" max="14834" width="2.28515625" style="48" customWidth="1"/>
    <col min="14835" max="14835" width="37.140625" style="48" customWidth="1"/>
    <col min="14836" max="14851" width="0" style="48" hidden="1" customWidth="1"/>
    <col min="14852" max="14856" width="9.140625" style="48"/>
    <col min="14857" max="14857" width="8.28515625" style="48" bestFit="1" customWidth="1"/>
    <col min="14858" max="15088" width="9.140625" style="48"/>
    <col min="15089" max="15089" width="0" style="48" hidden="1" customWidth="1"/>
    <col min="15090" max="15090" width="2.28515625" style="48" customWidth="1"/>
    <col min="15091" max="15091" width="37.140625" style="48" customWidth="1"/>
    <col min="15092" max="15107" width="0" style="48" hidden="1" customWidth="1"/>
    <col min="15108" max="15112" width="9.140625" style="48"/>
    <col min="15113" max="15113" width="8.28515625" style="48" bestFit="1" customWidth="1"/>
    <col min="15114" max="15344" width="9.140625" style="48"/>
    <col min="15345" max="15345" width="0" style="48" hidden="1" customWidth="1"/>
    <col min="15346" max="15346" width="2.28515625" style="48" customWidth="1"/>
    <col min="15347" max="15347" width="37.140625" style="48" customWidth="1"/>
    <col min="15348" max="15363" width="0" style="48" hidden="1" customWidth="1"/>
    <col min="15364" max="15368" width="9.140625" style="48"/>
    <col min="15369" max="15369" width="8.28515625" style="48" bestFit="1" customWidth="1"/>
    <col min="15370" max="15600" width="9.140625" style="48"/>
    <col min="15601" max="15601" width="0" style="48" hidden="1" customWidth="1"/>
    <col min="15602" max="15602" width="2.28515625" style="48" customWidth="1"/>
    <col min="15603" max="15603" width="37.140625" style="48" customWidth="1"/>
    <col min="15604" max="15619" width="0" style="48" hidden="1" customWidth="1"/>
    <col min="15620" max="15624" width="9.140625" style="48"/>
    <col min="15625" max="15625" width="8.28515625" style="48" bestFit="1" customWidth="1"/>
    <col min="15626" max="15856" width="9.140625" style="48"/>
    <col min="15857" max="15857" width="0" style="48" hidden="1" customWidth="1"/>
    <col min="15858" max="15858" width="2.28515625" style="48" customWidth="1"/>
    <col min="15859" max="15859" width="37.140625" style="48" customWidth="1"/>
    <col min="15860" max="15875" width="0" style="48" hidden="1" customWidth="1"/>
    <col min="15876" max="15880" width="9.140625" style="48"/>
    <col min="15881" max="15881" width="8.28515625" style="48" bestFit="1" customWidth="1"/>
    <col min="15882" max="16112" width="9.140625" style="48"/>
    <col min="16113" max="16113" width="0" style="48" hidden="1" customWidth="1"/>
    <col min="16114" max="16114" width="2.28515625" style="48" customWidth="1"/>
    <col min="16115" max="16115" width="37.140625" style="48" customWidth="1"/>
    <col min="16116" max="16131" width="0" style="48" hidden="1" customWidth="1"/>
    <col min="16132" max="16136" width="9.140625" style="48"/>
    <col min="16137" max="16137" width="8.28515625" style="48" bestFit="1" customWidth="1"/>
    <col min="16138" max="16384" width="9.140625" style="48"/>
  </cols>
  <sheetData>
    <row r="1" spans="2:11" ht="15.75">
      <c r="B1" s="3470" t="s">
        <v>257</v>
      </c>
      <c r="C1" s="3470"/>
      <c r="D1" s="3470"/>
      <c r="E1" s="3470"/>
      <c r="F1" s="3470"/>
      <c r="G1" s="3470"/>
      <c r="H1" s="3470"/>
      <c r="I1" s="3470"/>
    </row>
    <row r="2" spans="2:11" ht="18.75">
      <c r="B2" s="3491" t="s">
        <v>62</v>
      </c>
      <c r="C2" s="3491"/>
      <c r="D2" s="3491"/>
      <c r="E2" s="3491"/>
      <c r="F2" s="3491"/>
      <c r="G2" s="3491"/>
      <c r="H2" s="3491"/>
      <c r="I2" s="3491"/>
    </row>
    <row r="3" spans="2:11" ht="15.75" customHeight="1" thickBot="1">
      <c r="B3" s="3497" t="s">
        <v>40</v>
      </c>
      <c r="C3" s="3497"/>
      <c r="D3" s="3497"/>
      <c r="E3" s="3497"/>
      <c r="F3" s="3497"/>
      <c r="G3" s="3497"/>
      <c r="H3" s="3497"/>
      <c r="I3" s="3497"/>
    </row>
    <row r="4" spans="2:11" ht="18" customHeight="1" thickTop="1">
      <c r="B4" s="3498" t="s">
        <v>63</v>
      </c>
      <c r="C4" s="3499"/>
      <c r="D4" s="3495" t="s">
        <v>29</v>
      </c>
      <c r="E4" s="3495" t="s">
        <v>85</v>
      </c>
      <c r="F4" s="3495" t="s">
        <v>398</v>
      </c>
      <c r="G4" s="3493" t="s">
        <v>64</v>
      </c>
      <c r="H4" s="3493"/>
      <c r="I4" s="3494"/>
    </row>
    <row r="5" spans="2:11" ht="18" customHeight="1">
      <c r="B5" s="3500"/>
      <c r="C5" s="3501"/>
      <c r="D5" s="3496"/>
      <c r="E5" s="3496"/>
      <c r="F5" s="3496"/>
      <c r="G5" s="280" t="s">
        <v>29</v>
      </c>
      <c r="H5" s="280" t="s">
        <v>85</v>
      </c>
      <c r="I5" s="281" t="s">
        <v>398</v>
      </c>
    </row>
    <row r="6" spans="2:11" s="49" customFormat="1" ht="15.75">
      <c r="B6" s="138" t="s">
        <v>65</v>
      </c>
      <c r="C6" s="139" t="s">
        <v>66</v>
      </c>
      <c r="D6" s="132">
        <v>96382</v>
      </c>
      <c r="E6" s="132">
        <v>194642.32</v>
      </c>
      <c r="F6" s="132">
        <v>224009.15000000002</v>
      </c>
      <c r="G6" s="132">
        <f>D6/D$29*100</f>
        <v>2.4976350944402146</v>
      </c>
      <c r="H6" s="132">
        <f>E6/E$29*100</f>
        <v>4.9720864146253669</v>
      </c>
      <c r="I6" s="378">
        <f>F6/F$29*100</f>
        <v>5.2506392537209079</v>
      </c>
    </row>
    <row r="7" spans="2:11" ht="21" customHeight="1">
      <c r="B7" s="140"/>
      <c r="C7" s="141" t="s">
        <v>67</v>
      </c>
      <c r="D7" s="134">
        <v>26435</v>
      </c>
      <c r="E7" s="150">
        <v>93000</v>
      </c>
      <c r="F7" s="150">
        <v>90000</v>
      </c>
      <c r="G7" s="133">
        <f t="shared" ref="G7:G29" si="0">D7/D$29*100</f>
        <v>0.68503438112434978</v>
      </c>
      <c r="H7" s="133">
        <f t="shared" ref="H7:H29" si="1">E7/E$29*100</f>
        <v>2.3756603217643475</v>
      </c>
      <c r="I7" s="379">
        <f t="shared" ref="I7:I29" si="2">F7/F$29*100</f>
        <v>2.1095456718392156</v>
      </c>
    </row>
    <row r="8" spans="2:11" ht="21" customHeight="1">
      <c r="B8" s="142"/>
      <c r="C8" s="143" t="s">
        <v>68</v>
      </c>
      <c r="D8" s="134">
        <v>69947</v>
      </c>
      <c r="E8" s="134">
        <v>100000</v>
      </c>
      <c r="F8" s="151">
        <v>130000</v>
      </c>
      <c r="G8" s="134">
        <f t="shared" si="0"/>
        <v>1.812600713315865</v>
      </c>
      <c r="H8" s="134">
        <f t="shared" si="1"/>
        <v>2.5544734642627391</v>
      </c>
      <c r="I8" s="380">
        <f t="shared" si="2"/>
        <v>3.047121525989978</v>
      </c>
    </row>
    <row r="9" spans="2:11" ht="21" customHeight="1">
      <c r="B9" s="142"/>
      <c r="C9" s="143" t="s">
        <v>69</v>
      </c>
      <c r="D9" s="134">
        <v>0</v>
      </c>
      <c r="E9" s="134">
        <v>0</v>
      </c>
      <c r="F9" s="151">
        <v>0</v>
      </c>
      <c r="G9" s="134">
        <f t="shared" si="0"/>
        <v>0</v>
      </c>
      <c r="H9" s="134">
        <f t="shared" si="1"/>
        <v>0</v>
      </c>
      <c r="I9" s="380">
        <f t="shared" si="2"/>
        <v>0</v>
      </c>
    </row>
    <row r="10" spans="2:11" ht="21" customHeight="1">
      <c r="B10" s="142"/>
      <c r="C10" s="143" t="s">
        <v>70</v>
      </c>
      <c r="D10" s="151">
        <v>0</v>
      </c>
      <c r="E10" s="151">
        <v>1605.2</v>
      </c>
      <c r="F10" s="151">
        <v>3953.9300000000003</v>
      </c>
      <c r="G10" s="134">
        <f t="shared" si="0"/>
        <v>0</v>
      </c>
      <c r="H10" s="134">
        <f t="shared" si="1"/>
        <v>4.1004408048345486E-2</v>
      </c>
      <c r="I10" s="380">
        <f t="shared" si="2"/>
        <v>9.2677732425058112E-2</v>
      </c>
    </row>
    <row r="11" spans="2:11" ht="21" customHeight="1">
      <c r="B11" s="142"/>
      <c r="C11" s="143" t="s">
        <v>71</v>
      </c>
      <c r="D11" s="151">
        <v>0</v>
      </c>
      <c r="E11" s="151">
        <v>37.119999999999997</v>
      </c>
      <c r="F11" s="151">
        <v>55.22</v>
      </c>
      <c r="G11" s="134">
        <f t="shared" si="0"/>
        <v>0</v>
      </c>
      <c r="H11" s="134">
        <f t="shared" si="1"/>
        <v>9.482205499343287E-4</v>
      </c>
      <c r="I11" s="380">
        <f t="shared" si="2"/>
        <v>1.2943234666551277E-3</v>
      </c>
      <c r="K11" s="56"/>
    </row>
    <row r="12" spans="2:11" ht="21" customHeight="1">
      <c r="B12" s="144"/>
      <c r="C12" s="145" t="s">
        <v>72</v>
      </c>
      <c r="D12" s="135">
        <v>0</v>
      </c>
      <c r="E12" s="135">
        <v>0</v>
      </c>
      <c r="F12" s="135">
        <v>0</v>
      </c>
      <c r="G12" s="135">
        <f t="shared" si="0"/>
        <v>0</v>
      </c>
      <c r="H12" s="135">
        <f t="shared" si="1"/>
        <v>0</v>
      </c>
      <c r="I12" s="381">
        <f t="shared" si="2"/>
        <v>0</v>
      </c>
    </row>
    <row r="13" spans="2:11" s="49" customFormat="1" ht="15.75">
      <c r="B13" s="138" t="s">
        <v>73</v>
      </c>
      <c r="C13" s="139" t="s">
        <v>74</v>
      </c>
      <c r="D13" s="132">
        <v>34313.1</v>
      </c>
      <c r="E13" s="132">
        <v>34397.899999999994</v>
      </c>
      <c r="F13" s="132">
        <v>36901.125333210002</v>
      </c>
      <c r="G13" s="132">
        <f t="shared" si="0"/>
        <v>0.88918680624013335</v>
      </c>
      <c r="H13" s="132">
        <f t="shared" si="1"/>
        <v>0.87868522776363267</v>
      </c>
      <c r="I13" s="378">
        <f t="shared" si="2"/>
        <v>0.8649401025852177</v>
      </c>
    </row>
    <row r="14" spans="2:11" ht="21" customHeight="1">
      <c r="B14" s="140"/>
      <c r="C14" s="141" t="s">
        <v>67</v>
      </c>
      <c r="D14" s="133">
        <v>24490</v>
      </c>
      <c r="E14" s="133">
        <v>24574.799999999999</v>
      </c>
      <c r="F14" s="133">
        <v>25626.610333210003</v>
      </c>
      <c r="G14" s="133">
        <f t="shared" si="0"/>
        <v>0.63463181364612542</v>
      </c>
      <c r="H14" s="133">
        <f t="shared" si="1"/>
        <v>0.6277567448956396</v>
      </c>
      <c r="I14" s="379">
        <f t="shared" si="2"/>
        <v>0.60067227680370305</v>
      </c>
    </row>
    <row r="15" spans="2:11" ht="21" customHeight="1">
      <c r="B15" s="142"/>
      <c r="C15" s="143" t="s">
        <v>68</v>
      </c>
      <c r="D15" s="134">
        <v>8500</v>
      </c>
      <c r="E15" s="134">
        <v>7400</v>
      </c>
      <c r="F15" s="134">
        <v>6000</v>
      </c>
      <c r="G15" s="134">
        <f t="shared" si="0"/>
        <v>0.22026828975059481</v>
      </c>
      <c r="H15" s="134">
        <f t="shared" si="1"/>
        <v>0.18903103635544272</v>
      </c>
      <c r="I15" s="380">
        <f t="shared" si="2"/>
        <v>0.14063637812261437</v>
      </c>
    </row>
    <row r="16" spans="2:11" ht="21" customHeight="1">
      <c r="B16" s="142"/>
      <c r="C16" s="143" t="s">
        <v>69</v>
      </c>
      <c r="D16" s="134">
        <v>906.5</v>
      </c>
      <c r="E16" s="134">
        <v>0</v>
      </c>
      <c r="F16" s="134">
        <v>0</v>
      </c>
      <c r="G16" s="134">
        <f t="shared" si="0"/>
        <v>2.3490965253989905E-2</v>
      </c>
      <c r="H16" s="134">
        <f t="shared" si="1"/>
        <v>0</v>
      </c>
      <c r="I16" s="380">
        <f t="shared" si="2"/>
        <v>0</v>
      </c>
    </row>
    <row r="17" spans="2:11" ht="21" customHeight="1">
      <c r="B17" s="142"/>
      <c r="C17" s="143" t="s">
        <v>70</v>
      </c>
      <c r="D17" s="134">
        <v>340.2</v>
      </c>
      <c r="E17" s="134">
        <v>2339.4</v>
      </c>
      <c r="F17" s="134">
        <v>5000</v>
      </c>
      <c r="G17" s="134">
        <f t="shared" si="0"/>
        <v>8.8159143733120404E-3</v>
      </c>
      <c r="H17" s="134">
        <f t="shared" si="1"/>
        <v>5.9759352222962518E-2</v>
      </c>
      <c r="I17" s="380">
        <f t="shared" si="2"/>
        <v>0.11719698176884531</v>
      </c>
    </row>
    <row r="18" spans="2:11" ht="21" customHeight="1">
      <c r="B18" s="142"/>
      <c r="C18" s="143" t="s">
        <v>71</v>
      </c>
      <c r="D18" s="134">
        <v>76.400000000000006</v>
      </c>
      <c r="E18" s="134">
        <v>83.7</v>
      </c>
      <c r="F18" s="134">
        <v>274.51500000000004</v>
      </c>
      <c r="G18" s="134">
        <f t="shared" si="0"/>
        <v>1.9798232161112287E-3</v>
      </c>
      <c r="H18" s="134">
        <f t="shared" si="1"/>
        <v>2.1380942895879128E-3</v>
      </c>
      <c r="I18" s="380">
        <f t="shared" si="2"/>
        <v>6.4344658900549146E-3</v>
      </c>
    </row>
    <row r="19" spans="2:11" ht="21" customHeight="1">
      <c r="B19" s="144"/>
      <c r="C19" s="145" t="s">
        <v>72</v>
      </c>
      <c r="D19" s="135">
        <v>0</v>
      </c>
      <c r="E19" s="135">
        <v>0</v>
      </c>
      <c r="F19" s="135">
        <v>0</v>
      </c>
      <c r="G19" s="135">
        <f t="shared" si="0"/>
        <v>0</v>
      </c>
      <c r="H19" s="135">
        <f t="shared" si="1"/>
        <v>0</v>
      </c>
      <c r="I19" s="381">
        <f t="shared" si="2"/>
        <v>0</v>
      </c>
    </row>
    <row r="20" spans="2:11" s="49" customFormat="1" ht="15.75">
      <c r="B20" s="138" t="s">
        <v>75</v>
      </c>
      <c r="C20" s="139" t="s">
        <v>76</v>
      </c>
      <c r="D20" s="132">
        <v>62068.9</v>
      </c>
      <c r="E20" s="132">
        <v>160244.42000000001</v>
      </c>
      <c r="F20" s="132">
        <v>187108.02466679001</v>
      </c>
      <c r="G20" s="132">
        <f t="shared" si="0"/>
        <v>1.6084482882000817</v>
      </c>
      <c r="H20" s="132">
        <f t="shared" si="1"/>
        <v>4.0934011868617333</v>
      </c>
      <c r="I20" s="378">
        <f t="shared" si="2"/>
        <v>4.3856991511356895</v>
      </c>
      <c r="K20" s="50"/>
    </row>
    <row r="21" spans="2:11" ht="21" customHeight="1">
      <c r="B21" s="140"/>
      <c r="C21" s="141" t="s">
        <v>67</v>
      </c>
      <c r="D21" s="133">
        <v>1945</v>
      </c>
      <c r="E21" s="133">
        <v>68425.2</v>
      </c>
      <c r="F21" s="133">
        <v>64373.389666789997</v>
      </c>
      <c r="G21" s="133">
        <f t="shared" si="0"/>
        <v>5.0402567478224337E-2</v>
      </c>
      <c r="H21" s="133">
        <f t="shared" si="1"/>
        <v>1.7479035768687077</v>
      </c>
      <c r="I21" s="379">
        <f t="shared" si="2"/>
        <v>1.5088733950355124</v>
      </c>
    </row>
    <row r="22" spans="2:11" ht="21" customHeight="1">
      <c r="B22" s="142"/>
      <c r="C22" s="143" t="s">
        <v>68</v>
      </c>
      <c r="D22" s="134">
        <v>61447</v>
      </c>
      <c r="E22" s="134">
        <v>92600</v>
      </c>
      <c r="F22" s="134">
        <v>124000</v>
      </c>
      <c r="G22" s="134">
        <f t="shared" si="0"/>
        <v>1.5923324235652705</v>
      </c>
      <c r="H22" s="134">
        <f t="shared" si="1"/>
        <v>2.3654424279072965</v>
      </c>
      <c r="I22" s="380">
        <f t="shared" si="2"/>
        <v>2.9064851478673637</v>
      </c>
    </row>
    <row r="23" spans="2:11" ht="21" customHeight="1">
      <c r="B23" s="142"/>
      <c r="C23" s="143" t="s">
        <v>69</v>
      </c>
      <c r="D23" s="134">
        <v>-906.5</v>
      </c>
      <c r="E23" s="134">
        <v>0</v>
      </c>
      <c r="F23" s="134">
        <v>0</v>
      </c>
      <c r="G23" s="134">
        <f t="shared" si="0"/>
        <v>-2.3490965253989905E-2</v>
      </c>
      <c r="H23" s="134">
        <f t="shared" si="1"/>
        <v>0</v>
      </c>
      <c r="I23" s="380">
        <f t="shared" si="2"/>
        <v>0</v>
      </c>
    </row>
    <row r="24" spans="2:11" ht="21" customHeight="1">
      <c r="B24" s="142"/>
      <c r="C24" s="143" t="s">
        <v>70</v>
      </c>
      <c r="D24" s="134">
        <v>-340.2</v>
      </c>
      <c r="E24" s="134">
        <v>-734.2</v>
      </c>
      <c r="F24" s="134">
        <v>-1046.0699999999997</v>
      </c>
      <c r="G24" s="134">
        <f t="shared" si="0"/>
        <v>-8.8159143733120404E-3</v>
      </c>
      <c r="H24" s="134">
        <f t="shared" si="1"/>
        <v>-1.8754944174617032E-2</v>
      </c>
      <c r="I24" s="380">
        <f t="shared" si="2"/>
        <v>-2.4519249343787197E-2</v>
      </c>
    </row>
    <row r="25" spans="2:11" ht="21" customHeight="1">
      <c r="B25" s="142"/>
      <c r="C25" s="143" t="s">
        <v>71</v>
      </c>
      <c r="D25" s="134">
        <v>-76.400000000000006</v>
      </c>
      <c r="E25" s="134">
        <v>-46.580000000000005</v>
      </c>
      <c r="F25" s="134">
        <v>-219.29500000000004</v>
      </c>
      <c r="G25" s="134">
        <f t="shared" si="0"/>
        <v>-1.9798232161112287E-3</v>
      </c>
      <c r="H25" s="134">
        <f t="shared" si="1"/>
        <v>-1.1898737396535842E-3</v>
      </c>
      <c r="I25" s="380">
        <f t="shared" si="2"/>
        <v>-5.1401424233997869E-3</v>
      </c>
    </row>
    <row r="26" spans="2:11" ht="21" customHeight="1">
      <c r="B26" s="144"/>
      <c r="C26" s="145" t="s">
        <v>72</v>
      </c>
      <c r="D26" s="135">
        <v>0</v>
      </c>
      <c r="E26" s="135">
        <v>0</v>
      </c>
      <c r="F26" s="135">
        <v>0</v>
      </c>
      <c r="G26" s="135">
        <f t="shared" si="0"/>
        <v>0</v>
      </c>
      <c r="H26" s="135">
        <f t="shared" si="1"/>
        <v>0</v>
      </c>
      <c r="I26" s="381">
        <f t="shared" si="2"/>
        <v>0</v>
      </c>
    </row>
    <row r="27" spans="2:11" s="49" customFormat="1" ht="15.95" customHeight="1">
      <c r="B27" s="138" t="s">
        <v>77</v>
      </c>
      <c r="C27" s="139" t="s">
        <v>78</v>
      </c>
      <c r="D27" s="132">
        <v>0</v>
      </c>
      <c r="E27" s="132">
        <v>0</v>
      </c>
      <c r="F27" s="132">
        <v>0</v>
      </c>
      <c r="G27" s="132">
        <f t="shared" si="0"/>
        <v>0</v>
      </c>
      <c r="H27" s="132">
        <f t="shared" si="1"/>
        <v>0</v>
      </c>
      <c r="I27" s="378">
        <f t="shared" si="2"/>
        <v>0</v>
      </c>
    </row>
    <row r="28" spans="2:11" s="49" customFormat="1" ht="15.95" customHeight="1">
      <c r="B28" s="146" t="s">
        <v>79</v>
      </c>
      <c r="C28" s="147" t="s">
        <v>80</v>
      </c>
      <c r="D28" s="136">
        <f>D20+D27</f>
        <v>62068.9</v>
      </c>
      <c r="E28" s="136">
        <f>E20+E27</f>
        <v>160244.42000000001</v>
      </c>
      <c r="F28" s="136">
        <f>F20+F27</f>
        <v>187108.02466679001</v>
      </c>
      <c r="G28" s="136">
        <f t="shared" si="0"/>
        <v>1.6084482882000817</v>
      </c>
      <c r="H28" s="136">
        <f t="shared" si="1"/>
        <v>4.0934011868617333</v>
      </c>
      <c r="I28" s="382">
        <f t="shared" si="2"/>
        <v>4.3856991511356895</v>
      </c>
    </row>
    <row r="29" spans="2:11" s="49" customFormat="1" ht="15.95" customHeight="1" thickBot="1">
      <c r="B29" s="148" t="s">
        <v>81</v>
      </c>
      <c r="C29" s="149" t="s">
        <v>82</v>
      </c>
      <c r="D29" s="137">
        <v>3858930.4023853699</v>
      </c>
      <c r="E29" s="137">
        <v>3914701.0684983395</v>
      </c>
      <c r="F29" s="137">
        <v>4266321.4739282299</v>
      </c>
      <c r="G29" s="137">
        <f t="shared" si="0"/>
        <v>100</v>
      </c>
      <c r="H29" s="137">
        <f t="shared" si="1"/>
        <v>100</v>
      </c>
      <c r="I29" s="383">
        <f t="shared" si="2"/>
        <v>100</v>
      </c>
    </row>
    <row r="30" spans="2:11" ht="13.5" hidden="1" thickTop="1">
      <c r="B30" s="51"/>
      <c r="C30" s="52" t="s">
        <v>83</v>
      </c>
      <c r="D30" s="52"/>
      <c r="E30" s="52"/>
      <c r="F30" s="52"/>
      <c r="G30" s="53"/>
      <c r="H30" s="53"/>
      <c r="I30" s="53"/>
    </row>
    <row r="31" spans="2:11" ht="15" customHeight="1" thickTop="1">
      <c r="B31" s="3492" t="s">
        <v>84</v>
      </c>
      <c r="C31" s="3492"/>
    </row>
    <row r="32" spans="2:11">
      <c r="C32" s="55"/>
      <c r="E32" s="56"/>
    </row>
  </sheetData>
  <mergeCells count="9">
    <mergeCell ref="B1:I1"/>
    <mergeCell ref="B2:I2"/>
    <mergeCell ref="B31:C31"/>
    <mergeCell ref="G4:I4"/>
    <mergeCell ref="D4:D5"/>
    <mergeCell ref="E4:E5"/>
    <mergeCell ref="F4:F5"/>
    <mergeCell ref="B3:I3"/>
    <mergeCell ref="B4:C5"/>
  </mergeCells>
  <pageMargins left="0.7" right="0.27" top="0.39" bottom="0.26" header="0.3" footer="0.3"/>
  <pageSetup paperSize="9" scale="98"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9"/>
  <sheetViews>
    <sheetView zoomScaleSheetLayoutView="98" workbookViewId="0">
      <selection activeCell="L29" sqref="L29"/>
    </sheetView>
  </sheetViews>
  <sheetFormatPr defaultColWidth="11" defaultRowHeight="17.100000000000001" customHeight="1"/>
  <cols>
    <col min="1" max="1" width="50.85546875" style="754" customWidth="1"/>
    <col min="2" max="2" width="13.5703125" style="754" customWidth="1"/>
    <col min="3" max="4" width="14.42578125" style="754" bestFit="1" customWidth="1"/>
    <col min="5" max="5" width="13" style="754" bestFit="1" customWidth="1"/>
    <col min="6" max="6" width="2.42578125" style="754" bestFit="1" customWidth="1"/>
    <col min="7" max="7" width="10.140625" style="754" customWidth="1"/>
    <col min="8" max="8" width="13" style="754" bestFit="1" customWidth="1"/>
    <col min="9" max="9" width="2.140625" style="754" customWidth="1"/>
    <col min="10" max="10" width="9.42578125" style="754" customWidth="1"/>
    <col min="11" max="255" width="11" style="753"/>
    <col min="256" max="256" width="46.7109375" style="753" bestFit="1" customWidth="1"/>
    <col min="257" max="257" width="11.85546875" style="753" customWidth="1"/>
    <col min="258" max="258" width="12.42578125" style="753" customWidth="1"/>
    <col min="259" max="259" width="12.5703125" style="753" customWidth="1"/>
    <col min="260" max="260" width="11.7109375" style="753" customWidth="1"/>
    <col min="261" max="261" width="10.7109375" style="753" customWidth="1"/>
    <col min="262" max="262" width="2.42578125" style="753" bestFit="1" customWidth="1"/>
    <col min="263" max="263" width="8.5703125" style="753" customWidth="1"/>
    <col min="264" max="264" width="12.42578125" style="753" customWidth="1"/>
    <col min="265" max="265" width="2.140625" style="753" customWidth="1"/>
    <col min="266" max="266" width="9.42578125" style="753" customWidth="1"/>
    <col min="267" max="511" width="11" style="753"/>
    <col min="512" max="512" width="46.7109375" style="753" bestFit="1" customWidth="1"/>
    <col min="513" max="513" width="11.85546875" style="753" customWidth="1"/>
    <col min="514" max="514" width="12.42578125" style="753" customWidth="1"/>
    <col min="515" max="515" width="12.5703125" style="753" customWidth="1"/>
    <col min="516" max="516" width="11.7109375" style="753" customWidth="1"/>
    <col min="517" max="517" width="10.7109375" style="753" customWidth="1"/>
    <col min="518" max="518" width="2.42578125" style="753" bestFit="1" customWidth="1"/>
    <col min="519" max="519" width="8.5703125" style="753" customWidth="1"/>
    <col min="520" max="520" width="12.42578125" style="753" customWidth="1"/>
    <col min="521" max="521" width="2.140625" style="753" customWidth="1"/>
    <col min="522" max="522" width="9.42578125" style="753" customWidth="1"/>
    <col min="523" max="767" width="11" style="753"/>
    <col min="768" max="768" width="46.7109375" style="753" bestFit="1" customWidth="1"/>
    <col min="769" max="769" width="11.85546875" style="753" customWidth="1"/>
    <col min="770" max="770" width="12.42578125" style="753" customWidth="1"/>
    <col min="771" max="771" width="12.5703125" style="753" customWidth="1"/>
    <col min="772" max="772" width="11.7109375" style="753" customWidth="1"/>
    <col min="773" max="773" width="10.7109375" style="753" customWidth="1"/>
    <col min="774" max="774" width="2.42578125" style="753" bestFit="1" customWidth="1"/>
    <col min="775" max="775" width="8.5703125" style="753" customWidth="1"/>
    <col min="776" max="776" width="12.42578125" style="753" customWidth="1"/>
    <col min="777" max="777" width="2.140625" style="753" customWidth="1"/>
    <col min="778" max="778" width="9.42578125" style="753" customWidth="1"/>
    <col min="779" max="1023" width="11" style="753"/>
    <col min="1024" max="1024" width="46.7109375" style="753" bestFit="1" customWidth="1"/>
    <col min="1025" max="1025" width="11.85546875" style="753" customWidth="1"/>
    <col min="1026" max="1026" width="12.42578125" style="753" customWidth="1"/>
    <col min="1027" max="1027" width="12.5703125" style="753" customWidth="1"/>
    <col min="1028" max="1028" width="11.7109375" style="753" customWidth="1"/>
    <col min="1029" max="1029" width="10.7109375" style="753" customWidth="1"/>
    <col min="1030" max="1030" width="2.42578125" style="753" bestFit="1" customWidth="1"/>
    <col min="1031" max="1031" width="8.5703125" style="753" customWidth="1"/>
    <col min="1032" max="1032" width="12.42578125" style="753" customWidth="1"/>
    <col min="1033" max="1033" width="2.140625" style="753" customWidth="1"/>
    <col min="1034" max="1034" width="9.42578125" style="753" customWidth="1"/>
    <col min="1035" max="1279" width="11" style="753"/>
    <col min="1280" max="1280" width="46.7109375" style="753" bestFit="1" customWidth="1"/>
    <col min="1281" max="1281" width="11.85546875" style="753" customWidth="1"/>
    <col min="1282" max="1282" width="12.42578125" style="753" customWidth="1"/>
    <col min="1283" max="1283" width="12.5703125" style="753" customWidth="1"/>
    <col min="1284" max="1284" width="11.7109375" style="753" customWidth="1"/>
    <col min="1285" max="1285" width="10.7109375" style="753" customWidth="1"/>
    <col min="1286" max="1286" width="2.42578125" style="753" bestFit="1" customWidth="1"/>
    <col min="1287" max="1287" width="8.5703125" style="753" customWidth="1"/>
    <col min="1288" max="1288" width="12.42578125" style="753" customWidth="1"/>
    <col min="1289" max="1289" width="2.140625" style="753" customWidth="1"/>
    <col min="1290" max="1290" width="9.42578125" style="753" customWidth="1"/>
    <col min="1291" max="1535" width="11" style="753"/>
    <col min="1536" max="1536" width="46.7109375" style="753" bestFit="1" customWidth="1"/>
    <col min="1537" max="1537" width="11.85546875" style="753" customWidth="1"/>
    <col min="1538" max="1538" width="12.42578125" style="753" customWidth="1"/>
    <col min="1539" max="1539" width="12.5703125" style="753" customWidth="1"/>
    <col min="1540" max="1540" width="11.7109375" style="753" customWidth="1"/>
    <col min="1541" max="1541" width="10.7109375" style="753" customWidth="1"/>
    <col min="1542" max="1542" width="2.42578125" style="753" bestFit="1" customWidth="1"/>
    <col min="1543" max="1543" width="8.5703125" style="753" customWidth="1"/>
    <col min="1544" max="1544" width="12.42578125" style="753" customWidth="1"/>
    <col min="1545" max="1545" width="2.140625" style="753" customWidth="1"/>
    <col min="1546" max="1546" width="9.42578125" style="753" customWidth="1"/>
    <col min="1547" max="1791" width="11" style="753"/>
    <col min="1792" max="1792" width="46.7109375" style="753" bestFit="1" customWidth="1"/>
    <col min="1793" max="1793" width="11.85546875" style="753" customWidth="1"/>
    <col min="1794" max="1794" width="12.42578125" style="753" customWidth="1"/>
    <col min="1795" max="1795" width="12.5703125" style="753" customWidth="1"/>
    <col min="1796" max="1796" width="11.7109375" style="753" customWidth="1"/>
    <col min="1797" max="1797" width="10.7109375" style="753" customWidth="1"/>
    <col min="1798" max="1798" width="2.42578125" style="753" bestFit="1" customWidth="1"/>
    <col min="1799" max="1799" width="8.5703125" style="753" customWidth="1"/>
    <col min="1800" max="1800" width="12.42578125" style="753" customWidth="1"/>
    <col min="1801" max="1801" width="2.140625" style="753" customWidth="1"/>
    <col min="1802" max="1802" width="9.42578125" style="753" customWidth="1"/>
    <col min="1803" max="2047" width="11" style="753"/>
    <col min="2048" max="2048" width="46.7109375" style="753" bestFit="1" customWidth="1"/>
    <col min="2049" max="2049" width="11.85546875" style="753" customWidth="1"/>
    <col min="2050" max="2050" width="12.42578125" style="753" customWidth="1"/>
    <col min="2051" max="2051" width="12.5703125" style="753" customWidth="1"/>
    <col min="2052" max="2052" width="11.7109375" style="753" customWidth="1"/>
    <col min="2053" max="2053" width="10.7109375" style="753" customWidth="1"/>
    <col min="2054" max="2054" width="2.42578125" style="753" bestFit="1" customWidth="1"/>
    <col min="2055" max="2055" width="8.5703125" style="753" customWidth="1"/>
    <col min="2056" max="2056" width="12.42578125" style="753" customWidth="1"/>
    <col min="2057" max="2057" width="2.140625" style="753" customWidth="1"/>
    <col min="2058" max="2058" width="9.42578125" style="753" customWidth="1"/>
    <col min="2059" max="2303" width="11" style="753"/>
    <col min="2304" max="2304" width="46.7109375" style="753" bestFit="1" customWidth="1"/>
    <col min="2305" max="2305" width="11.85546875" style="753" customWidth="1"/>
    <col min="2306" max="2306" width="12.42578125" style="753" customWidth="1"/>
    <col min="2307" max="2307" width="12.5703125" style="753" customWidth="1"/>
    <col min="2308" max="2308" width="11.7109375" style="753" customWidth="1"/>
    <col min="2309" max="2309" width="10.7109375" style="753" customWidth="1"/>
    <col min="2310" max="2310" width="2.42578125" style="753" bestFit="1" customWidth="1"/>
    <col min="2311" max="2311" width="8.5703125" style="753" customWidth="1"/>
    <col min="2312" max="2312" width="12.42578125" style="753" customWidth="1"/>
    <col min="2313" max="2313" width="2.140625" style="753" customWidth="1"/>
    <col min="2314" max="2314" width="9.42578125" style="753" customWidth="1"/>
    <col min="2315" max="2559" width="11" style="753"/>
    <col min="2560" max="2560" width="46.7109375" style="753" bestFit="1" customWidth="1"/>
    <col min="2561" max="2561" width="11.85546875" style="753" customWidth="1"/>
    <col min="2562" max="2562" width="12.42578125" style="753" customWidth="1"/>
    <col min="2563" max="2563" width="12.5703125" style="753" customWidth="1"/>
    <col min="2564" max="2564" width="11.7109375" style="753" customWidth="1"/>
    <col min="2565" max="2565" width="10.7109375" style="753" customWidth="1"/>
    <col min="2566" max="2566" width="2.42578125" style="753" bestFit="1" customWidth="1"/>
    <col min="2567" max="2567" width="8.5703125" style="753" customWidth="1"/>
    <col min="2568" max="2568" width="12.42578125" style="753" customWidth="1"/>
    <col min="2569" max="2569" width="2.140625" style="753" customWidth="1"/>
    <col min="2570" max="2570" width="9.42578125" style="753" customWidth="1"/>
    <col min="2571" max="2815" width="11" style="753"/>
    <col min="2816" max="2816" width="46.7109375" style="753" bestFit="1" customWidth="1"/>
    <col min="2817" max="2817" width="11.85546875" style="753" customWidth="1"/>
    <col min="2818" max="2818" width="12.42578125" style="753" customWidth="1"/>
    <col min="2819" max="2819" width="12.5703125" style="753" customWidth="1"/>
    <col min="2820" max="2820" width="11.7109375" style="753" customWidth="1"/>
    <col min="2821" max="2821" width="10.7109375" style="753" customWidth="1"/>
    <col min="2822" max="2822" width="2.42578125" style="753" bestFit="1" customWidth="1"/>
    <col min="2823" max="2823" width="8.5703125" style="753" customWidth="1"/>
    <col min="2824" max="2824" width="12.42578125" style="753" customWidth="1"/>
    <col min="2825" max="2825" width="2.140625" style="753" customWidth="1"/>
    <col min="2826" max="2826" width="9.42578125" style="753" customWidth="1"/>
    <col min="2827" max="3071" width="11" style="753"/>
    <col min="3072" max="3072" width="46.7109375" style="753" bestFit="1" customWidth="1"/>
    <col min="3073" max="3073" width="11.85546875" style="753" customWidth="1"/>
    <col min="3074" max="3074" width="12.42578125" style="753" customWidth="1"/>
    <col min="3075" max="3075" width="12.5703125" style="753" customWidth="1"/>
    <col min="3076" max="3076" width="11.7109375" style="753" customWidth="1"/>
    <col min="3077" max="3077" width="10.7109375" style="753" customWidth="1"/>
    <col min="3078" max="3078" width="2.42578125" style="753" bestFit="1" customWidth="1"/>
    <col min="3079" max="3079" width="8.5703125" style="753" customWidth="1"/>
    <col min="3080" max="3080" width="12.42578125" style="753" customWidth="1"/>
    <col min="3081" max="3081" width="2.140625" style="753" customWidth="1"/>
    <col min="3082" max="3082" width="9.42578125" style="753" customWidth="1"/>
    <col min="3083" max="3327" width="11" style="753"/>
    <col min="3328" max="3328" width="46.7109375" style="753" bestFit="1" customWidth="1"/>
    <col min="3329" max="3329" width="11.85546875" style="753" customWidth="1"/>
    <col min="3330" max="3330" width="12.42578125" style="753" customWidth="1"/>
    <col min="3331" max="3331" width="12.5703125" style="753" customWidth="1"/>
    <col min="3332" max="3332" width="11.7109375" style="753" customWidth="1"/>
    <col min="3333" max="3333" width="10.7109375" style="753" customWidth="1"/>
    <col min="3334" max="3334" width="2.42578125" style="753" bestFit="1" customWidth="1"/>
    <col min="3335" max="3335" width="8.5703125" style="753" customWidth="1"/>
    <col min="3336" max="3336" width="12.42578125" style="753" customWidth="1"/>
    <col min="3337" max="3337" width="2.140625" style="753" customWidth="1"/>
    <col min="3338" max="3338" width="9.42578125" style="753" customWidth="1"/>
    <col min="3339" max="3583" width="11" style="753"/>
    <col min="3584" max="3584" width="46.7109375" style="753" bestFit="1" customWidth="1"/>
    <col min="3585" max="3585" width="11.85546875" style="753" customWidth="1"/>
    <col min="3586" max="3586" width="12.42578125" style="753" customWidth="1"/>
    <col min="3587" max="3587" width="12.5703125" style="753" customWidth="1"/>
    <col min="3588" max="3588" width="11.7109375" style="753" customWidth="1"/>
    <col min="3589" max="3589" width="10.7109375" style="753" customWidth="1"/>
    <col min="3590" max="3590" width="2.42578125" style="753" bestFit="1" customWidth="1"/>
    <col min="3591" max="3591" width="8.5703125" style="753" customWidth="1"/>
    <col min="3592" max="3592" width="12.42578125" style="753" customWidth="1"/>
    <col min="3593" max="3593" width="2.140625" style="753" customWidth="1"/>
    <col min="3594" max="3594" width="9.42578125" style="753" customWidth="1"/>
    <col min="3595" max="3839" width="11" style="753"/>
    <col min="3840" max="3840" width="46.7109375" style="753" bestFit="1" customWidth="1"/>
    <col min="3841" max="3841" width="11.85546875" style="753" customWidth="1"/>
    <col min="3842" max="3842" width="12.42578125" style="753" customWidth="1"/>
    <col min="3843" max="3843" width="12.5703125" style="753" customWidth="1"/>
    <col min="3844" max="3844" width="11.7109375" style="753" customWidth="1"/>
    <col min="3845" max="3845" width="10.7109375" style="753" customWidth="1"/>
    <col min="3846" max="3846" width="2.42578125" style="753" bestFit="1" customWidth="1"/>
    <col min="3847" max="3847" width="8.5703125" style="753" customWidth="1"/>
    <col min="3848" max="3848" width="12.42578125" style="753" customWidth="1"/>
    <col min="3849" max="3849" width="2.140625" style="753" customWidth="1"/>
    <col min="3850" max="3850" width="9.42578125" style="753" customWidth="1"/>
    <col min="3851" max="4095" width="11" style="753"/>
    <col min="4096" max="4096" width="46.7109375" style="753" bestFit="1" customWidth="1"/>
    <col min="4097" max="4097" width="11.85546875" style="753" customWidth="1"/>
    <col min="4098" max="4098" width="12.42578125" style="753" customWidth="1"/>
    <col min="4099" max="4099" width="12.5703125" style="753" customWidth="1"/>
    <col min="4100" max="4100" width="11.7109375" style="753" customWidth="1"/>
    <col min="4101" max="4101" width="10.7109375" style="753" customWidth="1"/>
    <col min="4102" max="4102" width="2.42578125" style="753" bestFit="1" customWidth="1"/>
    <col min="4103" max="4103" width="8.5703125" style="753" customWidth="1"/>
    <col min="4104" max="4104" width="12.42578125" style="753" customWidth="1"/>
    <col min="4105" max="4105" width="2.140625" style="753" customWidth="1"/>
    <col min="4106" max="4106" width="9.42578125" style="753" customWidth="1"/>
    <col min="4107" max="4351" width="11" style="753"/>
    <col min="4352" max="4352" width="46.7109375" style="753" bestFit="1" customWidth="1"/>
    <col min="4353" max="4353" width="11.85546875" style="753" customWidth="1"/>
    <col min="4354" max="4354" width="12.42578125" style="753" customWidth="1"/>
    <col min="4355" max="4355" width="12.5703125" style="753" customWidth="1"/>
    <col min="4356" max="4356" width="11.7109375" style="753" customWidth="1"/>
    <col min="4357" max="4357" width="10.7109375" style="753" customWidth="1"/>
    <col min="4358" max="4358" width="2.42578125" style="753" bestFit="1" customWidth="1"/>
    <col min="4359" max="4359" width="8.5703125" style="753" customWidth="1"/>
    <col min="4360" max="4360" width="12.42578125" style="753" customWidth="1"/>
    <col min="4361" max="4361" width="2.140625" style="753" customWidth="1"/>
    <col min="4362" max="4362" width="9.42578125" style="753" customWidth="1"/>
    <col min="4363" max="4607" width="11" style="753"/>
    <col min="4608" max="4608" width="46.7109375" style="753" bestFit="1" customWidth="1"/>
    <col min="4609" max="4609" width="11.85546875" style="753" customWidth="1"/>
    <col min="4610" max="4610" width="12.42578125" style="753" customWidth="1"/>
    <col min="4611" max="4611" width="12.5703125" style="753" customWidth="1"/>
    <col min="4612" max="4612" width="11.7109375" style="753" customWidth="1"/>
    <col min="4613" max="4613" width="10.7109375" style="753" customWidth="1"/>
    <col min="4614" max="4614" width="2.42578125" style="753" bestFit="1" customWidth="1"/>
    <col min="4615" max="4615" width="8.5703125" style="753" customWidth="1"/>
    <col min="4616" max="4616" width="12.42578125" style="753" customWidth="1"/>
    <col min="4617" max="4617" width="2.140625" style="753" customWidth="1"/>
    <col min="4618" max="4618" width="9.42578125" style="753" customWidth="1"/>
    <col min="4619" max="4863" width="11" style="753"/>
    <col min="4864" max="4864" width="46.7109375" style="753" bestFit="1" customWidth="1"/>
    <col min="4865" max="4865" width="11.85546875" style="753" customWidth="1"/>
    <col min="4866" max="4866" width="12.42578125" style="753" customWidth="1"/>
    <col min="4867" max="4867" width="12.5703125" style="753" customWidth="1"/>
    <col min="4868" max="4868" width="11.7109375" style="753" customWidth="1"/>
    <col min="4869" max="4869" width="10.7109375" style="753" customWidth="1"/>
    <col min="4870" max="4870" width="2.42578125" style="753" bestFit="1" customWidth="1"/>
    <col min="4871" max="4871" width="8.5703125" style="753" customWidth="1"/>
    <col min="4872" max="4872" width="12.42578125" style="753" customWidth="1"/>
    <col min="4873" max="4873" width="2.140625" style="753" customWidth="1"/>
    <col min="4874" max="4874" width="9.42578125" style="753" customWidth="1"/>
    <col min="4875" max="5119" width="11" style="753"/>
    <col min="5120" max="5120" width="46.7109375" style="753" bestFit="1" customWidth="1"/>
    <col min="5121" max="5121" width="11.85546875" style="753" customWidth="1"/>
    <col min="5122" max="5122" width="12.42578125" style="753" customWidth="1"/>
    <col min="5123" max="5123" width="12.5703125" style="753" customWidth="1"/>
    <col min="5124" max="5124" width="11.7109375" style="753" customWidth="1"/>
    <col min="5125" max="5125" width="10.7109375" style="753" customWidth="1"/>
    <col min="5126" max="5126" width="2.42578125" style="753" bestFit="1" customWidth="1"/>
    <col min="5127" max="5127" width="8.5703125" style="753" customWidth="1"/>
    <col min="5128" max="5128" width="12.42578125" style="753" customWidth="1"/>
    <col min="5129" max="5129" width="2.140625" style="753" customWidth="1"/>
    <col min="5130" max="5130" width="9.42578125" style="753" customWidth="1"/>
    <col min="5131" max="5375" width="11" style="753"/>
    <col min="5376" max="5376" width="46.7109375" style="753" bestFit="1" customWidth="1"/>
    <col min="5377" max="5377" width="11.85546875" style="753" customWidth="1"/>
    <col min="5378" max="5378" width="12.42578125" style="753" customWidth="1"/>
    <col min="5379" max="5379" width="12.5703125" style="753" customWidth="1"/>
    <col min="5380" max="5380" width="11.7109375" style="753" customWidth="1"/>
    <col min="5381" max="5381" width="10.7109375" style="753" customWidth="1"/>
    <col min="5382" max="5382" width="2.42578125" style="753" bestFit="1" customWidth="1"/>
    <col min="5383" max="5383" width="8.5703125" style="753" customWidth="1"/>
    <col min="5384" max="5384" width="12.42578125" style="753" customWidth="1"/>
    <col min="5385" max="5385" width="2.140625" style="753" customWidth="1"/>
    <col min="5386" max="5386" width="9.42578125" style="753" customWidth="1"/>
    <col min="5387" max="5631" width="11" style="753"/>
    <col min="5632" max="5632" width="46.7109375" style="753" bestFit="1" customWidth="1"/>
    <col min="5633" max="5633" width="11.85546875" style="753" customWidth="1"/>
    <col min="5634" max="5634" width="12.42578125" style="753" customWidth="1"/>
    <col min="5635" max="5635" width="12.5703125" style="753" customWidth="1"/>
    <col min="5636" max="5636" width="11.7109375" style="753" customWidth="1"/>
    <col min="5637" max="5637" width="10.7109375" style="753" customWidth="1"/>
    <col min="5638" max="5638" width="2.42578125" style="753" bestFit="1" customWidth="1"/>
    <col min="5639" max="5639" width="8.5703125" style="753" customWidth="1"/>
    <col min="5640" max="5640" width="12.42578125" style="753" customWidth="1"/>
    <col min="5641" max="5641" width="2.140625" style="753" customWidth="1"/>
    <col min="5642" max="5642" width="9.42578125" style="753" customWidth="1"/>
    <col min="5643" max="5887" width="11" style="753"/>
    <col min="5888" max="5888" width="46.7109375" style="753" bestFit="1" customWidth="1"/>
    <col min="5889" max="5889" width="11.85546875" style="753" customWidth="1"/>
    <col min="5890" max="5890" width="12.42578125" style="753" customWidth="1"/>
    <col min="5891" max="5891" width="12.5703125" style="753" customWidth="1"/>
    <col min="5892" max="5892" width="11.7109375" style="753" customWidth="1"/>
    <col min="5893" max="5893" width="10.7109375" style="753" customWidth="1"/>
    <col min="5894" max="5894" width="2.42578125" style="753" bestFit="1" customWidth="1"/>
    <col min="5895" max="5895" width="8.5703125" style="753" customWidth="1"/>
    <col min="5896" max="5896" width="12.42578125" style="753" customWidth="1"/>
    <col min="5897" max="5897" width="2.140625" style="753" customWidth="1"/>
    <col min="5898" max="5898" width="9.42578125" style="753" customWidth="1"/>
    <col min="5899" max="6143" width="11" style="753"/>
    <col min="6144" max="6144" width="46.7109375" style="753" bestFit="1" customWidth="1"/>
    <col min="6145" max="6145" width="11.85546875" style="753" customWidth="1"/>
    <col min="6146" max="6146" width="12.42578125" style="753" customWidth="1"/>
    <col min="6147" max="6147" width="12.5703125" style="753" customWidth="1"/>
    <col min="6148" max="6148" width="11.7109375" style="753" customWidth="1"/>
    <col min="6149" max="6149" width="10.7109375" style="753" customWidth="1"/>
    <col min="6150" max="6150" width="2.42578125" style="753" bestFit="1" customWidth="1"/>
    <col min="6151" max="6151" width="8.5703125" style="753" customWidth="1"/>
    <col min="6152" max="6152" width="12.42578125" style="753" customWidth="1"/>
    <col min="6153" max="6153" width="2.140625" style="753" customWidth="1"/>
    <col min="6154" max="6154" width="9.42578125" style="753" customWidth="1"/>
    <col min="6155" max="6399" width="11" style="753"/>
    <col min="6400" max="6400" width="46.7109375" style="753" bestFit="1" customWidth="1"/>
    <col min="6401" max="6401" width="11.85546875" style="753" customWidth="1"/>
    <col min="6402" max="6402" width="12.42578125" style="753" customWidth="1"/>
    <col min="6403" max="6403" width="12.5703125" style="753" customWidth="1"/>
    <col min="6404" max="6404" width="11.7109375" style="753" customWidth="1"/>
    <col min="6405" max="6405" width="10.7109375" style="753" customWidth="1"/>
    <col min="6406" max="6406" width="2.42578125" style="753" bestFit="1" customWidth="1"/>
    <col min="6407" max="6407" width="8.5703125" style="753" customWidth="1"/>
    <col min="6408" max="6408" width="12.42578125" style="753" customWidth="1"/>
    <col min="6409" max="6409" width="2.140625" style="753" customWidth="1"/>
    <col min="6410" max="6410" width="9.42578125" style="753" customWidth="1"/>
    <col min="6411" max="6655" width="11" style="753"/>
    <col min="6656" max="6656" width="46.7109375" style="753" bestFit="1" customWidth="1"/>
    <col min="6657" max="6657" width="11.85546875" style="753" customWidth="1"/>
    <col min="6658" max="6658" width="12.42578125" style="753" customWidth="1"/>
    <col min="6659" max="6659" width="12.5703125" style="753" customWidth="1"/>
    <col min="6660" max="6660" width="11.7109375" style="753" customWidth="1"/>
    <col min="6661" max="6661" width="10.7109375" style="753" customWidth="1"/>
    <col min="6662" max="6662" width="2.42578125" style="753" bestFit="1" customWidth="1"/>
    <col min="6663" max="6663" width="8.5703125" style="753" customWidth="1"/>
    <col min="6664" max="6664" width="12.42578125" style="753" customWidth="1"/>
    <col min="6665" max="6665" width="2.140625" style="753" customWidth="1"/>
    <col min="6666" max="6666" width="9.42578125" style="753" customWidth="1"/>
    <col min="6667" max="6911" width="11" style="753"/>
    <col min="6912" max="6912" width="46.7109375" style="753" bestFit="1" customWidth="1"/>
    <col min="6913" max="6913" width="11.85546875" style="753" customWidth="1"/>
    <col min="6914" max="6914" width="12.42578125" style="753" customWidth="1"/>
    <col min="6915" max="6915" width="12.5703125" style="753" customWidth="1"/>
    <col min="6916" max="6916" width="11.7109375" style="753" customWidth="1"/>
    <col min="6917" max="6917" width="10.7109375" style="753" customWidth="1"/>
    <col min="6918" max="6918" width="2.42578125" style="753" bestFit="1" customWidth="1"/>
    <col min="6919" max="6919" width="8.5703125" style="753" customWidth="1"/>
    <col min="6920" max="6920" width="12.42578125" style="753" customWidth="1"/>
    <col min="6921" max="6921" width="2.140625" style="753" customWidth="1"/>
    <col min="6922" max="6922" width="9.42578125" style="753" customWidth="1"/>
    <col min="6923" max="7167" width="11" style="753"/>
    <col min="7168" max="7168" width="46.7109375" style="753" bestFit="1" customWidth="1"/>
    <col min="7169" max="7169" width="11.85546875" style="753" customWidth="1"/>
    <col min="7170" max="7170" width="12.42578125" style="753" customWidth="1"/>
    <col min="7171" max="7171" width="12.5703125" style="753" customWidth="1"/>
    <col min="7172" max="7172" width="11.7109375" style="753" customWidth="1"/>
    <col min="7173" max="7173" width="10.7109375" style="753" customWidth="1"/>
    <col min="7174" max="7174" width="2.42578125" style="753" bestFit="1" customWidth="1"/>
    <col min="7175" max="7175" width="8.5703125" style="753" customWidth="1"/>
    <col min="7176" max="7176" width="12.42578125" style="753" customWidth="1"/>
    <col min="7177" max="7177" width="2.140625" style="753" customWidth="1"/>
    <col min="7178" max="7178" width="9.42578125" style="753" customWidth="1"/>
    <col min="7179" max="7423" width="11" style="753"/>
    <col min="7424" max="7424" width="46.7109375" style="753" bestFit="1" customWidth="1"/>
    <col min="7425" max="7425" width="11.85546875" style="753" customWidth="1"/>
    <col min="7426" max="7426" width="12.42578125" style="753" customWidth="1"/>
    <col min="7427" max="7427" width="12.5703125" style="753" customWidth="1"/>
    <col min="7428" max="7428" width="11.7109375" style="753" customWidth="1"/>
    <col min="7429" max="7429" width="10.7109375" style="753" customWidth="1"/>
    <col min="7430" max="7430" width="2.42578125" style="753" bestFit="1" customWidth="1"/>
    <col min="7431" max="7431" width="8.5703125" style="753" customWidth="1"/>
    <col min="7432" max="7432" width="12.42578125" style="753" customWidth="1"/>
    <col min="7433" max="7433" width="2.140625" style="753" customWidth="1"/>
    <col min="7434" max="7434" width="9.42578125" style="753" customWidth="1"/>
    <col min="7435" max="7679" width="11" style="753"/>
    <col min="7680" max="7680" width="46.7109375" style="753" bestFit="1" customWidth="1"/>
    <col min="7681" max="7681" width="11.85546875" style="753" customWidth="1"/>
    <col min="7682" max="7682" width="12.42578125" style="753" customWidth="1"/>
    <col min="7683" max="7683" width="12.5703125" style="753" customWidth="1"/>
    <col min="7684" max="7684" width="11.7109375" style="753" customWidth="1"/>
    <col min="7685" max="7685" width="10.7109375" style="753" customWidth="1"/>
    <col min="7686" max="7686" width="2.42578125" style="753" bestFit="1" customWidth="1"/>
    <col min="7687" max="7687" width="8.5703125" style="753" customWidth="1"/>
    <col min="7688" max="7688" width="12.42578125" style="753" customWidth="1"/>
    <col min="7689" max="7689" width="2.140625" style="753" customWidth="1"/>
    <col min="7690" max="7690" width="9.42578125" style="753" customWidth="1"/>
    <col min="7691" max="7935" width="11" style="753"/>
    <col min="7936" max="7936" width="46.7109375" style="753" bestFit="1" customWidth="1"/>
    <col min="7937" max="7937" width="11.85546875" style="753" customWidth="1"/>
    <col min="7938" max="7938" width="12.42578125" style="753" customWidth="1"/>
    <col min="7939" max="7939" width="12.5703125" style="753" customWidth="1"/>
    <col min="7940" max="7940" width="11.7109375" style="753" customWidth="1"/>
    <col min="7941" max="7941" width="10.7109375" style="753" customWidth="1"/>
    <col min="7942" max="7942" width="2.42578125" style="753" bestFit="1" customWidth="1"/>
    <col min="7943" max="7943" width="8.5703125" style="753" customWidth="1"/>
    <col min="7944" max="7944" width="12.42578125" style="753" customWidth="1"/>
    <col min="7945" max="7945" width="2.140625" style="753" customWidth="1"/>
    <col min="7946" max="7946" width="9.42578125" style="753" customWidth="1"/>
    <col min="7947" max="8191" width="11" style="753"/>
    <col min="8192" max="8192" width="46.7109375" style="753" bestFit="1" customWidth="1"/>
    <col min="8193" max="8193" width="11.85546875" style="753" customWidth="1"/>
    <col min="8194" max="8194" width="12.42578125" style="753" customWidth="1"/>
    <col min="8195" max="8195" width="12.5703125" style="753" customWidth="1"/>
    <col min="8196" max="8196" width="11.7109375" style="753" customWidth="1"/>
    <col min="8197" max="8197" width="10.7109375" style="753" customWidth="1"/>
    <col min="8198" max="8198" width="2.42578125" style="753" bestFit="1" customWidth="1"/>
    <col min="8199" max="8199" width="8.5703125" style="753" customWidth="1"/>
    <col min="8200" max="8200" width="12.42578125" style="753" customWidth="1"/>
    <col min="8201" max="8201" width="2.140625" style="753" customWidth="1"/>
    <col min="8202" max="8202" width="9.42578125" style="753" customWidth="1"/>
    <col min="8203" max="8447" width="11" style="753"/>
    <col min="8448" max="8448" width="46.7109375" style="753" bestFit="1" customWidth="1"/>
    <col min="8449" max="8449" width="11.85546875" style="753" customWidth="1"/>
    <col min="8450" max="8450" width="12.42578125" style="753" customWidth="1"/>
    <col min="8451" max="8451" width="12.5703125" style="753" customWidth="1"/>
    <col min="8452" max="8452" width="11.7109375" style="753" customWidth="1"/>
    <col min="8453" max="8453" width="10.7109375" style="753" customWidth="1"/>
    <col min="8454" max="8454" width="2.42578125" style="753" bestFit="1" customWidth="1"/>
    <col min="8455" max="8455" width="8.5703125" style="753" customWidth="1"/>
    <col min="8456" max="8456" width="12.42578125" style="753" customWidth="1"/>
    <col min="8457" max="8457" width="2.140625" style="753" customWidth="1"/>
    <col min="8458" max="8458" width="9.42578125" style="753" customWidth="1"/>
    <col min="8459" max="8703" width="11" style="753"/>
    <col min="8704" max="8704" width="46.7109375" style="753" bestFit="1" customWidth="1"/>
    <col min="8705" max="8705" width="11.85546875" style="753" customWidth="1"/>
    <col min="8706" max="8706" width="12.42578125" style="753" customWidth="1"/>
    <col min="8707" max="8707" width="12.5703125" style="753" customWidth="1"/>
    <col min="8708" max="8708" width="11.7109375" style="753" customWidth="1"/>
    <col min="8709" max="8709" width="10.7109375" style="753" customWidth="1"/>
    <col min="8710" max="8710" width="2.42578125" style="753" bestFit="1" customWidth="1"/>
    <col min="8711" max="8711" width="8.5703125" style="753" customWidth="1"/>
    <col min="8712" max="8712" width="12.42578125" style="753" customWidth="1"/>
    <col min="8713" max="8713" width="2.140625" style="753" customWidth="1"/>
    <col min="8714" max="8714" width="9.42578125" style="753" customWidth="1"/>
    <col min="8715" max="8959" width="11" style="753"/>
    <col min="8960" max="8960" width="46.7109375" style="753" bestFit="1" customWidth="1"/>
    <col min="8961" max="8961" width="11.85546875" style="753" customWidth="1"/>
    <col min="8962" max="8962" width="12.42578125" style="753" customWidth="1"/>
    <col min="8963" max="8963" width="12.5703125" style="753" customWidth="1"/>
    <col min="8964" max="8964" width="11.7109375" style="753" customWidth="1"/>
    <col min="8965" max="8965" width="10.7109375" style="753" customWidth="1"/>
    <col min="8966" max="8966" width="2.42578125" style="753" bestFit="1" customWidth="1"/>
    <col min="8967" max="8967" width="8.5703125" style="753" customWidth="1"/>
    <col min="8968" max="8968" width="12.42578125" style="753" customWidth="1"/>
    <col min="8969" max="8969" width="2.140625" style="753" customWidth="1"/>
    <col min="8970" max="8970" width="9.42578125" style="753" customWidth="1"/>
    <col min="8971" max="9215" width="11" style="753"/>
    <col min="9216" max="9216" width="46.7109375" style="753" bestFit="1" customWidth="1"/>
    <col min="9217" max="9217" width="11.85546875" style="753" customWidth="1"/>
    <col min="9218" max="9218" width="12.42578125" style="753" customWidth="1"/>
    <col min="9219" max="9219" width="12.5703125" style="753" customWidth="1"/>
    <col min="9220" max="9220" width="11.7109375" style="753" customWidth="1"/>
    <col min="9221" max="9221" width="10.7109375" style="753" customWidth="1"/>
    <col min="9222" max="9222" width="2.42578125" style="753" bestFit="1" customWidth="1"/>
    <col min="9223" max="9223" width="8.5703125" style="753" customWidth="1"/>
    <col min="9224" max="9224" width="12.42578125" style="753" customWidth="1"/>
    <col min="9225" max="9225" width="2.140625" style="753" customWidth="1"/>
    <col min="9226" max="9226" width="9.42578125" style="753" customWidth="1"/>
    <col min="9227" max="9471" width="11" style="753"/>
    <col min="9472" max="9472" width="46.7109375" style="753" bestFit="1" customWidth="1"/>
    <col min="9473" max="9473" width="11.85546875" style="753" customWidth="1"/>
    <col min="9474" max="9474" width="12.42578125" style="753" customWidth="1"/>
    <col min="9475" max="9475" width="12.5703125" style="753" customWidth="1"/>
    <col min="9476" max="9476" width="11.7109375" style="753" customWidth="1"/>
    <col min="9477" max="9477" width="10.7109375" style="753" customWidth="1"/>
    <col min="9478" max="9478" width="2.42578125" style="753" bestFit="1" customWidth="1"/>
    <col min="9479" max="9479" width="8.5703125" style="753" customWidth="1"/>
    <col min="9480" max="9480" width="12.42578125" style="753" customWidth="1"/>
    <col min="9481" max="9481" width="2.140625" style="753" customWidth="1"/>
    <col min="9482" max="9482" width="9.42578125" style="753" customWidth="1"/>
    <col min="9483" max="9727" width="11" style="753"/>
    <col min="9728" max="9728" width="46.7109375" style="753" bestFit="1" customWidth="1"/>
    <col min="9729" max="9729" width="11.85546875" style="753" customWidth="1"/>
    <col min="9730" max="9730" width="12.42578125" style="753" customWidth="1"/>
    <col min="9731" max="9731" width="12.5703125" style="753" customWidth="1"/>
    <col min="9732" max="9732" width="11.7109375" style="753" customWidth="1"/>
    <col min="9733" max="9733" width="10.7109375" style="753" customWidth="1"/>
    <col min="9734" max="9734" width="2.42578125" style="753" bestFit="1" customWidth="1"/>
    <col min="9735" max="9735" width="8.5703125" style="753" customWidth="1"/>
    <col min="9736" max="9736" width="12.42578125" style="753" customWidth="1"/>
    <col min="9737" max="9737" width="2.140625" style="753" customWidth="1"/>
    <col min="9738" max="9738" width="9.42578125" style="753" customWidth="1"/>
    <col min="9739" max="9983" width="11" style="753"/>
    <col min="9984" max="9984" width="46.7109375" style="753" bestFit="1" customWidth="1"/>
    <col min="9985" max="9985" width="11.85546875" style="753" customWidth="1"/>
    <col min="9986" max="9986" width="12.42578125" style="753" customWidth="1"/>
    <col min="9987" max="9987" width="12.5703125" style="753" customWidth="1"/>
    <col min="9988" max="9988" width="11.7109375" style="753" customWidth="1"/>
    <col min="9989" max="9989" width="10.7109375" style="753" customWidth="1"/>
    <col min="9990" max="9990" width="2.42578125" style="753" bestFit="1" customWidth="1"/>
    <col min="9991" max="9991" width="8.5703125" style="753" customWidth="1"/>
    <col min="9992" max="9992" width="12.42578125" style="753" customWidth="1"/>
    <col min="9993" max="9993" width="2.140625" style="753" customWidth="1"/>
    <col min="9994" max="9994" width="9.42578125" style="753" customWidth="1"/>
    <col min="9995" max="10239" width="11" style="753"/>
    <col min="10240" max="10240" width="46.7109375" style="753" bestFit="1" customWidth="1"/>
    <col min="10241" max="10241" width="11.85546875" style="753" customWidth="1"/>
    <col min="10242" max="10242" width="12.42578125" style="753" customWidth="1"/>
    <col min="10243" max="10243" width="12.5703125" style="753" customWidth="1"/>
    <col min="10244" max="10244" width="11.7109375" style="753" customWidth="1"/>
    <col min="10245" max="10245" width="10.7109375" style="753" customWidth="1"/>
    <col min="10246" max="10246" width="2.42578125" style="753" bestFit="1" customWidth="1"/>
    <col min="10247" max="10247" width="8.5703125" style="753" customWidth="1"/>
    <col min="10248" max="10248" width="12.42578125" style="753" customWidth="1"/>
    <col min="10249" max="10249" width="2.140625" style="753" customWidth="1"/>
    <col min="10250" max="10250" width="9.42578125" style="753" customWidth="1"/>
    <col min="10251" max="10495" width="11" style="753"/>
    <col min="10496" max="10496" width="46.7109375" style="753" bestFit="1" customWidth="1"/>
    <col min="10497" max="10497" width="11.85546875" style="753" customWidth="1"/>
    <col min="10498" max="10498" width="12.42578125" style="753" customWidth="1"/>
    <col min="10499" max="10499" width="12.5703125" style="753" customWidth="1"/>
    <col min="10500" max="10500" width="11.7109375" style="753" customWidth="1"/>
    <col min="10501" max="10501" width="10.7109375" style="753" customWidth="1"/>
    <col min="10502" max="10502" width="2.42578125" style="753" bestFit="1" customWidth="1"/>
    <col min="10503" max="10503" width="8.5703125" style="753" customWidth="1"/>
    <col min="10504" max="10504" width="12.42578125" style="753" customWidth="1"/>
    <col min="10505" max="10505" width="2.140625" style="753" customWidth="1"/>
    <col min="10506" max="10506" width="9.42578125" style="753" customWidth="1"/>
    <col min="10507" max="10751" width="11" style="753"/>
    <col min="10752" max="10752" width="46.7109375" style="753" bestFit="1" customWidth="1"/>
    <col min="10753" max="10753" width="11.85546875" style="753" customWidth="1"/>
    <col min="10754" max="10754" width="12.42578125" style="753" customWidth="1"/>
    <col min="10755" max="10755" width="12.5703125" style="753" customWidth="1"/>
    <col min="10756" max="10756" width="11.7109375" style="753" customWidth="1"/>
    <col min="10757" max="10757" width="10.7109375" style="753" customWidth="1"/>
    <col min="10758" max="10758" width="2.42578125" style="753" bestFit="1" customWidth="1"/>
    <col min="10759" max="10759" width="8.5703125" style="753" customWidth="1"/>
    <col min="10760" max="10760" width="12.42578125" style="753" customWidth="1"/>
    <col min="10761" max="10761" width="2.140625" style="753" customWidth="1"/>
    <col min="10762" max="10762" width="9.42578125" style="753" customWidth="1"/>
    <col min="10763" max="11007" width="11" style="753"/>
    <col min="11008" max="11008" width="46.7109375" style="753" bestFit="1" customWidth="1"/>
    <col min="11009" max="11009" width="11.85546875" style="753" customWidth="1"/>
    <col min="11010" max="11010" width="12.42578125" style="753" customWidth="1"/>
    <col min="11011" max="11011" width="12.5703125" style="753" customWidth="1"/>
    <col min="11012" max="11012" width="11.7109375" style="753" customWidth="1"/>
    <col min="11013" max="11013" width="10.7109375" style="753" customWidth="1"/>
    <col min="11014" max="11014" width="2.42578125" style="753" bestFit="1" customWidth="1"/>
    <col min="11015" max="11015" width="8.5703125" style="753" customWidth="1"/>
    <col min="11016" max="11016" width="12.42578125" style="753" customWidth="1"/>
    <col min="11017" max="11017" width="2.140625" style="753" customWidth="1"/>
    <col min="11018" max="11018" width="9.42578125" style="753" customWidth="1"/>
    <col min="11019" max="11263" width="11" style="753"/>
    <col min="11264" max="11264" width="46.7109375" style="753" bestFit="1" customWidth="1"/>
    <col min="11265" max="11265" width="11.85546875" style="753" customWidth="1"/>
    <col min="11266" max="11266" width="12.42578125" style="753" customWidth="1"/>
    <col min="11267" max="11267" width="12.5703125" style="753" customWidth="1"/>
    <col min="11268" max="11268" width="11.7109375" style="753" customWidth="1"/>
    <col min="11269" max="11269" width="10.7109375" style="753" customWidth="1"/>
    <col min="11270" max="11270" width="2.42578125" style="753" bestFit="1" customWidth="1"/>
    <col min="11271" max="11271" width="8.5703125" style="753" customWidth="1"/>
    <col min="11272" max="11272" width="12.42578125" style="753" customWidth="1"/>
    <col min="11273" max="11273" width="2.140625" style="753" customWidth="1"/>
    <col min="11274" max="11274" width="9.42578125" style="753" customWidth="1"/>
    <col min="11275" max="11519" width="11" style="753"/>
    <col min="11520" max="11520" width="46.7109375" style="753" bestFit="1" customWidth="1"/>
    <col min="11521" max="11521" width="11.85546875" style="753" customWidth="1"/>
    <col min="11522" max="11522" width="12.42578125" style="753" customWidth="1"/>
    <col min="11523" max="11523" width="12.5703125" style="753" customWidth="1"/>
    <col min="11524" max="11524" width="11.7109375" style="753" customWidth="1"/>
    <col min="11525" max="11525" width="10.7109375" style="753" customWidth="1"/>
    <col min="11526" max="11526" width="2.42578125" style="753" bestFit="1" customWidth="1"/>
    <col min="11527" max="11527" width="8.5703125" style="753" customWidth="1"/>
    <col min="11528" max="11528" width="12.42578125" style="753" customWidth="1"/>
    <col min="11529" max="11529" width="2.140625" style="753" customWidth="1"/>
    <col min="11530" max="11530" width="9.42578125" style="753" customWidth="1"/>
    <col min="11531" max="11775" width="11" style="753"/>
    <col min="11776" max="11776" width="46.7109375" style="753" bestFit="1" customWidth="1"/>
    <col min="11777" max="11777" width="11.85546875" style="753" customWidth="1"/>
    <col min="11778" max="11778" width="12.42578125" style="753" customWidth="1"/>
    <col min="11779" max="11779" width="12.5703125" style="753" customWidth="1"/>
    <col min="11780" max="11780" width="11.7109375" style="753" customWidth="1"/>
    <col min="11781" max="11781" width="10.7109375" style="753" customWidth="1"/>
    <col min="11782" max="11782" width="2.42578125" style="753" bestFit="1" customWidth="1"/>
    <col min="11783" max="11783" width="8.5703125" style="753" customWidth="1"/>
    <col min="11784" max="11784" width="12.42578125" style="753" customWidth="1"/>
    <col min="11785" max="11785" width="2.140625" style="753" customWidth="1"/>
    <col min="11786" max="11786" width="9.42578125" style="753" customWidth="1"/>
    <col min="11787" max="12031" width="11" style="753"/>
    <col min="12032" max="12032" width="46.7109375" style="753" bestFit="1" customWidth="1"/>
    <col min="12033" max="12033" width="11.85546875" style="753" customWidth="1"/>
    <col min="12034" max="12034" width="12.42578125" style="753" customWidth="1"/>
    <col min="12035" max="12035" width="12.5703125" style="753" customWidth="1"/>
    <col min="12036" max="12036" width="11.7109375" style="753" customWidth="1"/>
    <col min="12037" max="12037" width="10.7109375" style="753" customWidth="1"/>
    <col min="12038" max="12038" width="2.42578125" style="753" bestFit="1" customWidth="1"/>
    <col min="12039" max="12039" width="8.5703125" style="753" customWidth="1"/>
    <col min="12040" max="12040" width="12.42578125" style="753" customWidth="1"/>
    <col min="12041" max="12041" width="2.140625" style="753" customWidth="1"/>
    <col min="12042" max="12042" width="9.42578125" style="753" customWidth="1"/>
    <col min="12043" max="12287" width="11" style="753"/>
    <col min="12288" max="12288" width="46.7109375" style="753" bestFit="1" customWidth="1"/>
    <col min="12289" max="12289" width="11.85546875" style="753" customWidth="1"/>
    <col min="12290" max="12290" width="12.42578125" style="753" customWidth="1"/>
    <col min="12291" max="12291" width="12.5703125" style="753" customWidth="1"/>
    <col min="12292" max="12292" width="11.7109375" style="753" customWidth="1"/>
    <col min="12293" max="12293" width="10.7109375" style="753" customWidth="1"/>
    <col min="12294" max="12294" width="2.42578125" style="753" bestFit="1" customWidth="1"/>
    <col min="12295" max="12295" width="8.5703125" style="753" customWidth="1"/>
    <col min="12296" max="12296" width="12.42578125" style="753" customWidth="1"/>
    <col min="12297" max="12297" width="2.140625" style="753" customWidth="1"/>
    <col min="12298" max="12298" width="9.42578125" style="753" customWidth="1"/>
    <col min="12299" max="12543" width="11" style="753"/>
    <col min="12544" max="12544" width="46.7109375" style="753" bestFit="1" customWidth="1"/>
    <col min="12545" max="12545" width="11.85546875" style="753" customWidth="1"/>
    <col min="12546" max="12546" width="12.42578125" style="753" customWidth="1"/>
    <col min="12547" max="12547" width="12.5703125" style="753" customWidth="1"/>
    <col min="12548" max="12548" width="11.7109375" style="753" customWidth="1"/>
    <col min="12549" max="12549" width="10.7109375" style="753" customWidth="1"/>
    <col min="12550" max="12550" width="2.42578125" style="753" bestFit="1" customWidth="1"/>
    <col min="12551" max="12551" width="8.5703125" style="753" customWidth="1"/>
    <col min="12552" max="12552" width="12.42578125" style="753" customWidth="1"/>
    <col min="12553" max="12553" width="2.140625" style="753" customWidth="1"/>
    <col min="12554" max="12554" width="9.42578125" style="753" customWidth="1"/>
    <col min="12555" max="12799" width="11" style="753"/>
    <col min="12800" max="12800" width="46.7109375" style="753" bestFit="1" customWidth="1"/>
    <col min="12801" max="12801" width="11.85546875" style="753" customWidth="1"/>
    <col min="12802" max="12802" width="12.42578125" style="753" customWidth="1"/>
    <col min="12803" max="12803" width="12.5703125" style="753" customWidth="1"/>
    <col min="12804" max="12804" width="11.7109375" style="753" customWidth="1"/>
    <col min="12805" max="12805" width="10.7109375" style="753" customWidth="1"/>
    <col min="12806" max="12806" width="2.42578125" style="753" bestFit="1" customWidth="1"/>
    <col min="12807" max="12807" width="8.5703125" style="753" customWidth="1"/>
    <col min="12808" max="12808" width="12.42578125" style="753" customWidth="1"/>
    <col min="12809" max="12809" width="2.140625" style="753" customWidth="1"/>
    <col min="12810" max="12810" width="9.42578125" style="753" customWidth="1"/>
    <col min="12811" max="13055" width="11" style="753"/>
    <col min="13056" max="13056" width="46.7109375" style="753" bestFit="1" customWidth="1"/>
    <col min="13057" max="13057" width="11.85546875" style="753" customWidth="1"/>
    <col min="13058" max="13058" width="12.42578125" style="753" customWidth="1"/>
    <col min="13059" max="13059" width="12.5703125" style="753" customWidth="1"/>
    <col min="13060" max="13060" width="11.7109375" style="753" customWidth="1"/>
    <col min="13061" max="13061" width="10.7109375" style="753" customWidth="1"/>
    <col min="13062" max="13062" width="2.42578125" style="753" bestFit="1" customWidth="1"/>
    <col min="13063" max="13063" width="8.5703125" style="753" customWidth="1"/>
    <col min="13064" max="13064" width="12.42578125" style="753" customWidth="1"/>
    <col min="13065" max="13065" width="2.140625" style="753" customWidth="1"/>
    <col min="13066" max="13066" width="9.42578125" style="753" customWidth="1"/>
    <col min="13067" max="13311" width="11" style="753"/>
    <col min="13312" max="13312" width="46.7109375" style="753" bestFit="1" customWidth="1"/>
    <col min="13313" max="13313" width="11.85546875" style="753" customWidth="1"/>
    <col min="13314" max="13314" width="12.42578125" style="753" customWidth="1"/>
    <col min="13315" max="13315" width="12.5703125" style="753" customWidth="1"/>
    <col min="13316" max="13316" width="11.7109375" style="753" customWidth="1"/>
    <col min="13317" max="13317" width="10.7109375" style="753" customWidth="1"/>
    <col min="13318" max="13318" width="2.42578125" style="753" bestFit="1" customWidth="1"/>
    <col min="13319" max="13319" width="8.5703125" style="753" customWidth="1"/>
    <col min="13320" max="13320" width="12.42578125" style="753" customWidth="1"/>
    <col min="13321" max="13321" width="2.140625" style="753" customWidth="1"/>
    <col min="13322" max="13322" width="9.42578125" style="753" customWidth="1"/>
    <col min="13323" max="13567" width="11" style="753"/>
    <col min="13568" max="13568" width="46.7109375" style="753" bestFit="1" customWidth="1"/>
    <col min="13569" max="13569" width="11.85546875" style="753" customWidth="1"/>
    <col min="13570" max="13570" width="12.42578125" style="753" customWidth="1"/>
    <col min="13571" max="13571" width="12.5703125" style="753" customWidth="1"/>
    <col min="13572" max="13572" width="11.7109375" style="753" customWidth="1"/>
    <col min="13573" max="13573" width="10.7109375" style="753" customWidth="1"/>
    <col min="13574" max="13574" width="2.42578125" style="753" bestFit="1" customWidth="1"/>
    <col min="13575" max="13575" width="8.5703125" style="753" customWidth="1"/>
    <col min="13576" max="13576" width="12.42578125" style="753" customWidth="1"/>
    <col min="13577" max="13577" width="2.140625" style="753" customWidth="1"/>
    <col min="13578" max="13578" width="9.42578125" style="753" customWidth="1"/>
    <col min="13579" max="13823" width="11" style="753"/>
    <col min="13824" max="13824" width="46.7109375" style="753" bestFit="1" customWidth="1"/>
    <col min="13825" max="13825" width="11.85546875" style="753" customWidth="1"/>
    <col min="13826" max="13826" width="12.42578125" style="753" customWidth="1"/>
    <col min="13827" max="13827" width="12.5703125" style="753" customWidth="1"/>
    <col min="13828" max="13828" width="11.7109375" style="753" customWidth="1"/>
    <col min="13829" max="13829" width="10.7109375" style="753" customWidth="1"/>
    <col min="13830" max="13830" width="2.42578125" style="753" bestFit="1" customWidth="1"/>
    <col min="13831" max="13831" width="8.5703125" style="753" customWidth="1"/>
    <col min="13832" max="13832" width="12.42578125" style="753" customWidth="1"/>
    <col min="13833" max="13833" width="2.140625" style="753" customWidth="1"/>
    <col min="13834" max="13834" width="9.42578125" style="753" customWidth="1"/>
    <col min="13835" max="14079" width="11" style="753"/>
    <col min="14080" max="14080" width="46.7109375" style="753" bestFit="1" customWidth="1"/>
    <col min="14081" max="14081" width="11.85546875" style="753" customWidth="1"/>
    <col min="14082" max="14082" width="12.42578125" style="753" customWidth="1"/>
    <col min="14083" max="14083" width="12.5703125" style="753" customWidth="1"/>
    <col min="14084" max="14084" width="11.7109375" style="753" customWidth="1"/>
    <col min="14085" max="14085" width="10.7109375" style="753" customWidth="1"/>
    <col min="14086" max="14086" width="2.42578125" style="753" bestFit="1" customWidth="1"/>
    <col min="14087" max="14087" width="8.5703125" style="753" customWidth="1"/>
    <col min="14088" max="14088" width="12.42578125" style="753" customWidth="1"/>
    <col min="14089" max="14089" width="2.140625" style="753" customWidth="1"/>
    <col min="14090" max="14090" width="9.42578125" style="753" customWidth="1"/>
    <col min="14091" max="14335" width="11" style="753"/>
    <col min="14336" max="14336" width="46.7109375" style="753" bestFit="1" customWidth="1"/>
    <col min="14337" max="14337" width="11.85546875" style="753" customWidth="1"/>
    <col min="14338" max="14338" width="12.42578125" style="753" customWidth="1"/>
    <col min="14339" max="14339" width="12.5703125" style="753" customWidth="1"/>
    <col min="14340" max="14340" width="11.7109375" style="753" customWidth="1"/>
    <col min="14341" max="14341" width="10.7109375" style="753" customWidth="1"/>
    <col min="14342" max="14342" width="2.42578125" style="753" bestFit="1" customWidth="1"/>
    <col min="14343" max="14343" width="8.5703125" style="753" customWidth="1"/>
    <col min="14344" max="14344" width="12.42578125" style="753" customWidth="1"/>
    <col min="14345" max="14345" width="2.140625" style="753" customWidth="1"/>
    <col min="14346" max="14346" width="9.42578125" style="753" customWidth="1"/>
    <col min="14347" max="14591" width="11" style="753"/>
    <col min="14592" max="14592" width="46.7109375" style="753" bestFit="1" customWidth="1"/>
    <col min="14593" max="14593" width="11.85546875" style="753" customWidth="1"/>
    <col min="14594" max="14594" width="12.42578125" style="753" customWidth="1"/>
    <col min="14595" max="14595" width="12.5703125" style="753" customWidth="1"/>
    <col min="14596" max="14596" width="11.7109375" style="753" customWidth="1"/>
    <col min="14597" max="14597" width="10.7109375" style="753" customWidth="1"/>
    <col min="14598" max="14598" width="2.42578125" style="753" bestFit="1" customWidth="1"/>
    <col min="14599" max="14599" width="8.5703125" style="753" customWidth="1"/>
    <col min="14600" max="14600" width="12.42578125" style="753" customWidth="1"/>
    <col min="14601" max="14601" width="2.140625" style="753" customWidth="1"/>
    <col min="14602" max="14602" width="9.42578125" style="753" customWidth="1"/>
    <col min="14603" max="14847" width="11" style="753"/>
    <col min="14848" max="14848" width="46.7109375" style="753" bestFit="1" customWidth="1"/>
    <col min="14849" max="14849" width="11.85546875" style="753" customWidth="1"/>
    <col min="14850" max="14850" width="12.42578125" style="753" customWidth="1"/>
    <col min="14851" max="14851" width="12.5703125" style="753" customWidth="1"/>
    <col min="14852" max="14852" width="11.7109375" style="753" customWidth="1"/>
    <col min="14853" max="14853" width="10.7109375" style="753" customWidth="1"/>
    <col min="14854" max="14854" width="2.42578125" style="753" bestFit="1" customWidth="1"/>
    <col min="14855" max="14855" width="8.5703125" style="753" customWidth="1"/>
    <col min="14856" max="14856" width="12.42578125" style="753" customWidth="1"/>
    <col min="14857" max="14857" width="2.140625" style="753" customWidth="1"/>
    <col min="14858" max="14858" width="9.42578125" style="753" customWidth="1"/>
    <col min="14859" max="15103" width="11" style="753"/>
    <col min="15104" max="15104" width="46.7109375" style="753" bestFit="1" customWidth="1"/>
    <col min="15105" max="15105" width="11.85546875" style="753" customWidth="1"/>
    <col min="15106" max="15106" width="12.42578125" style="753" customWidth="1"/>
    <col min="15107" max="15107" width="12.5703125" style="753" customWidth="1"/>
    <col min="15108" max="15108" width="11.7109375" style="753" customWidth="1"/>
    <col min="15109" max="15109" width="10.7109375" style="753" customWidth="1"/>
    <col min="15110" max="15110" width="2.42578125" style="753" bestFit="1" customWidth="1"/>
    <col min="15111" max="15111" width="8.5703125" style="753" customWidth="1"/>
    <col min="15112" max="15112" width="12.42578125" style="753" customWidth="1"/>
    <col min="15113" max="15113" width="2.140625" style="753" customWidth="1"/>
    <col min="15114" max="15114" width="9.42578125" style="753" customWidth="1"/>
    <col min="15115" max="15359" width="11" style="753"/>
    <col min="15360" max="15360" width="46.7109375" style="753" bestFit="1" customWidth="1"/>
    <col min="15361" max="15361" width="11.85546875" style="753" customWidth="1"/>
    <col min="15362" max="15362" width="12.42578125" style="753" customWidth="1"/>
    <col min="15363" max="15363" width="12.5703125" style="753" customWidth="1"/>
    <col min="15364" max="15364" width="11.7109375" style="753" customWidth="1"/>
    <col min="15365" max="15365" width="10.7109375" style="753" customWidth="1"/>
    <col min="15366" max="15366" width="2.42578125" style="753" bestFit="1" customWidth="1"/>
    <col min="15367" max="15367" width="8.5703125" style="753" customWidth="1"/>
    <col min="15368" max="15368" width="12.42578125" style="753" customWidth="1"/>
    <col min="15369" max="15369" width="2.140625" style="753" customWidth="1"/>
    <col min="15370" max="15370" width="9.42578125" style="753" customWidth="1"/>
    <col min="15371" max="15615" width="11" style="753"/>
    <col min="15616" max="15616" width="46.7109375" style="753" bestFit="1" customWidth="1"/>
    <col min="15617" max="15617" width="11.85546875" style="753" customWidth="1"/>
    <col min="15618" max="15618" width="12.42578125" style="753" customWidth="1"/>
    <col min="15619" max="15619" width="12.5703125" style="753" customWidth="1"/>
    <col min="15620" max="15620" width="11.7109375" style="753" customWidth="1"/>
    <col min="15621" max="15621" width="10.7109375" style="753" customWidth="1"/>
    <col min="15622" max="15622" width="2.42578125" style="753" bestFit="1" customWidth="1"/>
    <col min="15623" max="15623" width="8.5703125" style="753" customWidth="1"/>
    <col min="15624" max="15624" width="12.42578125" style="753" customWidth="1"/>
    <col min="15625" max="15625" width="2.140625" style="753" customWidth="1"/>
    <col min="15626" max="15626" width="9.42578125" style="753" customWidth="1"/>
    <col min="15627" max="15871" width="11" style="753"/>
    <col min="15872" max="15872" width="46.7109375" style="753" bestFit="1" customWidth="1"/>
    <col min="15873" max="15873" width="11.85546875" style="753" customWidth="1"/>
    <col min="15874" max="15874" width="12.42578125" style="753" customWidth="1"/>
    <col min="15875" max="15875" width="12.5703125" style="753" customWidth="1"/>
    <col min="15876" max="15876" width="11.7109375" style="753" customWidth="1"/>
    <col min="15877" max="15877" width="10.7109375" style="753" customWidth="1"/>
    <col min="15878" max="15878" width="2.42578125" style="753" bestFit="1" customWidth="1"/>
    <col min="15879" max="15879" width="8.5703125" style="753" customWidth="1"/>
    <col min="15880" max="15880" width="12.42578125" style="753" customWidth="1"/>
    <col min="15881" max="15881" width="2.140625" style="753" customWidth="1"/>
    <col min="15882" max="15882" width="9.42578125" style="753" customWidth="1"/>
    <col min="15883" max="16127" width="11" style="753"/>
    <col min="16128" max="16128" width="46.7109375" style="753" bestFit="1" customWidth="1"/>
    <col min="16129" max="16129" width="11.85546875" style="753" customWidth="1"/>
    <col min="16130" max="16130" width="12.42578125" style="753" customWidth="1"/>
    <col min="16131" max="16131" width="12.5703125" style="753" customWidth="1"/>
    <col min="16132" max="16132" width="11.7109375" style="753" customWidth="1"/>
    <col min="16133" max="16133" width="10.7109375" style="753" customWidth="1"/>
    <col min="16134" max="16134" width="2.42578125" style="753" bestFit="1" customWidth="1"/>
    <col min="16135" max="16135" width="8.5703125" style="753" customWidth="1"/>
    <col min="16136" max="16136" width="12.42578125" style="753" customWidth="1"/>
    <col min="16137" max="16137" width="2.140625" style="753" customWidth="1"/>
    <col min="16138" max="16138" width="9.42578125" style="753" customWidth="1"/>
    <col min="16139" max="16384" width="11" style="753"/>
  </cols>
  <sheetData>
    <row r="1" spans="1:12" ht="15.75">
      <c r="A1" s="3504" t="s">
        <v>996</v>
      </c>
      <c r="B1" s="3504"/>
      <c r="C1" s="3504"/>
      <c r="D1" s="3504"/>
      <c r="E1" s="3504"/>
      <c r="F1" s="3504"/>
      <c r="G1" s="3504"/>
      <c r="H1" s="3504"/>
      <c r="I1" s="3504"/>
      <c r="J1" s="3504"/>
    </row>
    <row r="2" spans="1:12" ht="17.100000000000001" customHeight="1">
      <c r="A2" s="3505" t="s">
        <v>143</v>
      </c>
      <c r="B2" s="3505"/>
      <c r="C2" s="3505"/>
      <c r="D2" s="3505"/>
      <c r="E2" s="3505"/>
      <c r="F2" s="3505"/>
      <c r="G2" s="3505"/>
      <c r="H2" s="3505"/>
      <c r="I2" s="3505"/>
      <c r="J2" s="3505"/>
    </row>
    <row r="3" spans="1:12" ht="17.100000000000001" customHeight="1">
      <c r="A3" s="3130" t="s">
        <v>695</v>
      </c>
      <c r="B3" s="3130"/>
      <c r="C3" s="3130"/>
      <c r="D3" s="3130"/>
      <c r="E3" s="3130"/>
      <c r="F3" s="3130"/>
      <c r="G3" s="3130"/>
      <c r="H3" s="3130"/>
      <c r="I3" s="3130"/>
      <c r="J3" s="3130"/>
    </row>
    <row r="4" spans="1:12" ht="17.100000000000001" customHeight="1" thickBot="1">
      <c r="A4" s="755" t="s">
        <v>694</v>
      </c>
      <c r="B4" s="755"/>
      <c r="C4" s="755"/>
      <c r="D4" s="814"/>
      <c r="E4" s="755"/>
      <c r="F4" s="755"/>
      <c r="G4" s="755"/>
      <c r="H4" s="3506" t="s">
        <v>693</v>
      </c>
      <c r="I4" s="3506"/>
      <c r="J4" s="3506"/>
    </row>
    <row r="5" spans="1:12" ht="23.25" customHeight="1" thickTop="1">
      <c r="A5" s="3507" t="s">
        <v>692</v>
      </c>
      <c r="B5" s="813">
        <v>2019</v>
      </c>
      <c r="C5" s="813">
        <v>2020</v>
      </c>
      <c r="D5" s="813">
        <v>2021</v>
      </c>
      <c r="E5" s="3510" t="s">
        <v>691</v>
      </c>
      <c r="F5" s="3511"/>
      <c r="G5" s="3511"/>
      <c r="H5" s="3511"/>
      <c r="I5" s="3511"/>
      <c r="J5" s="3512"/>
    </row>
    <row r="6" spans="1:12" ht="15.75">
      <c r="A6" s="3508"/>
      <c r="B6" s="3502" t="s">
        <v>690</v>
      </c>
      <c r="C6" s="3502" t="s">
        <v>689</v>
      </c>
      <c r="D6" s="3502" t="s">
        <v>688</v>
      </c>
      <c r="E6" s="3513" t="s">
        <v>85</v>
      </c>
      <c r="F6" s="3514"/>
      <c r="G6" s="3515"/>
      <c r="H6" s="3514" t="s">
        <v>398</v>
      </c>
      <c r="I6" s="3514"/>
      <c r="J6" s="3516"/>
    </row>
    <row r="7" spans="1:12" ht="15.75">
      <c r="A7" s="3509"/>
      <c r="B7" s="3503"/>
      <c r="C7" s="3503"/>
      <c r="D7" s="3503"/>
      <c r="E7" s="3517" t="s">
        <v>258</v>
      </c>
      <c r="F7" s="3518"/>
      <c r="G7" s="812" t="s">
        <v>687</v>
      </c>
      <c r="H7" s="3517" t="s">
        <v>258</v>
      </c>
      <c r="I7" s="3518"/>
      <c r="J7" s="811" t="s">
        <v>687</v>
      </c>
    </row>
    <row r="8" spans="1:12" ht="31.5" customHeight="1">
      <c r="A8" s="799" t="s">
        <v>686</v>
      </c>
      <c r="B8" s="798">
        <v>984783.10750740638</v>
      </c>
      <c r="C8" s="798">
        <v>1328349.04034554</v>
      </c>
      <c r="D8" s="798">
        <v>1335620.0863360981</v>
      </c>
      <c r="E8" s="797">
        <v>282409.53906808834</v>
      </c>
      <c r="F8" s="809" t="s">
        <v>670</v>
      </c>
      <c r="G8" s="794">
        <v>28.677333812406442</v>
      </c>
      <c r="H8" s="795">
        <v>1226.7149713201452</v>
      </c>
      <c r="I8" s="808" t="s">
        <v>669</v>
      </c>
      <c r="J8" s="807">
        <v>9.2348843117396537E-2</v>
      </c>
      <c r="L8" s="771"/>
    </row>
    <row r="9" spans="1:12" ht="31.5" customHeight="1">
      <c r="A9" s="792" t="s">
        <v>685</v>
      </c>
      <c r="B9" s="789">
        <v>1073526.5512332013</v>
      </c>
      <c r="C9" s="789">
        <v>1449927.6130827277</v>
      </c>
      <c r="D9" s="789">
        <v>1453294.9031834553</v>
      </c>
      <c r="E9" s="788">
        <v>376401.06184952636</v>
      </c>
      <c r="F9" s="787"/>
      <c r="G9" s="785">
        <v>35.062110146892969</v>
      </c>
      <c r="H9" s="786">
        <v>3367.290100727696</v>
      </c>
      <c r="I9" s="785"/>
      <c r="J9" s="784">
        <v>0.23223849731149102</v>
      </c>
      <c r="L9" s="771"/>
    </row>
    <row r="10" spans="1:12" ht="31.5" customHeight="1">
      <c r="A10" s="792" t="s">
        <v>684</v>
      </c>
      <c r="B10" s="789">
        <v>88743.443725794947</v>
      </c>
      <c r="C10" s="789">
        <v>121578.57273718748</v>
      </c>
      <c r="D10" s="789">
        <v>117674.81684735705</v>
      </c>
      <c r="E10" s="788">
        <v>32835.129011392535</v>
      </c>
      <c r="F10" s="787"/>
      <c r="G10" s="785">
        <v>37.00006178805566</v>
      </c>
      <c r="H10" s="786">
        <v>-3903.7558898304269</v>
      </c>
      <c r="I10" s="785"/>
      <c r="J10" s="784">
        <v>-3.2108913618101531</v>
      </c>
      <c r="L10" s="771"/>
    </row>
    <row r="11" spans="1:12" ht="31.5" customHeight="1">
      <c r="A11" s="790" t="s">
        <v>683</v>
      </c>
      <c r="B11" s="789">
        <v>84490.260876004948</v>
      </c>
      <c r="C11" s="789">
        <v>106693.24263705748</v>
      </c>
      <c r="D11" s="789">
        <v>91794.569223927057</v>
      </c>
      <c r="E11" s="788">
        <v>22202.981761052535</v>
      </c>
      <c r="F11" s="787"/>
      <c r="G11" s="785">
        <v>26.27874684117366</v>
      </c>
      <c r="H11" s="786">
        <v>-14898.673413130426</v>
      </c>
      <c r="I11" s="785"/>
      <c r="J11" s="784">
        <v>-13.964027191311279</v>
      </c>
      <c r="L11" s="771"/>
    </row>
    <row r="12" spans="1:12" s="810" customFormat="1" ht="31.5" customHeight="1">
      <c r="A12" s="790" t="s">
        <v>682</v>
      </c>
      <c r="B12" s="789">
        <v>4253.1828497899996</v>
      </c>
      <c r="C12" s="789">
        <v>14885.330100130001</v>
      </c>
      <c r="D12" s="789">
        <v>25880.247623430001</v>
      </c>
      <c r="E12" s="788">
        <v>10632.14725034</v>
      </c>
      <c r="F12" s="787"/>
      <c r="G12" s="785">
        <v>249.98095839836654</v>
      </c>
      <c r="H12" s="786">
        <v>10994.917523300001</v>
      </c>
      <c r="I12" s="785"/>
      <c r="J12" s="784">
        <v>73.864116209313863</v>
      </c>
      <c r="L12" s="771"/>
    </row>
    <row r="13" spans="1:12" ht="31.5" customHeight="1">
      <c r="A13" s="799" t="s">
        <v>681</v>
      </c>
      <c r="B13" s="798">
        <v>2597354.5437567979</v>
      </c>
      <c r="C13" s="798">
        <v>2902620.7446291503</v>
      </c>
      <c r="D13" s="798">
        <v>3819233.0769306007</v>
      </c>
      <c r="E13" s="797">
        <v>366422.59464239742</v>
      </c>
      <c r="F13" s="809" t="s">
        <v>670</v>
      </c>
      <c r="G13" s="794">
        <v>14.107530892274953</v>
      </c>
      <c r="H13" s="795">
        <v>922656.66332068853</v>
      </c>
      <c r="I13" s="808" t="s">
        <v>669</v>
      </c>
      <c r="J13" s="807">
        <v>31.787020919902183</v>
      </c>
      <c r="L13" s="771"/>
    </row>
    <row r="14" spans="1:12" ht="31.5" customHeight="1">
      <c r="A14" s="792" t="s">
        <v>680</v>
      </c>
      <c r="B14" s="789">
        <v>3338509.823816373</v>
      </c>
      <c r="C14" s="789">
        <v>3792618.560421112</v>
      </c>
      <c r="D14" s="789">
        <v>4810629.391423773</v>
      </c>
      <c r="E14" s="788">
        <v>454108.73660473898</v>
      </c>
      <c r="F14" s="787"/>
      <c r="G14" s="785">
        <v>13.602138695690002</v>
      </c>
      <c r="H14" s="806">
        <v>1018010.831002661</v>
      </c>
      <c r="I14" s="805"/>
      <c r="J14" s="804">
        <v>26.841898671972608</v>
      </c>
      <c r="L14" s="771"/>
    </row>
    <row r="15" spans="1:12" ht="31.5" customHeight="1">
      <c r="A15" s="792" t="s">
        <v>679</v>
      </c>
      <c r="B15" s="789">
        <v>375545.80544650072</v>
      </c>
      <c r="C15" s="789">
        <v>461044.29963920015</v>
      </c>
      <c r="D15" s="789">
        <v>592929.71482360968</v>
      </c>
      <c r="E15" s="788">
        <v>85498.494192699436</v>
      </c>
      <c r="F15" s="787"/>
      <c r="G15" s="785">
        <v>22.766462293739913</v>
      </c>
      <c r="H15" s="786">
        <v>131885.41518440953</v>
      </c>
      <c r="I15" s="785"/>
      <c r="J15" s="784">
        <v>28.605801066756321</v>
      </c>
      <c r="L15" s="771"/>
    </row>
    <row r="16" spans="1:12" ht="31.5" customHeight="1">
      <c r="A16" s="790" t="s">
        <v>678</v>
      </c>
      <c r="B16" s="789">
        <v>441199.50541387993</v>
      </c>
      <c r="C16" s="789">
        <v>602216.10000588011</v>
      </c>
      <c r="D16" s="789">
        <v>787627.51738267008</v>
      </c>
      <c r="E16" s="788">
        <v>161016.59459200018</v>
      </c>
      <c r="F16" s="787"/>
      <c r="G16" s="785">
        <v>36.495189277457122</v>
      </c>
      <c r="H16" s="786">
        <v>185411.41737678996</v>
      </c>
      <c r="I16" s="785"/>
      <c r="J16" s="784">
        <v>30.788186728149508</v>
      </c>
      <c r="L16" s="771"/>
    </row>
    <row r="17" spans="1:12" ht="31.5" customHeight="1">
      <c r="A17" s="790" t="s">
        <v>677</v>
      </c>
      <c r="B17" s="789">
        <v>65653.699967379231</v>
      </c>
      <c r="C17" s="789">
        <v>141171.80036667996</v>
      </c>
      <c r="D17" s="789">
        <v>194697.80255906042</v>
      </c>
      <c r="E17" s="788">
        <v>75518.100399300733</v>
      </c>
      <c r="F17" s="787"/>
      <c r="G17" s="785">
        <v>115.02489644425636</v>
      </c>
      <c r="H17" s="786">
        <v>53526.00219238046</v>
      </c>
      <c r="I17" s="785"/>
      <c r="J17" s="784">
        <v>37.915505825775334</v>
      </c>
      <c r="L17" s="771"/>
    </row>
    <row r="18" spans="1:12" ht="31.5" customHeight="1">
      <c r="A18" s="792" t="s">
        <v>676</v>
      </c>
      <c r="B18" s="789">
        <v>9693.1363867239997</v>
      </c>
      <c r="C18" s="789">
        <v>8702.6272158699994</v>
      </c>
      <c r="D18" s="789">
        <v>7512.6334832899984</v>
      </c>
      <c r="E18" s="788">
        <v>-990.50917085400033</v>
      </c>
      <c r="F18" s="787"/>
      <c r="G18" s="785">
        <v>-10.218665366254728</v>
      </c>
      <c r="H18" s="786">
        <v>-1189.9937325800011</v>
      </c>
      <c r="I18" s="785"/>
      <c r="J18" s="784">
        <v>-13.673959633821195</v>
      </c>
      <c r="L18" s="771"/>
    </row>
    <row r="19" spans="1:12" ht="31.5" customHeight="1">
      <c r="A19" s="790" t="s">
        <v>675</v>
      </c>
      <c r="B19" s="789">
        <v>42994.938690557763</v>
      </c>
      <c r="C19" s="789">
        <v>45979.640412219189</v>
      </c>
      <c r="D19" s="789">
        <v>70631.64605970135</v>
      </c>
      <c r="E19" s="788">
        <v>2984.7017216614258</v>
      </c>
      <c r="F19" s="787"/>
      <c r="G19" s="785">
        <v>6.941983899879137</v>
      </c>
      <c r="H19" s="786">
        <v>24652.005647482161</v>
      </c>
      <c r="I19" s="785"/>
      <c r="J19" s="784">
        <v>53.61504663035781</v>
      </c>
      <c r="L19" s="771"/>
    </row>
    <row r="20" spans="1:12" ht="31.5" customHeight="1">
      <c r="A20" s="790" t="s">
        <v>674</v>
      </c>
      <c r="B20" s="789">
        <v>1607.2304751699999</v>
      </c>
      <c r="C20" s="789">
        <v>1560.4230420600002</v>
      </c>
      <c r="D20" s="789">
        <v>1615.68720288081</v>
      </c>
      <c r="E20" s="788">
        <v>-46.807433109999693</v>
      </c>
      <c r="F20" s="787"/>
      <c r="G20" s="785">
        <v>-2.9123037319864644</v>
      </c>
      <c r="H20" s="786">
        <v>55.264160820809821</v>
      </c>
      <c r="I20" s="785"/>
      <c r="J20" s="784">
        <v>3.5416139938469868</v>
      </c>
      <c r="L20" s="771"/>
    </row>
    <row r="21" spans="1:12" ht="31.5" customHeight="1">
      <c r="A21" s="790" t="s">
        <v>673</v>
      </c>
      <c r="B21" s="789">
        <v>41387.708215387764</v>
      </c>
      <c r="C21" s="789">
        <v>44419.217370159189</v>
      </c>
      <c r="D21" s="789">
        <v>69015.958856820536</v>
      </c>
      <c r="E21" s="788">
        <v>3031.5091547714255</v>
      </c>
      <c r="F21" s="787"/>
      <c r="G21" s="785">
        <v>7.3246605948679324</v>
      </c>
      <c r="H21" s="786">
        <v>24596.741486661347</v>
      </c>
      <c r="I21" s="785"/>
      <c r="J21" s="784">
        <v>55.374099191548176</v>
      </c>
      <c r="L21" s="771"/>
    </row>
    <row r="22" spans="1:12" ht="31.5" customHeight="1">
      <c r="A22" s="792" t="s">
        <v>672</v>
      </c>
      <c r="B22" s="789">
        <v>2910275.9432925903</v>
      </c>
      <c r="C22" s="789">
        <v>3276891.9931538226</v>
      </c>
      <c r="D22" s="789">
        <v>4139555.3970571719</v>
      </c>
      <c r="E22" s="788">
        <v>366616.04986123228</v>
      </c>
      <c r="F22" s="803"/>
      <c r="G22" s="785">
        <v>12.597295136434896</v>
      </c>
      <c r="H22" s="786">
        <v>862663.4039033493</v>
      </c>
      <c r="I22" s="802"/>
      <c r="J22" s="784">
        <v>26.325658755480823</v>
      </c>
      <c r="L22" s="771"/>
    </row>
    <row r="23" spans="1:12" ht="31.5" customHeight="1">
      <c r="A23" s="792" t="s">
        <v>671</v>
      </c>
      <c r="B23" s="789">
        <v>741155.2800595751</v>
      </c>
      <c r="C23" s="789">
        <v>889997.81579196197</v>
      </c>
      <c r="D23" s="789">
        <v>991396.31449317245</v>
      </c>
      <c r="E23" s="788">
        <v>87686.141962341542</v>
      </c>
      <c r="F23" s="801" t="s">
        <v>670</v>
      </c>
      <c r="G23" s="785">
        <v>11.83100820050735</v>
      </c>
      <c r="H23" s="786">
        <v>95354.167681972525</v>
      </c>
      <c r="I23" s="800" t="s">
        <v>669</v>
      </c>
      <c r="J23" s="784">
        <v>10.713977718824164</v>
      </c>
      <c r="L23" s="771"/>
    </row>
    <row r="24" spans="1:12" ht="31.5" customHeight="1">
      <c r="A24" s="799" t="s">
        <v>668</v>
      </c>
      <c r="B24" s="798">
        <v>3582137.6512642042</v>
      </c>
      <c r="C24" s="798">
        <v>4230969.7849746905</v>
      </c>
      <c r="D24" s="798">
        <v>5154853.1632666988</v>
      </c>
      <c r="E24" s="797">
        <v>648832.13371048635</v>
      </c>
      <c r="F24" s="796"/>
      <c r="G24" s="794">
        <v>18.112987184663361</v>
      </c>
      <c r="H24" s="795">
        <v>923883.3782920083</v>
      </c>
      <c r="I24" s="794"/>
      <c r="J24" s="793">
        <v>21.836208369366432</v>
      </c>
      <c r="L24" s="771"/>
    </row>
    <row r="25" spans="1:12" ht="31.5" customHeight="1">
      <c r="A25" s="792" t="s">
        <v>667</v>
      </c>
      <c r="B25" s="789">
        <v>2093758.3614650557</v>
      </c>
      <c r="C25" s="789">
        <v>2368304.5451106196</v>
      </c>
      <c r="D25" s="789">
        <v>2964265.3873976171</v>
      </c>
      <c r="E25" s="788">
        <v>274546.1836455639</v>
      </c>
      <c r="F25" s="787"/>
      <c r="G25" s="785">
        <v>13.112601181611854</v>
      </c>
      <c r="H25" s="786">
        <v>595960.84228699747</v>
      </c>
      <c r="I25" s="785"/>
      <c r="J25" s="791">
        <v>25.164028989319071</v>
      </c>
      <c r="L25" s="771"/>
    </row>
    <row r="26" spans="1:12" ht="31.5" customHeight="1">
      <c r="A26" s="792" t="s">
        <v>666</v>
      </c>
      <c r="B26" s="789">
        <v>726642.75895137782</v>
      </c>
      <c r="C26" s="789">
        <v>856260.84605545085</v>
      </c>
      <c r="D26" s="789">
        <v>1049410.1784123369</v>
      </c>
      <c r="E26" s="788">
        <v>129618.08710407303</v>
      </c>
      <c r="F26" s="787"/>
      <c r="G26" s="785">
        <v>17.837938313886951</v>
      </c>
      <c r="H26" s="786">
        <v>193149.33235688601</v>
      </c>
      <c r="I26" s="785"/>
      <c r="J26" s="791">
        <v>22.557300528999992</v>
      </c>
      <c r="L26" s="771"/>
    </row>
    <row r="27" spans="1:12" ht="31.5" customHeight="1">
      <c r="A27" s="790" t="s">
        <v>665</v>
      </c>
      <c r="B27" s="789">
        <v>423204.34043245297</v>
      </c>
      <c r="C27" s="789">
        <v>490396.40995969303</v>
      </c>
      <c r="D27" s="789">
        <v>571971.76198110427</v>
      </c>
      <c r="E27" s="788">
        <v>67192.069527240063</v>
      </c>
      <c r="F27" s="787"/>
      <c r="G27" s="785">
        <v>15.876980245188316</v>
      </c>
      <c r="H27" s="786">
        <v>81575.352021411236</v>
      </c>
      <c r="I27" s="785"/>
      <c r="J27" s="784">
        <v>16.634573656058397</v>
      </c>
      <c r="L27" s="771"/>
    </row>
    <row r="28" spans="1:12" ht="31.5" customHeight="1">
      <c r="A28" s="790" t="s">
        <v>664</v>
      </c>
      <c r="B28" s="789">
        <v>303438.42404282617</v>
      </c>
      <c r="C28" s="789">
        <v>365864.43060273584</v>
      </c>
      <c r="D28" s="789">
        <v>477438.40868539072</v>
      </c>
      <c r="E28" s="788">
        <v>62426.006559909671</v>
      </c>
      <c r="F28" s="787"/>
      <c r="G28" s="785">
        <v>20.572874630768283</v>
      </c>
      <c r="H28" s="786">
        <v>111573.97808265488</v>
      </c>
      <c r="I28" s="785"/>
      <c r="J28" s="784">
        <v>30.495989429430082</v>
      </c>
      <c r="L28" s="771"/>
    </row>
    <row r="29" spans="1:12" ht="31.5" customHeight="1">
      <c r="A29" s="790" t="s">
        <v>663</v>
      </c>
      <c r="B29" s="789">
        <v>1367115.6025136779</v>
      </c>
      <c r="C29" s="789">
        <v>1512043.699055169</v>
      </c>
      <c r="D29" s="789">
        <v>1914855.2089852802</v>
      </c>
      <c r="E29" s="788">
        <v>144928.0965414911</v>
      </c>
      <c r="F29" s="787"/>
      <c r="G29" s="785">
        <v>10.601012546050663</v>
      </c>
      <c r="H29" s="786">
        <v>402811.50993011124</v>
      </c>
      <c r="I29" s="785"/>
      <c r="J29" s="784">
        <v>26.64020293737649</v>
      </c>
      <c r="L29" s="771"/>
    </row>
    <row r="30" spans="1:12" ht="31.5" customHeight="1">
      <c r="A30" s="783" t="s">
        <v>662</v>
      </c>
      <c r="B30" s="782">
        <v>1488379.2897991484</v>
      </c>
      <c r="C30" s="782">
        <v>1862665.2398640709</v>
      </c>
      <c r="D30" s="782">
        <v>2190587.7758690817</v>
      </c>
      <c r="E30" s="781">
        <v>374285.95006492245</v>
      </c>
      <c r="F30" s="779"/>
      <c r="G30" s="779">
        <v>25.147215674804979</v>
      </c>
      <c r="H30" s="780">
        <v>327922.53600501083</v>
      </c>
      <c r="I30" s="779"/>
      <c r="J30" s="778">
        <v>17.605017207973514</v>
      </c>
      <c r="L30" s="771"/>
    </row>
    <row r="31" spans="1:12" ht="31.5" customHeight="1" thickBot="1">
      <c r="A31" s="777" t="s">
        <v>661</v>
      </c>
      <c r="B31" s="776">
        <v>3666627.9121402092</v>
      </c>
      <c r="C31" s="776">
        <v>4337663.0276117483</v>
      </c>
      <c r="D31" s="776">
        <v>5246647.7324906262</v>
      </c>
      <c r="E31" s="775">
        <v>671035.11547153909</v>
      </c>
      <c r="F31" s="773"/>
      <c r="G31" s="773">
        <v>18.301151127163493</v>
      </c>
      <c r="H31" s="774">
        <v>908984.70487887785</v>
      </c>
      <c r="I31" s="773"/>
      <c r="J31" s="772">
        <v>20.955632078671428</v>
      </c>
      <c r="L31" s="771"/>
    </row>
    <row r="32" spans="1:12" ht="26.25" customHeight="1" thickTop="1">
      <c r="A32" s="770" t="s">
        <v>660</v>
      </c>
      <c r="B32" s="769">
        <v>61156.393770045324</v>
      </c>
      <c r="C32" s="763"/>
      <c r="D32" s="763"/>
      <c r="E32" s="763"/>
      <c r="F32" s="765"/>
      <c r="G32" s="764"/>
      <c r="H32" s="763"/>
      <c r="I32" s="762"/>
      <c r="J32" s="762"/>
      <c r="L32" s="771"/>
    </row>
    <row r="33" spans="1:10" ht="26.25" customHeight="1">
      <c r="A33" s="770" t="s">
        <v>659</v>
      </c>
      <c r="B33" s="769">
        <v>6044.3310192379631</v>
      </c>
      <c r="C33" s="763"/>
      <c r="D33" s="763"/>
      <c r="E33" s="763"/>
      <c r="F33" s="765"/>
      <c r="G33" s="764"/>
      <c r="H33" s="763"/>
      <c r="I33" s="762"/>
      <c r="J33" s="762"/>
    </row>
    <row r="34" spans="1:10" ht="26.25" customHeight="1">
      <c r="A34" s="768" t="s">
        <v>658</v>
      </c>
      <c r="B34" s="766"/>
      <c r="C34" s="763"/>
      <c r="D34" s="763"/>
      <c r="E34" s="763"/>
      <c r="F34" s="765"/>
      <c r="G34" s="764"/>
      <c r="H34" s="763"/>
      <c r="I34" s="762"/>
      <c r="J34" s="762"/>
    </row>
    <row r="35" spans="1:10" ht="26.25" customHeight="1">
      <c r="A35" s="767" t="s">
        <v>657</v>
      </c>
      <c r="B35" s="766"/>
      <c r="C35" s="763"/>
      <c r="D35" s="763"/>
      <c r="E35" s="763"/>
      <c r="F35" s="765"/>
      <c r="G35" s="764"/>
      <c r="H35" s="763"/>
      <c r="I35" s="762"/>
      <c r="J35" s="762"/>
    </row>
    <row r="36" spans="1:10" ht="26.25" customHeight="1">
      <c r="A36" s="760" t="s">
        <v>656</v>
      </c>
      <c r="B36" s="761">
        <v>1.0394582917278712</v>
      </c>
      <c r="C36" s="761">
        <v>0.96658063518965776</v>
      </c>
      <c r="D36" s="761">
        <v>1.1264704619799217</v>
      </c>
      <c r="E36" s="757">
        <v>-7.2877656538213431E-2</v>
      </c>
      <c r="F36" s="758"/>
      <c r="G36" s="757">
        <v>-7.0111188797263164</v>
      </c>
      <c r="H36" s="757">
        <v>0.15988982679026398</v>
      </c>
      <c r="I36" s="757"/>
      <c r="J36" s="757">
        <v>16.541799097691541</v>
      </c>
    </row>
    <row r="37" spans="1:10" ht="26.25" customHeight="1">
      <c r="A37" s="760" t="s">
        <v>655</v>
      </c>
      <c r="B37" s="761">
        <v>2.9951093063118823</v>
      </c>
      <c r="C37" s="761">
        <v>2.6734345288367094</v>
      </c>
      <c r="D37" s="761">
        <v>3.1819373101800195</v>
      </c>
      <c r="E37" s="757">
        <v>-0.32167477747517292</v>
      </c>
      <c r="F37" s="758"/>
      <c r="G37" s="757">
        <v>-10.74000126797632</v>
      </c>
      <c r="H37" s="757">
        <v>0.50850278134331006</v>
      </c>
      <c r="I37" s="757"/>
      <c r="J37" s="757">
        <v>19.020581048774542</v>
      </c>
    </row>
    <row r="38" spans="1:10" ht="26.25" customHeight="1">
      <c r="A38" s="760" t="s">
        <v>654</v>
      </c>
      <c r="B38" s="759">
        <v>5.1242273288328875</v>
      </c>
      <c r="C38" s="759">
        <v>4.7760836911655868</v>
      </c>
      <c r="D38" s="759">
        <v>5.5333843178925983</v>
      </c>
      <c r="E38" s="757">
        <v>-0.34814363766730061</v>
      </c>
      <c r="F38" s="758"/>
      <c r="G38" s="757">
        <v>-6.7940708974477735</v>
      </c>
      <c r="H38" s="757">
        <v>0.75730062672701148</v>
      </c>
      <c r="I38" s="757"/>
      <c r="J38" s="757">
        <v>15.856100430731665</v>
      </c>
    </row>
    <row r="39" spans="1:10" ht="17.100000000000001" customHeight="1">
      <c r="A39" s="756"/>
      <c r="B39" s="755"/>
      <c r="C39" s="755"/>
      <c r="D39" s="755"/>
      <c r="E39" s="755"/>
      <c r="F39" s="755"/>
      <c r="G39" s="755"/>
      <c r="H39" s="755"/>
      <c r="I39" s="755"/>
      <c r="J39" s="755"/>
    </row>
  </sheetData>
  <mergeCells count="13">
    <mergeCell ref="B6:B7"/>
    <mergeCell ref="C6:C7"/>
    <mergeCell ref="D6:D7"/>
    <mergeCell ref="A1:J1"/>
    <mergeCell ref="A2:J2"/>
    <mergeCell ref="H4:J4"/>
    <mergeCell ref="A5:A7"/>
    <mergeCell ref="E5:J5"/>
    <mergeCell ref="E6:G6"/>
    <mergeCell ref="H6:J6"/>
    <mergeCell ref="E7:F7"/>
    <mergeCell ref="H7:I7"/>
    <mergeCell ref="A3:J3"/>
  </mergeCells>
  <pageMargins left="0.39370078740157483" right="0.39370078740157483" top="0.39370078740157483" bottom="0.39370078740157483" header="0.31496062992125984" footer="0.31496062992125984"/>
  <pageSetup paperSize="9" scale="66"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7"/>
  <sheetViews>
    <sheetView workbookViewId="0">
      <selection activeCell="L29" sqref="L29"/>
    </sheetView>
  </sheetViews>
  <sheetFormatPr defaultColWidth="11" defaultRowHeight="17.100000000000001" customHeight="1"/>
  <cols>
    <col min="1" max="1" width="53.5703125" style="754" bestFit="1" customWidth="1"/>
    <col min="2" max="2" width="17" style="754" bestFit="1" customWidth="1"/>
    <col min="3" max="3" width="16.5703125" style="754" bestFit="1" customWidth="1"/>
    <col min="4" max="4" width="17" style="754" bestFit="1" customWidth="1"/>
    <col min="5" max="5" width="15.140625" style="754" bestFit="1" customWidth="1"/>
    <col min="6" max="6" width="2.42578125" style="754" bestFit="1" customWidth="1"/>
    <col min="7" max="7" width="12.5703125" style="754" bestFit="1" customWidth="1"/>
    <col min="8" max="8" width="15.140625" style="754" bestFit="1" customWidth="1"/>
    <col min="9" max="9" width="2.140625" style="754" customWidth="1"/>
    <col min="10" max="10" width="9.42578125" style="754" customWidth="1"/>
    <col min="11" max="255" width="11" style="753"/>
    <col min="256" max="256" width="46.7109375" style="753" bestFit="1" customWidth="1"/>
    <col min="257" max="257" width="11.85546875" style="753" customWidth="1"/>
    <col min="258" max="258" width="12.42578125" style="753" customWidth="1"/>
    <col min="259" max="259" width="12.5703125" style="753" customWidth="1"/>
    <col min="260" max="260" width="11.7109375" style="753" customWidth="1"/>
    <col min="261" max="261" width="10.7109375" style="753" customWidth="1"/>
    <col min="262" max="262" width="2.42578125" style="753" bestFit="1" customWidth="1"/>
    <col min="263" max="263" width="8.5703125" style="753" customWidth="1"/>
    <col min="264" max="264" width="12.42578125" style="753" customWidth="1"/>
    <col min="265" max="265" width="2.140625" style="753" customWidth="1"/>
    <col min="266" max="266" width="9.42578125" style="753" customWidth="1"/>
    <col min="267" max="511" width="11" style="753"/>
    <col min="512" max="512" width="46.7109375" style="753" bestFit="1" customWidth="1"/>
    <col min="513" max="513" width="11.85546875" style="753" customWidth="1"/>
    <col min="514" max="514" width="12.42578125" style="753" customWidth="1"/>
    <col min="515" max="515" width="12.5703125" style="753" customWidth="1"/>
    <col min="516" max="516" width="11.7109375" style="753" customWidth="1"/>
    <col min="517" max="517" width="10.7109375" style="753" customWidth="1"/>
    <col min="518" max="518" width="2.42578125" style="753" bestFit="1" customWidth="1"/>
    <col min="519" max="519" width="8.5703125" style="753" customWidth="1"/>
    <col min="520" max="520" width="12.42578125" style="753" customWidth="1"/>
    <col min="521" max="521" width="2.140625" style="753" customWidth="1"/>
    <col min="522" max="522" width="9.42578125" style="753" customWidth="1"/>
    <col min="523" max="767" width="11" style="753"/>
    <col min="768" max="768" width="46.7109375" style="753" bestFit="1" customWidth="1"/>
    <col min="769" max="769" width="11.85546875" style="753" customWidth="1"/>
    <col min="770" max="770" width="12.42578125" style="753" customWidth="1"/>
    <col min="771" max="771" width="12.5703125" style="753" customWidth="1"/>
    <col min="772" max="772" width="11.7109375" style="753" customWidth="1"/>
    <col min="773" max="773" width="10.7109375" style="753" customWidth="1"/>
    <col min="774" max="774" width="2.42578125" style="753" bestFit="1" customWidth="1"/>
    <col min="775" max="775" width="8.5703125" style="753" customWidth="1"/>
    <col min="776" max="776" width="12.42578125" style="753" customWidth="1"/>
    <col min="777" max="777" width="2.140625" style="753" customWidth="1"/>
    <col min="778" max="778" width="9.42578125" style="753" customWidth="1"/>
    <col min="779" max="1023" width="11" style="753"/>
    <col min="1024" max="1024" width="46.7109375" style="753" bestFit="1" customWidth="1"/>
    <col min="1025" max="1025" width="11.85546875" style="753" customWidth="1"/>
    <col min="1026" max="1026" width="12.42578125" style="753" customWidth="1"/>
    <col min="1027" max="1027" width="12.5703125" style="753" customWidth="1"/>
    <col min="1028" max="1028" width="11.7109375" style="753" customWidth="1"/>
    <col min="1029" max="1029" width="10.7109375" style="753" customWidth="1"/>
    <col min="1030" max="1030" width="2.42578125" style="753" bestFit="1" customWidth="1"/>
    <col min="1031" max="1031" width="8.5703125" style="753" customWidth="1"/>
    <col min="1032" max="1032" width="12.42578125" style="753" customWidth="1"/>
    <col min="1033" max="1033" width="2.140625" style="753" customWidth="1"/>
    <col min="1034" max="1034" width="9.42578125" style="753" customWidth="1"/>
    <col min="1035" max="1279" width="11" style="753"/>
    <col min="1280" max="1280" width="46.7109375" style="753" bestFit="1" customWidth="1"/>
    <col min="1281" max="1281" width="11.85546875" style="753" customWidth="1"/>
    <col min="1282" max="1282" width="12.42578125" style="753" customWidth="1"/>
    <col min="1283" max="1283" width="12.5703125" style="753" customWidth="1"/>
    <col min="1284" max="1284" width="11.7109375" style="753" customWidth="1"/>
    <col min="1285" max="1285" width="10.7109375" style="753" customWidth="1"/>
    <col min="1286" max="1286" width="2.42578125" style="753" bestFit="1" customWidth="1"/>
    <col min="1287" max="1287" width="8.5703125" style="753" customWidth="1"/>
    <col min="1288" max="1288" width="12.42578125" style="753" customWidth="1"/>
    <col min="1289" max="1289" width="2.140625" style="753" customWidth="1"/>
    <col min="1290" max="1290" width="9.42578125" style="753" customWidth="1"/>
    <col min="1291" max="1535" width="11" style="753"/>
    <col min="1536" max="1536" width="46.7109375" style="753" bestFit="1" customWidth="1"/>
    <col min="1537" max="1537" width="11.85546875" style="753" customWidth="1"/>
    <col min="1538" max="1538" width="12.42578125" style="753" customWidth="1"/>
    <col min="1539" max="1539" width="12.5703125" style="753" customWidth="1"/>
    <col min="1540" max="1540" width="11.7109375" style="753" customWidth="1"/>
    <col min="1541" max="1541" width="10.7109375" style="753" customWidth="1"/>
    <col min="1542" max="1542" width="2.42578125" style="753" bestFit="1" customWidth="1"/>
    <col min="1543" max="1543" width="8.5703125" style="753" customWidth="1"/>
    <col min="1544" max="1544" width="12.42578125" style="753" customWidth="1"/>
    <col min="1545" max="1545" width="2.140625" style="753" customWidth="1"/>
    <col min="1546" max="1546" width="9.42578125" style="753" customWidth="1"/>
    <col min="1547" max="1791" width="11" style="753"/>
    <col min="1792" max="1792" width="46.7109375" style="753" bestFit="1" customWidth="1"/>
    <col min="1793" max="1793" width="11.85546875" style="753" customWidth="1"/>
    <col min="1794" max="1794" width="12.42578125" style="753" customWidth="1"/>
    <col min="1795" max="1795" width="12.5703125" style="753" customWidth="1"/>
    <col min="1796" max="1796" width="11.7109375" style="753" customWidth="1"/>
    <col min="1797" max="1797" width="10.7109375" style="753" customWidth="1"/>
    <col min="1798" max="1798" width="2.42578125" style="753" bestFit="1" customWidth="1"/>
    <col min="1799" max="1799" width="8.5703125" style="753" customWidth="1"/>
    <col min="1800" max="1800" width="12.42578125" style="753" customWidth="1"/>
    <col min="1801" max="1801" width="2.140625" style="753" customWidth="1"/>
    <col min="1802" max="1802" width="9.42578125" style="753" customWidth="1"/>
    <col min="1803" max="2047" width="11" style="753"/>
    <col min="2048" max="2048" width="46.7109375" style="753" bestFit="1" customWidth="1"/>
    <col min="2049" max="2049" width="11.85546875" style="753" customWidth="1"/>
    <col min="2050" max="2050" width="12.42578125" style="753" customWidth="1"/>
    <col min="2051" max="2051" width="12.5703125" style="753" customWidth="1"/>
    <col min="2052" max="2052" width="11.7109375" style="753" customWidth="1"/>
    <col min="2053" max="2053" width="10.7109375" style="753" customWidth="1"/>
    <col min="2054" max="2054" width="2.42578125" style="753" bestFit="1" customWidth="1"/>
    <col min="2055" max="2055" width="8.5703125" style="753" customWidth="1"/>
    <col min="2056" max="2056" width="12.42578125" style="753" customWidth="1"/>
    <col min="2057" max="2057" width="2.140625" style="753" customWidth="1"/>
    <col min="2058" max="2058" width="9.42578125" style="753" customWidth="1"/>
    <col min="2059" max="2303" width="11" style="753"/>
    <col min="2304" max="2304" width="46.7109375" style="753" bestFit="1" customWidth="1"/>
    <col min="2305" max="2305" width="11.85546875" style="753" customWidth="1"/>
    <col min="2306" max="2306" width="12.42578125" style="753" customWidth="1"/>
    <col min="2307" max="2307" width="12.5703125" style="753" customWidth="1"/>
    <col min="2308" max="2308" width="11.7109375" style="753" customWidth="1"/>
    <col min="2309" max="2309" width="10.7109375" style="753" customWidth="1"/>
    <col min="2310" max="2310" width="2.42578125" style="753" bestFit="1" customWidth="1"/>
    <col min="2311" max="2311" width="8.5703125" style="753" customWidth="1"/>
    <col min="2312" max="2312" width="12.42578125" style="753" customWidth="1"/>
    <col min="2313" max="2313" width="2.140625" style="753" customWidth="1"/>
    <col min="2314" max="2314" width="9.42578125" style="753" customWidth="1"/>
    <col min="2315" max="2559" width="11" style="753"/>
    <col min="2560" max="2560" width="46.7109375" style="753" bestFit="1" customWidth="1"/>
    <col min="2561" max="2561" width="11.85546875" style="753" customWidth="1"/>
    <col min="2562" max="2562" width="12.42578125" style="753" customWidth="1"/>
    <col min="2563" max="2563" width="12.5703125" style="753" customWidth="1"/>
    <col min="2564" max="2564" width="11.7109375" style="753" customWidth="1"/>
    <col min="2565" max="2565" width="10.7109375" style="753" customWidth="1"/>
    <col min="2566" max="2566" width="2.42578125" style="753" bestFit="1" customWidth="1"/>
    <col min="2567" max="2567" width="8.5703125" style="753" customWidth="1"/>
    <col min="2568" max="2568" width="12.42578125" style="753" customWidth="1"/>
    <col min="2569" max="2569" width="2.140625" style="753" customWidth="1"/>
    <col min="2570" max="2570" width="9.42578125" style="753" customWidth="1"/>
    <col min="2571" max="2815" width="11" style="753"/>
    <col min="2816" max="2816" width="46.7109375" style="753" bestFit="1" customWidth="1"/>
    <col min="2817" max="2817" width="11.85546875" style="753" customWidth="1"/>
    <col min="2818" max="2818" width="12.42578125" style="753" customWidth="1"/>
    <col min="2819" max="2819" width="12.5703125" style="753" customWidth="1"/>
    <col min="2820" max="2820" width="11.7109375" style="753" customWidth="1"/>
    <col min="2821" max="2821" width="10.7109375" style="753" customWidth="1"/>
    <col min="2822" max="2822" width="2.42578125" style="753" bestFit="1" customWidth="1"/>
    <col min="2823" max="2823" width="8.5703125" style="753" customWidth="1"/>
    <col min="2824" max="2824" width="12.42578125" style="753" customWidth="1"/>
    <col min="2825" max="2825" width="2.140625" style="753" customWidth="1"/>
    <col min="2826" max="2826" width="9.42578125" style="753" customWidth="1"/>
    <col min="2827" max="3071" width="11" style="753"/>
    <col min="3072" max="3072" width="46.7109375" style="753" bestFit="1" customWidth="1"/>
    <col min="3073" max="3073" width="11.85546875" style="753" customWidth="1"/>
    <col min="3074" max="3074" width="12.42578125" style="753" customWidth="1"/>
    <col min="3075" max="3075" width="12.5703125" style="753" customWidth="1"/>
    <col min="3076" max="3076" width="11.7109375" style="753" customWidth="1"/>
    <col min="3077" max="3077" width="10.7109375" style="753" customWidth="1"/>
    <col min="3078" max="3078" width="2.42578125" style="753" bestFit="1" customWidth="1"/>
    <col min="3079" max="3079" width="8.5703125" style="753" customWidth="1"/>
    <col min="3080" max="3080" width="12.42578125" style="753" customWidth="1"/>
    <col min="3081" max="3081" width="2.140625" style="753" customWidth="1"/>
    <col min="3082" max="3082" width="9.42578125" style="753" customWidth="1"/>
    <col min="3083" max="3327" width="11" style="753"/>
    <col min="3328" max="3328" width="46.7109375" style="753" bestFit="1" customWidth="1"/>
    <col min="3329" max="3329" width="11.85546875" style="753" customWidth="1"/>
    <col min="3330" max="3330" width="12.42578125" style="753" customWidth="1"/>
    <col min="3331" max="3331" width="12.5703125" style="753" customWidth="1"/>
    <col min="3332" max="3332" width="11.7109375" style="753" customWidth="1"/>
    <col min="3333" max="3333" width="10.7109375" style="753" customWidth="1"/>
    <col min="3334" max="3334" width="2.42578125" style="753" bestFit="1" customWidth="1"/>
    <col min="3335" max="3335" width="8.5703125" style="753" customWidth="1"/>
    <col min="3336" max="3336" width="12.42578125" style="753" customWidth="1"/>
    <col min="3337" max="3337" width="2.140625" style="753" customWidth="1"/>
    <col min="3338" max="3338" width="9.42578125" style="753" customWidth="1"/>
    <col min="3339" max="3583" width="11" style="753"/>
    <col min="3584" max="3584" width="46.7109375" style="753" bestFit="1" customWidth="1"/>
    <col min="3585" max="3585" width="11.85546875" style="753" customWidth="1"/>
    <col min="3586" max="3586" width="12.42578125" style="753" customWidth="1"/>
    <col min="3587" max="3587" width="12.5703125" style="753" customWidth="1"/>
    <col min="3588" max="3588" width="11.7109375" style="753" customWidth="1"/>
    <col min="3589" max="3589" width="10.7109375" style="753" customWidth="1"/>
    <col min="3590" max="3590" width="2.42578125" style="753" bestFit="1" customWidth="1"/>
    <col min="3591" max="3591" width="8.5703125" style="753" customWidth="1"/>
    <col min="3592" max="3592" width="12.42578125" style="753" customWidth="1"/>
    <col min="3593" max="3593" width="2.140625" style="753" customWidth="1"/>
    <col min="3594" max="3594" width="9.42578125" style="753" customWidth="1"/>
    <col min="3595" max="3839" width="11" style="753"/>
    <col min="3840" max="3840" width="46.7109375" style="753" bestFit="1" customWidth="1"/>
    <col min="3841" max="3841" width="11.85546875" style="753" customWidth="1"/>
    <col min="3842" max="3842" width="12.42578125" style="753" customWidth="1"/>
    <col min="3843" max="3843" width="12.5703125" style="753" customWidth="1"/>
    <col min="3844" max="3844" width="11.7109375" style="753" customWidth="1"/>
    <col min="3845" max="3845" width="10.7109375" style="753" customWidth="1"/>
    <col min="3846" max="3846" width="2.42578125" style="753" bestFit="1" customWidth="1"/>
    <col min="3847" max="3847" width="8.5703125" style="753" customWidth="1"/>
    <col min="3848" max="3848" width="12.42578125" style="753" customWidth="1"/>
    <col min="3849" max="3849" width="2.140625" style="753" customWidth="1"/>
    <col min="3850" max="3850" width="9.42578125" style="753" customWidth="1"/>
    <col min="3851" max="4095" width="11" style="753"/>
    <col min="4096" max="4096" width="46.7109375" style="753" bestFit="1" customWidth="1"/>
    <col min="4097" max="4097" width="11.85546875" style="753" customWidth="1"/>
    <col min="4098" max="4098" width="12.42578125" style="753" customWidth="1"/>
    <col min="4099" max="4099" width="12.5703125" style="753" customWidth="1"/>
    <col min="4100" max="4100" width="11.7109375" style="753" customWidth="1"/>
    <col min="4101" max="4101" width="10.7109375" style="753" customWidth="1"/>
    <col min="4102" max="4102" width="2.42578125" style="753" bestFit="1" customWidth="1"/>
    <col min="4103" max="4103" width="8.5703125" style="753" customWidth="1"/>
    <col min="4104" max="4104" width="12.42578125" style="753" customWidth="1"/>
    <col min="4105" max="4105" width="2.140625" style="753" customWidth="1"/>
    <col min="4106" max="4106" width="9.42578125" style="753" customWidth="1"/>
    <col min="4107" max="4351" width="11" style="753"/>
    <col min="4352" max="4352" width="46.7109375" style="753" bestFit="1" customWidth="1"/>
    <col min="4353" max="4353" width="11.85546875" style="753" customWidth="1"/>
    <col min="4354" max="4354" width="12.42578125" style="753" customWidth="1"/>
    <col min="4355" max="4355" width="12.5703125" style="753" customWidth="1"/>
    <col min="4356" max="4356" width="11.7109375" style="753" customWidth="1"/>
    <col min="4357" max="4357" width="10.7109375" style="753" customWidth="1"/>
    <col min="4358" max="4358" width="2.42578125" style="753" bestFit="1" customWidth="1"/>
    <col min="4359" max="4359" width="8.5703125" style="753" customWidth="1"/>
    <col min="4360" max="4360" width="12.42578125" style="753" customWidth="1"/>
    <col min="4361" max="4361" width="2.140625" style="753" customWidth="1"/>
    <col min="4362" max="4362" width="9.42578125" style="753" customWidth="1"/>
    <col min="4363" max="4607" width="11" style="753"/>
    <col min="4608" max="4608" width="46.7109375" style="753" bestFit="1" customWidth="1"/>
    <col min="4609" max="4609" width="11.85546875" style="753" customWidth="1"/>
    <col min="4610" max="4610" width="12.42578125" style="753" customWidth="1"/>
    <col min="4611" max="4611" width="12.5703125" style="753" customWidth="1"/>
    <col min="4612" max="4612" width="11.7109375" style="753" customWidth="1"/>
    <col min="4613" max="4613" width="10.7109375" style="753" customWidth="1"/>
    <col min="4614" max="4614" width="2.42578125" style="753" bestFit="1" customWidth="1"/>
    <col min="4615" max="4615" width="8.5703125" style="753" customWidth="1"/>
    <col min="4616" max="4616" width="12.42578125" style="753" customWidth="1"/>
    <col min="4617" max="4617" width="2.140625" style="753" customWidth="1"/>
    <col min="4618" max="4618" width="9.42578125" style="753" customWidth="1"/>
    <col min="4619" max="4863" width="11" style="753"/>
    <col min="4864" max="4864" width="46.7109375" style="753" bestFit="1" customWidth="1"/>
    <col min="4865" max="4865" width="11.85546875" style="753" customWidth="1"/>
    <col min="4866" max="4866" width="12.42578125" style="753" customWidth="1"/>
    <col min="4867" max="4867" width="12.5703125" style="753" customWidth="1"/>
    <col min="4868" max="4868" width="11.7109375" style="753" customWidth="1"/>
    <col min="4869" max="4869" width="10.7109375" style="753" customWidth="1"/>
    <col min="4870" max="4870" width="2.42578125" style="753" bestFit="1" customWidth="1"/>
    <col min="4871" max="4871" width="8.5703125" style="753" customWidth="1"/>
    <col min="4872" max="4872" width="12.42578125" style="753" customWidth="1"/>
    <col min="4873" max="4873" width="2.140625" style="753" customWidth="1"/>
    <col min="4874" max="4874" width="9.42578125" style="753" customWidth="1"/>
    <col min="4875" max="5119" width="11" style="753"/>
    <col min="5120" max="5120" width="46.7109375" style="753" bestFit="1" customWidth="1"/>
    <col min="5121" max="5121" width="11.85546875" style="753" customWidth="1"/>
    <col min="5122" max="5122" width="12.42578125" style="753" customWidth="1"/>
    <col min="5123" max="5123" width="12.5703125" style="753" customWidth="1"/>
    <col min="5124" max="5124" width="11.7109375" style="753" customWidth="1"/>
    <col min="5125" max="5125" width="10.7109375" style="753" customWidth="1"/>
    <col min="5126" max="5126" width="2.42578125" style="753" bestFit="1" customWidth="1"/>
    <col min="5127" max="5127" width="8.5703125" style="753" customWidth="1"/>
    <col min="5128" max="5128" width="12.42578125" style="753" customWidth="1"/>
    <col min="5129" max="5129" width="2.140625" style="753" customWidth="1"/>
    <col min="5130" max="5130" width="9.42578125" style="753" customWidth="1"/>
    <col min="5131" max="5375" width="11" style="753"/>
    <col min="5376" max="5376" width="46.7109375" style="753" bestFit="1" customWidth="1"/>
    <col min="5377" max="5377" width="11.85546875" style="753" customWidth="1"/>
    <col min="5378" max="5378" width="12.42578125" style="753" customWidth="1"/>
    <col min="5379" max="5379" width="12.5703125" style="753" customWidth="1"/>
    <col min="5380" max="5380" width="11.7109375" style="753" customWidth="1"/>
    <col min="5381" max="5381" width="10.7109375" style="753" customWidth="1"/>
    <col min="5382" max="5382" width="2.42578125" style="753" bestFit="1" customWidth="1"/>
    <col min="5383" max="5383" width="8.5703125" style="753" customWidth="1"/>
    <col min="5384" max="5384" width="12.42578125" style="753" customWidth="1"/>
    <col min="5385" max="5385" width="2.140625" style="753" customWidth="1"/>
    <col min="5386" max="5386" width="9.42578125" style="753" customWidth="1"/>
    <col min="5387" max="5631" width="11" style="753"/>
    <col min="5632" max="5632" width="46.7109375" style="753" bestFit="1" customWidth="1"/>
    <col min="5633" max="5633" width="11.85546875" style="753" customWidth="1"/>
    <col min="5634" max="5634" width="12.42578125" style="753" customWidth="1"/>
    <col min="5635" max="5635" width="12.5703125" style="753" customWidth="1"/>
    <col min="5636" max="5636" width="11.7109375" style="753" customWidth="1"/>
    <col min="5637" max="5637" width="10.7109375" style="753" customWidth="1"/>
    <col min="5638" max="5638" width="2.42578125" style="753" bestFit="1" customWidth="1"/>
    <col min="5639" max="5639" width="8.5703125" style="753" customWidth="1"/>
    <col min="5640" max="5640" width="12.42578125" style="753" customWidth="1"/>
    <col min="5641" max="5641" width="2.140625" style="753" customWidth="1"/>
    <col min="5642" max="5642" width="9.42578125" style="753" customWidth="1"/>
    <col min="5643" max="5887" width="11" style="753"/>
    <col min="5888" max="5888" width="46.7109375" style="753" bestFit="1" customWidth="1"/>
    <col min="5889" max="5889" width="11.85546875" style="753" customWidth="1"/>
    <col min="5890" max="5890" width="12.42578125" style="753" customWidth="1"/>
    <col min="5891" max="5891" width="12.5703125" style="753" customWidth="1"/>
    <col min="5892" max="5892" width="11.7109375" style="753" customWidth="1"/>
    <col min="5893" max="5893" width="10.7109375" style="753" customWidth="1"/>
    <col min="5894" max="5894" width="2.42578125" style="753" bestFit="1" customWidth="1"/>
    <col min="5895" max="5895" width="8.5703125" style="753" customWidth="1"/>
    <col min="5896" max="5896" width="12.42578125" style="753" customWidth="1"/>
    <col min="5897" max="5897" width="2.140625" style="753" customWidth="1"/>
    <col min="5898" max="5898" width="9.42578125" style="753" customWidth="1"/>
    <col min="5899" max="6143" width="11" style="753"/>
    <col min="6144" max="6144" width="46.7109375" style="753" bestFit="1" customWidth="1"/>
    <col min="6145" max="6145" width="11.85546875" style="753" customWidth="1"/>
    <col min="6146" max="6146" width="12.42578125" style="753" customWidth="1"/>
    <col min="6147" max="6147" width="12.5703125" style="753" customWidth="1"/>
    <col min="6148" max="6148" width="11.7109375" style="753" customWidth="1"/>
    <col min="6149" max="6149" width="10.7109375" style="753" customWidth="1"/>
    <col min="6150" max="6150" width="2.42578125" style="753" bestFit="1" customWidth="1"/>
    <col min="6151" max="6151" width="8.5703125" style="753" customWidth="1"/>
    <col min="6152" max="6152" width="12.42578125" style="753" customWidth="1"/>
    <col min="6153" max="6153" width="2.140625" style="753" customWidth="1"/>
    <col min="6154" max="6154" width="9.42578125" style="753" customWidth="1"/>
    <col min="6155" max="6399" width="11" style="753"/>
    <col min="6400" max="6400" width="46.7109375" style="753" bestFit="1" customWidth="1"/>
    <col min="6401" max="6401" width="11.85546875" style="753" customWidth="1"/>
    <col min="6402" max="6402" width="12.42578125" style="753" customWidth="1"/>
    <col min="6403" max="6403" width="12.5703125" style="753" customWidth="1"/>
    <col min="6404" max="6404" width="11.7109375" style="753" customWidth="1"/>
    <col min="6405" max="6405" width="10.7109375" style="753" customWidth="1"/>
    <col min="6406" max="6406" width="2.42578125" style="753" bestFit="1" customWidth="1"/>
    <col min="6407" max="6407" width="8.5703125" style="753" customWidth="1"/>
    <col min="6408" max="6408" width="12.42578125" style="753" customWidth="1"/>
    <col min="6409" max="6409" width="2.140625" style="753" customWidth="1"/>
    <col min="6410" max="6410" width="9.42578125" style="753" customWidth="1"/>
    <col min="6411" max="6655" width="11" style="753"/>
    <col min="6656" max="6656" width="46.7109375" style="753" bestFit="1" customWidth="1"/>
    <col min="6657" max="6657" width="11.85546875" style="753" customWidth="1"/>
    <col min="6658" max="6658" width="12.42578125" style="753" customWidth="1"/>
    <col min="6659" max="6659" width="12.5703125" style="753" customWidth="1"/>
    <col min="6660" max="6660" width="11.7109375" style="753" customWidth="1"/>
    <col min="6661" max="6661" width="10.7109375" style="753" customWidth="1"/>
    <col min="6662" max="6662" width="2.42578125" style="753" bestFit="1" customWidth="1"/>
    <col min="6663" max="6663" width="8.5703125" style="753" customWidth="1"/>
    <col min="6664" max="6664" width="12.42578125" style="753" customWidth="1"/>
    <col min="6665" max="6665" width="2.140625" style="753" customWidth="1"/>
    <col min="6666" max="6666" width="9.42578125" style="753" customWidth="1"/>
    <col min="6667" max="6911" width="11" style="753"/>
    <col min="6912" max="6912" width="46.7109375" style="753" bestFit="1" customWidth="1"/>
    <col min="6913" max="6913" width="11.85546875" style="753" customWidth="1"/>
    <col min="6914" max="6914" width="12.42578125" style="753" customWidth="1"/>
    <col min="6915" max="6915" width="12.5703125" style="753" customWidth="1"/>
    <col min="6916" max="6916" width="11.7109375" style="753" customWidth="1"/>
    <col min="6917" max="6917" width="10.7109375" style="753" customWidth="1"/>
    <col min="6918" max="6918" width="2.42578125" style="753" bestFit="1" customWidth="1"/>
    <col min="6919" max="6919" width="8.5703125" style="753" customWidth="1"/>
    <col min="6920" max="6920" width="12.42578125" style="753" customWidth="1"/>
    <col min="6921" max="6921" width="2.140625" style="753" customWidth="1"/>
    <col min="6922" max="6922" width="9.42578125" style="753" customWidth="1"/>
    <col min="6923" max="7167" width="11" style="753"/>
    <col min="7168" max="7168" width="46.7109375" style="753" bestFit="1" customWidth="1"/>
    <col min="7169" max="7169" width="11.85546875" style="753" customWidth="1"/>
    <col min="7170" max="7170" width="12.42578125" style="753" customWidth="1"/>
    <col min="7171" max="7171" width="12.5703125" style="753" customWidth="1"/>
    <col min="7172" max="7172" width="11.7109375" style="753" customWidth="1"/>
    <col min="7173" max="7173" width="10.7109375" style="753" customWidth="1"/>
    <col min="7174" max="7174" width="2.42578125" style="753" bestFit="1" customWidth="1"/>
    <col min="7175" max="7175" width="8.5703125" style="753" customWidth="1"/>
    <col min="7176" max="7176" width="12.42578125" style="753" customWidth="1"/>
    <col min="7177" max="7177" width="2.140625" style="753" customWidth="1"/>
    <col min="7178" max="7178" width="9.42578125" style="753" customWidth="1"/>
    <col min="7179" max="7423" width="11" style="753"/>
    <col min="7424" max="7424" width="46.7109375" style="753" bestFit="1" customWidth="1"/>
    <col min="7425" max="7425" width="11.85546875" style="753" customWidth="1"/>
    <col min="7426" max="7426" width="12.42578125" style="753" customWidth="1"/>
    <col min="7427" max="7427" width="12.5703125" style="753" customWidth="1"/>
    <col min="7428" max="7428" width="11.7109375" style="753" customWidth="1"/>
    <col min="7429" max="7429" width="10.7109375" style="753" customWidth="1"/>
    <col min="7430" max="7430" width="2.42578125" style="753" bestFit="1" customWidth="1"/>
    <col min="7431" max="7431" width="8.5703125" style="753" customWidth="1"/>
    <col min="7432" max="7432" width="12.42578125" style="753" customWidth="1"/>
    <col min="7433" max="7433" width="2.140625" style="753" customWidth="1"/>
    <col min="7434" max="7434" width="9.42578125" style="753" customWidth="1"/>
    <col min="7435" max="7679" width="11" style="753"/>
    <col min="7680" max="7680" width="46.7109375" style="753" bestFit="1" customWidth="1"/>
    <col min="7681" max="7681" width="11.85546875" style="753" customWidth="1"/>
    <col min="7682" max="7682" width="12.42578125" style="753" customWidth="1"/>
    <col min="7683" max="7683" width="12.5703125" style="753" customWidth="1"/>
    <col min="7684" max="7684" width="11.7109375" style="753" customWidth="1"/>
    <col min="7685" max="7685" width="10.7109375" style="753" customWidth="1"/>
    <col min="7686" max="7686" width="2.42578125" style="753" bestFit="1" customWidth="1"/>
    <col min="7687" max="7687" width="8.5703125" style="753" customWidth="1"/>
    <col min="7688" max="7688" width="12.42578125" style="753" customWidth="1"/>
    <col min="7689" max="7689" width="2.140625" style="753" customWidth="1"/>
    <col min="7690" max="7690" width="9.42578125" style="753" customWidth="1"/>
    <col min="7691" max="7935" width="11" style="753"/>
    <col min="7936" max="7936" width="46.7109375" style="753" bestFit="1" customWidth="1"/>
    <col min="7937" max="7937" width="11.85546875" style="753" customWidth="1"/>
    <col min="7938" max="7938" width="12.42578125" style="753" customWidth="1"/>
    <col min="7939" max="7939" width="12.5703125" style="753" customWidth="1"/>
    <col min="7940" max="7940" width="11.7109375" style="753" customWidth="1"/>
    <col min="7941" max="7941" width="10.7109375" style="753" customWidth="1"/>
    <col min="7942" max="7942" width="2.42578125" style="753" bestFit="1" customWidth="1"/>
    <col min="7943" max="7943" width="8.5703125" style="753" customWidth="1"/>
    <col min="7944" max="7944" width="12.42578125" style="753" customWidth="1"/>
    <col min="7945" max="7945" width="2.140625" style="753" customWidth="1"/>
    <col min="7946" max="7946" width="9.42578125" style="753" customWidth="1"/>
    <col min="7947" max="8191" width="11" style="753"/>
    <col min="8192" max="8192" width="46.7109375" style="753" bestFit="1" customWidth="1"/>
    <col min="8193" max="8193" width="11.85546875" style="753" customWidth="1"/>
    <col min="8194" max="8194" width="12.42578125" style="753" customWidth="1"/>
    <col min="8195" max="8195" width="12.5703125" style="753" customWidth="1"/>
    <col min="8196" max="8196" width="11.7109375" style="753" customWidth="1"/>
    <col min="8197" max="8197" width="10.7109375" style="753" customWidth="1"/>
    <col min="8198" max="8198" width="2.42578125" style="753" bestFit="1" customWidth="1"/>
    <col min="8199" max="8199" width="8.5703125" style="753" customWidth="1"/>
    <col min="8200" max="8200" width="12.42578125" style="753" customWidth="1"/>
    <col min="8201" max="8201" width="2.140625" style="753" customWidth="1"/>
    <col min="8202" max="8202" width="9.42578125" style="753" customWidth="1"/>
    <col min="8203" max="8447" width="11" style="753"/>
    <col min="8448" max="8448" width="46.7109375" style="753" bestFit="1" customWidth="1"/>
    <col min="8449" max="8449" width="11.85546875" style="753" customWidth="1"/>
    <col min="8450" max="8450" width="12.42578125" style="753" customWidth="1"/>
    <col min="8451" max="8451" width="12.5703125" style="753" customWidth="1"/>
    <col min="8452" max="8452" width="11.7109375" style="753" customWidth="1"/>
    <col min="8453" max="8453" width="10.7109375" style="753" customWidth="1"/>
    <col min="8454" max="8454" width="2.42578125" style="753" bestFit="1" customWidth="1"/>
    <col min="8455" max="8455" width="8.5703125" style="753" customWidth="1"/>
    <col min="8456" max="8456" width="12.42578125" style="753" customWidth="1"/>
    <col min="8457" max="8457" width="2.140625" style="753" customWidth="1"/>
    <col min="8458" max="8458" width="9.42578125" style="753" customWidth="1"/>
    <col min="8459" max="8703" width="11" style="753"/>
    <col min="8704" max="8704" width="46.7109375" style="753" bestFit="1" customWidth="1"/>
    <col min="8705" max="8705" width="11.85546875" style="753" customWidth="1"/>
    <col min="8706" max="8706" width="12.42578125" style="753" customWidth="1"/>
    <col min="8707" max="8707" width="12.5703125" style="753" customWidth="1"/>
    <col min="8708" max="8708" width="11.7109375" style="753" customWidth="1"/>
    <col min="8709" max="8709" width="10.7109375" style="753" customWidth="1"/>
    <col min="8710" max="8710" width="2.42578125" style="753" bestFit="1" customWidth="1"/>
    <col min="8711" max="8711" width="8.5703125" style="753" customWidth="1"/>
    <col min="8712" max="8712" width="12.42578125" style="753" customWidth="1"/>
    <col min="8713" max="8713" width="2.140625" style="753" customWidth="1"/>
    <col min="8714" max="8714" width="9.42578125" style="753" customWidth="1"/>
    <col min="8715" max="8959" width="11" style="753"/>
    <col min="8960" max="8960" width="46.7109375" style="753" bestFit="1" customWidth="1"/>
    <col min="8961" max="8961" width="11.85546875" style="753" customWidth="1"/>
    <col min="8962" max="8962" width="12.42578125" style="753" customWidth="1"/>
    <col min="8963" max="8963" width="12.5703125" style="753" customWidth="1"/>
    <col min="8964" max="8964" width="11.7109375" style="753" customWidth="1"/>
    <col min="8965" max="8965" width="10.7109375" style="753" customWidth="1"/>
    <col min="8966" max="8966" width="2.42578125" style="753" bestFit="1" customWidth="1"/>
    <col min="8967" max="8967" width="8.5703125" style="753" customWidth="1"/>
    <col min="8968" max="8968" width="12.42578125" style="753" customWidth="1"/>
    <col min="8969" max="8969" width="2.140625" style="753" customWidth="1"/>
    <col min="8970" max="8970" width="9.42578125" style="753" customWidth="1"/>
    <col min="8971" max="9215" width="11" style="753"/>
    <col min="9216" max="9216" width="46.7109375" style="753" bestFit="1" customWidth="1"/>
    <col min="9217" max="9217" width="11.85546875" style="753" customWidth="1"/>
    <col min="9218" max="9218" width="12.42578125" style="753" customWidth="1"/>
    <col min="9219" max="9219" width="12.5703125" style="753" customWidth="1"/>
    <col min="9220" max="9220" width="11.7109375" style="753" customWidth="1"/>
    <col min="9221" max="9221" width="10.7109375" style="753" customWidth="1"/>
    <col min="9222" max="9222" width="2.42578125" style="753" bestFit="1" customWidth="1"/>
    <col min="9223" max="9223" width="8.5703125" style="753" customWidth="1"/>
    <col min="9224" max="9224" width="12.42578125" style="753" customWidth="1"/>
    <col min="9225" max="9225" width="2.140625" style="753" customWidth="1"/>
    <col min="9226" max="9226" width="9.42578125" style="753" customWidth="1"/>
    <col min="9227" max="9471" width="11" style="753"/>
    <col min="9472" max="9472" width="46.7109375" style="753" bestFit="1" customWidth="1"/>
    <col min="9473" max="9473" width="11.85546875" style="753" customWidth="1"/>
    <col min="9474" max="9474" width="12.42578125" style="753" customWidth="1"/>
    <col min="9475" max="9475" width="12.5703125" style="753" customWidth="1"/>
    <col min="9476" max="9476" width="11.7109375" style="753" customWidth="1"/>
    <col min="9477" max="9477" width="10.7109375" style="753" customWidth="1"/>
    <col min="9478" max="9478" width="2.42578125" style="753" bestFit="1" customWidth="1"/>
    <col min="9479" max="9479" width="8.5703125" style="753" customWidth="1"/>
    <col min="9480" max="9480" width="12.42578125" style="753" customWidth="1"/>
    <col min="9481" max="9481" width="2.140625" style="753" customWidth="1"/>
    <col min="9482" max="9482" width="9.42578125" style="753" customWidth="1"/>
    <col min="9483" max="9727" width="11" style="753"/>
    <col min="9728" max="9728" width="46.7109375" style="753" bestFit="1" customWidth="1"/>
    <col min="9729" max="9729" width="11.85546875" style="753" customWidth="1"/>
    <col min="9730" max="9730" width="12.42578125" style="753" customWidth="1"/>
    <col min="9731" max="9731" width="12.5703125" style="753" customWidth="1"/>
    <col min="9732" max="9732" width="11.7109375" style="753" customWidth="1"/>
    <col min="9733" max="9733" width="10.7109375" style="753" customWidth="1"/>
    <col min="9734" max="9734" width="2.42578125" style="753" bestFit="1" customWidth="1"/>
    <col min="9735" max="9735" width="8.5703125" style="753" customWidth="1"/>
    <col min="9736" max="9736" width="12.42578125" style="753" customWidth="1"/>
    <col min="9737" max="9737" width="2.140625" style="753" customWidth="1"/>
    <col min="9738" max="9738" width="9.42578125" style="753" customWidth="1"/>
    <col min="9739" max="9983" width="11" style="753"/>
    <col min="9984" max="9984" width="46.7109375" style="753" bestFit="1" customWidth="1"/>
    <col min="9985" max="9985" width="11.85546875" style="753" customWidth="1"/>
    <col min="9986" max="9986" width="12.42578125" style="753" customWidth="1"/>
    <col min="9987" max="9987" width="12.5703125" style="753" customWidth="1"/>
    <col min="9988" max="9988" width="11.7109375" style="753" customWidth="1"/>
    <col min="9989" max="9989" width="10.7109375" style="753" customWidth="1"/>
    <col min="9990" max="9990" width="2.42578125" style="753" bestFit="1" customWidth="1"/>
    <col min="9991" max="9991" width="8.5703125" style="753" customWidth="1"/>
    <col min="9992" max="9992" width="12.42578125" style="753" customWidth="1"/>
    <col min="9993" max="9993" width="2.140625" style="753" customWidth="1"/>
    <col min="9994" max="9994" width="9.42578125" style="753" customWidth="1"/>
    <col min="9995" max="10239" width="11" style="753"/>
    <col min="10240" max="10240" width="46.7109375" style="753" bestFit="1" customWidth="1"/>
    <col min="10241" max="10241" width="11.85546875" style="753" customWidth="1"/>
    <col min="10242" max="10242" width="12.42578125" style="753" customWidth="1"/>
    <col min="10243" max="10243" width="12.5703125" style="753" customWidth="1"/>
    <col min="10244" max="10244" width="11.7109375" style="753" customWidth="1"/>
    <col min="10245" max="10245" width="10.7109375" style="753" customWidth="1"/>
    <col min="10246" max="10246" width="2.42578125" style="753" bestFit="1" customWidth="1"/>
    <col min="10247" max="10247" width="8.5703125" style="753" customWidth="1"/>
    <col min="10248" max="10248" width="12.42578125" style="753" customWidth="1"/>
    <col min="10249" max="10249" width="2.140625" style="753" customWidth="1"/>
    <col min="10250" max="10250" width="9.42578125" style="753" customWidth="1"/>
    <col min="10251" max="10495" width="11" style="753"/>
    <col min="10496" max="10496" width="46.7109375" style="753" bestFit="1" customWidth="1"/>
    <col min="10497" max="10497" width="11.85546875" style="753" customWidth="1"/>
    <col min="10498" max="10498" width="12.42578125" style="753" customWidth="1"/>
    <col min="10499" max="10499" width="12.5703125" style="753" customWidth="1"/>
    <col min="10500" max="10500" width="11.7109375" style="753" customWidth="1"/>
    <col min="10501" max="10501" width="10.7109375" style="753" customWidth="1"/>
    <col min="10502" max="10502" width="2.42578125" style="753" bestFit="1" customWidth="1"/>
    <col min="10503" max="10503" width="8.5703125" style="753" customWidth="1"/>
    <col min="10504" max="10504" width="12.42578125" style="753" customWidth="1"/>
    <col min="10505" max="10505" width="2.140625" style="753" customWidth="1"/>
    <col min="10506" max="10506" width="9.42578125" style="753" customWidth="1"/>
    <col min="10507" max="10751" width="11" style="753"/>
    <col min="10752" max="10752" width="46.7109375" style="753" bestFit="1" customWidth="1"/>
    <col min="10753" max="10753" width="11.85546875" style="753" customWidth="1"/>
    <col min="10754" max="10754" width="12.42578125" style="753" customWidth="1"/>
    <col min="10755" max="10755" width="12.5703125" style="753" customWidth="1"/>
    <col min="10756" max="10756" width="11.7109375" style="753" customWidth="1"/>
    <col min="10757" max="10757" width="10.7109375" style="753" customWidth="1"/>
    <col min="10758" max="10758" width="2.42578125" style="753" bestFit="1" customWidth="1"/>
    <col min="10759" max="10759" width="8.5703125" style="753" customWidth="1"/>
    <col min="10760" max="10760" width="12.42578125" style="753" customWidth="1"/>
    <col min="10761" max="10761" width="2.140625" style="753" customWidth="1"/>
    <col min="10762" max="10762" width="9.42578125" style="753" customWidth="1"/>
    <col min="10763" max="11007" width="11" style="753"/>
    <col min="11008" max="11008" width="46.7109375" style="753" bestFit="1" customWidth="1"/>
    <col min="11009" max="11009" width="11.85546875" style="753" customWidth="1"/>
    <col min="11010" max="11010" width="12.42578125" style="753" customWidth="1"/>
    <col min="11011" max="11011" width="12.5703125" style="753" customWidth="1"/>
    <col min="11012" max="11012" width="11.7109375" style="753" customWidth="1"/>
    <col min="11013" max="11013" width="10.7109375" style="753" customWidth="1"/>
    <col min="11014" max="11014" width="2.42578125" style="753" bestFit="1" customWidth="1"/>
    <col min="11015" max="11015" width="8.5703125" style="753" customWidth="1"/>
    <col min="11016" max="11016" width="12.42578125" style="753" customWidth="1"/>
    <col min="11017" max="11017" width="2.140625" style="753" customWidth="1"/>
    <col min="11018" max="11018" width="9.42578125" style="753" customWidth="1"/>
    <col min="11019" max="11263" width="11" style="753"/>
    <col min="11264" max="11264" width="46.7109375" style="753" bestFit="1" customWidth="1"/>
    <col min="11265" max="11265" width="11.85546875" style="753" customWidth="1"/>
    <col min="11266" max="11266" width="12.42578125" style="753" customWidth="1"/>
    <col min="11267" max="11267" width="12.5703125" style="753" customWidth="1"/>
    <col min="11268" max="11268" width="11.7109375" style="753" customWidth="1"/>
    <col min="11269" max="11269" width="10.7109375" style="753" customWidth="1"/>
    <col min="11270" max="11270" width="2.42578125" style="753" bestFit="1" customWidth="1"/>
    <col min="11271" max="11271" width="8.5703125" style="753" customWidth="1"/>
    <col min="11272" max="11272" width="12.42578125" style="753" customWidth="1"/>
    <col min="11273" max="11273" width="2.140625" style="753" customWidth="1"/>
    <col min="11274" max="11274" width="9.42578125" style="753" customWidth="1"/>
    <col min="11275" max="11519" width="11" style="753"/>
    <col min="11520" max="11520" width="46.7109375" style="753" bestFit="1" customWidth="1"/>
    <col min="11521" max="11521" width="11.85546875" style="753" customWidth="1"/>
    <col min="11522" max="11522" width="12.42578125" style="753" customWidth="1"/>
    <col min="11523" max="11523" width="12.5703125" style="753" customWidth="1"/>
    <col min="11524" max="11524" width="11.7109375" style="753" customWidth="1"/>
    <col min="11525" max="11525" width="10.7109375" style="753" customWidth="1"/>
    <col min="11526" max="11526" width="2.42578125" style="753" bestFit="1" customWidth="1"/>
    <col min="11527" max="11527" width="8.5703125" style="753" customWidth="1"/>
    <col min="11528" max="11528" width="12.42578125" style="753" customWidth="1"/>
    <col min="11529" max="11529" width="2.140625" style="753" customWidth="1"/>
    <col min="11530" max="11530" width="9.42578125" style="753" customWidth="1"/>
    <col min="11531" max="11775" width="11" style="753"/>
    <col min="11776" max="11776" width="46.7109375" style="753" bestFit="1" customWidth="1"/>
    <col min="11777" max="11777" width="11.85546875" style="753" customWidth="1"/>
    <col min="11778" max="11778" width="12.42578125" style="753" customWidth="1"/>
    <col min="11779" max="11779" width="12.5703125" style="753" customWidth="1"/>
    <col min="11780" max="11780" width="11.7109375" style="753" customWidth="1"/>
    <col min="11781" max="11781" width="10.7109375" style="753" customWidth="1"/>
    <col min="11782" max="11782" width="2.42578125" style="753" bestFit="1" customWidth="1"/>
    <col min="11783" max="11783" width="8.5703125" style="753" customWidth="1"/>
    <col min="11784" max="11784" width="12.42578125" style="753" customWidth="1"/>
    <col min="11785" max="11785" width="2.140625" style="753" customWidth="1"/>
    <col min="11786" max="11786" width="9.42578125" style="753" customWidth="1"/>
    <col min="11787" max="12031" width="11" style="753"/>
    <col min="12032" max="12032" width="46.7109375" style="753" bestFit="1" customWidth="1"/>
    <col min="12033" max="12033" width="11.85546875" style="753" customWidth="1"/>
    <col min="12034" max="12034" width="12.42578125" style="753" customWidth="1"/>
    <col min="12035" max="12035" width="12.5703125" style="753" customWidth="1"/>
    <col min="12036" max="12036" width="11.7109375" style="753" customWidth="1"/>
    <col min="12037" max="12037" width="10.7109375" style="753" customWidth="1"/>
    <col min="12038" max="12038" width="2.42578125" style="753" bestFit="1" customWidth="1"/>
    <col min="12039" max="12039" width="8.5703125" style="753" customWidth="1"/>
    <col min="12040" max="12040" width="12.42578125" style="753" customWidth="1"/>
    <col min="12041" max="12041" width="2.140625" style="753" customWidth="1"/>
    <col min="12042" max="12042" width="9.42578125" style="753" customWidth="1"/>
    <col min="12043" max="12287" width="11" style="753"/>
    <col min="12288" max="12288" width="46.7109375" style="753" bestFit="1" customWidth="1"/>
    <col min="12289" max="12289" width="11.85546875" style="753" customWidth="1"/>
    <col min="12290" max="12290" width="12.42578125" style="753" customWidth="1"/>
    <col min="12291" max="12291" width="12.5703125" style="753" customWidth="1"/>
    <col min="12292" max="12292" width="11.7109375" style="753" customWidth="1"/>
    <col min="12293" max="12293" width="10.7109375" style="753" customWidth="1"/>
    <col min="12294" max="12294" width="2.42578125" style="753" bestFit="1" customWidth="1"/>
    <col min="12295" max="12295" width="8.5703125" style="753" customWidth="1"/>
    <col min="12296" max="12296" width="12.42578125" style="753" customWidth="1"/>
    <col min="12297" max="12297" width="2.140625" style="753" customWidth="1"/>
    <col min="12298" max="12298" width="9.42578125" style="753" customWidth="1"/>
    <col min="12299" max="12543" width="11" style="753"/>
    <col min="12544" max="12544" width="46.7109375" style="753" bestFit="1" customWidth="1"/>
    <col min="12545" max="12545" width="11.85546875" style="753" customWidth="1"/>
    <col min="12546" max="12546" width="12.42578125" style="753" customWidth="1"/>
    <col min="12547" max="12547" width="12.5703125" style="753" customWidth="1"/>
    <col min="12548" max="12548" width="11.7109375" style="753" customWidth="1"/>
    <col min="12549" max="12549" width="10.7109375" style="753" customWidth="1"/>
    <col min="12550" max="12550" width="2.42578125" style="753" bestFit="1" customWidth="1"/>
    <col min="12551" max="12551" width="8.5703125" style="753" customWidth="1"/>
    <col min="12552" max="12552" width="12.42578125" style="753" customWidth="1"/>
    <col min="12553" max="12553" width="2.140625" style="753" customWidth="1"/>
    <col min="12554" max="12554" width="9.42578125" style="753" customWidth="1"/>
    <col min="12555" max="12799" width="11" style="753"/>
    <col min="12800" max="12800" width="46.7109375" style="753" bestFit="1" customWidth="1"/>
    <col min="12801" max="12801" width="11.85546875" style="753" customWidth="1"/>
    <col min="12802" max="12802" width="12.42578125" style="753" customWidth="1"/>
    <col min="12803" max="12803" width="12.5703125" style="753" customWidth="1"/>
    <col min="12804" max="12804" width="11.7109375" style="753" customWidth="1"/>
    <col min="12805" max="12805" width="10.7109375" style="753" customWidth="1"/>
    <col min="12806" max="12806" width="2.42578125" style="753" bestFit="1" customWidth="1"/>
    <col min="12807" max="12807" width="8.5703125" style="753" customWidth="1"/>
    <col min="12808" max="12808" width="12.42578125" style="753" customWidth="1"/>
    <col min="12809" max="12809" width="2.140625" style="753" customWidth="1"/>
    <col min="12810" max="12810" width="9.42578125" style="753" customWidth="1"/>
    <col min="12811" max="13055" width="11" style="753"/>
    <col min="13056" max="13056" width="46.7109375" style="753" bestFit="1" customWidth="1"/>
    <col min="13057" max="13057" width="11.85546875" style="753" customWidth="1"/>
    <col min="13058" max="13058" width="12.42578125" style="753" customWidth="1"/>
    <col min="13059" max="13059" width="12.5703125" style="753" customWidth="1"/>
    <col min="13060" max="13060" width="11.7109375" style="753" customWidth="1"/>
    <col min="13061" max="13061" width="10.7109375" style="753" customWidth="1"/>
    <col min="13062" max="13062" width="2.42578125" style="753" bestFit="1" customWidth="1"/>
    <col min="13063" max="13063" width="8.5703125" style="753" customWidth="1"/>
    <col min="13064" max="13064" width="12.42578125" style="753" customWidth="1"/>
    <col min="13065" max="13065" width="2.140625" style="753" customWidth="1"/>
    <col min="13066" max="13066" width="9.42578125" style="753" customWidth="1"/>
    <col min="13067" max="13311" width="11" style="753"/>
    <col min="13312" max="13312" width="46.7109375" style="753" bestFit="1" customWidth="1"/>
    <col min="13313" max="13313" width="11.85546875" style="753" customWidth="1"/>
    <col min="13314" max="13314" width="12.42578125" style="753" customWidth="1"/>
    <col min="13315" max="13315" width="12.5703125" style="753" customWidth="1"/>
    <col min="13316" max="13316" width="11.7109375" style="753" customWidth="1"/>
    <col min="13317" max="13317" width="10.7109375" style="753" customWidth="1"/>
    <col min="13318" max="13318" width="2.42578125" style="753" bestFit="1" customWidth="1"/>
    <col min="13319" max="13319" width="8.5703125" style="753" customWidth="1"/>
    <col min="13320" max="13320" width="12.42578125" style="753" customWidth="1"/>
    <col min="13321" max="13321" width="2.140625" style="753" customWidth="1"/>
    <col min="13322" max="13322" width="9.42578125" style="753" customWidth="1"/>
    <col min="13323" max="13567" width="11" style="753"/>
    <col min="13568" max="13568" width="46.7109375" style="753" bestFit="1" customWidth="1"/>
    <col min="13569" max="13569" width="11.85546875" style="753" customWidth="1"/>
    <col min="13570" max="13570" width="12.42578125" style="753" customWidth="1"/>
    <col min="13571" max="13571" width="12.5703125" style="753" customWidth="1"/>
    <col min="13572" max="13572" width="11.7109375" style="753" customWidth="1"/>
    <col min="13573" max="13573" width="10.7109375" style="753" customWidth="1"/>
    <col min="13574" max="13574" width="2.42578125" style="753" bestFit="1" customWidth="1"/>
    <col min="13575" max="13575" width="8.5703125" style="753" customWidth="1"/>
    <col min="13576" max="13576" width="12.42578125" style="753" customWidth="1"/>
    <col min="13577" max="13577" width="2.140625" style="753" customWidth="1"/>
    <col min="13578" max="13578" width="9.42578125" style="753" customWidth="1"/>
    <col min="13579" max="13823" width="11" style="753"/>
    <col min="13824" max="13824" width="46.7109375" style="753" bestFit="1" customWidth="1"/>
    <col min="13825" max="13825" width="11.85546875" style="753" customWidth="1"/>
    <col min="13826" max="13826" width="12.42578125" style="753" customWidth="1"/>
    <col min="13827" max="13827" width="12.5703125" style="753" customWidth="1"/>
    <col min="13828" max="13828" width="11.7109375" style="753" customWidth="1"/>
    <col min="13829" max="13829" width="10.7109375" style="753" customWidth="1"/>
    <col min="13830" max="13830" width="2.42578125" style="753" bestFit="1" customWidth="1"/>
    <col min="13831" max="13831" width="8.5703125" style="753" customWidth="1"/>
    <col min="13832" max="13832" width="12.42578125" style="753" customWidth="1"/>
    <col min="13833" max="13833" width="2.140625" style="753" customWidth="1"/>
    <col min="13834" max="13834" width="9.42578125" style="753" customWidth="1"/>
    <col min="13835" max="14079" width="11" style="753"/>
    <col min="14080" max="14080" width="46.7109375" style="753" bestFit="1" customWidth="1"/>
    <col min="14081" max="14081" width="11.85546875" style="753" customWidth="1"/>
    <col min="14082" max="14082" width="12.42578125" style="753" customWidth="1"/>
    <col min="14083" max="14083" width="12.5703125" style="753" customWidth="1"/>
    <col min="14084" max="14084" width="11.7109375" style="753" customWidth="1"/>
    <col min="14085" max="14085" width="10.7109375" style="753" customWidth="1"/>
    <col min="14086" max="14086" width="2.42578125" style="753" bestFit="1" customWidth="1"/>
    <col min="14087" max="14087" width="8.5703125" style="753" customWidth="1"/>
    <col min="14088" max="14088" width="12.42578125" style="753" customWidth="1"/>
    <col min="14089" max="14089" width="2.140625" style="753" customWidth="1"/>
    <col min="14090" max="14090" width="9.42578125" style="753" customWidth="1"/>
    <col min="14091" max="14335" width="11" style="753"/>
    <col min="14336" max="14336" width="46.7109375" style="753" bestFit="1" customWidth="1"/>
    <col min="14337" max="14337" width="11.85546875" style="753" customWidth="1"/>
    <col min="14338" max="14338" width="12.42578125" style="753" customWidth="1"/>
    <col min="14339" max="14339" width="12.5703125" style="753" customWidth="1"/>
    <col min="14340" max="14340" width="11.7109375" style="753" customWidth="1"/>
    <col min="14341" max="14341" width="10.7109375" style="753" customWidth="1"/>
    <col min="14342" max="14342" width="2.42578125" style="753" bestFit="1" customWidth="1"/>
    <col min="14343" max="14343" width="8.5703125" style="753" customWidth="1"/>
    <col min="14344" max="14344" width="12.42578125" style="753" customWidth="1"/>
    <col min="14345" max="14345" width="2.140625" style="753" customWidth="1"/>
    <col min="14346" max="14346" width="9.42578125" style="753" customWidth="1"/>
    <col min="14347" max="14591" width="11" style="753"/>
    <col min="14592" max="14592" width="46.7109375" style="753" bestFit="1" customWidth="1"/>
    <col min="14593" max="14593" width="11.85546875" style="753" customWidth="1"/>
    <col min="14594" max="14594" width="12.42578125" style="753" customWidth="1"/>
    <col min="14595" max="14595" width="12.5703125" style="753" customWidth="1"/>
    <col min="14596" max="14596" width="11.7109375" style="753" customWidth="1"/>
    <col min="14597" max="14597" width="10.7109375" style="753" customWidth="1"/>
    <col min="14598" max="14598" width="2.42578125" style="753" bestFit="1" customWidth="1"/>
    <col min="14599" max="14599" width="8.5703125" style="753" customWidth="1"/>
    <col min="14600" max="14600" width="12.42578125" style="753" customWidth="1"/>
    <col min="14601" max="14601" width="2.140625" style="753" customWidth="1"/>
    <col min="14602" max="14602" width="9.42578125" style="753" customWidth="1"/>
    <col min="14603" max="14847" width="11" style="753"/>
    <col min="14848" max="14848" width="46.7109375" style="753" bestFit="1" customWidth="1"/>
    <col min="14849" max="14849" width="11.85546875" style="753" customWidth="1"/>
    <col min="14850" max="14850" width="12.42578125" style="753" customWidth="1"/>
    <col min="14851" max="14851" width="12.5703125" style="753" customWidth="1"/>
    <col min="14852" max="14852" width="11.7109375" style="753" customWidth="1"/>
    <col min="14853" max="14853" width="10.7109375" style="753" customWidth="1"/>
    <col min="14854" max="14854" width="2.42578125" style="753" bestFit="1" customWidth="1"/>
    <col min="14855" max="14855" width="8.5703125" style="753" customWidth="1"/>
    <col min="14856" max="14856" width="12.42578125" style="753" customWidth="1"/>
    <col min="14857" max="14857" width="2.140625" style="753" customWidth="1"/>
    <col min="14858" max="14858" width="9.42578125" style="753" customWidth="1"/>
    <col min="14859" max="15103" width="11" style="753"/>
    <col min="15104" max="15104" width="46.7109375" style="753" bestFit="1" customWidth="1"/>
    <col min="15105" max="15105" width="11.85546875" style="753" customWidth="1"/>
    <col min="15106" max="15106" width="12.42578125" style="753" customWidth="1"/>
    <col min="15107" max="15107" width="12.5703125" style="753" customWidth="1"/>
    <col min="15108" max="15108" width="11.7109375" style="753" customWidth="1"/>
    <col min="15109" max="15109" width="10.7109375" style="753" customWidth="1"/>
    <col min="15110" max="15110" width="2.42578125" style="753" bestFit="1" customWidth="1"/>
    <col min="15111" max="15111" width="8.5703125" style="753" customWidth="1"/>
    <col min="15112" max="15112" width="12.42578125" style="753" customWidth="1"/>
    <col min="15113" max="15113" width="2.140625" style="753" customWidth="1"/>
    <col min="15114" max="15114" width="9.42578125" style="753" customWidth="1"/>
    <col min="15115" max="15359" width="11" style="753"/>
    <col min="15360" max="15360" width="46.7109375" style="753" bestFit="1" customWidth="1"/>
    <col min="15361" max="15361" width="11.85546875" style="753" customWidth="1"/>
    <col min="15362" max="15362" width="12.42578125" style="753" customWidth="1"/>
    <col min="15363" max="15363" width="12.5703125" style="753" customWidth="1"/>
    <col min="15364" max="15364" width="11.7109375" style="753" customWidth="1"/>
    <col min="15365" max="15365" width="10.7109375" style="753" customWidth="1"/>
    <col min="15366" max="15366" width="2.42578125" style="753" bestFit="1" customWidth="1"/>
    <col min="15367" max="15367" width="8.5703125" style="753" customWidth="1"/>
    <col min="15368" max="15368" width="12.42578125" style="753" customWidth="1"/>
    <col min="15369" max="15369" width="2.140625" style="753" customWidth="1"/>
    <col min="15370" max="15370" width="9.42578125" style="753" customWidth="1"/>
    <col min="15371" max="15615" width="11" style="753"/>
    <col min="15616" max="15616" width="46.7109375" style="753" bestFit="1" customWidth="1"/>
    <col min="15617" max="15617" width="11.85546875" style="753" customWidth="1"/>
    <col min="15618" max="15618" width="12.42578125" style="753" customWidth="1"/>
    <col min="15619" max="15619" width="12.5703125" style="753" customWidth="1"/>
    <col min="15620" max="15620" width="11.7109375" style="753" customWidth="1"/>
    <col min="15621" max="15621" width="10.7109375" style="753" customWidth="1"/>
    <col min="15622" max="15622" width="2.42578125" style="753" bestFit="1" customWidth="1"/>
    <col min="15623" max="15623" width="8.5703125" style="753" customWidth="1"/>
    <col min="15624" max="15624" width="12.42578125" style="753" customWidth="1"/>
    <col min="15625" max="15625" width="2.140625" style="753" customWidth="1"/>
    <col min="15626" max="15626" width="9.42578125" style="753" customWidth="1"/>
    <col min="15627" max="15871" width="11" style="753"/>
    <col min="15872" max="15872" width="46.7109375" style="753" bestFit="1" customWidth="1"/>
    <col min="15873" max="15873" width="11.85546875" style="753" customWidth="1"/>
    <col min="15874" max="15874" width="12.42578125" style="753" customWidth="1"/>
    <col min="15875" max="15875" width="12.5703125" style="753" customWidth="1"/>
    <col min="15876" max="15876" width="11.7109375" style="753" customWidth="1"/>
    <col min="15877" max="15877" width="10.7109375" style="753" customWidth="1"/>
    <col min="15878" max="15878" width="2.42578125" style="753" bestFit="1" customWidth="1"/>
    <col min="15879" max="15879" width="8.5703125" style="753" customWidth="1"/>
    <col min="15880" max="15880" width="12.42578125" style="753" customWidth="1"/>
    <col min="15881" max="15881" width="2.140625" style="753" customWidth="1"/>
    <col min="15882" max="15882" width="9.42578125" style="753" customWidth="1"/>
    <col min="15883" max="16127" width="11" style="753"/>
    <col min="16128" max="16128" width="46.7109375" style="753" bestFit="1" customWidth="1"/>
    <col min="16129" max="16129" width="11.85546875" style="753" customWidth="1"/>
    <col min="16130" max="16130" width="12.42578125" style="753" customWidth="1"/>
    <col min="16131" max="16131" width="12.5703125" style="753" customWidth="1"/>
    <col min="16132" max="16132" width="11.7109375" style="753" customWidth="1"/>
    <col min="16133" max="16133" width="10.7109375" style="753" customWidth="1"/>
    <col min="16134" max="16134" width="2.42578125" style="753" bestFit="1" customWidth="1"/>
    <col min="16135" max="16135" width="8.5703125" style="753" customWidth="1"/>
    <col min="16136" max="16136" width="12.42578125" style="753" customWidth="1"/>
    <col min="16137" max="16137" width="2.140625" style="753" customWidth="1"/>
    <col min="16138" max="16138" width="9.42578125" style="753" customWidth="1"/>
    <col min="16139" max="16384" width="11" style="753"/>
  </cols>
  <sheetData>
    <row r="1" spans="1:12" ht="17.100000000000001" customHeight="1">
      <c r="A1" s="3504" t="s">
        <v>1015</v>
      </c>
      <c r="B1" s="3504"/>
      <c r="C1" s="3504"/>
      <c r="D1" s="3504"/>
      <c r="E1" s="3504"/>
      <c r="F1" s="3504"/>
      <c r="G1" s="3504"/>
      <c r="H1" s="3504"/>
      <c r="I1" s="3504"/>
      <c r="J1" s="3504"/>
    </row>
    <row r="2" spans="1:12" ht="17.100000000000001" customHeight="1">
      <c r="A2" s="3521" t="s">
        <v>144</v>
      </c>
      <c r="B2" s="3521"/>
      <c r="C2" s="3521"/>
      <c r="D2" s="3521"/>
      <c r="E2" s="3521"/>
      <c r="F2" s="3521"/>
      <c r="G2" s="3521"/>
      <c r="H2" s="3521"/>
      <c r="I2" s="3521"/>
      <c r="J2" s="3521"/>
    </row>
    <row r="3" spans="1:12" ht="17.100000000000001" customHeight="1">
      <c r="A3" s="3521" t="s">
        <v>695</v>
      </c>
      <c r="B3" s="3521"/>
      <c r="C3" s="3521"/>
      <c r="D3" s="3521"/>
      <c r="E3" s="3521"/>
      <c r="F3" s="3521"/>
      <c r="G3" s="3521"/>
      <c r="H3" s="3521"/>
      <c r="I3" s="3521"/>
      <c r="J3" s="3521"/>
    </row>
    <row r="4" spans="1:12" ht="17.100000000000001" customHeight="1" thickBot="1">
      <c r="D4" s="839"/>
      <c r="H4" s="3506" t="s">
        <v>693</v>
      </c>
      <c r="I4" s="3506"/>
      <c r="J4" s="3506"/>
    </row>
    <row r="5" spans="1:12" ht="18" customHeight="1" thickTop="1">
      <c r="A5" s="3522" t="s">
        <v>63</v>
      </c>
      <c r="B5" s="838">
        <v>2019</v>
      </c>
      <c r="C5" s="838">
        <v>2020</v>
      </c>
      <c r="D5" s="838">
        <v>2021</v>
      </c>
      <c r="E5" s="3510" t="str">
        <f>MS!E5</f>
        <v>Changes during the fiscal year</v>
      </c>
      <c r="F5" s="3511"/>
      <c r="G5" s="3511"/>
      <c r="H5" s="3511"/>
      <c r="I5" s="3511"/>
      <c r="J5" s="3512"/>
    </row>
    <row r="6" spans="1:12" ht="18" customHeight="1">
      <c r="A6" s="3523"/>
      <c r="B6" s="3519" t="str">
        <f>MS!B6</f>
        <v xml:space="preserve">Jul </v>
      </c>
      <c r="C6" s="3519" t="str">
        <f>MS!C6</f>
        <v>Jul (R)</v>
      </c>
      <c r="D6" s="3519" t="str">
        <f>MS!D6</f>
        <v>Jul (P)</v>
      </c>
      <c r="E6" s="3513" t="str">
        <f>MS!E6</f>
        <v>2019/20</v>
      </c>
      <c r="F6" s="3514"/>
      <c r="G6" s="3515"/>
      <c r="H6" s="3514" t="str">
        <f>MS!H6</f>
        <v>2020/21</v>
      </c>
      <c r="I6" s="3514"/>
      <c r="J6" s="3516"/>
    </row>
    <row r="7" spans="1:12" ht="18" customHeight="1">
      <c r="A7" s="3524"/>
      <c r="B7" s="3520"/>
      <c r="C7" s="3520"/>
      <c r="D7" s="3520"/>
      <c r="E7" s="837" t="s">
        <v>258</v>
      </c>
      <c r="F7" s="834" t="s">
        <v>694</v>
      </c>
      <c r="G7" s="836" t="s">
        <v>687</v>
      </c>
      <c r="H7" s="835" t="s">
        <v>258</v>
      </c>
      <c r="I7" s="834" t="s">
        <v>694</v>
      </c>
      <c r="J7" s="833" t="s">
        <v>687</v>
      </c>
    </row>
    <row r="8" spans="1:12" ht="18" customHeight="1">
      <c r="A8" s="799" t="s">
        <v>741</v>
      </c>
      <c r="B8" s="798">
        <v>937051.61449491803</v>
      </c>
      <c r="C8" s="798">
        <v>1274213.6775962182</v>
      </c>
      <c r="D8" s="798">
        <v>1298903.2257826997</v>
      </c>
      <c r="E8" s="797">
        <v>337162.06310130015</v>
      </c>
      <c r="F8" s="823"/>
      <c r="G8" s="794">
        <v>35.981162391255737</v>
      </c>
      <c r="H8" s="795">
        <v>24689.548186481465</v>
      </c>
      <c r="I8" s="832"/>
      <c r="J8" s="807">
        <v>1.9376301338295054</v>
      </c>
      <c r="L8" s="817"/>
    </row>
    <row r="9" spans="1:12" ht="18" customHeight="1">
      <c r="A9" s="790" t="s">
        <v>740</v>
      </c>
      <c r="B9" s="789">
        <v>31837.00129041</v>
      </c>
      <c r="C9" s="789">
        <v>44996.868751379996</v>
      </c>
      <c r="D9" s="789">
        <v>51132.914285190003</v>
      </c>
      <c r="E9" s="788">
        <v>13159.867460969996</v>
      </c>
      <c r="F9" s="824"/>
      <c r="G9" s="785">
        <v>41.335134992547289</v>
      </c>
      <c r="H9" s="786">
        <v>6136.0455338100073</v>
      </c>
      <c r="I9" s="785"/>
      <c r="J9" s="784">
        <v>13.636605621856349</v>
      </c>
      <c r="L9" s="817"/>
    </row>
    <row r="10" spans="1:12" ht="18" customHeight="1">
      <c r="A10" s="790" t="s">
        <v>739</v>
      </c>
      <c r="B10" s="789">
        <v>349.93385473200004</v>
      </c>
      <c r="C10" s="789">
        <v>420.0736</v>
      </c>
      <c r="D10" s="789">
        <v>419.92316168399998</v>
      </c>
      <c r="E10" s="788">
        <v>70.139745267999956</v>
      </c>
      <c r="F10" s="824"/>
      <c r="G10" s="785">
        <v>20.04371521061233</v>
      </c>
      <c r="H10" s="786">
        <v>-0.15043831600002022</v>
      </c>
      <c r="I10" s="785"/>
      <c r="J10" s="784">
        <v>-3.5812370974995865E-2</v>
      </c>
      <c r="L10" s="817"/>
    </row>
    <row r="11" spans="1:12" ht="18" customHeight="1">
      <c r="A11" s="790" t="s">
        <v>738</v>
      </c>
      <c r="B11" s="789">
        <v>2420.7545448560004</v>
      </c>
      <c r="C11" s="789">
        <v>2674.4134487880001</v>
      </c>
      <c r="D11" s="789">
        <v>2716.7498476559999</v>
      </c>
      <c r="E11" s="788">
        <v>253.6589039319997</v>
      </c>
      <c r="F11" s="824"/>
      <c r="G11" s="785">
        <v>10.478505739915432</v>
      </c>
      <c r="H11" s="786">
        <v>42.336398867999833</v>
      </c>
      <c r="I11" s="785"/>
      <c r="J11" s="784">
        <v>1.5830162268734473</v>
      </c>
      <c r="L11" s="817"/>
    </row>
    <row r="12" spans="1:12" ht="18" customHeight="1">
      <c r="A12" s="790" t="s">
        <v>737</v>
      </c>
      <c r="B12" s="789">
        <v>902443.92480491998</v>
      </c>
      <c r="C12" s="789">
        <v>1226122.3217960503</v>
      </c>
      <c r="D12" s="789">
        <v>1244633.6384881698</v>
      </c>
      <c r="E12" s="788">
        <v>323678.39699113031</v>
      </c>
      <c r="F12" s="824"/>
      <c r="G12" s="785">
        <v>35.866870848634655</v>
      </c>
      <c r="H12" s="786">
        <v>18511.316692119464</v>
      </c>
      <c r="I12" s="785"/>
      <c r="J12" s="784">
        <v>1.509744693743418</v>
      </c>
      <c r="L12" s="817"/>
    </row>
    <row r="13" spans="1:12" ht="18" customHeight="1">
      <c r="A13" s="799" t="s">
        <v>736</v>
      </c>
      <c r="B13" s="798">
        <v>65313.205413880001</v>
      </c>
      <c r="C13" s="798">
        <v>66822.500005879992</v>
      </c>
      <c r="D13" s="798">
        <v>56786.517382669997</v>
      </c>
      <c r="E13" s="797">
        <v>1509.2945919999911</v>
      </c>
      <c r="F13" s="823"/>
      <c r="G13" s="794">
        <v>2.3108567133335707</v>
      </c>
      <c r="H13" s="795">
        <v>-10035.982623209995</v>
      </c>
      <c r="I13" s="794"/>
      <c r="J13" s="807">
        <v>-15.018867331103875</v>
      </c>
      <c r="L13" s="817"/>
    </row>
    <row r="14" spans="1:12" ht="18" customHeight="1">
      <c r="A14" s="790" t="s">
        <v>735</v>
      </c>
      <c r="B14" s="789">
        <v>18473.102742250001</v>
      </c>
      <c r="C14" s="789">
        <v>21319.900004249997</v>
      </c>
      <c r="D14" s="789">
        <v>15473.322381040001</v>
      </c>
      <c r="E14" s="788">
        <v>2846.7972619999964</v>
      </c>
      <c r="F14" s="824"/>
      <c r="G14" s="785">
        <v>15.410498721955681</v>
      </c>
      <c r="H14" s="786">
        <v>-5846.5776232099961</v>
      </c>
      <c r="I14" s="785"/>
      <c r="J14" s="784">
        <v>-27.423100586984532</v>
      </c>
      <c r="L14" s="817"/>
    </row>
    <row r="15" spans="1:12" ht="18" customHeight="1">
      <c r="A15" s="790" t="s">
        <v>734</v>
      </c>
      <c r="B15" s="789">
        <v>44032.5</v>
      </c>
      <c r="C15" s="789">
        <v>43556.5</v>
      </c>
      <c r="D15" s="789">
        <v>41129.025000000001</v>
      </c>
      <c r="E15" s="788">
        <v>-476</v>
      </c>
      <c r="F15" s="824"/>
      <c r="G15" s="785">
        <v>-1.0810197013569522</v>
      </c>
      <c r="H15" s="786">
        <v>-2427.4749999999985</v>
      </c>
      <c r="I15" s="785"/>
      <c r="J15" s="784">
        <v>-5.5731635921159839</v>
      </c>
      <c r="L15" s="817"/>
    </row>
    <row r="16" spans="1:12" ht="18" customHeight="1">
      <c r="A16" s="790" t="s">
        <v>733</v>
      </c>
      <c r="B16" s="789">
        <v>2807.6026716299966</v>
      </c>
      <c r="C16" s="789">
        <v>1946.1000016300022</v>
      </c>
      <c r="D16" s="789">
        <v>184.17000162999466</v>
      </c>
      <c r="E16" s="788">
        <v>-861.5026699999944</v>
      </c>
      <c r="F16" s="824"/>
      <c r="G16" s="785">
        <v>-30.684636352046063</v>
      </c>
      <c r="H16" s="786">
        <v>-1761.9300000000076</v>
      </c>
      <c r="I16" s="785"/>
      <c r="J16" s="784">
        <v>-90.536457454614933</v>
      </c>
      <c r="L16" s="817"/>
    </row>
    <row r="17" spans="1:12" ht="18" customHeight="1">
      <c r="A17" s="790" t="s">
        <v>732</v>
      </c>
      <c r="B17" s="789">
        <v>0</v>
      </c>
      <c r="C17" s="789">
        <v>0</v>
      </c>
      <c r="D17" s="789">
        <v>0</v>
      </c>
      <c r="E17" s="788">
        <v>0</v>
      </c>
      <c r="F17" s="824"/>
      <c r="G17" s="785"/>
      <c r="H17" s="786">
        <v>0</v>
      </c>
      <c r="I17" s="785"/>
      <c r="J17" s="784"/>
      <c r="L17" s="817"/>
    </row>
    <row r="18" spans="1:12" ht="18" customHeight="1">
      <c r="A18" s="831" t="s">
        <v>731</v>
      </c>
      <c r="B18" s="798">
        <v>31</v>
      </c>
      <c r="C18" s="798">
        <v>31</v>
      </c>
      <c r="D18" s="798">
        <v>33.645250000000004</v>
      </c>
      <c r="E18" s="797">
        <v>0</v>
      </c>
      <c r="F18" s="823"/>
      <c r="G18" s="794">
        <v>0</v>
      </c>
      <c r="H18" s="795">
        <v>2.6452500000000043</v>
      </c>
      <c r="I18" s="794"/>
      <c r="J18" s="807">
        <v>8.5330645161290466</v>
      </c>
      <c r="L18" s="817"/>
    </row>
    <row r="19" spans="1:12" ht="18" customHeight="1">
      <c r="A19" s="799" t="s">
        <v>730</v>
      </c>
      <c r="B19" s="798">
        <v>577.71908449999989</v>
      </c>
      <c r="C19" s="798">
        <v>577.71908449999989</v>
      </c>
      <c r="D19" s="798">
        <v>643.68970964080995</v>
      </c>
      <c r="E19" s="797">
        <v>0</v>
      </c>
      <c r="F19" s="823"/>
      <c r="G19" s="794">
        <v>0</v>
      </c>
      <c r="H19" s="795">
        <v>65.970625140810057</v>
      </c>
      <c r="I19" s="794"/>
      <c r="J19" s="807">
        <v>11.419152821981955</v>
      </c>
      <c r="L19" s="817"/>
    </row>
    <row r="20" spans="1:12" ht="18" customHeight="1">
      <c r="A20" s="790" t="s">
        <v>729</v>
      </c>
      <c r="B20" s="789">
        <v>577.71908449999989</v>
      </c>
      <c r="C20" s="789">
        <v>577.71908449999989</v>
      </c>
      <c r="D20" s="789">
        <v>643.68970964080995</v>
      </c>
      <c r="E20" s="788">
        <v>0</v>
      </c>
      <c r="F20" s="824"/>
      <c r="G20" s="785">
        <v>0</v>
      </c>
      <c r="H20" s="786">
        <v>65.970625140810057</v>
      </c>
      <c r="I20" s="785"/>
      <c r="J20" s="784">
        <v>11.419152821981955</v>
      </c>
      <c r="L20" s="817"/>
    </row>
    <row r="21" spans="1:12" ht="18" customHeight="1">
      <c r="A21" s="790" t="s">
        <v>728</v>
      </c>
      <c r="B21" s="789">
        <v>0</v>
      </c>
      <c r="C21" s="789">
        <v>0</v>
      </c>
      <c r="D21" s="789">
        <v>0</v>
      </c>
      <c r="E21" s="788">
        <v>0</v>
      </c>
      <c r="F21" s="824"/>
      <c r="G21" s="785"/>
      <c r="H21" s="786">
        <v>0</v>
      </c>
      <c r="I21" s="785"/>
      <c r="J21" s="784"/>
      <c r="L21" s="817"/>
    </row>
    <row r="22" spans="1:12" ht="18" customHeight="1">
      <c r="A22" s="799" t="s">
        <v>727</v>
      </c>
      <c r="B22" s="798">
        <v>22904.790410080001</v>
      </c>
      <c r="C22" s="798">
        <v>7487.4737027199999</v>
      </c>
      <c r="D22" s="798">
        <v>122703.93236575001</v>
      </c>
      <c r="E22" s="797">
        <v>-15417.316707360002</v>
      </c>
      <c r="F22" s="823"/>
      <c r="G22" s="794">
        <v>-67.310446554337858</v>
      </c>
      <c r="H22" s="795">
        <v>115216.45866303</v>
      </c>
      <c r="I22" s="794"/>
      <c r="J22" s="807">
        <v>1538.7894934599228</v>
      </c>
      <c r="L22" s="817"/>
    </row>
    <row r="23" spans="1:12" ht="18" customHeight="1">
      <c r="A23" s="790" t="s">
        <v>726</v>
      </c>
      <c r="B23" s="789">
        <v>22404.790410080001</v>
      </c>
      <c r="C23" s="789">
        <v>7487.4737027199999</v>
      </c>
      <c r="D23" s="789">
        <v>122703.93236575001</v>
      </c>
      <c r="E23" s="788">
        <v>-14917.316707360002</v>
      </c>
      <c r="F23" s="824"/>
      <c r="G23" s="785">
        <v>-66.580925035784517</v>
      </c>
      <c r="H23" s="786">
        <v>115216.45866303</v>
      </c>
      <c r="I23" s="785"/>
      <c r="J23" s="784">
        <v>1538.7894934599228</v>
      </c>
      <c r="L23" s="817"/>
    </row>
    <row r="24" spans="1:12" ht="18" customHeight="1">
      <c r="A24" s="790" t="s">
        <v>725</v>
      </c>
      <c r="B24" s="789">
        <v>500</v>
      </c>
      <c r="C24" s="789">
        <v>0</v>
      </c>
      <c r="D24" s="789">
        <v>0</v>
      </c>
      <c r="E24" s="788">
        <v>-500</v>
      </c>
      <c r="F24" s="824"/>
      <c r="G24" s="785">
        <v>-100</v>
      </c>
      <c r="H24" s="786">
        <v>0</v>
      </c>
      <c r="I24" s="785"/>
      <c r="J24" s="784"/>
      <c r="L24" s="817"/>
    </row>
    <row r="25" spans="1:12" ht="18" customHeight="1">
      <c r="A25" s="799" t="s">
        <v>724</v>
      </c>
      <c r="B25" s="798">
        <v>3638.1308600699999</v>
      </c>
      <c r="C25" s="798">
        <v>3515.6849332799998</v>
      </c>
      <c r="D25" s="798">
        <v>3394.9956323500001</v>
      </c>
      <c r="E25" s="797">
        <v>-122.44592679000016</v>
      </c>
      <c r="F25" s="823"/>
      <c r="G25" s="794">
        <v>-3.3656273372103009</v>
      </c>
      <c r="H25" s="795">
        <v>-120.68930092999972</v>
      </c>
      <c r="I25" s="794"/>
      <c r="J25" s="807">
        <v>-3.432881592646051</v>
      </c>
      <c r="L25" s="817"/>
    </row>
    <row r="26" spans="1:12" ht="18" customHeight="1">
      <c r="A26" s="799" t="s">
        <v>723</v>
      </c>
      <c r="B26" s="798">
        <v>43350.806475172016</v>
      </c>
      <c r="C26" s="798">
        <v>60458.004923002009</v>
      </c>
      <c r="D26" s="798">
        <v>73546.744636300005</v>
      </c>
      <c r="E26" s="797">
        <v>17107.198447829993</v>
      </c>
      <c r="F26" s="823"/>
      <c r="G26" s="794">
        <v>39.462238050006455</v>
      </c>
      <c r="H26" s="795">
        <v>13088.739713297997</v>
      </c>
      <c r="I26" s="794"/>
      <c r="J26" s="807">
        <v>21.649308027890648</v>
      </c>
      <c r="L26" s="817"/>
    </row>
    <row r="27" spans="1:12" ht="18" customHeight="1">
      <c r="A27" s="830" t="s">
        <v>722</v>
      </c>
      <c r="B27" s="829">
        <v>1072867.2667386199</v>
      </c>
      <c r="C27" s="829">
        <v>1413106.0602456003</v>
      </c>
      <c r="D27" s="829">
        <v>1556012.7507594104</v>
      </c>
      <c r="E27" s="828">
        <v>340238.79350698041</v>
      </c>
      <c r="F27" s="801"/>
      <c r="G27" s="826">
        <v>31.713037022861467</v>
      </c>
      <c r="H27" s="827">
        <v>142906.69051381014</v>
      </c>
      <c r="I27" s="826"/>
      <c r="J27" s="825">
        <v>10.112948669187132</v>
      </c>
      <c r="L27" s="817"/>
    </row>
    <row r="28" spans="1:12" ht="18" customHeight="1">
      <c r="A28" s="799" t="s">
        <v>721</v>
      </c>
      <c r="B28" s="798">
        <v>699059.08176795987</v>
      </c>
      <c r="C28" s="798">
        <v>885865.92249227036</v>
      </c>
      <c r="D28" s="798">
        <v>931591.38551033009</v>
      </c>
      <c r="E28" s="797">
        <v>186806.84072431049</v>
      </c>
      <c r="F28" s="823"/>
      <c r="G28" s="794">
        <v>26.722611235071209</v>
      </c>
      <c r="H28" s="795">
        <v>45725.463018059731</v>
      </c>
      <c r="I28" s="794"/>
      <c r="J28" s="807">
        <v>5.1616685840467813</v>
      </c>
      <c r="L28" s="817"/>
    </row>
    <row r="29" spans="1:12" ht="18" customHeight="1">
      <c r="A29" s="790" t="s">
        <v>720</v>
      </c>
      <c r="B29" s="789">
        <v>423204.34043245297</v>
      </c>
      <c r="C29" s="789">
        <v>490396.40995969303</v>
      </c>
      <c r="D29" s="789">
        <v>571971.76198110427</v>
      </c>
      <c r="E29" s="788">
        <v>67192.069527240063</v>
      </c>
      <c r="F29" s="824"/>
      <c r="G29" s="785">
        <v>15.876980245188316</v>
      </c>
      <c r="H29" s="786">
        <v>81575.352021411236</v>
      </c>
      <c r="I29" s="785"/>
      <c r="J29" s="784">
        <v>16.634573656058397</v>
      </c>
      <c r="L29" s="817"/>
    </row>
    <row r="30" spans="1:12" ht="18" customHeight="1">
      <c r="A30" s="790" t="s">
        <v>719</v>
      </c>
      <c r="B30" s="789">
        <v>82116.008428296991</v>
      </c>
      <c r="C30" s="789">
        <v>91393.699059056991</v>
      </c>
      <c r="D30" s="789">
        <v>99629.185760645763</v>
      </c>
      <c r="E30" s="788">
        <v>9277.6906307600002</v>
      </c>
      <c r="F30" s="824"/>
      <c r="G30" s="785">
        <v>11.298272783024034</v>
      </c>
      <c r="H30" s="786">
        <v>8235.4867015887721</v>
      </c>
      <c r="I30" s="785"/>
      <c r="J30" s="784">
        <v>9.0110005245188134</v>
      </c>
      <c r="L30" s="817"/>
    </row>
    <row r="31" spans="1:12" ht="18" customHeight="1">
      <c r="A31" s="790" t="s">
        <v>718</v>
      </c>
      <c r="B31" s="789">
        <v>165897.07678064995</v>
      </c>
      <c r="C31" s="789">
        <v>274907.33102370036</v>
      </c>
      <c r="D31" s="789">
        <v>229681.87686006</v>
      </c>
      <c r="E31" s="788">
        <v>109010.25424305041</v>
      </c>
      <c r="F31" s="824"/>
      <c r="G31" s="785">
        <v>65.709569064429246</v>
      </c>
      <c r="H31" s="786">
        <v>-45225.454163640359</v>
      </c>
      <c r="I31" s="785"/>
      <c r="J31" s="784">
        <v>-16.451163377575178</v>
      </c>
      <c r="L31" s="817"/>
    </row>
    <row r="32" spans="1:12" ht="18" customHeight="1">
      <c r="A32" s="790" t="s">
        <v>717</v>
      </c>
      <c r="B32" s="789">
        <v>14674.971972580001</v>
      </c>
      <c r="C32" s="789">
        <v>17466.215976840002</v>
      </c>
      <c r="D32" s="789">
        <v>14002.991811440001</v>
      </c>
      <c r="E32" s="788">
        <v>2791.244004260001</v>
      </c>
      <c r="F32" s="824"/>
      <c r="G32" s="785">
        <v>19.020438399987441</v>
      </c>
      <c r="H32" s="786">
        <v>-3463.2241654000009</v>
      </c>
      <c r="I32" s="785"/>
      <c r="J32" s="784">
        <v>-19.828130889897363</v>
      </c>
      <c r="L32" s="817"/>
    </row>
    <row r="33" spans="1:12" ht="18" customHeight="1">
      <c r="A33" s="790" t="s">
        <v>716</v>
      </c>
      <c r="B33" s="789">
        <v>4809.8639008400005</v>
      </c>
      <c r="C33" s="789">
        <v>4163.0639203000001</v>
      </c>
      <c r="D33" s="789">
        <v>4358.9089121199995</v>
      </c>
      <c r="E33" s="788">
        <v>-646.79998054000043</v>
      </c>
      <c r="F33" s="824"/>
      <c r="G33" s="785">
        <v>-13.447365536206595</v>
      </c>
      <c r="H33" s="786">
        <v>195.84499181999945</v>
      </c>
      <c r="I33" s="785"/>
      <c r="J33" s="784">
        <v>4.7043474606531248</v>
      </c>
      <c r="L33" s="817"/>
    </row>
    <row r="34" spans="1:12" ht="18" customHeight="1">
      <c r="A34" s="790" t="s">
        <v>715</v>
      </c>
      <c r="B34" s="789">
        <v>8356.8202531399984</v>
      </c>
      <c r="C34" s="789">
        <v>7539.202552680008</v>
      </c>
      <c r="D34" s="789">
        <v>11946.660184959997</v>
      </c>
      <c r="E34" s="788">
        <v>-817.61770045999037</v>
      </c>
      <c r="F34" s="824"/>
      <c r="G34" s="785">
        <v>-9.7838373411559036</v>
      </c>
      <c r="H34" s="786">
        <v>4407.4576322799894</v>
      </c>
      <c r="I34" s="785"/>
      <c r="J34" s="784">
        <v>58.460528172349512</v>
      </c>
      <c r="L34" s="817"/>
    </row>
    <row r="35" spans="1:12" ht="18" customHeight="1">
      <c r="A35" s="799" t="s">
        <v>714</v>
      </c>
      <c r="B35" s="798">
        <v>65653.699967379231</v>
      </c>
      <c r="C35" s="798">
        <v>141171.80036667996</v>
      </c>
      <c r="D35" s="798">
        <v>194697.80255906042</v>
      </c>
      <c r="E35" s="797">
        <v>75518.100399300733</v>
      </c>
      <c r="F35" s="823"/>
      <c r="G35" s="794">
        <v>115.02489644425636</v>
      </c>
      <c r="H35" s="795">
        <v>53526.00219238046</v>
      </c>
      <c r="I35" s="794"/>
      <c r="J35" s="807">
        <v>37.915505825775334</v>
      </c>
      <c r="L35" s="817"/>
    </row>
    <row r="36" spans="1:12" ht="18" customHeight="1">
      <c r="A36" s="799" t="s">
        <v>713</v>
      </c>
      <c r="B36" s="798">
        <v>0</v>
      </c>
      <c r="C36" s="798">
        <v>0</v>
      </c>
      <c r="D36" s="798">
        <v>0</v>
      </c>
      <c r="E36" s="797">
        <v>0</v>
      </c>
      <c r="F36" s="823"/>
      <c r="G36" s="794"/>
      <c r="H36" s="795">
        <v>0</v>
      </c>
      <c r="I36" s="794"/>
      <c r="J36" s="807"/>
      <c r="L36" s="817"/>
    </row>
    <row r="37" spans="1:12" ht="18" customHeight="1">
      <c r="A37" s="799" t="s">
        <v>712</v>
      </c>
      <c r="B37" s="798">
        <v>0</v>
      </c>
      <c r="C37" s="798">
        <v>0</v>
      </c>
      <c r="D37" s="798">
        <v>0</v>
      </c>
      <c r="E37" s="797">
        <v>0</v>
      </c>
      <c r="F37" s="823"/>
      <c r="G37" s="794"/>
      <c r="H37" s="795">
        <v>0</v>
      </c>
      <c r="I37" s="794"/>
      <c r="J37" s="807"/>
      <c r="L37" s="817"/>
    </row>
    <row r="38" spans="1:12" ht="18" customHeight="1">
      <c r="A38" s="799" t="s">
        <v>711</v>
      </c>
      <c r="B38" s="798">
        <v>0</v>
      </c>
      <c r="C38" s="798">
        <v>0</v>
      </c>
      <c r="D38" s="798">
        <v>0</v>
      </c>
      <c r="E38" s="797">
        <v>0</v>
      </c>
      <c r="F38" s="823"/>
      <c r="G38" s="794"/>
      <c r="H38" s="795">
        <v>0</v>
      </c>
      <c r="I38" s="794"/>
      <c r="J38" s="807"/>
      <c r="L38" s="817"/>
    </row>
    <row r="39" spans="1:12" ht="18" customHeight="1">
      <c r="A39" s="799" t="s">
        <v>710</v>
      </c>
      <c r="B39" s="798">
        <v>954.68284978999941</v>
      </c>
      <c r="C39" s="798">
        <v>109.63010012999916</v>
      </c>
      <c r="D39" s="798">
        <v>132.24762343000032</v>
      </c>
      <c r="E39" s="797">
        <v>-845.05274966000025</v>
      </c>
      <c r="F39" s="823"/>
      <c r="G39" s="794">
        <v>-88.516594788089648</v>
      </c>
      <c r="H39" s="795">
        <v>22.617523300001153</v>
      </c>
      <c r="I39" s="794"/>
      <c r="J39" s="807">
        <v>20.63076041450417</v>
      </c>
      <c r="L39" s="817"/>
    </row>
    <row r="40" spans="1:12" ht="18" customHeight="1">
      <c r="A40" s="790" t="s">
        <v>709</v>
      </c>
      <c r="B40" s="789">
        <v>83.635375889999395</v>
      </c>
      <c r="C40" s="789">
        <v>109.63010012999916</v>
      </c>
      <c r="D40" s="789">
        <v>132.24762343000032</v>
      </c>
      <c r="E40" s="788">
        <v>25.994724239999769</v>
      </c>
      <c r="F40" s="824"/>
      <c r="G40" s="785">
        <v>31.081015614958286</v>
      </c>
      <c r="H40" s="786">
        <v>22.617523300001153</v>
      </c>
      <c r="I40" s="785"/>
      <c r="J40" s="784">
        <v>20.63076041450417</v>
      </c>
      <c r="L40" s="817"/>
    </row>
    <row r="41" spans="1:12" ht="18" customHeight="1">
      <c r="A41" s="790" t="s">
        <v>708</v>
      </c>
      <c r="B41" s="789">
        <v>0</v>
      </c>
      <c r="C41" s="789">
        <v>0</v>
      </c>
      <c r="D41" s="789">
        <v>0</v>
      </c>
      <c r="E41" s="788">
        <v>0</v>
      </c>
      <c r="F41" s="824"/>
      <c r="G41" s="785"/>
      <c r="H41" s="786">
        <v>0</v>
      </c>
      <c r="I41" s="785"/>
      <c r="J41" s="784"/>
      <c r="L41" s="817"/>
    </row>
    <row r="42" spans="1:12" ht="18" customHeight="1">
      <c r="A42" s="790" t="s">
        <v>707</v>
      </c>
      <c r="B42" s="789">
        <v>0</v>
      </c>
      <c r="C42" s="789">
        <v>0</v>
      </c>
      <c r="D42" s="789">
        <v>0</v>
      </c>
      <c r="E42" s="788">
        <v>0</v>
      </c>
      <c r="F42" s="824"/>
      <c r="G42" s="785"/>
      <c r="H42" s="786">
        <v>0</v>
      </c>
      <c r="I42" s="785"/>
      <c r="J42" s="784"/>
      <c r="L42" s="817"/>
    </row>
    <row r="43" spans="1:12" ht="18" customHeight="1">
      <c r="A43" s="790" t="s">
        <v>706</v>
      </c>
      <c r="B43" s="789">
        <v>0</v>
      </c>
      <c r="C43" s="789">
        <v>0</v>
      </c>
      <c r="D43" s="789">
        <v>0</v>
      </c>
      <c r="E43" s="788">
        <v>0</v>
      </c>
      <c r="F43" s="824"/>
      <c r="G43" s="785"/>
      <c r="H43" s="786">
        <v>0</v>
      </c>
      <c r="I43" s="785"/>
      <c r="J43" s="784"/>
      <c r="L43" s="817"/>
    </row>
    <row r="44" spans="1:12" ht="18" customHeight="1">
      <c r="A44" s="790" t="s">
        <v>705</v>
      </c>
      <c r="B44" s="789">
        <v>0</v>
      </c>
      <c r="C44" s="789">
        <v>0</v>
      </c>
      <c r="D44" s="789">
        <v>0</v>
      </c>
      <c r="E44" s="788">
        <v>0</v>
      </c>
      <c r="F44" s="824"/>
      <c r="G44" s="785"/>
      <c r="H44" s="786">
        <v>0</v>
      </c>
      <c r="I44" s="803"/>
      <c r="J44" s="784"/>
      <c r="L44" s="817"/>
    </row>
    <row r="45" spans="1:12" ht="18" customHeight="1">
      <c r="A45" s="790" t="s">
        <v>704</v>
      </c>
      <c r="B45" s="789">
        <v>0</v>
      </c>
      <c r="C45" s="789">
        <v>0</v>
      </c>
      <c r="D45" s="789">
        <v>0</v>
      </c>
      <c r="E45" s="788">
        <v>0</v>
      </c>
      <c r="F45" s="824"/>
      <c r="G45" s="785"/>
      <c r="H45" s="786">
        <v>0</v>
      </c>
      <c r="I45" s="803"/>
      <c r="J45" s="784"/>
      <c r="L45" s="817"/>
    </row>
    <row r="46" spans="1:12" ht="18" customHeight="1">
      <c r="A46" s="790" t="s">
        <v>703</v>
      </c>
      <c r="B46" s="789">
        <v>871.0474739</v>
      </c>
      <c r="C46" s="789">
        <v>0</v>
      </c>
      <c r="D46" s="789">
        <v>0</v>
      </c>
      <c r="E46" s="788">
        <v>-871.0474739</v>
      </c>
      <c r="F46" s="824"/>
      <c r="G46" s="785">
        <v>-100</v>
      </c>
      <c r="H46" s="786">
        <v>0</v>
      </c>
      <c r="I46" s="803"/>
      <c r="J46" s="784"/>
      <c r="L46" s="817"/>
    </row>
    <row r="47" spans="1:12" ht="18" customHeight="1">
      <c r="A47" s="790" t="s">
        <v>702</v>
      </c>
      <c r="B47" s="789">
        <v>0</v>
      </c>
      <c r="C47" s="789">
        <v>0</v>
      </c>
      <c r="D47" s="789">
        <v>0</v>
      </c>
      <c r="E47" s="788">
        <v>0</v>
      </c>
      <c r="F47" s="824"/>
      <c r="G47" s="785"/>
      <c r="H47" s="786">
        <v>0</v>
      </c>
      <c r="I47" s="785"/>
      <c r="J47" s="784"/>
      <c r="L47" s="817"/>
    </row>
    <row r="48" spans="1:12" ht="18" customHeight="1">
      <c r="A48" s="799" t="s">
        <v>701</v>
      </c>
      <c r="B48" s="798">
        <v>195281.71081799999</v>
      </c>
      <c r="C48" s="798">
        <v>295357.30133680004</v>
      </c>
      <c r="D48" s="798">
        <v>348295.49930964003</v>
      </c>
      <c r="E48" s="797">
        <v>100075.59051880005</v>
      </c>
      <c r="F48" s="823"/>
      <c r="G48" s="794">
        <v>51.246780919524618</v>
      </c>
      <c r="H48" s="795">
        <v>52938.197972839989</v>
      </c>
      <c r="I48" s="822"/>
      <c r="J48" s="807">
        <v>17.923443142674785</v>
      </c>
      <c r="L48" s="817"/>
    </row>
    <row r="49" spans="1:12" ht="18" customHeight="1" thickBot="1">
      <c r="A49" s="777" t="s">
        <v>700</v>
      </c>
      <c r="B49" s="776">
        <v>111918.09122024001</v>
      </c>
      <c r="C49" s="776">
        <v>90601.405952620029</v>
      </c>
      <c r="D49" s="776">
        <v>81295.81856347977</v>
      </c>
      <c r="E49" s="775">
        <v>-21316.685267619978</v>
      </c>
      <c r="F49" s="821"/>
      <c r="G49" s="773">
        <v>-19.046684084051755</v>
      </c>
      <c r="H49" s="774">
        <v>-9305.5873891402589</v>
      </c>
      <c r="I49" s="820"/>
      <c r="J49" s="772">
        <v>-10.270908372003202</v>
      </c>
      <c r="L49" s="817"/>
    </row>
    <row r="50" spans="1:12" ht="18" customHeight="1" thickTop="1">
      <c r="A50" s="768" t="s">
        <v>658</v>
      </c>
      <c r="B50" s="766"/>
      <c r="C50" s="763"/>
      <c r="D50" s="763"/>
      <c r="E50" s="763"/>
      <c r="F50" s="763"/>
      <c r="G50" s="763"/>
      <c r="H50" s="763"/>
      <c r="I50" s="763"/>
      <c r="J50" s="763"/>
      <c r="L50" s="817"/>
    </row>
    <row r="51" spans="1:12" ht="18" customHeight="1">
      <c r="A51" s="819" t="s">
        <v>657</v>
      </c>
      <c r="B51" s="766"/>
      <c r="C51" s="763"/>
      <c r="D51" s="763"/>
      <c r="E51" s="763"/>
      <c r="F51" s="763"/>
      <c r="G51" s="763"/>
      <c r="H51" s="763"/>
      <c r="I51" s="763"/>
      <c r="J51" s="763"/>
      <c r="L51" s="817"/>
    </row>
    <row r="52" spans="1:12" ht="18" customHeight="1">
      <c r="A52" s="760" t="s">
        <v>699</v>
      </c>
      <c r="B52" s="757">
        <v>936096.93164512806</v>
      </c>
      <c r="C52" s="757">
        <v>1274104.0474960881</v>
      </c>
      <c r="D52" s="757">
        <v>1298770.9781592696</v>
      </c>
      <c r="E52" s="757">
        <v>277065.91906462959</v>
      </c>
      <c r="F52" s="818" t="s">
        <v>670</v>
      </c>
      <c r="G52" s="757">
        <v>29.59799457708986</v>
      </c>
      <c r="H52" s="757">
        <v>18866.676281180433</v>
      </c>
      <c r="I52" s="818" t="s">
        <v>669</v>
      </c>
      <c r="J52" s="757">
        <v>1.480779871805435</v>
      </c>
      <c r="K52" s="817"/>
      <c r="L52" s="817"/>
    </row>
    <row r="53" spans="1:12" ht="18" customHeight="1">
      <c r="A53" s="760" t="s">
        <v>698</v>
      </c>
      <c r="B53" s="757">
        <v>-237037.8497619172</v>
      </c>
      <c r="C53" s="757">
        <v>-388238.12500671804</v>
      </c>
      <c r="D53" s="757">
        <v>-367179.59545546939</v>
      </c>
      <c r="E53" s="757">
        <v>-90259.07845847038</v>
      </c>
      <c r="F53" s="818" t="s">
        <v>670</v>
      </c>
      <c r="G53" s="757">
        <v>38.077918167553136</v>
      </c>
      <c r="H53" s="757">
        <v>26858.783933249684</v>
      </c>
      <c r="I53" s="818" t="s">
        <v>669</v>
      </c>
      <c r="J53" s="757">
        <v>-6.9181211744170978</v>
      </c>
      <c r="L53" s="817"/>
    </row>
    <row r="54" spans="1:12" ht="18" customHeight="1">
      <c r="A54" s="760" t="s">
        <v>697</v>
      </c>
      <c r="B54" s="757">
        <v>263848.99556306802</v>
      </c>
      <c r="C54" s="757">
        <v>325500.70236641809</v>
      </c>
      <c r="D54" s="757">
        <v>356044.57323681976</v>
      </c>
      <c r="E54" s="757">
        <v>710.5100170196165</v>
      </c>
      <c r="F54" s="818" t="s">
        <v>670</v>
      </c>
      <c r="G54" s="757">
        <v>0.26928661051119401</v>
      </c>
      <c r="H54" s="757">
        <v>24743.616488400639</v>
      </c>
      <c r="I54" s="818" t="s">
        <v>669</v>
      </c>
      <c r="J54" s="757">
        <v>7.6017090926417117</v>
      </c>
      <c r="L54" s="817"/>
    </row>
    <row r="55" spans="1:12" ht="18" customHeight="1">
      <c r="A55" s="770" t="s">
        <v>696</v>
      </c>
      <c r="B55" s="816">
        <v>60941.196786330453</v>
      </c>
      <c r="C55" s="757"/>
      <c r="D55" s="757"/>
      <c r="E55" s="757"/>
      <c r="F55" s="757"/>
      <c r="G55" s="757"/>
      <c r="H55" s="757"/>
      <c r="I55" s="757"/>
      <c r="J55" s="757"/>
    </row>
    <row r="56" spans="1:12" ht="18" customHeight="1">
      <c r="A56" s="770" t="s">
        <v>659</v>
      </c>
      <c r="B56" s="816">
        <v>5800.2543820010351</v>
      </c>
      <c r="C56" s="757"/>
      <c r="D56" s="757"/>
      <c r="E56" s="757"/>
      <c r="F56" s="757"/>
      <c r="G56" s="757"/>
      <c r="H56" s="757"/>
      <c r="I56" s="757"/>
      <c r="J56" s="757"/>
    </row>
    <row r="57" spans="1:12" ht="17.100000000000001" customHeight="1">
      <c r="A57" s="815"/>
      <c r="B57" s="755"/>
      <c r="C57" s="755"/>
      <c r="D57" s="755"/>
      <c r="E57" s="755"/>
      <c r="F57" s="755"/>
      <c r="G57" s="755"/>
      <c r="H57" s="755"/>
      <c r="I57" s="755"/>
      <c r="J57" s="755"/>
    </row>
  </sheetData>
  <mergeCells count="11">
    <mergeCell ref="D6:D7"/>
    <mergeCell ref="A1:J1"/>
    <mergeCell ref="A2:J2"/>
    <mergeCell ref="H4:J4"/>
    <mergeCell ref="A5:A7"/>
    <mergeCell ref="E5:J5"/>
    <mergeCell ref="E6:G6"/>
    <mergeCell ref="H6:J6"/>
    <mergeCell ref="A3:J3"/>
    <mergeCell ref="B6:B7"/>
    <mergeCell ref="C6:C7"/>
  </mergeCells>
  <pageMargins left="0.39370078740157483" right="0.39370078740157483" top="0.39370078740157483" bottom="0.39370078740157483" header="0.31496062992125984" footer="0.31496062992125984"/>
  <pageSetup scale="61"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8"/>
  <sheetViews>
    <sheetView zoomScale="99" zoomScaleNormal="99" workbookViewId="0">
      <selection activeCell="L29" sqref="L29"/>
    </sheetView>
  </sheetViews>
  <sheetFormatPr defaultColWidth="11" defaultRowHeight="17.100000000000001" customHeight="1"/>
  <cols>
    <col min="1" max="1" width="51.42578125" style="754" bestFit="1" customWidth="1"/>
    <col min="2" max="2" width="17.5703125" style="754" bestFit="1" customWidth="1"/>
    <col min="3" max="4" width="17" style="754" bestFit="1" customWidth="1"/>
    <col min="5" max="5" width="15.140625" style="754" bestFit="1" customWidth="1"/>
    <col min="6" max="6" width="12.5703125" style="754" bestFit="1" customWidth="1"/>
    <col min="7" max="7" width="15.5703125" style="754" bestFit="1" customWidth="1"/>
    <col min="8" max="8" width="11.42578125" style="754" customWidth="1"/>
    <col min="9" max="253" width="11" style="753"/>
    <col min="254" max="254" width="46.7109375" style="753" bestFit="1" customWidth="1"/>
    <col min="255" max="255" width="11.85546875" style="753" customWidth="1"/>
    <col min="256" max="256" width="12.42578125" style="753" customWidth="1"/>
    <col min="257" max="257" width="12.5703125" style="753" customWidth="1"/>
    <col min="258" max="258" width="11.7109375" style="753" customWidth="1"/>
    <col min="259" max="259" width="10.7109375" style="753" customWidth="1"/>
    <col min="260" max="260" width="2.42578125" style="753" bestFit="1" customWidth="1"/>
    <col min="261" max="261" width="8.5703125" style="753" customWidth="1"/>
    <col min="262" max="262" width="12.42578125" style="753" customWidth="1"/>
    <col min="263" max="263" width="2.140625" style="753" customWidth="1"/>
    <col min="264" max="264" width="9.42578125" style="753" customWidth="1"/>
    <col min="265" max="509" width="11" style="753"/>
    <col min="510" max="510" width="46.7109375" style="753" bestFit="1" customWidth="1"/>
    <col min="511" max="511" width="11.85546875" style="753" customWidth="1"/>
    <col min="512" max="512" width="12.42578125" style="753" customWidth="1"/>
    <col min="513" max="513" width="12.5703125" style="753" customWidth="1"/>
    <col min="514" max="514" width="11.7109375" style="753" customWidth="1"/>
    <col min="515" max="515" width="10.7109375" style="753" customWidth="1"/>
    <col min="516" max="516" width="2.42578125" style="753" bestFit="1" customWidth="1"/>
    <col min="517" max="517" width="8.5703125" style="753" customWidth="1"/>
    <col min="518" max="518" width="12.42578125" style="753" customWidth="1"/>
    <col min="519" max="519" width="2.140625" style="753" customWidth="1"/>
    <col min="520" max="520" width="9.42578125" style="753" customWidth="1"/>
    <col min="521" max="765" width="11" style="753"/>
    <col min="766" max="766" width="46.7109375" style="753" bestFit="1" customWidth="1"/>
    <col min="767" max="767" width="11.85546875" style="753" customWidth="1"/>
    <col min="768" max="768" width="12.42578125" style="753" customWidth="1"/>
    <col min="769" max="769" width="12.5703125" style="753" customWidth="1"/>
    <col min="770" max="770" width="11.7109375" style="753" customWidth="1"/>
    <col min="771" max="771" width="10.7109375" style="753" customWidth="1"/>
    <col min="772" max="772" width="2.42578125" style="753" bestFit="1" customWidth="1"/>
    <col min="773" max="773" width="8.5703125" style="753" customWidth="1"/>
    <col min="774" max="774" width="12.42578125" style="753" customWidth="1"/>
    <col min="775" max="775" width="2.140625" style="753" customWidth="1"/>
    <col min="776" max="776" width="9.42578125" style="753" customWidth="1"/>
    <col min="777" max="1021" width="11" style="753"/>
    <col min="1022" max="1022" width="46.7109375" style="753" bestFit="1" customWidth="1"/>
    <col min="1023" max="1023" width="11.85546875" style="753" customWidth="1"/>
    <col min="1024" max="1024" width="12.42578125" style="753" customWidth="1"/>
    <col min="1025" max="1025" width="12.5703125" style="753" customWidth="1"/>
    <col min="1026" max="1026" width="11.7109375" style="753" customWidth="1"/>
    <col min="1027" max="1027" width="10.7109375" style="753" customWidth="1"/>
    <col min="1028" max="1028" width="2.42578125" style="753" bestFit="1" customWidth="1"/>
    <col min="1029" max="1029" width="8.5703125" style="753" customWidth="1"/>
    <col min="1030" max="1030" width="12.42578125" style="753" customWidth="1"/>
    <col min="1031" max="1031" width="2.140625" style="753" customWidth="1"/>
    <col min="1032" max="1032" width="9.42578125" style="753" customWidth="1"/>
    <col min="1033" max="1277" width="11" style="753"/>
    <col min="1278" max="1278" width="46.7109375" style="753" bestFit="1" customWidth="1"/>
    <col min="1279" max="1279" width="11.85546875" style="753" customWidth="1"/>
    <col min="1280" max="1280" width="12.42578125" style="753" customWidth="1"/>
    <col min="1281" max="1281" width="12.5703125" style="753" customWidth="1"/>
    <col min="1282" max="1282" width="11.7109375" style="753" customWidth="1"/>
    <col min="1283" max="1283" width="10.7109375" style="753" customWidth="1"/>
    <col min="1284" max="1284" width="2.42578125" style="753" bestFit="1" customWidth="1"/>
    <col min="1285" max="1285" width="8.5703125" style="753" customWidth="1"/>
    <col min="1286" max="1286" width="12.42578125" style="753" customWidth="1"/>
    <col min="1287" max="1287" width="2.140625" style="753" customWidth="1"/>
    <col min="1288" max="1288" width="9.42578125" style="753" customWidth="1"/>
    <col min="1289" max="1533" width="11" style="753"/>
    <col min="1534" max="1534" width="46.7109375" style="753" bestFit="1" customWidth="1"/>
    <col min="1535" max="1535" width="11.85546875" style="753" customWidth="1"/>
    <col min="1536" max="1536" width="12.42578125" style="753" customWidth="1"/>
    <col min="1537" max="1537" width="12.5703125" style="753" customWidth="1"/>
    <col min="1538" max="1538" width="11.7109375" style="753" customWidth="1"/>
    <col min="1539" max="1539" width="10.7109375" style="753" customWidth="1"/>
    <col min="1540" max="1540" width="2.42578125" style="753" bestFit="1" customWidth="1"/>
    <col min="1541" max="1541" width="8.5703125" style="753" customWidth="1"/>
    <col min="1542" max="1542" width="12.42578125" style="753" customWidth="1"/>
    <col min="1543" max="1543" width="2.140625" style="753" customWidth="1"/>
    <col min="1544" max="1544" width="9.42578125" style="753" customWidth="1"/>
    <col min="1545" max="1789" width="11" style="753"/>
    <col min="1790" max="1790" width="46.7109375" style="753" bestFit="1" customWidth="1"/>
    <col min="1791" max="1791" width="11.85546875" style="753" customWidth="1"/>
    <col min="1792" max="1792" width="12.42578125" style="753" customWidth="1"/>
    <col min="1793" max="1793" width="12.5703125" style="753" customWidth="1"/>
    <col min="1794" max="1794" width="11.7109375" style="753" customWidth="1"/>
    <col min="1795" max="1795" width="10.7109375" style="753" customWidth="1"/>
    <col min="1796" max="1796" width="2.42578125" style="753" bestFit="1" customWidth="1"/>
    <col min="1797" max="1797" width="8.5703125" style="753" customWidth="1"/>
    <col min="1798" max="1798" width="12.42578125" style="753" customWidth="1"/>
    <col min="1799" max="1799" width="2.140625" style="753" customWidth="1"/>
    <col min="1800" max="1800" width="9.42578125" style="753" customWidth="1"/>
    <col min="1801" max="2045" width="11" style="753"/>
    <col min="2046" max="2046" width="46.7109375" style="753" bestFit="1" customWidth="1"/>
    <col min="2047" max="2047" width="11.85546875" style="753" customWidth="1"/>
    <col min="2048" max="2048" width="12.42578125" style="753" customWidth="1"/>
    <col min="2049" max="2049" width="12.5703125" style="753" customWidth="1"/>
    <col min="2050" max="2050" width="11.7109375" style="753" customWidth="1"/>
    <col min="2051" max="2051" width="10.7109375" style="753" customWidth="1"/>
    <col min="2052" max="2052" width="2.42578125" style="753" bestFit="1" customWidth="1"/>
    <col min="2053" max="2053" width="8.5703125" style="753" customWidth="1"/>
    <col min="2054" max="2054" width="12.42578125" style="753" customWidth="1"/>
    <col min="2055" max="2055" width="2.140625" style="753" customWidth="1"/>
    <col min="2056" max="2056" width="9.42578125" style="753" customWidth="1"/>
    <col min="2057" max="2301" width="11" style="753"/>
    <col min="2302" max="2302" width="46.7109375" style="753" bestFit="1" customWidth="1"/>
    <col min="2303" max="2303" width="11.85546875" style="753" customWidth="1"/>
    <col min="2304" max="2304" width="12.42578125" style="753" customWidth="1"/>
    <col min="2305" max="2305" width="12.5703125" style="753" customWidth="1"/>
    <col min="2306" max="2306" width="11.7109375" style="753" customWidth="1"/>
    <col min="2307" max="2307" width="10.7109375" style="753" customWidth="1"/>
    <col min="2308" max="2308" width="2.42578125" style="753" bestFit="1" customWidth="1"/>
    <col min="2309" max="2309" width="8.5703125" style="753" customWidth="1"/>
    <col min="2310" max="2310" width="12.42578125" style="753" customWidth="1"/>
    <col min="2311" max="2311" width="2.140625" style="753" customWidth="1"/>
    <col min="2312" max="2312" width="9.42578125" style="753" customWidth="1"/>
    <col min="2313" max="2557" width="11" style="753"/>
    <col min="2558" max="2558" width="46.7109375" style="753" bestFit="1" customWidth="1"/>
    <col min="2559" max="2559" width="11.85546875" style="753" customWidth="1"/>
    <col min="2560" max="2560" width="12.42578125" style="753" customWidth="1"/>
    <col min="2561" max="2561" width="12.5703125" style="753" customWidth="1"/>
    <col min="2562" max="2562" width="11.7109375" style="753" customWidth="1"/>
    <col min="2563" max="2563" width="10.7109375" style="753" customWidth="1"/>
    <col min="2564" max="2564" width="2.42578125" style="753" bestFit="1" customWidth="1"/>
    <col min="2565" max="2565" width="8.5703125" style="753" customWidth="1"/>
    <col min="2566" max="2566" width="12.42578125" style="753" customWidth="1"/>
    <col min="2567" max="2567" width="2.140625" style="753" customWidth="1"/>
    <col min="2568" max="2568" width="9.42578125" style="753" customWidth="1"/>
    <col min="2569" max="2813" width="11" style="753"/>
    <col min="2814" max="2814" width="46.7109375" style="753" bestFit="1" customWidth="1"/>
    <col min="2815" max="2815" width="11.85546875" style="753" customWidth="1"/>
    <col min="2816" max="2816" width="12.42578125" style="753" customWidth="1"/>
    <col min="2817" max="2817" width="12.5703125" style="753" customWidth="1"/>
    <col min="2818" max="2818" width="11.7109375" style="753" customWidth="1"/>
    <col min="2819" max="2819" width="10.7109375" style="753" customWidth="1"/>
    <col min="2820" max="2820" width="2.42578125" style="753" bestFit="1" customWidth="1"/>
    <col min="2821" max="2821" width="8.5703125" style="753" customWidth="1"/>
    <col min="2822" max="2822" width="12.42578125" style="753" customWidth="1"/>
    <col min="2823" max="2823" width="2.140625" style="753" customWidth="1"/>
    <col min="2824" max="2824" width="9.42578125" style="753" customWidth="1"/>
    <col min="2825" max="3069" width="11" style="753"/>
    <col min="3070" max="3070" width="46.7109375" style="753" bestFit="1" customWidth="1"/>
    <col min="3071" max="3071" width="11.85546875" style="753" customWidth="1"/>
    <col min="3072" max="3072" width="12.42578125" style="753" customWidth="1"/>
    <col min="3073" max="3073" width="12.5703125" style="753" customWidth="1"/>
    <col min="3074" max="3074" width="11.7109375" style="753" customWidth="1"/>
    <col min="3075" max="3075" width="10.7109375" style="753" customWidth="1"/>
    <col min="3076" max="3076" width="2.42578125" style="753" bestFit="1" customWidth="1"/>
    <col min="3077" max="3077" width="8.5703125" style="753" customWidth="1"/>
    <col min="3078" max="3078" width="12.42578125" style="753" customWidth="1"/>
    <col min="3079" max="3079" width="2.140625" style="753" customWidth="1"/>
    <col min="3080" max="3080" width="9.42578125" style="753" customWidth="1"/>
    <col min="3081" max="3325" width="11" style="753"/>
    <col min="3326" max="3326" width="46.7109375" style="753" bestFit="1" customWidth="1"/>
    <col min="3327" max="3327" width="11.85546875" style="753" customWidth="1"/>
    <col min="3328" max="3328" width="12.42578125" style="753" customWidth="1"/>
    <col min="3329" max="3329" width="12.5703125" style="753" customWidth="1"/>
    <col min="3330" max="3330" width="11.7109375" style="753" customWidth="1"/>
    <col min="3331" max="3331" width="10.7109375" style="753" customWidth="1"/>
    <col min="3332" max="3332" width="2.42578125" style="753" bestFit="1" customWidth="1"/>
    <col min="3333" max="3333" width="8.5703125" style="753" customWidth="1"/>
    <col min="3334" max="3334" width="12.42578125" style="753" customWidth="1"/>
    <col min="3335" max="3335" width="2.140625" style="753" customWidth="1"/>
    <col min="3336" max="3336" width="9.42578125" style="753" customWidth="1"/>
    <col min="3337" max="3581" width="11" style="753"/>
    <col min="3582" max="3582" width="46.7109375" style="753" bestFit="1" customWidth="1"/>
    <col min="3583" max="3583" width="11.85546875" style="753" customWidth="1"/>
    <col min="3584" max="3584" width="12.42578125" style="753" customWidth="1"/>
    <col min="3585" max="3585" width="12.5703125" style="753" customWidth="1"/>
    <col min="3586" max="3586" width="11.7109375" style="753" customWidth="1"/>
    <col min="3587" max="3587" width="10.7109375" style="753" customWidth="1"/>
    <col min="3588" max="3588" width="2.42578125" style="753" bestFit="1" customWidth="1"/>
    <col min="3589" max="3589" width="8.5703125" style="753" customWidth="1"/>
    <col min="3590" max="3590" width="12.42578125" style="753" customWidth="1"/>
    <col min="3591" max="3591" width="2.140625" style="753" customWidth="1"/>
    <col min="3592" max="3592" width="9.42578125" style="753" customWidth="1"/>
    <col min="3593" max="3837" width="11" style="753"/>
    <col min="3838" max="3838" width="46.7109375" style="753" bestFit="1" customWidth="1"/>
    <col min="3839" max="3839" width="11.85546875" style="753" customWidth="1"/>
    <col min="3840" max="3840" width="12.42578125" style="753" customWidth="1"/>
    <col min="3841" max="3841" width="12.5703125" style="753" customWidth="1"/>
    <col min="3842" max="3842" width="11.7109375" style="753" customWidth="1"/>
    <col min="3843" max="3843" width="10.7109375" style="753" customWidth="1"/>
    <col min="3844" max="3844" width="2.42578125" style="753" bestFit="1" customWidth="1"/>
    <col min="3845" max="3845" width="8.5703125" style="753" customWidth="1"/>
    <col min="3846" max="3846" width="12.42578125" style="753" customWidth="1"/>
    <col min="3847" max="3847" width="2.140625" style="753" customWidth="1"/>
    <col min="3848" max="3848" width="9.42578125" style="753" customWidth="1"/>
    <col min="3849" max="4093" width="11" style="753"/>
    <col min="4094" max="4094" width="46.7109375" style="753" bestFit="1" customWidth="1"/>
    <col min="4095" max="4095" width="11.85546875" style="753" customWidth="1"/>
    <col min="4096" max="4096" width="12.42578125" style="753" customWidth="1"/>
    <col min="4097" max="4097" width="12.5703125" style="753" customWidth="1"/>
    <col min="4098" max="4098" width="11.7109375" style="753" customWidth="1"/>
    <col min="4099" max="4099" width="10.7109375" style="753" customWidth="1"/>
    <col min="4100" max="4100" width="2.42578125" style="753" bestFit="1" customWidth="1"/>
    <col min="4101" max="4101" width="8.5703125" style="753" customWidth="1"/>
    <col min="4102" max="4102" width="12.42578125" style="753" customWidth="1"/>
    <col min="4103" max="4103" width="2.140625" style="753" customWidth="1"/>
    <col min="4104" max="4104" width="9.42578125" style="753" customWidth="1"/>
    <col min="4105" max="4349" width="11" style="753"/>
    <col min="4350" max="4350" width="46.7109375" style="753" bestFit="1" customWidth="1"/>
    <col min="4351" max="4351" width="11.85546875" style="753" customWidth="1"/>
    <col min="4352" max="4352" width="12.42578125" style="753" customWidth="1"/>
    <col min="4353" max="4353" width="12.5703125" style="753" customWidth="1"/>
    <col min="4354" max="4354" width="11.7109375" style="753" customWidth="1"/>
    <col min="4355" max="4355" width="10.7109375" style="753" customWidth="1"/>
    <col min="4356" max="4356" width="2.42578125" style="753" bestFit="1" customWidth="1"/>
    <col min="4357" max="4357" width="8.5703125" style="753" customWidth="1"/>
    <col min="4358" max="4358" width="12.42578125" style="753" customWidth="1"/>
    <col min="4359" max="4359" width="2.140625" style="753" customWidth="1"/>
    <col min="4360" max="4360" width="9.42578125" style="753" customWidth="1"/>
    <col min="4361" max="4605" width="11" style="753"/>
    <col min="4606" max="4606" width="46.7109375" style="753" bestFit="1" customWidth="1"/>
    <col min="4607" max="4607" width="11.85546875" style="753" customWidth="1"/>
    <col min="4608" max="4608" width="12.42578125" style="753" customWidth="1"/>
    <col min="4609" max="4609" width="12.5703125" style="753" customWidth="1"/>
    <col min="4610" max="4610" width="11.7109375" style="753" customWidth="1"/>
    <col min="4611" max="4611" width="10.7109375" style="753" customWidth="1"/>
    <col min="4612" max="4612" width="2.42578125" style="753" bestFit="1" customWidth="1"/>
    <col min="4613" max="4613" width="8.5703125" style="753" customWidth="1"/>
    <col min="4614" max="4614" width="12.42578125" style="753" customWidth="1"/>
    <col min="4615" max="4615" width="2.140625" style="753" customWidth="1"/>
    <col min="4616" max="4616" width="9.42578125" style="753" customWidth="1"/>
    <col min="4617" max="4861" width="11" style="753"/>
    <col min="4862" max="4862" width="46.7109375" style="753" bestFit="1" customWidth="1"/>
    <col min="4863" max="4863" width="11.85546875" style="753" customWidth="1"/>
    <col min="4864" max="4864" width="12.42578125" style="753" customWidth="1"/>
    <col min="4865" max="4865" width="12.5703125" style="753" customWidth="1"/>
    <col min="4866" max="4866" width="11.7109375" style="753" customWidth="1"/>
    <col min="4867" max="4867" width="10.7109375" style="753" customWidth="1"/>
    <col min="4868" max="4868" width="2.42578125" style="753" bestFit="1" customWidth="1"/>
    <col min="4869" max="4869" width="8.5703125" style="753" customWidth="1"/>
    <col min="4870" max="4870" width="12.42578125" style="753" customWidth="1"/>
    <col min="4871" max="4871" width="2.140625" style="753" customWidth="1"/>
    <col min="4872" max="4872" width="9.42578125" style="753" customWidth="1"/>
    <col min="4873" max="5117" width="11" style="753"/>
    <col min="5118" max="5118" width="46.7109375" style="753" bestFit="1" customWidth="1"/>
    <col min="5119" max="5119" width="11.85546875" style="753" customWidth="1"/>
    <col min="5120" max="5120" width="12.42578125" style="753" customWidth="1"/>
    <col min="5121" max="5121" width="12.5703125" style="753" customWidth="1"/>
    <col min="5122" max="5122" width="11.7109375" style="753" customWidth="1"/>
    <col min="5123" max="5123" width="10.7109375" style="753" customWidth="1"/>
    <col min="5124" max="5124" width="2.42578125" style="753" bestFit="1" customWidth="1"/>
    <col min="5125" max="5125" width="8.5703125" style="753" customWidth="1"/>
    <col min="5126" max="5126" width="12.42578125" style="753" customWidth="1"/>
    <col min="5127" max="5127" width="2.140625" style="753" customWidth="1"/>
    <col min="5128" max="5128" width="9.42578125" style="753" customWidth="1"/>
    <col min="5129" max="5373" width="11" style="753"/>
    <col min="5374" max="5374" width="46.7109375" style="753" bestFit="1" customWidth="1"/>
    <col min="5375" max="5375" width="11.85546875" style="753" customWidth="1"/>
    <col min="5376" max="5376" width="12.42578125" style="753" customWidth="1"/>
    <col min="5377" max="5377" width="12.5703125" style="753" customWidth="1"/>
    <col min="5378" max="5378" width="11.7109375" style="753" customWidth="1"/>
    <col min="5379" max="5379" width="10.7109375" style="753" customWidth="1"/>
    <col min="5380" max="5380" width="2.42578125" style="753" bestFit="1" customWidth="1"/>
    <col min="5381" max="5381" width="8.5703125" style="753" customWidth="1"/>
    <col min="5382" max="5382" width="12.42578125" style="753" customWidth="1"/>
    <col min="5383" max="5383" width="2.140625" style="753" customWidth="1"/>
    <col min="5384" max="5384" width="9.42578125" style="753" customWidth="1"/>
    <col min="5385" max="5629" width="11" style="753"/>
    <col min="5630" max="5630" width="46.7109375" style="753" bestFit="1" customWidth="1"/>
    <col min="5631" max="5631" width="11.85546875" style="753" customWidth="1"/>
    <col min="5632" max="5632" width="12.42578125" style="753" customWidth="1"/>
    <col min="5633" max="5633" width="12.5703125" style="753" customWidth="1"/>
    <col min="5634" max="5634" width="11.7109375" style="753" customWidth="1"/>
    <col min="5635" max="5635" width="10.7109375" style="753" customWidth="1"/>
    <col min="5636" max="5636" width="2.42578125" style="753" bestFit="1" customWidth="1"/>
    <col min="5637" max="5637" width="8.5703125" style="753" customWidth="1"/>
    <col min="5638" max="5638" width="12.42578125" style="753" customWidth="1"/>
    <col min="5639" max="5639" width="2.140625" style="753" customWidth="1"/>
    <col min="5640" max="5640" width="9.42578125" style="753" customWidth="1"/>
    <col min="5641" max="5885" width="11" style="753"/>
    <col min="5886" max="5886" width="46.7109375" style="753" bestFit="1" customWidth="1"/>
    <col min="5887" max="5887" width="11.85546875" style="753" customWidth="1"/>
    <col min="5888" max="5888" width="12.42578125" style="753" customWidth="1"/>
    <col min="5889" max="5889" width="12.5703125" style="753" customWidth="1"/>
    <col min="5890" max="5890" width="11.7109375" style="753" customWidth="1"/>
    <col min="5891" max="5891" width="10.7109375" style="753" customWidth="1"/>
    <col min="5892" max="5892" width="2.42578125" style="753" bestFit="1" customWidth="1"/>
    <col min="5893" max="5893" width="8.5703125" style="753" customWidth="1"/>
    <col min="5894" max="5894" width="12.42578125" style="753" customWidth="1"/>
    <col min="5895" max="5895" width="2.140625" style="753" customWidth="1"/>
    <col min="5896" max="5896" width="9.42578125" style="753" customWidth="1"/>
    <col min="5897" max="6141" width="11" style="753"/>
    <col min="6142" max="6142" width="46.7109375" style="753" bestFit="1" customWidth="1"/>
    <col min="6143" max="6143" width="11.85546875" style="753" customWidth="1"/>
    <col min="6144" max="6144" width="12.42578125" style="753" customWidth="1"/>
    <col min="6145" max="6145" width="12.5703125" style="753" customWidth="1"/>
    <col min="6146" max="6146" width="11.7109375" style="753" customWidth="1"/>
    <col min="6147" max="6147" width="10.7109375" style="753" customWidth="1"/>
    <col min="6148" max="6148" width="2.42578125" style="753" bestFit="1" customWidth="1"/>
    <col min="6149" max="6149" width="8.5703125" style="753" customWidth="1"/>
    <col min="6150" max="6150" width="12.42578125" style="753" customWidth="1"/>
    <col min="6151" max="6151" width="2.140625" style="753" customWidth="1"/>
    <col min="6152" max="6152" width="9.42578125" style="753" customWidth="1"/>
    <col min="6153" max="6397" width="11" style="753"/>
    <col min="6398" max="6398" width="46.7109375" style="753" bestFit="1" customWidth="1"/>
    <col min="6399" max="6399" width="11.85546875" style="753" customWidth="1"/>
    <col min="6400" max="6400" width="12.42578125" style="753" customWidth="1"/>
    <col min="6401" max="6401" width="12.5703125" style="753" customWidth="1"/>
    <col min="6402" max="6402" width="11.7109375" style="753" customWidth="1"/>
    <col min="6403" max="6403" width="10.7109375" style="753" customWidth="1"/>
    <col min="6404" max="6404" width="2.42578125" style="753" bestFit="1" customWidth="1"/>
    <col min="6405" max="6405" width="8.5703125" style="753" customWidth="1"/>
    <col min="6406" max="6406" width="12.42578125" style="753" customWidth="1"/>
    <col min="6407" max="6407" width="2.140625" style="753" customWidth="1"/>
    <col min="6408" max="6408" width="9.42578125" style="753" customWidth="1"/>
    <col min="6409" max="6653" width="11" style="753"/>
    <col min="6654" max="6654" width="46.7109375" style="753" bestFit="1" customWidth="1"/>
    <col min="6655" max="6655" width="11.85546875" style="753" customWidth="1"/>
    <col min="6656" max="6656" width="12.42578125" style="753" customWidth="1"/>
    <col min="6657" max="6657" width="12.5703125" style="753" customWidth="1"/>
    <col min="6658" max="6658" width="11.7109375" style="753" customWidth="1"/>
    <col min="6659" max="6659" width="10.7109375" style="753" customWidth="1"/>
    <col min="6660" max="6660" width="2.42578125" style="753" bestFit="1" customWidth="1"/>
    <col min="6661" max="6661" width="8.5703125" style="753" customWidth="1"/>
    <col min="6662" max="6662" width="12.42578125" style="753" customWidth="1"/>
    <col min="6663" max="6663" width="2.140625" style="753" customWidth="1"/>
    <col min="6664" max="6664" width="9.42578125" style="753" customWidth="1"/>
    <col min="6665" max="6909" width="11" style="753"/>
    <col min="6910" max="6910" width="46.7109375" style="753" bestFit="1" customWidth="1"/>
    <col min="6911" max="6911" width="11.85546875" style="753" customWidth="1"/>
    <col min="6912" max="6912" width="12.42578125" style="753" customWidth="1"/>
    <col min="6913" max="6913" width="12.5703125" style="753" customWidth="1"/>
    <col min="6914" max="6914" width="11.7109375" style="753" customWidth="1"/>
    <col min="6915" max="6915" width="10.7109375" style="753" customWidth="1"/>
    <col min="6916" max="6916" width="2.42578125" style="753" bestFit="1" customWidth="1"/>
    <col min="6917" max="6917" width="8.5703125" style="753" customWidth="1"/>
    <col min="6918" max="6918" width="12.42578125" style="753" customWidth="1"/>
    <col min="6919" max="6919" width="2.140625" style="753" customWidth="1"/>
    <col min="6920" max="6920" width="9.42578125" style="753" customWidth="1"/>
    <col min="6921" max="7165" width="11" style="753"/>
    <col min="7166" max="7166" width="46.7109375" style="753" bestFit="1" customWidth="1"/>
    <col min="7167" max="7167" width="11.85546875" style="753" customWidth="1"/>
    <col min="7168" max="7168" width="12.42578125" style="753" customWidth="1"/>
    <col min="7169" max="7169" width="12.5703125" style="753" customWidth="1"/>
    <col min="7170" max="7170" width="11.7109375" style="753" customWidth="1"/>
    <col min="7171" max="7171" width="10.7109375" style="753" customWidth="1"/>
    <col min="7172" max="7172" width="2.42578125" style="753" bestFit="1" customWidth="1"/>
    <col min="7173" max="7173" width="8.5703125" style="753" customWidth="1"/>
    <col min="7174" max="7174" width="12.42578125" style="753" customWidth="1"/>
    <col min="7175" max="7175" width="2.140625" style="753" customWidth="1"/>
    <col min="7176" max="7176" width="9.42578125" style="753" customWidth="1"/>
    <col min="7177" max="7421" width="11" style="753"/>
    <col min="7422" max="7422" width="46.7109375" style="753" bestFit="1" customWidth="1"/>
    <col min="7423" max="7423" width="11.85546875" style="753" customWidth="1"/>
    <col min="7424" max="7424" width="12.42578125" style="753" customWidth="1"/>
    <col min="7425" max="7425" width="12.5703125" style="753" customWidth="1"/>
    <col min="7426" max="7426" width="11.7109375" style="753" customWidth="1"/>
    <col min="7427" max="7427" width="10.7109375" style="753" customWidth="1"/>
    <col min="7428" max="7428" width="2.42578125" style="753" bestFit="1" customWidth="1"/>
    <col min="7429" max="7429" width="8.5703125" style="753" customWidth="1"/>
    <col min="7430" max="7430" width="12.42578125" style="753" customWidth="1"/>
    <col min="7431" max="7431" width="2.140625" style="753" customWidth="1"/>
    <col min="7432" max="7432" width="9.42578125" style="753" customWidth="1"/>
    <col min="7433" max="7677" width="11" style="753"/>
    <col min="7678" max="7678" width="46.7109375" style="753" bestFit="1" customWidth="1"/>
    <col min="7679" max="7679" width="11.85546875" style="753" customWidth="1"/>
    <col min="7680" max="7680" width="12.42578125" style="753" customWidth="1"/>
    <col min="7681" max="7681" width="12.5703125" style="753" customWidth="1"/>
    <col min="7682" max="7682" width="11.7109375" style="753" customWidth="1"/>
    <col min="7683" max="7683" width="10.7109375" style="753" customWidth="1"/>
    <col min="7684" max="7684" width="2.42578125" style="753" bestFit="1" customWidth="1"/>
    <col min="7685" max="7685" width="8.5703125" style="753" customWidth="1"/>
    <col min="7686" max="7686" width="12.42578125" style="753" customWidth="1"/>
    <col min="7687" max="7687" width="2.140625" style="753" customWidth="1"/>
    <col min="7688" max="7688" width="9.42578125" style="753" customWidth="1"/>
    <col min="7689" max="7933" width="11" style="753"/>
    <col min="7934" max="7934" width="46.7109375" style="753" bestFit="1" customWidth="1"/>
    <col min="7935" max="7935" width="11.85546875" style="753" customWidth="1"/>
    <col min="7936" max="7936" width="12.42578125" style="753" customWidth="1"/>
    <col min="7937" max="7937" width="12.5703125" style="753" customWidth="1"/>
    <col min="7938" max="7938" width="11.7109375" style="753" customWidth="1"/>
    <col min="7939" max="7939" width="10.7109375" style="753" customWidth="1"/>
    <col min="7940" max="7940" width="2.42578125" style="753" bestFit="1" customWidth="1"/>
    <col min="7941" max="7941" width="8.5703125" style="753" customWidth="1"/>
    <col min="7942" max="7942" width="12.42578125" style="753" customWidth="1"/>
    <col min="7943" max="7943" width="2.140625" style="753" customWidth="1"/>
    <col min="7944" max="7944" width="9.42578125" style="753" customWidth="1"/>
    <col min="7945" max="8189" width="11" style="753"/>
    <col min="8190" max="8190" width="46.7109375" style="753" bestFit="1" customWidth="1"/>
    <col min="8191" max="8191" width="11.85546875" style="753" customWidth="1"/>
    <col min="8192" max="8192" width="12.42578125" style="753" customWidth="1"/>
    <col min="8193" max="8193" width="12.5703125" style="753" customWidth="1"/>
    <col min="8194" max="8194" width="11.7109375" style="753" customWidth="1"/>
    <col min="8195" max="8195" width="10.7109375" style="753" customWidth="1"/>
    <col min="8196" max="8196" width="2.42578125" style="753" bestFit="1" customWidth="1"/>
    <col min="8197" max="8197" width="8.5703125" style="753" customWidth="1"/>
    <col min="8198" max="8198" width="12.42578125" style="753" customWidth="1"/>
    <col min="8199" max="8199" width="2.140625" style="753" customWidth="1"/>
    <col min="8200" max="8200" width="9.42578125" style="753" customWidth="1"/>
    <col min="8201" max="8445" width="11" style="753"/>
    <col min="8446" max="8446" width="46.7109375" style="753" bestFit="1" customWidth="1"/>
    <col min="8447" max="8447" width="11.85546875" style="753" customWidth="1"/>
    <col min="8448" max="8448" width="12.42578125" style="753" customWidth="1"/>
    <col min="8449" max="8449" width="12.5703125" style="753" customWidth="1"/>
    <col min="8450" max="8450" width="11.7109375" style="753" customWidth="1"/>
    <col min="8451" max="8451" width="10.7109375" style="753" customWidth="1"/>
    <col min="8452" max="8452" width="2.42578125" style="753" bestFit="1" customWidth="1"/>
    <col min="8453" max="8453" width="8.5703125" style="753" customWidth="1"/>
    <col min="8454" max="8454" width="12.42578125" style="753" customWidth="1"/>
    <col min="8455" max="8455" width="2.140625" style="753" customWidth="1"/>
    <col min="8456" max="8456" width="9.42578125" style="753" customWidth="1"/>
    <col min="8457" max="8701" width="11" style="753"/>
    <col min="8702" max="8702" width="46.7109375" style="753" bestFit="1" customWidth="1"/>
    <col min="8703" max="8703" width="11.85546875" style="753" customWidth="1"/>
    <col min="8704" max="8704" width="12.42578125" style="753" customWidth="1"/>
    <col min="8705" max="8705" width="12.5703125" style="753" customWidth="1"/>
    <col min="8706" max="8706" width="11.7109375" style="753" customWidth="1"/>
    <col min="8707" max="8707" width="10.7109375" style="753" customWidth="1"/>
    <col min="8708" max="8708" width="2.42578125" style="753" bestFit="1" customWidth="1"/>
    <col min="8709" max="8709" width="8.5703125" style="753" customWidth="1"/>
    <col min="8710" max="8710" width="12.42578125" style="753" customWidth="1"/>
    <col min="8711" max="8711" width="2.140625" style="753" customWidth="1"/>
    <col min="8712" max="8712" width="9.42578125" style="753" customWidth="1"/>
    <col min="8713" max="8957" width="11" style="753"/>
    <col min="8958" max="8958" width="46.7109375" style="753" bestFit="1" customWidth="1"/>
    <col min="8959" max="8959" width="11.85546875" style="753" customWidth="1"/>
    <col min="8960" max="8960" width="12.42578125" style="753" customWidth="1"/>
    <col min="8961" max="8961" width="12.5703125" style="753" customWidth="1"/>
    <col min="8962" max="8962" width="11.7109375" style="753" customWidth="1"/>
    <col min="8963" max="8963" width="10.7109375" style="753" customWidth="1"/>
    <col min="8964" max="8964" width="2.42578125" style="753" bestFit="1" customWidth="1"/>
    <col min="8965" max="8965" width="8.5703125" style="753" customWidth="1"/>
    <col min="8966" max="8966" width="12.42578125" style="753" customWidth="1"/>
    <col min="8967" max="8967" width="2.140625" style="753" customWidth="1"/>
    <col min="8968" max="8968" width="9.42578125" style="753" customWidth="1"/>
    <col min="8969" max="9213" width="11" style="753"/>
    <col min="9214" max="9214" width="46.7109375" style="753" bestFit="1" customWidth="1"/>
    <col min="9215" max="9215" width="11.85546875" style="753" customWidth="1"/>
    <col min="9216" max="9216" width="12.42578125" style="753" customWidth="1"/>
    <col min="9217" max="9217" width="12.5703125" style="753" customWidth="1"/>
    <col min="9218" max="9218" width="11.7109375" style="753" customWidth="1"/>
    <col min="9219" max="9219" width="10.7109375" style="753" customWidth="1"/>
    <col min="9220" max="9220" width="2.42578125" style="753" bestFit="1" customWidth="1"/>
    <col min="9221" max="9221" width="8.5703125" style="753" customWidth="1"/>
    <col min="9222" max="9222" width="12.42578125" style="753" customWidth="1"/>
    <col min="9223" max="9223" width="2.140625" style="753" customWidth="1"/>
    <col min="9224" max="9224" width="9.42578125" style="753" customWidth="1"/>
    <col min="9225" max="9469" width="11" style="753"/>
    <col min="9470" max="9470" width="46.7109375" style="753" bestFit="1" customWidth="1"/>
    <col min="9471" max="9471" width="11.85546875" style="753" customWidth="1"/>
    <col min="9472" max="9472" width="12.42578125" style="753" customWidth="1"/>
    <col min="9473" max="9473" width="12.5703125" style="753" customWidth="1"/>
    <col min="9474" max="9474" width="11.7109375" style="753" customWidth="1"/>
    <col min="9475" max="9475" width="10.7109375" style="753" customWidth="1"/>
    <col min="9476" max="9476" width="2.42578125" style="753" bestFit="1" customWidth="1"/>
    <col min="9477" max="9477" width="8.5703125" style="753" customWidth="1"/>
    <col min="9478" max="9478" width="12.42578125" style="753" customWidth="1"/>
    <col min="9479" max="9479" width="2.140625" style="753" customWidth="1"/>
    <col min="9480" max="9480" width="9.42578125" style="753" customWidth="1"/>
    <col min="9481" max="9725" width="11" style="753"/>
    <col min="9726" max="9726" width="46.7109375" style="753" bestFit="1" customWidth="1"/>
    <col min="9727" max="9727" width="11.85546875" style="753" customWidth="1"/>
    <col min="9728" max="9728" width="12.42578125" style="753" customWidth="1"/>
    <col min="9729" max="9729" width="12.5703125" style="753" customWidth="1"/>
    <col min="9730" max="9730" width="11.7109375" style="753" customWidth="1"/>
    <col min="9731" max="9731" width="10.7109375" style="753" customWidth="1"/>
    <col min="9732" max="9732" width="2.42578125" style="753" bestFit="1" customWidth="1"/>
    <col min="9733" max="9733" width="8.5703125" style="753" customWidth="1"/>
    <col min="9734" max="9734" width="12.42578125" style="753" customWidth="1"/>
    <col min="9735" max="9735" width="2.140625" style="753" customWidth="1"/>
    <col min="9736" max="9736" width="9.42578125" style="753" customWidth="1"/>
    <col min="9737" max="9981" width="11" style="753"/>
    <col min="9982" max="9982" width="46.7109375" style="753" bestFit="1" customWidth="1"/>
    <col min="9983" max="9983" width="11.85546875" style="753" customWidth="1"/>
    <col min="9984" max="9984" width="12.42578125" style="753" customWidth="1"/>
    <col min="9985" max="9985" width="12.5703125" style="753" customWidth="1"/>
    <col min="9986" max="9986" width="11.7109375" style="753" customWidth="1"/>
    <col min="9987" max="9987" width="10.7109375" style="753" customWidth="1"/>
    <col min="9988" max="9988" width="2.42578125" style="753" bestFit="1" customWidth="1"/>
    <col min="9989" max="9989" width="8.5703125" style="753" customWidth="1"/>
    <col min="9990" max="9990" width="12.42578125" style="753" customWidth="1"/>
    <col min="9991" max="9991" width="2.140625" style="753" customWidth="1"/>
    <col min="9992" max="9992" width="9.42578125" style="753" customWidth="1"/>
    <col min="9993" max="10237" width="11" style="753"/>
    <col min="10238" max="10238" width="46.7109375" style="753" bestFit="1" customWidth="1"/>
    <col min="10239" max="10239" width="11.85546875" style="753" customWidth="1"/>
    <col min="10240" max="10240" width="12.42578125" style="753" customWidth="1"/>
    <col min="10241" max="10241" width="12.5703125" style="753" customWidth="1"/>
    <col min="10242" max="10242" width="11.7109375" style="753" customWidth="1"/>
    <col min="10243" max="10243" width="10.7109375" style="753" customWidth="1"/>
    <col min="10244" max="10244" width="2.42578125" style="753" bestFit="1" customWidth="1"/>
    <col min="10245" max="10245" width="8.5703125" style="753" customWidth="1"/>
    <col min="10246" max="10246" width="12.42578125" style="753" customWidth="1"/>
    <col min="10247" max="10247" width="2.140625" style="753" customWidth="1"/>
    <col min="10248" max="10248" width="9.42578125" style="753" customWidth="1"/>
    <col min="10249" max="10493" width="11" style="753"/>
    <col min="10494" max="10494" width="46.7109375" style="753" bestFit="1" customWidth="1"/>
    <col min="10495" max="10495" width="11.85546875" style="753" customWidth="1"/>
    <col min="10496" max="10496" width="12.42578125" style="753" customWidth="1"/>
    <col min="10497" max="10497" width="12.5703125" style="753" customWidth="1"/>
    <col min="10498" max="10498" width="11.7109375" style="753" customWidth="1"/>
    <col min="10499" max="10499" width="10.7109375" style="753" customWidth="1"/>
    <col min="10500" max="10500" width="2.42578125" style="753" bestFit="1" customWidth="1"/>
    <col min="10501" max="10501" width="8.5703125" style="753" customWidth="1"/>
    <col min="10502" max="10502" width="12.42578125" style="753" customWidth="1"/>
    <col min="10503" max="10503" width="2.140625" style="753" customWidth="1"/>
    <col min="10504" max="10504" width="9.42578125" style="753" customWidth="1"/>
    <col min="10505" max="10749" width="11" style="753"/>
    <col min="10750" max="10750" width="46.7109375" style="753" bestFit="1" customWidth="1"/>
    <col min="10751" max="10751" width="11.85546875" style="753" customWidth="1"/>
    <col min="10752" max="10752" width="12.42578125" style="753" customWidth="1"/>
    <col min="10753" max="10753" width="12.5703125" style="753" customWidth="1"/>
    <col min="10754" max="10754" width="11.7109375" style="753" customWidth="1"/>
    <col min="10755" max="10755" width="10.7109375" style="753" customWidth="1"/>
    <col min="10756" max="10756" width="2.42578125" style="753" bestFit="1" customWidth="1"/>
    <col min="10757" max="10757" width="8.5703125" style="753" customWidth="1"/>
    <col min="10758" max="10758" width="12.42578125" style="753" customWidth="1"/>
    <col min="10759" max="10759" width="2.140625" style="753" customWidth="1"/>
    <col min="10760" max="10760" width="9.42578125" style="753" customWidth="1"/>
    <col min="10761" max="11005" width="11" style="753"/>
    <col min="11006" max="11006" width="46.7109375" style="753" bestFit="1" customWidth="1"/>
    <col min="11007" max="11007" width="11.85546875" style="753" customWidth="1"/>
    <col min="11008" max="11008" width="12.42578125" style="753" customWidth="1"/>
    <col min="11009" max="11009" width="12.5703125" style="753" customWidth="1"/>
    <col min="11010" max="11010" width="11.7109375" style="753" customWidth="1"/>
    <col min="11011" max="11011" width="10.7109375" style="753" customWidth="1"/>
    <col min="11012" max="11012" width="2.42578125" style="753" bestFit="1" customWidth="1"/>
    <col min="11013" max="11013" width="8.5703125" style="753" customWidth="1"/>
    <col min="11014" max="11014" width="12.42578125" style="753" customWidth="1"/>
    <col min="11015" max="11015" width="2.140625" style="753" customWidth="1"/>
    <col min="11016" max="11016" width="9.42578125" style="753" customWidth="1"/>
    <col min="11017" max="11261" width="11" style="753"/>
    <col min="11262" max="11262" width="46.7109375" style="753" bestFit="1" customWidth="1"/>
    <col min="11263" max="11263" width="11.85546875" style="753" customWidth="1"/>
    <col min="11264" max="11264" width="12.42578125" style="753" customWidth="1"/>
    <col min="11265" max="11265" width="12.5703125" style="753" customWidth="1"/>
    <col min="11266" max="11266" width="11.7109375" style="753" customWidth="1"/>
    <col min="11267" max="11267" width="10.7109375" style="753" customWidth="1"/>
    <col min="11268" max="11268" width="2.42578125" style="753" bestFit="1" customWidth="1"/>
    <col min="11269" max="11269" width="8.5703125" style="753" customWidth="1"/>
    <col min="11270" max="11270" width="12.42578125" style="753" customWidth="1"/>
    <col min="11271" max="11271" width="2.140625" style="753" customWidth="1"/>
    <col min="11272" max="11272" width="9.42578125" style="753" customWidth="1"/>
    <col min="11273" max="11517" width="11" style="753"/>
    <col min="11518" max="11518" width="46.7109375" style="753" bestFit="1" customWidth="1"/>
    <col min="11519" max="11519" width="11.85546875" style="753" customWidth="1"/>
    <col min="11520" max="11520" width="12.42578125" style="753" customWidth="1"/>
    <col min="11521" max="11521" width="12.5703125" style="753" customWidth="1"/>
    <col min="11522" max="11522" width="11.7109375" style="753" customWidth="1"/>
    <col min="11523" max="11523" width="10.7109375" style="753" customWidth="1"/>
    <col min="11524" max="11524" width="2.42578125" style="753" bestFit="1" customWidth="1"/>
    <col min="11525" max="11525" width="8.5703125" style="753" customWidth="1"/>
    <col min="11526" max="11526" width="12.42578125" style="753" customWidth="1"/>
    <col min="11527" max="11527" width="2.140625" style="753" customWidth="1"/>
    <col min="11528" max="11528" width="9.42578125" style="753" customWidth="1"/>
    <col min="11529" max="11773" width="11" style="753"/>
    <col min="11774" max="11774" width="46.7109375" style="753" bestFit="1" customWidth="1"/>
    <col min="11775" max="11775" width="11.85546875" style="753" customWidth="1"/>
    <col min="11776" max="11776" width="12.42578125" style="753" customWidth="1"/>
    <col min="11777" max="11777" width="12.5703125" style="753" customWidth="1"/>
    <col min="11778" max="11778" width="11.7109375" style="753" customWidth="1"/>
    <col min="11779" max="11779" width="10.7109375" style="753" customWidth="1"/>
    <col min="11780" max="11780" width="2.42578125" style="753" bestFit="1" customWidth="1"/>
    <col min="11781" max="11781" width="8.5703125" style="753" customWidth="1"/>
    <col min="11782" max="11782" width="12.42578125" style="753" customWidth="1"/>
    <col min="11783" max="11783" width="2.140625" style="753" customWidth="1"/>
    <col min="11784" max="11784" width="9.42578125" style="753" customWidth="1"/>
    <col min="11785" max="12029" width="11" style="753"/>
    <col min="12030" max="12030" width="46.7109375" style="753" bestFit="1" customWidth="1"/>
    <col min="12031" max="12031" width="11.85546875" style="753" customWidth="1"/>
    <col min="12032" max="12032" width="12.42578125" style="753" customWidth="1"/>
    <col min="12033" max="12033" width="12.5703125" style="753" customWidth="1"/>
    <col min="12034" max="12034" width="11.7109375" style="753" customWidth="1"/>
    <col min="12035" max="12035" width="10.7109375" style="753" customWidth="1"/>
    <col min="12036" max="12036" width="2.42578125" style="753" bestFit="1" customWidth="1"/>
    <col min="12037" max="12037" width="8.5703125" style="753" customWidth="1"/>
    <col min="12038" max="12038" width="12.42578125" style="753" customWidth="1"/>
    <col min="12039" max="12039" width="2.140625" style="753" customWidth="1"/>
    <col min="12040" max="12040" width="9.42578125" style="753" customWidth="1"/>
    <col min="12041" max="12285" width="11" style="753"/>
    <col min="12286" max="12286" width="46.7109375" style="753" bestFit="1" customWidth="1"/>
    <col min="12287" max="12287" width="11.85546875" style="753" customWidth="1"/>
    <col min="12288" max="12288" width="12.42578125" style="753" customWidth="1"/>
    <col min="12289" max="12289" width="12.5703125" style="753" customWidth="1"/>
    <col min="12290" max="12290" width="11.7109375" style="753" customWidth="1"/>
    <col min="12291" max="12291" width="10.7109375" style="753" customWidth="1"/>
    <col min="12292" max="12292" width="2.42578125" style="753" bestFit="1" customWidth="1"/>
    <col min="12293" max="12293" width="8.5703125" style="753" customWidth="1"/>
    <col min="12294" max="12294" width="12.42578125" style="753" customWidth="1"/>
    <col min="12295" max="12295" width="2.140625" style="753" customWidth="1"/>
    <col min="12296" max="12296" width="9.42578125" style="753" customWidth="1"/>
    <col min="12297" max="12541" width="11" style="753"/>
    <col min="12542" max="12542" width="46.7109375" style="753" bestFit="1" customWidth="1"/>
    <col min="12543" max="12543" width="11.85546875" style="753" customWidth="1"/>
    <col min="12544" max="12544" width="12.42578125" style="753" customWidth="1"/>
    <col min="12545" max="12545" width="12.5703125" style="753" customWidth="1"/>
    <col min="12546" max="12546" width="11.7109375" style="753" customWidth="1"/>
    <col min="12547" max="12547" width="10.7109375" style="753" customWidth="1"/>
    <col min="12548" max="12548" width="2.42578125" style="753" bestFit="1" customWidth="1"/>
    <col min="12549" max="12549" width="8.5703125" style="753" customWidth="1"/>
    <col min="12550" max="12550" width="12.42578125" style="753" customWidth="1"/>
    <col min="12551" max="12551" width="2.140625" style="753" customWidth="1"/>
    <col min="12552" max="12552" width="9.42578125" style="753" customWidth="1"/>
    <col min="12553" max="12797" width="11" style="753"/>
    <col min="12798" max="12798" width="46.7109375" style="753" bestFit="1" customWidth="1"/>
    <col min="12799" max="12799" width="11.85546875" style="753" customWidth="1"/>
    <col min="12800" max="12800" width="12.42578125" style="753" customWidth="1"/>
    <col min="12801" max="12801" width="12.5703125" style="753" customWidth="1"/>
    <col min="12802" max="12802" width="11.7109375" style="753" customWidth="1"/>
    <col min="12803" max="12803" width="10.7109375" style="753" customWidth="1"/>
    <col min="12804" max="12804" width="2.42578125" style="753" bestFit="1" customWidth="1"/>
    <col min="12805" max="12805" width="8.5703125" style="753" customWidth="1"/>
    <col min="12806" max="12806" width="12.42578125" style="753" customWidth="1"/>
    <col min="12807" max="12807" width="2.140625" style="753" customWidth="1"/>
    <col min="12808" max="12808" width="9.42578125" style="753" customWidth="1"/>
    <col min="12809" max="13053" width="11" style="753"/>
    <col min="13054" max="13054" width="46.7109375" style="753" bestFit="1" customWidth="1"/>
    <col min="13055" max="13055" width="11.85546875" style="753" customWidth="1"/>
    <col min="13056" max="13056" width="12.42578125" style="753" customWidth="1"/>
    <col min="13057" max="13057" width="12.5703125" style="753" customWidth="1"/>
    <col min="13058" max="13058" width="11.7109375" style="753" customWidth="1"/>
    <col min="13059" max="13059" width="10.7109375" style="753" customWidth="1"/>
    <col min="13060" max="13060" width="2.42578125" style="753" bestFit="1" customWidth="1"/>
    <col min="13061" max="13061" width="8.5703125" style="753" customWidth="1"/>
    <col min="13062" max="13062" width="12.42578125" style="753" customWidth="1"/>
    <col min="13063" max="13063" width="2.140625" style="753" customWidth="1"/>
    <col min="13064" max="13064" width="9.42578125" style="753" customWidth="1"/>
    <col min="13065" max="13309" width="11" style="753"/>
    <col min="13310" max="13310" width="46.7109375" style="753" bestFit="1" customWidth="1"/>
    <col min="13311" max="13311" width="11.85546875" style="753" customWidth="1"/>
    <col min="13312" max="13312" width="12.42578125" style="753" customWidth="1"/>
    <col min="13313" max="13313" width="12.5703125" style="753" customWidth="1"/>
    <col min="13314" max="13314" width="11.7109375" style="753" customWidth="1"/>
    <col min="13315" max="13315" width="10.7109375" style="753" customWidth="1"/>
    <col min="13316" max="13316" width="2.42578125" style="753" bestFit="1" customWidth="1"/>
    <col min="13317" max="13317" width="8.5703125" style="753" customWidth="1"/>
    <col min="13318" max="13318" width="12.42578125" style="753" customWidth="1"/>
    <col min="13319" max="13319" width="2.140625" style="753" customWidth="1"/>
    <col min="13320" max="13320" width="9.42578125" style="753" customWidth="1"/>
    <col min="13321" max="13565" width="11" style="753"/>
    <col min="13566" max="13566" width="46.7109375" style="753" bestFit="1" customWidth="1"/>
    <col min="13567" max="13567" width="11.85546875" style="753" customWidth="1"/>
    <col min="13568" max="13568" width="12.42578125" style="753" customWidth="1"/>
    <col min="13569" max="13569" width="12.5703125" style="753" customWidth="1"/>
    <col min="13570" max="13570" width="11.7109375" style="753" customWidth="1"/>
    <col min="13571" max="13571" width="10.7109375" style="753" customWidth="1"/>
    <col min="13572" max="13572" width="2.42578125" style="753" bestFit="1" customWidth="1"/>
    <col min="13573" max="13573" width="8.5703125" style="753" customWidth="1"/>
    <col min="13574" max="13574" width="12.42578125" style="753" customWidth="1"/>
    <col min="13575" max="13575" width="2.140625" style="753" customWidth="1"/>
    <col min="13576" max="13576" width="9.42578125" style="753" customWidth="1"/>
    <col min="13577" max="13821" width="11" style="753"/>
    <col min="13822" max="13822" width="46.7109375" style="753" bestFit="1" customWidth="1"/>
    <col min="13823" max="13823" width="11.85546875" style="753" customWidth="1"/>
    <col min="13824" max="13824" width="12.42578125" style="753" customWidth="1"/>
    <col min="13825" max="13825" width="12.5703125" style="753" customWidth="1"/>
    <col min="13826" max="13826" width="11.7109375" style="753" customWidth="1"/>
    <col min="13827" max="13827" width="10.7109375" style="753" customWidth="1"/>
    <col min="13828" max="13828" width="2.42578125" style="753" bestFit="1" customWidth="1"/>
    <col min="13829" max="13829" width="8.5703125" style="753" customWidth="1"/>
    <col min="13830" max="13830" width="12.42578125" style="753" customWidth="1"/>
    <col min="13831" max="13831" width="2.140625" style="753" customWidth="1"/>
    <col min="13832" max="13832" width="9.42578125" style="753" customWidth="1"/>
    <col min="13833" max="14077" width="11" style="753"/>
    <col min="14078" max="14078" width="46.7109375" style="753" bestFit="1" customWidth="1"/>
    <col min="14079" max="14079" width="11.85546875" style="753" customWidth="1"/>
    <col min="14080" max="14080" width="12.42578125" style="753" customWidth="1"/>
    <col min="14081" max="14081" width="12.5703125" style="753" customWidth="1"/>
    <col min="14082" max="14082" width="11.7109375" style="753" customWidth="1"/>
    <col min="14083" max="14083" width="10.7109375" style="753" customWidth="1"/>
    <col min="14084" max="14084" width="2.42578125" style="753" bestFit="1" customWidth="1"/>
    <col min="14085" max="14085" width="8.5703125" style="753" customWidth="1"/>
    <col min="14086" max="14086" width="12.42578125" style="753" customWidth="1"/>
    <col min="14087" max="14087" width="2.140625" style="753" customWidth="1"/>
    <col min="14088" max="14088" width="9.42578125" style="753" customWidth="1"/>
    <col min="14089" max="14333" width="11" style="753"/>
    <col min="14334" max="14334" width="46.7109375" style="753" bestFit="1" customWidth="1"/>
    <col min="14335" max="14335" width="11.85546875" style="753" customWidth="1"/>
    <col min="14336" max="14336" width="12.42578125" style="753" customWidth="1"/>
    <col min="14337" max="14337" width="12.5703125" style="753" customWidth="1"/>
    <col min="14338" max="14338" width="11.7109375" style="753" customWidth="1"/>
    <col min="14339" max="14339" width="10.7109375" style="753" customWidth="1"/>
    <col min="14340" max="14340" width="2.42578125" style="753" bestFit="1" customWidth="1"/>
    <col min="14341" max="14341" width="8.5703125" style="753" customWidth="1"/>
    <col min="14342" max="14342" width="12.42578125" style="753" customWidth="1"/>
    <col min="14343" max="14343" width="2.140625" style="753" customWidth="1"/>
    <col min="14344" max="14344" width="9.42578125" style="753" customWidth="1"/>
    <col min="14345" max="14589" width="11" style="753"/>
    <col min="14590" max="14590" width="46.7109375" style="753" bestFit="1" customWidth="1"/>
    <col min="14591" max="14591" width="11.85546875" style="753" customWidth="1"/>
    <col min="14592" max="14592" width="12.42578125" style="753" customWidth="1"/>
    <col min="14593" max="14593" width="12.5703125" style="753" customWidth="1"/>
    <col min="14594" max="14594" width="11.7109375" style="753" customWidth="1"/>
    <col min="14595" max="14595" width="10.7109375" style="753" customWidth="1"/>
    <col min="14596" max="14596" width="2.42578125" style="753" bestFit="1" customWidth="1"/>
    <col min="14597" max="14597" width="8.5703125" style="753" customWidth="1"/>
    <col min="14598" max="14598" width="12.42578125" style="753" customWidth="1"/>
    <col min="14599" max="14599" width="2.140625" style="753" customWidth="1"/>
    <col min="14600" max="14600" width="9.42578125" style="753" customWidth="1"/>
    <col min="14601" max="14845" width="11" style="753"/>
    <col min="14846" max="14846" width="46.7109375" style="753" bestFit="1" customWidth="1"/>
    <col min="14847" max="14847" width="11.85546875" style="753" customWidth="1"/>
    <col min="14848" max="14848" width="12.42578125" style="753" customWidth="1"/>
    <col min="14849" max="14849" width="12.5703125" style="753" customWidth="1"/>
    <col min="14850" max="14850" width="11.7109375" style="753" customWidth="1"/>
    <col min="14851" max="14851" width="10.7109375" style="753" customWidth="1"/>
    <col min="14852" max="14852" width="2.42578125" style="753" bestFit="1" customWidth="1"/>
    <col min="14853" max="14853" width="8.5703125" style="753" customWidth="1"/>
    <col min="14854" max="14854" width="12.42578125" style="753" customWidth="1"/>
    <col min="14855" max="14855" width="2.140625" style="753" customWidth="1"/>
    <col min="14856" max="14856" width="9.42578125" style="753" customWidth="1"/>
    <col min="14857" max="15101" width="11" style="753"/>
    <col min="15102" max="15102" width="46.7109375" style="753" bestFit="1" customWidth="1"/>
    <col min="15103" max="15103" width="11.85546875" style="753" customWidth="1"/>
    <col min="15104" max="15104" width="12.42578125" style="753" customWidth="1"/>
    <col min="15105" max="15105" width="12.5703125" style="753" customWidth="1"/>
    <col min="15106" max="15106" width="11.7109375" style="753" customWidth="1"/>
    <col min="15107" max="15107" width="10.7109375" style="753" customWidth="1"/>
    <col min="15108" max="15108" width="2.42578125" style="753" bestFit="1" customWidth="1"/>
    <col min="15109" max="15109" width="8.5703125" style="753" customWidth="1"/>
    <col min="15110" max="15110" width="12.42578125" style="753" customWidth="1"/>
    <col min="15111" max="15111" width="2.140625" style="753" customWidth="1"/>
    <col min="15112" max="15112" width="9.42578125" style="753" customWidth="1"/>
    <col min="15113" max="15357" width="11" style="753"/>
    <col min="15358" max="15358" width="46.7109375" style="753" bestFit="1" customWidth="1"/>
    <col min="15359" max="15359" width="11.85546875" style="753" customWidth="1"/>
    <col min="15360" max="15360" width="12.42578125" style="753" customWidth="1"/>
    <col min="15361" max="15361" width="12.5703125" style="753" customWidth="1"/>
    <col min="15362" max="15362" width="11.7109375" style="753" customWidth="1"/>
    <col min="15363" max="15363" width="10.7109375" style="753" customWidth="1"/>
    <col min="15364" max="15364" width="2.42578125" style="753" bestFit="1" customWidth="1"/>
    <col min="15365" max="15365" width="8.5703125" style="753" customWidth="1"/>
    <col min="15366" max="15366" width="12.42578125" style="753" customWidth="1"/>
    <col min="15367" max="15367" width="2.140625" style="753" customWidth="1"/>
    <col min="15368" max="15368" width="9.42578125" style="753" customWidth="1"/>
    <col min="15369" max="15613" width="11" style="753"/>
    <col min="15614" max="15614" width="46.7109375" style="753" bestFit="1" customWidth="1"/>
    <col min="15615" max="15615" width="11.85546875" style="753" customWidth="1"/>
    <col min="15616" max="15616" width="12.42578125" style="753" customWidth="1"/>
    <col min="15617" max="15617" width="12.5703125" style="753" customWidth="1"/>
    <col min="15618" max="15618" width="11.7109375" style="753" customWidth="1"/>
    <col min="15619" max="15619" width="10.7109375" style="753" customWidth="1"/>
    <col min="15620" max="15620" width="2.42578125" style="753" bestFit="1" customWidth="1"/>
    <col min="15621" max="15621" width="8.5703125" style="753" customWidth="1"/>
    <col min="15622" max="15622" width="12.42578125" style="753" customWidth="1"/>
    <col min="15623" max="15623" width="2.140625" style="753" customWidth="1"/>
    <col min="15624" max="15624" width="9.42578125" style="753" customWidth="1"/>
    <col min="15625" max="15869" width="11" style="753"/>
    <col min="15870" max="15870" width="46.7109375" style="753" bestFit="1" customWidth="1"/>
    <col min="15871" max="15871" width="11.85546875" style="753" customWidth="1"/>
    <col min="15872" max="15872" width="12.42578125" style="753" customWidth="1"/>
    <col min="15873" max="15873" width="12.5703125" style="753" customWidth="1"/>
    <col min="15874" max="15874" width="11.7109375" style="753" customWidth="1"/>
    <col min="15875" max="15875" width="10.7109375" style="753" customWidth="1"/>
    <col min="15876" max="15876" width="2.42578125" style="753" bestFit="1" customWidth="1"/>
    <col min="15877" max="15877" width="8.5703125" style="753" customWidth="1"/>
    <col min="15878" max="15878" width="12.42578125" style="753" customWidth="1"/>
    <col min="15879" max="15879" width="2.140625" style="753" customWidth="1"/>
    <col min="15880" max="15880" width="9.42578125" style="753" customWidth="1"/>
    <col min="15881" max="16125" width="11" style="753"/>
    <col min="16126" max="16126" width="46.7109375" style="753" bestFit="1" customWidth="1"/>
    <col min="16127" max="16127" width="11.85546875" style="753" customWidth="1"/>
    <col min="16128" max="16128" width="12.42578125" style="753" customWidth="1"/>
    <col min="16129" max="16129" width="12.5703125" style="753" customWidth="1"/>
    <col min="16130" max="16130" width="11.7109375" style="753" customWidth="1"/>
    <col min="16131" max="16131" width="10.7109375" style="753" customWidth="1"/>
    <col min="16132" max="16132" width="2.42578125" style="753" bestFit="1" customWidth="1"/>
    <col min="16133" max="16133" width="8.5703125" style="753" customWidth="1"/>
    <col min="16134" max="16134" width="12.42578125" style="753" customWidth="1"/>
    <col min="16135" max="16135" width="2.140625" style="753" customWidth="1"/>
    <col min="16136" max="16136" width="9.42578125" style="753" customWidth="1"/>
    <col min="16137" max="16384" width="11" style="753"/>
  </cols>
  <sheetData>
    <row r="1" spans="1:10" ht="17.100000000000001" customHeight="1">
      <c r="A1" s="3504" t="s">
        <v>1388</v>
      </c>
      <c r="B1" s="3504"/>
      <c r="C1" s="3504"/>
      <c r="D1" s="3504"/>
      <c r="E1" s="3504"/>
      <c r="F1" s="3504"/>
      <c r="G1" s="3504"/>
      <c r="H1" s="3504"/>
    </row>
    <row r="2" spans="1:10" ht="17.100000000000001" customHeight="1">
      <c r="A2" s="3521" t="s">
        <v>145</v>
      </c>
      <c r="B2" s="3521"/>
      <c r="C2" s="3521"/>
      <c r="D2" s="3521"/>
      <c r="E2" s="3521"/>
      <c r="F2" s="3521"/>
      <c r="G2" s="3521"/>
      <c r="H2" s="3521"/>
    </row>
    <row r="3" spans="1:10" ht="17.100000000000001" customHeight="1">
      <c r="A3" s="3521" t="str">
        <f>CBS!A3</f>
        <v>(Mid-Month)</v>
      </c>
      <c r="B3" s="3521"/>
      <c r="C3" s="3521"/>
      <c r="D3" s="3521"/>
      <c r="E3" s="3521"/>
      <c r="F3" s="3521"/>
      <c r="G3" s="3521"/>
      <c r="H3" s="3521"/>
    </row>
    <row r="4" spans="1:10" ht="17.100000000000001" customHeight="1" thickBot="1">
      <c r="B4" s="755"/>
      <c r="C4" s="755"/>
      <c r="D4" s="755"/>
      <c r="G4" s="3506" t="s">
        <v>693</v>
      </c>
      <c r="H4" s="3506"/>
    </row>
    <row r="5" spans="1:10" ht="19.5" customHeight="1" thickTop="1">
      <c r="A5" s="3522" t="s">
        <v>63</v>
      </c>
      <c r="B5" s="838">
        <v>2019</v>
      </c>
      <c r="C5" s="838">
        <v>2020</v>
      </c>
      <c r="D5" s="838">
        <v>2021</v>
      </c>
      <c r="E5" s="3510" t="str">
        <f>CBS!E5</f>
        <v>Changes during the fiscal year</v>
      </c>
      <c r="F5" s="3511"/>
      <c r="G5" s="3511"/>
      <c r="H5" s="3512"/>
    </row>
    <row r="6" spans="1:10" ht="19.5" customHeight="1">
      <c r="A6" s="3523"/>
      <c r="B6" s="3502" t="str">
        <f>CBS!B6</f>
        <v xml:space="preserve">Jul </v>
      </c>
      <c r="C6" s="3502" t="str">
        <f>CBS!C6</f>
        <v>Jul (R)</v>
      </c>
      <c r="D6" s="3502" t="str">
        <f>CBS!D6</f>
        <v>Jul (P)</v>
      </c>
      <c r="E6" s="3513" t="str">
        <f>CBS!E6</f>
        <v>2019/20</v>
      </c>
      <c r="F6" s="3515"/>
      <c r="G6" s="3513" t="str">
        <f>CBS!H6</f>
        <v>2020/21</v>
      </c>
      <c r="H6" s="3516"/>
    </row>
    <row r="7" spans="1:10" ht="19.5" customHeight="1">
      <c r="A7" s="3524"/>
      <c r="B7" s="3503"/>
      <c r="C7" s="3503"/>
      <c r="D7" s="3503"/>
      <c r="E7" s="852" t="s">
        <v>258</v>
      </c>
      <c r="F7" s="836" t="s">
        <v>687</v>
      </c>
      <c r="G7" s="852" t="s">
        <v>258</v>
      </c>
      <c r="H7" s="833" t="s">
        <v>687</v>
      </c>
    </row>
    <row r="8" spans="1:10" ht="25.5" customHeight="1">
      <c r="A8" s="799" t="s">
        <v>776</v>
      </c>
      <c r="B8" s="798">
        <v>3235066.7569785174</v>
      </c>
      <c r="C8" s="798">
        <v>3839727.4096063534</v>
      </c>
      <c r="D8" s="798">
        <v>4662729.3025787203</v>
      </c>
      <c r="E8" s="798">
        <v>604660.65262783598</v>
      </c>
      <c r="F8" s="794">
        <v>18.690824581084563</v>
      </c>
      <c r="G8" s="798">
        <v>823001.89297236688</v>
      </c>
      <c r="H8" s="807">
        <v>21.433862490169336</v>
      </c>
      <c r="J8" s="817"/>
    </row>
    <row r="9" spans="1:10" ht="25.5" customHeight="1">
      <c r="A9" s="792" t="s">
        <v>775</v>
      </c>
      <c r="B9" s="789">
        <v>312601.48493915511</v>
      </c>
      <c r="C9" s="789">
        <v>385837.85073102929</v>
      </c>
      <c r="D9" s="789">
        <v>486192.56193235121</v>
      </c>
      <c r="E9" s="789">
        <v>73236.365791874181</v>
      </c>
      <c r="F9" s="785">
        <v>23.428028758765791</v>
      </c>
      <c r="G9" s="789">
        <v>100354.71120132192</v>
      </c>
      <c r="H9" s="784">
        <v>26.009555830560544</v>
      </c>
      <c r="J9" s="817"/>
    </row>
    <row r="10" spans="1:10" ht="25.5" customHeight="1">
      <c r="A10" s="792" t="s">
        <v>771</v>
      </c>
      <c r="B10" s="789">
        <v>295081.60378968617</v>
      </c>
      <c r="C10" s="789">
        <v>358325.22805005586</v>
      </c>
      <c r="D10" s="789">
        <v>465491.74850043072</v>
      </c>
      <c r="E10" s="789">
        <v>63243.624260369688</v>
      </c>
      <c r="F10" s="785">
        <v>21.432587951313085</v>
      </c>
      <c r="G10" s="789">
        <v>107166.52045037487</v>
      </c>
      <c r="H10" s="784">
        <v>29.907612431744369</v>
      </c>
      <c r="J10" s="817"/>
    </row>
    <row r="11" spans="1:10" ht="25.5" customHeight="1">
      <c r="A11" s="792" t="s">
        <v>770</v>
      </c>
      <c r="B11" s="789">
        <v>17519.881149468947</v>
      </c>
      <c r="C11" s="789">
        <v>27512.622680973407</v>
      </c>
      <c r="D11" s="789">
        <v>20700.813431920502</v>
      </c>
      <c r="E11" s="789">
        <v>9992.74153150446</v>
      </c>
      <c r="F11" s="785">
        <v>57.036582875491447</v>
      </c>
      <c r="G11" s="789">
        <v>-6811.8092490529052</v>
      </c>
      <c r="H11" s="784">
        <v>-24.758850975569374</v>
      </c>
      <c r="J11" s="817"/>
    </row>
    <row r="12" spans="1:10" ht="25.5" customHeight="1">
      <c r="A12" s="792" t="s">
        <v>774</v>
      </c>
      <c r="B12" s="789">
        <v>1060334.7212904026</v>
      </c>
      <c r="C12" s="789">
        <v>1224454.9230806699</v>
      </c>
      <c r="D12" s="789">
        <v>1593008.2668889905</v>
      </c>
      <c r="E12" s="789">
        <v>164120.20179026737</v>
      </c>
      <c r="F12" s="785">
        <v>15.47815029489338</v>
      </c>
      <c r="G12" s="789">
        <v>368553.34380832058</v>
      </c>
      <c r="H12" s="784">
        <v>30.099380292502566</v>
      </c>
      <c r="J12" s="817"/>
    </row>
    <row r="13" spans="1:10" ht="25.5" customHeight="1">
      <c r="A13" s="792" t="s">
        <v>771</v>
      </c>
      <c r="B13" s="789">
        <v>1049099.7903122779</v>
      </c>
      <c r="C13" s="789">
        <v>1212050.3864609466</v>
      </c>
      <c r="D13" s="789">
        <v>1578479.0824486786</v>
      </c>
      <c r="E13" s="789">
        <v>162950.59614866879</v>
      </c>
      <c r="F13" s="785">
        <v>15.532421000690933</v>
      </c>
      <c r="G13" s="789">
        <v>366428.69598773192</v>
      </c>
      <c r="H13" s="784">
        <v>30.232133917935812</v>
      </c>
      <c r="J13" s="817"/>
    </row>
    <row r="14" spans="1:10" ht="25.5" customHeight="1">
      <c r="A14" s="792" t="s">
        <v>770</v>
      </c>
      <c r="B14" s="789">
        <v>11234.930978124674</v>
      </c>
      <c r="C14" s="789">
        <v>12404.536619723318</v>
      </c>
      <c r="D14" s="789">
        <v>14529.184440311994</v>
      </c>
      <c r="E14" s="789">
        <v>1169.6056415986441</v>
      </c>
      <c r="F14" s="785">
        <v>10.410439048321361</v>
      </c>
      <c r="G14" s="789">
        <v>2124.647820588676</v>
      </c>
      <c r="H14" s="784">
        <v>17.127990232303141</v>
      </c>
      <c r="J14" s="817"/>
    </row>
    <row r="15" spans="1:10" ht="25.5" customHeight="1">
      <c r="A15" s="792" t="s">
        <v>773</v>
      </c>
      <c r="B15" s="789">
        <v>1497553.7002911749</v>
      </c>
      <c r="C15" s="789">
        <v>1867838.8293781774</v>
      </c>
      <c r="D15" s="789">
        <v>2189914.5059946021</v>
      </c>
      <c r="E15" s="789">
        <v>370285.12908700248</v>
      </c>
      <c r="F15" s="785">
        <v>24.726000076992669</v>
      </c>
      <c r="G15" s="789">
        <v>322075.67661642469</v>
      </c>
      <c r="H15" s="784">
        <v>17.243226318603032</v>
      </c>
      <c r="J15" s="817"/>
    </row>
    <row r="16" spans="1:10" ht="25.5" customHeight="1">
      <c r="A16" s="792" t="s">
        <v>771</v>
      </c>
      <c r="B16" s="789">
        <v>1464882.7114755448</v>
      </c>
      <c r="C16" s="789">
        <v>1838770.7561929175</v>
      </c>
      <c r="D16" s="789">
        <v>2157760.3244706304</v>
      </c>
      <c r="E16" s="789">
        <v>373888.04471737263</v>
      </c>
      <c r="F16" s="785">
        <v>25.523411655310152</v>
      </c>
      <c r="G16" s="789">
        <v>318989.56827771291</v>
      </c>
      <c r="H16" s="784">
        <v>17.347979197698617</v>
      </c>
      <c r="J16" s="817"/>
    </row>
    <row r="17" spans="1:10" ht="25.5" customHeight="1">
      <c r="A17" s="792" t="s">
        <v>770</v>
      </c>
      <c r="B17" s="789">
        <v>32670.988815630033</v>
      </c>
      <c r="C17" s="789">
        <v>29068.073185259931</v>
      </c>
      <c r="D17" s="789">
        <v>32154.181523971783</v>
      </c>
      <c r="E17" s="789">
        <v>-3602.915630370102</v>
      </c>
      <c r="F17" s="785">
        <v>-11.027874456760983</v>
      </c>
      <c r="G17" s="789">
        <v>3086.1083387118524</v>
      </c>
      <c r="H17" s="784">
        <v>10.616831459873923</v>
      </c>
      <c r="J17" s="817"/>
    </row>
    <row r="18" spans="1:10" ht="25.5" customHeight="1">
      <c r="A18" s="792" t="s">
        <v>772</v>
      </c>
      <c r="B18" s="789">
        <v>341080.27213418123</v>
      </c>
      <c r="C18" s="789">
        <v>337701.32274532318</v>
      </c>
      <c r="D18" s="789">
        <v>360786.51636432449</v>
      </c>
      <c r="E18" s="789">
        <v>-3378.9493888580473</v>
      </c>
      <c r="F18" s="785">
        <v>-0.99066104518902398</v>
      </c>
      <c r="G18" s="789">
        <v>23085.193619001308</v>
      </c>
      <c r="H18" s="784">
        <v>6.8359796258218877</v>
      </c>
      <c r="J18" s="817"/>
    </row>
    <row r="19" spans="1:10" ht="25.5" customHeight="1">
      <c r="A19" s="792" t="s">
        <v>771</v>
      </c>
      <c r="B19" s="789">
        <v>318015.81220139994</v>
      </c>
      <c r="C19" s="789">
        <v>299993.31259422237</v>
      </c>
      <c r="D19" s="789">
        <v>336376.12653660169</v>
      </c>
      <c r="E19" s="789">
        <v>-18022.499607177568</v>
      </c>
      <c r="F19" s="785">
        <v>-5.6671709127984773</v>
      </c>
      <c r="G19" s="789">
        <v>36382.813942379318</v>
      </c>
      <c r="H19" s="784">
        <v>12.127874994197461</v>
      </c>
      <c r="J19" s="817"/>
    </row>
    <row r="20" spans="1:10" ht="25.5" customHeight="1">
      <c r="A20" s="792" t="s">
        <v>770</v>
      </c>
      <c r="B20" s="789">
        <v>23064.45993278129</v>
      </c>
      <c r="C20" s="789">
        <v>37708.010151100825</v>
      </c>
      <c r="D20" s="789">
        <v>24410.389827722789</v>
      </c>
      <c r="E20" s="789">
        <v>14643.550218319535</v>
      </c>
      <c r="F20" s="785">
        <v>63.489673120447975</v>
      </c>
      <c r="G20" s="789">
        <v>-13297.620323378036</v>
      </c>
      <c r="H20" s="784">
        <v>-35.264709726375827</v>
      </c>
      <c r="J20" s="817"/>
    </row>
    <row r="21" spans="1:10" ht="25.5" customHeight="1">
      <c r="A21" s="792" t="s">
        <v>769</v>
      </c>
      <c r="B21" s="789">
        <v>23496.578323603499</v>
      </c>
      <c r="C21" s="789">
        <v>23894.483671153503</v>
      </c>
      <c r="D21" s="789">
        <v>32827.451398451522</v>
      </c>
      <c r="E21" s="789">
        <v>397.90534755000408</v>
      </c>
      <c r="F21" s="785">
        <v>1.6934608182940749</v>
      </c>
      <c r="G21" s="789">
        <v>8932.9677272980189</v>
      </c>
      <c r="H21" s="784">
        <v>37.385062804610001</v>
      </c>
      <c r="J21" s="817"/>
    </row>
    <row r="22" spans="1:10" ht="25.5" customHeight="1">
      <c r="A22" s="799" t="s">
        <v>768</v>
      </c>
      <c r="B22" s="798">
        <v>22904.790410080001</v>
      </c>
      <c r="C22" s="798">
        <v>7487.4737027199999</v>
      </c>
      <c r="D22" s="798">
        <v>122703.93236575001</v>
      </c>
      <c r="E22" s="798">
        <v>-15417.316707360002</v>
      </c>
      <c r="F22" s="794">
        <v>-67.310446554337858</v>
      </c>
      <c r="G22" s="798">
        <v>115216.45866303</v>
      </c>
      <c r="H22" s="807">
        <v>1538.7894934599228</v>
      </c>
      <c r="J22" s="817"/>
    </row>
    <row r="23" spans="1:10" ht="25.5" customHeight="1">
      <c r="A23" s="799" t="s">
        <v>767</v>
      </c>
      <c r="B23" s="798">
        <v>3298.5</v>
      </c>
      <c r="C23" s="798">
        <v>14775.7</v>
      </c>
      <c r="D23" s="798">
        <v>25748</v>
      </c>
      <c r="E23" s="798">
        <v>11477.2</v>
      </c>
      <c r="F23" s="794">
        <v>347.95209943913903</v>
      </c>
      <c r="G23" s="798">
        <v>10972.3</v>
      </c>
      <c r="H23" s="807">
        <v>74.259087555919507</v>
      </c>
      <c r="J23" s="817"/>
    </row>
    <row r="24" spans="1:10" ht="25.5" customHeight="1">
      <c r="A24" s="851" t="s">
        <v>766</v>
      </c>
      <c r="B24" s="798">
        <v>847028.46839602466</v>
      </c>
      <c r="C24" s="798">
        <v>975330.63603299996</v>
      </c>
      <c r="D24" s="798">
        <v>1185000.5581057111</v>
      </c>
      <c r="E24" s="798">
        <v>128302.1676369753</v>
      </c>
      <c r="F24" s="794">
        <v>15.147326497766326</v>
      </c>
      <c r="G24" s="798">
        <v>209669.92207271117</v>
      </c>
      <c r="H24" s="807">
        <v>21.497317353375646</v>
      </c>
      <c r="J24" s="817"/>
    </row>
    <row r="25" spans="1:10" ht="25.5" customHeight="1">
      <c r="A25" s="850" t="s">
        <v>765</v>
      </c>
      <c r="B25" s="789">
        <v>305940.81086379162</v>
      </c>
      <c r="C25" s="789">
        <v>331602.79463437002</v>
      </c>
      <c r="D25" s="789">
        <v>365763.54907185002</v>
      </c>
      <c r="E25" s="789">
        <v>25661.983770578401</v>
      </c>
      <c r="F25" s="785">
        <v>8.3878916637909455</v>
      </c>
      <c r="G25" s="789">
        <v>34160.754437480005</v>
      </c>
      <c r="H25" s="784">
        <v>10.301708848728534</v>
      </c>
      <c r="J25" s="817"/>
    </row>
    <row r="26" spans="1:10" ht="25.5" customHeight="1">
      <c r="A26" s="850" t="s">
        <v>764</v>
      </c>
      <c r="B26" s="789">
        <v>200127.41866717351</v>
      </c>
      <c r="C26" s="789">
        <v>246222.30917093263</v>
      </c>
      <c r="D26" s="789">
        <v>287790.81498379138</v>
      </c>
      <c r="E26" s="789">
        <v>46094.890503759118</v>
      </c>
      <c r="F26" s="785">
        <v>23.032771226824387</v>
      </c>
      <c r="G26" s="789">
        <v>41568.505812858755</v>
      </c>
      <c r="H26" s="784">
        <v>16.882509936985862</v>
      </c>
      <c r="J26" s="817"/>
    </row>
    <row r="27" spans="1:10" ht="25.5" customHeight="1">
      <c r="A27" s="850" t="s">
        <v>763</v>
      </c>
      <c r="B27" s="789">
        <v>26917.305459656291</v>
      </c>
      <c r="C27" s="789">
        <v>53675.958561200379</v>
      </c>
      <c r="D27" s="789">
        <v>100380.26210733008</v>
      </c>
      <c r="E27" s="789">
        <v>26758.653101544089</v>
      </c>
      <c r="F27" s="785">
        <v>99.410593462447466</v>
      </c>
      <c r="G27" s="789">
        <v>46704.303546129704</v>
      </c>
      <c r="H27" s="784">
        <v>87.011587306593285</v>
      </c>
      <c r="J27" s="817"/>
    </row>
    <row r="28" spans="1:10" ht="25.5" customHeight="1">
      <c r="A28" s="850" t="s">
        <v>762</v>
      </c>
      <c r="B28" s="789">
        <v>314042.93340540328</v>
      </c>
      <c r="C28" s="789">
        <v>343829.57366649696</v>
      </c>
      <c r="D28" s="789">
        <v>431065.93194273947</v>
      </c>
      <c r="E28" s="789">
        <v>29786.640261093678</v>
      </c>
      <c r="F28" s="785">
        <v>9.4848942907566105</v>
      </c>
      <c r="G28" s="789">
        <v>87236.358276242507</v>
      </c>
      <c r="H28" s="784">
        <v>25.371976396904945</v>
      </c>
      <c r="J28" s="817"/>
    </row>
    <row r="29" spans="1:10" ht="25.5" customHeight="1">
      <c r="A29" s="849" t="s">
        <v>761</v>
      </c>
      <c r="B29" s="847">
        <v>4108298.5157846222</v>
      </c>
      <c r="C29" s="847">
        <v>4837321.2193420734</v>
      </c>
      <c r="D29" s="847">
        <v>5996181.7930501811</v>
      </c>
      <c r="E29" s="847">
        <v>729022.70355745126</v>
      </c>
      <c r="F29" s="848">
        <v>17.745124916226278</v>
      </c>
      <c r="G29" s="847">
        <v>1158860.5737081077</v>
      </c>
      <c r="H29" s="846">
        <v>23.956659505562563</v>
      </c>
      <c r="J29" s="817"/>
    </row>
    <row r="30" spans="1:10" ht="25.5" customHeight="1">
      <c r="A30" s="799" t="s">
        <v>760</v>
      </c>
      <c r="B30" s="798">
        <v>403971.44564788026</v>
      </c>
      <c r="C30" s="798">
        <v>563643.85288760695</v>
      </c>
      <c r="D30" s="798">
        <v>502055.92020334152</v>
      </c>
      <c r="E30" s="798">
        <v>159672.40723972669</v>
      </c>
      <c r="F30" s="794">
        <v>39.525666717271982</v>
      </c>
      <c r="G30" s="798">
        <v>-61587.932684265426</v>
      </c>
      <c r="H30" s="807">
        <v>-10.926746094851199</v>
      </c>
      <c r="J30" s="817"/>
    </row>
    <row r="31" spans="1:10" ht="25.5" customHeight="1">
      <c r="A31" s="792" t="s">
        <v>759</v>
      </c>
      <c r="B31" s="789">
        <v>82116.008428296991</v>
      </c>
      <c r="C31" s="789">
        <v>91393.699059056991</v>
      </c>
      <c r="D31" s="789">
        <v>99629.185760645763</v>
      </c>
      <c r="E31" s="789">
        <v>9277.6906307600002</v>
      </c>
      <c r="F31" s="785">
        <v>11.298272783024034</v>
      </c>
      <c r="G31" s="789">
        <v>8235.4867015887721</v>
      </c>
      <c r="H31" s="784">
        <v>9.0110005245188134</v>
      </c>
      <c r="J31" s="817"/>
    </row>
    <row r="32" spans="1:10" ht="25.5" customHeight="1">
      <c r="A32" s="792" t="s">
        <v>758</v>
      </c>
      <c r="B32" s="789">
        <v>185381.91265406995</v>
      </c>
      <c r="C32" s="789">
        <v>296536.61092084035</v>
      </c>
      <c r="D32" s="789">
        <v>248043.77758361999</v>
      </c>
      <c r="E32" s="789">
        <v>111154.6982667704</v>
      </c>
      <c r="F32" s="785">
        <v>59.959840027214248</v>
      </c>
      <c r="G32" s="789">
        <v>-48492.833337220363</v>
      </c>
      <c r="H32" s="784">
        <v>-16.353067901678216</v>
      </c>
      <c r="J32" s="817"/>
    </row>
    <row r="33" spans="1:10" ht="25.5" customHeight="1">
      <c r="A33" s="792" t="s">
        <v>757</v>
      </c>
      <c r="B33" s="789">
        <v>2703.3785122337504</v>
      </c>
      <c r="C33" s="789">
        <v>4686.6611251028189</v>
      </c>
      <c r="D33" s="789">
        <v>2736.1031004904748</v>
      </c>
      <c r="E33" s="789">
        <v>1983.2826128690685</v>
      </c>
      <c r="F33" s="785">
        <v>73.363112264672097</v>
      </c>
      <c r="G33" s="789">
        <v>-1950.5580246123441</v>
      </c>
      <c r="H33" s="784">
        <v>-41.619352723513828</v>
      </c>
      <c r="J33" s="817"/>
    </row>
    <row r="34" spans="1:10" ht="25.5" customHeight="1">
      <c r="A34" s="792" t="s">
        <v>756</v>
      </c>
      <c r="B34" s="789">
        <v>133670.56488802959</v>
      </c>
      <c r="C34" s="789">
        <v>171011.35776610681</v>
      </c>
      <c r="D34" s="789">
        <v>151631.32974208531</v>
      </c>
      <c r="E34" s="789">
        <v>37340.79287807722</v>
      </c>
      <c r="F34" s="785">
        <v>27.934940582734942</v>
      </c>
      <c r="G34" s="789">
        <v>-19380.028024021507</v>
      </c>
      <c r="H34" s="784">
        <v>-11.332597014127963</v>
      </c>
      <c r="J34" s="817"/>
    </row>
    <row r="35" spans="1:10" ht="25.5" customHeight="1">
      <c r="A35" s="792" t="s">
        <v>755</v>
      </c>
      <c r="B35" s="789">
        <v>99.581165249999998</v>
      </c>
      <c r="C35" s="789">
        <v>15.5240165</v>
      </c>
      <c r="D35" s="789">
        <v>15.5240165</v>
      </c>
      <c r="E35" s="789">
        <v>-84.057148749999996</v>
      </c>
      <c r="F35" s="785">
        <v>-84.410690052655312</v>
      </c>
      <c r="G35" s="789">
        <v>0</v>
      </c>
      <c r="H35" s="784">
        <v>0</v>
      </c>
      <c r="J35" s="817"/>
    </row>
    <row r="36" spans="1:10" ht="25.5" customHeight="1">
      <c r="A36" s="831" t="s">
        <v>754</v>
      </c>
      <c r="B36" s="798">
        <v>3334704.4617633219</v>
      </c>
      <c r="C36" s="798">
        <v>3862859.373359432</v>
      </c>
      <c r="D36" s="798">
        <v>4944492.590566352</v>
      </c>
      <c r="E36" s="798">
        <v>528154.91159611009</v>
      </c>
      <c r="F36" s="794">
        <v>15.838132513753042</v>
      </c>
      <c r="G36" s="798">
        <v>1081633.21720692</v>
      </c>
      <c r="H36" s="807">
        <v>28.000843744571803</v>
      </c>
      <c r="J36" s="817"/>
    </row>
    <row r="37" spans="1:10" ht="25.5" customHeight="1">
      <c r="A37" s="792" t="s">
        <v>753</v>
      </c>
      <c r="B37" s="789">
        <v>375886.29999999993</v>
      </c>
      <c r="C37" s="789">
        <v>535393.60000000009</v>
      </c>
      <c r="D37" s="789">
        <v>730841.00000000012</v>
      </c>
      <c r="E37" s="789">
        <v>159507.30000000016</v>
      </c>
      <c r="F37" s="785">
        <v>42.434986324322061</v>
      </c>
      <c r="G37" s="789">
        <v>195447.40000000002</v>
      </c>
      <c r="H37" s="784">
        <v>36.505367266250474</v>
      </c>
      <c r="J37" s="817"/>
    </row>
    <row r="38" spans="1:10" ht="25.5" customHeight="1">
      <c r="A38" s="792" t="s">
        <v>752</v>
      </c>
      <c r="B38" s="789">
        <v>9662.1363867239997</v>
      </c>
      <c r="C38" s="789">
        <v>8671.6272158699994</v>
      </c>
      <c r="D38" s="789">
        <v>7478.9882332899988</v>
      </c>
      <c r="E38" s="789">
        <v>-990.50917085400033</v>
      </c>
      <c r="F38" s="785">
        <v>-10.251450933925781</v>
      </c>
      <c r="G38" s="789">
        <v>-1192.6389825800006</v>
      </c>
      <c r="H38" s="784">
        <v>-13.753347011935022</v>
      </c>
      <c r="J38" s="817"/>
    </row>
    <row r="39" spans="1:10" ht="25.5" customHeight="1">
      <c r="A39" s="790" t="s">
        <v>751</v>
      </c>
      <c r="B39" s="789">
        <v>42417.219606057763</v>
      </c>
      <c r="C39" s="789">
        <v>45401.921327719188</v>
      </c>
      <c r="D39" s="789">
        <v>69987.956350060529</v>
      </c>
      <c r="E39" s="789">
        <v>2984.7017216614258</v>
      </c>
      <c r="F39" s="785">
        <v>7.0365331565371374</v>
      </c>
      <c r="G39" s="789">
        <v>24586.035022341341</v>
      </c>
      <c r="H39" s="784">
        <v>54.151970452692829</v>
      </c>
      <c r="J39" s="817"/>
    </row>
    <row r="40" spans="1:10" ht="25.5" customHeight="1">
      <c r="A40" s="845" t="s">
        <v>750</v>
      </c>
      <c r="B40" s="789">
        <v>1029.5113906699999</v>
      </c>
      <c r="C40" s="789">
        <v>982.70395756000016</v>
      </c>
      <c r="D40" s="789">
        <v>971.99749324000004</v>
      </c>
      <c r="E40" s="789">
        <v>-46.807433109999693</v>
      </c>
      <c r="F40" s="785">
        <v>-4.5465677732363599</v>
      </c>
      <c r="G40" s="789">
        <v>-10.706464320000123</v>
      </c>
      <c r="H40" s="784">
        <v>-1.0894903025101967</v>
      </c>
      <c r="J40" s="817"/>
    </row>
    <row r="41" spans="1:10" ht="25.5" customHeight="1">
      <c r="A41" s="845" t="s">
        <v>749</v>
      </c>
      <c r="B41" s="789">
        <v>41387.708215387764</v>
      </c>
      <c r="C41" s="789">
        <v>44419.217370159189</v>
      </c>
      <c r="D41" s="789">
        <v>69015.958856820536</v>
      </c>
      <c r="E41" s="789">
        <v>3031.5091547714255</v>
      </c>
      <c r="F41" s="785">
        <v>7.3246605948679324</v>
      </c>
      <c r="G41" s="789">
        <v>24596.741486661347</v>
      </c>
      <c r="H41" s="784">
        <v>55.374099191548176</v>
      </c>
      <c r="J41" s="817"/>
    </row>
    <row r="42" spans="1:10" ht="25.5" customHeight="1">
      <c r="A42" s="792" t="s">
        <v>748</v>
      </c>
      <c r="B42" s="789">
        <v>2906637.8124325201</v>
      </c>
      <c r="C42" s="789">
        <v>3273376.3082205425</v>
      </c>
      <c r="D42" s="789">
        <v>4136160.4014248219</v>
      </c>
      <c r="E42" s="789">
        <v>366738.49578802241</v>
      </c>
      <c r="F42" s="785">
        <v>12.617275335075362</v>
      </c>
      <c r="G42" s="789">
        <v>862784.09320427943</v>
      </c>
      <c r="H42" s="784">
        <v>26.357620143994449</v>
      </c>
      <c r="J42" s="817"/>
    </row>
    <row r="43" spans="1:10" ht="25.5" customHeight="1">
      <c r="A43" s="790" t="s">
        <v>747</v>
      </c>
      <c r="B43" s="789">
        <v>2866191.3911537011</v>
      </c>
      <c r="C43" s="789">
        <v>3209791.030286938</v>
      </c>
      <c r="D43" s="789">
        <v>4084810.1881419467</v>
      </c>
      <c r="E43" s="789">
        <v>343599.63913323684</v>
      </c>
      <c r="F43" s="785">
        <v>11.988021462688536</v>
      </c>
      <c r="G43" s="789">
        <v>875019.15785500873</v>
      </c>
      <c r="H43" s="784">
        <v>27.260938472271413</v>
      </c>
      <c r="J43" s="817"/>
    </row>
    <row r="44" spans="1:10" ht="25.5" customHeight="1">
      <c r="A44" s="790" t="s">
        <v>746</v>
      </c>
      <c r="B44" s="789">
        <v>40446.421278818867</v>
      </c>
      <c r="C44" s="789">
        <v>63585.277933604666</v>
      </c>
      <c r="D44" s="789">
        <v>51350.2132828752</v>
      </c>
      <c r="E44" s="789">
        <v>23138.856654785799</v>
      </c>
      <c r="F44" s="785">
        <v>57.208662529812607</v>
      </c>
      <c r="G44" s="789">
        <v>-12235.064650729466</v>
      </c>
      <c r="H44" s="784">
        <v>-19.241977149970534</v>
      </c>
      <c r="J44" s="817"/>
    </row>
    <row r="45" spans="1:10" ht="25.5" customHeight="1">
      <c r="A45" s="792" t="s">
        <v>745</v>
      </c>
      <c r="B45" s="789">
        <v>100.99333802</v>
      </c>
      <c r="C45" s="789">
        <v>15.916595299999999</v>
      </c>
      <c r="D45" s="789">
        <v>24.24455817999997</v>
      </c>
      <c r="E45" s="789">
        <v>-85.076742719999999</v>
      </c>
      <c r="F45" s="785">
        <v>-84.239955216800539</v>
      </c>
      <c r="G45" s="789">
        <v>8.327962879999971</v>
      </c>
      <c r="H45" s="784">
        <v>52.322514476446926</v>
      </c>
      <c r="J45" s="817"/>
    </row>
    <row r="46" spans="1:10" ht="25.5" customHeight="1">
      <c r="A46" s="844" t="s">
        <v>744</v>
      </c>
      <c r="B46" s="798">
        <v>0</v>
      </c>
      <c r="C46" s="798">
        <v>0</v>
      </c>
      <c r="D46" s="798">
        <v>0</v>
      </c>
      <c r="E46" s="798">
        <v>0</v>
      </c>
      <c r="F46" s="794"/>
      <c r="G46" s="798">
        <v>0</v>
      </c>
      <c r="H46" s="807"/>
      <c r="J46" s="817"/>
    </row>
    <row r="47" spans="1:10" s="817" customFormat="1" ht="25.5" customHeight="1" thickBot="1">
      <c r="A47" s="843" t="s">
        <v>743</v>
      </c>
      <c r="B47" s="776">
        <v>369622.6027342676</v>
      </c>
      <c r="C47" s="776">
        <v>410817.99859095598</v>
      </c>
      <c r="D47" s="776">
        <v>549633.29283285828</v>
      </c>
      <c r="E47" s="776">
        <v>41195.395856688381</v>
      </c>
      <c r="F47" s="773">
        <v>11.145258853746274</v>
      </c>
      <c r="G47" s="776">
        <v>138815.2942419023</v>
      </c>
      <c r="H47" s="772">
        <v>33.78997383708063</v>
      </c>
    </row>
    <row r="48" spans="1:10" ht="19.5" customHeight="1" thickTop="1">
      <c r="A48" s="768" t="s">
        <v>742</v>
      </c>
      <c r="B48" s="842"/>
      <c r="C48" s="841"/>
      <c r="D48" s="841"/>
      <c r="E48" s="840"/>
      <c r="F48" s="840"/>
      <c r="G48" s="840"/>
      <c r="H48" s="840"/>
    </row>
  </sheetData>
  <mergeCells count="11">
    <mergeCell ref="D6:D7"/>
    <mergeCell ref="A1:H1"/>
    <mergeCell ref="A2:H2"/>
    <mergeCell ref="G4:H4"/>
    <mergeCell ref="A5:A7"/>
    <mergeCell ref="E5:H5"/>
    <mergeCell ref="E6:F6"/>
    <mergeCell ref="G6:H6"/>
    <mergeCell ref="A3:H3"/>
    <mergeCell ref="B6:B7"/>
    <mergeCell ref="C6:C7"/>
  </mergeCells>
  <pageMargins left="0.39370078740157483" right="0.39370078740157483" top="0.39370078740157483" bottom="0.39370078740157483" header="0.31496062992125984" footer="0.31496062992125984"/>
  <pageSetup scale="62"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
  <sheetViews>
    <sheetView workbookViewId="0">
      <selection activeCell="L29" sqref="L29"/>
    </sheetView>
  </sheetViews>
  <sheetFormatPr defaultColWidth="11" defaultRowHeight="17.100000000000001" customHeight="1"/>
  <cols>
    <col min="1" max="1" width="51.42578125" style="754" bestFit="1" customWidth="1"/>
    <col min="2" max="2" width="17.5703125" style="754" bestFit="1" customWidth="1"/>
    <col min="3" max="3" width="17" style="754" bestFit="1" customWidth="1"/>
    <col min="4" max="4" width="16.5703125" style="754" bestFit="1" customWidth="1"/>
    <col min="5" max="5" width="15.5703125" style="754" bestFit="1" customWidth="1"/>
    <col min="6" max="6" width="10.85546875" style="754" customWidth="1"/>
    <col min="7" max="7" width="15.5703125" style="754" bestFit="1" customWidth="1"/>
    <col min="8" max="8" width="9.42578125" style="754" customWidth="1"/>
    <col min="9" max="253" width="11" style="753"/>
    <col min="254" max="254" width="46.7109375" style="753" bestFit="1" customWidth="1"/>
    <col min="255" max="255" width="11.85546875" style="753" customWidth="1"/>
    <col min="256" max="256" width="12.42578125" style="753" customWidth="1"/>
    <col min="257" max="257" width="12.5703125" style="753" customWidth="1"/>
    <col min="258" max="258" width="11.7109375" style="753" customWidth="1"/>
    <col min="259" max="259" width="10.7109375" style="753" customWidth="1"/>
    <col min="260" max="260" width="2.42578125" style="753" bestFit="1" customWidth="1"/>
    <col min="261" max="261" width="8.5703125" style="753" customWidth="1"/>
    <col min="262" max="262" width="12.42578125" style="753" customWidth="1"/>
    <col min="263" max="263" width="2.140625" style="753" customWidth="1"/>
    <col min="264" max="264" width="9.42578125" style="753" customWidth="1"/>
    <col min="265" max="509" width="11" style="753"/>
    <col min="510" max="510" width="46.7109375" style="753" bestFit="1" customWidth="1"/>
    <col min="511" max="511" width="11.85546875" style="753" customWidth="1"/>
    <col min="512" max="512" width="12.42578125" style="753" customWidth="1"/>
    <col min="513" max="513" width="12.5703125" style="753" customWidth="1"/>
    <col min="514" max="514" width="11.7109375" style="753" customWidth="1"/>
    <col min="515" max="515" width="10.7109375" style="753" customWidth="1"/>
    <col min="516" max="516" width="2.42578125" style="753" bestFit="1" customWidth="1"/>
    <col min="517" max="517" width="8.5703125" style="753" customWidth="1"/>
    <col min="518" max="518" width="12.42578125" style="753" customWidth="1"/>
    <col min="519" max="519" width="2.140625" style="753" customWidth="1"/>
    <col min="520" max="520" width="9.42578125" style="753" customWidth="1"/>
    <col min="521" max="765" width="11" style="753"/>
    <col min="766" max="766" width="46.7109375" style="753" bestFit="1" customWidth="1"/>
    <col min="767" max="767" width="11.85546875" style="753" customWidth="1"/>
    <col min="768" max="768" width="12.42578125" style="753" customWidth="1"/>
    <col min="769" max="769" width="12.5703125" style="753" customWidth="1"/>
    <col min="770" max="770" width="11.7109375" style="753" customWidth="1"/>
    <col min="771" max="771" width="10.7109375" style="753" customWidth="1"/>
    <col min="772" max="772" width="2.42578125" style="753" bestFit="1" customWidth="1"/>
    <col min="773" max="773" width="8.5703125" style="753" customWidth="1"/>
    <col min="774" max="774" width="12.42578125" style="753" customWidth="1"/>
    <col min="775" max="775" width="2.140625" style="753" customWidth="1"/>
    <col min="776" max="776" width="9.42578125" style="753" customWidth="1"/>
    <col min="777" max="1021" width="11" style="753"/>
    <col min="1022" max="1022" width="46.7109375" style="753" bestFit="1" customWidth="1"/>
    <col min="1023" max="1023" width="11.85546875" style="753" customWidth="1"/>
    <col min="1024" max="1024" width="12.42578125" style="753" customWidth="1"/>
    <col min="1025" max="1025" width="12.5703125" style="753" customWidth="1"/>
    <col min="1026" max="1026" width="11.7109375" style="753" customWidth="1"/>
    <col min="1027" max="1027" width="10.7109375" style="753" customWidth="1"/>
    <col min="1028" max="1028" width="2.42578125" style="753" bestFit="1" customWidth="1"/>
    <col min="1029" max="1029" width="8.5703125" style="753" customWidth="1"/>
    <col min="1030" max="1030" width="12.42578125" style="753" customWidth="1"/>
    <col min="1031" max="1031" width="2.140625" style="753" customWidth="1"/>
    <col min="1032" max="1032" width="9.42578125" style="753" customWidth="1"/>
    <col min="1033" max="1277" width="11" style="753"/>
    <col min="1278" max="1278" width="46.7109375" style="753" bestFit="1" customWidth="1"/>
    <col min="1279" max="1279" width="11.85546875" style="753" customWidth="1"/>
    <col min="1280" max="1280" width="12.42578125" style="753" customWidth="1"/>
    <col min="1281" max="1281" width="12.5703125" style="753" customWidth="1"/>
    <col min="1282" max="1282" width="11.7109375" style="753" customWidth="1"/>
    <col min="1283" max="1283" width="10.7109375" style="753" customWidth="1"/>
    <col min="1284" max="1284" width="2.42578125" style="753" bestFit="1" customWidth="1"/>
    <col min="1285" max="1285" width="8.5703125" style="753" customWidth="1"/>
    <col min="1286" max="1286" width="12.42578125" style="753" customWidth="1"/>
    <col min="1287" max="1287" width="2.140625" style="753" customWidth="1"/>
    <col min="1288" max="1288" width="9.42578125" style="753" customWidth="1"/>
    <col min="1289" max="1533" width="11" style="753"/>
    <col min="1534" max="1534" width="46.7109375" style="753" bestFit="1" customWidth="1"/>
    <col min="1535" max="1535" width="11.85546875" style="753" customWidth="1"/>
    <col min="1536" max="1536" width="12.42578125" style="753" customWidth="1"/>
    <col min="1537" max="1537" width="12.5703125" style="753" customWidth="1"/>
    <col min="1538" max="1538" width="11.7109375" style="753" customWidth="1"/>
    <col min="1539" max="1539" width="10.7109375" style="753" customWidth="1"/>
    <col min="1540" max="1540" width="2.42578125" style="753" bestFit="1" customWidth="1"/>
    <col min="1541" max="1541" width="8.5703125" style="753" customWidth="1"/>
    <col min="1542" max="1542" width="12.42578125" style="753" customWidth="1"/>
    <col min="1543" max="1543" width="2.140625" style="753" customWidth="1"/>
    <col min="1544" max="1544" width="9.42578125" style="753" customWidth="1"/>
    <col min="1545" max="1789" width="11" style="753"/>
    <col min="1790" max="1790" width="46.7109375" style="753" bestFit="1" customWidth="1"/>
    <col min="1791" max="1791" width="11.85546875" style="753" customWidth="1"/>
    <col min="1792" max="1792" width="12.42578125" style="753" customWidth="1"/>
    <col min="1793" max="1793" width="12.5703125" style="753" customWidth="1"/>
    <col min="1794" max="1794" width="11.7109375" style="753" customWidth="1"/>
    <col min="1795" max="1795" width="10.7109375" style="753" customWidth="1"/>
    <col min="1796" max="1796" width="2.42578125" style="753" bestFit="1" customWidth="1"/>
    <col min="1797" max="1797" width="8.5703125" style="753" customWidth="1"/>
    <col min="1798" max="1798" width="12.42578125" style="753" customWidth="1"/>
    <col min="1799" max="1799" width="2.140625" style="753" customWidth="1"/>
    <col min="1800" max="1800" width="9.42578125" style="753" customWidth="1"/>
    <col min="1801" max="2045" width="11" style="753"/>
    <col min="2046" max="2046" width="46.7109375" style="753" bestFit="1" customWidth="1"/>
    <col min="2047" max="2047" width="11.85546875" style="753" customWidth="1"/>
    <col min="2048" max="2048" width="12.42578125" style="753" customWidth="1"/>
    <col min="2049" max="2049" width="12.5703125" style="753" customWidth="1"/>
    <col min="2050" max="2050" width="11.7109375" style="753" customWidth="1"/>
    <col min="2051" max="2051" width="10.7109375" style="753" customWidth="1"/>
    <col min="2052" max="2052" width="2.42578125" style="753" bestFit="1" customWidth="1"/>
    <col min="2053" max="2053" width="8.5703125" style="753" customWidth="1"/>
    <col min="2054" max="2054" width="12.42578125" style="753" customWidth="1"/>
    <col min="2055" max="2055" width="2.140625" style="753" customWidth="1"/>
    <col min="2056" max="2056" width="9.42578125" style="753" customWidth="1"/>
    <col min="2057" max="2301" width="11" style="753"/>
    <col min="2302" max="2302" width="46.7109375" style="753" bestFit="1" customWidth="1"/>
    <col min="2303" max="2303" width="11.85546875" style="753" customWidth="1"/>
    <col min="2304" max="2304" width="12.42578125" style="753" customWidth="1"/>
    <col min="2305" max="2305" width="12.5703125" style="753" customWidth="1"/>
    <col min="2306" max="2306" width="11.7109375" style="753" customWidth="1"/>
    <col min="2307" max="2307" width="10.7109375" style="753" customWidth="1"/>
    <col min="2308" max="2308" width="2.42578125" style="753" bestFit="1" customWidth="1"/>
    <col min="2309" max="2309" width="8.5703125" style="753" customWidth="1"/>
    <col min="2310" max="2310" width="12.42578125" style="753" customWidth="1"/>
    <col min="2311" max="2311" width="2.140625" style="753" customWidth="1"/>
    <col min="2312" max="2312" width="9.42578125" style="753" customWidth="1"/>
    <col min="2313" max="2557" width="11" style="753"/>
    <col min="2558" max="2558" width="46.7109375" style="753" bestFit="1" customWidth="1"/>
    <col min="2559" max="2559" width="11.85546875" style="753" customWidth="1"/>
    <col min="2560" max="2560" width="12.42578125" style="753" customWidth="1"/>
    <col min="2561" max="2561" width="12.5703125" style="753" customWidth="1"/>
    <col min="2562" max="2562" width="11.7109375" style="753" customWidth="1"/>
    <col min="2563" max="2563" width="10.7109375" style="753" customWidth="1"/>
    <col min="2564" max="2564" width="2.42578125" style="753" bestFit="1" customWidth="1"/>
    <col min="2565" max="2565" width="8.5703125" style="753" customWidth="1"/>
    <col min="2566" max="2566" width="12.42578125" style="753" customWidth="1"/>
    <col min="2567" max="2567" width="2.140625" style="753" customWidth="1"/>
    <col min="2568" max="2568" width="9.42578125" style="753" customWidth="1"/>
    <col min="2569" max="2813" width="11" style="753"/>
    <col min="2814" max="2814" width="46.7109375" style="753" bestFit="1" customWidth="1"/>
    <col min="2815" max="2815" width="11.85546875" style="753" customWidth="1"/>
    <col min="2816" max="2816" width="12.42578125" style="753" customWidth="1"/>
    <col min="2817" max="2817" width="12.5703125" style="753" customWidth="1"/>
    <col min="2818" max="2818" width="11.7109375" style="753" customWidth="1"/>
    <col min="2819" max="2819" width="10.7109375" style="753" customWidth="1"/>
    <col min="2820" max="2820" width="2.42578125" style="753" bestFit="1" customWidth="1"/>
    <col min="2821" max="2821" width="8.5703125" style="753" customWidth="1"/>
    <col min="2822" max="2822" width="12.42578125" style="753" customWidth="1"/>
    <col min="2823" max="2823" width="2.140625" style="753" customWidth="1"/>
    <col min="2824" max="2824" width="9.42578125" style="753" customWidth="1"/>
    <col min="2825" max="3069" width="11" style="753"/>
    <col min="3070" max="3070" width="46.7109375" style="753" bestFit="1" customWidth="1"/>
    <col min="3071" max="3071" width="11.85546875" style="753" customWidth="1"/>
    <col min="3072" max="3072" width="12.42578125" style="753" customWidth="1"/>
    <col min="3073" max="3073" width="12.5703125" style="753" customWidth="1"/>
    <col min="3074" max="3074" width="11.7109375" style="753" customWidth="1"/>
    <col min="3075" max="3075" width="10.7109375" style="753" customWidth="1"/>
    <col min="3076" max="3076" width="2.42578125" style="753" bestFit="1" customWidth="1"/>
    <col min="3077" max="3077" width="8.5703125" style="753" customWidth="1"/>
    <col min="3078" max="3078" width="12.42578125" style="753" customWidth="1"/>
    <col min="3079" max="3079" width="2.140625" style="753" customWidth="1"/>
    <col min="3080" max="3080" width="9.42578125" style="753" customWidth="1"/>
    <col min="3081" max="3325" width="11" style="753"/>
    <col min="3326" max="3326" width="46.7109375" style="753" bestFit="1" customWidth="1"/>
    <col min="3327" max="3327" width="11.85546875" style="753" customWidth="1"/>
    <col min="3328" max="3328" width="12.42578125" style="753" customWidth="1"/>
    <col min="3329" max="3329" width="12.5703125" style="753" customWidth="1"/>
    <col min="3330" max="3330" width="11.7109375" style="753" customWidth="1"/>
    <col min="3331" max="3331" width="10.7109375" style="753" customWidth="1"/>
    <col min="3332" max="3332" width="2.42578125" style="753" bestFit="1" customWidth="1"/>
    <col min="3333" max="3333" width="8.5703125" style="753" customWidth="1"/>
    <col min="3334" max="3334" width="12.42578125" style="753" customWidth="1"/>
    <col min="3335" max="3335" width="2.140625" style="753" customWidth="1"/>
    <col min="3336" max="3336" width="9.42578125" style="753" customWidth="1"/>
    <col min="3337" max="3581" width="11" style="753"/>
    <col min="3582" max="3582" width="46.7109375" style="753" bestFit="1" customWidth="1"/>
    <col min="3583" max="3583" width="11.85546875" style="753" customWidth="1"/>
    <col min="3584" max="3584" width="12.42578125" style="753" customWidth="1"/>
    <col min="3585" max="3585" width="12.5703125" style="753" customWidth="1"/>
    <col min="3586" max="3586" width="11.7109375" style="753" customWidth="1"/>
    <col min="3587" max="3587" width="10.7109375" style="753" customWidth="1"/>
    <col min="3588" max="3588" width="2.42578125" style="753" bestFit="1" customWidth="1"/>
    <col min="3589" max="3589" width="8.5703125" style="753" customWidth="1"/>
    <col min="3590" max="3590" width="12.42578125" style="753" customWidth="1"/>
    <col min="3591" max="3591" width="2.140625" style="753" customWidth="1"/>
    <col min="3592" max="3592" width="9.42578125" style="753" customWidth="1"/>
    <col min="3593" max="3837" width="11" style="753"/>
    <col min="3838" max="3838" width="46.7109375" style="753" bestFit="1" customWidth="1"/>
    <col min="3839" max="3839" width="11.85546875" style="753" customWidth="1"/>
    <col min="3840" max="3840" width="12.42578125" style="753" customWidth="1"/>
    <col min="3841" max="3841" width="12.5703125" style="753" customWidth="1"/>
    <col min="3842" max="3842" width="11.7109375" style="753" customWidth="1"/>
    <col min="3843" max="3843" width="10.7109375" style="753" customWidth="1"/>
    <col min="3844" max="3844" width="2.42578125" style="753" bestFit="1" customWidth="1"/>
    <col min="3845" max="3845" width="8.5703125" style="753" customWidth="1"/>
    <col min="3846" max="3846" width="12.42578125" style="753" customWidth="1"/>
    <col min="3847" max="3847" width="2.140625" style="753" customWidth="1"/>
    <col min="3848" max="3848" width="9.42578125" style="753" customWidth="1"/>
    <col min="3849" max="4093" width="11" style="753"/>
    <col min="4094" max="4094" width="46.7109375" style="753" bestFit="1" customWidth="1"/>
    <col min="4095" max="4095" width="11.85546875" style="753" customWidth="1"/>
    <col min="4096" max="4096" width="12.42578125" style="753" customWidth="1"/>
    <col min="4097" max="4097" width="12.5703125" style="753" customWidth="1"/>
    <col min="4098" max="4098" width="11.7109375" style="753" customWidth="1"/>
    <col min="4099" max="4099" width="10.7109375" style="753" customWidth="1"/>
    <col min="4100" max="4100" width="2.42578125" style="753" bestFit="1" customWidth="1"/>
    <col min="4101" max="4101" width="8.5703125" style="753" customWidth="1"/>
    <col min="4102" max="4102" width="12.42578125" style="753" customWidth="1"/>
    <col min="4103" max="4103" width="2.140625" style="753" customWidth="1"/>
    <col min="4104" max="4104" width="9.42578125" style="753" customWidth="1"/>
    <col min="4105" max="4349" width="11" style="753"/>
    <col min="4350" max="4350" width="46.7109375" style="753" bestFit="1" customWidth="1"/>
    <col min="4351" max="4351" width="11.85546875" style="753" customWidth="1"/>
    <col min="4352" max="4352" width="12.42578125" style="753" customWidth="1"/>
    <col min="4353" max="4353" width="12.5703125" style="753" customWidth="1"/>
    <col min="4354" max="4354" width="11.7109375" style="753" customWidth="1"/>
    <col min="4355" max="4355" width="10.7109375" style="753" customWidth="1"/>
    <col min="4356" max="4356" width="2.42578125" style="753" bestFit="1" customWidth="1"/>
    <col min="4357" max="4357" width="8.5703125" style="753" customWidth="1"/>
    <col min="4358" max="4358" width="12.42578125" style="753" customWidth="1"/>
    <col min="4359" max="4359" width="2.140625" style="753" customWidth="1"/>
    <col min="4360" max="4360" width="9.42578125" style="753" customWidth="1"/>
    <col min="4361" max="4605" width="11" style="753"/>
    <col min="4606" max="4606" width="46.7109375" style="753" bestFit="1" customWidth="1"/>
    <col min="4607" max="4607" width="11.85546875" style="753" customWidth="1"/>
    <col min="4608" max="4608" width="12.42578125" style="753" customWidth="1"/>
    <col min="4609" max="4609" width="12.5703125" style="753" customWidth="1"/>
    <col min="4610" max="4610" width="11.7109375" style="753" customWidth="1"/>
    <col min="4611" max="4611" width="10.7109375" style="753" customWidth="1"/>
    <col min="4612" max="4612" width="2.42578125" style="753" bestFit="1" customWidth="1"/>
    <col min="4613" max="4613" width="8.5703125" style="753" customWidth="1"/>
    <col min="4614" max="4614" width="12.42578125" style="753" customWidth="1"/>
    <col min="4615" max="4615" width="2.140625" style="753" customWidth="1"/>
    <col min="4616" max="4616" width="9.42578125" style="753" customWidth="1"/>
    <col min="4617" max="4861" width="11" style="753"/>
    <col min="4862" max="4862" width="46.7109375" style="753" bestFit="1" customWidth="1"/>
    <col min="4863" max="4863" width="11.85546875" style="753" customWidth="1"/>
    <col min="4864" max="4864" width="12.42578125" style="753" customWidth="1"/>
    <col min="4865" max="4865" width="12.5703125" style="753" customWidth="1"/>
    <col min="4866" max="4866" width="11.7109375" style="753" customWidth="1"/>
    <col min="4867" max="4867" width="10.7109375" style="753" customWidth="1"/>
    <col min="4868" max="4868" width="2.42578125" style="753" bestFit="1" customWidth="1"/>
    <col min="4869" max="4869" width="8.5703125" style="753" customWidth="1"/>
    <col min="4870" max="4870" width="12.42578125" style="753" customWidth="1"/>
    <col min="4871" max="4871" width="2.140625" style="753" customWidth="1"/>
    <col min="4872" max="4872" width="9.42578125" style="753" customWidth="1"/>
    <col min="4873" max="5117" width="11" style="753"/>
    <col min="5118" max="5118" width="46.7109375" style="753" bestFit="1" customWidth="1"/>
    <col min="5119" max="5119" width="11.85546875" style="753" customWidth="1"/>
    <col min="5120" max="5120" width="12.42578125" style="753" customWidth="1"/>
    <col min="5121" max="5121" width="12.5703125" style="753" customWidth="1"/>
    <col min="5122" max="5122" width="11.7109375" style="753" customWidth="1"/>
    <col min="5123" max="5123" width="10.7109375" style="753" customWidth="1"/>
    <col min="5124" max="5124" width="2.42578125" style="753" bestFit="1" customWidth="1"/>
    <col min="5125" max="5125" width="8.5703125" style="753" customWidth="1"/>
    <col min="5126" max="5126" width="12.42578125" style="753" customWidth="1"/>
    <col min="5127" max="5127" width="2.140625" style="753" customWidth="1"/>
    <col min="5128" max="5128" width="9.42578125" style="753" customWidth="1"/>
    <col min="5129" max="5373" width="11" style="753"/>
    <col min="5374" max="5374" width="46.7109375" style="753" bestFit="1" customWidth="1"/>
    <col min="5375" max="5375" width="11.85546875" style="753" customWidth="1"/>
    <col min="5376" max="5376" width="12.42578125" style="753" customWidth="1"/>
    <col min="5377" max="5377" width="12.5703125" style="753" customWidth="1"/>
    <col min="5378" max="5378" width="11.7109375" style="753" customWidth="1"/>
    <col min="5379" max="5379" width="10.7109375" style="753" customWidth="1"/>
    <col min="5380" max="5380" width="2.42578125" style="753" bestFit="1" customWidth="1"/>
    <col min="5381" max="5381" width="8.5703125" style="753" customWidth="1"/>
    <col min="5382" max="5382" width="12.42578125" style="753" customWidth="1"/>
    <col min="5383" max="5383" width="2.140625" style="753" customWidth="1"/>
    <col min="5384" max="5384" width="9.42578125" style="753" customWidth="1"/>
    <col min="5385" max="5629" width="11" style="753"/>
    <col min="5630" max="5630" width="46.7109375" style="753" bestFit="1" customWidth="1"/>
    <col min="5631" max="5631" width="11.85546875" style="753" customWidth="1"/>
    <col min="5632" max="5632" width="12.42578125" style="753" customWidth="1"/>
    <col min="5633" max="5633" width="12.5703125" style="753" customWidth="1"/>
    <col min="5634" max="5634" width="11.7109375" style="753" customWidth="1"/>
    <col min="5635" max="5635" width="10.7109375" style="753" customWidth="1"/>
    <col min="5636" max="5636" width="2.42578125" style="753" bestFit="1" customWidth="1"/>
    <col min="5637" max="5637" width="8.5703125" style="753" customWidth="1"/>
    <col min="5638" max="5638" width="12.42578125" style="753" customWidth="1"/>
    <col min="5639" max="5639" width="2.140625" style="753" customWidth="1"/>
    <col min="5640" max="5640" width="9.42578125" style="753" customWidth="1"/>
    <col min="5641" max="5885" width="11" style="753"/>
    <col min="5886" max="5886" width="46.7109375" style="753" bestFit="1" customWidth="1"/>
    <col min="5887" max="5887" width="11.85546875" style="753" customWidth="1"/>
    <col min="5888" max="5888" width="12.42578125" style="753" customWidth="1"/>
    <col min="5889" max="5889" width="12.5703125" style="753" customWidth="1"/>
    <col min="5890" max="5890" width="11.7109375" style="753" customWidth="1"/>
    <col min="5891" max="5891" width="10.7109375" style="753" customWidth="1"/>
    <col min="5892" max="5892" width="2.42578125" style="753" bestFit="1" customWidth="1"/>
    <col min="5893" max="5893" width="8.5703125" style="753" customWidth="1"/>
    <col min="5894" max="5894" width="12.42578125" style="753" customWidth="1"/>
    <col min="5895" max="5895" width="2.140625" style="753" customWidth="1"/>
    <col min="5896" max="5896" width="9.42578125" style="753" customWidth="1"/>
    <col min="5897" max="6141" width="11" style="753"/>
    <col min="6142" max="6142" width="46.7109375" style="753" bestFit="1" customWidth="1"/>
    <col min="6143" max="6143" width="11.85546875" style="753" customWidth="1"/>
    <col min="6144" max="6144" width="12.42578125" style="753" customWidth="1"/>
    <col min="6145" max="6145" width="12.5703125" style="753" customWidth="1"/>
    <col min="6146" max="6146" width="11.7109375" style="753" customWidth="1"/>
    <col min="6147" max="6147" width="10.7109375" style="753" customWidth="1"/>
    <col min="6148" max="6148" width="2.42578125" style="753" bestFit="1" customWidth="1"/>
    <col min="6149" max="6149" width="8.5703125" style="753" customWidth="1"/>
    <col min="6150" max="6150" width="12.42578125" style="753" customWidth="1"/>
    <col min="6151" max="6151" width="2.140625" style="753" customWidth="1"/>
    <col min="6152" max="6152" width="9.42578125" style="753" customWidth="1"/>
    <col min="6153" max="6397" width="11" style="753"/>
    <col min="6398" max="6398" width="46.7109375" style="753" bestFit="1" customWidth="1"/>
    <col min="6399" max="6399" width="11.85546875" style="753" customWidth="1"/>
    <col min="6400" max="6400" width="12.42578125" style="753" customWidth="1"/>
    <col min="6401" max="6401" width="12.5703125" style="753" customWidth="1"/>
    <col min="6402" max="6402" width="11.7109375" style="753" customWidth="1"/>
    <col min="6403" max="6403" width="10.7109375" style="753" customWidth="1"/>
    <col min="6404" max="6404" width="2.42578125" style="753" bestFit="1" customWidth="1"/>
    <col min="6405" max="6405" width="8.5703125" style="753" customWidth="1"/>
    <col min="6406" max="6406" width="12.42578125" style="753" customWidth="1"/>
    <col min="6407" max="6407" width="2.140625" style="753" customWidth="1"/>
    <col min="6408" max="6408" width="9.42578125" style="753" customWidth="1"/>
    <col min="6409" max="6653" width="11" style="753"/>
    <col min="6654" max="6654" width="46.7109375" style="753" bestFit="1" customWidth="1"/>
    <col min="6655" max="6655" width="11.85546875" style="753" customWidth="1"/>
    <col min="6656" max="6656" width="12.42578125" style="753" customWidth="1"/>
    <col min="6657" max="6657" width="12.5703125" style="753" customWidth="1"/>
    <col min="6658" max="6658" width="11.7109375" style="753" customWidth="1"/>
    <col min="6659" max="6659" width="10.7109375" style="753" customWidth="1"/>
    <col min="6660" max="6660" width="2.42578125" style="753" bestFit="1" customWidth="1"/>
    <col min="6661" max="6661" width="8.5703125" style="753" customWidth="1"/>
    <col min="6662" max="6662" width="12.42578125" style="753" customWidth="1"/>
    <col min="6663" max="6663" width="2.140625" style="753" customWidth="1"/>
    <col min="6664" max="6664" width="9.42578125" style="753" customWidth="1"/>
    <col min="6665" max="6909" width="11" style="753"/>
    <col min="6910" max="6910" width="46.7109375" style="753" bestFit="1" customWidth="1"/>
    <col min="6911" max="6911" width="11.85546875" style="753" customWidth="1"/>
    <col min="6912" max="6912" width="12.42578125" style="753" customWidth="1"/>
    <col min="6913" max="6913" width="12.5703125" style="753" customWidth="1"/>
    <col min="6914" max="6914" width="11.7109375" style="753" customWidth="1"/>
    <col min="6915" max="6915" width="10.7109375" style="753" customWidth="1"/>
    <col min="6916" max="6916" width="2.42578125" style="753" bestFit="1" customWidth="1"/>
    <col min="6917" max="6917" width="8.5703125" style="753" customWidth="1"/>
    <col min="6918" max="6918" width="12.42578125" style="753" customWidth="1"/>
    <col min="6919" max="6919" width="2.140625" style="753" customWidth="1"/>
    <col min="6920" max="6920" width="9.42578125" style="753" customWidth="1"/>
    <col min="6921" max="7165" width="11" style="753"/>
    <col min="7166" max="7166" width="46.7109375" style="753" bestFit="1" customWidth="1"/>
    <col min="7167" max="7167" width="11.85546875" style="753" customWidth="1"/>
    <col min="7168" max="7168" width="12.42578125" style="753" customWidth="1"/>
    <col min="7169" max="7169" width="12.5703125" style="753" customWidth="1"/>
    <col min="7170" max="7170" width="11.7109375" style="753" customWidth="1"/>
    <col min="7171" max="7171" width="10.7109375" style="753" customWidth="1"/>
    <col min="7172" max="7172" width="2.42578125" style="753" bestFit="1" customWidth="1"/>
    <col min="7173" max="7173" width="8.5703125" style="753" customWidth="1"/>
    <col min="7174" max="7174" width="12.42578125" style="753" customWidth="1"/>
    <col min="7175" max="7175" width="2.140625" style="753" customWidth="1"/>
    <col min="7176" max="7176" width="9.42578125" style="753" customWidth="1"/>
    <col min="7177" max="7421" width="11" style="753"/>
    <col min="7422" max="7422" width="46.7109375" style="753" bestFit="1" customWidth="1"/>
    <col min="7423" max="7423" width="11.85546875" style="753" customWidth="1"/>
    <col min="7424" max="7424" width="12.42578125" style="753" customWidth="1"/>
    <col min="7425" max="7425" width="12.5703125" style="753" customWidth="1"/>
    <col min="7426" max="7426" width="11.7109375" style="753" customWidth="1"/>
    <col min="7427" max="7427" width="10.7109375" style="753" customWidth="1"/>
    <col min="7428" max="7428" width="2.42578125" style="753" bestFit="1" customWidth="1"/>
    <col min="7429" max="7429" width="8.5703125" style="753" customWidth="1"/>
    <col min="7430" max="7430" width="12.42578125" style="753" customWidth="1"/>
    <col min="7431" max="7431" width="2.140625" style="753" customWidth="1"/>
    <col min="7432" max="7432" width="9.42578125" style="753" customWidth="1"/>
    <col min="7433" max="7677" width="11" style="753"/>
    <col min="7678" max="7678" width="46.7109375" style="753" bestFit="1" customWidth="1"/>
    <col min="7679" max="7679" width="11.85546875" style="753" customWidth="1"/>
    <col min="7680" max="7680" width="12.42578125" style="753" customWidth="1"/>
    <col min="7681" max="7681" width="12.5703125" style="753" customWidth="1"/>
    <col min="7682" max="7682" width="11.7109375" style="753" customWidth="1"/>
    <col min="7683" max="7683" width="10.7109375" style="753" customWidth="1"/>
    <col min="7684" max="7684" width="2.42578125" style="753" bestFit="1" customWidth="1"/>
    <col min="7685" max="7685" width="8.5703125" style="753" customWidth="1"/>
    <col min="7686" max="7686" width="12.42578125" style="753" customWidth="1"/>
    <col min="7687" max="7687" width="2.140625" style="753" customWidth="1"/>
    <col min="7688" max="7688" width="9.42578125" style="753" customWidth="1"/>
    <col min="7689" max="7933" width="11" style="753"/>
    <col min="7934" max="7934" width="46.7109375" style="753" bestFit="1" customWidth="1"/>
    <col min="7935" max="7935" width="11.85546875" style="753" customWidth="1"/>
    <col min="7936" max="7936" width="12.42578125" style="753" customWidth="1"/>
    <col min="7937" max="7937" width="12.5703125" style="753" customWidth="1"/>
    <col min="7938" max="7938" width="11.7109375" style="753" customWidth="1"/>
    <col min="7939" max="7939" width="10.7109375" style="753" customWidth="1"/>
    <col min="7940" max="7940" width="2.42578125" style="753" bestFit="1" customWidth="1"/>
    <col min="7941" max="7941" width="8.5703125" style="753" customWidth="1"/>
    <col min="7942" max="7942" width="12.42578125" style="753" customWidth="1"/>
    <col min="7943" max="7943" width="2.140625" style="753" customWidth="1"/>
    <col min="7944" max="7944" width="9.42578125" style="753" customWidth="1"/>
    <col min="7945" max="8189" width="11" style="753"/>
    <col min="8190" max="8190" width="46.7109375" style="753" bestFit="1" customWidth="1"/>
    <col min="8191" max="8191" width="11.85546875" style="753" customWidth="1"/>
    <col min="8192" max="8192" width="12.42578125" style="753" customWidth="1"/>
    <col min="8193" max="8193" width="12.5703125" style="753" customWidth="1"/>
    <col min="8194" max="8194" width="11.7109375" style="753" customWidth="1"/>
    <col min="8195" max="8195" width="10.7109375" style="753" customWidth="1"/>
    <col min="8196" max="8196" width="2.42578125" style="753" bestFit="1" customWidth="1"/>
    <col min="8197" max="8197" width="8.5703125" style="753" customWidth="1"/>
    <col min="8198" max="8198" width="12.42578125" style="753" customWidth="1"/>
    <col min="8199" max="8199" width="2.140625" style="753" customWidth="1"/>
    <col min="8200" max="8200" width="9.42578125" style="753" customWidth="1"/>
    <col min="8201" max="8445" width="11" style="753"/>
    <col min="8446" max="8446" width="46.7109375" style="753" bestFit="1" customWidth="1"/>
    <col min="8447" max="8447" width="11.85546875" style="753" customWidth="1"/>
    <col min="8448" max="8448" width="12.42578125" style="753" customWidth="1"/>
    <col min="8449" max="8449" width="12.5703125" style="753" customWidth="1"/>
    <col min="8450" max="8450" width="11.7109375" style="753" customWidth="1"/>
    <col min="8451" max="8451" width="10.7109375" style="753" customWidth="1"/>
    <col min="8452" max="8452" width="2.42578125" style="753" bestFit="1" customWidth="1"/>
    <col min="8453" max="8453" width="8.5703125" style="753" customWidth="1"/>
    <col min="8454" max="8454" width="12.42578125" style="753" customWidth="1"/>
    <col min="8455" max="8455" width="2.140625" style="753" customWidth="1"/>
    <col min="8456" max="8456" width="9.42578125" style="753" customWidth="1"/>
    <col min="8457" max="8701" width="11" style="753"/>
    <col min="8702" max="8702" width="46.7109375" style="753" bestFit="1" customWidth="1"/>
    <col min="8703" max="8703" width="11.85546875" style="753" customWidth="1"/>
    <col min="8704" max="8704" width="12.42578125" style="753" customWidth="1"/>
    <col min="8705" max="8705" width="12.5703125" style="753" customWidth="1"/>
    <col min="8706" max="8706" width="11.7109375" style="753" customWidth="1"/>
    <col min="8707" max="8707" width="10.7109375" style="753" customWidth="1"/>
    <col min="8708" max="8708" width="2.42578125" style="753" bestFit="1" customWidth="1"/>
    <col min="8709" max="8709" width="8.5703125" style="753" customWidth="1"/>
    <col min="8710" max="8710" width="12.42578125" style="753" customWidth="1"/>
    <col min="8711" max="8711" width="2.140625" style="753" customWidth="1"/>
    <col min="8712" max="8712" width="9.42578125" style="753" customWidth="1"/>
    <col min="8713" max="8957" width="11" style="753"/>
    <col min="8958" max="8958" width="46.7109375" style="753" bestFit="1" customWidth="1"/>
    <col min="8959" max="8959" width="11.85546875" style="753" customWidth="1"/>
    <col min="8960" max="8960" width="12.42578125" style="753" customWidth="1"/>
    <col min="8961" max="8961" width="12.5703125" style="753" customWidth="1"/>
    <col min="8962" max="8962" width="11.7109375" style="753" customWidth="1"/>
    <col min="8963" max="8963" width="10.7109375" style="753" customWidth="1"/>
    <col min="8964" max="8964" width="2.42578125" style="753" bestFit="1" customWidth="1"/>
    <col min="8965" max="8965" width="8.5703125" style="753" customWidth="1"/>
    <col min="8966" max="8966" width="12.42578125" style="753" customWidth="1"/>
    <col min="8967" max="8967" width="2.140625" style="753" customWidth="1"/>
    <col min="8968" max="8968" width="9.42578125" style="753" customWidth="1"/>
    <col min="8969" max="9213" width="11" style="753"/>
    <col min="9214" max="9214" width="46.7109375" style="753" bestFit="1" customWidth="1"/>
    <col min="9215" max="9215" width="11.85546875" style="753" customWidth="1"/>
    <col min="9216" max="9216" width="12.42578125" style="753" customWidth="1"/>
    <col min="9217" max="9217" width="12.5703125" style="753" customWidth="1"/>
    <col min="9218" max="9218" width="11.7109375" style="753" customWidth="1"/>
    <col min="9219" max="9219" width="10.7109375" style="753" customWidth="1"/>
    <col min="9220" max="9220" width="2.42578125" style="753" bestFit="1" customWidth="1"/>
    <col min="9221" max="9221" width="8.5703125" style="753" customWidth="1"/>
    <col min="9222" max="9222" width="12.42578125" style="753" customWidth="1"/>
    <col min="9223" max="9223" width="2.140625" style="753" customWidth="1"/>
    <col min="9224" max="9224" width="9.42578125" style="753" customWidth="1"/>
    <col min="9225" max="9469" width="11" style="753"/>
    <col min="9470" max="9470" width="46.7109375" style="753" bestFit="1" customWidth="1"/>
    <col min="9471" max="9471" width="11.85546875" style="753" customWidth="1"/>
    <col min="9472" max="9472" width="12.42578125" style="753" customWidth="1"/>
    <col min="9473" max="9473" width="12.5703125" style="753" customWidth="1"/>
    <col min="9474" max="9474" width="11.7109375" style="753" customWidth="1"/>
    <col min="9475" max="9475" width="10.7109375" style="753" customWidth="1"/>
    <col min="9476" max="9476" width="2.42578125" style="753" bestFit="1" customWidth="1"/>
    <col min="9477" max="9477" width="8.5703125" style="753" customWidth="1"/>
    <col min="9478" max="9478" width="12.42578125" style="753" customWidth="1"/>
    <col min="9479" max="9479" width="2.140625" style="753" customWidth="1"/>
    <col min="9480" max="9480" width="9.42578125" style="753" customWidth="1"/>
    <col min="9481" max="9725" width="11" style="753"/>
    <col min="9726" max="9726" width="46.7109375" style="753" bestFit="1" customWidth="1"/>
    <col min="9727" max="9727" width="11.85546875" style="753" customWidth="1"/>
    <col min="9728" max="9728" width="12.42578125" style="753" customWidth="1"/>
    <col min="9729" max="9729" width="12.5703125" style="753" customWidth="1"/>
    <col min="9730" max="9730" width="11.7109375" style="753" customWidth="1"/>
    <col min="9731" max="9731" width="10.7109375" style="753" customWidth="1"/>
    <col min="9732" max="9732" width="2.42578125" style="753" bestFit="1" customWidth="1"/>
    <col min="9733" max="9733" width="8.5703125" style="753" customWidth="1"/>
    <col min="9734" max="9734" width="12.42578125" style="753" customWidth="1"/>
    <col min="9735" max="9735" width="2.140625" style="753" customWidth="1"/>
    <col min="9736" max="9736" width="9.42578125" style="753" customWidth="1"/>
    <col min="9737" max="9981" width="11" style="753"/>
    <col min="9982" max="9982" width="46.7109375" style="753" bestFit="1" customWidth="1"/>
    <col min="9983" max="9983" width="11.85546875" style="753" customWidth="1"/>
    <col min="9984" max="9984" width="12.42578125" style="753" customWidth="1"/>
    <col min="9985" max="9985" width="12.5703125" style="753" customWidth="1"/>
    <col min="9986" max="9986" width="11.7109375" style="753" customWidth="1"/>
    <col min="9987" max="9987" width="10.7109375" style="753" customWidth="1"/>
    <col min="9988" max="9988" width="2.42578125" style="753" bestFit="1" customWidth="1"/>
    <col min="9989" max="9989" width="8.5703125" style="753" customWidth="1"/>
    <col min="9990" max="9990" width="12.42578125" style="753" customWidth="1"/>
    <col min="9991" max="9991" width="2.140625" style="753" customWidth="1"/>
    <col min="9992" max="9992" width="9.42578125" style="753" customWidth="1"/>
    <col min="9993" max="10237" width="11" style="753"/>
    <col min="10238" max="10238" width="46.7109375" style="753" bestFit="1" customWidth="1"/>
    <col min="10239" max="10239" width="11.85546875" style="753" customWidth="1"/>
    <col min="10240" max="10240" width="12.42578125" style="753" customWidth="1"/>
    <col min="10241" max="10241" width="12.5703125" style="753" customWidth="1"/>
    <col min="10242" max="10242" width="11.7109375" style="753" customWidth="1"/>
    <col min="10243" max="10243" width="10.7109375" style="753" customWidth="1"/>
    <col min="10244" max="10244" width="2.42578125" style="753" bestFit="1" customWidth="1"/>
    <col min="10245" max="10245" width="8.5703125" style="753" customWidth="1"/>
    <col min="10246" max="10246" width="12.42578125" style="753" customWidth="1"/>
    <col min="10247" max="10247" width="2.140625" style="753" customWidth="1"/>
    <col min="10248" max="10248" width="9.42578125" style="753" customWidth="1"/>
    <col min="10249" max="10493" width="11" style="753"/>
    <col min="10494" max="10494" width="46.7109375" style="753" bestFit="1" customWidth="1"/>
    <col min="10495" max="10495" width="11.85546875" style="753" customWidth="1"/>
    <col min="10496" max="10496" width="12.42578125" style="753" customWidth="1"/>
    <col min="10497" max="10497" width="12.5703125" style="753" customWidth="1"/>
    <col min="10498" max="10498" width="11.7109375" style="753" customWidth="1"/>
    <col min="10499" max="10499" width="10.7109375" style="753" customWidth="1"/>
    <col min="10500" max="10500" width="2.42578125" style="753" bestFit="1" customWidth="1"/>
    <col min="10501" max="10501" width="8.5703125" style="753" customWidth="1"/>
    <col min="10502" max="10502" width="12.42578125" style="753" customWidth="1"/>
    <col min="10503" max="10503" width="2.140625" style="753" customWidth="1"/>
    <col min="10504" max="10504" width="9.42578125" style="753" customWidth="1"/>
    <col min="10505" max="10749" width="11" style="753"/>
    <col min="10750" max="10750" width="46.7109375" style="753" bestFit="1" customWidth="1"/>
    <col min="10751" max="10751" width="11.85546875" style="753" customWidth="1"/>
    <col min="10752" max="10752" width="12.42578125" style="753" customWidth="1"/>
    <col min="10753" max="10753" width="12.5703125" style="753" customWidth="1"/>
    <col min="10754" max="10754" width="11.7109375" style="753" customWidth="1"/>
    <col min="10755" max="10755" width="10.7109375" style="753" customWidth="1"/>
    <col min="10756" max="10756" width="2.42578125" style="753" bestFit="1" customWidth="1"/>
    <col min="10757" max="10757" width="8.5703125" style="753" customWidth="1"/>
    <col min="10758" max="10758" width="12.42578125" style="753" customWidth="1"/>
    <col min="10759" max="10759" width="2.140625" style="753" customWidth="1"/>
    <col min="10760" max="10760" width="9.42578125" style="753" customWidth="1"/>
    <col min="10761" max="11005" width="11" style="753"/>
    <col min="11006" max="11006" width="46.7109375" style="753" bestFit="1" customWidth="1"/>
    <col min="11007" max="11007" width="11.85546875" style="753" customWidth="1"/>
    <col min="11008" max="11008" width="12.42578125" style="753" customWidth="1"/>
    <col min="11009" max="11009" width="12.5703125" style="753" customWidth="1"/>
    <col min="11010" max="11010" width="11.7109375" style="753" customWidth="1"/>
    <col min="11011" max="11011" width="10.7109375" style="753" customWidth="1"/>
    <col min="11012" max="11012" width="2.42578125" style="753" bestFit="1" customWidth="1"/>
    <col min="11013" max="11013" width="8.5703125" style="753" customWidth="1"/>
    <col min="11014" max="11014" width="12.42578125" style="753" customWidth="1"/>
    <col min="11015" max="11015" width="2.140625" style="753" customWidth="1"/>
    <col min="11016" max="11016" width="9.42578125" style="753" customWidth="1"/>
    <col min="11017" max="11261" width="11" style="753"/>
    <col min="11262" max="11262" width="46.7109375" style="753" bestFit="1" customWidth="1"/>
    <col min="11263" max="11263" width="11.85546875" style="753" customWidth="1"/>
    <col min="11264" max="11264" width="12.42578125" style="753" customWidth="1"/>
    <col min="11265" max="11265" width="12.5703125" style="753" customWidth="1"/>
    <col min="11266" max="11266" width="11.7109375" style="753" customWidth="1"/>
    <col min="11267" max="11267" width="10.7109375" style="753" customWidth="1"/>
    <col min="11268" max="11268" width="2.42578125" style="753" bestFit="1" customWidth="1"/>
    <col min="11269" max="11269" width="8.5703125" style="753" customWidth="1"/>
    <col min="11270" max="11270" width="12.42578125" style="753" customWidth="1"/>
    <col min="11271" max="11271" width="2.140625" style="753" customWidth="1"/>
    <col min="11272" max="11272" width="9.42578125" style="753" customWidth="1"/>
    <col min="11273" max="11517" width="11" style="753"/>
    <col min="11518" max="11518" width="46.7109375" style="753" bestFit="1" customWidth="1"/>
    <col min="11519" max="11519" width="11.85546875" style="753" customWidth="1"/>
    <col min="11520" max="11520" width="12.42578125" style="753" customWidth="1"/>
    <col min="11521" max="11521" width="12.5703125" style="753" customWidth="1"/>
    <col min="11522" max="11522" width="11.7109375" style="753" customWidth="1"/>
    <col min="11523" max="11523" width="10.7109375" style="753" customWidth="1"/>
    <col min="11524" max="11524" width="2.42578125" style="753" bestFit="1" customWidth="1"/>
    <col min="11525" max="11525" width="8.5703125" style="753" customWidth="1"/>
    <col min="11526" max="11526" width="12.42578125" style="753" customWidth="1"/>
    <col min="11527" max="11527" width="2.140625" style="753" customWidth="1"/>
    <col min="11528" max="11528" width="9.42578125" style="753" customWidth="1"/>
    <col min="11529" max="11773" width="11" style="753"/>
    <col min="11774" max="11774" width="46.7109375" style="753" bestFit="1" customWidth="1"/>
    <col min="11775" max="11775" width="11.85546875" style="753" customWidth="1"/>
    <col min="11776" max="11776" width="12.42578125" style="753" customWidth="1"/>
    <col min="11777" max="11777" width="12.5703125" style="753" customWidth="1"/>
    <col min="11778" max="11778" width="11.7109375" style="753" customWidth="1"/>
    <col min="11779" max="11779" width="10.7109375" style="753" customWidth="1"/>
    <col min="11780" max="11780" width="2.42578125" style="753" bestFit="1" customWidth="1"/>
    <col min="11781" max="11781" width="8.5703125" style="753" customWidth="1"/>
    <col min="11782" max="11782" width="12.42578125" style="753" customWidth="1"/>
    <col min="11783" max="11783" width="2.140625" style="753" customWidth="1"/>
    <col min="11784" max="11784" width="9.42578125" style="753" customWidth="1"/>
    <col min="11785" max="12029" width="11" style="753"/>
    <col min="12030" max="12030" width="46.7109375" style="753" bestFit="1" customWidth="1"/>
    <col min="12031" max="12031" width="11.85546875" style="753" customWidth="1"/>
    <col min="12032" max="12032" width="12.42578125" style="753" customWidth="1"/>
    <col min="12033" max="12033" width="12.5703125" style="753" customWidth="1"/>
    <col min="12034" max="12034" width="11.7109375" style="753" customWidth="1"/>
    <col min="12035" max="12035" width="10.7109375" style="753" customWidth="1"/>
    <col min="12036" max="12036" width="2.42578125" style="753" bestFit="1" customWidth="1"/>
    <col min="12037" max="12037" width="8.5703125" style="753" customWidth="1"/>
    <col min="12038" max="12038" width="12.42578125" style="753" customWidth="1"/>
    <col min="12039" max="12039" width="2.140625" style="753" customWidth="1"/>
    <col min="12040" max="12040" width="9.42578125" style="753" customWidth="1"/>
    <col min="12041" max="12285" width="11" style="753"/>
    <col min="12286" max="12286" width="46.7109375" style="753" bestFit="1" customWidth="1"/>
    <col min="12287" max="12287" width="11.85546875" style="753" customWidth="1"/>
    <col min="12288" max="12288" width="12.42578125" style="753" customWidth="1"/>
    <col min="12289" max="12289" width="12.5703125" style="753" customWidth="1"/>
    <col min="12290" max="12290" width="11.7109375" style="753" customWidth="1"/>
    <col min="12291" max="12291" width="10.7109375" style="753" customWidth="1"/>
    <col min="12292" max="12292" width="2.42578125" style="753" bestFit="1" customWidth="1"/>
    <col min="12293" max="12293" width="8.5703125" style="753" customWidth="1"/>
    <col min="12294" max="12294" width="12.42578125" style="753" customWidth="1"/>
    <col min="12295" max="12295" width="2.140625" style="753" customWidth="1"/>
    <col min="12296" max="12296" width="9.42578125" style="753" customWidth="1"/>
    <col min="12297" max="12541" width="11" style="753"/>
    <col min="12542" max="12542" width="46.7109375" style="753" bestFit="1" customWidth="1"/>
    <col min="12543" max="12543" width="11.85546875" style="753" customWidth="1"/>
    <col min="12544" max="12544" width="12.42578125" style="753" customWidth="1"/>
    <col min="12545" max="12545" width="12.5703125" style="753" customWidth="1"/>
    <col min="12546" max="12546" width="11.7109375" style="753" customWidth="1"/>
    <col min="12547" max="12547" width="10.7109375" style="753" customWidth="1"/>
    <col min="12548" max="12548" width="2.42578125" style="753" bestFit="1" customWidth="1"/>
    <col min="12549" max="12549" width="8.5703125" style="753" customWidth="1"/>
    <col min="12550" max="12550" width="12.42578125" style="753" customWidth="1"/>
    <col min="12551" max="12551" width="2.140625" style="753" customWidth="1"/>
    <col min="12552" max="12552" width="9.42578125" style="753" customWidth="1"/>
    <col min="12553" max="12797" width="11" style="753"/>
    <col min="12798" max="12798" width="46.7109375" style="753" bestFit="1" customWidth="1"/>
    <col min="12799" max="12799" width="11.85546875" style="753" customWidth="1"/>
    <col min="12800" max="12800" width="12.42578125" style="753" customWidth="1"/>
    <col min="12801" max="12801" width="12.5703125" style="753" customWidth="1"/>
    <col min="12802" max="12802" width="11.7109375" style="753" customWidth="1"/>
    <col min="12803" max="12803" width="10.7109375" style="753" customWidth="1"/>
    <col min="12804" max="12804" width="2.42578125" style="753" bestFit="1" customWidth="1"/>
    <col min="12805" max="12805" width="8.5703125" style="753" customWidth="1"/>
    <col min="12806" max="12806" width="12.42578125" style="753" customWidth="1"/>
    <col min="12807" max="12807" width="2.140625" style="753" customWidth="1"/>
    <col min="12808" max="12808" width="9.42578125" style="753" customWidth="1"/>
    <col min="12809" max="13053" width="11" style="753"/>
    <col min="13054" max="13054" width="46.7109375" style="753" bestFit="1" customWidth="1"/>
    <col min="13055" max="13055" width="11.85546875" style="753" customWidth="1"/>
    <col min="13056" max="13056" width="12.42578125" style="753" customWidth="1"/>
    <col min="13057" max="13057" width="12.5703125" style="753" customWidth="1"/>
    <col min="13058" max="13058" width="11.7109375" style="753" customWidth="1"/>
    <col min="13059" max="13059" width="10.7109375" style="753" customWidth="1"/>
    <col min="13060" max="13060" width="2.42578125" style="753" bestFit="1" customWidth="1"/>
    <col min="13061" max="13061" width="8.5703125" style="753" customWidth="1"/>
    <col min="13062" max="13062" width="12.42578125" style="753" customWidth="1"/>
    <col min="13063" max="13063" width="2.140625" style="753" customWidth="1"/>
    <col min="13064" max="13064" width="9.42578125" style="753" customWidth="1"/>
    <col min="13065" max="13309" width="11" style="753"/>
    <col min="13310" max="13310" width="46.7109375" style="753" bestFit="1" customWidth="1"/>
    <col min="13311" max="13311" width="11.85546875" style="753" customWidth="1"/>
    <col min="13312" max="13312" width="12.42578125" style="753" customWidth="1"/>
    <col min="13313" max="13313" width="12.5703125" style="753" customWidth="1"/>
    <col min="13314" max="13314" width="11.7109375" style="753" customWidth="1"/>
    <col min="13315" max="13315" width="10.7109375" style="753" customWidth="1"/>
    <col min="13316" max="13316" width="2.42578125" style="753" bestFit="1" customWidth="1"/>
    <col min="13317" max="13317" width="8.5703125" style="753" customWidth="1"/>
    <col min="13318" max="13318" width="12.42578125" style="753" customWidth="1"/>
    <col min="13319" max="13319" width="2.140625" style="753" customWidth="1"/>
    <col min="13320" max="13320" width="9.42578125" style="753" customWidth="1"/>
    <col min="13321" max="13565" width="11" style="753"/>
    <col min="13566" max="13566" width="46.7109375" style="753" bestFit="1" customWidth="1"/>
    <col min="13567" max="13567" width="11.85546875" style="753" customWidth="1"/>
    <col min="13568" max="13568" width="12.42578125" style="753" customWidth="1"/>
    <col min="13569" max="13569" width="12.5703125" style="753" customWidth="1"/>
    <col min="13570" max="13570" width="11.7109375" style="753" customWidth="1"/>
    <col min="13571" max="13571" width="10.7109375" style="753" customWidth="1"/>
    <col min="13572" max="13572" width="2.42578125" style="753" bestFit="1" customWidth="1"/>
    <col min="13573" max="13573" width="8.5703125" style="753" customWidth="1"/>
    <col min="13574" max="13574" width="12.42578125" style="753" customWidth="1"/>
    <col min="13575" max="13575" width="2.140625" style="753" customWidth="1"/>
    <col min="13576" max="13576" width="9.42578125" style="753" customWidth="1"/>
    <col min="13577" max="13821" width="11" style="753"/>
    <col min="13822" max="13822" width="46.7109375" style="753" bestFit="1" customWidth="1"/>
    <col min="13823" max="13823" width="11.85546875" style="753" customWidth="1"/>
    <col min="13824" max="13824" width="12.42578125" style="753" customWidth="1"/>
    <col min="13825" max="13825" width="12.5703125" style="753" customWidth="1"/>
    <col min="13826" max="13826" width="11.7109375" style="753" customWidth="1"/>
    <col min="13827" max="13827" width="10.7109375" style="753" customWidth="1"/>
    <col min="13828" max="13828" width="2.42578125" style="753" bestFit="1" customWidth="1"/>
    <col min="13829" max="13829" width="8.5703125" style="753" customWidth="1"/>
    <col min="13830" max="13830" width="12.42578125" style="753" customWidth="1"/>
    <col min="13831" max="13831" width="2.140625" style="753" customWidth="1"/>
    <col min="13832" max="13832" width="9.42578125" style="753" customWidth="1"/>
    <col min="13833" max="14077" width="11" style="753"/>
    <col min="14078" max="14078" width="46.7109375" style="753" bestFit="1" customWidth="1"/>
    <col min="14079" max="14079" width="11.85546875" style="753" customWidth="1"/>
    <col min="14080" max="14080" width="12.42578125" style="753" customWidth="1"/>
    <col min="14081" max="14081" width="12.5703125" style="753" customWidth="1"/>
    <col min="14082" max="14082" width="11.7109375" style="753" customWidth="1"/>
    <col min="14083" max="14083" width="10.7109375" style="753" customWidth="1"/>
    <col min="14084" max="14084" width="2.42578125" style="753" bestFit="1" customWidth="1"/>
    <col min="14085" max="14085" width="8.5703125" style="753" customWidth="1"/>
    <col min="14086" max="14086" width="12.42578125" style="753" customWidth="1"/>
    <col min="14087" max="14087" width="2.140625" style="753" customWidth="1"/>
    <col min="14088" max="14088" width="9.42578125" style="753" customWidth="1"/>
    <col min="14089" max="14333" width="11" style="753"/>
    <col min="14334" max="14334" width="46.7109375" style="753" bestFit="1" customWidth="1"/>
    <col min="14335" max="14335" width="11.85546875" style="753" customWidth="1"/>
    <col min="14336" max="14336" width="12.42578125" style="753" customWidth="1"/>
    <col min="14337" max="14337" width="12.5703125" style="753" customWidth="1"/>
    <col min="14338" max="14338" width="11.7109375" style="753" customWidth="1"/>
    <col min="14339" max="14339" width="10.7109375" style="753" customWidth="1"/>
    <col min="14340" max="14340" width="2.42578125" style="753" bestFit="1" customWidth="1"/>
    <col min="14341" max="14341" width="8.5703125" style="753" customWidth="1"/>
    <col min="14342" max="14342" width="12.42578125" style="753" customWidth="1"/>
    <col min="14343" max="14343" width="2.140625" style="753" customWidth="1"/>
    <col min="14344" max="14344" width="9.42578125" style="753" customWidth="1"/>
    <col min="14345" max="14589" width="11" style="753"/>
    <col min="14590" max="14590" width="46.7109375" style="753" bestFit="1" customWidth="1"/>
    <col min="14591" max="14591" width="11.85546875" style="753" customWidth="1"/>
    <col min="14592" max="14592" width="12.42578125" style="753" customWidth="1"/>
    <col min="14593" max="14593" width="12.5703125" style="753" customWidth="1"/>
    <col min="14594" max="14594" width="11.7109375" style="753" customWidth="1"/>
    <col min="14595" max="14595" width="10.7109375" style="753" customWidth="1"/>
    <col min="14596" max="14596" width="2.42578125" style="753" bestFit="1" customWidth="1"/>
    <col min="14597" max="14597" width="8.5703125" style="753" customWidth="1"/>
    <col min="14598" max="14598" width="12.42578125" style="753" customWidth="1"/>
    <col min="14599" max="14599" width="2.140625" style="753" customWidth="1"/>
    <col min="14600" max="14600" width="9.42578125" style="753" customWidth="1"/>
    <col min="14601" max="14845" width="11" style="753"/>
    <col min="14846" max="14846" width="46.7109375" style="753" bestFit="1" customWidth="1"/>
    <col min="14847" max="14847" width="11.85546875" style="753" customWidth="1"/>
    <col min="14848" max="14848" width="12.42578125" style="753" customWidth="1"/>
    <col min="14849" max="14849" width="12.5703125" style="753" customWidth="1"/>
    <col min="14850" max="14850" width="11.7109375" style="753" customWidth="1"/>
    <col min="14851" max="14851" width="10.7109375" style="753" customWidth="1"/>
    <col min="14852" max="14852" width="2.42578125" style="753" bestFit="1" customWidth="1"/>
    <col min="14853" max="14853" width="8.5703125" style="753" customWidth="1"/>
    <col min="14854" max="14854" width="12.42578125" style="753" customWidth="1"/>
    <col min="14855" max="14855" width="2.140625" style="753" customWidth="1"/>
    <col min="14856" max="14856" width="9.42578125" style="753" customWidth="1"/>
    <col min="14857" max="15101" width="11" style="753"/>
    <col min="15102" max="15102" width="46.7109375" style="753" bestFit="1" customWidth="1"/>
    <col min="15103" max="15103" width="11.85546875" style="753" customWidth="1"/>
    <col min="15104" max="15104" width="12.42578125" style="753" customWidth="1"/>
    <col min="15105" max="15105" width="12.5703125" style="753" customWidth="1"/>
    <col min="15106" max="15106" width="11.7109375" style="753" customWidth="1"/>
    <col min="15107" max="15107" width="10.7109375" style="753" customWidth="1"/>
    <col min="15108" max="15108" width="2.42578125" style="753" bestFit="1" customWidth="1"/>
    <col min="15109" max="15109" width="8.5703125" style="753" customWidth="1"/>
    <col min="15110" max="15110" width="12.42578125" style="753" customWidth="1"/>
    <col min="15111" max="15111" width="2.140625" style="753" customWidth="1"/>
    <col min="15112" max="15112" width="9.42578125" style="753" customWidth="1"/>
    <col min="15113" max="15357" width="11" style="753"/>
    <col min="15358" max="15358" width="46.7109375" style="753" bestFit="1" customWidth="1"/>
    <col min="15359" max="15359" width="11.85546875" style="753" customWidth="1"/>
    <col min="15360" max="15360" width="12.42578125" style="753" customWidth="1"/>
    <col min="15361" max="15361" width="12.5703125" style="753" customWidth="1"/>
    <col min="15362" max="15362" width="11.7109375" style="753" customWidth="1"/>
    <col min="15363" max="15363" width="10.7109375" style="753" customWidth="1"/>
    <col min="15364" max="15364" width="2.42578125" style="753" bestFit="1" customWidth="1"/>
    <col min="15365" max="15365" width="8.5703125" style="753" customWidth="1"/>
    <col min="15366" max="15366" width="12.42578125" style="753" customWidth="1"/>
    <col min="15367" max="15367" width="2.140625" style="753" customWidth="1"/>
    <col min="15368" max="15368" width="9.42578125" style="753" customWidth="1"/>
    <col min="15369" max="15613" width="11" style="753"/>
    <col min="15614" max="15614" width="46.7109375" style="753" bestFit="1" customWidth="1"/>
    <col min="15615" max="15615" width="11.85546875" style="753" customWidth="1"/>
    <col min="15616" max="15616" width="12.42578125" style="753" customWidth="1"/>
    <col min="15617" max="15617" width="12.5703125" style="753" customWidth="1"/>
    <col min="15618" max="15618" width="11.7109375" style="753" customWidth="1"/>
    <col min="15619" max="15619" width="10.7109375" style="753" customWidth="1"/>
    <col min="15620" max="15620" width="2.42578125" style="753" bestFit="1" customWidth="1"/>
    <col min="15621" max="15621" width="8.5703125" style="753" customWidth="1"/>
    <col min="15622" max="15622" width="12.42578125" style="753" customWidth="1"/>
    <col min="15623" max="15623" width="2.140625" style="753" customWidth="1"/>
    <col min="15624" max="15624" width="9.42578125" style="753" customWidth="1"/>
    <col min="15625" max="15869" width="11" style="753"/>
    <col min="15870" max="15870" width="46.7109375" style="753" bestFit="1" customWidth="1"/>
    <col min="15871" max="15871" width="11.85546875" style="753" customWidth="1"/>
    <col min="15872" max="15872" width="12.42578125" style="753" customWidth="1"/>
    <col min="15873" max="15873" width="12.5703125" style="753" customWidth="1"/>
    <col min="15874" max="15874" width="11.7109375" style="753" customWidth="1"/>
    <col min="15875" max="15875" width="10.7109375" style="753" customWidth="1"/>
    <col min="15876" max="15876" width="2.42578125" style="753" bestFit="1" customWidth="1"/>
    <col min="15877" max="15877" width="8.5703125" style="753" customWidth="1"/>
    <col min="15878" max="15878" width="12.42578125" style="753" customWidth="1"/>
    <col min="15879" max="15879" width="2.140625" style="753" customWidth="1"/>
    <col min="15880" max="15880" width="9.42578125" style="753" customWidth="1"/>
    <col min="15881" max="16125" width="11" style="753"/>
    <col min="16126" max="16126" width="46.7109375" style="753" bestFit="1" customWidth="1"/>
    <col min="16127" max="16127" width="11.85546875" style="753" customWidth="1"/>
    <col min="16128" max="16128" width="12.42578125" style="753" customWidth="1"/>
    <col min="16129" max="16129" width="12.5703125" style="753" customWidth="1"/>
    <col min="16130" max="16130" width="11.7109375" style="753" customWidth="1"/>
    <col min="16131" max="16131" width="10.7109375" style="753" customWidth="1"/>
    <col min="16132" max="16132" width="2.42578125" style="753" bestFit="1" customWidth="1"/>
    <col min="16133" max="16133" width="8.5703125" style="753" customWidth="1"/>
    <col min="16134" max="16134" width="12.42578125" style="753" customWidth="1"/>
    <col min="16135" max="16135" width="2.140625" style="753" customWidth="1"/>
    <col min="16136" max="16136" width="9.42578125" style="753" customWidth="1"/>
    <col min="16137" max="16384" width="11" style="753"/>
  </cols>
  <sheetData>
    <row r="1" spans="1:8" s="754" customFormat="1" ht="17.100000000000001" customHeight="1">
      <c r="A1" s="3504" t="s">
        <v>1389</v>
      </c>
      <c r="B1" s="3504"/>
      <c r="C1" s="3504"/>
      <c r="D1" s="3504"/>
      <c r="E1" s="3504"/>
      <c r="F1" s="3504"/>
      <c r="G1" s="3504"/>
      <c r="H1" s="3504"/>
    </row>
    <row r="2" spans="1:8" s="754" customFormat="1" ht="17.100000000000001" customHeight="1">
      <c r="A2" s="3521" t="s">
        <v>146</v>
      </c>
      <c r="B2" s="3521"/>
      <c r="C2" s="3521"/>
      <c r="D2" s="3521"/>
      <c r="E2" s="3521"/>
      <c r="F2" s="3521"/>
      <c r="G2" s="3521"/>
      <c r="H2" s="3521"/>
    </row>
    <row r="3" spans="1:8" s="754" customFormat="1" ht="17.100000000000001" customHeight="1">
      <c r="A3" s="3521" t="str">
        <f>ODCS!A3</f>
        <v>(Mid-Month)</v>
      </c>
      <c r="B3" s="3521"/>
      <c r="C3" s="3521"/>
      <c r="D3" s="3521"/>
      <c r="E3" s="3521"/>
      <c r="F3" s="3521"/>
      <c r="G3" s="3521"/>
      <c r="H3" s="3521"/>
    </row>
    <row r="4" spans="1:8" s="754" customFormat="1" ht="17.100000000000001" customHeight="1" thickBot="1">
      <c r="B4" s="755"/>
      <c r="C4" s="755"/>
      <c r="D4" s="755"/>
      <c r="G4" s="3506" t="s">
        <v>693</v>
      </c>
      <c r="H4" s="3506"/>
    </row>
    <row r="5" spans="1:8" s="754" customFormat="1" ht="20.25" customHeight="1" thickTop="1">
      <c r="A5" s="3522" t="s">
        <v>63</v>
      </c>
      <c r="B5" s="838">
        <v>2019</v>
      </c>
      <c r="C5" s="838">
        <v>2020</v>
      </c>
      <c r="D5" s="838">
        <v>2021</v>
      </c>
      <c r="E5" s="3525" t="str">
        <f>ODCS!E5</f>
        <v>Changes during the fiscal year</v>
      </c>
      <c r="F5" s="3525"/>
      <c r="G5" s="3525"/>
      <c r="H5" s="3526"/>
    </row>
    <row r="6" spans="1:8" s="754" customFormat="1" ht="20.25" customHeight="1">
      <c r="A6" s="3523"/>
      <c r="B6" s="3502" t="str">
        <f>ODCS!B6</f>
        <v xml:space="preserve">Jul </v>
      </c>
      <c r="C6" s="3502" t="str">
        <f>ODCS!C6</f>
        <v>Jul (R)</v>
      </c>
      <c r="D6" s="3502" t="str">
        <f>ODCS!D6</f>
        <v>Jul (P)</v>
      </c>
      <c r="E6" s="3527" t="str">
        <f>ODCS!E6</f>
        <v>2019/20</v>
      </c>
      <c r="F6" s="3527"/>
      <c r="G6" s="3527" t="str">
        <f>ODCS!G6</f>
        <v>2020/21</v>
      </c>
      <c r="H6" s="3528"/>
    </row>
    <row r="7" spans="1:8" s="754" customFormat="1" ht="20.25" customHeight="1">
      <c r="A7" s="3524"/>
      <c r="B7" s="3503"/>
      <c r="C7" s="3503"/>
      <c r="D7" s="3503"/>
      <c r="E7" s="858" t="s">
        <v>258</v>
      </c>
      <c r="F7" s="859" t="s">
        <v>687</v>
      </c>
      <c r="G7" s="858" t="s">
        <v>258</v>
      </c>
      <c r="H7" s="857" t="s">
        <v>687</v>
      </c>
    </row>
    <row r="8" spans="1:8" s="754" customFormat="1" ht="24.75" customHeight="1">
      <c r="A8" s="799" t="s">
        <v>776</v>
      </c>
      <c r="B8" s="798">
        <v>2843055.0963897933</v>
      </c>
      <c r="C8" s="798">
        <v>3465151.0217002635</v>
      </c>
      <c r="D8" s="798">
        <v>4167463.2587729897</v>
      </c>
      <c r="E8" s="798">
        <v>622095.92531047016</v>
      </c>
      <c r="F8" s="798">
        <v>21.88124760932099</v>
      </c>
      <c r="G8" s="798">
        <v>702312.23707272625</v>
      </c>
      <c r="H8" s="793">
        <v>20.267868057540507</v>
      </c>
    </row>
    <row r="9" spans="1:8" s="754" customFormat="1" ht="24.75" customHeight="1">
      <c r="A9" s="792" t="s">
        <v>775</v>
      </c>
      <c r="B9" s="789">
        <v>301610.61525849032</v>
      </c>
      <c r="C9" s="789">
        <v>388445.86524005543</v>
      </c>
      <c r="D9" s="789">
        <v>474641.3855329568</v>
      </c>
      <c r="E9" s="789">
        <v>86835.24998156511</v>
      </c>
      <c r="F9" s="789">
        <v>28.790515183672966</v>
      </c>
      <c r="G9" s="789">
        <v>86195.520292901376</v>
      </c>
      <c r="H9" s="855">
        <v>22.189841109425494</v>
      </c>
    </row>
    <row r="10" spans="1:8" s="754" customFormat="1" ht="24.75" customHeight="1">
      <c r="A10" s="792" t="s">
        <v>771</v>
      </c>
      <c r="B10" s="789">
        <v>284093.24732641137</v>
      </c>
      <c r="C10" s="789">
        <v>360935.09418044548</v>
      </c>
      <c r="D10" s="789">
        <v>453926.88305266033</v>
      </c>
      <c r="E10" s="789">
        <v>76841.846854034113</v>
      </c>
      <c r="F10" s="789">
        <v>27.048107470765054</v>
      </c>
      <c r="G10" s="789">
        <v>92991.788872214849</v>
      </c>
      <c r="H10" s="855">
        <v>25.764130551883834</v>
      </c>
    </row>
    <row r="11" spans="1:8" s="754" customFormat="1" ht="24.75" customHeight="1">
      <c r="A11" s="792" t="s">
        <v>770</v>
      </c>
      <c r="B11" s="789">
        <v>17517.367932078949</v>
      </c>
      <c r="C11" s="789">
        <v>27510.77105960995</v>
      </c>
      <c r="D11" s="789">
        <v>20714.502480296502</v>
      </c>
      <c r="E11" s="789">
        <v>9993.4031275310008</v>
      </c>
      <c r="F11" s="789">
        <v>57.048542716457007</v>
      </c>
      <c r="G11" s="789">
        <v>-6796.2685793134478</v>
      </c>
      <c r="H11" s="855">
        <v>-24.704027977214412</v>
      </c>
    </row>
    <row r="12" spans="1:8" s="754" customFormat="1" ht="24.75" customHeight="1">
      <c r="A12" s="792" t="s">
        <v>774</v>
      </c>
      <c r="B12" s="789">
        <v>901296.09611689521</v>
      </c>
      <c r="C12" s="789">
        <v>1087516.8439835072</v>
      </c>
      <c r="D12" s="789">
        <v>1426354.0935485177</v>
      </c>
      <c r="E12" s="789">
        <v>186220.74786661204</v>
      </c>
      <c r="F12" s="789">
        <v>20.661439527910684</v>
      </c>
      <c r="G12" s="789">
        <v>338837.24956501042</v>
      </c>
      <c r="H12" s="855">
        <v>31.156965654331426</v>
      </c>
    </row>
    <row r="13" spans="1:8" s="754" customFormat="1" ht="24.75" customHeight="1">
      <c r="A13" s="792" t="s">
        <v>771</v>
      </c>
      <c r="B13" s="789">
        <v>890065.12745440053</v>
      </c>
      <c r="C13" s="789">
        <v>1075115.6610362704</v>
      </c>
      <c r="D13" s="789">
        <v>1411828.1146087358</v>
      </c>
      <c r="E13" s="789">
        <v>185050.53358186991</v>
      </c>
      <c r="F13" s="789">
        <v>20.790673387139343</v>
      </c>
      <c r="G13" s="789">
        <v>336712.45357246534</v>
      </c>
      <c r="H13" s="855">
        <v>31.31871907138984</v>
      </c>
    </row>
    <row r="14" spans="1:8" s="754" customFormat="1" ht="24.75" customHeight="1">
      <c r="A14" s="792" t="s">
        <v>770</v>
      </c>
      <c r="B14" s="789">
        <v>11230.968662494673</v>
      </c>
      <c r="C14" s="789">
        <v>12401.182947236777</v>
      </c>
      <c r="D14" s="789">
        <v>14525.978939781993</v>
      </c>
      <c r="E14" s="789">
        <v>1170.2142847421037</v>
      </c>
      <c r="F14" s="789">
        <v>10.419531207935634</v>
      </c>
      <c r="G14" s="789">
        <v>2124.795992545216</v>
      </c>
      <c r="H14" s="855">
        <v>17.133817004277496</v>
      </c>
    </row>
    <row r="15" spans="1:8" s="754" customFormat="1" ht="24.75" customHeight="1">
      <c r="A15" s="792" t="s">
        <v>773</v>
      </c>
      <c r="B15" s="789">
        <v>1280459.5477409549</v>
      </c>
      <c r="C15" s="789">
        <v>1633374.1996753572</v>
      </c>
      <c r="D15" s="789">
        <v>1896158.4936243813</v>
      </c>
      <c r="E15" s="789">
        <v>352914.6519344023</v>
      </c>
      <c r="F15" s="789">
        <v>27.561561984291533</v>
      </c>
      <c r="G15" s="789">
        <v>262784.29394902405</v>
      </c>
      <c r="H15" s="855">
        <v>16.088431787477358</v>
      </c>
    </row>
    <row r="16" spans="1:8" s="754" customFormat="1" ht="24.75" customHeight="1">
      <c r="A16" s="792" t="s">
        <v>771</v>
      </c>
      <c r="B16" s="789">
        <v>1247792.4636853249</v>
      </c>
      <c r="C16" s="789">
        <v>1604306.1264900973</v>
      </c>
      <c r="D16" s="789">
        <v>1864001.8121004095</v>
      </c>
      <c r="E16" s="789">
        <v>356513.66280477238</v>
      </c>
      <c r="F16" s="789">
        <v>28.571551213878781</v>
      </c>
      <c r="G16" s="789">
        <v>259695.68561031227</v>
      </c>
      <c r="H16" s="855">
        <v>16.187414691139701</v>
      </c>
    </row>
    <row r="17" spans="1:8" s="754" customFormat="1" ht="24.75" customHeight="1">
      <c r="A17" s="792" t="s">
        <v>770</v>
      </c>
      <c r="B17" s="789">
        <v>32667.084055630032</v>
      </c>
      <c r="C17" s="789">
        <v>29068.073185259938</v>
      </c>
      <c r="D17" s="789">
        <v>32156.681523971787</v>
      </c>
      <c r="E17" s="789">
        <v>-3599.0108703700935</v>
      </c>
      <c r="F17" s="789">
        <v>-11.017239445801772</v>
      </c>
      <c r="G17" s="789">
        <v>3088.6083387118488</v>
      </c>
      <c r="H17" s="855">
        <v>10.625431961131996</v>
      </c>
    </row>
    <row r="18" spans="1:8" s="754" customFormat="1" ht="24.75" customHeight="1">
      <c r="A18" s="792" t="s">
        <v>772</v>
      </c>
      <c r="B18" s="789">
        <v>336437.16726928944</v>
      </c>
      <c r="C18" s="789">
        <v>332086.85973101022</v>
      </c>
      <c r="D18" s="789">
        <v>337684.24512737244</v>
      </c>
      <c r="E18" s="789">
        <v>-4350.3075382792158</v>
      </c>
      <c r="F18" s="789">
        <v>-1.2930520053978349</v>
      </c>
      <c r="G18" s="789">
        <v>5597.3853963622241</v>
      </c>
      <c r="H18" s="855">
        <v>1.6855184817900042</v>
      </c>
    </row>
    <row r="19" spans="1:8" s="754" customFormat="1" ht="24.75" customHeight="1">
      <c r="A19" s="792" t="s">
        <v>771</v>
      </c>
      <c r="B19" s="789">
        <v>313372.14601840323</v>
      </c>
      <c r="C19" s="789">
        <v>294378.84953421442</v>
      </c>
      <c r="D19" s="789">
        <v>313273.15263708367</v>
      </c>
      <c r="E19" s="789">
        <v>-18993.296484188817</v>
      </c>
      <c r="F19" s="789">
        <v>-6.0609395970608722</v>
      </c>
      <c r="G19" s="789">
        <v>18894.303102869249</v>
      </c>
      <c r="H19" s="855">
        <v>6.4183629811601817</v>
      </c>
    </row>
    <row r="20" spans="1:8" s="754" customFormat="1" ht="24.75" customHeight="1">
      <c r="A20" s="792" t="s">
        <v>770</v>
      </c>
      <c r="B20" s="789">
        <v>23065.021250886191</v>
      </c>
      <c r="C20" s="789">
        <v>37708.010196795818</v>
      </c>
      <c r="D20" s="789">
        <v>24411.092490288789</v>
      </c>
      <c r="E20" s="789">
        <v>14642.988945909627</v>
      </c>
      <c r="F20" s="789">
        <v>63.485694578959126</v>
      </c>
      <c r="G20" s="789">
        <v>-13296.917706507029</v>
      </c>
      <c r="H20" s="855">
        <v>-35.262846374314691</v>
      </c>
    </row>
    <row r="21" spans="1:8" s="754" customFormat="1" ht="24.75" customHeight="1">
      <c r="A21" s="792" t="s">
        <v>769</v>
      </c>
      <c r="B21" s="789">
        <v>23251.670004163498</v>
      </c>
      <c r="C21" s="789">
        <v>23727.253070333503</v>
      </c>
      <c r="D21" s="789">
        <v>32625.040939761519</v>
      </c>
      <c r="E21" s="789">
        <v>475.58306617000562</v>
      </c>
      <c r="F21" s="789">
        <v>2.0453716489389651</v>
      </c>
      <c r="G21" s="789">
        <v>8897.7878694280153</v>
      </c>
      <c r="H21" s="855">
        <v>37.500286455632896</v>
      </c>
    </row>
    <row r="22" spans="1:8" s="754" customFormat="1" ht="24.75" customHeight="1">
      <c r="A22" s="799" t="s">
        <v>768</v>
      </c>
      <c r="B22" s="798">
        <v>21304.211624439999</v>
      </c>
      <c r="C22" s="798">
        <v>7305.8062967999995</v>
      </c>
      <c r="D22" s="798">
        <v>113365.46701867</v>
      </c>
      <c r="E22" s="798">
        <v>-13998.405327639999</v>
      </c>
      <c r="F22" s="798">
        <v>-65.707220592857581</v>
      </c>
      <c r="G22" s="798">
        <v>106059.66072186999</v>
      </c>
      <c r="H22" s="793">
        <v>1451.717393168841</v>
      </c>
    </row>
    <row r="23" spans="1:8" s="754" customFormat="1" ht="24.75" customHeight="1">
      <c r="A23" s="799" t="s">
        <v>767</v>
      </c>
      <c r="B23" s="798">
        <v>3298.5</v>
      </c>
      <c r="C23" s="798">
        <v>14775.7</v>
      </c>
      <c r="D23" s="798">
        <v>25748</v>
      </c>
      <c r="E23" s="798">
        <v>11477.2</v>
      </c>
      <c r="F23" s="798">
        <v>347.95209943913903</v>
      </c>
      <c r="G23" s="798">
        <v>10972.3</v>
      </c>
      <c r="H23" s="793">
        <v>74.259087555919507</v>
      </c>
    </row>
    <row r="24" spans="1:8" s="754" customFormat="1" ht="24.75" customHeight="1">
      <c r="A24" s="851" t="s">
        <v>766</v>
      </c>
      <c r="B24" s="798">
        <v>744268.02874023863</v>
      </c>
      <c r="C24" s="798">
        <v>882356.35632747831</v>
      </c>
      <c r="D24" s="798">
        <v>1085949.8654342839</v>
      </c>
      <c r="E24" s="798">
        <v>138088.32758723968</v>
      </c>
      <c r="F24" s="798">
        <v>18.553575090545063</v>
      </c>
      <c r="G24" s="798">
        <v>203593.50910680555</v>
      </c>
      <c r="H24" s="793">
        <v>23.073841724696969</v>
      </c>
    </row>
    <row r="25" spans="1:8" s="754" customFormat="1" ht="24.75" customHeight="1">
      <c r="A25" s="850" t="s">
        <v>765</v>
      </c>
      <c r="B25" s="789">
        <v>252260.30439159164</v>
      </c>
      <c r="C25" s="789">
        <v>285293.43317606999</v>
      </c>
      <c r="D25" s="789">
        <v>320629.07600300998</v>
      </c>
      <c r="E25" s="789">
        <v>33033.128784478351</v>
      </c>
      <c r="F25" s="789">
        <v>13.094858053132285</v>
      </c>
      <c r="G25" s="789">
        <v>35335.642826939991</v>
      </c>
      <c r="H25" s="855">
        <v>12.385718953836717</v>
      </c>
    </row>
    <row r="26" spans="1:8" s="754" customFormat="1" ht="24.75" customHeight="1">
      <c r="A26" s="850" t="s">
        <v>764</v>
      </c>
      <c r="B26" s="789">
        <v>177623.90740654635</v>
      </c>
      <c r="C26" s="789">
        <v>223379.77583761961</v>
      </c>
      <c r="D26" s="789">
        <v>263123.04731813452</v>
      </c>
      <c r="E26" s="789">
        <v>45755.868431073264</v>
      </c>
      <c r="F26" s="789">
        <v>25.759971784849345</v>
      </c>
      <c r="G26" s="789">
        <v>39743.271480514901</v>
      </c>
      <c r="H26" s="855">
        <v>17.791794862129905</v>
      </c>
    </row>
    <row r="27" spans="1:8" s="754" customFormat="1" ht="24.75" customHeight="1">
      <c r="A27" s="850" t="s">
        <v>763</v>
      </c>
      <c r="B27" s="789">
        <v>26917.305459656291</v>
      </c>
      <c r="C27" s="789">
        <v>53225.958561200379</v>
      </c>
      <c r="D27" s="789">
        <v>98433.531226560081</v>
      </c>
      <c r="E27" s="789">
        <v>26308.653101544089</v>
      </c>
      <c r="F27" s="789">
        <v>97.738806512321787</v>
      </c>
      <c r="G27" s="789">
        <v>45207.572665359701</v>
      </c>
      <c r="H27" s="855">
        <v>84.935196823893804</v>
      </c>
    </row>
    <row r="28" spans="1:8" s="754" customFormat="1" ht="24.75" customHeight="1">
      <c r="A28" s="850" t="s">
        <v>762</v>
      </c>
      <c r="B28" s="789">
        <v>287466.51148244436</v>
      </c>
      <c r="C28" s="789">
        <v>320457.18875258829</v>
      </c>
      <c r="D28" s="789">
        <v>403764.2108865793</v>
      </c>
      <c r="E28" s="789">
        <v>32990.677270143933</v>
      </c>
      <c r="F28" s="789">
        <v>11.476354967405893</v>
      </c>
      <c r="G28" s="789">
        <v>83307.022133991006</v>
      </c>
      <c r="H28" s="855">
        <v>25.996303112522433</v>
      </c>
    </row>
    <row r="29" spans="1:8" s="754" customFormat="1" ht="24.75" customHeight="1">
      <c r="A29" s="849" t="s">
        <v>761</v>
      </c>
      <c r="B29" s="847">
        <v>3611925.836754472</v>
      </c>
      <c r="C29" s="847">
        <v>4369588.8843245413</v>
      </c>
      <c r="D29" s="847">
        <v>5392526.5912259445</v>
      </c>
      <c r="E29" s="847">
        <v>757663.04757006932</v>
      </c>
      <c r="F29" s="847">
        <v>20.976705553037441</v>
      </c>
      <c r="G29" s="847">
        <v>1022937.7069014031</v>
      </c>
      <c r="H29" s="856">
        <v>23.410387887315643</v>
      </c>
    </row>
    <row r="30" spans="1:8" s="754" customFormat="1" ht="24.75" customHeight="1">
      <c r="A30" s="799" t="s">
        <v>760</v>
      </c>
      <c r="B30" s="798">
        <v>375666.92368773429</v>
      </c>
      <c r="C30" s="798">
        <v>532194.19515923108</v>
      </c>
      <c r="D30" s="798">
        <v>474058.5552322453</v>
      </c>
      <c r="E30" s="798">
        <v>156527.27147149679</v>
      </c>
      <c r="F30" s="798">
        <v>41.666503384153934</v>
      </c>
      <c r="G30" s="798">
        <v>-58135.639926985779</v>
      </c>
      <c r="H30" s="793">
        <v>-10.923764380705384</v>
      </c>
    </row>
    <row r="31" spans="1:8" s="754" customFormat="1" ht="24.75" customHeight="1">
      <c r="A31" s="792" t="s">
        <v>759</v>
      </c>
      <c r="B31" s="789">
        <v>72159.935084076991</v>
      </c>
      <c r="C31" s="789">
        <v>81731.766043876996</v>
      </c>
      <c r="D31" s="789">
        <v>90132.884610875757</v>
      </c>
      <c r="E31" s="789">
        <v>9571.8309598000051</v>
      </c>
      <c r="F31" s="789">
        <v>13.264744416201882</v>
      </c>
      <c r="G31" s="789">
        <v>8401.1185669987608</v>
      </c>
      <c r="H31" s="855">
        <v>10.278890293999879</v>
      </c>
    </row>
    <row r="32" spans="1:8" s="754" customFormat="1" ht="24.75" customHeight="1">
      <c r="A32" s="792" t="s">
        <v>777</v>
      </c>
      <c r="B32" s="789">
        <v>165897.07678064995</v>
      </c>
      <c r="C32" s="789">
        <v>274907.33102370036</v>
      </c>
      <c r="D32" s="789">
        <v>229681.87686006</v>
      </c>
      <c r="E32" s="789">
        <v>109010.25424305041</v>
      </c>
      <c r="F32" s="789">
        <v>65.709569064429246</v>
      </c>
      <c r="G32" s="789">
        <v>-45225.454163640359</v>
      </c>
      <c r="H32" s="855">
        <v>-16.451163377575178</v>
      </c>
    </row>
    <row r="33" spans="1:8" s="754" customFormat="1" ht="24.75" customHeight="1">
      <c r="A33" s="792" t="s">
        <v>757</v>
      </c>
      <c r="B33" s="789">
        <v>2552.0113124837503</v>
      </c>
      <c r="C33" s="789">
        <v>4533.9621742528188</v>
      </c>
      <c r="D33" s="789">
        <v>2660.1819641862753</v>
      </c>
      <c r="E33" s="789">
        <v>1981.9508617690685</v>
      </c>
      <c r="F33" s="789">
        <v>77.662307062429548</v>
      </c>
      <c r="G33" s="789">
        <v>-1873.7802100665435</v>
      </c>
      <c r="H33" s="855">
        <v>-41.327654224978971</v>
      </c>
    </row>
    <row r="34" spans="1:8" s="754" customFormat="1" ht="24.75" customHeight="1">
      <c r="A34" s="792" t="s">
        <v>756</v>
      </c>
      <c r="B34" s="789">
        <v>134982.85571052361</v>
      </c>
      <c r="C34" s="789">
        <v>171006.09111740082</v>
      </c>
      <c r="D34" s="789">
        <v>151568.5669971233</v>
      </c>
      <c r="E34" s="789">
        <v>36023.235406877211</v>
      </c>
      <c r="F34" s="789">
        <v>26.687267221646689</v>
      </c>
      <c r="G34" s="789">
        <v>-19437.524120277521</v>
      </c>
      <c r="H34" s="855">
        <v>-11.366568286116239</v>
      </c>
    </row>
    <row r="35" spans="1:8" s="754" customFormat="1" ht="24.75" customHeight="1">
      <c r="A35" s="792" t="s">
        <v>755</v>
      </c>
      <c r="B35" s="789">
        <v>75.044799999999995</v>
      </c>
      <c r="C35" s="789">
        <v>15.044799999999999</v>
      </c>
      <c r="D35" s="789">
        <v>15.044799999999999</v>
      </c>
      <c r="E35" s="789">
        <v>-60</v>
      </c>
      <c r="F35" s="789">
        <v>-79.95224186086179</v>
      </c>
      <c r="G35" s="789">
        <v>0</v>
      </c>
      <c r="H35" s="855">
        <v>0</v>
      </c>
    </row>
    <row r="36" spans="1:8" s="754" customFormat="1" ht="24.75" customHeight="1">
      <c r="A36" s="831" t="s">
        <v>754</v>
      </c>
      <c r="B36" s="798">
        <v>2884954.3773671617</v>
      </c>
      <c r="C36" s="798">
        <v>3435870.4898878424</v>
      </c>
      <c r="D36" s="798">
        <v>4387958.2920030765</v>
      </c>
      <c r="E36" s="798">
        <v>550916.11252068076</v>
      </c>
      <c r="F36" s="798">
        <v>19.096181098830836</v>
      </c>
      <c r="G36" s="798">
        <v>952087.80211523408</v>
      </c>
      <c r="H36" s="793">
        <v>27.710235438656284</v>
      </c>
    </row>
    <row r="37" spans="1:8" s="754" customFormat="1" ht="24.75" customHeight="1">
      <c r="A37" s="792" t="s">
        <v>753</v>
      </c>
      <c r="B37" s="789">
        <v>354888.19999999995</v>
      </c>
      <c r="C37" s="789">
        <v>491382.30000000005</v>
      </c>
      <c r="D37" s="789">
        <v>651641.60000000009</v>
      </c>
      <c r="E37" s="789">
        <v>136494.10000000009</v>
      </c>
      <c r="F37" s="789">
        <v>38.461154808753889</v>
      </c>
      <c r="G37" s="789">
        <v>160259.30000000005</v>
      </c>
      <c r="H37" s="855">
        <v>32.613974903043932</v>
      </c>
    </row>
    <row r="38" spans="1:8" s="754" customFormat="1" ht="24.75" customHeight="1">
      <c r="A38" s="792" t="s">
        <v>752</v>
      </c>
      <c r="B38" s="789">
        <v>9244.066105844</v>
      </c>
      <c r="C38" s="789">
        <v>7919.2585571099999</v>
      </c>
      <c r="D38" s="789">
        <v>7332.9753332899991</v>
      </c>
      <c r="E38" s="789">
        <v>-1324.8075487340002</v>
      </c>
      <c r="F38" s="789">
        <v>-14.331437416879472</v>
      </c>
      <c r="G38" s="789">
        <v>-586.28322382000079</v>
      </c>
      <c r="H38" s="855">
        <v>-7.4032590247180288</v>
      </c>
    </row>
    <row r="39" spans="1:8" s="754" customFormat="1" ht="24.75" customHeight="1">
      <c r="A39" s="790" t="s">
        <v>751</v>
      </c>
      <c r="B39" s="789">
        <v>33159.908688721393</v>
      </c>
      <c r="C39" s="789">
        <v>35890.632221932654</v>
      </c>
      <c r="D39" s="789">
        <v>46402.454382980402</v>
      </c>
      <c r="E39" s="789">
        <v>2730.7235332112614</v>
      </c>
      <c r="F39" s="789">
        <v>8.2350152373611838</v>
      </c>
      <c r="G39" s="789">
        <v>10511.822161047749</v>
      </c>
      <c r="H39" s="855">
        <v>29.288484237466307</v>
      </c>
    </row>
    <row r="40" spans="1:8" s="754" customFormat="1" ht="24.75" customHeight="1">
      <c r="A40" s="845" t="s">
        <v>750</v>
      </c>
      <c r="B40" s="789">
        <v>1029.5113906699999</v>
      </c>
      <c r="C40" s="789">
        <v>982.70395756000016</v>
      </c>
      <c r="D40" s="789">
        <v>971.99749324000004</v>
      </c>
      <c r="E40" s="789">
        <v>-46.807433109999693</v>
      </c>
      <c r="F40" s="789">
        <v>-4.5465677732363599</v>
      </c>
      <c r="G40" s="789">
        <v>-10.706464320000123</v>
      </c>
      <c r="H40" s="855">
        <v>-1.0894903025101967</v>
      </c>
    </row>
    <row r="41" spans="1:8" s="754" customFormat="1" ht="24.75" customHeight="1">
      <c r="A41" s="845" t="s">
        <v>749</v>
      </c>
      <c r="B41" s="789">
        <v>32130.397298051394</v>
      </c>
      <c r="C41" s="789">
        <v>34907.928264372655</v>
      </c>
      <c r="D41" s="789">
        <v>45430.456889740402</v>
      </c>
      <c r="E41" s="789">
        <v>2777.5309663212611</v>
      </c>
      <c r="F41" s="789">
        <v>8.6445584240868047</v>
      </c>
      <c r="G41" s="789">
        <v>10522.528625367748</v>
      </c>
      <c r="H41" s="855">
        <v>30.143664057277025</v>
      </c>
    </row>
    <row r="42" spans="1:8" s="754" customFormat="1" ht="24.75" customHeight="1">
      <c r="A42" s="792" t="s">
        <v>748</v>
      </c>
      <c r="B42" s="789">
        <v>2487561.2092345762</v>
      </c>
      <c r="C42" s="789">
        <v>2900662.3825134998</v>
      </c>
      <c r="D42" s="789">
        <v>3682557.0177286267</v>
      </c>
      <c r="E42" s="789">
        <v>413101.17327892361</v>
      </c>
      <c r="F42" s="789">
        <v>16.606673706977247</v>
      </c>
      <c r="G42" s="789">
        <v>781894.63521512691</v>
      </c>
      <c r="H42" s="855">
        <v>26.9557270756066</v>
      </c>
    </row>
    <row r="43" spans="1:8" s="754" customFormat="1" ht="24.75" customHeight="1">
      <c r="A43" s="790" t="s">
        <v>747</v>
      </c>
      <c r="B43" s="789">
        <v>2456591.8244974143</v>
      </c>
      <c r="C43" s="789">
        <v>2850128.1527536041</v>
      </c>
      <c r="D43" s="789">
        <v>3642346.0340747489</v>
      </c>
      <c r="E43" s="789">
        <v>393536.32825618982</v>
      </c>
      <c r="F43" s="789">
        <v>16.019605875579355</v>
      </c>
      <c r="G43" s="789">
        <v>792217.88132114476</v>
      </c>
      <c r="H43" s="855">
        <v>27.795868777190126</v>
      </c>
    </row>
    <row r="44" spans="1:8" s="754" customFormat="1" ht="24.75" customHeight="1">
      <c r="A44" s="790" t="s">
        <v>746</v>
      </c>
      <c r="B44" s="789">
        <v>30969.384737161705</v>
      </c>
      <c r="C44" s="789">
        <v>50534.229759895701</v>
      </c>
      <c r="D44" s="789">
        <v>40210.983653877818</v>
      </c>
      <c r="E44" s="789">
        <v>19564.845022733996</v>
      </c>
      <c r="F44" s="789">
        <v>63.174794038633799</v>
      </c>
      <c r="G44" s="789">
        <v>-10323.246106017883</v>
      </c>
      <c r="H44" s="855">
        <v>-20.428224898384578</v>
      </c>
    </row>
    <row r="45" spans="1:8" s="754" customFormat="1" ht="24.75" customHeight="1">
      <c r="A45" s="783" t="s">
        <v>745</v>
      </c>
      <c r="B45" s="782">
        <v>100.99333802</v>
      </c>
      <c r="C45" s="782">
        <v>15.916595299999999</v>
      </c>
      <c r="D45" s="782">
        <v>24.24455817999997</v>
      </c>
      <c r="E45" s="782">
        <v>-85.076742719999999</v>
      </c>
      <c r="F45" s="782">
        <v>-84.239955216800539</v>
      </c>
      <c r="G45" s="782">
        <v>8.327962879999971</v>
      </c>
      <c r="H45" s="854">
        <v>52.322514476446926</v>
      </c>
    </row>
    <row r="46" spans="1:8" s="754" customFormat="1" ht="24.75" customHeight="1">
      <c r="A46" s="844" t="s">
        <v>744</v>
      </c>
      <c r="B46" s="782">
        <v>0</v>
      </c>
      <c r="C46" s="782">
        <v>0</v>
      </c>
      <c r="D46" s="782">
        <v>0</v>
      </c>
      <c r="E46" s="782">
        <v>0</v>
      </c>
      <c r="F46" s="798"/>
      <c r="G46" s="782">
        <v>0</v>
      </c>
      <c r="H46" s="793"/>
    </row>
    <row r="47" spans="1:8" s="754" customFormat="1" ht="24.75" customHeight="1" thickBot="1">
      <c r="A47" s="843" t="s">
        <v>743</v>
      </c>
      <c r="B47" s="776">
        <v>351304.53000108077</v>
      </c>
      <c r="C47" s="776">
        <v>401524.20477732667</v>
      </c>
      <c r="D47" s="776">
        <v>530509.75454297883</v>
      </c>
      <c r="E47" s="776">
        <v>50219.674776245898</v>
      </c>
      <c r="F47" s="776">
        <v>14.295197040610722</v>
      </c>
      <c r="G47" s="776">
        <v>128985.54976565216</v>
      </c>
      <c r="H47" s="853">
        <v>32.123978637149328</v>
      </c>
    </row>
    <row r="48" spans="1:8" s="754" customFormat="1" ht="20.25" customHeight="1" thickTop="1">
      <c r="A48" s="768" t="s">
        <v>742</v>
      </c>
      <c r="B48" s="842"/>
      <c r="C48" s="841"/>
      <c r="D48" s="841"/>
      <c r="E48" s="840"/>
      <c r="F48" s="840"/>
      <c r="G48" s="840"/>
      <c r="H48" s="840"/>
    </row>
  </sheetData>
  <mergeCells count="11">
    <mergeCell ref="D6:D7"/>
    <mergeCell ref="A1:H1"/>
    <mergeCell ref="A2:H2"/>
    <mergeCell ref="G4:H4"/>
    <mergeCell ref="A5:A7"/>
    <mergeCell ref="E5:H5"/>
    <mergeCell ref="E6:F6"/>
    <mergeCell ref="G6:H6"/>
    <mergeCell ref="A3:H3"/>
    <mergeCell ref="B6:B7"/>
    <mergeCell ref="C6:C7"/>
  </mergeCells>
  <pageMargins left="0.39370078740157483" right="0.39370078740157483" top="0.39370078740157483" bottom="0.39370078740157483" header="0.31496062992125984" footer="0.31496062992125984"/>
  <pageSetup scale="63"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
  <sheetViews>
    <sheetView workbookViewId="0">
      <selection activeCell="L29" sqref="L29"/>
    </sheetView>
  </sheetViews>
  <sheetFormatPr defaultColWidth="11" defaultRowHeight="17.100000000000001" customHeight="1"/>
  <cols>
    <col min="1" max="1" width="51.42578125" style="754" bestFit="1" customWidth="1"/>
    <col min="2" max="4" width="15.5703125" style="754" bestFit="1" customWidth="1"/>
    <col min="5" max="5" width="14" style="754" bestFit="1" customWidth="1"/>
    <col min="6" max="6" width="12.5703125" style="754" bestFit="1" customWidth="1"/>
    <col min="7" max="7" width="15.140625" style="754" bestFit="1" customWidth="1"/>
    <col min="8" max="8" width="9.42578125" style="754" customWidth="1"/>
    <col min="9" max="253" width="11" style="753"/>
    <col min="254" max="254" width="46.7109375" style="753" bestFit="1" customWidth="1"/>
    <col min="255" max="255" width="11.85546875" style="753" customWidth="1"/>
    <col min="256" max="256" width="12.42578125" style="753" customWidth="1"/>
    <col min="257" max="257" width="12.5703125" style="753" customWidth="1"/>
    <col min="258" max="258" width="11.7109375" style="753" customWidth="1"/>
    <col min="259" max="259" width="10.7109375" style="753" customWidth="1"/>
    <col min="260" max="260" width="2.42578125" style="753" bestFit="1" customWidth="1"/>
    <col min="261" max="261" width="8.5703125" style="753" customWidth="1"/>
    <col min="262" max="262" width="12.42578125" style="753" customWidth="1"/>
    <col min="263" max="263" width="2.140625" style="753" customWidth="1"/>
    <col min="264" max="264" width="9.42578125" style="753" customWidth="1"/>
    <col min="265" max="509" width="11" style="753"/>
    <col min="510" max="510" width="46.7109375" style="753" bestFit="1" customWidth="1"/>
    <col min="511" max="511" width="11.85546875" style="753" customWidth="1"/>
    <col min="512" max="512" width="12.42578125" style="753" customWidth="1"/>
    <col min="513" max="513" width="12.5703125" style="753" customWidth="1"/>
    <col min="514" max="514" width="11.7109375" style="753" customWidth="1"/>
    <col min="515" max="515" width="10.7109375" style="753" customWidth="1"/>
    <col min="516" max="516" width="2.42578125" style="753" bestFit="1" customWidth="1"/>
    <col min="517" max="517" width="8.5703125" style="753" customWidth="1"/>
    <col min="518" max="518" width="12.42578125" style="753" customWidth="1"/>
    <col min="519" max="519" width="2.140625" style="753" customWidth="1"/>
    <col min="520" max="520" width="9.42578125" style="753" customWidth="1"/>
    <col min="521" max="765" width="11" style="753"/>
    <col min="766" max="766" width="46.7109375" style="753" bestFit="1" customWidth="1"/>
    <col min="767" max="767" width="11.85546875" style="753" customWidth="1"/>
    <col min="768" max="768" width="12.42578125" style="753" customWidth="1"/>
    <col min="769" max="769" width="12.5703125" style="753" customWidth="1"/>
    <col min="770" max="770" width="11.7109375" style="753" customWidth="1"/>
    <col min="771" max="771" width="10.7109375" style="753" customWidth="1"/>
    <col min="772" max="772" width="2.42578125" style="753" bestFit="1" customWidth="1"/>
    <col min="773" max="773" width="8.5703125" style="753" customWidth="1"/>
    <col min="774" max="774" width="12.42578125" style="753" customWidth="1"/>
    <col min="775" max="775" width="2.140625" style="753" customWidth="1"/>
    <col min="776" max="776" width="9.42578125" style="753" customWidth="1"/>
    <col min="777" max="1021" width="11" style="753"/>
    <col min="1022" max="1022" width="46.7109375" style="753" bestFit="1" customWidth="1"/>
    <col min="1023" max="1023" width="11.85546875" style="753" customWidth="1"/>
    <col min="1024" max="1024" width="12.42578125" style="753" customWidth="1"/>
    <col min="1025" max="1025" width="12.5703125" style="753" customWidth="1"/>
    <col min="1026" max="1026" width="11.7109375" style="753" customWidth="1"/>
    <col min="1027" max="1027" width="10.7109375" style="753" customWidth="1"/>
    <col min="1028" max="1028" width="2.42578125" style="753" bestFit="1" customWidth="1"/>
    <col min="1029" max="1029" width="8.5703125" style="753" customWidth="1"/>
    <col min="1030" max="1030" width="12.42578125" style="753" customWidth="1"/>
    <col min="1031" max="1031" width="2.140625" style="753" customWidth="1"/>
    <col min="1032" max="1032" width="9.42578125" style="753" customWidth="1"/>
    <col min="1033" max="1277" width="11" style="753"/>
    <col min="1278" max="1278" width="46.7109375" style="753" bestFit="1" customWidth="1"/>
    <col min="1279" max="1279" width="11.85546875" style="753" customWidth="1"/>
    <col min="1280" max="1280" width="12.42578125" style="753" customWidth="1"/>
    <col min="1281" max="1281" width="12.5703125" style="753" customWidth="1"/>
    <col min="1282" max="1282" width="11.7109375" style="753" customWidth="1"/>
    <col min="1283" max="1283" width="10.7109375" style="753" customWidth="1"/>
    <col min="1284" max="1284" width="2.42578125" style="753" bestFit="1" customWidth="1"/>
    <col min="1285" max="1285" width="8.5703125" style="753" customWidth="1"/>
    <col min="1286" max="1286" width="12.42578125" style="753" customWidth="1"/>
    <col min="1287" max="1287" width="2.140625" style="753" customWidth="1"/>
    <col min="1288" max="1288" width="9.42578125" style="753" customWidth="1"/>
    <col min="1289" max="1533" width="11" style="753"/>
    <col min="1534" max="1534" width="46.7109375" style="753" bestFit="1" customWidth="1"/>
    <col min="1535" max="1535" width="11.85546875" style="753" customWidth="1"/>
    <col min="1536" max="1536" width="12.42578125" style="753" customWidth="1"/>
    <col min="1537" max="1537" width="12.5703125" style="753" customWidth="1"/>
    <col min="1538" max="1538" width="11.7109375" style="753" customWidth="1"/>
    <col min="1539" max="1539" width="10.7109375" style="753" customWidth="1"/>
    <col min="1540" max="1540" width="2.42578125" style="753" bestFit="1" customWidth="1"/>
    <col min="1541" max="1541" width="8.5703125" style="753" customWidth="1"/>
    <col min="1542" max="1542" width="12.42578125" style="753" customWidth="1"/>
    <col min="1543" max="1543" width="2.140625" style="753" customWidth="1"/>
    <col min="1544" max="1544" width="9.42578125" style="753" customWidth="1"/>
    <col min="1545" max="1789" width="11" style="753"/>
    <col min="1790" max="1790" width="46.7109375" style="753" bestFit="1" customWidth="1"/>
    <col min="1791" max="1791" width="11.85546875" style="753" customWidth="1"/>
    <col min="1792" max="1792" width="12.42578125" style="753" customWidth="1"/>
    <col min="1793" max="1793" width="12.5703125" style="753" customWidth="1"/>
    <col min="1794" max="1794" width="11.7109375" style="753" customWidth="1"/>
    <col min="1795" max="1795" width="10.7109375" style="753" customWidth="1"/>
    <col min="1796" max="1796" width="2.42578125" style="753" bestFit="1" customWidth="1"/>
    <col min="1797" max="1797" width="8.5703125" style="753" customWidth="1"/>
    <col min="1798" max="1798" width="12.42578125" style="753" customWidth="1"/>
    <col min="1799" max="1799" width="2.140625" style="753" customWidth="1"/>
    <col min="1800" max="1800" width="9.42578125" style="753" customWidth="1"/>
    <col min="1801" max="2045" width="11" style="753"/>
    <col min="2046" max="2046" width="46.7109375" style="753" bestFit="1" customWidth="1"/>
    <col min="2047" max="2047" width="11.85546875" style="753" customWidth="1"/>
    <col min="2048" max="2048" width="12.42578125" style="753" customWidth="1"/>
    <col min="2049" max="2049" width="12.5703125" style="753" customWidth="1"/>
    <col min="2050" max="2050" width="11.7109375" style="753" customWidth="1"/>
    <col min="2051" max="2051" width="10.7109375" style="753" customWidth="1"/>
    <col min="2052" max="2052" width="2.42578125" style="753" bestFit="1" customWidth="1"/>
    <col min="2053" max="2053" width="8.5703125" style="753" customWidth="1"/>
    <col min="2054" max="2054" width="12.42578125" style="753" customWidth="1"/>
    <col min="2055" max="2055" width="2.140625" style="753" customWidth="1"/>
    <col min="2056" max="2056" width="9.42578125" style="753" customWidth="1"/>
    <col min="2057" max="2301" width="11" style="753"/>
    <col min="2302" max="2302" width="46.7109375" style="753" bestFit="1" customWidth="1"/>
    <col min="2303" max="2303" width="11.85546875" style="753" customWidth="1"/>
    <col min="2304" max="2304" width="12.42578125" style="753" customWidth="1"/>
    <col min="2305" max="2305" width="12.5703125" style="753" customWidth="1"/>
    <col min="2306" max="2306" width="11.7109375" style="753" customWidth="1"/>
    <col min="2307" max="2307" width="10.7109375" style="753" customWidth="1"/>
    <col min="2308" max="2308" width="2.42578125" style="753" bestFit="1" customWidth="1"/>
    <col min="2309" max="2309" width="8.5703125" style="753" customWidth="1"/>
    <col min="2310" max="2310" width="12.42578125" style="753" customWidth="1"/>
    <col min="2311" max="2311" width="2.140625" style="753" customWidth="1"/>
    <col min="2312" max="2312" width="9.42578125" style="753" customWidth="1"/>
    <col min="2313" max="2557" width="11" style="753"/>
    <col min="2558" max="2558" width="46.7109375" style="753" bestFit="1" customWidth="1"/>
    <col min="2559" max="2559" width="11.85546875" style="753" customWidth="1"/>
    <col min="2560" max="2560" width="12.42578125" style="753" customWidth="1"/>
    <col min="2561" max="2561" width="12.5703125" style="753" customWidth="1"/>
    <col min="2562" max="2562" width="11.7109375" style="753" customWidth="1"/>
    <col min="2563" max="2563" width="10.7109375" style="753" customWidth="1"/>
    <col min="2564" max="2564" width="2.42578125" style="753" bestFit="1" customWidth="1"/>
    <col min="2565" max="2565" width="8.5703125" style="753" customWidth="1"/>
    <col min="2566" max="2566" width="12.42578125" style="753" customWidth="1"/>
    <col min="2567" max="2567" width="2.140625" style="753" customWidth="1"/>
    <col min="2568" max="2568" width="9.42578125" style="753" customWidth="1"/>
    <col min="2569" max="2813" width="11" style="753"/>
    <col min="2814" max="2814" width="46.7109375" style="753" bestFit="1" customWidth="1"/>
    <col min="2815" max="2815" width="11.85546875" style="753" customWidth="1"/>
    <col min="2816" max="2816" width="12.42578125" style="753" customWidth="1"/>
    <col min="2817" max="2817" width="12.5703125" style="753" customWidth="1"/>
    <col min="2818" max="2818" width="11.7109375" style="753" customWidth="1"/>
    <col min="2819" max="2819" width="10.7109375" style="753" customWidth="1"/>
    <col min="2820" max="2820" width="2.42578125" style="753" bestFit="1" customWidth="1"/>
    <col min="2821" max="2821" width="8.5703125" style="753" customWidth="1"/>
    <col min="2822" max="2822" width="12.42578125" style="753" customWidth="1"/>
    <col min="2823" max="2823" width="2.140625" style="753" customWidth="1"/>
    <col min="2824" max="2824" width="9.42578125" style="753" customWidth="1"/>
    <col min="2825" max="3069" width="11" style="753"/>
    <col min="3070" max="3070" width="46.7109375" style="753" bestFit="1" customWidth="1"/>
    <col min="3071" max="3071" width="11.85546875" style="753" customWidth="1"/>
    <col min="3072" max="3072" width="12.42578125" style="753" customWidth="1"/>
    <col min="3073" max="3073" width="12.5703125" style="753" customWidth="1"/>
    <col min="3074" max="3074" width="11.7109375" style="753" customWidth="1"/>
    <col min="3075" max="3075" width="10.7109375" style="753" customWidth="1"/>
    <col min="3076" max="3076" width="2.42578125" style="753" bestFit="1" customWidth="1"/>
    <col min="3077" max="3077" width="8.5703125" style="753" customWidth="1"/>
    <col min="3078" max="3078" width="12.42578125" style="753" customWidth="1"/>
    <col min="3079" max="3079" width="2.140625" style="753" customWidth="1"/>
    <col min="3080" max="3080" width="9.42578125" style="753" customWidth="1"/>
    <col min="3081" max="3325" width="11" style="753"/>
    <col min="3326" max="3326" width="46.7109375" style="753" bestFit="1" customWidth="1"/>
    <col min="3327" max="3327" width="11.85546875" style="753" customWidth="1"/>
    <col min="3328" max="3328" width="12.42578125" style="753" customWidth="1"/>
    <col min="3329" max="3329" width="12.5703125" style="753" customWidth="1"/>
    <col min="3330" max="3330" width="11.7109375" style="753" customWidth="1"/>
    <col min="3331" max="3331" width="10.7109375" style="753" customWidth="1"/>
    <col min="3332" max="3332" width="2.42578125" style="753" bestFit="1" customWidth="1"/>
    <col min="3333" max="3333" width="8.5703125" style="753" customWidth="1"/>
    <col min="3334" max="3334" width="12.42578125" style="753" customWidth="1"/>
    <col min="3335" max="3335" width="2.140625" style="753" customWidth="1"/>
    <col min="3336" max="3336" width="9.42578125" style="753" customWidth="1"/>
    <col min="3337" max="3581" width="11" style="753"/>
    <col min="3582" max="3582" width="46.7109375" style="753" bestFit="1" customWidth="1"/>
    <col min="3583" max="3583" width="11.85546875" style="753" customWidth="1"/>
    <col min="3584" max="3584" width="12.42578125" style="753" customWidth="1"/>
    <col min="3585" max="3585" width="12.5703125" style="753" customWidth="1"/>
    <col min="3586" max="3586" width="11.7109375" style="753" customWidth="1"/>
    <col min="3587" max="3587" width="10.7109375" style="753" customWidth="1"/>
    <col min="3588" max="3588" width="2.42578125" style="753" bestFit="1" customWidth="1"/>
    <col min="3589" max="3589" width="8.5703125" style="753" customWidth="1"/>
    <col min="3590" max="3590" width="12.42578125" style="753" customWidth="1"/>
    <col min="3591" max="3591" width="2.140625" style="753" customWidth="1"/>
    <col min="3592" max="3592" width="9.42578125" style="753" customWidth="1"/>
    <col min="3593" max="3837" width="11" style="753"/>
    <col min="3838" max="3838" width="46.7109375" style="753" bestFit="1" customWidth="1"/>
    <col min="3839" max="3839" width="11.85546875" style="753" customWidth="1"/>
    <col min="3840" max="3840" width="12.42578125" style="753" customWidth="1"/>
    <col min="3841" max="3841" width="12.5703125" style="753" customWidth="1"/>
    <col min="3842" max="3842" width="11.7109375" style="753" customWidth="1"/>
    <col min="3843" max="3843" width="10.7109375" style="753" customWidth="1"/>
    <col min="3844" max="3844" width="2.42578125" style="753" bestFit="1" customWidth="1"/>
    <col min="3845" max="3845" width="8.5703125" style="753" customWidth="1"/>
    <col min="3846" max="3846" width="12.42578125" style="753" customWidth="1"/>
    <col min="3847" max="3847" width="2.140625" style="753" customWidth="1"/>
    <col min="3848" max="3848" width="9.42578125" style="753" customWidth="1"/>
    <col min="3849" max="4093" width="11" style="753"/>
    <col min="4094" max="4094" width="46.7109375" style="753" bestFit="1" customWidth="1"/>
    <col min="4095" max="4095" width="11.85546875" style="753" customWidth="1"/>
    <col min="4096" max="4096" width="12.42578125" style="753" customWidth="1"/>
    <col min="4097" max="4097" width="12.5703125" style="753" customWidth="1"/>
    <col min="4098" max="4098" width="11.7109375" style="753" customWidth="1"/>
    <col min="4099" max="4099" width="10.7109375" style="753" customWidth="1"/>
    <col min="4100" max="4100" width="2.42578125" style="753" bestFit="1" customWidth="1"/>
    <col min="4101" max="4101" width="8.5703125" style="753" customWidth="1"/>
    <col min="4102" max="4102" width="12.42578125" style="753" customWidth="1"/>
    <col min="4103" max="4103" width="2.140625" style="753" customWidth="1"/>
    <col min="4104" max="4104" width="9.42578125" style="753" customWidth="1"/>
    <col min="4105" max="4349" width="11" style="753"/>
    <col min="4350" max="4350" width="46.7109375" style="753" bestFit="1" customWidth="1"/>
    <col min="4351" max="4351" width="11.85546875" style="753" customWidth="1"/>
    <col min="4352" max="4352" width="12.42578125" style="753" customWidth="1"/>
    <col min="4353" max="4353" width="12.5703125" style="753" customWidth="1"/>
    <col min="4354" max="4354" width="11.7109375" style="753" customWidth="1"/>
    <col min="4355" max="4355" width="10.7109375" style="753" customWidth="1"/>
    <col min="4356" max="4356" width="2.42578125" style="753" bestFit="1" customWidth="1"/>
    <col min="4357" max="4357" width="8.5703125" style="753" customWidth="1"/>
    <col min="4358" max="4358" width="12.42578125" style="753" customWidth="1"/>
    <col min="4359" max="4359" width="2.140625" style="753" customWidth="1"/>
    <col min="4360" max="4360" width="9.42578125" style="753" customWidth="1"/>
    <col min="4361" max="4605" width="11" style="753"/>
    <col min="4606" max="4606" width="46.7109375" style="753" bestFit="1" customWidth="1"/>
    <col min="4607" max="4607" width="11.85546875" style="753" customWidth="1"/>
    <col min="4608" max="4608" width="12.42578125" style="753" customWidth="1"/>
    <col min="4609" max="4609" width="12.5703125" style="753" customWidth="1"/>
    <col min="4610" max="4610" width="11.7109375" style="753" customWidth="1"/>
    <col min="4611" max="4611" width="10.7109375" style="753" customWidth="1"/>
    <col min="4612" max="4612" width="2.42578125" style="753" bestFit="1" customWidth="1"/>
    <col min="4613" max="4613" width="8.5703125" style="753" customWidth="1"/>
    <col min="4614" max="4614" width="12.42578125" style="753" customWidth="1"/>
    <col min="4615" max="4615" width="2.140625" style="753" customWidth="1"/>
    <col min="4616" max="4616" width="9.42578125" style="753" customWidth="1"/>
    <col min="4617" max="4861" width="11" style="753"/>
    <col min="4862" max="4862" width="46.7109375" style="753" bestFit="1" customWidth="1"/>
    <col min="4863" max="4863" width="11.85546875" style="753" customWidth="1"/>
    <col min="4864" max="4864" width="12.42578125" style="753" customWidth="1"/>
    <col min="4865" max="4865" width="12.5703125" style="753" customWidth="1"/>
    <col min="4866" max="4866" width="11.7109375" style="753" customWidth="1"/>
    <col min="4867" max="4867" width="10.7109375" style="753" customWidth="1"/>
    <col min="4868" max="4868" width="2.42578125" style="753" bestFit="1" customWidth="1"/>
    <col min="4869" max="4869" width="8.5703125" style="753" customWidth="1"/>
    <col min="4870" max="4870" width="12.42578125" style="753" customWidth="1"/>
    <col min="4871" max="4871" width="2.140625" style="753" customWidth="1"/>
    <col min="4872" max="4872" width="9.42578125" style="753" customWidth="1"/>
    <col min="4873" max="5117" width="11" style="753"/>
    <col min="5118" max="5118" width="46.7109375" style="753" bestFit="1" customWidth="1"/>
    <col min="5119" max="5119" width="11.85546875" style="753" customWidth="1"/>
    <col min="5120" max="5120" width="12.42578125" style="753" customWidth="1"/>
    <col min="5121" max="5121" width="12.5703125" style="753" customWidth="1"/>
    <col min="5122" max="5122" width="11.7109375" style="753" customWidth="1"/>
    <col min="5123" max="5123" width="10.7109375" style="753" customWidth="1"/>
    <col min="5124" max="5124" width="2.42578125" style="753" bestFit="1" customWidth="1"/>
    <col min="5125" max="5125" width="8.5703125" style="753" customWidth="1"/>
    <col min="5126" max="5126" width="12.42578125" style="753" customWidth="1"/>
    <col min="5127" max="5127" width="2.140625" style="753" customWidth="1"/>
    <col min="5128" max="5128" width="9.42578125" style="753" customWidth="1"/>
    <col min="5129" max="5373" width="11" style="753"/>
    <col min="5374" max="5374" width="46.7109375" style="753" bestFit="1" customWidth="1"/>
    <col min="5375" max="5375" width="11.85546875" style="753" customWidth="1"/>
    <col min="5376" max="5376" width="12.42578125" style="753" customWidth="1"/>
    <col min="5377" max="5377" width="12.5703125" style="753" customWidth="1"/>
    <col min="5378" max="5378" width="11.7109375" style="753" customWidth="1"/>
    <col min="5379" max="5379" width="10.7109375" style="753" customWidth="1"/>
    <col min="5380" max="5380" width="2.42578125" style="753" bestFit="1" customWidth="1"/>
    <col min="5381" max="5381" width="8.5703125" style="753" customWidth="1"/>
    <col min="5382" max="5382" width="12.42578125" style="753" customWidth="1"/>
    <col min="5383" max="5383" width="2.140625" style="753" customWidth="1"/>
    <col min="5384" max="5384" width="9.42578125" style="753" customWidth="1"/>
    <col min="5385" max="5629" width="11" style="753"/>
    <col min="5630" max="5630" width="46.7109375" style="753" bestFit="1" customWidth="1"/>
    <col min="5631" max="5631" width="11.85546875" style="753" customWidth="1"/>
    <col min="5632" max="5632" width="12.42578125" style="753" customWidth="1"/>
    <col min="5633" max="5633" width="12.5703125" style="753" customWidth="1"/>
    <col min="5634" max="5634" width="11.7109375" style="753" customWidth="1"/>
    <col min="5635" max="5635" width="10.7109375" style="753" customWidth="1"/>
    <col min="5636" max="5636" width="2.42578125" style="753" bestFit="1" customWidth="1"/>
    <col min="5637" max="5637" width="8.5703125" style="753" customWidth="1"/>
    <col min="5638" max="5638" width="12.42578125" style="753" customWidth="1"/>
    <col min="5639" max="5639" width="2.140625" style="753" customWidth="1"/>
    <col min="5640" max="5640" width="9.42578125" style="753" customWidth="1"/>
    <col min="5641" max="5885" width="11" style="753"/>
    <col min="5886" max="5886" width="46.7109375" style="753" bestFit="1" customWidth="1"/>
    <col min="5887" max="5887" width="11.85546875" style="753" customWidth="1"/>
    <col min="5888" max="5888" width="12.42578125" style="753" customWidth="1"/>
    <col min="5889" max="5889" width="12.5703125" style="753" customWidth="1"/>
    <col min="5890" max="5890" width="11.7109375" style="753" customWidth="1"/>
    <col min="5891" max="5891" width="10.7109375" style="753" customWidth="1"/>
    <col min="5892" max="5892" width="2.42578125" style="753" bestFit="1" customWidth="1"/>
    <col min="5893" max="5893" width="8.5703125" style="753" customWidth="1"/>
    <col min="5894" max="5894" width="12.42578125" style="753" customWidth="1"/>
    <col min="5895" max="5895" width="2.140625" style="753" customWidth="1"/>
    <col min="5896" max="5896" width="9.42578125" style="753" customWidth="1"/>
    <col min="5897" max="6141" width="11" style="753"/>
    <col min="6142" max="6142" width="46.7109375" style="753" bestFit="1" customWidth="1"/>
    <col min="6143" max="6143" width="11.85546875" style="753" customWidth="1"/>
    <col min="6144" max="6144" width="12.42578125" style="753" customWidth="1"/>
    <col min="6145" max="6145" width="12.5703125" style="753" customWidth="1"/>
    <col min="6146" max="6146" width="11.7109375" style="753" customWidth="1"/>
    <col min="6147" max="6147" width="10.7109375" style="753" customWidth="1"/>
    <col min="6148" max="6148" width="2.42578125" style="753" bestFit="1" customWidth="1"/>
    <col min="6149" max="6149" width="8.5703125" style="753" customWidth="1"/>
    <col min="6150" max="6150" width="12.42578125" style="753" customWidth="1"/>
    <col min="6151" max="6151" width="2.140625" style="753" customWidth="1"/>
    <col min="6152" max="6152" width="9.42578125" style="753" customWidth="1"/>
    <col min="6153" max="6397" width="11" style="753"/>
    <col min="6398" max="6398" width="46.7109375" style="753" bestFit="1" customWidth="1"/>
    <col min="6399" max="6399" width="11.85546875" style="753" customWidth="1"/>
    <col min="6400" max="6400" width="12.42578125" style="753" customWidth="1"/>
    <col min="6401" max="6401" width="12.5703125" style="753" customWidth="1"/>
    <col min="6402" max="6402" width="11.7109375" style="753" customWidth="1"/>
    <col min="6403" max="6403" width="10.7109375" style="753" customWidth="1"/>
    <col min="6404" max="6404" width="2.42578125" style="753" bestFit="1" customWidth="1"/>
    <col min="6405" max="6405" width="8.5703125" style="753" customWidth="1"/>
    <col min="6406" max="6406" width="12.42578125" style="753" customWidth="1"/>
    <col min="6407" max="6407" width="2.140625" style="753" customWidth="1"/>
    <col min="6408" max="6408" width="9.42578125" style="753" customWidth="1"/>
    <col min="6409" max="6653" width="11" style="753"/>
    <col min="6654" max="6654" width="46.7109375" style="753" bestFit="1" customWidth="1"/>
    <col min="6655" max="6655" width="11.85546875" style="753" customWidth="1"/>
    <col min="6656" max="6656" width="12.42578125" style="753" customWidth="1"/>
    <col min="6657" max="6657" width="12.5703125" style="753" customWidth="1"/>
    <col min="6658" max="6658" width="11.7109375" style="753" customWidth="1"/>
    <col min="6659" max="6659" width="10.7109375" style="753" customWidth="1"/>
    <col min="6660" max="6660" width="2.42578125" style="753" bestFit="1" customWidth="1"/>
    <col min="6661" max="6661" width="8.5703125" style="753" customWidth="1"/>
    <col min="6662" max="6662" width="12.42578125" style="753" customWidth="1"/>
    <col min="6663" max="6663" width="2.140625" style="753" customWidth="1"/>
    <col min="6664" max="6664" width="9.42578125" style="753" customWidth="1"/>
    <col min="6665" max="6909" width="11" style="753"/>
    <col min="6910" max="6910" width="46.7109375" style="753" bestFit="1" customWidth="1"/>
    <col min="6911" max="6911" width="11.85546875" style="753" customWidth="1"/>
    <col min="6912" max="6912" width="12.42578125" style="753" customWidth="1"/>
    <col min="6913" max="6913" width="12.5703125" style="753" customWidth="1"/>
    <col min="6914" max="6914" width="11.7109375" style="753" customWidth="1"/>
    <col min="6915" max="6915" width="10.7109375" style="753" customWidth="1"/>
    <col min="6916" max="6916" width="2.42578125" style="753" bestFit="1" customWidth="1"/>
    <col min="6917" max="6917" width="8.5703125" style="753" customWidth="1"/>
    <col min="6918" max="6918" width="12.42578125" style="753" customWidth="1"/>
    <col min="6919" max="6919" width="2.140625" style="753" customWidth="1"/>
    <col min="6920" max="6920" width="9.42578125" style="753" customWidth="1"/>
    <col min="6921" max="7165" width="11" style="753"/>
    <col min="7166" max="7166" width="46.7109375" style="753" bestFit="1" customWidth="1"/>
    <col min="7167" max="7167" width="11.85546875" style="753" customWidth="1"/>
    <col min="7168" max="7168" width="12.42578125" style="753" customWidth="1"/>
    <col min="7169" max="7169" width="12.5703125" style="753" customWidth="1"/>
    <col min="7170" max="7170" width="11.7109375" style="753" customWidth="1"/>
    <col min="7171" max="7171" width="10.7109375" style="753" customWidth="1"/>
    <col min="7172" max="7172" width="2.42578125" style="753" bestFit="1" customWidth="1"/>
    <col min="7173" max="7173" width="8.5703125" style="753" customWidth="1"/>
    <col min="7174" max="7174" width="12.42578125" style="753" customWidth="1"/>
    <col min="7175" max="7175" width="2.140625" style="753" customWidth="1"/>
    <col min="7176" max="7176" width="9.42578125" style="753" customWidth="1"/>
    <col min="7177" max="7421" width="11" style="753"/>
    <col min="7422" max="7422" width="46.7109375" style="753" bestFit="1" customWidth="1"/>
    <col min="7423" max="7423" width="11.85546875" style="753" customWidth="1"/>
    <col min="7424" max="7424" width="12.42578125" style="753" customWidth="1"/>
    <col min="7425" max="7425" width="12.5703125" style="753" customWidth="1"/>
    <col min="7426" max="7426" width="11.7109375" style="753" customWidth="1"/>
    <col min="7427" max="7427" width="10.7109375" style="753" customWidth="1"/>
    <col min="7428" max="7428" width="2.42578125" style="753" bestFit="1" customWidth="1"/>
    <col min="7429" max="7429" width="8.5703125" style="753" customWidth="1"/>
    <col min="7430" max="7430" width="12.42578125" style="753" customWidth="1"/>
    <col min="7431" max="7431" width="2.140625" style="753" customWidth="1"/>
    <col min="7432" max="7432" width="9.42578125" style="753" customWidth="1"/>
    <col min="7433" max="7677" width="11" style="753"/>
    <col min="7678" max="7678" width="46.7109375" style="753" bestFit="1" customWidth="1"/>
    <col min="7679" max="7679" width="11.85546875" style="753" customWidth="1"/>
    <col min="7680" max="7680" width="12.42578125" style="753" customWidth="1"/>
    <col min="7681" max="7681" width="12.5703125" style="753" customWidth="1"/>
    <col min="7682" max="7682" width="11.7109375" style="753" customWidth="1"/>
    <col min="7683" max="7683" width="10.7109375" style="753" customWidth="1"/>
    <col min="7684" max="7684" width="2.42578125" style="753" bestFit="1" customWidth="1"/>
    <col min="7685" max="7685" width="8.5703125" style="753" customWidth="1"/>
    <col min="7686" max="7686" width="12.42578125" style="753" customWidth="1"/>
    <col min="7687" max="7687" width="2.140625" style="753" customWidth="1"/>
    <col min="7688" max="7688" width="9.42578125" style="753" customWidth="1"/>
    <col min="7689" max="7933" width="11" style="753"/>
    <col min="7934" max="7934" width="46.7109375" style="753" bestFit="1" customWidth="1"/>
    <col min="7935" max="7935" width="11.85546875" style="753" customWidth="1"/>
    <col min="7936" max="7936" width="12.42578125" style="753" customWidth="1"/>
    <col min="7937" max="7937" width="12.5703125" style="753" customWidth="1"/>
    <col min="7938" max="7938" width="11.7109375" style="753" customWidth="1"/>
    <col min="7939" max="7939" width="10.7109375" style="753" customWidth="1"/>
    <col min="7940" max="7940" width="2.42578125" style="753" bestFit="1" customWidth="1"/>
    <col min="7941" max="7941" width="8.5703125" style="753" customWidth="1"/>
    <col min="7942" max="7942" width="12.42578125" style="753" customWidth="1"/>
    <col min="7943" max="7943" width="2.140625" style="753" customWidth="1"/>
    <col min="7944" max="7944" width="9.42578125" style="753" customWidth="1"/>
    <col min="7945" max="8189" width="11" style="753"/>
    <col min="8190" max="8190" width="46.7109375" style="753" bestFit="1" customWidth="1"/>
    <col min="8191" max="8191" width="11.85546875" style="753" customWidth="1"/>
    <col min="8192" max="8192" width="12.42578125" style="753" customWidth="1"/>
    <col min="8193" max="8193" width="12.5703125" style="753" customWidth="1"/>
    <col min="8194" max="8194" width="11.7109375" style="753" customWidth="1"/>
    <col min="8195" max="8195" width="10.7109375" style="753" customWidth="1"/>
    <col min="8196" max="8196" width="2.42578125" style="753" bestFit="1" customWidth="1"/>
    <col min="8197" max="8197" width="8.5703125" style="753" customWidth="1"/>
    <col min="8198" max="8198" width="12.42578125" style="753" customWidth="1"/>
    <col min="8199" max="8199" width="2.140625" style="753" customWidth="1"/>
    <col min="8200" max="8200" width="9.42578125" style="753" customWidth="1"/>
    <col min="8201" max="8445" width="11" style="753"/>
    <col min="8446" max="8446" width="46.7109375" style="753" bestFit="1" customWidth="1"/>
    <col min="8447" max="8447" width="11.85546875" style="753" customWidth="1"/>
    <col min="8448" max="8448" width="12.42578125" style="753" customWidth="1"/>
    <col min="8449" max="8449" width="12.5703125" style="753" customWidth="1"/>
    <col min="8450" max="8450" width="11.7109375" style="753" customWidth="1"/>
    <col min="8451" max="8451" width="10.7109375" style="753" customWidth="1"/>
    <col min="8452" max="8452" width="2.42578125" style="753" bestFit="1" customWidth="1"/>
    <col min="8453" max="8453" width="8.5703125" style="753" customWidth="1"/>
    <col min="8454" max="8454" width="12.42578125" style="753" customWidth="1"/>
    <col min="8455" max="8455" width="2.140625" style="753" customWidth="1"/>
    <col min="8456" max="8456" width="9.42578125" style="753" customWidth="1"/>
    <col min="8457" max="8701" width="11" style="753"/>
    <col min="8702" max="8702" width="46.7109375" style="753" bestFit="1" customWidth="1"/>
    <col min="8703" max="8703" width="11.85546875" style="753" customWidth="1"/>
    <col min="8704" max="8704" width="12.42578125" style="753" customWidth="1"/>
    <col min="8705" max="8705" width="12.5703125" style="753" customWidth="1"/>
    <col min="8706" max="8706" width="11.7109375" style="753" customWidth="1"/>
    <col min="8707" max="8707" width="10.7109375" style="753" customWidth="1"/>
    <col min="8708" max="8708" width="2.42578125" style="753" bestFit="1" customWidth="1"/>
    <col min="8709" max="8709" width="8.5703125" style="753" customWidth="1"/>
    <col min="8710" max="8710" width="12.42578125" style="753" customWidth="1"/>
    <col min="8711" max="8711" width="2.140625" style="753" customWidth="1"/>
    <col min="8712" max="8712" width="9.42578125" style="753" customWidth="1"/>
    <col min="8713" max="8957" width="11" style="753"/>
    <col min="8958" max="8958" width="46.7109375" style="753" bestFit="1" customWidth="1"/>
    <col min="8959" max="8959" width="11.85546875" style="753" customWidth="1"/>
    <col min="8960" max="8960" width="12.42578125" style="753" customWidth="1"/>
    <col min="8961" max="8961" width="12.5703125" style="753" customWidth="1"/>
    <col min="8962" max="8962" width="11.7109375" style="753" customWidth="1"/>
    <col min="8963" max="8963" width="10.7109375" style="753" customWidth="1"/>
    <col min="8964" max="8964" width="2.42578125" style="753" bestFit="1" customWidth="1"/>
    <col min="8965" max="8965" width="8.5703125" style="753" customWidth="1"/>
    <col min="8966" max="8966" width="12.42578125" style="753" customWidth="1"/>
    <col min="8967" max="8967" width="2.140625" style="753" customWidth="1"/>
    <col min="8968" max="8968" width="9.42578125" style="753" customWidth="1"/>
    <col min="8969" max="9213" width="11" style="753"/>
    <col min="9214" max="9214" width="46.7109375" style="753" bestFit="1" customWidth="1"/>
    <col min="9215" max="9215" width="11.85546875" style="753" customWidth="1"/>
    <col min="9216" max="9216" width="12.42578125" style="753" customWidth="1"/>
    <col min="9217" max="9217" width="12.5703125" style="753" customWidth="1"/>
    <col min="9218" max="9218" width="11.7109375" style="753" customWidth="1"/>
    <col min="9219" max="9219" width="10.7109375" style="753" customWidth="1"/>
    <col min="9220" max="9220" width="2.42578125" style="753" bestFit="1" customWidth="1"/>
    <col min="9221" max="9221" width="8.5703125" style="753" customWidth="1"/>
    <col min="9222" max="9222" width="12.42578125" style="753" customWidth="1"/>
    <col min="9223" max="9223" width="2.140625" style="753" customWidth="1"/>
    <col min="9224" max="9224" width="9.42578125" style="753" customWidth="1"/>
    <col min="9225" max="9469" width="11" style="753"/>
    <col min="9470" max="9470" width="46.7109375" style="753" bestFit="1" customWidth="1"/>
    <col min="9471" max="9471" width="11.85546875" style="753" customWidth="1"/>
    <col min="9472" max="9472" width="12.42578125" style="753" customWidth="1"/>
    <col min="9473" max="9473" width="12.5703125" style="753" customWidth="1"/>
    <col min="9474" max="9474" width="11.7109375" style="753" customWidth="1"/>
    <col min="9475" max="9475" width="10.7109375" style="753" customWidth="1"/>
    <col min="9476" max="9476" width="2.42578125" style="753" bestFit="1" customWidth="1"/>
    <col min="9477" max="9477" width="8.5703125" style="753" customWidth="1"/>
    <col min="9478" max="9478" width="12.42578125" style="753" customWidth="1"/>
    <col min="9479" max="9479" width="2.140625" style="753" customWidth="1"/>
    <col min="9480" max="9480" width="9.42578125" style="753" customWidth="1"/>
    <col min="9481" max="9725" width="11" style="753"/>
    <col min="9726" max="9726" width="46.7109375" style="753" bestFit="1" customWidth="1"/>
    <col min="9727" max="9727" width="11.85546875" style="753" customWidth="1"/>
    <col min="9728" max="9728" width="12.42578125" style="753" customWidth="1"/>
    <col min="9729" max="9729" width="12.5703125" style="753" customWidth="1"/>
    <col min="9730" max="9730" width="11.7109375" style="753" customWidth="1"/>
    <col min="9731" max="9731" width="10.7109375" style="753" customWidth="1"/>
    <col min="9732" max="9732" width="2.42578125" style="753" bestFit="1" customWidth="1"/>
    <col min="9733" max="9733" width="8.5703125" style="753" customWidth="1"/>
    <col min="9734" max="9734" width="12.42578125" style="753" customWidth="1"/>
    <col min="9735" max="9735" width="2.140625" style="753" customWidth="1"/>
    <col min="9736" max="9736" width="9.42578125" style="753" customWidth="1"/>
    <col min="9737" max="9981" width="11" style="753"/>
    <col min="9982" max="9982" width="46.7109375" style="753" bestFit="1" customWidth="1"/>
    <col min="9983" max="9983" width="11.85546875" style="753" customWidth="1"/>
    <col min="9984" max="9984" width="12.42578125" style="753" customWidth="1"/>
    <col min="9985" max="9985" width="12.5703125" style="753" customWidth="1"/>
    <col min="9986" max="9986" width="11.7109375" style="753" customWidth="1"/>
    <col min="9987" max="9987" width="10.7109375" style="753" customWidth="1"/>
    <col min="9988" max="9988" width="2.42578125" style="753" bestFit="1" customWidth="1"/>
    <col min="9989" max="9989" width="8.5703125" style="753" customWidth="1"/>
    <col min="9990" max="9990" width="12.42578125" style="753" customWidth="1"/>
    <col min="9991" max="9991" width="2.140625" style="753" customWidth="1"/>
    <col min="9992" max="9992" width="9.42578125" style="753" customWidth="1"/>
    <col min="9993" max="10237" width="11" style="753"/>
    <col min="10238" max="10238" width="46.7109375" style="753" bestFit="1" customWidth="1"/>
    <col min="10239" max="10239" width="11.85546875" style="753" customWidth="1"/>
    <col min="10240" max="10240" width="12.42578125" style="753" customWidth="1"/>
    <col min="10241" max="10241" width="12.5703125" style="753" customWidth="1"/>
    <col min="10242" max="10242" width="11.7109375" style="753" customWidth="1"/>
    <col min="10243" max="10243" width="10.7109375" style="753" customWidth="1"/>
    <col min="10244" max="10244" width="2.42578125" style="753" bestFit="1" customWidth="1"/>
    <col min="10245" max="10245" width="8.5703125" style="753" customWidth="1"/>
    <col min="10246" max="10246" width="12.42578125" style="753" customWidth="1"/>
    <col min="10247" max="10247" width="2.140625" style="753" customWidth="1"/>
    <col min="10248" max="10248" width="9.42578125" style="753" customWidth="1"/>
    <col min="10249" max="10493" width="11" style="753"/>
    <col min="10494" max="10494" width="46.7109375" style="753" bestFit="1" customWidth="1"/>
    <col min="10495" max="10495" width="11.85546875" style="753" customWidth="1"/>
    <col min="10496" max="10496" width="12.42578125" style="753" customWidth="1"/>
    <col min="10497" max="10497" width="12.5703125" style="753" customWidth="1"/>
    <col min="10498" max="10498" width="11.7109375" style="753" customWidth="1"/>
    <col min="10499" max="10499" width="10.7109375" style="753" customWidth="1"/>
    <col min="10500" max="10500" width="2.42578125" style="753" bestFit="1" customWidth="1"/>
    <col min="10501" max="10501" width="8.5703125" style="753" customWidth="1"/>
    <col min="10502" max="10502" width="12.42578125" style="753" customWidth="1"/>
    <col min="10503" max="10503" width="2.140625" style="753" customWidth="1"/>
    <col min="10504" max="10504" width="9.42578125" style="753" customWidth="1"/>
    <col min="10505" max="10749" width="11" style="753"/>
    <col min="10750" max="10750" width="46.7109375" style="753" bestFit="1" customWidth="1"/>
    <col min="10751" max="10751" width="11.85546875" style="753" customWidth="1"/>
    <col min="10752" max="10752" width="12.42578125" style="753" customWidth="1"/>
    <col min="10753" max="10753" width="12.5703125" style="753" customWidth="1"/>
    <col min="10754" max="10754" width="11.7109375" style="753" customWidth="1"/>
    <col min="10755" max="10755" width="10.7109375" style="753" customWidth="1"/>
    <col min="10756" max="10756" width="2.42578125" style="753" bestFit="1" customWidth="1"/>
    <col min="10757" max="10757" width="8.5703125" style="753" customWidth="1"/>
    <col min="10758" max="10758" width="12.42578125" style="753" customWidth="1"/>
    <col min="10759" max="10759" width="2.140625" style="753" customWidth="1"/>
    <col min="10760" max="10760" width="9.42578125" style="753" customWidth="1"/>
    <col min="10761" max="11005" width="11" style="753"/>
    <col min="11006" max="11006" width="46.7109375" style="753" bestFit="1" customWidth="1"/>
    <col min="11007" max="11007" width="11.85546875" style="753" customWidth="1"/>
    <col min="11008" max="11008" width="12.42578125" style="753" customWidth="1"/>
    <col min="11009" max="11009" width="12.5703125" style="753" customWidth="1"/>
    <col min="11010" max="11010" width="11.7109375" style="753" customWidth="1"/>
    <col min="11011" max="11011" width="10.7109375" style="753" customWidth="1"/>
    <col min="11012" max="11012" width="2.42578125" style="753" bestFit="1" customWidth="1"/>
    <col min="11013" max="11013" width="8.5703125" style="753" customWidth="1"/>
    <col min="11014" max="11014" width="12.42578125" style="753" customWidth="1"/>
    <col min="11015" max="11015" width="2.140625" style="753" customWidth="1"/>
    <col min="11016" max="11016" width="9.42578125" style="753" customWidth="1"/>
    <col min="11017" max="11261" width="11" style="753"/>
    <col min="11262" max="11262" width="46.7109375" style="753" bestFit="1" customWidth="1"/>
    <col min="11263" max="11263" width="11.85546875" style="753" customWidth="1"/>
    <col min="11264" max="11264" width="12.42578125" style="753" customWidth="1"/>
    <col min="11265" max="11265" width="12.5703125" style="753" customWidth="1"/>
    <col min="11266" max="11266" width="11.7109375" style="753" customWidth="1"/>
    <col min="11267" max="11267" width="10.7109375" style="753" customWidth="1"/>
    <col min="11268" max="11268" width="2.42578125" style="753" bestFit="1" customWidth="1"/>
    <col min="11269" max="11269" width="8.5703125" style="753" customWidth="1"/>
    <col min="11270" max="11270" width="12.42578125" style="753" customWidth="1"/>
    <col min="11271" max="11271" width="2.140625" style="753" customWidth="1"/>
    <col min="11272" max="11272" width="9.42578125" style="753" customWidth="1"/>
    <col min="11273" max="11517" width="11" style="753"/>
    <col min="11518" max="11518" width="46.7109375" style="753" bestFit="1" customWidth="1"/>
    <col min="11519" max="11519" width="11.85546875" style="753" customWidth="1"/>
    <col min="11520" max="11520" width="12.42578125" style="753" customWidth="1"/>
    <col min="11521" max="11521" width="12.5703125" style="753" customWidth="1"/>
    <col min="11522" max="11522" width="11.7109375" style="753" customWidth="1"/>
    <col min="11523" max="11523" width="10.7109375" style="753" customWidth="1"/>
    <col min="11524" max="11524" width="2.42578125" style="753" bestFit="1" customWidth="1"/>
    <col min="11525" max="11525" width="8.5703125" style="753" customWidth="1"/>
    <col min="11526" max="11526" width="12.42578125" style="753" customWidth="1"/>
    <col min="11527" max="11527" width="2.140625" style="753" customWidth="1"/>
    <col min="11528" max="11528" width="9.42578125" style="753" customWidth="1"/>
    <col min="11529" max="11773" width="11" style="753"/>
    <col min="11774" max="11774" width="46.7109375" style="753" bestFit="1" customWidth="1"/>
    <col min="11775" max="11775" width="11.85546875" style="753" customWidth="1"/>
    <col min="11776" max="11776" width="12.42578125" style="753" customWidth="1"/>
    <col min="11777" max="11777" width="12.5703125" style="753" customWidth="1"/>
    <col min="11778" max="11778" width="11.7109375" style="753" customWidth="1"/>
    <col min="11779" max="11779" width="10.7109375" style="753" customWidth="1"/>
    <col min="11780" max="11780" width="2.42578125" style="753" bestFit="1" customWidth="1"/>
    <col min="11781" max="11781" width="8.5703125" style="753" customWidth="1"/>
    <col min="11782" max="11782" width="12.42578125" style="753" customWidth="1"/>
    <col min="11783" max="11783" width="2.140625" style="753" customWidth="1"/>
    <col min="11784" max="11784" width="9.42578125" style="753" customWidth="1"/>
    <col min="11785" max="12029" width="11" style="753"/>
    <col min="12030" max="12030" width="46.7109375" style="753" bestFit="1" customWidth="1"/>
    <col min="12031" max="12031" width="11.85546875" style="753" customWidth="1"/>
    <col min="12032" max="12032" width="12.42578125" style="753" customWidth="1"/>
    <col min="12033" max="12033" width="12.5703125" style="753" customWidth="1"/>
    <col min="12034" max="12034" width="11.7109375" style="753" customWidth="1"/>
    <col min="12035" max="12035" width="10.7109375" style="753" customWidth="1"/>
    <col min="12036" max="12036" width="2.42578125" style="753" bestFit="1" customWidth="1"/>
    <col min="12037" max="12037" width="8.5703125" style="753" customWidth="1"/>
    <col min="12038" max="12038" width="12.42578125" style="753" customWidth="1"/>
    <col min="12039" max="12039" width="2.140625" style="753" customWidth="1"/>
    <col min="12040" max="12040" width="9.42578125" style="753" customWidth="1"/>
    <col min="12041" max="12285" width="11" style="753"/>
    <col min="12286" max="12286" width="46.7109375" style="753" bestFit="1" customWidth="1"/>
    <col min="12287" max="12287" width="11.85546875" style="753" customWidth="1"/>
    <col min="12288" max="12288" width="12.42578125" style="753" customWidth="1"/>
    <col min="12289" max="12289" width="12.5703125" style="753" customWidth="1"/>
    <col min="12290" max="12290" width="11.7109375" style="753" customWidth="1"/>
    <col min="12291" max="12291" width="10.7109375" style="753" customWidth="1"/>
    <col min="12292" max="12292" width="2.42578125" style="753" bestFit="1" customWidth="1"/>
    <col min="12293" max="12293" width="8.5703125" style="753" customWidth="1"/>
    <col min="12294" max="12294" width="12.42578125" style="753" customWidth="1"/>
    <col min="12295" max="12295" width="2.140625" style="753" customWidth="1"/>
    <col min="12296" max="12296" width="9.42578125" style="753" customWidth="1"/>
    <col min="12297" max="12541" width="11" style="753"/>
    <col min="12542" max="12542" width="46.7109375" style="753" bestFit="1" customWidth="1"/>
    <col min="12543" max="12543" width="11.85546875" style="753" customWidth="1"/>
    <col min="12544" max="12544" width="12.42578125" style="753" customWidth="1"/>
    <col min="12545" max="12545" width="12.5703125" style="753" customWidth="1"/>
    <col min="12546" max="12546" width="11.7109375" style="753" customWidth="1"/>
    <col min="12547" max="12547" width="10.7109375" style="753" customWidth="1"/>
    <col min="12548" max="12548" width="2.42578125" style="753" bestFit="1" customWidth="1"/>
    <col min="12549" max="12549" width="8.5703125" style="753" customWidth="1"/>
    <col min="12550" max="12550" width="12.42578125" style="753" customWidth="1"/>
    <col min="12551" max="12551" width="2.140625" style="753" customWidth="1"/>
    <col min="12552" max="12552" width="9.42578125" style="753" customWidth="1"/>
    <col min="12553" max="12797" width="11" style="753"/>
    <col min="12798" max="12798" width="46.7109375" style="753" bestFit="1" customWidth="1"/>
    <col min="12799" max="12799" width="11.85546875" style="753" customWidth="1"/>
    <col min="12800" max="12800" width="12.42578125" style="753" customWidth="1"/>
    <col min="12801" max="12801" width="12.5703125" style="753" customWidth="1"/>
    <col min="12802" max="12802" width="11.7109375" style="753" customWidth="1"/>
    <col min="12803" max="12803" width="10.7109375" style="753" customWidth="1"/>
    <col min="12804" max="12804" width="2.42578125" style="753" bestFit="1" customWidth="1"/>
    <col min="12805" max="12805" width="8.5703125" style="753" customWidth="1"/>
    <col min="12806" max="12806" width="12.42578125" style="753" customWidth="1"/>
    <col min="12807" max="12807" width="2.140625" style="753" customWidth="1"/>
    <col min="12808" max="12808" width="9.42578125" style="753" customWidth="1"/>
    <col min="12809" max="13053" width="11" style="753"/>
    <col min="13054" max="13054" width="46.7109375" style="753" bestFit="1" customWidth="1"/>
    <col min="13055" max="13055" width="11.85546875" style="753" customWidth="1"/>
    <col min="13056" max="13056" width="12.42578125" style="753" customWidth="1"/>
    <col min="13057" max="13057" width="12.5703125" style="753" customWidth="1"/>
    <col min="13058" max="13058" width="11.7109375" style="753" customWidth="1"/>
    <col min="13059" max="13059" width="10.7109375" style="753" customWidth="1"/>
    <col min="13060" max="13060" width="2.42578125" style="753" bestFit="1" customWidth="1"/>
    <col min="13061" max="13061" width="8.5703125" style="753" customWidth="1"/>
    <col min="13062" max="13062" width="12.42578125" style="753" customWidth="1"/>
    <col min="13063" max="13063" width="2.140625" style="753" customWidth="1"/>
    <col min="13064" max="13064" width="9.42578125" style="753" customWidth="1"/>
    <col min="13065" max="13309" width="11" style="753"/>
    <col min="13310" max="13310" width="46.7109375" style="753" bestFit="1" customWidth="1"/>
    <col min="13311" max="13311" width="11.85546875" style="753" customWidth="1"/>
    <col min="13312" max="13312" width="12.42578125" style="753" customWidth="1"/>
    <col min="13313" max="13313" width="12.5703125" style="753" customWidth="1"/>
    <col min="13314" max="13314" width="11.7109375" style="753" customWidth="1"/>
    <col min="13315" max="13315" width="10.7109375" style="753" customWidth="1"/>
    <col min="13316" max="13316" width="2.42578125" style="753" bestFit="1" customWidth="1"/>
    <col min="13317" max="13317" width="8.5703125" style="753" customWidth="1"/>
    <col min="13318" max="13318" width="12.42578125" style="753" customWidth="1"/>
    <col min="13319" max="13319" width="2.140625" style="753" customWidth="1"/>
    <col min="13320" max="13320" width="9.42578125" style="753" customWidth="1"/>
    <col min="13321" max="13565" width="11" style="753"/>
    <col min="13566" max="13566" width="46.7109375" style="753" bestFit="1" customWidth="1"/>
    <col min="13567" max="13567" width="11.85546875" style="753" customWidth="1"/>
    <col min="13568" max="13568" width="12.42578125" style="753" customWidth="1"/>
    <col min="13569" max="13569" width="12.5703125" style="753" customWidth="1"/>
    <col min="13570" max="13570" width="11.7109375" style="753" customWidth="1"/>
    <col min="13571" max="13571" width="10.7109375" style="753" customWidth="1"/>
    <col min="13572" max="13572" width="2.42578125" style="753" bestFit="1" customWidth="1"/>
    <col min="13573" max="13573" width="8.5703125" style="753" customWidth="1"/>
    <col min="13574" max="13574" width="12.42578125" style="753" customWidth="1"/>
    <col min="13575" max="13575" width="2.140625" style="753" customWidth="1"/>
    <col min="13576" max="13576" width="9.42578125" style="753" customWidth="1"/>
    <col min="13577" max="13821" width="11" style="753"/>
    <col min="13822" max="13822" width="46.7109375" style="753" bestFit="1" customWidth="1"/>
    <col min="13823" max="13823" width="11.85546875" style="753" customWidth="1"/>
    <col min="13824" max="13824" width="12.42578125" style="753" customWidth="1"/>
    <col min="13825" max="13825" width="12.5703125" style="753" customWidth="1"/>
    <col min="13826" max="13826" width="11.7109375" style="753" customWidth="1"/>
    <col min="13827" max="13827" width="10.7109375" style="753" customWidth="1"/>
    <col min="13828" max="13828" width="2.42578125" style="753" bestFit="1" customWidth="1"/>
    <col min="13829" max="13829" width="8.5703125" style="753" customWidth="1"/>
    <col min="13830" max="13830" width="12.42578125" style="753" customWidth="1"/>
    <col min="13831" max="13831" width="2.140625" style="753" customWidth="1"/>
    <col min="13832" max="13832" width="9.42578125" style="753" customWidth="1"/>
    <col min="13833" max="14077" width="11" style="753"/>
    <col min="14078" max="14078" width="46.7109375" style="753" bestFit="1" customWidth="1"/>
    <col min="14079" max="14079" width="11.85546875" style="753" customWidth="1"/>
    <col min="14080" max="14080" width="12.42578125" style="753" customWidth="1"/>
    <col min="14081" max="14081" width="12.5703125" style="753" customWidth="1"/>
    <col min="14082" max="14082" width="11.7109375" style="753" customWidth="1"/>
    <col min="14083" max="14083" width="10.7109375" style="753" customWidth="1"/>
    <col min="14084" max="14084" width="2.42578125" style="753" bestFit="1" customWidth="1"/>
    <col min="14085" max="14085" width="8.5703125" style="753" customWidth="1"/>
    <col min="14086" max="14086" width="12.42578125" style="753" customWidth="1"/>
    <col min="14087" max="14087" width="2.140625" style="753" customWidth="1"/>
    <col min="14088" max="14088" width="9.42578125" style="753" customWidth="1"/>
    <col min="14089" max="14333" width="11" style="753"/>
    <col min="14334" max="14334" width="46.7109375" style="753" bestFit="1" customWidth="1"/>
    <col min="14335" max="14335" width="11.85546875" style="753" customWidth="1"/>
    <col min="14336" max="14336" width="12.42578125" style="753" customWidth="1"/>
    <col min="14337" max="14337" width="12.5703125" style="753" customWidth="1"/>
    <col min="14338" max="14338" width="11.7109375" style="753" customWidth="1"/>
    <col min="14339" max="14339" width="10.7109375" style="753" customWidth="1"/>
    <col min="14340" max="14340" width="2.42578125" style="753" bestFit="1" customWidth="1"/>
    <col min="14341" max="14341" width="8.5703125" style="753" customWidth="1"/>
    <col min="14342" max="14342" width="12.42578125" style="753" customWidth="1"/>
    <col min="14343" max="14343" width="2.140625" style="753" customWidth="1"/>
    <col min="14344" max="14344" width="9.42578125" style="753" customWidth="1"/>
    <col min="14345" max="14589" width="11" style="753"/>
    <col min="14590" max="14590" width="46.7109375" style="753" bestFit="1" customWidth="1"/>
    <col min="14591" max="14591" width="11.85546875" style="753" customWidth="1"/>
    <col min="14592" max="14592" width="12.42578125" style="753" customWidth="1"/>
    <col min="14593" max="14593" width="12.5703125" style="753" customWidth="1"/>
    <col min="14594" max="14594" width="11.7109375" style="753" customWidth="1"/>
    <col min="14595" max="14595" width="10.7109375" style="753" customWidth="1"/>
    <col min="14596" max="14596" width="2.42578125" style="753" bestFit="1" customWidth="1"/>
    <col min="14597" max="14597" width="8.5703125" style="753" customWidth="1"/>
    <col min="14598" max="14598" width="12.42578125" style="753" customWidth="1"/>
    <col min="14599" max="14599" width="2.140625" style="753" customWidth="1"/>
    <col min="14600" max="14600" width="9.42578125" style="753" customWidth="1"/>
    <col min="14601" max="14845" width="11" style="753"/>
    <col min="14846" max="14846" width="46.7109375" style="753" bestFit="1" customWidth="1"/>
    <col min="14847" max="14847" width="11.85546875" style="753" customWidth="1"/>
    <col min="14848" max="14848" width="12.42578125" style="753" customWidth="1"/>
    <col min="14849" max="14849" width="12.5703125" style="753" customWidth="1"/>
    <col min="14850" max="14850" width="11.7109375" style="753" customWidth="1"/>
    <col min="14851" max="14851" width="10.7109375" style="753" customWidth="1"/>
    <col min="14852" max="14852" width="2.42578125" style="753" bestFit="1" customWidth="1"/>
    <col min="14853" max="14853" width="8.5703125" style="753" customWidth="1"/>
    <col min="14854" max="14854" width="12.42578125" style="753" customWidth="1"/>
    <col min="14855" max="14855" width="2.140625" style="753" customWidth="1"/>
    <col min="14856" max="14856" width="9.42578125" style="753" customWidth="1"/>
    <col min="14857" max="15101" width="11" style="753"/>
    <col min="15102" max="15102" width="46.7109375" style="753" bestFit="1" customWidth="1"/>
    <col min="15103" max="15103" width="11.85546875" style="753" customWidth="1"/>
    <col min="15104" max="15104" width="12.42578125" style="753" customWidth="1"/>
    <col min="15105" max="15105" width="12.5703125" style="753" customWidth="1"/>
    <col min="15106" max="15106" width="11.7109375" style="753" customWidth="1"/>
    <col min="15107" max="15107" width="10.7109375" style="753" customWidth="1"/>
    <col min="15108" max="15108" width="2.42578125" style="753" bestFit="1" customWidth="1"/>
    <col min="15109" max="15109" width="8.5703125" style="753" customWidth="1"/>
    <col min="15110" max="15110" width="12.42578125" style="753" customWidth="1"/>
    <col min="15111" max="15111" width="2.140625" style="753" customWidth="1"/>
    <col min="15112" max="15112" width="9.42578125" style="753" customWidth="1"/>
    <col min="15113" max="15357" width="11" style="753"/>
    <col min="15358" max="15358" width="46.7109375" style="753" bestFit="1" customWidth="1"/>
    <col min="15359" max="15359" width="11.85546875" style="753" customWidth="1"/>
    <col min="15360" max="15360" width="12.42578125" style="753" customWidth="1"/>
    <col min="15361" max="15361" width="12.5703125" style="753" customWidth="1"/>
    <col min="15362" max="15362" width="11.7109375" style="753" customWidth="1"/>
    <col min="15363" max="15363" width="10.7109375" style="753" customWidth="1"/>
    <col min="15364" max="15364" width="2.42578125" style="753" bestFit="1" customWidth="1"/>
    <col min="15365" max="15365" width="8.5703125" style="753" customWidth="1"/>
    <col min="15366" max="15366" width="12.42578125" style="753" customWidth="1"/>
    <col min="15367" max="15367" width="2.140625" style="753" customWidth="1"/>
    <col min="15368" max="15368" width="9.42578125" style="753" customWidth="1"/>
    <col min="15369" max="15613" width="11" style="753"/>
    <col min="15614" max="15614" width="46.7109375" style="753" bestFit="1" customWidth="1"/>
    <col min="15615" max="15615" width="11.85546875" style="753" customWidth="1"/>
    <col min="15616" max="15616" width="12.42578125" style="753" customWidth="1"/>
    <col min="15617" max="15617" width="12.5703125" style="753" customWidth="1"/>
    <col min="15618" max="15618" width="11.7109375" style="753" customWidth="1"/>
    <col min="15619" max="15619" width="10.7109375" style="753" customWidth="1"/>
    <col min="15620" max="15620" width="2.42578125" style="753" bestFit="1" customWidth="1"/>
    <col min="15621" max="15621" width="8.5703125" style="753" customWidth="1"/>
    <col min="15622" max="15622" width="12.42578125" style="753" customWidth="1"/>
    <col min="15623" max="15623" width="2.140625" style="753" customWidth="1"/>
    <col min="15624" max="15624" width="9.42578125" style="753" customWidth="1"/>
    <col min="15625" max="15869" width="11" style="753"/>
    <col min="15870" max="15870" width="46.7109375" style="753" bestFit="1" customWidth="1"/>
    <col min="15871" max="15871" width="11.85546875" style="753" customWidth="1"/>
    <col min="15872" max="15872" width="12.42578125" style="753" customWidth="1"/>
    <col min="15873" max="15873" width="12.5703125" style="753" customWidth="1"/>
    <col min="15874" max="15874" width="11.7109375" style="753" customWidth="1"/>
    <col min="15875" max="15875" width="10.7109375" style="753" customWidth="1"/>
    <col min="15876" max="15876" width="2.42578125" style="753" bestFit="1" customWidth="1"/>
    <col min="15877" max="15877" width="8.5703125" style="753" customWidth="1"/>
    <col min="15878" max="15878" width="12.42578125" style="753" customWidth="1"/>
    <col min="15879" max="15879" width="2.140625" style="753" customWidth="1"/>
    <col min="15880" max="15880" width="9.42578125" style="753" customWidth="1"/>
    <col min="15881" max="16125" width="11" style="753"/>
    <col min="16126" max="16126" width="46.7109375" style="753" bestFit="1" customWidth="1"/>
    <col min="16127" max="16127" width="11.85546875" style="753" customWidth="1"/>
    <col min="16128" max="16128" width="12.42578125" style="753" customWidth="1"/>
    <col min="16129" max="16129" width="12.5703125" style="753" customWidth="1"/>
    <col min="16130" max="16130" width="11.7109375" style="753" customWidth="1"/>
    <col min="16131" max="16131" width="10.7109375" style="753" customWidth="1"/>
    <col min="16132" max="16132" width="2.42578125" style="753" bestFit="1" customWidth="1"/>
    <col min="16133" max="16133" width="8.5703125" style="753" customWidth="1"/>
    <col min="16134" max="16134" width="12.42578125" style="753" customWidth="1"/>
    <col min="16135" max="16135" width="2.140625" style="753" customWidth="1"/>
    <col min="16136" max="16136" width="9.42578125" style="753" customWidth="1"/>
    <col min="16137" max="16384" width="11" style="753"/>
  </cols>
  <sheetData>
    <row r="1" spans="1:8" s="754" customFormat="1" ht="17.100000000000001" customHeight="1">
      <c r="A1" s="3504" t="s">
        <v>1390</v>
      </c>
      <c r="B1" s="3504"/>
      <c r="C1" s="3504"/>
      <c r="D1" s="3504"/>
      <c r="E1" s="3504"/>
      <c r="F1" s="3504"/>
      <c r="G1" s="3504"/>
      <c r="H1" s="3504"/>
    </row>
    <row r="2" spans="1:8" s="754" customFormat="1" ht="17.100000000000001" customHeight="1">
      <c r="A2" s="3521" t="s">
        <v>147</v>
      </c>
      <c r="B2" s="3521"/>
      <c r="C2" s="3521"/>
      <c r="D2" s="3521"/>
      <c r="E2" s="3521"/>
      <c r="F2" s="3521"/>
      <c r="G2" s="3521"/>
      <c r="H2" s="3521"/>
    </row>
    <row r="3" spans="1:8" s="754" customFormat="1" ht="17.100000000000001" customHeight="1">
      <c r="A3" s="3521" t="str">
        <f>CALCB!A3</f>
        <v>(Mid-Month)</v>
      </c>
      <c r="B3" s="3521"/>
      <c r="C3" s="3521"/>
      <c r="D3" s="3521"/>
      <c r="E3" s="3521"/>
      <c r="F3" s="3521"/>
      <c r="G3" s="3521"/>
      <c r="H3" s="3521"/>
    </row>
    <row r="4" spans="1:8" s="754" customFormat="1" ht="17.100000000000001" customHeight="1" thickBot="1">
      <c r="A4" s="770"/>
      <c r="B4" s="842"/>
      <c r="C4" s="755"/>
      <c r="D4" s="755"/>
      <c r="E4" s="755"/>
      <c r="F4" s="755"/>
      <c r="G4" s="3506" t="s">
        <v>693</v>
      </c>
      <c r="H4" s="3506"/>
    </row>
    <row r="5" spans="1:8" s="754" customFormat="1" ht="21.75" customHeight="1" thickTop="1">
      <c r="A5" s="3522" t="s">
        <v>63</v>
      </c>
      <c r="B5" s="860">
        <v>2019</v>
      </c>
      <c r="C5" s="860">
        <v>2020</v>
      </c>
      <c r="D5" s="860">
        <v>2021</v>
      </c>
      <c r="E5" s="3529" t="str">
        <f>CALCB!E5</f>
        <v>Changes during the fiscal year</v>
      </c>
      <c r="F5" s="3530"/>
      <c r="G5" s="3530"/>
      <c r="H5" s="3531"/>
    </row>
    <row r="6" spans="1:8" s="754" customFormat="1" ht="21.75" customHeight="1">
      <c r="A6" s="3523"/>
      <c r="B6" s="3502" t="str">
        <f>CALCB!B6</f>
        <v xml:space="preserve">Jul </v>
      </c>
      <c r="C6" s="3502" t="str">
        <f>ODCS!C6</f>
        <v>Jul (R)</v>
      </c>
      <c r="D6" s="3502" t="str">
        <f>CALCB!D6</f>
        <v>Jul (P)</v>
      </c>
      <c r="E6" s="3527" t="str">
        <f>CALCB!E6</f>
        <v>2019/20</v>
      </c>
      <c r="F6" s="3527"/>
      <c r="G6" s="3527" t="str">
        <f>CALCB!G6</f>
        <v>2020/21</v>
      </c>
      <c r="H6" s="3528"/>
    </row>
    <row r="7" spans="1:8" s="754" customFormat="1" ht="21.75" customHeight="1">
      <c r="A7" s="3524"/>
      <c r="B7" s="3503"/>
      <c r="C7" s="3503"/>
      <c r="D7" s="3503"/>
      <c r="E7" s="858" t="s">
        <v>258</v>
      </c>
      <c r="F7" s="859" t="s">
        <v>687</v>
      </c>
      <c r="G7" s="858" t="s">
        <v>258</v>
      </c>
      <c r="H7" s="857" t="s">
        <v>687</v>
      </c>
    </row>
    <row r="8" spans="1:8" s="754" customFormat="1" ht="24.75" customHeight="1">
      <c r="A8" s="799" t="s">
        <v>776</v>
      </c>
      <c r="B8" s="798">
        <v>378192.97458859475</v>
      </c>
      <c r="C8" s="798">
        <v>351960.16146800818</v>
      </c>
      <c r="D8" s="798">
        <v>441460.503055732</v>
      </c>
      <c r="E8" s="798">
        <v>-26232.813120586565</v>
      </c>
      <c r="F8" s="798">
        <v>-6.9363565383844321</v>
      </c>
      <c r="G8" s="798">
        <v>89500.341587723815</v>
      </c>
      <c r="H8" s="793">
        <v>25.429111412616241</v>
      </c>
    </row>
    <row r="9" spans="1:8" s="754" customFormat="1" ht="24.75" customHeight="1">
      <c r="A9" s="792" t="s">
        <v>775</v>
      </c>
      <c r="B9" s="789">
        <v>9123.36302169991</v>
      </c>
      <c r="C9" s="789">
        <v>9178.5920868638241</v>
      </c>
      <c r="D9" s="789">
        <v>13589.840167030396</v>
      </c>
      <c r="E9" s="789">
        <v>55.229065163914129</v>
      </c>
      <c r="F9" s="789">
        <v>0.60535862743323765</v>
      </c>
      <c r="G9" s="789">
        <v>4411.2480801665715</v>
      </c>
      <c r="H9" s="855">
        <v>48.060182198093777</v>
      </c>
    </row>
    <row r="10" spans="1:8" s="754" customFormat="1" ht="24.75" customHeight="1">
      <c r="A10" s="792" t="s">
        <v>771</v>
      </c>
      <c r="B10" s="789">
        <v>9120.8476053099093</v>
      </c>
      <c r="C10" s="789">
        <v>9176.7404655003666</v>
      </c>
      <c r="D10" s="789">
        <v>13587.994299790396</v>
      </c>
      <c r="E10" s="789">
        <v>55.892860190457213</v>
      </c>
      <c r="F10" s="789">
        <v>0.6128033556652992</v>
      </c>
      <c r="G10" s="789">
        <v>4411.2538342900298</v>
      </c>
      <c r="H10" s="855">
        <v>48.069942163821494</v>
      </c>
    </row>
    <row r="11" spans="1:8" s="754" customFormat="1" ht="24.75" customHeight="1">
      <c r="A11" s="792" t="s">
        <v>770</v>
      </c>
      <c r="B11" s="789">
        <v>2.5154163900001523</v>
      </c>
      <c r="C11" s="789">
        <v>1.851621363457731</v>
      </c>
      <c r="D11" s="789">
        <v>1.8458672399999998</v>
      </c>
      <c r="E11" s="789">
        <v>-0.66379502654242128</v>
      </c>
      <c r="F11" s="789">
        <v>-26.389071375271634</v>
      </c>
      <c r="G11" s="789">
        <v>-5.7541234577311862E-3</v>
      </c>
      <c r="H11" s="855">
        <v>-0.31076134523452975</v>
      </c>
    </row>
    <row r="12" spans="1:8" s="754" customFormat="1" ht="24.75" customHeight="1">
      <c r="A12" s="792" t="s">
        <v>774</v>
      </c>
      <c r="B12" s="789">
        <v>135365.78863010689</v>
      </c>
      <c r="C12" s="789">
        <v>113123.03206964639</v>
      </c>
      <c r="D12" s="789">
        <v>140720.18292736361</v>
      </c>
      <c r="E12" s="789">
        <v>-22242.756560460504</v>
      </c>
      <c r="F12" s="789">
        <v>-16.431593821124064</v>
      </c>
      <c r="G12" s="789">
        <v>27597.150857717221</v>
      </c>
      <c r="H12" s="855">
        <v>24.395695865654044</v>
      </c>
    </row>
    <row r="13" spans="1:8" s="754" customFormat="1" ht="24.75" customHeight="1">
      <c r="A13" s="792" t="s">
        <v>771</v>
      </c>
      <c r="B13" s="789">
        <v>135361.8263144769</v>
      </c>
      <c r="C13" s="789">
        <v>113119.67839715985</v>
      </c>
      <c r="D13" s="789">
        <v>140716.97742683362</v>
      </c>
      <c r="E13" s="789">
        <v>-22242.147917317052</v>
      </c>
      <c r="F13" s="789">
        <v>-16.431625165608647</v>
      </c>
      <c r="G13" s="789">
        <v>27597.29902967377</v>
      </c>
      <c r="H13" s="855">
        <v>24.396550114632102</v>
      </c>
    </row>
    <row r="14" spans="1:8" s="754" customFormat="1" ht="24.75" customHeight="1">
      <c r="A14" s="792" t="s">
        <v>770</v>
      </c>
      <c r="B14" s="789">
        <v>3.9623156299999995</v>
      </c>
      <c r="C14" s="789">
        <v>3.3536724865422691</v>
      </c>
      <c r="D14" s="789">
        <v>3.2055005300000001</v>
      </c>
      <c r="E14" s="789">
        <v>-0.60864314345773041</v>
      </c>
      <c r="F14" s="789">
        <v>-15.360794048043328</v>
      </c>
      <c r="G14" s="789">
        <v>-0.148171956542269</v>
      </c>
      <c r="H14" s="855">
        <v>-4.4181999624846631</v>
      </c>
    </row>
    <row r="15" spans="1:8" s="754" customFormat="1" ht="24.75" customHeight="1">
      <c r="A15" s="792" t="s">
        <v>773</v>
      </c>
      <c r="B15" s="789">
        <v>178879.62349534</v>
      </c>
      <c r="C15" s="789">
        <v>187415.85763478003</v>
      </c>
      <c r="D15" s="789">
        <v>243409.0258915</v>
      </c>
      <c r="E15" s="789">
        <v>8536.2341394400282</v>
      </c>
      <c r="F15" s="789">
        <v>4.7720550684535654</v>
      </c>
      <c r="G15" s="789">
        <v>55993.168256719975</v>
      </c>
      <c r="H15" s="855">
        <v>29.876430395679037</v>
      </c>
    </row>
    <row r="16" spans="1:8" s="754" customFormat="1" ht="24.75" customHeight="1">
      <c r="A16" s="792" t="s">
        <v>771</v>
      </c>
      <c r="B16" s="789">
        <v>177557.81873534</v>
      </c>
      <c r="C16" s="789">
        <v>187415.85763478003</v>
      </c>
      <c r="D16" s="789">
        <v>243409.0258915</v>
      </c>
      <c r="E16" s="789">
        <v>9858.0388994400273</v>
      </c>
      <c r="F16" s="789">
        <v>5.5520162219012121</v>
      </c>
      <c r="G16" s="789">
        <v>55993.168256719975</v>
      </c>
      <c r="H16" s="855">
        <v>29.876430395679037</v>
      </c>
    </row>
    <row r="17" spans="1:8" s="754" customFormat="1" ht="24.75" customHeight="1">
      <c r="A17" s="792" t="s">
        <v>770</v>
      </c>
      <c r="B17" s="789">
        <v>1321.80476</v>
      </c>
      <c r="C17" s="789">
        <v>0</v>
      </c>
      <c r="D17" s="789">
        <v>0</v>
      </c>
      <c r="E17" s="789">
        <v>-1321.80476</v>
      </c>
      <c r="F17" s="789">
        <v>-100</v>
      </c>
      <c r="G17" s="789">
        <v>0</v>
      </c>
      <c r="H17" s="855"/>
    </row>
    <row r="18" spans="1:8" s="754" customFormat="1" ht="24.75" customHeight="1">
      <c r="A18" s="792" t="s">
        <v>772</v>
      </c>
      <c r="B18" s="789">
        <v>54635.053021277978</v>
      </c>
      <c r="C18" s="789">
        <v>42077.478884967997</v>
      </c>
      <c r="D18" s="789">
        <v>43551.739335377999</v>
      </c>
      <c r="E18" s="789">
        <v>-12557.574136309981</v>
      </c>
      <c r="F18" s="789">
        <v>-22.984464079167914</v>
      </c>
      <c r="G18" s="789">
        <v>1474.2604504100018</v>
      </c>
      <c r="H18" s="855">
        <v>3.5036805661298187</v>
      </c>
    </row>
    <row r="19" spans="1:8" s="754" customFormat="1" ht="24.75" customHeight="1">
      <c r="A19" s="792" t="s">
        <v>771</v>
      </c>
      <c r="B19" s="789">
        <v>54635.027908327975</v>
      </c>
      <c r="C19" s="789">
        <v>42077.478884967997</v>
      </c>
      <c r="D19" s="789">
        <v>43551.739335377999</v>
      </c>
      <c r="E19" s="789">
        <v>-12557.549023359978</v>
      </c>
      <c r="F19" s="789">
        <v>-22.984428679034025</v>
      </c>
      <c r="G19" s="789">
        <v>1474.2604504100018</v>
      </c>
      <c r="H19" s="855">
        <v>3.5036805661298187</v>
      </c>
    </row>
    <row r="20" spans="1:8" s="754" customFormat="1" ht="24.75" customHeight="1">
      <c r="A20" s="792" t="s">
        <v>770</v>
      </c>
      <c r="B20" s="789">
        <v>2.5112950000000002E-2</v>
      </c>
      <c r="C20" s="789">
        <v>0</v>
      </c>
      <c r="D20" s="789">
        <v>0</v>
      </c>
      <c r="E20" s="789">
        <v>-2.5112950000000002E-2</v>
      </c>
      <c r="F20" s="789">
        <v>-100</v>
      </c>
      <c r="G20" s="789">
        <v>0</v>
      </c>
      <c r="H20" s="855"/>
    </row>
    <row r="21" spans="1:8" s="754" customFormat="1" ht="24.75" customHeight="1">
      <c r="A21" s="792" t="s">
        <v>769</v>
      </c>
      <c r="B21" s="789">
        <v>189.14642017</v>
      </c>
      <c r="C21" s="789">
        <v>165.20079175000001</v>
      </c>
      <c r="D21" s="789">
        <v>189.71473446000005</v>
      </c>
      <c r="E21" s="789">
        <v>-23.945628419999991</v>
      </c>
      <c r="F21" s="789">
        <v>-12.659836965710621</v>
      </c>
      <c r="G21" s="789">
        <v>24.513942710000038</v>
      </c>
      <c r="H21" s="855">
        <v>14.838877253746599</v>
      </c>
    </row>
    <row r="22" spans="1:8" s="754" customFormat="1" ht="24.75" customHeight="1">
      <c r="A22" s="799" t="s">
        <v>768</v>
      </c>
      <c r="B22" s="798">
        <v>1406.3781529399998</v>
      </c>
      <c r="C22" s="798">
        <v>135.90135688999999</v>
      </c>
      <c r="D22" s="798">
        <v>7582.4731348000005</v>
      </c>
      <c r="E22" s="798">
        <v>-1270.4767960499998</v>
      </c>
      <c r="F22" s="798">
        <v>-90.336784128372486</v>
      </c>
      <c r="G22" s="798">
        <v>7446.5717779100005</v>
      </c>
      <c r="H22" s="793">
        <v>5479.3947229955438</v>
      </c>
    </row>
    <row r="23" spans="1:8" s="754" customFormat="1" ht="24.75" customHeight="1">
      <c r="A23" s="799" t="s">
        <v>767</v>
      </c>
      <c r="B23" s="798">
        <v>0</v>
      </c>
      <c r="C23" s="798">
        <v>0</v>
      </c>
      <c r="D23" s="798">
        <v>0</v>
      </c>
      <c r="E23" s="798">
        <v>0</v>
      </c>
      <c r="F23" s="798"/>
      <c r="G23" s="798">
        <v>0</v>
      </c>
      <c r="H23" s="793"/>
    </row>
    <row r="24" spans="1:8" s="754" customFormat="1" ht="24.75" customHeight="1">
      <c r="A24" s="851" t="s">
        <v>766</v>
      </c>
      <c r="B24" s="798">
        <v>78061.002218354071</v>
      </c>
      <c r="C24" s="798">
        <v>60047.698391233753</v>
      </c>
      <c r="D24" s="798">
        <v>69298.27944643129</v>
      </c>
      <c r="E24" s="798">
        <v>-18013.303827120319</v>
      </c>
      <c r="F24" s="798">
        <v>-23.075932047007392</v>
      </c>
      <c r="G24" s="798">
        <v>9250.5810551975374</v>
      </c>
      <c r="H24" s="793">
        <v>15.40538822142101</v>
      </c>
    </row>
    <row r="25" spans="1:8" s="754" customFormat="1" ht="24.75" customHeight="1">
      <c r="A25" s="850" t="s">
        <v>765</v>
      </c>
      <c r="B25" s="789">
        <v>39899.815507959989</v>
      </c>
      <c r="C25" s="789">
        <v>31964.134007840003</v>
      </c>
      <c r="D25" s="789">
        <v>32101.792666199999</v>
      </c>
      <c r="E25" s="789">
        <v>-7935.6815001199866</v>
      </c>
      <c r="F25" s="789">
        <v>-19.889018029511497</v>
      </c>
      <c r="G25" s="789">
        <v>137.65865835999648</v>
      </c>
      <c r="H25" s="855">
        <v>0.43066600310908548</v>
      </c>
    </row>
    <row r="26" spans="1:8" s="754" customFormat="1" ht="24.75" customHeight="1">
      <c r="A26" s="850" t="s">
        <v>764</v>
      </c>
      <c r="B26" s="789">
        <v>15618.448275443856</v>
      </c>
      <c r="C26" s="789">
        <v>14569.863972679252</v>
      </c>
      <c r="D26" s="789">
        <v>17070.329850261402</v>
      </c>
      <c r="E26" s="789">
        <v>-1048.5843027646042</v>
      </c>
      <c r="F26" s="789">
        <v>-6.71375468466508</v>
      </c>
      <c r="G26" s="789">
        <v>2500.4658775821499</v>
      </c>
      <c r="H26" s="855">
        <v>17.161902693607232</v>
      </c>
    </row>
    <row r="27" spans="1:8" s="754" customFormat="1" ht="24.75" customHeight="1">
      <c r="A27" s="850" t="s">
        <v>763</v>
      </c>
      <c r="B27" s="789">
        <v>0</v>
      </c>
      <c r="C27" s="789">
        <v>0</v>
      </c>
      <c r="D27" s="789">
        <v>1000</v>
      </c>
      <c r="E27" s="789">
        <v>0</v>
      </c>
      <c r="F27" s="789"/>
      <c r="G27" s="789">
        <v>1000</v>
      </c>
      <c r="H27" s="855"/>
    </row>
    <row r="28" spans="1:8" s="754" customFormat="1" ht="24.75" customHeight="1">
      <c r="A28" s="850" t="s">
        <v>762</v>
      </c>
      <c r="B28" s="789">
        <v>22542.738434950224</v>
      </c>
      <c r="C28" s="789">
        <v>13513.700410714495</v>
      </c>
      <c r="D28" s="789">
        <v>19126.156929969897</v>
      </c>
      <c r="E28" s="789">
        <v>-9029.0380242357296</v>
      </c>
      <c r="F28" s="789">
        <v>-40.052977814962901</v>
      </c>
      <c r="G28" s="789">
        <v>5612.4565192554019</v>
      </c>
      <c r="H28" s="855">
        <v>41.531603844092182</v>
      </c>
    </row>
    <row r="29" spans="1:8" s="754" customFormat="1" ht="24.75" customHeight="1">
      <c r="A29" s="849" t="s">
        <v>761</v>
      </c>
      <c r="B29" s="847">
        <v>457660.35495988885</v>
      </c>
      <c r="C29" s="847">
        <v>412143.76121613191</v>
      </c>
      <c r="D29" s="847">
        <v>518341.25563696329</v>
      </c>
      <c r="E29" s="847">
        <v>-45516.593743756937</v>
      </c>
      <c r="F29" s="847">
        <v>-9.9454963163121679</v>
      </c>
      <c r="G29" s="847">
        <v>106197.49442083138</v>
      </c>
      <c r="H29" s="856">
        <v>25.767099836103174</v>
      </c>
    </row>
    <row r="30" spans="1:8" s="754" customFormat="1" ht="24.75" customHeight="1">
      <c r="A30" s="799" t="s">
        <v>760</v>
      </c>
      <c r="B30" s="798">
        <v>23358.395759636001</v>
      </c>
      <c r="C30" s="798">
        <v>25389.042698296005</v>
      </c>
      <c r="D30" s="798">
        <v>22145.014543916201</v>
      </c>
      <c r="E30" s="798">
        <v>2030.6469386600038</v>
      </c>
      <c r="F30" s="798">
        <v>8.6934349411487499</v>
      </c>
      <c r="G30" s="798">
        <v>-3244.0281543798046</v>
      </c>
      <c r="H30" s="793">
        <v>-12.777276374416152</v>
      </c>
    </row>
    <row r="31" spans="1:8" s="754" customFormat="1" ht="24.75" customHeight="1">
      <c r="A31" s="792" t="s">
        <v>759</v>
      </c>
      <c r="B31" s="789">
        <v>8521.3749232999999</v>
      </c>
      <c r="C31" s="789">
        <v>7764.9902454000012</v>
      </c>
      <c r="D31" s="789">
        <v>8058.6565419300014</v>
      </c>
      <c r="E31" s="789">
        <v>-756.38467789999868</v>
      </c>
      <c r="F31" s="789">
        <v>-8.8763220103344551</v>
      </c>
      <c r="G31" s="789">
        <v>293.66629653000018</v>
      </c>
      <c r="H31" s="855">
        <v>3.7819274364699793</v>
      </c>
    </row>
    <row r="32" spans="1:8" s="754" customFormat="1" ht="24.75" customHeight="1">
      <c r="A32" s="792" t="s">
        <v>758</v>
      </c>
      <c r="B32" s="789">
        <v>14674.971972580001</v>
      </c>
      <c r="C32" s="789">
        <v>17466.215976840002</v>
      </c>
      <c r="D32" s="789">
        <v>14002.991811440001</v>
      </c>
      <c r="E32" s="789">
        <v>2791.244004260001</v>
      </c>
      <c r="F32" s="789">
        <v>19.020438399987441</v>
      </c>
      <c r="G32" s="789">
        <v>-3463.2241654000009</v>
      </c>
      <c r="H32" s="855">
        <v>-19.828130889897363</v>
      </c>
    </row>
    <row r="33" spans="1:8" s="754" customFormat="1" ht="24.75" customHeight="1">
      <c r="A33" s="792" t="s">
        <v>757</v>
      </c>
      <c r="B33" s="789">
        <v>151.17121974999998</v>
      </c>
      <c r="C33" s="789">
        <v>152.53461085000004</v>
      </c>
      <c r="D33" s="789">
        <v>75.818396304199979</v>
      </c>
      <c r="E33" s="789">
        <v>1.363391100000058</v>
      </c>
      <c r="F33" s="789">
        <v>0.90188536035812361</v>
      </c>
      <c r="G33" s="789">
        <v>-76.716214545800057</v>
      </c>
      <c r="H33" s="855">
        <v>-50.294299843359148</v>
      </c>
    </row>
    <row r="34" spans="1:8" s="754" customFormat="1" ht="24.75" customHeight="1">
      <c r="A34" s="792" t="s">
        <v>756</v>
      </c>
      <c r="B34" s="789">
        <v>9.6748275060000015</v>
      </c>
      <c r="C34" s="789">
        <v>5.2666487059999998</v>
      </c>
      <c r="D34" s="789">
        <v>7.5125777420000004</v>
      </c>
      <c r="E34" s="789">
        <v>-4.4081788000000017</v>
      </c>
      <c r="F34" s="789">
        <v>-45.563383918381987</v>
      </c>
      <c r="G34" s="789">
        <v>2.2459290360000006</v>
      </c>
      <c r="H34" s="855">
        <v>42.644367630621325</v>
      </c>
    </row>
    <row r="35" spans="1:8" s="754" customFormat="1" ht="24.75" customHeight="1">
      <c r="A35" s="792" t="s">
        <v>755</v>
      </c>
      <c r="B35" s="789">
        <v>1.2028165</v>
      </c>
      <c r="C35" s="789">
        <v>3.5216500000000005E-2</v>
      </c>
      <c r="D35" s="789">
        <v>3.5216500000000005E-2</v>
      </c>
      <c r="E35" s="789">
        <v>-1.1676</v>
      </c>
      <c r="F35" s="789">
        <v>-97.072163542818046</v>
      </c>
      <c r="G35" s="789">
        <v>0</v>
      </c>
      <c r="H35" s="855">
        <v>0</v>
      </c>
    </row>
    <row r="36" spans="1:8" s="754" customFormat="1" ht="24.75" customHeight="1">
      <c r="A36" s="831" t="s">
        <v>754</v>
      </c>
      <c r="B36" s="798">
        <v>418744.53067961993</v>
      </c>
      <c r="C36" s="798">
        <v>378970.8470577785</v>
      </c>
      <c r="D36" s="798">
        <v>481229.77885410236</v>
      </c>
      <c r="E36" s="798">
        <v>-39773.683621841425</v>
      </c>
      <c r="F36" s="798">
        <v>-9.4983171618478135</v>
      </c>
      <c r="G36" s="798">
        <v>102258.93179632386</v>
      </c>
      <c r="H36" s="793">
        <v>26.983324071028953</v>
      </c>
    </row>
    <row r="37" spans="1:8" s="754" customFormat="1" ht="24.75" customHeight="1">
      <c r="A37" s="792" t="s">
        <v>753</v>
      </c>
      <c r="B37" s="789">
        <v>15676</v>
      </c>
      <c r="C37" s="789">
        <v>31387.699999999997</v>
      </c>
      <c r="D37" s="789">
        <v>56758.25</v>
      </c>
      <c r="E37" s="789">
        <v>15711.699999999997</v>
      </c>
      <c r="F37" s="789">
        <v>100.22773666751721</v>
      </c>
      <c r="G37" s="789">
        <v>25370.550000000003</v>
      </c>
      <c r="H37" s="855">
        <v>80.829592483679932</v>
      </c>
    </row>
    <row r="38" spans="1:8" s="754" customFormat="1" ht="24.75" customHeight="1">
      <c r="A38" s="792" t="s">
        <v>752</v>
      </c>
      <c r="B38" s="789">
        <v>234.17917144999998</v>
      </c>
      <c r="C38" s="789">
        <v>366.64260932000002</v>
      </c>
      <c r="D38" s="789">
        <v>0.61870000000000003</v>
      </c>
      <c r="E38" s="789">
        <v>132.46343787000004</v>
      </c>
      <c r="F38" s="789">
        <v>56.564995533038918</v>
      </c>
      <c r="G38" s="789">
        <v>-366.02390932000003</v>
      </c>
      <c r="H38" s="855">
        <v>-99.831252564684874</v>
      </c>
    </row>
    <row r="39" spans="1:8" s="754" customFormat="1" ht="24.75" customHeight="1">
      <c r="A39" s="790" t="s">
        <v>751</v>
      </c>
      <c r="B39" s="789">
        <v>58588.24600330009</v>
      </c>
      <c r="C39" s="789">
        <v>56719.652626526797</v>
      </c>
      <c r="D39" s="789">
        <v>47650.526896138465</v>
      </c>
      <c r="E39" s="789">
        <v>-1868.5933767732931</v>
      </c>
      <c r="F39" s="789">
        <v>-3.1893656223605689</v>
      </c>
      <c r="G39" s="789">
        <v>-9069.1257303883322</v>
      </c>
      <c r="H39" s="855">
        <v>-15.989388704660119</v>
      </c>
    </row>
    <row r="40" spans="1:8" s="754" customFormat="1" ht="24.75" customHeight="1">
      <c r="A40" s="845" t="s">
        <v>750</v>
      </c>
      <c r="B40" s="789">
        <v>0</v>
      </c>
      <c r="C40" s="789">
        <v>0</v>
      </c>
      <c r="D40" s="789">
        <v>0</v>
      </c>
      <c r="E40" s="789">
        <v>0</v>
      </c>
      <c r="F40" s="789"/>
      <c r="G40" s="789">
        <v>0</v>
      </c>
      <c r="H40" s="855"/>
    </row>
    <row r="41" spans="1:8" s="754" customFormat="1" ht="24.75" customHeight="1">
      <c r="A41" s="845" t="s">
        <v>749</v>
      </c>
      <c r="B41" s="789">
        <v>58588.24600330009</v>
      </c>
      <c r="C41" s="789">
        <v>56719.652626526797</v>
      </c>
      <c r="D41" s="789">
        <v>47650.526896138465</v>
      </c>
      <c r="E41" s="789">
        <v>-1868.5933767732931</v>
      </c>
      <c r="F41" s="789">
        <v>-3.1893656223605689</v>
      </c>
      <c r="G41" s="789">
        <v>-9069.1257303883322</v>
      </c>
      <c r="H41" s="855">
        <v>-15.989388704660119</v>
      </c>
    </row>
    <row r="42" spans="1:8" s="754" customFormat="1" ht="24.75" customHeight="1">
      <c r="A42" s="792" t="s">
        <v>748</v>
      </c>
      <c r="B42" s="789">
        <v>344246.10550486983</v>
      </c>
      <c r="C42" s="789">
        <v>290496.85182193172</v>
      </c>
      <c r="D42" s="789">
        <v>376820.38325796387</v>
      </c>
      <c r="E42" s="789">
        <v>-53749.253682938113</v>
      </c>
      <c r="F42" s="789">
        <v>-15.613612710043501</v>
      </c>
      <c r="G42" s="789">
        <v>86323.53143603215</v>
      </c>
      <c r="H42" s="855">
        <v>29.715823388319063</v>
      </c>
    </row>
    <row r="43" spans="1:8" s="754" customFormat="1" ht="24.75" customHeight="1">
      <c r="A43" s="790" t="s">
        <v>747</v>
      </c>
      <c r="B43" s="789">
        <v>342111.09942056722</v>
      </c>
      <c r="C43" s="789">
        <v>286801.46938038943</v>
      </c>
      <c r="D43" s="789">
        <v>374184.21874706377</v>
      </c>
      <c r="E43" s="789">
        <v>-55309.630040177784</v>
      </c>
      <c r="F43" s="789">
        <v>-16.167154510290832</v>
      </c>
      <c r="G43" s="789">
        <v>87382.749366674339</v>
      </c>
      <c r="H43" s="855">
        <v>30.468027083493489</v>
      </c>
    </row>
    <row r="44" spans="1:8" s="754" customFormat="1" ht="24.75" customHeight="1">
      <c r="A44" s="790" t="s">
        <v>746</v>
      </c>
      <c r="B44" s="789">
        <v>2135.0060843026008</v>
      </c>
      <c r="C44" s="789">
        <v>3695.3824415422982</v>
      </c>
      <c r="D44" s="789">
        <v>2636.1645109000983</v>
      </c>
      <c r="E44" s="789">
        <v>1560.3763572396974</v>
      </c>
      <c r="F44" s="789">
        <v>73.085335386732353</v>
      </c>
      <c r="G44" s="789">
        <v>-1059.2179306421999</v>
      </c>
      <c r="H44" s="855">
        <v>-28.663283094459004</v>
      </c>
    </row>
    <row r="45" spans="1:8" s="754" customFormat="1" ht="24.75" customHeight="1">
      <c r="A45" s="783" t="s">
        <v>745</v>
      </c>
      <c r="B45" s="782">
        <v>0</v>
      </c>
      <c r="C45" s="782">
        <v>0</v>
      </c>
      <c r="D45" s="782">
        <v>0</v>
      </c>
      <c r="E45" s="782">
        <v>0</v>
      </c>
      <c r="F45" s="782"/>
      <c r="G45" s="782">
        <v>0</v>
      </c>
      <c r="H45" s="854"/>
    </row>
    <row r="46" spans="1:8" s="754" customFormat="1" ht="24.75" customHeight="1">
      <c r="A46" s="844" t="s">
        <v>744</v>
      </c>
      <c r="B46" s="782">
        <v>0</v>
      </c>
      <c r="C46" s="782">
        <v>0</v>
      </c>
      <c r="D46" s="782">
        <v>0</v>
      </c>
      <c r="E46" s="782">
        <v>0</v>
      </c>
      <c r="F46" s="798"/>
      <c r="G46" s="782">
        <v>0</v>
      </c>
      <c r="H46" s="793"/>
    </row>
    <row r="47" spans="1:8" s="754" customFormat="1" ht="24.75" customHeight="1" thickBot="1">
      <c r="A47" s="843" t="s">
        <v>743</v>
      </c>
      <c r="B47" s="776">
        <v>15557.428555689512</v>
      </c>
      <c r="C47" s="776">
        <v>7783.871458671143</v>
      </c>
      <c r="D47" s="776">
        <v>14966.462232503376</v>
      </c>
      <c r="E47" s="776">
        <v>-7773.5570970183689</v>
      </c>
      <c r="F47" s="776">
        <v>-49.966850686101971</v>
      </c>
      <c r="G47" s="776">
        <v>7182.590773832233</v>
      </c>
      <c r="H47" s="853">
        <v>92.275300433319842</v>
      </c>
    </row>
    <row r="48" spans="1:8" s="754" customFormat="1" ht="21.75" customHeight="1" thickTop="1">
      <c r="A48" s="768" t="s">
        <v>742</v>
      </c>
      <c r="B48" s="842"/>
      <c r="C48" s="841"/>
      <c r="D48" s="841"/>
      <c r="E48" s="840"/>
      <c r="F48" s="840"/>
      <c r="G48" s="840"/>
      <c r="H48" s="840"/>
    </row>
  </sheetData>
  <mergeCells count="11">
    <mergeCell ref="D6:D7"/>
    <mergeCell ref="A1:H1"/>
    <mergeCell ref="A2:H2"/>
    <mergeCell ref="G4:H4"/>
    <mergeCell ref="A5:A7"/>
    <mergeCell ref="E5:H5"/>
    <mergeCell ref="E6:F6"/>
    <mergeCell ref="G6:H6"/>
    <mergeCell ref="A3:H3"/>
    <mergeCell ref="B6:B7"/>
    <mergeCell ref="C6:C7"/>
  </mergeCells>
  <pageMargins left="0.39370078740157483" right="0.39370078740157483" top="0.39370078740157483" bottom="0.39370078740157483" header="0.31496062992125984" footer="0.31496062992125984"/>
  <pageSetup scale="6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6"/>
  <sheetViews>
    <sheetView showGridLines="0" view="pageBreakPreview" zoomScale="85" zoomScaleNormal="70" zoomScaleSheetLayoutView="85" workbookViewId="0">
      <selection activeCell="B51" sqref="B51"/>
    </sheetView>
  </sheetViews>
  <sheetFormatPr defaultRowHeight="15.75"/>
  <cols>
    <col min="1" max="1" width="51.7109375" style="2799" customWidth="1"/>
    <col min="2" max="2" width="12.5703125" style="2799" bestFit="1" customWidth="1"/>
    <col min="3" max="8" width="10" style="2799" bestFit="1" customWidth="1"/>
    <col min="9" max="10" width="11" style="2799" bestFit="1" customWidth="1"/>
    <col min="11" max="11" width="10.7109375" style="2799" bestFit="1" customWidth="1"/>
    <col min="12" max="12" width="11.7109375" style="2799" customWidth="1"/>
    <col min="13" max="13" width="11.85546875" style="2799" bestFit="1" customWidth="1"/>
    <col min="14" max="14" width="12.5703125" style="2799" customWidth="1"/>
    <col min="15" max="15" width="12" style="2799" customWidth="1"/>
    <col min="16" max="253" width="9.140625" style="2799"/>
    <col min="254" max="254" width="0" style="2799" hidden="1" customWidth="1"/>
    <col min="255" max="255" width="30" style="2799" customWidth="1"/>
    <col min="256" max="256" width="0" style="2799" hidden="1" customWidth="1"/>
    <col min="257" max="257" width="12.7109375" style="2799" bestFit="1" customWidth="1"/>
    <col min="258" max="258" width="12.5703125" style="2799" bestFit="1" customWidth="1"/>
    <col min="259" max="259" width="13.28515625" style="2799" bestFit="1" customWidth="1"/>
    <col min="260" max="262" width="12.7109375" style="2799" bestFit="1" customWidth="1"/>
    <col min="263" max="263" width="13.28515625" style="2799" customWidth="1"/>
    <col min="264" max="264" width="13" style="2799" bestFit="1" customWidth="1"/>
    <col min="265" max="265" width="12.5703125" style="2799" bestFit="1" customWidth="1"/>
    <col min="266" max="266" width="12.140625" style="2799" customWidth="1"/>
    <col min="267" max="509" width="9.140625" style="2799"/>
    <col min="510" max="510" width="0" style="2799" hidden="1" customWidth="1"/>
    <col min="511" max="511" width="30" style="2799" customWidth="1"/>
    <col min="512" max="512" width="0" style="2799" hidden="1" customWidth="1"/>
    <col min="513" max="513" width="12.7109375" style="2799" bestFit="1" customWidth="1"/>
    <col min="514" max="514" width="12.5703125" style="2799" bestFit="1" customWidth="1"/>
    <col min="515" max="515" width="13.28515625" style="2799" bestFit="1" customWidth="1"/>
    <col min="516" max="518" width="12.7109375" style="2799" bestFit="1" customWidth="1"/>
    <col min="519" max="519" width="13.28515625" style="2799" customWidth="1"/>
    <col min="520" max="520" width="13" style="2799" bestFit="1" customWidth="1"/>
    <col min="521" max="521" width="12.5703125" style="2799" bestFit="1" customWidth="1"/>
    <col min="522" max="522" width="12.140625" style="2799" customWidth="1"/>
    <col min="523" max="765" width="9.140625" style="2799"/>
    <col min="766" max="766" width="0" style="2799" hidden="1" customWidth="1"/>
    <col min="767" max="767" width="30" style="2799" customWidth="1"/>
    <col min="768" max="768" width="0" style="2799" hidden="1" customWidth="1"/>
    <col min="769" max="769" width="12.7109375" style="2799" bestFit="1" customWidth="1"/>
    <col min="770" max="770" width="12.5703125" style="2799" bestFit="1" customWidth="1"/>
    <col min="771" max="771" width="13.28515625" style="2799" bestFit="1" customWidth="1"/>
    <col min="772" max="774" width="12.7109375" style="2799" bestFit="1" customWidth="1"/>
    <col min="775" max="775" width="13.28515625" style="2799" customWidth="1"/>
    <col min="776" max="776" width="13" style="2799" bestFit="1" customWidth="1"/>
    <col min="777" max="777" width="12.5703125" style="2799" bestFit="1" customWidth="1"/>
    <col min="778" max="778" width="12.140625" style="2799" customWidth="1"/>
    <col min="779" max="1021" width="9.140625" style="2799"/>
    <col min="1022" max="1022" width="0" style="2799" hidden="1" customWidth="1"/>
    <col min="1023" max="1023" width="30" style="2799" customWidth="1"/>
    <col min="1024" max="1024" width="0" style="2799" hidden="1" customWidth="1"/>
    <col min="1025" max="1025" width="12.7109375" style="2799" bestFit="1" customWidth="1"/>
    <col min="1026" max="1026" width="12.5703125" style="2799" bestFit="1" customWidth="1"/>
    <col min="1027" max="1027" width="13.28515625" style="2799" bestFit="1" customWidth="1"/>
    <col min="1028" max="1030" width="12.7109375" style="2799" bestFit="1" customWidth="1"/>
    <col min="1031" max="1031" width="13.28515625" style="2799" customWidth="1"/>
    <col min="1032" max="1032" width="13" style="2799" bestFit="1" customWidth="1"/>
    <col min="1033" max="1033" width="12.5703125" style="2799" bestFit="1" customWidth="1"/>
    <col min="1034" max="1034" width="12.140625" style="2799" customWidth="1"/>
    <col min="1035" max="1277" width="9.140625" style="2799"/>
    <col min="1278" max="1278" width="0" style="2799" hidden="1" customWidth="1"/>
    <col min="1279" max="1279" width="30" style="2799" customWidth="1"/>
    <col min="1280" max="1280" width="0" style="2799" hidden="1" customWidth="1"/>
    <col min="1281" max="1281" width="12.7109375" style="2799" bestFit="1" customWidth="1"/>
    <col min="1282" max="1282" width="12.5703125" style="2799" bestFit="1" customWidth="1"/>
    <col min="1283" max="1283" width="13.28515625" style="2799" bestFit="1" customWidth="1"/>
    <col min="1284" max="1286" width="12.7109375" style="2799" bestFit="1" customWidth="1"/>
    <col min="1287" max="1287" width="13.28515625" style="2799" customWidth="1"/>
    <col min="1288" max="1288" width="13" style="2799" bestFit="1" customWidth="1"/>
    <col min="1289" max="1289" width="12.5703125" style="2799" bestFit="1" customWidth="1"/>
    <col min="1290" max="1290" width="12.140625" style="2799" customWidth="1"/>
    <col min="1291" max="1533" width="9.140625" style="2799"/>
    <col min="1534" max="1534" width="0" style="2799" hidden="1" customWidth="1"/>
    <col min="1535" max="1535" width="30" style="2799" customWidth="1"/>
    <col min="1536" max="1536" width="0" style="2799" hidden="1" customWidth="1"/>
    <col min="1537" max="1537" width="12.7109375" style="2799" bestFit="1" customWidth="1"/>
    <col min="1538" max="1538" width="12.5703125" style="2799" bestFit="1" customWidth="1"/>
    <col min="1539" max="1539" width="13.28515625" style="2799" bestFit="1" customWidth="1"/>
    <col min="1540" max="1542" width="12.7109375" style="2799" bestFit="1" customWidth="1"/>
    <col min="1543" max="1543" width="13.28515625" style="2799" customWidth="1"/>
    <col min="1544" max="1544" width="13" style="2799" bestFit="1" customWidth="1"/>
    <col min="1545" max="1545" width="12.5703125" style="2799" bestFit="1" customWidth="1"/>
    <col min="1546" max="1546" width="12.140625" style="2799" customWidth="1"/>
    <col min="1547" max="1789" width="9.140625" style="2799"/>
    <col min="1790" max="1790" width="0" style="2799" hidden="1" customWidth="1"/>
    <col min="1791" max="1791" width="30" style="2799" customWidth="1"/>
    <col min="1792" max="1792" width="0" style="2799" hidden="1" customWidth="1"/>
    <col min="1793" max="1793" width="12.7109375" style="2799" bestFit="1" customWidth="1"/>
    <col min="1794" max="1794" width="12.5703125" style="2799" bestFit="1" customWidth="1"/>
    <col min="1795" max="1795" width="13.28515625" style="2799" bestFit="1" customWidth="1"/>
    <col min="1796" max="1798" width="12.7109375" style="2799" bestFit="1" customWidth="1"/>
    <col min="1799" max="1799" width="13.28515625" style="2799" customWidth="1"/>
    <col min="1800" max="1800" width="13" style="2799" bestFit="1" customWidth="1"/>
    <col min="1801" max="1801" width="12.5703125" style="2799" bestFit="1" customWidth="1"/>
    <col min="1802" max="1802" width="12.140625" style="2799" customWidth="1"/>
    <col min="1803" max="2045" width="9.140625" style="2799"/>
    <col min="2046" max="2046" width="0" style="2799" hidden="1" customWidth="1"/>
    <col min="2047" max="2047" width="30" style="2799" customWidth="1"/>
    <col min="2048" max="2048" width="0" style="2799" hidden="1" customWidth="1"/>
    <col min="2049" max="2049" width="12.7109375" style="2799" bestFit="1" customWidth="1"/>
    <col min="2050" max="2050" width="12.5703125" style="2799" bestFit="1" customWidth="1"/>
    <col min="2051" max="2051" width="13.28515625" style="2799" bestFit="1" customWidth="1"/>
    <col min="2052" max="2054" width="12.7109375" style="2799" bestFit="1" customWidth="1"/>
    <col min="2055" max="2055" width="13.28515625" style="2799" customWidth="1"/>
    <col min="2056" max="2056" width="13" style="2799" bestFit="1" customWidth="1"/>
    <col min="2057" max="2057" width="12.5703125" style="2799" bestFit="1" customWidth="1"/>
    <col min="2058" max="2058" width="12.140625" style="2799" customWidth="1"/>
    <col min="2059" max="2301" width="9.140625" style="2799"/>
    <col min="2302" max="2302" width="0" style="2799" hidden="1" customWidth="1"/>
    <col min="2303" max="2303" width="30" style="2799" customWidth="1"/>
    <col min="2304" max="2304" width="0" style="2799" hidden="1" customWidth="1"/>
    <col min="2305" max="2305" width="12.7109375" style="2799" bestFit="1" customWidth="1"/>
    <col min="2306" max="2306" width="12.5703125" style="2799" bestFit="1" customWidth="1"/>
    <col min="2307" max="2307" width="13.28515625" style="2799" bestFit="1" customWidth="1"/>
    <col min="2308" max="2310" width="12.7109375" style="2799" bestFit="1" customWidth="1"/>
    <col min="2311" max="2311" width="13.28515625" style="2799" customWidth="1"/>
    <col min="2312" max="2312" width="13" style="2799" bestFit="1" customWidth="1"/>
    <col min="2313" max="2313" width="12.5703125" style="2799" bestFit="1" customWidth="1"/>
    <col min="2314" max="2314" width="12.140625" style="2799" customWidth="1"/>
    <col min="2315" max="2557" width="9.140625" style="2799"/>
    <col min="2558" max="2558" width="0" style="2799" hidden="1" customWidth="1"/>
    <col min="2559" max="2559" width="30" style="2799" customWidth="1"/>
    <col min="2560" max="2560" width="0" style="2799" hidden="1" customWidth="1"/>
    <col min="2561" max="2561" width="12.7109375" style="2799" bestFit="1" customWidth="1"/>
    <col min="2562" max="2562" width="12.5703125" style="2799" bestFit="1" customWidth="1"/>
    <col min="2563" max="2563" width="13.28515625" style="2799" bestFit="1" customWidth="1"/>
    <col min="2564" max="2566" width="12.7109375" style="2799" bestFit="1" customWidth="1"/>
    <col min="2567" max="2567" width="13.28515625" style="2799" customWidth="1"/>
    <col min="2568" max="2568" width="13" style="2799" bestFit="1" customWidth="1"/>
    <col min="2569" max="2569" width="12.5703125" style="2799" bestFit="1" customWidth="1"/>
    <col min="2570" max="2570" width="12.140625" style="2799" customWidth="1"/>
    <col min="2571" max="2813" width="9.140625" style="2799"/>
    <col min="2814" max="2814" width="0" style="2799" hidden="1" customWidth="1"/>
    <col min="2815" max="2815" width="30" style="2799" customWidth="1"/>
    <col min="2816" max="2816" width="0" style="2799" hidden="1" customWidth="1"/>
    <col min="2817" max="2817" width="12.7109375" style="2799" bestFit="1" customWidth="1"/>
    <col min="2818" max="2818" width="12.5703125" style="2799" bestFit="1" customWidth="1"/>
    <col min="2819" max="2819" width="13.28515625" style="2799" bestFit="1" customWidth="1"/>
    <col min="2820" max="2822" width="12.7109375" style="2799" bestFit="1" customWidth="1"/>
    <col min="2823" max="2823" width="13.28515625" style="2799" customWidth="1"/>
    <col min="2824" max="2824" width="13" style="2799" bestFit="1" customWidth="1"/>
    <col min="2825" max="2825" width="12.5703125" style="2799" bestFit="1" customWidth="1"/>
    <col min="2826" max="2826" width="12.140625" style="2799" customWidth="1"/>
    <col min="2827" max="3069" width="9.140625" style="2799"/>
    <col min="3070" max="3070" width="0" style="2799" hidden="1" customWidth="1"/>
    <col min="3071" max="3071" width="30" style="2799" customWidth="1"/>
    <col min="3072" max="3072" width="0" style="2799" hidden="1" customWidth="1"/>
    <col min="3073" max="3073" width="12.7109375" style="2799" bestFit="1" customWidth="1"/>
    <col min="3074" max="3074" width="12.5703125" style="2799" bestFit="1" customWidth="1"/>
    <col min="3075" max="3075" width="13.28515625" style="2799" bestFit="1" customWidth="1"/>
    <col min="3076" max="3078" width="12.7109375" style="2799" bestFit="1" customWidth="1"/>
    <col min="3079" max="3079" width="13.28515625" style="2799" customWidth="1"/>
    <col min="3080" max="3080" width="13" style="2799" bestFit="1" customWidth="1"/>
    <col min="3081" max="3081" width="12.5703125" style="2799" bestFit="1" customWidth="1"/>
    <col min="3082" max="3082" width="12.140625" style="2799" customWidth="1"/>
    <col min="3083" max="3325" width="9.140625" style="2799"/>
    <col min="3326" max="3326" width="0" style="2799" hidden="1" customWidth="1"/>
    <col min="3327" max="3327" width="30" style="2799" customWidth="1"/>
    <col min="3328" max="3328" width="0" style="2799" hidden="1" customWidth="1"/>
    <col min="3329" max="3329" width="12.7109375" style="2799" bestFit="1" customWidth="1"/>
    <col min="3330" max="3330" width="12.5703125" style="2799" bestFit="1" customWidth="1"/>
    <col min="3331" max="3331" width="13.28515625" style="2799" bestFit="1" customWidth="1"/>
    <col min="3332" max="3334" width="12.7109375" style="2799" bestFit="1" customWidth="1"/>
    <col min="3335" max="3335" width="13.28515625" style="2799" customWidth="1"/>
    <col min="3336" max="3336" width="13" style="2799" bestFit="1" customWidth="1"/>
    <col min="3337" max="3337" width="12.5703125" style="2799" bestFit="1" customWidth="1"/>
    <col min="3338" max="3338" width="12.140625" style="2799" customWidth="1"/>
    <col min="3339" max="3581" width="9.140625" style="2799"/>
    <col min="3582" max="3582" width="0" style="2799" hidden="1" customWidth="1"/>
    <col min="3583" max="3583" width="30" style="2799" customWidth="1"/>
    <col min="3584" max="3584" width="0" style="2799" hidden="1" customWidth="1"/>
    <col min="3585" max="3585" width="12.7109375" style="2799" bestFit="1" customWidth="1"/>
    <col min="3586" max="3586" width="12.5703125" style="2799" bestFit="1" customWidth="1"/>
    <col min="3587" max="3587" width="13.28515625" style="2799" bestFit="1" customWidth="1"/>
    <col min="3588" max="3590" width="12.7109375" style="2799" bestFit="1" customWidth="1"/>
    <col min="3591" max="3591" width="13.28515625" style="2799" customWidth="1"/>
    <col min="3592" max="3592" width="13" style="2799" bestFit="1" customWidth="1"/>
    <col min="3593" max="3593" width="12.5703125" style="2799" bestFit="1" customWidth="1"/>
    <col min="3594" max="3594" width="12.140625" style="2799" customWidth="1"/>
    <col min="3595" max="3837" width="9.140625" style="2799"/>
    <col min="3838" max="3838" width="0" style="2799" hidden="1" customWidth="1"/>
    <col min="3839" max="3839" width="30" style="2799" customWidth="1"/>
    <col min="3840" max="3840" width="0" style="2799" hidden="1" customWidth="1"/>
    <col min="3841" max="3841" width="12.7109375" style="2799" bestFit="1" customWidth="1"/>
    <col min="3842" max="3842" width="12.5703125" style="2799" bestFit="1" customWidth="1"/>
    <col min="3843" max="3843" width="13.28515625" style="2799" bestFit="1" customWidth="1"/>
    <col min="3844" max="3846" width="12.7109375" style="2799" bestFit="1" customWidth="1"/>
    <col min="3847" max="3847" width="13.28515625" style="2799" customWidth="1"/>
    <col min="3848" max="3848" width="13" style="2799" bestFit="1" customWidth="1"/>
    <col min="3849" max="3849" width="12.5703125" style="2799" bestFit="1" customWidth="1"/>
    <col min="3850" max="3850" width="12.140625" style="2799" customWidth="1"/>
    <col min="3851" max="4093" width="9.140625" style="2799"/>
    <col min="4094" max="4094" width="0" style="2799" hidden="1" customWidth="1"/>
    <col min="4095" max="4095" width="30" style="2799" customWidth="1"/>
    <col min="4096" max="4096" width="0" style="2799" hidden="1" customWidth="1"/>
    <col min="4097" max="4097" width="12.7109375" style="2799" bestFit="1" customWidth="1"/>
    <col min="4098" max="4098" width="12.5703125" style="2799" bestFit="1" customWidth="1"/>
    <col min="4099" max="4099" width="13.28515625" style="2799" bestFit="1" customWidth="1"/>
    <col min="4100" max="4102" width="12.7109375" style="2799" bestFit="1" customWidth="1"/>
    <col min="4103" max="4103" width="13.28515625" style="2799" customWidth="1"/>
    <col min="4104" max="4104" width="13" style="2799" bestFit="1" customWidth="1"/>
    <col min="4105" max="4105" width="12.5703125" style="2799" bestFit="1" customWidth="1"/>
    <col min="4106" max="4106" width="12.140625" style="2799" customWidth="1"/>
    <col min="4107" max="4349" width="9.140625" style="2799"/>
    <col min="4350" max="4350" width="0" style="2799" hidden="1" customWidth="1"/>
    <col min="4351" max="4351" width="30" style="2799" customWidth="1"/>
    <col min="4352" max="4352" width="0" style="2799" hidden="1" customWidth="1"/>
    <col min="4353" max="4353" width="12.7109375" style="2799" bestFit="1" customWidth="1"/>
    <col min="4354" max="4354" width="12.5703125" style="2799" bestFit="1" customWidth="1"/>
    <col min="4355" max="4355" width="13.28515625" style="2799" bestFit="1" customWidth="1"/>
    <col min="4356" max="4358" width="12.7109375" style="2799" bestFit="1" customWidth="1"/>
    <col min="4359" max="4359" width="13.28515625" style="2799" customWidth="1"/>
    <col min="4360" max="4360" width="13" style="2799" bestFit="1" customWidth="1"/>
    <col min="4361" max="4361" width="12.5703125" style="2799" bestFit="1" customWidth="1"/>
    <col min="4362" max="4362" width="12.140625" style="2799" customWidth="1"/>
    <col min="4363" max="4605" width="9.140625" style="2799"/>
    <col min="4606" max="4606" width="0" style="2799" hidden="1" customWidth="1"/>
    <col min="4607" max="4607" width="30" style="2799" customWidth="1"/>
    <col min="4608" max="4608" width="0" style="2799" hidden="1" customWidth="1"/>
    <col min="4609" max="4609" width="12.7109375" style="2799" bestFit="1" customWidth="1"/>
    <col min="4610" max="4610" width="12.5703125" style="2799" bestFit="1" customWidth="1"/>
    <col min="4611" max="4611" width="13.28515625" style="2799" bestFit="1" customWidth="1"/>
    <col min="4612" max="4614" width="12.7109375" style="2799" bestFit="1" customWidth="1"/>
    <col min="4615" max="4615" width="13.28515625" style="2799" customWidth="1"/>
    <col min="4616" max="4616" width="13" style="2799" bestFit="1" customWidth="1"/>
    <col min="4617" max="4617" width="12.5703125" style="2799" bestFit="1" customWidth="1"/>
    <col min="4618" max="4618" width="12.140625" style="2799" customWidth="1"/>
    <col min="4619" max="4861" width="9.140625" style="2799"/>
    <col min="4862" max="4862" width="0" style="2799" hidden="1" customWidth="1"/>
    <col min="4863" max="4863" width="30" style="2799" customWidth="1"/>
    <col min="4864" max="4864" width="0" style="2799" hidden="1" customWidth="1"/>
    <col min="4865" max="4865" width="12.7109375" style="2799" bestFit="1" customWidth="1"/>
    <col min="4866" max="4866" width="12.5703125" style="2799" bestFit="1" customWidth="1"/>
    <col min="4867" max="4867" width="13.28515625" style="2799" bestFit="1" customWidth="1"/>
    <col min="4868" max="4870" width="12.7109375" style="2799" bestFit="1" customWidth="1"/>
    <col min="4871" max="4871" width="13.28515625" style="2799" customWidth="1"/>
    <col min="4872" max="4872" width="13" style="2799" bestFit="1" customWidth="1"/>
    <col min="4873" max="4873" width="12.5703125" style="2799" bestFit="1" customWidth="1"/>
    <col min="4874" max="4874" width="12.140625" style="2799" customWidth="1"/>
    <col min="4875" max="5117" width="9.140625" style="2799"/>
    <col min="5118" max="5118" width="0" style="2799" hidden="1" customWidth="1"/>
    <col min="5119" max="5119" width="30" style="2799" customWidth="1"/>
    <col min="5120" max="5120" width="0" style="2799" hidden="1" customWidth="1"/>
    <col min="5121" max="5121" width="12.7109375" style="2799" bestFit="1" customWidth="1"/>
    <col min="5122" max="5122" width="12.5703125" style="2799" bestFit="1" customWidth="1"/>
    <col min="5123" max="5123" width="13.28515625" style="2799" bestFit="1" customWidth="1"/>
    <col min="5124" max="5126" width="12.7109375" style="2799" bestFit="1" customWidth="1"/>
    <col min="5127" max="5127" width="13.28515625" style="2799" customWidth="1"/>
    <col min="5128" max="5128" width="13" style="2799" bestFit="1" customWidth="1"/>
    <col min="5129" max="5129" width="12.5703125" style="2799" bestFit="1" customWidth="1"/>
    <col min="5130" max="5130" width="12.140625" style="2799" customWidth="1"/>
    <col min="5131" max="5373" width="9.140625" style="2799"/>
    <col min="5374" max="5374" width="0" style="2799" hidden="1" customWidth="1"/>
    <col min="5375" max="5375" width="30" style="2799" customWidth="1"/>
    <col min="5376" max="5376" width="0" style="2799" hidden="1" customWidth="1"/>
    <col min="5377" max="5377" width="12.7109375" style="2799" bestFit="1" customWidth="1"/>
    <col min="5378" max="5378" width="12.5703125" style="2799" bestFit="1" customWidth="1"/>
    <col min="5379" max="5379" width="13.28515625" style="2799" bestFit="1" customWidth="1"/>
    <col min="5380" max="5382" width="12.7109375" style="2799" bestFit="1" customWidth="1"/>
    <col min="5383" max="5383" width="13.28515625" style="2799" customWidth="1"/>
    <col min="5384" max="5384" width="13" style="2799" bestFit="1" customWidth="1"/>
    <col min="5385" max="5385" width="12.5703125" style="2799" bestFit="1" customWidth="1"/>
    <col min="5386" max="5386" width="12.140625" style="2799" customWidth="1"/>
    <col min="5387" max="5629" width="9.140625" style="2799"/>
    <col min="5630" max="5630" width="0" style="2799" hidden="1" customWidth="1"/>
    <col min="5631" max="5631" width="30" style="2799" customWidth="1"/>
    <col min="5632" max="5632" width="0" style="2799" hidden="1" customWidth="1"/>
    <col min="5633" max="5633" width="12.7109375" style="2799" bestFit="1" customWidth="1"/>
    <col min="5634" max="5634" width="12.5703125" style="2799" bestFit="1" customWidth="1"/>
    <col min="5635" max="5635" width="13.28515625" style="2799" bestFit="1" customWidth="1"/>
    <col min="5636" max="5638" width="12.7109375" style="2799" bestFit="1" customWidth="1"/>
    <col min="5639" max="5639" width="13.28515625" style="2799" customWidth="1"/>
    <col min="5640" max="5640" width="13" style="2799" bestFit="1" customWidth="1"/>
    <col min="5641" max="5641" width="12.5703125" style="2799" bestFit="1" customWidth="1"/>
    <col min="5642" max="5642" width="12.140625" style="2799" customWidth="1"/>
    <col min="5643" max="5885" width="9.140625" style="2799"/>
    <col min="5886" max="5886" width="0" style="2799" hidden="1" customWidth="1"/>
    <col min="5887" max="5887" width="30" style="2799" customWidth="1"/>
    <col min="5888" max="5888" width="0" style="2799" hidden="1" customWidth="1"/>
    <col min="5889" max="5889" width="12.7109375" style="2799" bestFit="1" customWidth="1"/>
    <col min="5890" max="5890" width="12.5703125" style="2799" bestFit="1" customWidth="1"/>
    <col min="5891" max="5891" width="13.28515625" style="2799" bestFit="1" customWidth="1"/>
    <col min="5892" max="5894" width="12.7109375" style="2799" bestFit="1" customWidth="1"/>
    <col min="5895" max="5895" width="13.28515625" style="2799" customWidth="1"/>
    <col min="5896" max="5896" width="13" style="2799" bestFit="1" customWidth="1"/>
    <col min="5897" max="5897" width="12.5703125" style="2799" bestFit="1" customWidth="1"/>
    <col min="5898" max="5898" width="12.140625" style="2799" customWidth="1"/>
    <col min="5899" max="6141" width="9.140625" style="2799"/>
    <col min="6142" max="6142" width="0" style="2799" hidden="1" customWidth="1"/>
    <col min="6143" max="6143" width="30" style="2799" customWidth="1"/>
    <col min="6144" max="6144" width="0" style="2799" hidden="1" customWidth="1"/>
    <col min="6145" max="6145" width="12.7109375" style="2799" bestFit="1" customWidth="1"/>
    <col min="6146" max="6146" width="12.5703125" style="2799" bestFit="1" customWidth="1"/>
    <col min="6147" max="6147" width="13.28515625" style="2799" bestFit="1" customWidth="1"/>
    <col min="6148" max="6150" width="12.7109375" style="2799" bestFit="1" customWidth="1"/>
    <col min="6151" max="6151" width="13.28515625" style="2799" customWidth="1"/>
    <col min="6152" max="6152" width="13" style="2799" bestFit="1" customWidth="1"/>
    <col min="6153" max="6153" width="12.5703125" style="2799" bestFit="1" customWidth="1"/>
    <col min="6154" max="6154" width="12.140625" style="2799" customWidth="1"/>
    <col min="6155" max="6397" width="9.140625" style="2799"/>
    <col min="6398" max="6398" width="0" style="2799" hidden="1" customWidth="1"/>
    <col min="6399" max="6399" width="30" style="2799" customWidth="1"/>
    <col min="6400" max="6400" width="0" style="2799" hidden="1" customWidth="1"/>
    <col min="6401" max="6401" width="12.7109375" style="2799" bestFit="1" customWidth="1"/>
    <col min="6402" max="6402" width="12.5703125" style="2799" bestFit="1" customWidth="1"/>
    <col min="6403" max="6403" width="13.28515625" style="2799" bestFit="1" customWidth="1"/>
    <col min="6404" max="6406" width="12.7109375" style="2799" bestFit="1" customWidth="1"/>
    <col min="6407" max="6407" width="13.28515625" style="2799" customWidth="1"/>
    <col min="6408" max="6408" width="13" style="2799" bestFit="1" customWidth="1"/>
    <col min="6409" max="6409" width="12.5703125" style="2799" bestFit="1" customWidth="1"/>
    <col min="6410" max="6410" width="12.140625" style="2799" customWidth="1"/>
    <col min="6411" max="6653" width="9.140625" style="2799"/>
    <col min="6654" max="6654" width="0" style="2799" hidden="1" customWidth="1"/>
    <col min="6655" max="6655" width="30" style="2799" customWidth="1"/>
    <col min="6656" max="6656" width="0" style="2799" hidden="1" customWidth="1"/>
    <col min="6657" max="6657" width="12.7109375" style="2799" bestFit="1" customWidth="1"/>
    <col min="6658" max="6658" width="12.5703125" style="2799" bestFit="1" customWidth="1"/>
    <col min="6659" max="6659" width="13.28515625" style="2799" bestFit="1" customWidth="1"/>
    <col min="6660" max="6662" width="12.7109375" style="2799" bestFit="1" customWidth="1"/>
    <col min="6663" max="6663" width="13.28515625" style="2799" customWidth="1"/>
    <col min="6664" max="6664" width="13" style="2799" bestFit="1" customWidth="1"/>
    <col min="6665" max="6665" width="12.5703125" style="2799" bestFit="1" customWidth="1"/>
    <col min="6666" max="6666" width="12.140625" style="2799" customWidth="1"/>
    <col min="6667" max="6909" width="9.140625" style="2799"/>
    <col min="6910" max="6910" width="0" style="2799" hidden="1" customWidth="1"/>
    <col min="6911" max="6911" width="30" style="2799" customWidth="1"/>
    <col min="6912" max="6912" width="0" style="2799" hidden="1" customWidth="1"/>
    <col min="6913" max="6913" width="12.7109375" style="2799" bestFit="1" customWidth="1"/>
    <col min="6914" max="6914" width="12.5703125" style="2799" bestFit="1" customWidth="1"/>
    <col min="6915" max="6915" width="13.28515625" style="2799" bestFit="1" customWidth="1"/>
    <col min="6916" max="6918" width="12.7109375" style="2799" bestFit="1" customWidth="1"/>
    <col min="6919" max="6919" width="13.28515625" style="2799" customWidth="1"/>
    <col min="6920" max="6920" width="13" style="2799" bestFit="1" customWidth="1"/>
    <col min="6921" max="6921" width="12.5703125" style="2799" bestFit="1" customWidth="1"/>
    <col min="6922" max="6922" width="12.140625" style="2799" customWidth="1"/>
    <col min="6923" max="7165" width="9.140625" style="2799"/>
    <col min="7166" max="7166" width="0" style="2799" hidden="1" customWidth="1"/>
    <col min="7167" max="7167" width="30" style="2799" customWidth="1"/>
    <col min="7168" max="7168" width="0" style="2799" hidden="1" customWidth="1"/>
    <col min="7169" max="7169" width="12.7109375" style="2799" bestFit="1" customWidth="1"/>
    <col min="7170" max="7170" width="12.5703125" style="2799" bestFit="1" customWidth="1"/>
    <col min="7171" max="7171" width="13.28515625" style="2799" bestFit="1" customWidth="1"/>
    <col min="7172" max="7174" width="12.7109375" style="2799" bestFit="1" customWidth="1"/>
    <col min="7175" max="7175" width="13.28515625" style="2799" customWidth="1"/>
    <col min="7176" max="7176" width="13" style="2799" bestFit="1" customWidth="1"/>
    <col min="7177" max="7177" width="12.5703125" style="2799" bestFit="1" customWidth="1"/>
    <col min="7178" max="7178" width="12.140625" style="2799" customWidth="1"/>
    <col min="7179" max="7421" width="9.140625" style="2799"/>
    <col min="7422" max="7422" width="0" style="2799" hidden="1" customWidth="1"/>
    <col min="7423" max="7423" width="30" style="2799" customWidth="1"/>
    <col min="7424" max="7424" width="0" style="2799" hidden="1" customWidth="1"/>
    <col min="7425" max="7425" width="12.7109375" style="2799" bestFit="1" customWidth="1"/>
    <col min="7426" max="7426" width="12.5703125" style="2799" bestFit="1" customWidth="1"/>
    <col min="7427" max="7427" width="13.28515625" style="2799" bestFit="1" customWidth="1"/>
    <col min="7428" max="7430" width="12.7109375" style="2799" bestFit="1" customWidth="1"/>
    <col min="7431" max="7431" width="13.28515625" style="2799" customWidth="1"/>
    <col min="7432" max="7432" width="13" style="2799" bestFit="1" customWidth="1"/>
    <col min="7433" max="7433" width="12.5703125" style="2799" bestFit="1" customWidth="1"/>
    <col min="7434" max="7434" width="12.140625" style="2799" customWidth="1"/>
    <col min="7435" max="7677" width="9.140625" style="2799"/>
    <col min="7678" max="7678" width="0" style="2799" hidden="1" customWidth="1"/>
    <col min="7679" max="7679" width="30" style="2799" customWidth="1"/>
    <col min="7680" max="7680" width="0" style="2799" hidden="1" customWidth="1"/>
    <col min="7681" max="7681" width="12.7109375" style="2799" bestFit="1" customWidth="1"/>
    <col min="7682" max="7682" width="12.5703125" style="2799" bestFit="1" customWidth="1"/>
    <col min="7683" max="7683" width="13.28515625" style="2799" bestFit="1" customWidth="1"/>
    <col min="7684" max="7686" width="12.7109375" style="2799" bestFit="1" customWidth="1"/>
    <col min="7687" max="7687" width="13.28515625" style="2799" customWidth="1"/>
    <col min="7688" max="7688" width="13" style="2799" bestFit="1" customWidth="1"/>
    <col min="7689" max="7689" width="12.5703125" style="2799" bestFit="1" customWidth="1"/>
    <col min="7690" max="7690" width="12.140625" style="2799" customWidth="1"/>
    <col min="7691" max="7933" width="9.140625" style="2799"/>
    <col min="7934" max="7934" width="0" style="2799" hidden="1" customWidth="1"/>
    <col min="7935" max="7935" width="30" style="2799" customWidth="1"/>
    <col min="7936" max="7936" width="0" style="2799" hidden="1" customWidth="1"/>
    <col min="7937" max="7937" width="12.7109375" style="2799" bestFit="1" customWidth="1"/>
    <col min="7938" max="7938" width="12.5703125" style="2799" bestFit="1" customWidth="1"/>
    <col min="7939" max="7939" width="13.28515625" style="2799" bestFit="1" customWidth="1"/>
    <col min="7940" max="7942" width="12.7109375" style="2799" bestFit="1" customWidth="1"/>
    <col min="7943" max="7943" width="13.28515625" style="2799" customWidth="1"/>
    <col min="7944" max="7944" width="13" style="2799" bestFit="1" customWidth="1"/>
    <col min="7945" max="7945" width="12.5703125" style="2799" bestFit="1" customWidth="1"/>
    <col min="7946" max="7946" width="12.140625" style="2799" customWidth="1"/>
    <col min="7947" max="8189" width="9.140625" style="2799"/>
    <col min="8190" max="8190" width="0" style="2799" hidden="1" customWidth="1"/>
    <col min="8191" max="8191" width="30" style="2799" customWidth="1"/>
    <col min="8192" max="8192" width="0" style="2799" hidden="1" customWidth="1"/>
    <col min="8193" max="8193" width="12.7109375" style="2799" bestFit="1" customWidth="1"/>
    <col min="8194" max="8194" width="12.5703125" style="2799" bestFit="1" customWidth="1"/>
    <col min="8195" max="8195" width="13.28515625" style="2799" bestFit="1" customWidth="1"/>
    <col min="8196" max="8198" width="12.7109375" style="2799" bestFit="1" customWidth="1"/>
    <col min="8199" max="8199" width="13.28515625" style="2799" customWidth="1"/>
    <col min="8200" max="8200" width="13" style="2799" bestFit="1" customWidth="1"/>
    <col min="8201" max="8201" width="12.5703125" style="2799" bestFit="1" customWidth="1"/>
    <col min="8202" max="8202" width="12.140625" style="2799" customWidth="1"/>
    <col min="8203" max="8445" width="9.140625" style="2799"/>
    <col min="8446" max="8446" width="0" style="2799" hidden="1" customWidth="1"/>
    <col min="8447" max="8447" width="30" style="2799" customWidth="1"/>
    <col min="8448" max="8448" width="0" style="2799" hidden="1" customWidth="1"/>
    <col min="8449" max="8449" width="12.7109375" style="2799" bestFit="1" customWidth="1"/>
    <col min="8450" max="8450" width="12.5703125" style="2799" bestFit="1" customWidth="1"/>
    <col min="8451" max="8451" width="13.28515625" style="2799" bestFit="1" customWidth="1"/>
    <col min="8452" max="8454" width="12.7109375" style="2799" bestFit="1" customWidth="1"/>
    <col min="8455" max="8455" width="13.28515625" style="2799" customWidth="1"/>
    <col min="8456" max="8456" width="13" style="2799" bestFit="1" customWidth="1"/>
    <col min="8457" max="8457" width="12.5703125" style="2799" bestFit="1" customWidth="1"/>
    <col min="8458" max="8458" width="12.140625" style="2799" customWidth="1"/>
    <col min="8459" max="8701" width="9.140625" style="2799"/>
    <col min="8702" max="8702" width="0" style="2799" hidden="1" customWidth="1"/>
    <col min="8703" max="8703" width="30" style="2799" customWidth="1"/>
    <col min="8704" max="8704" width="0" style="2799" hidden="1" customWidth="1"/>
    <col min="8705" max="8705" width="12.7109375" style="2799" bestFit="1" customWidth="1"/>
    <col min="8706" max="8706" width="12.5703125" style="2799" bestFit="1" customWidth="1"/>
    <col min="8707" max="8707" width="13.28515625" style="2799" bestFit="1" customWidth="1"/>
    <col min="8708" max="8710" width="12.7109375" style="2799" bestFit="1" customWidth="1"/>
    <col min="8711" max="8711" width="13.28515625" style="2799" customWidth="1"/>
    <col min="8712" max="8712" width="13" style="2799" bestFit="1" customWidth="1"/>
    <col min="8713" max="8713" width="12.5703125" style="2799" bestFit="1" customWidth="1"/>
    <col min="8714" max="8714" width="12.140625" style="2799" customWidth="1"/>
    <col min="8715" max="8957" width="9.140625" style="2799"/>
    <col min="8958" max="8958" width="0" style="2799" hidden="1" customWidth="1"/>
    <col min="8959" max="8959" width="30" style="2799" customWidth="1"/>
    <col min="8960" max="8960" width="0" style="2799" hidden="1" customWidth="1"/>
    <col min="8961" max="8961" width="12.7109375" style="2799" bestFit="1" customWidth="1"/>
    <col min="8962" max="8962" width="12.5703125" style="2799" bestFit="1" customWidth="1"/>
    <col min="8963" max="8963" width="13.28515625" style="2799" bestFit="1" customWidth="1"/>
    <col min="8964" max="8966" width="12.7109375" style="2799" bestFit="1" customWidth="1"/>
    <col min="8967" max="8967" width="13.28515625" style="2799" customWidth="1"/>
    <col min="8968" max="8968" width="13" style="2799" bestFit="1" customWidth="1"/>
    <col min="8969" max="8969" width="12.5703125" style="2799" bestFit="1" customWidth="1"/>
    <col min="8970" max="8970" width="12.140625" style="2799" customWidth="1"/>
    <col min="8971" max="9213" width="9.140625" style="2799"/>
    <col min="9214" max="9214" width="0" style="2799" hidden="1" customWidth="1"/>
    <col min="9215" max="9215" width="30" style="2799" customWidth="1"/>
    <col min="9216" max="9216" width="0" style="2799" hidden="1" customWidth="1"/>
    <col min="9217" max="9217" width="12.7109375" style="2799" bestFit="1" customWidth="1"/>
    <col min="9218" max="9218" width="12.5703125" style="2799" bestFit="1" customWidth="1"/>
    <col min="9219" max="9219" width="13.28515625" style="2799" bestFit="1" customWidth="1"/>
    <col min="9220" max="9222" width="12.7109375" style="2799" bestFit="1" customWidth="1"/>
    <col min="9223" max="9223" width="13.28515625" style="2799" customWidth="1"/>
    <col min="9224" max="9224" width="13" style="2799" bestFit="1" customWidth="1"/>
    <col min="9225" max="9225" width="12.5703125" style="2799" bestFit="1" customWidth="1"/>
    <col min="9226" max="9226" width="12.140625" style="2799" customWidth="1"/>
    <col min="9227" max="9469" width="9.140625" style="2799"/>
    <col min="9470" max="9470" width="0" style="2799" hidden="1" customWidth="1"/>
    <col min="9471" max="9471" width="30" style="2799" customWidth="1"/>
    <col min="9472" max="9472" width="0" style="2799" hidden="1" customWidth="1"/>
    <col min="9473" max="9473" width="12.7109375" style="2799" bestFit="1" customWidth="1"/>
    <col min="9474" max="9474" width="12.5703125" style="2799" bestFit="1" customWidth="1"/>
    <col min="9475" max="9475" width="13.28515625" style="2799" bestFit="1" customWidth="1"/>
    <col min="9476" max="9478" width="12.7109375" style="2799" bestFit="1" customWidth="1"/>
    <col min="9479" max="9479" width="13.28515625" style="2799" customWidth="1"/>
    <col min="9480" max="9480" width="13" style="2799" bestFit="1" customWidth="1"/>
    <col min="9481" max="9481" width="12.5703125" style="2799" bestFit="1" customWidth="1"/>
    <col min="9482" max="9482" width="12.140625" style="2799" customWidth="1"/>
    <col min="9483" max="9725" width="9.140625" style="2799"/>
    <col min="9726" max="9726" width="0" style="2799" hidden="1" customWidth="1"/>
    <col min="9727" max="9727" width="30" style="2799" customWidth="1"/>
    <col min="9728" max="9728" width="0" style="2799" hidden="1" customWidth="1"/>
    <col min="9729" max="9729" width="12.7109375" style="2799" bestFit="1" customWidth="1"/>
    <col min="9730" max="9730" width="12.5703125" style="2799" bestFit="1" customWidth="1"/>
    <col min="9731" max="9731" width="13.28515625" style="2799" bestFit="1" customWidth="1"/>
    <col min="9732" max="9734" width="12.7109375" style="2799" bestFit="1" customWidth="1"/>
    <col min="9735" max="9735" width="13.28515625" style="2799" customWidth="1"/>
    <col min="9736" max="9736" width="13" style="2799" bestFit="1" customWidth="1"/>
    <col min="9737" max="9737" width="12.5703125" style="2799" bestFit="1" customWidth="1"/>
    <col min="9738" max="9738" width="12.140625" style="2799" customWidth="1"/>
    <col min="9739" max="9981" width="9.140625" style="2799"/>
    <col min="9982" max="9982" width="0" style="2799" hidden="1" customWidth="1"/>
    <col min="9983" max="9983" width="30" style="2799" customWidth="1"/>
    <col min="9984" max="9984" width="0" style="2799" hidden="1" customWidth="1"/>
    <col min="9985" max="9985" width="12.7109375" style="2799" bestFit="1" customWidth="1"/>
    <col min="9986" max="9986" width="12.5703125" style="2799" bestFit="1" customWidth="1"/>
    <col min="9987" max="9987" width="13.28515625" style="2799" bestFit="1" customWidth="1"/>
    <col min="9988" max="9990" width="12.7109375" style="2799" bestFit="1" customWidth="1"/>
    <col min="9991" max="9991" width="13.28515625" style="2799" customWidth="1"/>
    <col min="9992" max="9992" width="13" style="2799" bestFit="1" customWidth="1"/>
    <col min="9993" max="9993" width="12.5703125" style="2799" bestFit="1" customWidth="1"/>
    <col min="9994" max="9994" width="12.140625" style="2799" customWidth="1"/>
    <col min="9995" max="10237" width="9.140625" style="2799"/>
    <col min="10238" max="10238" width="0" style="2799" hidden="1" customWidth="1"/>
    <col min="10239" max="10239" width="30" style="2799" customWidth="1"/>
    <col min="10240" max="10240" width="0" style="2799" hidden="1" customWidth="1"/>
    <col min="10241" max="10241" width="12.7109375" style="2799" bestFit="1" customWidth="1"/>
    <col min="10242" max="10242" width="12.5703125" style="2799" bestFit="1" customWidth="1"/>
    <col min="10243" max="10243" width="13.28515625" style="2799" bestFit="1" customWidth="1"/>
    <col min="10244" max="10246" width="12.7109375" style="2799" bestFit="1" customWidth="1"/>
    <col min="10247" max="10247" width="13.28515625" style="2799" customWidth="1"/>
    <col min="10248" max="10248" width="13" style="2799" bestFit="1" customWidth="1"/>
    <col min="10249" max="10249" width="12.5703125" style="2799" bestFit="1" customWidth="1"/>
    <col min="10250" max="10250" width="12.140625" style="2799" customWidth="1"/>
    <col min="10251" max="10493" width="9.140625" style="2799"/>
    <col min="10494" max="10494" width="0" style="2799" hidden="1" customWidth="1"/>
    <col min="10495" max="10495" width="30" style="2799" customWidth="1"/>
    <col min="10496" max="10496" width="0" style="2799" hidden="1" customWidth="1"/>
    <col min="10497" max="10497" width="12.7109375" style="2799" bestFit="1" customWidth="1"/>
    <col min="10498" max="10498" width="12.5703125" style="2799" bestFit="1" customWidth="1"/>
    <col min="10499" max="10499" width="13.28515625" style="2799" bestFit="1" customWidth="1"/>
    <col min="10500" max="10502" width="12.7109375" style="2799" bestFit="1" customWidth="1"/>
    <col min="10503" max="10503" width="13.28515625" style="2799" customWidth="1"/>
    <col min="10504" max="10504" width="13" style="2799" bestFit="1" customWidth="1"/>
    <col min="10505" max="10505" width="12.5703125" style="2799" bestFit="1" customWidth="1"/>
    <col min="10506" max="10506" width="12.140625" style="2799" customWidth="1"/>
    <col min="10507" max="10749" width="9.140625" style="2799"/>
    <col min="10750" max="10750" width="0" style="2799" hidden="1" customWidth="1"/>
    <col min="10751" max="10751" width="30" style="2799" customWidth="1"/>
    <col min="10752" max="10752" width="0" style="2799" hidden="1" customWidth="1"/>
    <col min="10753" max="10753" width="12.7109375" style="2799" bestFit="1" customWidth="1"/>
    <col min="10754" max="10754" width="12.5703125" style="2799" bestFit="1" customWidth="1"/>
    <col min="10755" max="10755" width="13.28515625" style="2799" bestFit="1" customWidth="1"/>
    <col min="10756" max="10758" width="12.7109375" style="2799" bestFit="1" customWidth="1"/>
    <col min="10759" max="10759" width="13.28515625" style="2799" customWidth="1"/>
    <col min="10760" max="10760" width="13" style="2799" bestFit="1" customWidth="1"/>
    <col min="10761" max="10761" width="12.5703125" style="2799" bestFit="1" customWidth="1"/>
    <col min="10762" max="10762" width="12.140625" style="2799" customWidth="1"/>
    <col min="10763" max="11005" width="9.140625" style="2799"/>
    <col min="11006" max="11006" width="0" style="2799" hidden="1" customWidth="1"/>
    <col min="11007" max="11007" width="30" style="2799" customWidth="1"/>
    <col min="11008" max="11008" width="0" style="2799" hidden="1" customWidth="1"/>
    <col min="11009" max="11009" width="12.7109375" style="2799" bestFit="1" customWidth="1"/>
    <col min="11010" max="11010" width="12.5703125" style="2799" bestFit="1" customWidth="1"/>
    <col min="11011" max="11011" width="13.28515625" style="2799" bestFit="1" customWidth="1"/>
    <col min="11012" max="11014" width="12.7109375" style="2799" bestFit="1" customWidth="1"/>
    <col min="11015" max="11015" width="13.28515625" style="2799" customWidth="1"/>
    <col min="11016" max="11016" width="13" style="2799" bestFit="1" customWidth="1"/>
    <col min="11017" max="11017" width="12.5703125" style="2799" bestFit="1" customWidth="1"/>
    <col min="11018" max="11018" width="12.140625" style="2799" customWidth="1"/>
    <col min="11019" max="11261" width="9.140625" style="2799"/>
    <col min="11262" max="11262" width="0" style="2799" hidden="1" customWidth="1"/>
    <col min="11263" max="11263" width="30" style="2799" customWidth="1"/>
    <col min="11264" max="11264" width="0" style="2799" hidden="1" customWidth="1"/>
    <col min="11265" max="11265" width="12.7109375" style="2799" bestFit="1" customWidth="1"/>
    <col min="11266" max="11266" width="12.5703125" style="2799" bestFit="1" customWidth="1"/>
    <col min="11267" max="11267" width="13.28515625" style="2799" bestFit="1" customWidth="1"/>
    <col min="11268" max="11270" width="12.7109375" style="2799" bestFit="1" customWidth="1"/>
    <col min="11271" max="11271" width="13.28515625" style="2799" customWidth="1"/>
    <col min="11272" max="11272" width="13" style="2799" bestFit="1" customWidth="1"/>
    <col min="11273" max="11273" width="12.5703125" style="2799" bestFit="1" customWidth="1"/>
    <col min="11274" max="11274" width="12.140625" style="2799" customWidth="1"/>
    <col min="11275" max="11517" width="9.140625" style="2799"/>
    <col min="11518" max="11518" width="0" style="2799" hidden="1" customWidth="1"/>
    <col min="11519" max="11519" width="30" style="2799" customWidth="1"/>
    <col min="11520" max="11520" width="0" style="2799" hidden="1" customWidth="1"/>
    <col min="11521" max="11521" width="12.7109375" style="2799" bestFit="1" customWidth="1"/>
    <col min="11522" max="11522" width="12.5703125" style="2799" bestFit="1" customWidth="1"/>
    <col min="11523" max="11523" width="13.28515625" style="2799" bestFit="1" customWidth="1"/>
    <col min="11524" max="11526" width="12.7109375" style="2799" bestFit="1" customWidth="1"/>
    <col min="11527" max="11527" width="13.28515625" style="2799" customWidth="1"/>
    <col min="11528" max="11528" width="13" style="2799" bestFit="1" customWidth="1"/>
    <col min="11529" max="11529" width="12.5703125" style="2799" bestFit="1" customWidth="1"/>
    <col min="11530" max="11530" width="12.140625" style="2799" customWidth="1"/>
    <col min="11531" max="11773" width="9.140625" style="2799"/>
    <col min="11774" max="11774" width="0" style="2799" hidden="1" customWidth="1"/>
    <col min="11775" max="11775" width="30" style="2799" customWidth="1"/>
    <col min="11776" max="11776" width="0" style="2799" hidden="1" customWidth="1"/>
    <col min="11777" max="11777" width="12.7109375" style="2799" bestFit="1" customWidth="1"/>
    <col min="11778" max="11778" width="12.5703125" style="2799" bestFit="1" customWidth="1"/>
    <col min="11779" max="11779" width="13.28515625" style="2799" bestFit="1" customWidth="1"/>
    <col min="11780" max="11782" width="12.7109375" style="2799" bestFit="1" customWidth="1"/>
    <col min="11783" max="11783" width="13.28515625" style="2799" customWidth="1"/>
    <col min="11784" max="11784" width="13" style="2799" bestFit="1" customWidth="1"/>
    <col min="11785" max="11785" width="12.5703125" style="2799" bestFit="1" customWidth="1"/>
    <col min="11786" max="11786" width="12.140625" style="2799" customWidth="1"/>
    <col min="11787" max="12029" width="9.140625" style="2799"/>
    <col min="12030" max="12030" width="0" style="2799" hidden="1" customWidth="1"/>
    <col min="12031" max="12031" width="30" style="2799" customWidth="1"/>
    <col min="12032" max="12032" width="0" style="2799" hidden="1" customWidth="1"/>
    <col min="12033" max="12033" width="12.7109375" style="2799" bestFit="1" customWidth="1"/>
    <col min="12034" max="12034" width="12.5703125" style="2799" bestFit="1" customWidth="1"/>
    <col min="12035" max="12035" width="13.28515625" style="2799" bestFit="1" customWidth="1"/>
    <col min="12036" max="12038" width="12.7109375" style="2799" bestFit="1" customWidth="1"/>
    <col min="12039" max="12039" width="13.28515625" style="2799" customWidth="1"/>
    <col min="12040" max="12040" width="13" style="2799" bestFit="1" customWidth="1"/>
    <col min="12041" max="12041" width="12.5703125" style="2799" bestFit="1" customWidth="1"/>
    <col min="12042" max="12042" width="12.140625" style="2799" customWidth="1"/>
    <col min="12043" max="12285" width="9.140625" style="2799"/>
    <col min="12286" max="12286" width="0" style="2799" hidden="1" customWidth="1"/>
    <col min="12287" max="12287" width="30" style="2799" customWidth="1"/>
    <col min="12288" max="12288" width="0" style="2799" hidden="1" customWidth="1"/>
    <col min="12289" max="12289" width="12.7109375" style="2799" bestFit="1" customWidth="1"/>
    <col min="12290" max="12290" width="12.5703125" style="2799" bestFit="1" customWidth="1"/>
    <col min="12291" max="12291" width="13.28515625" style="2799" bestFit="1" customWidth="1"/>
    <col min="12292" max="12294" width="12.7109375" style="2799" bestFit="1" customWidth="1"/>
    <col min="12295" max="12295" width="13.28515625" style="2799" customWidth="1"/>
    <col min="12296" max="12296" width="13" style="2799" bestFit="1" customWidth="1"/>
    <col min="12297" max="12297" width="12.5703125" style="2799" bestFit="1" customWidth="1"/>
    <col min="12298" max="12298" width="12.140625" style="2799" customWidth="1"/>
    <col min="12299" max="12541" width="9.140625" style="2799"/>
    <col min="12542" max="12542" width="0" style="2799" hidden="1" customWidth="1"/>
    <col min="12543" max="12543" width="30" style="2799" customWidth="1"/>
    <col min="12544" max="12544" width="0" style="2799" hidden="1" customWidth="1"/>
    <col min="12545" max="12545" width="12.7109375" style="2799" bestFit="1" customWidth="1"/>
    <col min="12546" max="12546" width="12.5703125" style="2799" bestFit="1" customWidth="1"/>
    <col min="12547" max="12547" width="13.28515625" style="2799" bestFit="1" customWidth="1"/>
    <col min="12548" max="12550" width="12.7109375" style="2799" bestFit="1" customWidth="1"/>
    <col min="12551" max="12551" width="13.28515625" style="2799" customWidth="1"/>
    <col min="12552" max="12552" width="13" style="2799" bestFit="1" customWidth="1"/>
    <col min="12553" max="12553" width="12.5703125" style="2799" bestFit="1" customWidth="1"/>
    <col min="12554" max="12554" width="12.140625" style="2799" customWidth="1"/>
    <col min="12555" max="12797" width="9.140625" style="2799"/>
    <col min="12798" max="12798" width="0" style="2799" hidden="1" customWidth="1"/>
    <col min="12799" max="12799" width="30" style="2799" customWidth="1"/>
    <col min="12800" max="12800" width="0" style="2799" hidden="1" customWidth="1"/>
    <col min="12801" max="12801" width="12.7109375" style="2799" bestFit="1" customWidth="1"/>
    <col min="12802" max="12802" width="12.5703125" style="2799" bestFit="1" customWidth="1"/>
    <col min="12803" max="12803" width="13.28515625" style="2799" bestFit="1" customWidth="1"/>
    <col min="12804" max="12806" width="12.7109375" style="2799" bestFit="1" customWidth="1"/>
    <col min="12807" max="12807" width="13.28515625" style="2799" customWidth="1"/>
    <col min="12808" max="12808" width="13" style="2799" bestFit="1" customWidth="1"/>
    <col min="12809" max="12809" width="12.5703125" style="2799" bestFit="1" customWidth="1"/>
    <col min="12810" max="12810" width="12.140625" style="2799" customWidth="1"/>
    <col min="12811" max="13053" width="9.140625" style="2799"/>
    <col min="13054" max="13054" width="0" style="2799" hidden="1" customWidth="1"/>
    <col min="13055" max="13055" width="30" style="2799" customWidth="1"/>
    <col min="13056" max="13056" width="0" style="2799" hidden="1" customWidth="1"/>
    <col min="13057" max="13057" width="12.7109375" style="2799" bestFit="1" customWidth="1"/>
    <col min="13058" max="13058" width="12.5703125" style="2799" bestFit="1" customWidth="1"/>
    <col min="13059" max="13059" width="13.28515625" style="2799" bestFit="1" customWidth="1"/>
    <col min="13060" max="13062" width="12.7109375" style="2799" bestFit="1" customWidth="1"/>
    <col min="13063" max="13063" width="13.28515625" style="2799" customWidth="1"/>
    <col min="13064" max="13064" width="13" style="2799" bestFit="1" customWidth="1"/>
    <col min="13065" max="13065" width="12.5703125" style="2799" bestFit="1" customWidth="1"/>
    <col min="13066" max="13066" width="12.140625" style="2799" customWidth="1"/>
    <col min="13067" max="13309" width="9.140625" style="2799"/>
    <col min="13310" max="13310" width="0" style="2799" hidden="1" customWidth="1"/>
    <col min="13311" max="13311" width="30" style="2799" customWidth="1"/>
    <col min="13312" max="13312" width="0" style="2799" hidden="1" customWidth="1"/>
    <col min="13313" max="13313" width="12.7109375" style="2799" bestFit="1" customWidth="1"/>
    <col min="13314" max="13314" width="12.5703125" style="2799" bestFit="1" customWidth="1"/>
    <col min="13315" max="13315" width="13.28515625" style="2799" bestFit="1" customWidth="1"/>
    <col min="13316" max="13318" width="12.7109375" style="2799" bestFit="1" customWidth="1"/>
    <col min="13319" max="13319" width="13.28515625" style="2799" customWidth="1"/>
    <col min="13320" max="13320" width="13" style="2799" bestFit="1" customWidth="1"/>
    <col min="13321" max="13321" width="12.5703125" style="2799" bestFit="1" customWidth="1"/>
    <col min="13322" max="13322" width="12.140625" style="2799" customWidth="1"/>
    <col min="13323" max="13565" width="9.140625" style="2799"/>
    <col min="13566" max="13566" width="0" style="2799" hidden="1" customWidth="1"/>
    <col min="13567" max="13567" width="30" style="2799" customWidth="1"/>
    <col min="13568" max="13568" width="0" style="2799" hidden="1" customWidth="1"/>
    <col min="13569" max="13569" width="12.7109375" style="2799" bestFit="1" customWidth="1"/>
    <col min="13570" max="13570" width="12.5703125" style="2799" bestFit="1" customWidth="1"/>
    <col min="13571" max="13571" width="13.28515625" style="2799" bestFit="1" customWidth="1"/>
    <col min="13572" max="13574" width="12.7109375" style="2799" bestFit="1" customWidth="1"/>
    <col min="13575" max="13575" width="13.28515625" style="2799" customWidth="1"/>
    <col min="13576" max="13576" width="13" style="2799" bestFit="1" customWidth="1"/>
    <col min="13577" max="13577" width="12.5703125" style="2799" bestFit="1" customWidth="1"/>
    <col min="13578" max="13578" width="12.140625" style="2799" customWidth="1"/>
    <col min="13579" max="13821" width="9.140625" style="2799"/>
    <col min="13822" max="13822" width="0" style="2799" hidden="1" customWidth="1"/>
    <col min="13823" max="13823" width="30" style="2799" customWidth="1"/>
    <col min="13824" max="13824" width="0" style="2799" hidden="1" customWidth="1"/>
    <col min="13825" max="13825" width="12.7109375" style="2799" bestFit="1" customWidth="1"/>
    <col min="13826" max="13826" width="12.5703125" style="2799" bestFit="1" customWidth="1"/>
    <col min="13827" max="13827" width="13.28515625" style="2799" bestFit="1" customWidth="1"/>
    <col min="13828" max="13830" width="12.7109375" style="2799" bestFit="1" customWidth="1"/>
    <col min="13831" max="13831" width="13.28515625" style="2799" customWidth="1"/>
    <col min="13832" max="13832" width="13" style="2799" bestFit="1" customWidth="1"/>
    <col min="13833" max="13833" width="12.5703125" style="2799" bestFit="1" customWidth="1"/>
    <col min="13834" max="13834" width="12.140625" style="2799" customWidth="1"/>
    <col min="13835" max="14077" width="9.140625" style="2799"/>
    <col min="14078" max="14078" width="0" style="2799" hidden="1" customWidth="1"/>
    <col min="14079" max="14079" width="30" style="2799" customWidth="1"/>
    <col min="14080" max="14080" width="0" style="2799" hidden="1" customWidth="1"/>
    <col min="14081" max="14081" width="12.7109375" style="2799" bestFit="1" customWidth="1"/>
    <col min="14082" max="14082" width="12.5703125" style="2799" bestFit="1" customWidth="1"/>
    <col min="14083" max="14083" width="13.28515625" style="2799" bestFit="1" customWidth="1"/>
    <col min="14084" max="14086" width="12.7109375" style="2799" bestFit="1" customWidth="1"/>
    <col min="14087" max="14087" width="13.28515625" style="2799" customWidth="1"/>
    <col min="14088" max="14088" width="13" style="2799" bestFit="1" customWidth="1"/>
    <col min="14089" max="14089" width="12.5703125" style="2799" bestFit="1" customWidth="1"/>
    <col min="14090" max="14090" width="12.140625" style="2799" customWidth="1"/>
    <col min="14091" max="14333" width="9.140625" style="2799"/>
    <col min="14334" max="14334" width="0" style="2799" hidden="1" customWidth="1"/>
    <col min="14335" max="14335" width="30" style="2799" customWidth="1"/>
    <col min="14336" max="14336" width="0" style="2799" hidden="1" customWidth="1"/>
    <col min="14337" max="14337" width="12.7109375" style="2799" bestFit="1" customWidth="1"/>
    <col min="14338" max="14338" width="12.5703125" style="2799" bestFit="1" customWidth="1"/>
    <col min="14339" max="14339" width="13.28515625" style="2799" bestFit="1" customWidth="1"/>
    <col min="14340" max="14342" width="12.7109375" style="2799" bestFit="1" customWidth="1"/>
    <col min="14343" max="14343" width="13.28515625" style="2799" customWidth="1"/>
    <col min="14344" max="14344" width="13" style="2799" bestFit="1" customWidth="1"/>
    <col min="14345" max="14345" width="12.5703125" style="2799" bestFit="1" customWidth="1"/>
    <col min="14346" max="14346" width="12.140625" style="2799" customWidth="1"/>
    <col min="14347" max="14589" width="9.140625" style="2799"/>
    <col min="14590" max="14590" width="0" style="2799" hidden="1" customWidth="1"/>
    <col min="14591" max="14591" width="30" style="2799" customWidth="1"/>
    <col min="14592" max="14592" width="0" style="2799" hidden="1" customWidth="1"/>
    <col min="14593" max="14593" width="12.7109375" style="2799" bestFit="1" customWidth="1"/>
    <col min="14594" max="14594" width="12.5703125" style="2799" bestFit="1" customWidth="1"/>
    <col min="14595" max="14595" width="13.28515625" style="2799" bestFit="1" customWidth="1"/>
    <col min="14596" max="14598" width="12.7109375" style="2799" bestFit="1" customWidth="1"/>
    <col min="14599" max="14599" width="13.28515625" style="2799" customWidth="1"/>
    <col min="14600" max="14600" width="13" style="2799" bestFit="1" customWidth="1"/>
    <col min="14601" max="14601" width="12.5703125" style="2799" bestFit="1" customWidth="1"/>
    <col min="14602" max="14602" width="12.140625" style="2799" customWidth="1"/>
    <col min="14603" max="14845" width="9.140625" style="2799"/>
    <col min="14846" max="14846" width="0" style="2799" hidden="1" customWidth="1"/>
    <col min="14847" max="14847" width="30" style="2799" customWidth="1"/>
    <col min="14848" max="14848" width="0" style="2799" hidden="1" customWidth="1"/>
    <col min="14849" max="14849" width="12.7109375" style="2799" bestFit="1" customWidth="1"/>
    <col min="14850" max="14850" width="12.5703125" style="2799" bestFit="1" customWidth="1"/>
    <col min="14851" max="14851" width="13.28515625" style="2799" bestFit="1" customWidth="1"/>
    <col min="14852" max="14854" width="12.7109375" style="2799" bestFit="1" customWidth="1"/>
    <col min="14855" max="14855" width="13.28515625" style="2799" customWidth="1"/>
    <col min="14856" max="14856" width="13" style="2799" bestFit="1" customWidth="1"/>
    <col min="14857" max="14857" width="12.5703125" style="2799" bestFit="1" customWidth="1"/>
    <col min="14858" max="14858" width="12.140625" style="2799" customWidth="1"/>
    <col min="14859" max="15101" width="9.140625" style="2799"/>
    <col min="15102" max="15102" width="0" style="2799" hidden="1" customWidth="1"/>
    <col min="15103" max="15103" width="30" style="2799" customWidth="1"/>
    <col min="15104" max="15104" width="0" style="2799" hidden="1" customWidth="1"/>
    <col min="15105" max="15105" width="12.7109375" style="2799" bestFit="1" customWidth="1"/>
    <col min="15106" max="15106" width="12.5703125" style="2799" bestFit="1" customWidth="1"/>
    <col min="15107" max="15107" width="13.28515625" style="2799" bestFit="1" customWidth="1"/>
    <col min="15108" max="15110" width="12.7109375" style="2799" bestFit="1" customWidth="1"/>
    <col min="15111" max="15111" width="13.28515625" style="2799" customWidth="1"/>
    <col min="15112" max="15112" width="13" style="2799" bestFit="1" customWidth="1"/>
    <col min="15113" max="15113" width="12.5703125" style="2799" bestFit="1" customWidth="1"/>
    <col min="15114" max="15114" width="12.140625" style="2799" customWidth="1"/>
    <col min="15115" max="15357" width="9.140625" style="2799"/>
    <col min="15358" max="15358" width="0" style="2799" hidden="1" customWidth="1"/>
    <col min="15359" max="15359" width="30" style="2799" customWidth="1"/>
    <col min="15360" max="15360" width="0" style="2799" hidden="1" customWidth="1"/>
    <col min="15361" max="15361" width="12.7109375" style="2799" bestFit="1" customWidth="1"/>
    <col min="15362" max="15362" width="12.5703125" style="2799" bestFit="1" customWidth="1"/>
    <col min="15363" max="15363" width="13.28515625" style="2799" bestFit="1" customWidth="1"/>
    <col min="15364" max="15366" width="12.7109375" style="2799" bestFit="1" customWidth="1"/>
    <col min="15367" max="15367" width="13.28515625" style="2799" customWidth="1"/>
    <col min="15368" max="15368" width="13" style="2799" bestFit="1" customWidth="1"/>
    <col min="15369" max="15369" width="12.5703125" style="2799" bestFit="1" customWidth="1"/>
    <col min="15370" max="15370" width="12.140625" style="2799" customWidth="1"/>
    <col min="15371" max="15613" width="9.140625" style="2799"/>
    <col min="15614" max="15614" width="0" style="2799" hidden="1" customWidth="1"/>
    <col min="15615" max="15615" width="30" style="2799" customWidth="1"/>
    <col min="15616" max="15616" width="0" style="2799" hidden="1" customWidth="1"/>
    <col min="15617" max="15617" width="12.7109375" style="2799" bestFit="1" customWidth="1"/>
    <col min="15618" max="15618" width="12.5703125" style="2799" bestFit="1" customWidth="1"/>
    <col min="15619" max="15619" width="13.28515625" style="2799" bestFit="1" customWidth="1"/>
    <col min="15620" max="15622" width="12.7109375" style="2799" bestFit="1" customWidth="1"/>
    <col min="15623" max="15623" width="13.28515625" style="2799" customWidth="1"/>
    <col min="15624" max="15624" width="13" style="2799" bestFit="1" customWidth="1"/>
    <col min="15625" max="15625" width="12.5703125" style="2799" bestFit="1" customWidth="1"/>
    <col min="15626" max="15626" width="12.140625" style="2799" customWidth="1"/>
    <col min="15627" max="15869" width="9.140625" style="2799"/>
    <col min="15870" max="15870" width="0" style="2799" hidden="1" customWidth="1"/>
    <col min="15871" max="15871" width="30" style="2799" customWidth="1"/>
    <col min="15872" max="15872" width="0" style="2799" hidden="1" customWidth="1"/>
    <col min="15873" max="15873" width="12.7109375" style="2799" bestFit="1" customWidth="1"/>
    <col min="15874" max="15874" width="12.5703125" style="2799" bestFit="1" customWidth="1"/>
    <col min="15875" max="15875" width="13.28515625" style="2799" bestFit="1" customWidth="1"/>
    <col min="15876" max="15878" width="12.7109375" style="2799" bestFit="1" customWidth="1"/>
    <col min="15879" max="15879" width="13.28515625" style="2799" customWidth="1"/>
    <col min="15880" max="15880" width="13" style="2799" bestFit="1" customWidth="1"/>
    <col min="15881" max="15881" width="12.5703125" style="2799" bestFit="1" customWidth="1"/>
    <col min="15882" max="15882" width="12.140625" style="2799" customWidth="1"/>
    <col min="15883" max="16125" width="9.140625" style="2799"/>
    <col min="16126" max="16126" width="0" style="2799" hidden="1" customWidth="1"/>
    <col min="16127" max="16127" width="30" style="2799" customWidth="1"/>
    <col min="16128" max="16128" width="0" style="2799" hidden="1" customWidth="1"/>
    <col min="16129" max="16129" width="12.7109375" style="2799" bestFit="1" customWidth="1"/>
    <col min="16130" max="16130" width="12.5703125" style="2799" bestFit="1" customWidth="1"/>
    <col min="16131" max="16131" width="13.28515625" style="2799" bestFit="1" customWidth="1"/>
    <col min="16132" max="16134" width="12.7109375" style="2799" bestFit="1" customWidth="1"/>
    <col min="16135" max="16135" width="13.28515625" style="2799" customWidth="1"/>
    <col min="16136" max="16136" width="13" style="2799" bestFit="1" customWidth="1"/>
    <col min="16137" max="16137" width="12.5703125" style="2799" bestFit="1" customWidth="1"/>
    <col min="16138" max="16138" width="12.140625" style="2799" customWidth="1"/>
    <col min="16139" max="16384" width="9.140625" style="2799"/>
  </cols>
  <sheetData>
    <row r="1" spans="1:18" ht="25.5">
      <c r="A1" s="3105" t="s">
        <v>2137</v>
      </c>
      <c r="B1" s="3105"/>
      <c r="C1" s="3105"/>
      <c r="D1" s="3105"/>
      <c r="E1" s="3105"/>
      <c r="F1" s="3105"/>
      <c r="G1" s="3105"/>
      <c r="H1" s="3105"/>
      <c r="I1" s="3105"/>
      <c r="J1" s="3105"/>
      <c r="K1" s="3105"/>
      <c r="L1" s="3105"/>
    </row>
    <row r="2" spans="1:18" ht="25.5">
      <c r="A2" s="3105" t="s">
        <v>2133</v>
      </c>
      <c r="B2" s="3105"/>
      <c r="C2" s="3105"/>
      <c r="D2" s="3105"/>
      <c r="E2" s="3105"/>
      <c r="F2" s="3105"/>
      <c r="G2" s="3105"/>
      <c r="H2" s="3105"/>
      <c r="I2" s="3105"/>
      <c r="J2" s="3105"/>
      <c r="K2" s="3105"/>
      <c r="L2" s="3105"/>
      <c r="M2" s="2822"/>
      <c r="N2" s="2822"/>
      <c r="O2" s="2822"/>
      <c r="P2" s="2822"/>
      <c r="Q2" s="2822"/>
      <c r="R2" s="2807"/>
    </row>
    <row r="3" spans="1:18" ht="18.75">
      <c r="A3" s="3106" t="s">
        <v>2136</v>
      </c>
      <c r="B3" s="3106"/>
      <c r="C3" s="3106"/>
      <c r="D3" s="3106"/>
      <c r="E3" s="3106"/>
      <c r="F3" s="3106"/>
      <c r="G3" s="3106"/>
      <c r="H3" s="3106"/>
      <c r="I3" s="3106"/>
      <c r="J3" s="3106"/>
      <c r="K3" s="3106"/>
      <c r="L3" s="3106"/>
      <c r="M3" s="2821"/>
      <c r="N3" s="2821"/>
      <c r="O3" s="2821"/>
      <c r="P3" s="2821"/>
      <c r="Q3" s="2821"/>
      <c r="R3" s="2807"/>
    </row>
    <row r="4" spans="1:18" ht="15.75" customHeight="1" thickBot="1">
      <c r="A4" s="2820"/>
      <c r="B4" s="2800"/>
      <c r="C4" s="3023"/>
      <c r="D4" s="2800"/>
      <c r="E4" s="2800"/>
      <c r="F4" s="3101" t="s">
        <v>2131</v>
      </c>
      <c r="G4" s="3101"/>
      <c r="H4" s="3101"/>
      <c r="I4" s="3101"/>
      <c r="J4" s="3101"/>
      <c r="K4" s="3101"/>
      <c r="L4" s="3101"/>
      <c r="M4" s="2807"/>
      <c r="N4" s="2809"/>
      <c r="O4" s="2807"/>
      <c r="P4" s="2807"/>
      <c r="Q4" s="2809"/>
      <c r="R4" s="2807"/>
    </row>
    <row r="5" spans="1:18" ht="25.5" customHeight="1" thickTop="1">
      <c r="A5" s="3103" t="s">
        <v>2129</v>
      </c>
      <c r="B5" s="2991" t="s">
        <v>214</v>
      </c>
      <c r="C5" s="2991" t="s">
        <v>215</v>
      </c>
      <c r="D5" s="2991" t="s">
        <v>216</v>
      </c>
      <c r="E5" s="2991" t="s">
        <v>217</v>
      </c>
      <c r="F5" s="2991" t="s">
        <v>218</v>
      </c>
      <c r="G5" s="2991" t="s">
        <v>219</v>
      </c>
      <c r="H5" s="2991" t="s">
        <v>220</v>
      </c>
      <c r="I5" s="2991" t="s">
        <v>2135</v>
      </c>
      <c r="J5" s="2991" t="s">
        <v>344</v>
      </c>
      <c r="K5" s="2991" t="s">
        <v>2127</v>
      </c>
      <c r="L5" s="2992" t="s">
        <v>2126</v>
      </c>
      <c r="M5" s="2807"/>
      <c r="N5" s="2807"/>
      <c r="O5" s="2803"/>
      <c r="P5" s="2803"/>
      <c r="Q5" s="2803"/>
      <c r="R5" s="2803"/>
    </row>
    <row r="6" spans="1:18" ht="23.25" customHeight="1">
      <c r="A6" s="3107"/>
      <c r="B6" s="2983" t="s">
        <v>224</v>
      </c>
      <c r="C6" s="2983" t="s">
        <v>225</v>
      </c>
      <c r="D6" s="2983" t="s">
        <v>226</v>
      </c>
      <c r="E6" s="2983" t="s">
        <v>227</v>
      </c>
      <c r="F6" s="2983" t="s">
        <v>228</v>
      </c>
      <c r="G6" s="2983" t="s">
        <v>167</v>
      </c>
      <c r="H6" s="2983" t="s">
        <v>168</v>
      </c>
      <c r="I6" s="2983" t="s">
        <v>5</v>
      </c>
      <c r="J6" s="2983" t="s">
        <v>29</v>
      </c>
      <c r="K6" s="2983" t="s">
        <v>2125</v>
      </c>
      <c r="L6" s="2993" t="s">
        <v>2124</v>
      </c>
      <c r="M6" s="2807"/>
      <c r="N6" s="2807"/>
      <c r="O6" s="2803"/>
      <c r="P6" s="2803"/>
      <c r="Q6" s="2803"/>
      <c r="R6" s="2803"/>
    </row>
    <row r="7" spans="1:18" s="2814" customFormat="1" ht="20.100000000000001" customHeight="1">
      <c r="A7" s="2962" t="s">
        <v>2123</v>
      </c>
      <c r="B7" s="2984">
        <v>480326.08208845259</v>
      </c>
      <c r="C7" s="2984">
        <v>505734.68799531012</v>
      </c>
      <c r="D7" s="2984">
        <v>512342.41436029418</v>
      </c>
      <c r="E7" s="2984">
        <v>535329.41500983958</v>
      </c>
      <c r="F7" s="2988">
        <v>541757.95471511001</v>
      </c>
      <c r="G7" s="2988">
        <v>541301.12991778261</v>
      </c>
      <c r="H7" s="2957">
        <v>569311.9932801316</v>
      </c>
      <c r="I7" s="2957">
        <v>584166.82075779652</v>
      </c>
      <c r="J7" s="2957">
        <v>614291.88264241419</v>
      </c>
      <c r="K7" s="2957">
        <v>628013.87059446215</v>
      </c>
      <c r="L7" s="2994">
        <v>644585.77224456705</v>
      </c>
      <c r="M7" s="2815"/>
      <c r="N7" s="2815"/>
      <c r="O7" s="2815"/>
      <c r="P7" s="2815"/>
      <c r="Q7" s="2815"/>
      <c r="R7" s="2819"/>
    </row>
    <row r="8" spans="1:18" s="2814" customFormat="1" ht="20.100000000000001" customHeight="1">
      <c r="A8" s="2964" t="s">
        <v>2122</v>
      </c>
      <c r="B8" s="2985">
        <v>8524.7869898656427</v>
      </c>
      <c r="C8" s="2985">
        <v>8965.6216014759757</v>
      </c>
      <c r="D8" s="2985">
        <v>9169.4177904234639</v>
      </c>
      <c r="E8" s="2985">
        <v>10224.053526988717</v>
      </c>
      <c r="F8" s="2989">
        <v>10546.113284581139</v>
      </c>
      <c r="G8" s="2989">
        <v>10262.940194337623</v>
      </c>
      <c r="H8" s="2990">
        <v>11761.48632843927</v>
      </c>
      <c r="I8" s="2990">
        <v>12866.548767662611</v>
      </c>
      <c r="J8" s="2990">
        <v>15133.998843505609</v>
      </c>
      <c r="K8" s="2990">
        <v>14796.590512784189</v>
      </c>
      <c r="L8" s="2995">
        <v>15905.466599039841</v>
      </c>
      <c r="M8" s="2815"/>
      <c r="N8" s="2815"/>
      <c r="O8" s="2815"/>
      <c r="P8" s="2815"/>
      <c r="Q8" s="2815"/>
      <c r="R8" s="2819"/>
    </row>
    <row r="9" spans="1:18" s="2814" customFormat="1" ht="20.100000000000001" customHeight="1">
      <c r="A9" s="2964" t="s">
        <v>2121</v>
      </c>
      <c r="B9" s="2985">
        <v>84149.722200000018</v>
      </c>
      <c r="C9" s="2985">
        <v>92647.229421670025</v>
      </c>
      <c r="D9" s="2985">
        <v>95325.259952227876</v>
      </c>
      <c r="E9" s="2985">
        <v>101091.33314964181</v>
      </c>
      <c r="F9" s="2989">
        <v>101154.87156133843</v>
      </c>
      <c r="G9" s="2989">
        <v>91536.960119004827</v>
      </c>
      <c r="H9" s="2990">
        <v>106939.86872726207</v>
      </c>
      <c r="I9" s="2990">
        <v>116785.49303779524</v>
      </c>
      <c r="J9" s="2990">
        <v>124403.0221348278</v>
      </c>
      <c r="K9" s="2990">
        <v>113737.68805199821</v>
      </c>
      <c r="L9" s="2995">
        <v>118119.70362780575</v>
      </c>
      <c r="M9" s="2815"/>
      <c r="N9" s="2815"/>
      <c r="O9" s="2815"/>
      <c r="P9" s="2815"/>
      <c r="Q9" s="2815"/>
      <c r="R9" s="2819"/>
    </row>
    <row r="10" spans="1:18" s="2814" customFormat="1" ht="20.100000000000001" customHeight="1">
      <c r="A10" s="2964" t="s">
        <v>2120</v>
      </c>
      <c r="B10" s="2985">
        <v>14348.176726014397</v>
      </c>
      <c r="C10" s="2985">
        <v>16504.558160940367</v>
      </c>
      <c r="D10" s="2985">
        <v>16646.514208887016</v>
      </c>
      <c r="E10" s="2985">
        <v>17275.522902773362</v>
      </c>
      <c r="F10" s="2989">
        <v>17387.481786767155</v>
      </c>
      <c r="G10" s="2989">
        <v>15891.064792640267</v>
      </c>
      <c r="H10" s="2990">
        <v>19520.237118904501</v>
      </c>
      <c r="I10" s="2990">
        <v>21546.292120799444</v>
      </c>
      <c r="J10" s="2990">
        <v>23617.348849308146</v>
      </c>
      <c r="K10" s="2990">
        <v>29659.388064228646</v>
      </c>
      <c r="L10" s="2995">
        <v>31954.992487826305</v>
      </c>
      <c r="M10" s="2815"/>
      <c r="N10" s="2815"/>
      <c r="O10" s="2815"/>
      <c r="P10" s="2815"/>
      <c r="Q10" s="2815"/>
      <c r="R10" s="2819"/>
    </row>
    <row r="11" spans="1:18" s="2814" customFormat="1" ht="20.100000000000001" customHeight="1">
      <c r="A11" s="2964" t="s">
        <v>2119</v>
      </c>
      <c r="B11" s="2985">
        <v>9145.0401126207598</v>
      </c>
      <c r="C11" s="2985">
        <v>10030.5640595564</v>
      </c>
      <c r="D11" s="2985">
        <v>11020.964702730189</v>
      </c>
      <c r="E11" s="2985">
        <v>12034.571882409024</v>
      </c>
      <c r="F11" s="2989">
        <v>13250.386453448762</v>
      </c>
      <c r="G11" s="2989">
        <v>14221.856849334756</v>
      </c>
      <c r="H11" s="2990">
        <v>14653.389593021813</v>
      </c>
      <c r="I11" s="2990">
        <v>15322.383194144993</v>
      </c>
      <c r="J11" s="2990">
        <v>15509.615242407595</v>
      </c>
      <c r="K11" s="2990">
        <v>15842.77929004512</v>
      </c>
      <c r="L11" s="2995">
        <v>16097.314805884467</v>
      </c>
      <c r="M11" s="2815"/>
      <c r="N11" s="2815"/>
      <c r="O11" s="2815"/>
      <c r="P11" s="2815"/>
      <c r="Q11" s="2815"/>
      <c r="R11" s="2819"/>
    </row>
    <row r="12" spans="1:18" s="2814" customFormat="1" ht="20.100000000000001" customHeight="1">
      <c r="A12" s="2964" t="s">
        <v>1880</v>
      </c>
      <c r="B12" s="2985">
        <v>92666.290347872622</v>
      </c>
      <c r="C12" s="2985">
        <v>92906.831507975614</v>
      </c>
      <c r="D12" s="2985">
        <v>95039.354064643238</v>
      </c>
      <c r="E12" s="2985">
        <v>103557.44513868459</v>
      </c>
      <c r="F12" s="2989">
        <v>106732.53234042175</v>
      </c>
      <c r="G12" s="2989">
        <v>106864.05683762359</v>
      </c>
      <c r="H12" s="2990">
        <v>126822.05609407221</v>
      </c>
      <c r="I12" s="2990">
        <v>142165.48401745639</v>
      </c>
      <c r="J12" s="2990">
        <v>152801.09537917131</v>
      </c>
      <c r="K12" s="2990">
        <v>145183.17510680473</v>
      </c>
      <c r="L12" s="2995">
        <v>153253.38720136712</v>
      </c>
      <c r="M12" s="2815"/>
      <c r="N12" s="2815"/>
      <c r="O12" s="2815"/>
      <c r="P12" s="2815"/>
      <c r="Q12" s="2815"/>
      <c r="R12" s="2819"/>
    </row>
    <row r="13" spans="1:18" s="2814" customFormat="1" ht="20.100000000000001" customHeight="1">
      <c r="A13" s="2966" t="s">
        <v>2118</v>
      </c>
      <c r="B13" s="2985">
        <v>220803.7313566012</v>
      </c>
      <c r="C13" s="2985">
        <v>226874.58456605009</v>
      </c>
      <c r="D13" s="2985">
        <v>233080.91766752559</v>
      </c>
      <c r="E13" s="2985">
        <v>247240.26406801341</v>
      </c>
      <c r="F13" s="2989">
        <v>257602.45375331322</v>
      </c>
      <c r="G13" s="2989">
        <v>251008.37043964386</v>
      </c>
      <c r="H13" s="2990">
        <v>277883.55279466184</v>
      </c>
      <c r="I13" s="2990">
        <v>325766.88529726258</v>
      </c>
      <c r="J13" s="2990">
        <v>352193.97437163861</v>
      </c>
      <c r="K13" s="2990">
        <v>314532.83566092607</v>
      </c>
      <c r="L13" s="2995">
        <v>331114.98149458825</v>
      </c>
      <c r="M13" s="2815"/>
      <c r="N13" s="2815"/>
      <c r="O13" s="2815"/>
      <c r="P13" s="2815"/>
      <c r="Q13" s="2815"/>
      <c r="R13" s="2819"/>
    </row>
    <row r="14" spans="1:18" s="2814" customFormat="1" ht="20.100000000000001" customHeight="1">
      <c r="A14" s="2964" t="s">
        <v>2117</v>
      </c>
      <c r="B14" s="2985">
        <v>77195.350000000006</v>
      </c>
      <c r="C14" s="2985">
        <v>82507.542238225884</v>
      </c>
      <c r="D14" s="2985">
        <v>89324.489561026639</v>
      </c>
      <c r="E14" s="2985">
        <v>95033.382961670563</v>
      </c>
      <c r="F14" s="2989">
        <v>100638.1577491916</v>
      </c>
      <c r="G14" s="2989">
        <v>100812.22609417446</v>
      </c>
      <c r="H14" s="2990">
        <v>105258.22396231009</v>
      </c>
      <c r="I14" s="2990">
        <v>117552.47419223184</v>
      </c>
      <c r="J14" s="2990">
        <v>127863.01297666397</v>
      </c>
      <c r="K14" s="2990">
        <v>110772.82390310019</v>
      </c>
      <c r="L14" s="2995">
        <v>117549.26191603727</v>
      </c>
      <c r="M14" s="2815"/>
      <c r="N14" s="2815"/>
      <c r="O14" s="2815"/>
      <c r="P14" s="2815"/>
      <c r="Q14" s="2815"/>
      <c r="R14" s="2819"/>
    </row>
    <row r="15" spans="1:18" s="2814" customFormat="1" ht="20.100000000000001" customHeight="1">
      <c r="A15" s="2964" t="s">
        <v>2116</v>
      </c>
      <c r="B15" s="2985">
        <v>24510.008680999141</v>
      </c>
      <c r="C15" s="2985">
        <v>26049.291183171888</v>
      </c>
      <c r="D15" s="2985">
        <v>27850.651671057371</v>
      </c>
      <c r="E15" s="2985">
        <v>28269.178543520946</v>
      </c>
      <c r="F15" s="2989">
        <v>29798.71931808714</v>
      </c>
      <c r="G15" s="2989">
        <v>27419.665319864667</v>
      </c>
      <c r="H15" s="2990">
        <v>31091.696640870432</v>
      </c>
      <c r="I15" s="2990">
        <v>34886.992525115027</v>
      </c>
      <c r="J15" s="2990">
        <v>38348.296305002033</v>
      </c>
      <c r="K15" s="2990">
        <v>24169.217920549505</v>
      </c>
      <c r="L15" s="2995">
        <v>26876.028904346342</v>
      </c>
      <c r="M15" s="2815"/>
      <c r="N15" s="2815"/>
      <c r="O15" s="2815"/>
      <c r="P15" s="2815"/>
      <c r="Q15" s="2815"/>
      <c r="R15" s="2819"/>
    </row>
    <row r="16" spans="1:18" s="2814" customFormat="1" ht="20.100000000000001" customHeight="1">
      <c r="A16" s="2964" t="s">
        <v>2115</v>
      </c>
      <c r="B16" s="2985">
        <v>31436.444909180667</v>
      </c>
      <c r="C16" s="2985">
        <v>40081.61404367353</v>
      </c>
      <c r="D16" s="2985">
        <v>44364.215461947024</v>
      </c>
      <c r="E16" s="2985">
        <v>55876.395931860839</v>
      </c>
      <c r="F16" s="2985">
        <v>61794.528492676676</v>
      </c>
      <c r="G16" s="2985">
        <v>62839.844005325882</v>
      </c>
      <c r="H16" s="2956">
        <v>71416.116596801046</v>
      </c>
      <c r="I16" s="2956">
        <v>72941.938639811124</v>
      </c>
      <c r="J16" s="2956">
        <v>78084.202003198894</v>
      </c>
      <c r="K16" s="2956">
        <v>79879.821691737088</v>
      </c>
      <c r="L16" s="2995">
        <v>81041.296037240332</v>
      </c>
      <c r="M16" s="2815"/>
      <c r="N16" s="2815"/>
      <c r="O16" s="2815"/>
      <c r="P16" s="2815"/>
      <c r="Q16" s="2815"/>
      <c r="R16" s="2819"/>
    </row>
    <row r="17" spans="1:18" s="2814" customFormat="1" ht="20.100000000000001" customHeight="1">
      <c r="A17" s="2964" t="s">
        <v>2114</v>
      </c>
      <c r="B17" s="2985">
        <v>68526.688825395584</v>
      </c>
      <c r="C17" s="2985">
        <v>69773.19334110005</v>
      </c>
      <c r="D17" s="2985">
        <v>71119.017229456484</v>
      </c>
      <c r="E17" s="2985">
        <v>75739.463733038676</v>
      </c>
      <c r="F17" s="2985">
        <v>80961.237122236766</v>
      </c>
      <c r="G17" s="2985">
        <v>88169.929775555909</v>
      </c>
      <c r="H17" s="2956">
        <v>96809.704358506715</v>
      </c>
      <c r="I17" s="2956">
        <v>105940.5025935999</v>
      </c>
      <c r="J17" s="2956">
        <v>112666.68473151716</v>
      </c>
      <c r="K17" s="2956">
        <v>118020.69095402508</v>
      </c>
      <c r="L17" s="2995">
        <v>124895.31694390115</v>
      </c>
      <c r="M17" s="2815"/>
      <c r="N17" s="2815"/>
      <c r="O17" s="2815"/>
      <c r="P17" s="2815"/>
      <c r="Q17" s="2815"/>
      <c r="R17" s="2819"/>
    </row>
    <row r="18" spans="1:18" s="2814" customFormat="1" ht="20.100000000000001" customHeight="1">
      <c r="A18" s="2964" t="s">
        <v>2113</v>
      </c>
      <c r="B18" s="2985">
        <v>143469.7389613206</v>
      </c>
      <c r="C18" s="2985">
        <v>145494.42171661716</v>
      </c>
      <c r="D18" s="2985">
        <v>148226.03166412193</v>
      </c>
      <c r="E18" s="2985">
        <v>150618.19877445817</v>
      </c>
      <c r="F18" s="2985">
        <v>152881.77813997434</v>
      </c>
      <c r="G18" s="2985">
        <v>153477.78730511415</v>
      </c>
      <c r="H18" s="2956">
        <v>159688.60807931682</v>
      </c>
      <c r="I18" s="2956">
        <v>162181.43681462464</v>
      </c>
      <c r="J18" s="2956">
        <v>168268.80281413713</v>
      </c>
      <c r="K18" s="2956">
        <v>172249.35443604377</v>
      </c>
      <c r="L18" s="2995">
        <v>176794.73062701995</v>
      </c>
      <c r="M18" s="2815"/>
      <c r="N18" s="2815"/>
      <c r="O18" s="2815"/>
      <c r="P18" s="2815"/>
      <c r="Q18" s="2815"/>
    </row>
    <row r="19" spans="1:18" s="2814" customFormat="1" ht="20.100000000000001" customHeight="1">
      <c r="A19" s="2964" t="s">
        <v>2112</v>
      </c>
      <c r="B19" s="2985">
        <v>12362.608266119547</v>
      </c>
      <c r="C19" s="2985">
        <v>13005.46537237458</v>
      </c>
      <c r="D19" s="2985">
        <v>13627.879579808396</v>
      </c>
      <c r="E19" s="2985">
        <v>14543.015819759896</v>
      </c>
      <c r="F19" s="2985">
        <v>15620.041758886851</v>
      </c>
      <c r="G19" s="2985">
        <v>15922.034984255264</v>
      </c>
      <c r="H19" s="2956">
        <v>17308.699655183784</v>
      </c>
      <c r="I19" s="2956">
        <v>18165.289405950032</v>
      </c>
      <c r="J19" s="2956">
        <v>19183.848301525031</v>
      </c>
      <c r="K19" s="2956">
        <v>19414.492838054106</v>
      </c>
      <c r="L19" s="2995">
        <v>19864.283460756586</v>
      </c>
      <c r="M19" s="2815"/>
      <c r="N19" s="2815"/>
      <c r="O19" s="2815"/>
      <c r="P19" s="2815"/>
      <c r="Q19" s="2815"/>
    </row>
    <row r="20" spans="1:18" s="2814" customFormat="1" ht="20.100000000000001" customHeight="1">
      <c r="A20" s="2964" t="s">
        <v>2111</v>
      </c>
      <c r="B20" s="2985">
        <v>5696.8552686428666</v>
      </c>
      <c r="C20" s="2985">
        <v>6170.0203955680181</v>
      </c>
      <c r="D20" s="2985">
        <v>7045.3015931055452</v>
      </c>
      <c r="E20" s="2985">
        <v>8158.246078684414</v>
      </c>
      <c r="F20" s="2985">
        <v>9108.3894540945039</v>
      </c>
      <c r="G20" s="2985">
        <v>10197.887229632473</v>
      </c>
      <c r="H20" s="2956">
        <v>11858.612229651579</v>
      </c>
      <c r="I20" s="2956">
        <v>14066.711509124731</v>
      </c>
      <c r="J20" s="2956">
        <v>14972.133473000684</v>
      </c>
      <c r="K20" s="2956">
        <v>15294.732384929866</v>
      </c>
      <c r="L20" s="2995">
        <v>15626.371862552491</v>
      </c>
      <c r="M20" s="2817"/>
      <c r="N20" s="2817"/>
      <c r="O20" s="2815"/>
      <c r="P20" s="2815"/>
      <c r="Q20" s="2815"/>
    </row>
    <row r="21" spans="1:18" s="2814" customFormat="1" ht="20.100000000000001" customHeight="1">
      <c r="A21" s="2964" t="s">
        <v>2110</v>
      </c>
      <c r="B21" s="2985">
        <v>64040.206171966463</v>
      </c>
      <c r="C21" s="2985">
        <v>66246.598598587938</v>
      </c>
      <c r="D21" s="2985">
        <v>69630.360426271247</v>
      </c>
      <c r="E21" s="2985">
        <v>73045.730141452921</v>
      </c>
      <c r="F21" s="2985">
        <v>79001.516723427165</v>
      </c>
      <c r="G21" s="2985">
        <v>80624.643538721459</v>
      </c>
      <c r="H21" s="2956">
        <v>87095.250475667606</v>
      </c>
      <c r="I21" s="2956">
        <v>91199.910198211335</v>
      </c>
      <c r="J21" s="2956">
        <v>95865.125076381271</v>
      </c>
      <c r="K21" s="2956">
        <v>101595.4308432352</v>
      </c>
      <c r="L21" s="2995">
        <v>105144.08141554547</v>
      </c>
      <c r="M21" s="2817"/>
      <c r="N21" s="2817"/>
      <c r="O21" s="2815"/>
      <c r="P21" s="2815"/>
      <c r="Q21" s="2815"/>
    </row>
    <row r="22" spans="1:18" s="2814" customFormat="1" ht="20.100000000000001" customHeight="1">
      <c r="A22" s="2964" t="s">
        <v>456</v>
      </c>
      <c r="B22" s="2985">
        <v>75322.50593705244</v>
      </c>
      <c r="C22" s="2985">
        <v>79549.582172527065</v>
      </c>
      <c r="D22" s="2985">
        <v>84177.259190952478</v>
      </c>
      <c r="E22" s="2985">
        <v>88345.383012766295</v>
      </c>
      <c r="F22" s="2985">
        <v>93186.40494138436</v>
      </c>
      <c r="G22" s="2985">
        <v>99851.976899499423</v>
      </c>
      <c r="H22" s="2956">
        <v>107048.41464530813</v>
      </c>
      <c r="I22" s="2956">
        <v>113288.38633114444</v>
      </c>
      <c r="J22" s="2956">
        <v>120060.12893881563</v>
      </c>
      <c r="K22" s="2956">
        <v>123903.76134007801</v>
      </c>
      <c r="L22" s="2995">
        <v>128362.55672246942</v>
      </c>
      <c r="M22" s="2817"/>
      <c r="N22" s="2818"/>
      <c r="O22" s="2815"/>
      <c r="P22" s="2815"/>
      <c r="Q22" s="2815"/>
    </row>
    <row r="23" spans="1:18" s="2814" customFormat="1" ht="20.100000000000001" customHeight="1">
      <c r="A23" s="2964" t="s">
        <v>2109</v>
      </c>
      <c r="B23" s="2985">
        <v>16884.926986464736</v>
      </c>
      <c r="C23" s="2985">
        <v>17666.192622113907</v>
      </c>
      <c r="D23" s="2985">
        <v>18296.574929045513</v>
      </c>
      <c r="E23" s="2985">
        <v>18852.540913117817</v>
      </c>
      <c r="F23" s="2985">
        <v>20853.808957827678</v>
      </c>
      <c r="G23" s="2985">
        <v>21549.840850101413</v>
      </c>
      <c r="H23" s="2956">
        <v>23143.63876818135</v>
      </c>
      <c r="I23" s="2956">
        <v>24503.271209508457</v>
      </c>
      <c r="J23" s="2956">
        <v>26142.553236555745</v>
      </c>
      <c r="K23" s="2956">
        <v>27501.910565007223</v>
      </c>
      <c r="L23" s="2995">
        <v>29296.945625492612</v>
      </c>
      <c r="M23" s="2817"/>
      <c r="N23" s="2816"/>
      <c r="O23" s="2815"/>
      <c r="P23" s="2815"/>
      <c r="Q23" s="2815"/>
    </row>
    <row r="24" spans="1:18" s="2814" customFormat="1" ht="20.100000000000001" customHeight="1">
      <c r="A24" s="2996" t="s">
        <v>2108</v>
      </c>
      <c r="B24" s="2985">
        <v>6664.1289264193692</v>
      </c>
      <c r="C24" s="2985">
        <v>6963.7059502633738</v>
      </c>
      <c r="D24" s="2985">
        <v>7215.7633374902362</v>
      </c>
      <c r="E24" s="2985">
        <v>7476.6832343829492</v>
      </c>
      <c r="F24" s="2985">
        <v>8128.8822242854894</v>
      </c>
      <c r="G24" s="2985">
        <v>8495.97294745203</v>
      </c>
      <c r="H24" s="2985">
        <v>8894.4839473108987</v>
      </c>
      <c r="I24" s="2985">
        <v>9306.2571293887922</v>
      </c>
      <c r="J24" s="2985">
        <v>9857.3350446476907</v>
      </c>
      <c r="K24" s="2985">
        <v>10031.377667013941</v>
      </c>
      <c r="L24" s="2995">
        <v>10341.774285545082</v>
      </c>
      <c r="M24" s="2817"/>
      <c r="N24" s="2816"/>
      <c r="O24" s="2815"/>
      <c r="P24" s="2815"/>
      <c r="Q24" s="2815"/>
    </row>
    <row r="25" spans="1:18" s="2810" customFormat="1" ht="20.100000000000001" customHeight="1">
      <c r="A25" s="2967" t="s">
        <v>2107</v>
      </c>
      <c r="B25" s="2986">
        <v>1436073.2927549887</v>
      </c>
      <c r="C25" s="2986">
        <v>1507171.7049472022</v>
      </c>
      <c r="D25" s="2986">
        <v>1553502.3873910143</v>
      </c>
      <c r="E25" s="2986">
        <v>1642710.8248230638</v>
      </c>
      <c r="F25" s="2986">
        <v>1700405.2587770536</v>
      </c>
      <c r="G25" s="2986">
        <v>1700448.1881000644</v>
      </c>
      <c r="H25" s="2986">
        <v>1846506.0332956018</v>
      </c>
      <c r="I25" s="2986">
        <v>1982653.0777416285</v>
      </c>
      <c r="J25" s="2986">
        <v>2109263.0603647181</v>
      </c>
      <c r="K25" s="2986">
        <v>2064599.9418250232</v>
      </c>
      <c r="L25" s="2997">
        <v>2146824.266261986</v>
      </c>
      <c r="M25" s="2813"/>
      <c r="N25" s="2812"/>
      <c r="O25" s="2811"/>
      <c r="P25" s="2811"/>
      <c r="Q25" s="2811"/>
    </row>
    <row r="26" spans="1:18" s="2814" customFormat="1" ht="20.100000000000001" customHeight="1">
      <c r="A26" s="2969" t="s">
        <v>2106</v>
      </c>
      <c r="B26" s="2987">
        <v>123149.57101371299</v>
      </c>
      <c r="C26" s="2987">
        <v>124868.77112686304</v>
      </c>
      <c r="D26" s="2987">
        <v>136070.01532339799</v>
      </c>
      <c r="E26" s="2987">
        <v>148429.93296354401</v>
      </c>
      <c r="F26" s="2987">
        <v>161952.20975116</v>
      </c>
      <c r="G26" s="2987">
        <v>169975.40609838601</v>
      </c>
      <c r="H26" s="2956">
        <v>191830.71206115501</v>
      </c>
      <c r="I26" s="2956">
        <v>211053.36068730199</v>
      </c>
      <c r="J26" s="2956">
        <v>230479.63159865301</v>
      </c>
      <c r="K26" s="2956">
        <v>226280.06223129394</v>
      </c>
      <c r="L26" s="2998">
        <v>235883.38807239005</v>
      </c>
      <c r="M26" s="2817"/>
      <c r="N26" s="2816"/>
      <c r="O26" s="2815"/>
      <c r="P26" s="2815"/>
      <c r="Q26" s="2815"/>
    </row>
    <row r="27" spans="1:18" s="2810" customFormat="1" ht="20.100000000000001" customHeight="1" thickBot="1">
      <c r="A27" s="2971" t="s">
        <v>2105</v>
      </c>
      <c r="B27" s="2999">
        <v>1559222.8637687017</v>
      </c>
      <c r="C27" s="2999">
        <v>1632040.4760740653</v>
      </c>
      <c r="D27" s="2999">
        <v>1689572.4027144122</v>
      </c>
      <c r="E27" s="2999">
        <v>1791140.7577866078</v>
      </c>
      <c r="F27" s="2999">
        <v>1862357.4685282134</v>
      </c>
      <c r="G27" s="2999">
        <v>1870423.5941984504</v>
      </c>
      <c r="H27" s="2999">
        <v>2038336.7453567567</v>
      </c>
      <c r="I27" s="2999">
        <v>2193706.4384289305</v>
      </c>
      <c r="J27" s="2999">
        <v>2339742.6919633709</v>
      </c>
      <c r="K27" s="2999">
        <v>2290880.0040563173</v>
      </c>
      <c r="L27" s="3000">
        <v>2382707.6543343761</v>
      </c>
      <c r="M27" s="2813"/>
      <c r="N27" s="2812"/>
      <c r="O27" s="2811"/>
      <c r="P27" s="2811"/>
      <c r="Q27" s="2811"/>
    </row>
    <row r="28" spans="1:18" s="2810" customFormat="1" ht="20.100000000000001" customHeight="1" thickTop="1">
      <c r="A28" s="3031"/>
      <c r="B28" s="3030"/>
      <c r="C28" s="3030"/>
      <c r="D28" s="3030"/>
      <c r="E28" s="3030"/>
      <c r="F28" s="3030"/>
      <c r="G28" s="3030"/>
      <c r="H28" s="3030"/>
      <c r="I28" s="3030"/>
      <c r="J28" s="3030"/>
      <c r="K28" s="3030"/>
      <c r="L28" s="3030"/>
      <c r="M28" s="2813"/>
      <c r="N28" s="2812"/>
      <c r="O28" s="2811"/>
      <c r="P28" s="2811"/>
      <c r="Q28" s="2811"/>
    </row>
    <row r="29" spans="1:18" ht="20.100000000000001" customHeight="1" thickBot="1">
      <c r="A29" s="3102" t="s">
        <v>2264</v>
      </c>
      <c r="B29" s="3102"/>
      <c r="C29" s="3102"/>
      <c r="D29" s="3102"/>
      <c r="E29" s="3102"/>
      <c r="F29" s="3102"/>
      <c r="G29" s="3102"/>
      <c r="H29" s="3102"/>
      <c r="I29" s="3102"/>
      <c r="J29" s="3102"/>
      <c r="K29" s="3102"/>
      <c r="L29" s="3102"/>
      <c r="M29" s="2807"/>
      <c r="N29" s="2809"/>
      <c r="O29" s="2807"/>
      <c r="P29" s="2807"/>
      <c r="Q29" s="2809"/>
    </row>
    <row r="30" spans="1:18" ht="20.100000000000001" customHeight="1" thickTop="1">
      <c r="A30" s="3103" t="s">
        <v>2129</v>
      </c>
      <c r="B30" s="2991" t="s">
        <v>214</v>
      </c>
      <c r="C30" s="2991" t="s">
        <v>215</v>
      </c>
      <c r="D30" s="2991" t="s">
        <v>216</v>
      </c>
      <c r="E30" s="2991" t="s">
        <v>217</v>
      </c>
      <c r="F30" s="2991" t="s">
        <v>218</v>
      </c>
      <c r="G30" s="2991" t="s">
        <v>219</v>
      </c>
      <c r="H30" s="2991" t="s">
        <v>220</v>
      </c>
      <c r="I30" s="2991" t="s">
        <v>2135</v>
      </c>
      <c r="J30" s="2991" t="s">
        <v>344</v>
      </c>
      <c r="K30" s="2991" t="s">
        <v>2127</v>
      </c>
      <c r="L30" s="2992" t="s">
        <v>2126</v>
      </c>
      <c r="M30" s="2807"/>
      <c r="N30" s="2807"/>
      <c r="O30" s="2803"/>
      <c r="P30" s="2803"/>
      <c r="Q30" s="2803"/>
    </row>
    <row r="31" spans="1:18" ht="20.100000000000001" customHeight="1">
      <c r="A31" s="3104"/>
      <c r="B31" s="2808" t="s">
        <v>224</v>
      </c>
      <c r="C31" s="2808" t="s">
        <v>225</v>
      </c>
      <c r="D31" s="2808" t="s">
        <v>226</v>
      </c>
      <c r="E31" s="2808" t="s">
        <v>227</v>
      </c>
      <c r="F31" s="2808" t="s">
        <v>228</v>
      </c>
      <c r="G31" s="2808" t="s">
        <v>167</v>
      </c>
      <c r="H31" s="2808" t="s">
        <v>168</v>
      </c>
      <c r="I31" s="2808" t="s">
        <v>5</v>
      </c>
      <c r="J31" s="2808" t="s">
        <v>29</v>
      </c>
      <c r="K31" s="2808" t="s">
        <v>2125</v>
      </c>
      <c r="L31" s="3005" t="s">
        <v>2124</v>
      </c>
      <c r="M31" s="2807"/>
      <c r="N31" s="2807"/>
      <c r="O31" s="2803"/>
      <c r="P31" s="2803"/>
      <c r="Q31" s="2803"/>
    </row>
    <row r="32" spans="1:18" ht="20.100000000000001" customHeight="1">
      <c r="A32" s="2962" t="s">
        <v>2123</v>
      </c>
      <c r="B32" s="3001" t="s">
        <v>95</v>
      </c>
      <c r="C32" s="3002">
        <v>5.2898659586381882</v>
      </c>
      <c r="D32" s="3002">
        <v>1.3065598468589457</v>
      </c>
      <c r="E32" s="3002">
        <v>4.4866479926801901</v>
      </c>
      <c r="F32" s="3002">
        <v>1.2008568042449781</v>
      </c>
      <c r="G32" s="3002">
        <v>-8.4322674609850878E-2</v>
      </c>
      <c r="H32" s="3002">
        <v>5.1747284116335521</v>
      </c>
      <c r="I32" s="3002">
        <v>2.6092595365992111</v>
      </c>
      <c r="J32" s="3002">
        <v>5.1569279209556385</v>
      </c>
      <c r="K32" s="3002">
        <v>2.2337895615716121</v>
      </c>
      <c r="L32" s="3006">
        <v>2.6387795598237886</v>
      </c>
      <c r="M32" s="2805"/>
      <c r="N32" s="2805"/>
      <c r="O32" s="2804"/>
      <c r="P32" s="2804"/>
      <c r="Q32" s="2804"/>
    </row>
    <row r="33" spans="1:17" ht="20.100000000000001" customHeight="1">
      <c r="A33" s="2964" t="s">
        <v>2122</v>
      </c>
      <c r="B33" s="3003" t="s">
        <v>95</v>
      </c>
      <c r="C33" s="3004">
        <v>5.1712096986634748</v>
      </c>
      <c r="D33" s="3004">
        <v>2.2730848791782279</v>
      </c>
      <c r="E33" s="3004">
        <v>11.50166521659331</v>
      </c>
      <c r="F33" s="3004">
        <v>3.150020260968617</v>
      </c>
      <c r="G33" s="3004">
        <v>-2.6850943338293689</v>
      </c>
      <c r="H33" s="3004">
        <v>14.601528467723512</v>
      </c>
      <c r="I33" s="3004">
        <v>9.3956019533968202</v>
      </c>
      <c r="J33" s="3004">
        <v>17.622830463610882</v>
      </c>
      <c r="K33" s="3004">
        <v>-2.2294724230550003</v>
      </c>
      <c r="L33" s="3007">
        <v>7.4941324171780508</v>
      </c>
      <c r="M33" s="2805"/>
      <c r="N33" s="2805"/>
      <c r="O33" s="2804"/>
      <c r="P33" s="2804"/>
      <c r="Q33" s="2804"/>
    </row>
    <row r="34" spans="1:17" ht="20.100000000000001" customHeight="1">
      <c r="A34" s="2964" t="s">
        <v>2121</v>
      </c>
      <c r="B34" s="3003" t="s">
        <v>95</v>
      </c>
      <c r="C34" s="3004">
        <v>10.098081133855487</v>
      </c>
      <c r="D34" s="3004">
        <v>2.8905673135342056</v>
      </c>
      <c r="E34" s="3004">
        <v>6.0488407797719077</v>
      </c>
      <c r="F34" s="3004">
        <v>6.2852481728143061E-2</v>
      </c>
      <c r="G34" s="3004">
        <v>-9.5081050411907029</v>
      </c>
      <c r="H34" s="3004">
        <v>16.826982880174654</v>
      </c>
      <c r="I34" s="3004">
        <v>9.2066919734522088</v>
      </c>
      <c r="J34" s="3004">
        <v>6.5226672413561744</v>
      </c>
      <c r="K34" s="3004">
        <v>-8.5732114058053384</v>
      </c>
      <c r="L34" s="3007">
        <v>3.8527383938068027</v>
      </c>
      <c r="M34" s="2805"/>
      <c r="N34" s="2805"/>
      <c r="O34" s="2804"/>
      <c r="P34" s="2804"/>
      <c r="Q34" s="2804"/>
    </row>
    <row r="35" spans="1:17" ht="20.100000000000001" customHeight="1">
      <c r="A35" s="2964" t="s">
        <v>2120</v>
      </c>
      <c r="B35" s="3003" t="s">
        <v>95</v>
      </c>
      <c r="C35" s="3004">
        <v>15.028957867631206</v>
      </c>
      <c r="D35" s="3004">
        <v>0.8601020794522185</v>
      </c>
      <c r="E35" s="3004">
        <v>3.7786210734169146</v>
      </c>
      <c r="F35" s="3004">
        <v>0.64807811968354656</v>
      </c>
      <c r="G35" s="3004">
        <v>-8.606289355056262</v>
      </c>
      <c r="H35" s="3004">
        <v>22.837817186077018</v>
      </c>
      <c r="I35" s="3004">
        <v>10.379254050827072</v>
      </c>
      <c r="J35" s="3004">
        <v>9.6121259142747419</v>
      </c>
      <c r="K35" s="3004">
        <v>25.583054446424441</v>
      </c>
      <c r="L35" s="3007">
        <v>7.7398913916444627</v>
      </c>
      <c r="M35" s="2805"/>
      <c r="N35" s="2805"/>
      <c r="O35" s="2804"/>
      <c r="P35" s="2804"/>
      <c r="Q35" s="2804"/>
    </row>
    <row r="36" spans="1:17" ht="20.100000000000001" customHeight="1">
      <c r="A36" s="2964" t="s">
        <v>2119</v>
      </c>
      <c r="B36" s="3003" t="s">
        <v>95</v>
      </c>
      <c r="C36" s="3004">
        <v>9.6831062087257465</v>
      </c>
      <c r="D36" s="3004">
        <v>9.873828005018396</v>
      </c>
      <c r="E36" s="3004">
        <v>9.197082170381492</v>
      </c>
      <c r="F36" s="3004">
        <v>10.1026823631084</v>
      </c>
      <c r="G36" s="3004">
        <v>7.3316382076776563</v>
      </c>
      <c r="H36" s="3004">
        <v>3.0342925558784799</v>
      </c>
      <c r="I36" s="3004">
        <v>4.5654529068261951</v>
      </c>
      <c r="J36" s="3004">
        <v>1.2219512192734214</v>
      </c>
      <c r="K36" s="3004">
        <v>2.1481129120892746</v>
      </c>
      <c r="L36" s="3007">
        <v>1.6066342349368341</v>
      </c>
      <c r="M36" s="2805"/>
      <c r="N36" s="2805"/>
      <c r="O36" s="2804"/>
      <c r="P36" s="2804"/>
      <c r="Q36" s="2804"/>
    </row>
    <row r="37" spans="1:17" ht="20.100000000000001" customHeight="1">
      <c r="A37" s="2964" t="s">
        <v>1880</v>
      </c>
      <c r="B37" s="3003" t="s">
        <v>95</v>
      </c>
      <c r="C37" s="3004">
        <v>0.25957784562216091</v>
      </c>
      <c r="D37" s="3004">
        <v>2.2953345002240724</v>
      </c>
      <c r="E37" s="3004">
        <v>8.9626988292108791</v>
      </c>
      <c r="F37" s="3004">
        <v>3.0660153864215687</v>
      </c>
      <c r="G37" s="3004">
        <v>0.12322812390728188</v>
      </c>
      <c r="H37" s="3004">
        <v>18.676063633607072</v>
      </c>
      <c r="I37" s="3004">
        <v>12.098390765722144</v>
      </c>
      <c r="J37" s="3004">
        <v>7.4811487719543663</v>
      </c>
      <c r="K37" s="3004">
        <v>-4.9855141767557001</v>
      </c>
      <c r="L37" s="3007">
        <v>5.5586414118753851</v>
      </c>
      <c r="M37" s="2806"/>
      <c r="N37" s="2805"/>
      <c r="O37" s="2804"/>
      <c r="P37" s="2804"/>
      <c r="Q37" s="2804"/>
    </row>
    <row r="38" spans="1:17" ht="20.100000000000001" customHeight="1">
      <c r="A38" s="2966" t="s">
        <v>2118</v>
      </c>
      <c r="B38" s="3003" t="s">
        <v>95</v>
      </c>
      <c r="C38" s="3004">
        <v>2.7494341568188361</v>
      </c>
      <c r="D38" s="3004">
        <v>2.7355788279884052</v>
      </c>
      <c r="E38" s="3004">
        <v>6.0748629884344325</v>
      </c>
      <c r="F38" s="3004">
        <v>4.1911416509607307</v>
      </c>
      <c r="G38" s="3004">
        <v>-2.5597905678274486</v>
      </c>
      <c r="H38" s="3004">
        <v>10.706886908968755</v>
      </c>
      <c r="I38" s="3004">
        <v>17.231438140559334</v>
      </c>
      <c r="J38" s="3004">
        <v>8.1122699289282565</v>
      </c>
      <c r="K38" s="3004">
        <v>-10.693294448863043</v>
      </c>
      <c r="L38" s="3007">
        <v>5.2719919682847234</v>
      </c>
      <c r="M38" s="2805"/>
      <c r="N38" s="2805"/>
      <c r="O38" s="2804"/>
      <c r="P38" s="2804"/>
      <c r="Q38" s="2804"/>
    </row>
    <row r="39" spans="1:17" ht="20.100000000000001" customHeight="1">
      <c r="A39" s="2964" t="s">
        <v>2117</v>
      </c>
      <c r="B39" s="3003" t="s">
        <v>95</v>
      </c>
      <c r="C39" s="3004">
        <v>6.881492522834435</v>
      </c>
      <c r="D39" s="3004">
        <v>8.2622111117042181</v>
      </c>
      <c r="E39" s="3004">
        <v>6.3911850251812581</v>
      </c>
      <c r="F39" s="3004">
        <v>5.8976904881746606</v>
      </c>
      <c r="G39" s="3004">
        <v>0.17296455825102441</v>
      </c>
      <c r="H39" s="3004">
        <v>4.4101772576496501</v>
      </c>
      <c r="I39" s="3004">
        <v>11.680085191560849</v>
      </c>
      <c r="J39" s="3004">
        <v>8.7710095897866438</v>
      </c>
      <c r="K39" s="3004">
        <v>-13.366014671250454</v>
      </c>
      <c r="L39" s="3007">
        <v>6.1174192136375041</v>
      </c>
      <c r="M39" s="2805"/>
      <c r="N39" s="2805"/>
      <c r="O39" s="2804"/>
      <c r="P39" s="2804"/>
      <c r="Q39" s="2804"/>
    </row>
    <row r="40" spans="1:17" ht="20.100000000000001" customHeight="1">
      <c r="A40" s="2964" t="s">
        <v>2116</v>
      </c>
      <c r="B40" s="3003" t="s">
        <v>95</v>
      </c>
      <c r="C40" s="3004">
        <v>6.2802201427453639</v>
      </c>
      <c r="D40" s="3004">
        <v>6.9151996314171527</v>
      </c>
      <c r="E40" s="3004">
        <v>1.5027543247704784</v>
      </c>
      <c r="F40" s="3004">
        <v>5.4106304228523499</v>
      </c>
      <c r="G40" s="3004">
        <v>-7.9837457872843629</v>
      </c>
      <c r="H40" s="3004">
        <v>13.391962586594715</v>
      </c>
      <c r="I40" s="3004">
        <v>12.206782820772901</v>
      </c>
      <c r="J40" s="3004">
        <v>9.9214736764575662</v>
      </c>
      <c r="K40" s="3004">
        <v>-36.974467579158279</v>
      </c>
      <c r="L40" s="3007">
        <v>11.199414861890972</v>
      </c>
      <c r="M40" s="2805"/>
      <c r="N40" s="2805"/>
      <c r="O40" s="2804"/>
      <c r="P40" s="2804"/>
      <c r="Q40" s="2804"/>
    </row>
    <row r="41" spans="1:17" ht="20.100000000000001" customHeight="1">
      <c r="A41" s="2964" t="s">
        <v>2115</v>
      </c>
      <c r="B41" s="3003" t="s">
        <v>95</v>
      </c>
      <c r="C41" s="3004">
        <v>27.500466924515791</v>
      </c>
      <c r="D41" s="3004">
        <v>10.684703000251218</v>
      </c>
      <c r="E41" s="3004">
        <v>25.94924839770529</v>
      </c>
      <c r="F41" s="3004">
        <v>10.591471518729961</v>
      </c>
      <c r="G41" s="3004">
        <v>1.6915988165086162</v>
      </c>
      <c r="H41" s="3004">
        <v>13.647826036532322</v>
      </c>
      <c r="I41" s="3004">
        <v>2.1365234007675298</v>
      </c>
      <c r="J41" s="3004">
        <v>7.049803527680254</v>
      </c>
      <c r="K41" s="3004">
        <v>2.2995940823787038</v>
      </c>
      <c r="L41" s="3007">
        <v>1.45402721351266</v>
      </c>
      <c r="M41" s="2805"/>
      <c r="N41" s="2805"/>
      <c r="O41" s="2804"/>
      <c r="P41" s="2804"/>
      <c r="Q41" s="2804"/>
    </row>
    <row r="42" spans="1:17" ht="20.100000000000001" customHeight="1">
      <c r="A42" s="2964" t="s">
        <v>2114</v>
      </c>
      <c r="B42" s="3003" t="s">
        <v>95</v>
      </c>
      <c r="C42" s="3004">
        <v>1.8190059042259179</v>
      </c>
      <c r="D42" s="3004">
        <v>1.9288552292240837</v>
      </c>
      <c r="E42" s="3004">
        <v>6.4967805849663449</v>
      </c>
      <c r="F42" s="3004">
        <v>6.8943891755075555</v>
      </c>
      <c r="G42" s="3004">
        <v>8.9038815481973472</v>
      </c>
      <c r="H42" s="3004">
        <v>9.7990035888018525</v>
      </c>
      <c r="I42" s="3004">
        <v>9.4316972617537402</v>
      </c>
      <c r="J42" s="3004">
        <v>6.3490185276160958</v>
      </c>
      <c r="K42" s="3004">
        <v>4.7520757669105222</v>
      </c>
      <c r="L42" s="3007">
        <v>5.8249328438130306</v>
      </c>
      <c r="M42" s="2805"/>
      <c r="N42" s="2805"/>
      <c r="O42" s="2804"/>
      <c r="P42" s="2804"/>
      <c r="Q42" s="2804"/>
    </row>
    <row r="43" spans="1:17" ht="20.100000000000001" customHeight="1">
      <c r="A43" s="2964" t="s">
        <v>2113</v>
      </c>
      <c r="B43" s="3003" t="s">
        <v>95</v>
      </c>
      <c r="C43" s="3004">
        <v>1.4112263463742778</v>
      </c>
      <c r="D43" s="3004">
        <v>1.8774671326060854</v>
      </c>
      <c r="E43" s="3004">
        <v>1.6138643688153707</v>
      </c>
      <c r="F43" s="3004">
        <v>1.5028591391573798</v>
      </c>
      <c r="G43" s="3004">
        <v>0.3898497076571914</v>
      </c>
      <c r="H43" s="3004">
        <v>4.0467229058075702</v>
      </c>
      <c r="I43" s="3004">
        <v>1.5610560861483833</v>
      </c>
      <c r="J43" s="3004">
        <v>3.753429565721774</v>
      </c>
      <c r="K43" s="3004">
        <v>2.3655909802266848</v>
      </c>
      <c r="L43" s="3007">
        <v>2.638834964495544</v>
      </c>
      <c r="M43" s="2805"/>
      <c r="N43" s="2805"/>
      <c r="O43" s="2804"/>
      <c r="P43" s="2804"/>
      <c r="Q43" s="2804"/>
    </row>
    <row r="44" spans="1:17" ht="20.100000000000001" customHeight="1">
      <c r="A44" s="2964" t="s">
        <v>2112</v>
      </c>
      <c r="B44" s="3003" t="s">
        <v>95</v>
      </c>
      <c r="C44" s="3004">
        <v>5.2000119425996871</v>
      </c>
      <c r="D44" s="3004">
        <v>4.7857895862451159</v>
      </c>
      <c r="E44" s="3004">
        <v>6.7151770353724061</v>
      </c>
      <c r="F44" s="3004">
        <v>7.4057950047993444</v>
      </c>
      <c r="G44" s="3004">
        <v>1.9333701537423735</v>
      </c>
      <c r="H44" s="3004">
        <v>8.7090919741084747</v>
      </c>
      <c r="I44" s="3004">
        <v>4.9488971894529925</v>
      </c>
      <c r="J44" s="3004">
        <v>5.6071713079416838</v>
      </c>
      <c r="K44" s="3004">
        <v>1.2022850311568618</v>
      </c>
      <c r="L44" s="3007">
        <v>2.3167776076068947</v>
      </c>
      <c r="M44" s="2805"/>
      <c r="N44" s="2805"/>
      <c r="O44" s="2804"/>
      <c r="P44" s="2804"/>
      <c r="Q44" s="2804"/>
    </row>
    <row r="45" spans="1:17" ht="20.100000000000001" customHeight="1">
      <c r="A45" s="2964" t="s">
        <v>2111</v>
      </c>
      <c r="B45" s="3003" t="s">
        <v>95</v>
      </c>
      <c r="C45" s="3004">
        <v>8.3057249063283933</v>
      </c>
      <c r="D45" s="3004">
        <v>14.186034103975558</v>
      </c>
      <c r="E45" s="3004">
        <v>15.796974350508776</v>
      </c>
      <c r="F45" s="3004">
        <v>11.646417210833974</v>
      </c>
      <c r="G45" s="3004">
        <v>11.961475527906941</v>
      </c>
      <c r="H45" s="3004">
        <v>16.284990828232139</v>
      </c>
      <c r="I45" s="3004">
        <v>18.620216570974165</v>
      </c>
      <c r="J45" s="3004">
        <v>6.4366285132714012</v>
      </c>
      <c r="K45" s="3004">
        <v>2.1546622764947045</v>
      </c>
      <c r="L45" s="3007">
        <v>2.1683248145576925</v>
      </c>
      <c r="M45" s="2805"/>
      <c r="N45" s="2805"/>
      <c r="O45" s="2804"/>
      <c r="P45" s="2804"/>
      <c r="Q45" s="2804"/>
    </row>
    <row r="46" spans="1:17" ht="20.100000000000001" customHeight="1">
      <c r="A46" s="2964" t="s">
        <v>2110</v>
      </c>
      <c r="B46" s="3003" t="s">
        <v>95</v>
      </c>
      <c r="C46" s="3004">
        <v>3.4453237403650405</v>
      </c>
      <c r="D46" s="3004">
        <v>5.107827268516445</v>
      </c>
      <c r="E46" s="3004">
        <v>4.905000770171327</v>
      </c>
      <c r="F46" s="3004">
        <v>8.1535040726417236</v>
      </c>
      <c r="G46" s="3004">
        <v>2.0545514600392067</v>
      </c>
      <c r="H46" s="3004">
        <v>8.0255944745213412</v>
      </c>
      <c r="I46" s="3004">
        <v>4.7128399081767043</v>
      </c>
      <c r="J46" s="3004">
        <v>5.1153722279229044</v>
      </c>
      <c r="K46" s="3004">
        <v>5.9774665315340343</v>
      </c>
      <c r="L46" s="3007">
        <v>3.4929233951337437</v>
      </c>
      <c r="M46" s="2804"/>
      <c r="N46" s="2804"/>
      <c r="O46" s="2804"/>
      <c r="P46" s="2804"/>
      <c r="Q46" s="2804"/>
    </row>
    <row r="47" spans="1:17" ht="20.100000000000001" customHeight="1">
      <c r="A47" s="2964" t="s">
        <v>456</v>
      </c>
      <c r="B47" s="3003" t="s">
        <v>95</v>
      </c>
      <c r="C47" s="3004">
        <v>5.6119697331993024</v>
      </c>
      <c r="D47" s="3004">
        <v>5.8173492456426743</v>
      </c>
      <c r="E47" s="3004">
        <v>4.9516031549074313</v>
      </c>
      <c r="F47" s="3004">
        <v>5.4796546956149541</v>
      </c>
      <c r="G47" s="3004">
        <v>7.1529446406992605</v>
      </c>
      <c r="H47" s="3004">
        <v>7.2071059274588976</v>
      </c>
      <c r="I47" s="3004">
        <v>5.8291117215623274</v>
      </c>
      <c r="J47" s="3004">
        <v>5.9774376058965544</v>
      </c>
      <c r="K47" s="3004">
        <v>3.201422849729866</v>
      </c>
      <c r="L47" s="3007">
        <v>3.5985956634144287</v>
      </c>
      <c r="M47" s="2804"/>
      <c r="N47" s="2804"/>
      <c r="O47" s="2804"/>
      <c r="P47" s="2804"/>
      <c r="Q47" s="2804"/>
    </row>
    <row r="48" spans="1:17" ht="20.100000000000001" customHeight="1">
      <c r="A48" s="2964" t="s">
        <v>2109</v>
      </c>
      <c r="B48" s="3003" t="s">
        <v>95</v>
      </c>
      <c r="C48" s="3004">
        <v>4.6270003789501004</v>
      </c>
      <c r="D48" s="3004">
        <v>3.568297484442212</v>
      </c>
      <c r="E48" s="3004">
        <v>3.0386342046440546</v>
      </c>
      <c r="F48" s="3004">
        <v>10.615375688257259</v>
      </c>
      <c r="G48" s="3004">
        <v>3.3376727181174033</v>
      </c>
      <c r="H48" s="3004">
        <v>7.3958686245816807</v>
      </c>
      <c r="I48" s="3004">
        <v>5.8747565797491461</v>
      </c>
      <c r="J48" s="3004">
        <v>6.6900538015151483</v>
      </c>
      <c r="K48" s="3004">
        <v>5.1997879325369638</v>
      </c>
      <c r="L48" s="3007">
        <v>6.526946759725675</v>
      </c>
      <c r="M48" s="2804"/>
      <c r="N48" s="2804"/>
      <c r="O48" s="2804"/>
      <c r="P48" s="2804"/>
      <c r="Q48" s="2804"/>
    </row>
    <row r="49" spans="1:17" ht="20.100000000000001" customHeight="1">
      <c r="A49" s="2966" t="s">
        <v>2108</v>
      </c>
      <c r="B49" s="3003" t="s">
        <v>95</v>
      </c>
      <c r="C49" s="3004">
        <v>4.495366568560172</v>
      </c>
      <c r="D49" s="3004">
        <v>3.6195868841551118</v>
      </c>
      <c r="E49" s="3004">
        <v>3.6159708223394489</v>
      </c>
      <c r="F49" s="3004">
        <v>8.7231058138624888</v>
      </c>
      <c r="G49" s="3004">
        <v>4.5158819261747567</v>
      </c>
      <c r="H49" s="3004">
        <v>4.6905869677749337</v>
      </c>
      <c r="I49" s="3004">
        <v>4.629534265474561</v>
      </c>
      <c r="J49" s="3004">
        <v>5.9215848820533381</v>
      </c>
      <c r="K49" s="3004">
        <v>1.7656153674187323</v>
      </c>
      <c r="L49" s="3007">
        <v>3.0942571283285787</v>
      </c>
      <c r="M49" s="2804"/>
      <c r="N49" s="2804"/>
      <c r="O49" s="2804"/>
      <c r="P49" s="2804"/>
      <c r="Q49" s="2804"/>
    </row>
    <row r="50" spans="1:17" ht="20.100000000000001" customHeight="1">
      <c r="A50" s="2967" t="s">
        <v>2107</v>
      </c>
      <c r="B50" s="3003" t="s">
        <v>95</v>
      </c>
      <c r="C50" s="3004">
        <v>4.9508902192461903</v>
      </c>
      <c r="D50" s="3004">
        <v>3.0740148777829575</v>
      </c>
      <c r="E50" s="3004">
        <v>5.7424074887884871</v>
      </c>
      <c r="F50" s="3004">
        <v>3.5121479132034068</v>
      </c>
      <c r="G50" s="3004">
        <v>2.5246524491251421E-3</v>
      </c>
      <c r="H50" s="3004">
        <v>8.589373449756792</v>
      </c>
      <c r="I50" s="3004">
        <v>7.3732249985143312</v>
      </c>
      <c r="J50" s="3004">
        <v>6.3858868727203912</v>
      </c>
      <c r="K50" s="3004">
        <v>-2.1174750261815092</v>
      </c>
      <c r="L50" s="3007">
        <v>3.9825790348652106</v>
      </c>
      <c r="M50" s="2804"/>
      <c r="N50" s="2804"/>
      <c r="O50" s="2804"/>
      <c r="P50" s="2804"/>
      <c r="Q50" s="2804"/>
    </row>
    <row r="51" spans="1:17" ht="20.100000000000001" customHeight="1">
      <c r="A51" s="2969" t="s">
        <v>2106</v>
      </c>
      <c r="B51" s="3003" t="s">
        <v>95</v>
      </c>
      <c r="C51" s="3004">
        <v>1.3960260673247689</v>
      </c>
      <c r="D51" s="3004">
        <v>8.9704127745077358</v>
      </c>
      <c r="E51" s="3004">
        <v>9.0834983818956374</v>
      </c>
      <c r="F51" s="3004">
        <v>9.110208781767227</v>
      </c>
      <c r="G51" s="3004">
        <v>4.9540517906817598</v>
      </c>
      <c r="H51" s="3004">
        <v>12.857922486808818</v>
      </c>
      <c r="I51" s="3004">
        <v>10.02063143049736</v>
      </c>
      <c r="J51" s="3004">
        <v>9.2044357162040598</v>
      </c>
      <c r="K51" s="3004">
        <v>-1.822100000000006</v>
      </c>
      <c r="L51" s="3007">
        <v>4.2439999999999998</v>
      </c>
      <c r="M51" s="2804"/>
      <c r="N51" s="2804"/>
      <c r="O51" s="2804"/>
      <c r="P51" s="2804"/>
      <c r="Q51" s="2804"/>
    </row>
    <row r="52" spans="1:17" ht="20.100000000000001" customHeight="1" thickBot="1">
      <c r="A52" s="2971" t="s">
        <v>2105</v>
      </c>
      <c r="B52" s="3008" t="s">
        <v>95</v>
      </c>
      <c r="C52" s="3009">
        <v>4.6701221485016475</v>
      </c>
      <c r="D52" s="3009">
        <v>3.5251531738196888</v>
      </c>
      <c r="E52" s="3009">
        <v>6.0114828408074743</v>
      </c>
      <c r="F52" s="3009">
        <v>3.9760532739822878</v>
      </c>
      <c r="G52" s="3009">
        <v>0.43311371777683405</v>
      </c>
      <c r="H52" s="3009">
        <v>8.9772793542129961</v>
      </c>
      <c r="I52" s="3009">
        <v>7.6223761076818874</v>
      </c>
      <c r="J52" s="3009">
        <v>6.6570554280283432</v>
      </c>
      <c r="K52" s="3009">
        <v>-2.0883786954389905</v>
      </c>
      <c r="L52" s="3010">
        <v>4.0084007069538927</v>
      </c>
      <c r="M52" s="2804"/>
      <c r="N52" s="2804"/>
      <c r="O52" s="2804"/>
      <c r="P52" s="2804"/>
      <c r="Q52" s="2804"/>
    </row>
    <row r="53" spans="1:17" s="2824" customFormat="1" ht="17.100000000000001" customHeight="1" thickTop="1">
      <c r="A53" s="3029" t="s">
        <v>2103</v>
      </c>
      <c r="B53" s="3028"/>
      <c r="C53" s="3027"/>
      <c r="D53" s="3027"/>
      <c r="E53" s="3027"/>
      <c r="F53" s="3027"/>
      <c r="G53" s="3027"/>
      <c r="H53" s="3027"/>
      <c r="I53" s="3027"/>
      <c r="J53" s="3027"/>
      <c r="K53" s="3027"/>
      <c r="L53" s="3027"/>
      <c r="M53" s="3026"/>
      <c r="N53" s="3026"/>
    </row>
    <row r="54" spans="1:17" s="2800" customFormat="1" ht="17.100000000000001" customHeight="1">
      <c r="A54" s="2802"/>
      <c r="C54" s="2801"/>
      <c r="D54" s="2801"/>
      <c r="E54" s="2801"/>
      <c r="F54" s="2801"/>
      <c r="G54" s="2801"/>
      <c r="H54" s="2801"/>
      <c r="I54" s="2801"/>
      <c r="J54" s="2801"/>
      <c r="K54" s="2801"/>
      <c r="L54" s="2801"/>
    </row>
    <row r="55" spans="1:17" s="2800" customFormat="1"/>
    <row r="56" spans="1:17" s="2800" customFormat="1"/>
  </sheetData>
  <mergeCells count="7">
    <mergeCell ref="A30:A31"/>
    <mergeCell ref="A1:L1"/>
    <mergeCell ref="A2:L2"/>
    <mergeCell ref="A3:L3"/>
    <mergeCell ref="F4:L4"/>
    <mergeCell ref="A5:A6"/>
    <mergeCell ref="A29:L29"/>
  </mergeCells>
  <printOptions horizontalCentered="1"/>
  <pageMargins left="0.55118110236220474" right="0.55118110236220474" top="0.70866141732283461" bottom="0.70866141732283461" header="0" footer="0"/>
  <pageSetup paperSize="9" scale="64" fitToHeight="2" orientation="landscape" r:id="rId1"/>
  <rowBreaks count="1" manualBreakCount="1">
    <brk id="28" max="11"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
  <sheetViews>
    <sheetView workbookViewId="0">
      <selection activeCell="L29" sqref="L29"/>
    </sheetView>
  </sheetViews>
  <sheetFormatPr defaultColWidth="11" defaultRowHeight="17.100000000000001" customHeight="1"/>
  <cols>
    <col min="1" max="1" width="51.42578125" style="754" bestFit="1" customWidth="1"/>
    <col min="2" max="3" width="14" style="754" bestFit="1" customWidth="1"/>
    <col min="4" max="4" width="14.140625" style="754" bestFit="1" customWidth="1"/>
    <col min="5" max="5" width="13.42578125" style="754" bestFit="1" customWidth="1"/>
    <col min="6" max="6" width="12.5703125" style="754" bestFit="1" customWidth="1"/>
    <col min="7" max="7" width="12.42578125" style="754" customWidth="1"/>
    <col min="8" max="8" width="9.42578125" style="754" customWidth="1"/>
    <col min="9" max="253" width="11" style="753"/>
    <col min="254" max="254" width="46.7109375" style="753" bestFit="1" customWidth="1"/>
    <col min="255" max="255" width="11.85546875" style="753" customWidth="1"/>
    <col min="256" max="256" width="12.42578125" style="753" customWidth="1"/>
    <col min="257" max="257" width="12.5703125" style="753" customWidth="1"/>
    <col min="258" max="258" width="11.7109375" style="753" customWidth="1"/>
    <col min="259" max="259" width="10.7109375" style="753" customWidth="1"/>
    <col min="260" max="260" width="2.42578125" style="753" bestFit="1" customWidth="1"/>
    <col min="261" max="261" width="8.5703125" style="753" customWidth="1"/>
    <col min="262" max="262" width="12.42578125" style="753" customWidth="1"/>
    <col min="263" max="263" width="2.140625" style="753" customWidth="1"/>
    <col min="264" max="264" width="9.42578125" style="753" customWidth="1"/>
    <col min="265" max="509" width="11" style="753"/>
    <col min="510" max="510" width="46.7109375" style="753" bestFit="1" customWidth="1"/>
    <col min="511" max="511" width="11.85546875" style="753" customWidth="1"/>
    <col min="512" max="512" width="12.42578125" style="753" customWidth="1"/>
    <col min="513" max="513" width="12.5703125" style="753" customWidth="1"/>
    <col min="514" max="514" width="11.7109375" style="753" customWidth="1"/>
    <col min="515" max="515" width="10.7109375" style="753" customWidth="1"/>
    <col min="516" max="516" width="2.42578125" style="753" bestFit="1" customWidth="1"/>
    <col min="517" max="517" width="8.5703125" style="753" customWidth="1"/>
    <col min="518" max="518" width="12.42578125" style="753" customWidth="1"/>
    <col min="519" max="519" width="2.140625" style="753" customWidth="1"/>
    <col min="520" max="520" width="9.42578125" style="753" customWidth="1"/>
    <col min="521" max="765" width="11" style="753"/>
    <col min="766" max="766" width="46.7109375" style="753" bestFit="1" customWidth="1"/>
    <col min="767" max="767" width="11.85546875" style="753" customWidth="1"/>
    <col min="768" max="768" width="12.42578125" style="753" customWidth="1"/>
    <col min="769" max="769" width="12.5703125" style="753" customWidth="1"/>
    <col min="770" max="770" width="11.7109375" style="753" customWidth="1"/>
    <col min="771" max="771" width="10.7109375" style="753" customWidth="1"/>
    <col min="772" max="772" width="2.42578125" style="753" bestFit="1" customWidth="1"/>
    <col min="773" max="773" width="8.5703125" style="753" customWidth="1"/>
    <col min="774" max="774" width="12.42578125" style="753" customWidth="1"/>
    <col min="775" max="775" width="2.140625" style="753" customWidth="1"/>
    <col min="776" max="776" width="9.42578125" style="753" customWidth="1"/>
    <col min="777" max="1021" width="11" style="753"/>
    <col min="1022" max="1022" width="46.7109375" style="753" bestFit="1" customWidth="1"/>
    <col min="1023" max="1023" width="11.85546875" style="753" customWidth="1"/>
    <col min="1024" max="1024" width="12.42578125" style="753" customWidth="1"/>
    <col min="1025" max="1025" width="12.5703125" style="753" customWidth="1"/>
    <col min="1026" max="1026" width="11.7109375" style="753" customWidth="1"/>
    <col min="1027" max="1027" width="10.7109375" style="753" customWidth="1"/>
    <col min="1028" max="1028" width="2.42578125" style="753" bestFit="1" customWidth="1"/>
    <col min="1029" max="1029" width="8.5703125" style="753" customWidth="1"/>
    <col min="1030" max="1030" width="12.42578125" style="753" customWidth="1"/>
    <col min="1031" max="1031" width="2.140625" style="753" customWidth="1"/>
    <col min="1032" max="1032" width="9.42578125" style="753" customWidth="1"/>
    <col min="1033" max="1277" width="11" style="753"/>
    <col min="1278" max="1278" width="46.7109375" style="753" bestFit="1" customWidth="1"/>
    <col min="1279" max="1279" width="11.85546875" style="753" customWidth="1"/>
    <col min="1280" max="1280" width="12.42578125" style="753" customWidth="1"/>
    <col min="1281" max="1281" width="12.5703125" style="753" customWidth="1"/>
    <col min="1282" max="1282" width="11.7109375" style="753" customWidth="1"/>
    <col min="1283" max="1283" width="10.7109375" style="753" customWidth="1"/>
    <col min="1284" max="1284" width="2.42578125" style="753" bestFit="1" customWidth="1"/>
    <col min="1285" max="1285" width="8.5703125" style="753" customWidth="1"/>
    <col min="1286" max="1286" width="12.42578125" style="753" customWidth="1"/>
    <col min="1287" max="1287" width="2.140625" style="753" customWidth="1"/>
    <col min="1288" max="1288" width="9.42578125" style="753" customWidth="1"/>
    <col min="1289" max="1533" width="11" style="753"/>
    <col min="1534" max="1534" width="46.7109375" style="753" bestFit="1" customWidth="1"/>
    <col min="1535" max="1535" width="11.85546875" style="753" customWidth="1"/>
    <col min="1536" max="1536" width="12.42578125" style="753" customWidth="1"/>
    <col min="1537" max="1537" width="12.5703125" style="753" customWidth="1"/>
    <col min="1538" max="1538" width="11.7109375" style="753" customWidth="1"/>
    <col min="1539" max="1539" width="10.7109375" style="753" customWidth="1"/>
    <col min="1540" max="1540" width="2.42578125" style="753" bestFit="1" customWidth="1"/>
    <col min="1541" max="1541" width="8.5703125" style="753" customWidth="1"/>
    <col min="1542" max="1542" width="12.42578125" style="753" customWidth="1"/>
    <col min="1543" max="1543" width="2.140625" style="753" customWidth="1"/>
    <col min="1544" max="1544" width="9.42578125" style="753" customWidth="1"/>
    <col min="1545" max="1789" width="11" style="753"/>
    <col min="1790" max="1790" width="46.7109375" style="753" bestFit="1" customWidth="1"/>
    <col min="1791" max="1791" width="11.85546875" style="753" customWidth="1"/>
    <col min="1792" max="1792" width="12.42578125" style="753" customWidth="1"/>
    <col min="1793" max="1793" width="12.5703125" style="753" customWidth="1"/>
    <col min="1794" max="1794" width="11.7109375" style="753" customWidth="1"/>
    <col min="1795" max="1795" width="10.7109375" style="753" customWidth="1"/>
    <col min="1796" max="1796" width="2.42578125" style="753" bestFit="1" customWidth="1"/>
    <col min="1797" max="1797" width="8.5703125" style="753" customWidth="1"/>
    <col min="1798" max="1798" width="12.42578125" style="753" customWidth="1"/>
    <col min="1799" max="1799" width="2.140625" style="753" customWidth="1"/>
    <col min="1800" max="1800" width="9.42578125" style="753" customWidth="1"/>
    <col min="1801" max="2045" width="11" style="753"/>
    <col min="2046" max="2046" width="46.7109375" style="753" bestFit="1" customWidth="1"/>
    <col min="2047" max="2047" width="11.85546875" style="753" customWidth="1"/>
    <col min="2048" max="2048" width="12.42578125" style="753" customWidth="1"/>
    <col min="2049" max="2049" width="12.5703125" style="753" customWidth="1"/>
    <col min="2050" max="2050" width="11.7109375" style="753" customWidth="1"/>
    <col min="2051" max="2051" width="10.7109375" style="753" customWidth="1"/>
    <col min="2052" max="2052" width="2.42578125" style="753" bestFit="1" customWidth="1"/>
    <col min="2053" max="2053" width="8.5703125" style="753" customWidth="1"/>
    <col min="2054" max="2054" width="12.42578125" style="753" customWidth="1"/>
    <col min="2055" max="2055" width="2.140625" style="753" customWidth="1"/>
    <col min="2056" max="2056" width="9.42578125" style="753" customWidth="1"/>
    <col min="2057" max="2301" width="11" style="753"/>
    <col min="2302" max="2302" width="46.7109375" style="753" bestFit="1" customWidth="1"/>
    <col min="2303" max="2303" width="11.85546875" style="753" customWidth="1"/>
    <col min="2304" max="2304" width="12.42578125" style="753" customWidth="1"/>
    <col min="2305" max="2305" width="12.5703125" style="753" customWidth="1"/>
    <col min="2306" max="2306" width="11.7109375" style="753" customWidth="1"/>
    <col min="2307" max="2307" width="10.7109375" style="753" customWidth="1"/>
    <col min="2308" max="2308" width="2.42578125" style="753" bestFit="1" customWidth="1"/>
    <col min="2309" max="2309" width="8.5703125" style="753" customWidth="1"/>
    <col min="2310" max="2310" width="12.42578125" style="753" customWidth="1"/>
    <col min="2311" max="2311" width="2.140625" style="753" customWidth="1"/>
    <col min="2312" max="2312" width="9.42578125" style="753" customWidth="1"/>
    <col min="2313" max="2557" width="11" style="753"/>
    <col min="2558" max="2558" width="46.7109375" style="753" bestFit="1" customWidth="1"/>
    <col min="2559" max="2559" width="11.85546875" style="753" customWidth="1"/>
    <col min="2560" max="2560" width="12.42578125" style="753" customWidth="1"/>
    <col min="2561" max="2561" width="12.5703125" style="753" customWidth="1"/>
    <col min="2562" max="2562" width="11.7109375" style="753" customWidth="1"/>
    <col min="2563" max="2563" width="10.7109375" style="753" customWidth="1"/>
    <col min="2564" max="2564" width="2.42578125" style="753" bestFit="1" customWidth="1"/>
    <col min="2565" max="2565" width="8.5703125" style="753" customWidth="1"/>
    <col min="2566" max="2566" width="12.42578125" style="753" customWidth="1"/>
    <col min="2567" max="2567" width="2.140625" style="753" customWidth="1"/>
    <col min="2568" max="2568" width="9.42578125" style="753" customWidth="1"/>
    <col min="2569" max="2813" width="11" style="753"/>
    <col min="2814" max="2814" width="46.7109375" style="753" bestFit="1" customWidth="1"/>
    <col min="2815" max="2815" width="11.85546875" style="753" customWidth="1"/>
    <col min="2816" max="2816" width="12.42578125" style="753" customWidth="1"/>
    <col min="2817" max="2817" width="12.5703125" style="753" customWidth="1"/>
    <col min="2818" max="2818" width="11.7109375" style="753" customWidth="1"/>
    <col min="2819" max="2819" width="10.7109375" style="753" customWidth="1"/>
    <col min="2820" max="2820" width="2.42578125" style="753" bestFit="1" customWidth="1"/>
    <col min="2821" max="2821" width="8.5703125" style="753" customWidth="1"/>
    <col min="2822" max="2822" width="12.42578125" style="753" customWidth="1"/>
    <col min="2823" max="2823" width="2.140625" style="753" customWidth="1"/>
    <col min="2824" max="2824" width="9.42578125" style="753" customWidth="1"/>
    <col min="2825" max="3069" width="11" style="753"/>
    <col min="3070" max="3070" width="46.7109375" style="753" bestFit="1" customWidth="1"/>
    <col min="3071" max="3071" width="11.85546875" style="753" customWidth="1"/>
    <col min="3072" max="3072" width="12.42578125" style="753" customWidth="1"/>
    <col min="3073" max="3073" width="12.5703125" style="753" customWidth="1"/>
    <col min="3074" max="3074" width="11.7109375" style="753" customWidth="1"/>
    <col min="3075" max="3075" width="10.7109375" style="753" customWidth="1"/>
    <col min="3076" max="3076" width="2.42578125" style="753" bestFit="1" customWidth="1"/>
    <col min="3077" max="3077" width="8.5703125" style="753" customWidth="1"/>
    <col min="3078" max="3078" width="12.42578125" style="753" customWidth="1"/>
    <col min="3079" max="3079" width="2.140625" style="753" customWidth="1"/>
    <col min="3080" max="3080" width="9.42578125" style="753" customWidth="1"/>
    <col min="3081" max="3325" width="11" style="753"/>
    <col min="3326" max="3326" width="46.7109375" style="753" bestFit="1" customWidth="1"/>
    <col min="3327" max="3327" width="11.85546875" style="753" customWidth="1"/>
    <col min="3328" max="3328" width="12.42578125" style="753" customWidth="1"/>
    <col min="3329" max="3329" width="12.5703125" style="753" customWidth="1"/>
    <col min="3330" max="3330" width="11.7109375" style="753" customWidth="1"/>
    <col min="3331" max="3331" width="10.7109375" style="753" customWidth="1"/>
    <col min="3332" max="3332" width="2.42578125" style="753" bestFit="1" customWidth="1"/>
    <col min="3333" max="3333" width="8.5703125" style="753" customWidth="1"/>
    <col min="3334" max="3334" width="12.42578125" style="753" customWidth="1"/>
    <col min="3335" max="3335" width="2.140625" style="753" customWidth="1"/>
    <col min="3336" max="3336" width="9.42578125" style="753" customWidth="1"/>
    <col min="3337" max="3581" width="11" style="753"/>
    <col min="3582" max="3582" width="46.7109375" style="753" bestFit="1" customWidth="1"/>
    <col min="3583" max="3583" width="11.85546875" style="753" customWidth="1"/>
    <col min="3584" max="3584" width="12.42578125" style="753" customWidth="1"/>
    <col min="3585" max="3585" width="12.5703125" style="753" customWidth="1"/>
    <col min="3586" max="3586" width="11.7109375" style="753" customWidth="1"/>
    <col min="3587" max="3587" width="10.7109375" style="753" customWidth="1"/>
    <col min="3588" max="3588" width="2.42578125" style="753" bestFit="1" customWidth="1"/>
    <col min="3589" max="3589" width="8.5703125" style="753" customWidth="1"/>
    <col min="3590" max="3590" width="12.42578125" style="753" customWidth="1"/>
    <col min="3591" max="3591" width="2.140625" style="753" customWidth="1"/>
    <col min="3592" max="3592" width="9.42578125" style="753" customWidth="1"/>
    <col min="3593" max="3837" width="11" style="753"/>
    <col min="3838" max="3838" width="46.7109375" style="753" bestFit="1" customWidth="1"/>
    <col min="3839" max="3839" width="11.85546875" style="753" customWidth="1"/>
    <col min="3840" max="3840" width="12.42578125" style="753" customWidth="1"/>
    <col min="3841" max="3841" width="12.5703125" style="753" customWidth="1"/>
    <col min="3842" max="3842" width="11.7109375" style="753" customWidth="1"/>
    <col min="3843" max="3843" width="10.7109375" style="753" customWidth="1"/>
    <col min="3844" max="3844" width="2.42578125" style="753" bestFit="1" customWidth="1"/>
    <col min="3845" max="3845" width="8.5703125" style="753" customWidth="1"/>
    <col min="3846" max="3846" width="12.42578125" style="753" customWidth="1"/>
    <col min="3847" max="3847" width="2.140625" style="753" customWidth="1"/>
    <col min="3848" max="3848" width="9.42578125" style="753" customWidth="1"/>
    <col min="3849" max="4093" width="11" style="753"/>
    <col min="4094" max="4094" width="46.7109375" style="753" bestFit="1" customWidth="1"/>
    <col min="4095" max="4095" width="11.85546875" style="753" customWidth="1"/>
    <col min="4096" max="4096" width="12.42578125" style="753" customWidth="1"/>
    <col min="4097" max="4097" width="12.5703125" style="753" customWidth="1"/>
    <col min="4098" max="4098" width="11.7109375" style="753" customWidth="1"/>
    <col min="4099" max="4099" width="10.7109375" style="753" customWidth="1"/>
    <col min="4100" max="4100" width="2.42578125" style="753" bestFit="1" customWidth="1"/>
    <col min="4101" max="4101" width="8.5703125" style="753" customWidth="1"/>
    <col min="4102" max="4102" width="12.42578125" style="753" customWidth="1"/>
    <col min="4103" max="4103" width="2.140625" style="753" customWidth="1"/>
    <col min="4104" max="4104" width="9.42578125" style="753" customWidth="1"/>
    <col min="4105" max="4349" width="11" style="753"/>
    <col min="4350" max="4350" width="46.7109375" style="753" bestFit="1" customWidth="1"/>
    <col min="4351" max="4351" width="11.85546875" style="753" customWidth="1"/>
    <col min="4352" max="4352" width="12.42578125" style="753" customWidth="1"/>
    <col min="4353" max="4353" width="12.5703125" style="753" customWidth="1"/>
    <col min="4354" max="4354" width="11.7109375" style="753" customWidth="1"/>
    <col min="4355" max="4355" width="10.7109375" style="753" customWidth="1"/>
    <col min="4356" max="4356" width="2.42578125" style="753" bestFit="1" customWidth="1"/>
    <col min="4357" max="4357" width="8.5703125" style="753" customWidth="1"/>
    <col min="4358" max="4358" width="12.42578125" style="753" customWidth="1"/>
    <col min="4359" max="4359" width="2.140625" style="753" customWidth="1"/>
    <col min="4360" max="4360" width="9.42578125" style="753" customWidth="1"/>
    <col min="4361" max="4605" width="11" style="753"/>
    <col min="4606" max="4606" width="46.7109375" style="753" bestFit="1" customWidth="1"/>
    <col min="4607" max="4607" width="11.85546875" style="753" customWidth="1"/>
    <col min="4608" max="4608" width="12.42578125" style="753" customWidth="1"/>
    <col min="4609" max="4609" width="12.5703125" style="753" customWidth="1"/>
    <col min="4610" max="4610" width="11.7109375" style="753" customWidth="1"/>
    <col min="4611" max="4611" width="10.7109375" style="753" customWidth="1"/>
    <col min="4612" max="4612" width="2.42578125" style="753" bestFit="1" customWidth="1"/>
    <col min="4613" max="4613" width="8.5703125" style="753" customWidth="1"/>
    <col min="4614" max="4614" width="12.42578125" style="753" customWidth="1"/>
    <col min="4615" max="4615" width="2.140625" style="753" customWidth="1"/>
    <col min="4616" max="4616" width="9.42578125" style="753" customWidth="1"/>
    <col min="4617" max="4861" width="11" style="753"/>
    <col min="4862" max="4862" width="46.7109375" style="753" bestFit="1" customWidth="1"/>
    <col min="4863" max="4863" width="11.85546875" style="753" customWidth="1"/>
    <col min="4864" max="4864" width="12.42578125" style="753" customWidth="1"/>
    <col min="4865" max="4865" width="12.5703125" style="753" customWidth="1"/>
    <col min="4866" max="4866" width="11.7109375" style="753" customWidth="1"/>
    <col min="4867" max="4867" width="10.7109375" style="753" customWidth="1"/>
    <col min="4868" max="4868" width="2.42578125" style="753" bestFit="1" customWidth="1"/>
    <col min="4869" max="4869" width="8.5703125" style="753" customWidth="1"/>
    <col min="4870" max="4870" width="12.42578125" style="753" customWidth="1"/>
    <col min="4871" max="4871" width="2.140625" style="753" customWidth="1"/>
    <col min="4872" max="4872" width="9.42578125" style="753" customWidth="1"/>
    <col min="4873" max="5117" width="11" style="753"/>
    <col min="5118" max="5118" width="46.7109375" style="753" bestFit="1" customWidth="1"/>
    <col min="5119" max="5119" width="11.85546875" style="753" customWidth="1"/>
    <col min="5120" max="5120" width="12.42578125" style="753" customWidth="1"/>
    <col min="5121" max="5121" width="12.5703125" style="753" customWidth="1"/>
    <col min="5122" max="5122" width="11.7109375" style="753" customWidth="1"/>
    <col min="5123" max="5123" width="10.7109375" style="753" customWidth="1"/>
    <col min="5124" max="5124" width="2.42578125" style="753" bestFit="1" customWidth="1"/>
    <col min="5125" max="5125" width="8.5703125" style="753" customWidth="1"/>
    <col min="5126" max="5126" width="12.42578125" style="753" customWidth="1"/>
    <col min="5127" max="5127" width="2.140625" style="753" customWidth="1"/>
    <col min="5128" max="5128" width="9.42578125" style="753" customWidth="1"/>
    <col min="5129" max="5373" width="11" style="753"/>
    <col min="5374" max="5374" width="46.7109375" style="753" bestFit="1" customWidth="1"/>
    <col min="5375" max="5375" width="11.85546875" style="753" customWidth="1"/>
    <col min="5376" max="5376" width="12.42578125" style="753" customWidth="1"/>
    <col min="5377" max="5377" width="12.5703125" style="753" customWidth="1"/>
    <col min="5378" max="5378" width="11.7109375" style="753" customWidth="1"/>
    <col min="5379" max="5379" width="10.7109375" style="753" customWidth="1"/>
    <col min="5380" max="5380" width="2.42578125" style="753" bestFit="1" customWidth="1"/>
    <col min="5381" max="5381" width="8.5703125" style="753" customWidth="1"/>
    <col min="5382" max="5382" width="12.42578125" style="753" customWidth="1"/>
    <col min="5383" max="5383" width="2.140625" style="753" customWidth="1"/>
    <col min="5384" max="5384" width="9.42578125" style="753" customWidth="1"/>
    <col min="5385" max="5629" width="11" style="753"/>
    <col min="5630" max="5630" width="46.7109375" style="753" bestFit="1" customWidth="1"/>
    <col min="5631" max="5631" width="11.85546875" style="753" customWidth="1"/>
    <col min="5632" max="5632" width="12.42578125" style="753" customWidth="1"/>
    <col min="5633" max="5633" width="12.5703125" style="753" customWidth="1"/>
    <col min="5634" max="5634" width="11.7109375" style="753" customWidth="1"/>
    <col min="5635" max="5635" width="10.7109375" style="753" customWidth="1"/>
    <col min="5636" max="5636" width="2.42578125" style="753" bestFit="1" customWidth="1"/>
    <col min="5637" max="5637" width="8.5703125" style="753" customWidth="1"/>
    <col min="5638" max="5638" width="12.42578125" style="753" customWidth="1"/>
    <col min="5639" max="5639" width="2.140625" style="753" customWidth="1"/>
    <col min="5640" max="5640" width="9.42578125" style="753" customWidth="1"/>
    <col min="5641" max="5885" width="11" style="753"/>
    <col min="5886" max="5886" width="46.7109375" style="753" bestFit="1" customWidth="1"/>
    <col min="5887" max="5887" width="11.85546875" style="753" customWidth="1"/>
    <col min="5888" max="5888" width="12.42578125" style="753" customWidth="1"/>
    <col min="5889" max="5889" width="12.5703125" style="753" customWidth="1"/>
    <col min="5890" max="5890" width="11.7109375" style="753" customWidth="1"/>
    <col min="5891" max="5891" width="10.7109375" style="753" customWidth="1"/>
    <col min="5892" max="5892" width="2.42578125" style="753" bestFit="1" customWidth="1"/>
    <col min="5893" max="5893" width="8.5703125" style="753" customWidth="1"/>
    <col min="5894" max="5894" width="12.42578125" style="753" customWidth="1"/>
    <col min="5895" max="5895" width="2.140625" style="753" customWidth="1"/>
    <col min="5896" max="5896" width="9.42578125" style="753" customWidth="1"/>
    <col min="5897" max="6141" width="11" style="753"/>
    <col min="6142" max="6142" width="46.7109375" style="753" bestFit="1" customWidth="1"/>
    <col min="6143" max="6143" width="11.85546875" style="753" customWidth="1"/>
    <col min="6144" max="6144" width="12.42578125" style="753" customWidth="1"/>
    <col min="6145" max="6145" width="12.5703125" style="753" customWidth="1"/>
    <col min="6146" max="6146" width="11.7109375" style="753" customWidth="1"/>
    <col min="6147" max="6147" width="10.7109375" style="753" customWidth="1"/>
    <col min="6148" max="6148" width="2.42578125" style="753" bestFit="1" customWidth="1"/>
    <col min="6149" max="6149" width="8.5703125" style="753" customWidth="1"/>
    <col min="6150" max="6150" width="12.42578125" style="753" customWidth="1"/>
    <col min="6151" max="6151" width="2.140625" style="753" customWidth="1"/>
    <col min="6152" max="6152" width="9.42578125" style="753" customWidth="1"/>
    <col min="6153" max="6397" width="11" style="753"/>
    <col min="6398" max="6398" width="46.7109375" style="753" bestFit="1" customWidth="1"/>
    <col min="6399" max="6399" width="11.85546875" style="753" customWidth="1"/>
    <col min="6400" max="6400" width="12.42578125" style="753" customWidth="1"/>
    <col min="6401" max="6401" width="12.5703125" style="753" customWidth="1"/>
    <col min="6402" max="6402" width="11.7109375" style="753" customWidth="1"/>
    <col min="6403" max="6403" width="10.7109375" style="753" customWidth="1"/>
    <col min="6404" max="6404" width="2.42578125" style="753" bestFit="1" customWidth="1"/>
    <col min="6405" max="6405" width="8.5703125" style="753" customWidth="1"/>
    <col min="6406" max="6406" width="12.42578125" style="753" customWidth="1"/>
    <col min="6407" max="6407" width="2.140625" style="753" customWidth="1"/>
    <col min="6408" max="6408" width="9.42578125" style="753" customWidth="1"/>
    <col min="6409" max="6653" width="11" style="753"/>
    <col min="6654" max="6654" width="46.7109375" style="753" bestFit="1" customWidth="1"/>
    <col min="6655" max="6655" width="11.85546875" style="753" customWidth="1"/>
    <col min="6656" max="6656" width="12.42578125" style="753" customWidth="1"/>
    <col min="6657" max="6657" width="12.5703125" style="753" customWidth="1"/>
    <col min="6658" max="6658" width="11.7109375" style="753" customWidth="1"/>
    <col min="6659" max="6659" width="10.7109375" style="753" customWidth="1"/>
    <col min="6660" max="6660" width="2.42578125" style="753" bestFit="1" customWidth="1"/>
    <col min="6661" max="6661" width="8.5703125" style="753" customWidth="1"/>
    <col min="6662" max="6662" width="12.42578125" style="753" customWidth="1"/>
    <col min="6663" max="6663" width="2.140625" style="753" customWidth="1"/>
    <col min="6664" max="6664" width="9.42578125" style="753" customWidth="1"/>
    <col min="6665" max="6909" width="11" style="753"/>
    <col min="6910" max="6910" width="46.7109375" style="753" bestFit="1" customWidth="1"/>
    <col min="6911" max="6911" width="11.85546875" style="753" customWidth="1"/>
    <col min="6912" max="6912" width="12.42578125" style="753" customWidth="1"/>
    <col min="6913" max="6913" width="12.5703125" style="753" customWidth="1"/>
    <col min="6914" max="6914" width="11.7109375" style="753" customWidth="1"/>
    <col min="6915" max="6915" width="10.7109375" style="753" customWidth="1"/>
    <col min="6916" max="6916" width="2.42578125" style="753" bestFit="1" customWidth="1"/>
    <col min="6917" max="6917" width="8.5703125" style="753" customWidth="1"/>
    <col min="6918" max="6918" width="12.42578125" style="753" customWidth="1"/>
    <col min="6919" max="6919" width="2.140625" style="753" customWidth="1"/>
    <col min="6920" max="6920" width="9.42578125" style="753" customWidth="1"/>
    <col min="6921" max="7165" width="11" style="753"/>
    <col min="7166" max="7166" width="46.7109375" style="753" bestFit="1" customWidth="1"/>
    <col min="7167" max="7167" width="11.85546875" style="753" customWidth="1"/>
    <col min="7168" max="7168" width="12.42578125" style="753" customWidth="1"/>
    <col min="7169" max="7169" width="12.5703125" style="753" customWidth="1"/>
    <col min="7170" max="7170" width="11.7109375" style="753" customWidth="1"/>
    <col min="7171" max="7171" width="10.7109375" style="753" customWidth="1"/>
    <col min="7172" max="7172" width="2.42578125" style="753" bestFit="1" customWidth="1"/>
    <col min="7173" max="7173" width="8.5703125" style="753" customWidth="1"/>
    <col min="7174" max="7174" width="12.42578125" style="753" customWidth="1"/>
    <col min="7175" max="7175" width="2.140625" style="753" customWidth="1"/>
    <col min="7176" max="7176" width="9.42578125" style="753" customWidth="1"/>
    <col min="7177" max="7421" width="11" style="753"/>
    <col min="7422" max="7422" width="46.7109375" style="753" bestFit="1" customWidth="1"/>
    <col min="7423" max="7423" width="11.85546875" style="753" customWidth="1"/>
    <col min="7424" max="7424" width="12.42578125" style="753" customWidth="1"/>
    <col min="7425" max="7425" width="12.5703125" style="753" customWidth="1"/>
    <col min="7426" max="7426" width="11.7109375" style="753" customWidth="1"/>
    <col min="7427" max="7427" width="10.7109375" style="753" customWidth="1"/>
    <col min="7428" max="7428" width="2.42578125" style="753" bestFit="1" customWidth="1"/>
    <col min="7429" max="7429" width="8.5703125" style="753" customWidth="1"/>
    <col min="7430" max="7430" width="12.42578125" style="753" customWidth="1"/>
    <col min="7431" max="7431" width="2.140625" style="753" customWidth="1"/>
    <col min="7432" max="7432" width="9.42578125" style="753" customWidth="1"/>
    <col min="7433" max="7677" width="11" style="753"/>
    <col min="7678" max="7678" width="46.7109375" style="753" bestFit="1" customWidth="1"/>
    <col min="7679" max="7679" width="11.85546875" style="753" customWidth="1"/>
    <col min="7680" max="7680" width="12.42578125" style="753" customWidth="1"/>
    <col min="7681" max="7681" width="12.5703125" style="753" customWidth="1"/>
    <col min="7682" max="7682" width="11.7109375" style="753" customWidth="1"/>
    <col min="7683" max="7683" width="10.7109375" style="753" customWidth="1"/>
    <col min="7684" max="7684" width="2.42578125" style="753" bestFit="1" customWidth="1"/>
    <col min="7685" max="7685" width="8.5703125" style="753" customWidth="1"/>
    <col min="7686" max="7686" width="12.42578125" style="753" customWidth="1"/>
    <col min="7687" max="7687" width="2.140625" style="753" customWidth="1"/>
    <col min="7688" max="7688" width="9.42578125" style="753" customWidth="1"/>
    <col min="7689" max="7933" width="11" style="753"/>
    <col min="7934" max="7934" width="46.7109375" style="753" bestFit="1" customWidth="1"/>
    <col min="7935" max="7935" width="11.85546875" style="753" customWidth="1"/>
    <col min="7936" max="7936" width="12.42578125" style="753" customWidth="1"/>
    <col min="7937" max="7937" width="12.5703125" style="753" customWidth="1"/>
    <col min="7938" max="7938" width="11.7109375" style="753" customWidth="1"/>
    <col min="7939" max="7939" width="10.7109375" style="753" customWidth="1"/>
    <col min="7940" max="7940" width="2.42578125" style="753" bestFit="1" customWidth="1"/>
    <col min="7941" max="7941" width="8.5703125" style="753" customWidth="1"/>
    <col min="7942" max="7942" width="12.42578125" style="753" customWidth="1"/>
    <col min="7943" max="7943" width="2.140625" style="753" customWidth="1"/>
    <col min="7944" max="7944" width="9.42578125" style="753" customWidth="1"/>
    <col min="7945" max="8189" width="11" style="753"/>
    <col min="8190" max="8190" width="46.7109375" style="753" bestFit="1" customWidth="1"/>
    <col min="8191" max="8191" width="11.85546875" style="753" customWidth="1"/>
    <col min="8192" max="8192" width="12.42578125" style="753" customWidth="1"/>
    <col min="8193" max="8193" width="12.5703125" style="753" customWidth="1"/>
    <col min="8194" max="8194" width="11.7109375" style="753" customWidth="1"/>
    <col min="8195" max="8195" width="10.7109375" style="753" customWidth="1"/>
    <col min="8196" max="8196" width="2.42578125" style="753" bestFit="1" customWidth="1"/>
    <col min="8197" max="8197" width="8.5703125" style="753" customWidth="1"/>
    <col min="8198" max="8198" width="12.42578125" style="753" customWidth="1"/>
    <col min="8199" max="8199" width="2.140625" style="753" customWidth="1"/>
    <col min="8200" max="8200" width="9.42578125" style="753" customWidth="1"/>
    <col min="8201" max="8445" width="11" style="753"/>
    <col min="8446" max="8446" width="46.7109375" style="753" bestFit="1" customWidth="1"/>
    <col min="8447" max="8447" width="11.85546875" style="753" customWidth="1"/>
    <col min="8448" max="8448" width="12.42578125" style="753" customWidth="1"/>
    <col min="8449" max="8449" width="12.5703125" style="753" customWidth="1"/>
    <col min="8450" max="8450" width="11.7109375" style="753" customWidth="1"/>
    <col min="8451" max="8451" width="10.7109375" style="753" customWidth="1"/>
    <col min="8452" max="8452" width="2.42578125" style="753" bestFit="1" customWidth="1"/>
    <col min="8453" max="8453" width="8.5703125" style="753" customWidth="1"/>
    <col min="8454" max="8454" width="12.42578125" style="753" customWidth="1"/>
    <col min="8455" max="8455" width="2.140625" style="753" customWidth="1"/>
    <col min="8456" max="8456" width="9.42578125" style="753" customWidth="1"/>
    <col min="8457" max="8701" width="11" style="753"/>
    <col min="8702" max="8702" width="46.7109375" style="753" bestFit="1" customWidth="1"/>
    <col min="8703" max="8703" width="11.85546875" style="753" customWidth="1"/>
    <col min="8704" max="8704" width="12.42578125" style="753" customWidth="1"/>
    <col min="8705" max="8705" width="12.5703125" style="753" customWidth="1"/>
    <col min="8706" max="8706" width="11.7109375" style="753" customWidth="1"/>
    <col min="8707" max="8707" width="10.7109375" style="753" customWidth="1"/>
    <col min="8708" max="8708" width="2.42578125" style="753" bestFit="1" customWidth="1"/>
    <col min="8709" max="8709" width="8.5703125" style="753" customWidth="1"/>
    <col min="8710" max="8710" width="12.42578125" style="753" customWidth="1"/>
    <col min="8711" max="8711" width="2.140625" style="753" customWidth="1"/>
    <col min="8712" max="8712" width="9.42578125" style="753" customWidth="1"/>
    <col min="8713" max="8957" width="11" style="753"/>
    <col min="8958" max="8958" width="46.7109375" style="753" bestFit="1" customWidth="1"/>
    <col min="8959" max="8959" width="11.85546875" style="753" customWidth="1"/>
    <col min="8960" max="8960" width="12.42578125" style="753" customWidth="1"/>
    <col min="8961" max="8961" width="12.5703125" style="753" customWidth="1"/>
    <col min="8962" max="8962" width="11.7109375" style="753" customWidth="1"/>
    <col min="8963" max="8963" width="10.7109375" style="753" customWidth="1"/>
    <col min="8964" max="8964" width="2.42578125" style="753" bestFit="1" customWidth="1"/>
    <col min="8965" max="8965" width="8.5703125" style="753" customWidth="1"/>
    <col min="8966" max="8966" width="12.42578125" style="753" customWidth="1"/>
    <col min="8967" max="8967" width="2.140625" style="753" customWidth="1"/>
    <col min="8968" max="8968" width="9.42578125" style="753" customWidth="1"/>
    <col min="8969" max="9213" width="11" style="753"/>
    <col min="9214" max="9214" width="46.7109375" style="753" bestFit="1" customWidth="1"/>
    <col min="9215" max="9215" width="11.85546875" style="753" customWidth="1"/>
    <col min="9216" max="9216" width="12.42578125" style="753" customWidth="1"/>
    <col min="9217" max="9217" width="12.5703125" style="753" customWidth="1"/>
    <col min="9218" max="9218" width="11.7109375" style="753" customWidth="1"/>
    <col min="9219" max="9219" width="10.7109375" style="753" customWidth="1"/>
    <col min="9220" max="9220" width="2.42578125" style="753" bestFit="1" customWidth="1"/>
    <col min="9221" max="9221" width="8.5703125" style="753" customWidth="1"/>
    <col min="9222" max="9222" width="12.42578125" style="753" customWidth="1"/>
    <col min="9223" max="9223" width="2.140625" style="753" customWidth="1"/>
    <col min="9224" max="9224" width="9.42578125" style="753" customWidth="1"/>
    <col min="9225" max="9469" width="11" style="753"/>
    <col min="9470" max="9470" width="46.7109375" style="753" bestFit="1" customWidth="1"/>
    <col min="9471" max="9471" width="11.85546875" style="753" customWidth="1"/>
    <col min="9472" max="9472" width="12.42578125" style="753" customWidth="1"/>
    <col min="9473" max="9473" width="12.5703125" style="753" customWidth="1"/>
    <col min="9474" max="9474" width="11.7109375" style="753" customWidth="1"/>
    <col min="9475" max="9475" width="10.7109375" style="753" customWidth="1"/>
    <col min="9476" max="9476" width="2.42578125" style="753" bestFit="1" customWidth="1"/>
    <col min="9477" max="9477" width="8.5703125" style="753" customWidth="1"/>
    <col min="9478" max="9478" width="12.42578125" style="753" customWidth="1"/>
    <col min="9479" max="9479" width="2.140625" style="753" customWidth="1"/>
    <col min="9480" max="9480" width="9.42578125" style="753" customWidth="1"/>
    <col min="9481" max="9725" width="11" style="753"/>
    <col min="9726" max="9726" width="46.7109375" style="753" bestFit="1" customWidth="1"/>
    <col min="9727" max="9727" width="11.85546875" style="753" customWidth="1"/>
    <col min="9728" max="9728" width="12.42578125" style="753" customWidth="1"/>
    <col min="9729" max="9729" width="12.5703125" style="753" customWidth="1"/>
    <col min="9730" max="9730" width="11.7109375" style="753" customWidth="1"/>
    <col min="9731" max="9731" width="10.7109375" style="753" customWidth="1"/>
    <col min="9732" max="9732" width="2.42578125" style="753" bestFit="1" customWidth="1"/>
    <col min="9733" max="9733" width="8.5703125" style="753" customWidth="1"/>
    <col min="9734" max="9734" width="12.42578125" style="753" customWidth="1"/>
    <col min="9735" max="9735" width="2.140625" style="753" customWidth="1"/>
    <col min="9736" max="9736" width="9.42578125" style="753" customWidth="1"/>
    <col min="9737" max="9981" width="11" style="753"/>
    <col min="9982" max="9982" width="46.7109375" style="753" bestFit="1" customWidth="1"/>
    <col min="9983" max="9983" width="11.85546875" style="753" customWidth="1"/>
    <col min="9984" max="9984" width="12.42578125" style="753" customWidth="1"/>
    <col min="9985" max="9985" width="12.5703125" style="753" customWidth="1"/>
    <col min="9986" max="9986" width="11.7109375" style="753" customWidth="1"/>
    <col min="9987" max="9987" width="10.7109375" style="753" customWidth="1"/>
    <col min="9988" max="9988" width="2.42578125" style="753" bestFit="1" customWidth="1"/>
    <col min="9989" max="9989" width="8.5703125" style="753" customWidth="1"/>
    <col min="9990" max="9990" width="12.42578125" style="753" customWidth="1"/>
    <col min="9991" max="9991" width="2.140625" style="753" customWidth="1"/>
    <col min="9992" max="9992" width="9.42578125" style="753" customWidth="1"/>
    <col min="9993" max="10237" width="11" style="753"/>
    <col min="10238" max="10238" width="46.7109375" style="753" bestFit="1" customWidth="1"/>
    <col min="10239" max="10239" width="11.85546875" style="753" customWidth="1"/>
    <col min="10240" max="10240" width="12.42578125" style="753" customWidth="1"/>
    <col min="10241" max="10241" width="12.5703125" style="753" customWidth="1"/>
    <col min="10242" max="10242" width="11.7109375" style="753" customWidth="1"/>
    <col min="10243" max="10243" width="10.7109375" style="753" customWidth="1"/>
    <col min="10244" max="10244" width="2.42578125" style="753" bestFit="1" customWidth="1"/>
    <col min="10245" max="10245" width="8.5703125" style="753" customWidth="1"/>
    <col min="10246" max="10246" width="12.42578125" style="753" customWidth="1"/>
    <col min="10247" max="10247" width="2.140625" style="753" customWidth="1"/>
    <col min="10248" max="10248" width="9.42578125" style="753" customWidth="1"/>
    <col min="10249" max="10493" width="11" style="753"/>
    <col min="10494" max="10494" width="46.7109375" style="753" bestFit="1" customWidth="1"/>
    <col min="10495" max="10495" width="11.85546875" style="753" customWidth="1"/>
    <col min="10496" max="10496" width="12.42578125" style="753" customWidth="1"/>
    <col min="10497" max="10497" width="12.5703125" style="753" customWidth="1"/>
    <col min="10498" max="10498" width="11.7109375" style="753" customWidth="1"/>
    <col min="10499" max="10499" width="10.7109375" style="753" customWidth="1"/>
    <col min="10500" max="10500" width="2.42578125" style="753" bestFit="1" customWidth="1"/>
    <col min="10501" max="10501" width="8.5703125" style="753" customWidth="1"/>
    <col min="10502" max="10502" width="12.42578125" style="753" customWidth="1"/>
    <col min="10503" max="10503" width="2.140625" style="753" customWidth="1"/>
    <col min="10504" max="10504" width="9.42578125" style="753" customWidth="1"/>
    <col min="10505" max="10749" width="11" style="753"/>
    <col min="10750" max="10750" width="46.7109375" style="753" bestFit="1" customWidth="1"/>
    <col min="10751" max="10751" width="11.85546875" style="753" customWidth="1"/>
    <col min="10752" max="10752" width="12.42578125" style="753" customWidth="1"/>
    <col min="10753" max="10753" width="12.5703125" style="753" customWidth="1"/>
    <col min="10754" max="10754" width="11.7109375" style="753" customWidth="1"/>
    <col min="10755" max="10755" width="10.7109375" style="753" customWidth="1"/>
    <col min="10756" max="10756" width="2.42578125" style="753" bestFit="1" customWidth="1"/>
    <col min="10757" max="10757" width="8.5703125" style="753" customWidth="1"/>
    <col min="10758" max="10758" width="12.42578125" style="753" customWidth="1"/>
    <col min="10759" max="10759" width="2.140625" style="753" customWidth="1"/>
    <col min="10760" max="10760" width="9.42578125" style="753" customWidth="1"/>
    <col min="10761" max="11005" width="11" style="753"/>
    <col min="11006" max="11006" width="46.7109375" style="753" bestFit="1" customWidth="1"/>
    <col min="11007" max="11007" width="11.85546875" style="753" customWidth="1"/>
    <col min="11008" max="11008" width="12.42578125" style="753" customWidth="1"/>
    <col min="11009" max="11009" width="12.5703125" style="753" customWidth="1"/>
    <col min="11010" max="11010" width="11.7109375" style="753" customWidth="1"/>
    <col min="11011" max="11011" width="10.7109375" style="753" customWidth="1"/>
    <col min="11012" max="11012" width="2.42578125" style="753" bestFit="1" customWidth="1"/>
    <col min="11013" max="11013" width="8.5703125" style="753" customWidth="1"/>
    <col min="11014" max="11014" width="12.42578125" style="753" customWidth="1"/>
    <col min="11015" max="11015" width="2.140625" style="753" customWidth="1"/>
    <col min="11016" max="11016" width="9.42578125" style="753" customWidth="1"/>
    <col min="11017" max="11261" width="11" style="753"/>
    <col min="11262" max="11262" width="46.7109375" style="753" bestFit="1" customWidth="1"/>
    <col min="11263" max="11263" width="11.85546875" style="753" customWidth="1"/>
    <col min="11264" max="11264" width="12.42578125" style="753" customWidth="1"/>
    <col min="11265" max="11265" width="12.5703125" style="753" customWidth="1"/>
    <col min="11266" max="11266" width="11.7109375" style="753" customWidth="1"/>
    <col min="11267" max="11267" width="10.7109375" style="753" customWidth="1"/>
    <col min="11268" max="11268" width="2.42578125" style="753" bestFit="1" customWidth="1"/>
    <col min="11269" max="11269" width="8.5703125" style="753" customWidth="1"/>
    <col min="11270" max="11270" width="12.42578125" style="753" customWidth="1"/>
    <col min="11271" max="11271" width="2.140625" style="753" customWidth="1"/>
    <col min="11272" max="11272" width="9.42578125" style="753" customWidth="1"/>
    <col min="11273" max="11517" width="11" style="753"/>
    <col min="11518" max="11518" width="46.7109375" style="753" bestFit="1" customWidth="1"/>
    <col min="11519" max="11519" width="11.85546875" style="753" customWidth="1"/>
    <col min="11520" max="11520" width="12.42578125" style="753" customWidth="1"/>
    <col min="11521" max="11521" width="12.5703125" style="753" customWidth="1"/>
    <col min="11522" max="11522" width="11.7109375" style="753" customWidth="1"/>
    <col min="11523" max="11523" width="10.7109375" style="753" customWidth="1"/>
    <col min="11524" max="11524" width="2.42578125" style="753" bestFit="1" customWidth="1"/>
    <col min="11525" max="11525" width="8.5703125" style="753" customWidth="1"/>
    <col min="11526" max="11526" width="12.42578125" style="753" customWidth="1"/>
    <col min="11527" max="11527" width="2.140625" style="753" customWidth="1"/>
    <col min="11528" max="11528" width="9.42578125" style="753" customWidth="1"/>
    <col min="11529" max="11773" width="11" style="753"/>
    <col min="11774" max="11774" width="46.7109375" style="753" bestFit="1" customWidth="1"/>
    <col min="11775" max="11775" width="11.85546875" style="753" customWidth="1"/>
    <col min="11776" max="11776" width="12.42578125" style="753" customWidth="1"/>
    <col min="11777" max="11777" width="12.5703125" style="753" customWidth="1"/>
    <col min="11778" max="11778" width="11.7109375" style="753" customWidth="1"/>
    <col min="11779" max="11779" width="10.7109375" style="753" customWidth="1"/>
    <col min="11780" max="11780" width="2.42578125" style="753" bestFit="1" customWidth="1"/>
    <col min="11781" max="11781" width="8.5703125" style="753" customWidth="1"/>
    <col min="11782" max="11782" width="12.42578125" style="753" customWidth="1"/>
    <col min="11783" max="11783" width="2.140625" style="753" customWidth="1"/>
    <col min="11784" max="11784" width="9.42578125" style="753" customWidth="1"/>
    <col min="11785" max="12029" width="11" style="753"/>
    <col min="12030" max="12030" width="46.7109375" style="753" bestFit="1" customWidth="1"/>
    <col min="12031" max="12031" width="11.85546875" style="753" customWidth="1"/>
    <col min="12032" max="12032" width="12.42578125" style="753" customWidth="1"/>
    <col min="12033" max="12033" width="12.5703125" style="753" customWidth="1"/>
    <col min="12034" max="12034" width="11.7109375" style="753" customWidth="1"/>
    <col min="12035" max="12035" width="10.7109375" style="753" customWidth="1"/>
    <col min="12036" max="12036" width="2.42578125" style="753" bestFit="1" customWidth="1"/>
    <col min="12037" max="12037" width="8.5703125" style="753" customWidth="1"/>
    <col min="12038" max="12038" width="12.42578125" style="753" customWidth="1"/>
    <col min="12039" max="12039" width="2.140625" style="753" customWidth="1"/>
    <col min="12040" max="12040" width="9.42578125" style="753" customWidth="1"/>
    <col min="12041" max="12285" width="11" style="753"/>
    <col min="12286" max="12286" width="46.7109375" style="753" bestFit="1" customWidth="1"/>
    <col min="12287" max="12287" width="11.85546875" style="753" customWidth="1"/>
    <col min="12288" max="12288" width="12.42578125" style="753" customWidth="1"/>
    <col min="12289" max="12289" width="12.5703125" style="753" customWidth="1"/>
    <col min="12290" max="12290" width="11.7109375" style="753" customWidth="1"/>
    <col min="12291" max="12291" width="10.7109375" style="753" customWidth="1"/>
    <col min="12292" max="12292" width="2.42578125" style="753" bestFit="1" customWidth="1"/>
    <col min="12293" max="12293" width="8.5703125" style="753" customWidth="1"/>
    <col min="12294" max="12294" width="12.42578125" style="753" customWidth="1"/>
    <col min="12295" max="12295" width="2.140625" style="753" customWidth="1"/>
    <col min="12296" max="12296" width="9.42578125" style="753" customWidth="1"/>
    <col min="12297" max="12541" width="11" style="753"/>
    <col min="12542" max="12542" width="46.7109375" style="753" bestFit="1" customWidth="1"/>
    <col min="12543" max="12543" width="11.85546875" style="753" customWidth="1"/>
    <col min="12544" max="12544" width="12.42578125" style="753" customWidth="1"/>
    <col min="12545" max="12545" width="12.5703125" style="753" customWidth="1"/>
    <col min="12546" max="12546" width="11.7109375" style="753" customWidth="1"/>
    <col min="12547" max="12547" width="10.7109375" style="753" customWidth="1"/>
    <col min="12548" max="12548" width="2.42578125" style="753" bestFit="1" customWidth="1"/>
    <col min="12549" max="12549" width="8.5703125" style="753" customWidth="1"/>
    <col min="12550" max="12550" width="12.42578125" style="753" customWidth="1"/>
    <col min="12551" max="12551" width="2.140625" style="753" customWidth="1"/>
    <col min="12552" max="12552" width="9.42578125" style="753" customWidth="1"/>
    <col min="12553" max="12797" width="11" style="753"/>
    <col min="12798" max="12798" width="46.7109375" style="753" bestFit="1" customWidth="1"/>
    <col min="12799" max="12799" width="11.85546875" style="753" customWidth="1"/>
    <col min="12800" max="12800" width="12.42578125" style="753" customWidth="1"/>
    <col min="12801" max="12801" width="12.5703125" style="753" customWidth="1"/>
    <col min="12802" max="12802" width="11.7109375" style="753" customWidth="1"/>
    <col min="12803" max="12803" width="10.7109375" style="753" customWidth="1"/>
    <col min="12804" max="12804" width="2.42578125" style="753" bestFit="1" customWidth="1"/>
    <col min="12805" max="12805" width="8.5703125" style="753" customWidth="1"/>
    <col min="12806" max="12806" width="12.42578125" style="753" customWidth="1"/>
    <col min="12807" max="12807" width="2.140625" style="753" customWidth="1"/>
    <col min="12808" max="12808" width="9.42578125" style="753" customWidth="1"/>
    <col min="12809" max="13053" width="11" style="753"/>
    <col min="13054" max="13054" width="46.7109375" style="753" bestFit="1" customWidth="1"/>
    <col min="13055" max="13055" width="11.85546875" style="753" customWidth="1"/>
    <col min="13056" max="13056" width="12.42578125" style="753" customWidth="1"/>
    <col min="13057" max="13057" width="12.5703125" style="753" customWidth="1"/>
    <col min="13058" max="13058" width="11.7109375" style="753" customWidth="1"/>
    <col min="13059" max="13059" width="10.7109375" style="753" customWidth="1"/>
    <col min="13060" max="13060" width="2.42578125" style="753" bestFit="1" customWidth="1"/>
    <col min="13061" max="13061" width="8.5703125" style="753" customWidth="1"/>
    <col min="13062" max="13062" width="12.42578125" style="753" customWidth="1"/>
    <col min="13063" max="13063" width="2.140625" style="753" customWidth="1"/>
    <col min="13064" max="13064" width="9.42578125" style="753" customWidth="1"/>
    <col min="13065" max="13309" width="11" style="753"/>
    <col min="13310" max="13310" width="46.7109375" style="753" bestFit="1" customWidth="1"/>
    <col min="13311" max="13311" width="11.85546875" style="753" customWidth="1"/>
    <col min="13312" max="13312" width="12.42578125" style="753" customWidth="1"/>
    <col min="13313" max="13313" width="12.5703125" style="753" customWidth="1"/>
    <col min="13314" max="13314" width="11.7109375" style="753" customWidth="1"/>
    <col min="13315" max="13315" width="10.7109375" style="753" customWidth="1"/>
    <col min="13316" max="13316" width="2.42578125" style="753" bestFit="1" customWidth="1"/>
    <col min="13317" max="13317" width="8.5703125" style="753" customWidth="1"/>
    <col min="13318" max="13318" width="12.42578125" style="753" customWidth="1"/>
    <col min="13319" max="13319" width="2.140625" style="753" customWidth="1"/>
    <col min="13320" max="13320" width="9.42578125" style="753" customWidth="1"/>
    <col min="13321" max="13565" width="11" style="753"/>
    <col min="13566" max="13566" width="46.7109375" style="753" bestFit="1" customWidth="1"/>
    <col min="13567" max="13567" width="11.85546875" style="753" customWidth="1"/>
    <col min="13568" max="13568" width="12.42578125" style="753" customWidth="1"/>
    <col min="13569" max="13569" width="12.5703125" style="753" customWidth="1"/>
    <col min="13570" max="13570" width="11.7109375" style="753" customWidth="1"/>
    <col min="13571" max="13571" width="10.7109375" style="753" customWidth="1"/>
    <col min="13572" max="13572" width="2.42578125" style="753" bestFit="1" customWidth="1"/>
    <col min="13573" max="13573" width="8.5703125" style="753" customWidth="1"/>
    <col min="13574" max="13574" width="12.42578125" style="753" customWidth="1"/>
    <col min="13575" max="13575" width="2.140625" style="753" customWidth="1"/>
    <col min="13576" max="13576" width="9.42578125" style="753" customWidth="1"/>
    <col min="13577" max="13821" width="11" style="753"/>
    <col min="13822" max="13822" width="46.7109375" style="753" bestFit="1" customWidth="1"/>
    <col min="13823" max="13823" width="11.85546875" style="753" customWidth="1"/>
    <col min="13824" max="13824" width="12.42578125" style="753" customWidth="1"/>
    <col min="13825" max="13825" width="12.5703125" style="753" customWidth="1"/>
    <col min="13826" max="13826" width="11.7109375" style="753" customWidth="1"/>
    <col min="13827" max="13827" width="10.7109375" style="753" customWidth="1"/>
    <col min="13828" max="13828" width="2.42578125" style="753" bestFit="1" customWidth="1"/>
    <col min="13829" max="13829" width="8.5703125" style="753" customWidth="1"/>
    <col min="13830" max="13830" width="12.42578125" style="753" customWidth="1"/>
    <col min="13831" max="13831" width="2.140625" style="753" customWidth="1"/>
    <col min="13832" max="13832" width="9.42578125" style="753" customWidth="1"/>
    <col min="13833" max="14077" width="11" style="753"/>
    <col min="14078" max="14078" width="46.7109375" style="753" bestFit="1" customWidth="1"/>
    <col min="14079" max="14079" width="11.85546875" style="753" customWidth="1"/>
    <col min="14080" max="14080" width="12.42578125" style="753" customWidth="1"/>
    <col min="14081" max="14081" width="12.5703125" style="753" customWidth="1"/>
    <col min="14082" max="14082" width="11.7109375" style="753" customWidth="1"/>
    <col min="14083" max="14083" width="10.7109375" style="753" customWidth="1"/>
    <col min="14084" max="14084" width="2.42578125" style="753" bestFit="1" customWidth="1"/>
    <col min="14085" max="14085" width="8.5703125" style="753" customWidth="1"/>
    <col min="14086" max="14086" width="12.42578125" style="753" customWidth="1"/>
    <col min="14087" max="14087" width="2.140625" style="753" customWidth="1"/>
    <col min="14088" max="14088" width="9.42578125" style="753" customWidth="1"/>
    <col min="14089" max="14333" width="11" style="753"/>
    <col min="14334" max="14334" width="46.7109375" style="753" bestFit="1" customWidth="1"/>
    <col min="14335" max="14335" width="11.85546875" style="753" customWidth="1"/>
    <col min="14336" max="14336" width="12.42578125" style="753" customWidth="1"/>
    <col min="14337" max="14337" width="12.5703125" style="753" customWidth="1"/>
    <col min="14338" max="14338" width="11.7109375" style="753" customWidth="1"/>
    <col min="14339" max="14339" width="10.7109375" style="753" customWidth="1"/>
    <col min="14340" max="14340" width="2.42578125" style="753" bestFit="1" customWidth="1"/>
    <col min="14341" max="14341" width="8.5703125" style="753" customWidth="1"/>
    <col min="14342" max="14342" width="12.42578125" style="753" customWidth="1"/>
    <col min="14343" max="14343" width="2.140625" style="753" customWidth="1"/>
    <col min="14344" max="14344" width="9.42578125" style="753" customWidth="1"/>
    <col min="14345" max="14589" width="11" style="753"/>
    <col min="14590" max="14590" width="46.7109375" style="753" bestFit="1" customWidth="1"/>
    <col min="14591" max="14591" width="11.85546875" style="753" customWidth="1"/>
    <col min="14592" max="14592" width="12.42578125" style="753" customWidth="1"/>
    <col min="14593" max="14593" width="12.5703125" style="753" customWidth="1"/>
    <col min="14594" max="14594" width="11.7109375" style="753" customWidth="1"/>
    <col min="14595" max="14595" width="10.7109375" style="753" customWidth="1"/>
    <col min="14596" max="14596" width="2.42578125" style="753" bestFit="1" customWidth="1"/>
    <col min="14597" max="14597" width="8.5703125" style="753" customWidth="1"/>
    <col min="14598" max="14598" width="12.42578125" style="753" customWidth="1"/>
    <col min="14599" max="14599" width="2.140625" style="753" customWidth="1"/>
    <col min="14600" max="14600" width="9.42578125" style="753" customWidth="1"/>
    <col min="14601" max="14845" width="11" style="753"/>
    <col min="14846" max="14846" width="46.7109375" style="753" bestFit="1" customWidth="1"/>
    <col min="14847" max="14847" width="11.85546875" style="753" customWidth="1"/>
    <col min="14848" max="14848" width="12.42578125" style="753" customWidth="1"/>
    <col min="14849" max="14849" width="12.5703125" style="753" customWidth="1"/>
    <col min="14850" max="14850" width="11.7109375" style="753" customWidth="1"/>
    <col min="14851" max="14851" width="10.7109375" style="753" customWidth="1"/>
    <col min="14852" max="14852" width="2.42578125" style="753" bestFit="1" customWidth="1"/>
    <col min="14853" max="14853" width="8.5703125" style="753" customWidth="1"/>
    <col min="14854" max="14854" width="12.42578125" style="753" customWidth="1"/>
    <col min="14855" max="14855" width="2.140625" style="753" customWidth="1"/>
    <col min="14856" max="14856" width="9.42578125" style="753" customWidth="1"/>
    <col min="14857" max="15101" width="11" style="753"/>
    <col min="15102" max="15102" width="46.7109375" style="753" bestFit="1" customWidth="1"/>
    <col min="15103" max="15103" width="11.85546875" style="753" customWidth="1"/>
    <col min="15104" max="15104" width="12.42578125" style="753" customWidth="1"/>
    <col min="15105" max="15105" width="12.5703125" style="753" customWidth="1"/>
    <col min="15106" max="15106" width="11.7109375" style="753" customWidth="1"/>
    <col min="15107" max="15107" width="10.7109375" style="753" customWidth="1"/>
    <col min="15108" max="15108" width="2.42578125" style="753" bestFit="1" customWidth="1"/>
    <col min="15109" max="15109" width="8.5703125" style="753" customWidth="1"/>
    <col min="15110" max="15110" width="12.42578125" style="753" customWidth="1"/>
    <col min="15111" max="15111" width="2.140625" style="753" customWidth="1"/>
    <col min="15112" max="15112" width="9.42578125" style="753" customWidth="1"/>
    <col min="15113" max="15357" width="11" style="753"/>
    <col min="15358" max="15358" width="46.7109375" style="753" bestFit="1" customWidth="1"/>
    <col min="15359" max="15359" width="11.85546875" style="753" customWidth="1"/>
    <col min="15360" max="15360" width="12.42578125" style="753" customWidth="1"/>
    <col min="15361" max="15361" width="12.5703125" style="753" customWidth="1"/>
    <col min="15362" max="15362" width="11.7109375" style="753" customWidth="1"/>
    <col min="15363" max="15363" width="10.7109375" style="753" customWidth="1"/>
    <col min="15364" max="15364" width="2.42578125" style="753" bestFit="1" customWidth="1"/>
    <col min="15365" max="15365" width="8.5703125" style="753" customWidth="1"/>
    <col min="15366" max="15366" width="12.42578125" style="753" customWidth="1"/>
    <col min="15367" max="15367" width="2.140625" style="753" customWidth="1"/>
    <col min="15368" max="15368" width="9.42578125" style="753" customWidth="1"/>
    <col min="15369" max="15613" width="11" style="753"/>
    <col min="15614" max="15614" width="46.7109375" style="753" bestFit="1" customWidth="1"/>
    <col min="15615" max="15615" width="11.85546875" style="753" customWidth="1"/>
    <col min="15616" max="15616" width="12.42578125" style="753" customWidth="1"/>
    <col min="15617" max="15617" width="12.5703125" style="753" customWidth="1"/>
    <col min="15618" max="15618" width="11.7109375" style="753" customWidth="1"/>
    <col min="15619" max="15619" width="10.7109375" style="753" customWidth="1"/>
    <col min="15620" max="15620" width="2.42578125" style="753" bestFit="1" customWidth="1"/>
    <col min="15621" max="15621" width="8.5703125" style="753" customWidth="1"/>
    <col min="15622" max="15622" width="12.42578125" style="753" customWidth="1"/>
    <col min="15623" max="15623" width="2.140625" style="753" customWidth="1"/>
    <col min="15624" max="15624" width="9.42578125" style="753" customWidth="1"/>
    <col min="15625" max="15869" width="11" style="753"/>
    <col min="15870" max="15870" width="46.7109375" style="753" bestFit="1" customWidth="1"/>
    <col min="15871" max="15871" width="11.85546875" style="753" customWidth="1"/>
    <col min="15872" max="15872" width="12.42578125" style="753" customWidth="1"/>
    <col min="15873" max="15873" width="12.5703125" style="753" customWidth="1"/>
    <col min="15874" max="15874" width="11.7109375" style="753" customWidth="1"/>
    <col min="15875" max="15875" width="10.7109375" style="753" customWidth="1"/>
    <col min="15876" max="15876" width="2.42578125" style="753" bestFit="1" customWidth="1"/>
    <col min="15877" max="15877" width="8.5703125" style="753" customWidth="1"/>
    <col min="15878" max="15878" width="12.42578125" style="753" customWidth="1"/>
    <col min="15879" max="15879" width="2.140625" style="753" customWidth="1"/>
    <col min="15880" max="15880" width="9.42578125" style="753" customWidth="1"/>
    <col min="15881" max="16125" width="11" style="753"/>
    <col min="16126" max="16126" width="46.7109375" style="753" bestFit="1" customWidth="1"/>
    <col min="16127" max="16127" width="11.85546875" style="753" customWidth="1"/>
    <col min="16128" max="16128" width="12.42578125" style="753" customWidth="1"/>
    <col min="16129" max="16129" width="12.5703125" style="753" customWidth="1"/>
    <col min="16130" max="16130" width="11.7109375" style="753" customWidth="1"/>
    <col min="16131" max="16131" width="10.7109375" style="753" customWidth="1"/>
    <col min="16132" max="16132" width="2.42578125" style="753" bestFit="1" customWidth="1"/>
    <col min="16133" max="16133" width="8.5703125" style="753" customWidth="1"/>
    <col min="16134" max="16134" width="12.42578125" style="753" customWidth="1"/>
    <col min="16135" max="16135" width="2.140625" style="753" customWidth="1"/>
    <col min="16136" max="16136" width="9.42578125" style="753" customWidth="1"/>
    <col min="16137" max="16384" width="11" style="753"/>
  </cols>
  <sheetData>
    <row r="1" spans="1:8" s="754" customFormat="1" ht="17.100000000000001" customHeight="1">
      <c r="A1" s="3504" t="s">
        <v>1030</v>
      </c>
      <c r="B1" s="3504"/>
      <c r="C1" s="3504"/>
      <c r="D1" s="3504"/>
      <c r="E1" s="3504"/>
      <c r="F1" s="3504"/>
      <c r="G1" s="3504"/>
      <c r="H1" s="3504"/>
    </row>
    <row r="2" spans="1:8" s="754" customFormat="1" ht="17.100000000000001" customHeight="1">
      <c r="A2" s="3521" t="s">
        <v>148</v>
      </c>
      <c r="B2" s="3521"/>
      <c r="C2" s="3521"/>
      <c r="D2" s="3521"/>
      <c r="E2" s="3521"/>
      <c r="F2" s="3521"/>
      <c r="G2" s="3521"/>
      <c r="H2" s="3521"/>
    </row>
    <row r="3" spans="1:8" s="754" customFormat="1" ht="17.100000000000001" customHeight="1">
      <c r="A3" s="3521" t="str">
        <f>CALDB!A3</f>
        <v>(Mid-Month)</v>
      </c>
      <c r="B3" s="3521"/>
      <c r="C3" s="3521"/>
      <c r="D3" s="3521"/>
      <c r="E3" s="3521"/>
      <c r="F3" s="3521"/>
      <c r="G3" s="3521"/>
      <c r="H3" s="3521"/>
    </row>
    <row r="4" spans="1:8" s="754" customFormat="1" ht="17.100000000000001" customHeight="1" thickBot="1">
      <c r="A4" s="770"/>
      <c r="B4" s="842"/>
      <c r="C4" s="755"/>
      <c r="D4" s="755"/>
      <c r="E4" s="755"/>
      <c r="F4" s="755"/>
      <c r="G4" s="3506" t="s">
        <v>693</v>
      </c>
      <c r="H4" s="3506"/>
    </row>
    <row r="5" spans="1:8" s="754" customFormat="1" ht="21.75" customHeight="1" thickTop="1">
      <c r="A5" s="3522" t="s">
        <v>63</v>
      </c>
      <c r="B5" s="860">
        <v>2019</v>
      </c>
      <c r="C5" s="860">
        <v>2020</v>
      </c>
      <c r="D5" s="860">
        <v>2021</v>
      </c>
      <c r="E5" s="3529" t="str">
        <f>CALDB!E5</f>
        <v>Changes during the fiscal year</v>
      </c>
      <c r="F5" s="3530"/>
      <c r="G5" s="3530"/>
      <c r="H5" s="3531"/>
    </row>
    <row r="6" spans="1:8" s="754" customFormat="1" ht="21.75" customHeight="1">
      <c r="A6" s="3523"/>
      <c r="B6" s="3502" t="str">
        <f>CALDB!B6</f>
        <v xml:space="preserve">Jul </v>
      </c>
      <c r="C6" s="3502" t="str">
        <f>CALDB!C6</f>
        <v>Jul (R)</v>
      </c>
      <c r="D6" s="3502" t="str">
        <f>CALDB!D6</f>
        <v>Jul (P)</v>
      </c>
      <c r="E6" s="3527" t="str">
        <f>CALDB!E6</f>
        <v>2019/20</v>
      </c>
      <c r="F6" s="3527"/>
      <c r="G6" s="3527" t="str">
        <f>CALDB!G6</f>
        <v>2020/21</v>
      </c>
      <c r="H6" s="3528"/>
    </row>
    <row r="7" spans="1:8" s="754" customFormat="1" ht="21.75" customHeight="1">
      <c r="A7" s="3524"/>
      <c r="B7" s="3503"/>
      <c r="C7" s="3503"/>
      <c r="D7" s="3503"/>
      <c r="E7" s="858" t="s">
        <v>258</v>
      </c>
      <c r="F7" s="859" t="s">
        <v>687</v>
      </c>
      <c r="G7" s="858" t="s">
        <v>258</v>
      </c>
      <c r="H7" s="857" t="s">
        <v>687</v>
      </c>
    </row>
    <row r="8" spans="1:8" s="754" customFormat="1" ht="24.75" customHeight="1">
      <c r="A8" s="799" t="s">
        <v>776</v>
      </c>
      <c r="B8" s="798">
        <v>74793.336238063552</v>
      </c>
      <c r="C8" s="798">
        <v>86837.010759135461</v>
      </c>
      <c r="D8" s="798">
        <v>87261.314078099662</v>
      </c>
      <c r="E8" s="798">
        <v>12043.674521071909</v>
      </c>
      <c r="F8" s="798">
        <v>16.102603690170312</v>
      </c>
      <c r="G8" s="798">
        <v>424.30331896420103</v>
      </c>
      <c r="H8" s="793">
        <v>0.48862036504355755</v>
      </c>
    </row>
    <row r="9" spans="1:8" s="754" customFormat="1" ht="24.75" customHeight="1">
      <c r="A9" s="792" t="s">
        <v>775</v>
      </c>
      <c r="B9" s="789">
        <v>6155.3484171399996</v>
      </c>
      <c r="C9" s="789">
        <v>4253.21804901</v>
      </c>
      <c r="D9" s="789">
        <v>2867.09233533</v>
      </c>
      <c r="E9" s="789">
        <v>-1902.1303681299996</v>
      </c>
      <c r="F9" s="789">
        <v>-30.902074736068297</v>
      </c>
      <c r="G9" s="789">
        <v>-1386.12571368</v>
      </c>
      <c r="H9" s="855">
        <v>-32.590045883084727</v>
      </c>
    </row>
    <row r="10" spans="1:8" s="754" customFormat="1" ht="24.75" customHeight="1">
      <c r="A10" s="792" t="s">
        <v>771</v>
      </c>
      <c r="B10" s="789">
        <v>6155.3484171399996</v>
      </c>
      <c r="C10" s="789">
        <v>4253.21804901</v>
      </c>
      <c r="D10" s="789">
        <v>2867.09233533</v>
      </c>
      <c r="E10" s="789">
        <v>-1902.1303681299996</v>
      </c>
      <c r="F10" s="789">
        <v>-30.902074736068297</v>
      </c>
      <c r="G10" s="789">
        <v>-1386.12571368</v>
      </c>
      <c r="H10" s="855">
        <v>-32.590045883084727</v>
      </c>
    </row>
    <row r="11" spans="1:8" s="754" customFormat="1" ht="24.75" customHeight="1">
      <c r="A11" s="792" t="s">
        <v>770</v>
      </c>
      <c r="B11" s="789">
        <v>0</v>
      </c>
      <c r="C11" s="789">
        <v>0</v>
      </c>
      <c r="D11" s="789">
        <v>0</v>
      </c>
      <c r="E11" s="789">
        <v>0</v>
      </c>
      <c r="F11" s="789"/>
      <c r="G11" s="789">
        <v>0</v>
      </c>
      <c r="H11" s="855"/>
    </row>
    <row r="12" spans="1:8" s="754" customFormat="1" ht="24.75" customHeight="1">
      <c r="A12" s="792" t="s">
        <v>774</v>
      </c>
      <c r="B12" s="789">
        <v>23680.798448289952</v>
      </c>
      <c r="C12" s="789">
        <v>23816.056000325465</v>
      </c>
      <c r="D12" s="789">
        <v>25934.543834009673</v>
      </c>
      <c r="E12" s="789">
        <v>135.25755203551307</v>
      </c>
      <c r="F12" s="789">
        <v>0.5711697277896487</v>
      </c>
      <c r="G12" s="789">
        <v>2118.4878336842085</v>
      </c>
      <c r="H12" s="855">
        <v>8.8952084831143221</v>
      </c>
    </row>
    <row r="13" spans="1:8" s="754" customFormat="1" ht="24.75" customHeight="1">
      <c r="A13" s="792" t="s">
        <v>771</v>
      </c>
      <c r="B13" s="789">
        <v>23680.798448289952</v>
      </c>
      <c r="C13" s="789">
        <v>23816.056000325465</v>
      </c>
      <c r="D13" s="789">
        <v>25934.543834009673</v>
      </c>
      <c r="E13" s="789">
        <v>135.25755203551307</v>
      </c>
      <c r="F13" s="789">
        <v>0.5711697277896487</v>
      </c>
      <c r="G13" s="789">
        <v>2118.4878336842085</v>
      </c>
      <c r="H13" s="855">
        <v>8.8952084831143221</v>
      </c>
    </row>
    <row r="14" spans="1:8" s="754" customFormat="1" ht="24.75" customHeight="1">
      <c r="A14" s="792" t="s">
        <v>770</v>
      </c>
      <c r="B14" s="789">
        <v>0</v>
      </c>
      <c r="C14" s="789">
        <v>0</v>
      </c>
      <c r="D14" s="789">
        <v>0</v>
      </c>
      <c r="E14" s="789">
        <v>0</v>
      </c>
      <c r="F14" s="789"/>
      <c r="G14" s="789">
        <v>0</v>
      </c>
      <c r="H14" s="855"/>
    </row>
    <row r="15" spans="1:8" s="754" customFormat="1" ht="24.75" customHeight="1">
      <c r="A15" s="792" t="s">
        <v>773</v>
      </c>
      <c r="B15" s="789">
        <v>39671.288904879999</v>
      </c>
      <c r="C15" s="789">
        <v>49766.445358140001</v>
      </c>
      <c r="D15" s="789">
        <v>50528.948061049996</v>
      </c>
      <c r="E15" s="789">
        <v>10095.156453260002</v>
      </c>
      <c r="F15" s="789">
        <v>25.447008987948937</v>
      </c>
      <c r="G15" s="789">
        <v>762.5027029099947</v>
      </c>
      <c r="H15" s="855">
        <v>1.5321622780624751</v>
      </c>
    </row>
    <row r="16" spans="1:8" s="754" customFormat="1" ht="24.75" customHeight="1">
      <c r="A16" s="792" t="s">
        <v>771</v>
      </c>
      <c r="B16" s="789">
        <v>39671.288904879999</v>
      </c>
      <c r="C16" s="789">
        <v>49766.445358140001</v>
      </c>
      <c r="D16" s="789">
        <v>50528.948061049996</v>
      </c>
      <c r="E16" s="789">
        <v>10095.156453260002</v>
      </c>
      <c r="F16" s="789">
        <v>25.447008987948937</v>
      </c>
      <c r="G16" s="789">
        <v>762.5027029099947</v>
      </c>
      <c r="H16" s="855">
        <v>1.5321622780624751</v>
      </c>
    </row>
    <row r="17" spans="1:8" s="754" customFormat="1" ht="24.75" customHeight="1">
      <c r="A17" s="792" t="s">
        <v>770</v>
      </c>
      <c r="B17" s="789">
        <v>0</v>
      </c>
      <c r="C17" s="789">
        <v>0</v>
      </c>
      <c r="D17" s="789">
        <v>0</v>
      </c>
      <c r="E17" s="789">
        <v>0</v>
      </c>
      <c r="F17" s="789"/>
      <c r="G17" s="789">
        <v>0</v>
      </c>
      <c r="H17" s="855"/>
    </row>
    <row r="18" spans="1:8" s="754" customFormat="1" ht="24.75" customHeight="1">
      <c r="A18" s="792" t="s">
        <v>772</v>
      </c>
      <c r="B18" s="789">
        <v>5230.1385684835996</v>
      </c>
      <c r="C18" s="789">
        <v>8999.2615425899967</v>
      </c>
      <c r="D18" s="789">
        <v>7918.0341234800035</v>
      </c>
      <c r="E18" s="789">
        <v>3769.1229741063971</v>
      </c>
      <c r="F18" s="789">
        <v>72.065451512486362</v>
      </c>
      <c r="G18" s="789">
        <v>-1081.2274191099932</v>
      </c>
      <c r="H18" s="855">
        <v>-12.014623799885861</v>
      </c>
    </row>
    <row r="19" spans="1:8" s="754" customFormat="1" ht="24.75" customHeight="1">
      <c r="A19" s="792" t="s">
        <v>771</v>
      </c>
      <c r="B19" s="789">
        <v>5230.1385684835996</v>
      </c>
      <c r="C19" s="789">
        <v>8999.2615425899967</v>
      </c>
      <c r="D19" s="789">
        <v>7918.0341234800035</v>
      </c>
      <c r="E19" s="789">
        <v>3769.1229741063971</v>
      </c>
      <c r="F19" s="789">
        <v>72.065451512486362</v>
      </c>
      <c r="G19" s="789">
        <v>-1081.2274191099932</v>
      </c>
      <c r="H19" s="855">
        <v>-12.014623799885861</v>
      </c>
    </row>
    <row r="20" spans="1:8" s="754" customFormat="1" ht="24.75" customHeight="1">
      <c r="A20" s="792" t="s">
        <v>770</v>
      </c>
      <c r="B20" s="789">
        <v>0</v>
      </c>
      <c r="C20" s="789">
        <v>0</v>
      </c>
      <c r="D20" s="789">
        <v>0</v>
      </c>
      <c r="E20" s="789">
        <v>0</v>
      </c>
      <c r="F20" s="789"/>
      <c r="G20" s="789">
        <v>0</v>
      </c>
      <c r="H20" s="855"/>
    </row>
    <row r="21" spans="1:8" s="754" customFormat="1" ht="24.75" customHeight="1">
      <c r="A21" s="792" t="s">
        <v>769</v>
      </c>
      <c r="B21" s="789">
        <v>55.761899270000001</v>
      </c>
      <c r="C21" s="789">
        <v>2.0298090700000002</v>
      </c>
      <c r="D21" s="789">
        <v>12.69572423</v>
      </c>
      <c r="E21" s="789">
        <v>-53.732090200000002</v>
      </c>
      <c r="F21" s="789">
        <v>-96.359863819968481</v>
      </c>
      <c r="G21" s="789">
        <v>10.665915159999999</v>
      </c>
      <c r="H21" s="855">
        <v>525.46396198732123</v>
      </c>
    </row>
    <row r="22" spans="1:8" s="754" customFormat="1" ht="24.75" customHeight="1">
      <c r="A22" s="799" t="s">
        <v>768</v>
      </c>
      <c r="B22" s="798">
        <v>194.2006327</v>
      </c>
      <c r="C22" s="798">
        <v>45.766049030000005</v>
      </c>
      <c r="D22" s="798">
        <v>1755.9922122800001</v>
      </c>
      <c r="E22" s="798">
        <v>-148.43458366999999</v>
      </c>
      <c r="F22" s="798">
        <v>-76.433625167071867</v>
      </c>
      <c r="G22" s="798">
        <v>1710.2261632500001</v>
      </c>
      <c r="H22" s="793">
        <v>3736.8883692121499</v>
      </c>
    </row>
    <row r="23" spans="1:8" s="754" customFormat="1" ht="24.75" customHeight="1">
      <c r="A23" s="799" t="s">
        <v>767</v>
      </c>
      <c r="B23" s="798">
        <v>0</v>
      </c>
      <c r="C23" s="798">
        <v>0</v>
      </c>
      <c r="D23" s="798">
        <v>0</v>
      </c>
      <c r="E23" s="798">
        <v>0</v>
      </c>
      <c r="F23" s="798"/>
      <c r="G23" s="798">
        <v>0</v>
      </c>
      <c r="H23" s="793"/>
    </row>
    <row r="24" spans="1:8" s="754" customFormat="1" ht="24.75" customHeight="1">
      <c r="A24" s="851" t="s">
        <v>766</v>
      </c>
      <c r="B24" s="798">
        <v>35026.056845542378</v>
      </c>
      <c r="C24" s="798">
        <v>37503.544249183527</v>
      </c>
      <c r="D24" s="798">
        <v>37005.930957304714</v>
      </c>
      <c r="E24" s="798">
        <v>2477.4874036411493</v>
      </c>
      <c r="F24" s="798">
        <v>7.0732695220771014</v>
      </c>
      <c r="G24" s="798">
        <v>-497.61329187881347</v>
      </c>
      <c r="H24" s="793">
        <v>-1.3268433739823051</v>
      </c>
    </row>
    <row r="25" spans="1:8" s="754" customFormat="1" ht="24.75" customHeight="1">
      <c r="A25" s="850" t="s">
        <v>765</v>
      </c>
      <c r="B25" s="789">
        <v>13780.690964240004</v>
      </c>
      <c r="C25" s="789">
        <v>14345.227450459999</v>
      </c>
      <c r="D25" s="789">
        <v>13032.68040264</v>
      </c>
      <c r="E25" s="789">
        <v>564.53648621999491</v>
      </c>
      <c r="F25" s="789">
        <v>4.0965760547488541</v>
      </c>
      <c r="G25" s="789">
        <v>-1312.5470478199986</v>
      </c>
      <c r="H25" s="855">
        <v>-9.1497123510433429</v>
      </c>
    </row>
    <row r="26" spans="1:8" s="754" customFormat="1" ht="24.75" customHeight="1">
      <c r="A26" s="850" t="s">
        <v>764</v>
      </c>
      <c r="B26" s="789">
        <v>6885.0629851833</v>
      </c>
      <c r="C26" s="789">
        <v>8272.6693606337067</v>
      </c>
      <c r="D26" s="789">
        <v>7597.4378153954349</v>
      </c>
      <c r="E26" s="789">
        <v>1387.6063754504066</v>
      </c>
      <c r="F26" s="789">
        <v>20.153866107493055</v>
      </c>
      <c r="G26" s="789">
        <v>-675.23154523827179</v>
      </c>
      <c r="H26" s="855">
        <v>-8.1621966961646759</v>
      </c>
    </row>
    <row r="27" spans="1:8" s="754" customFormat="1" ht="24.75" customHeight="1">
      <c r="A27" s="850" t="s">
        <v>763</v>
      </c>
      <c r="B27" s="789">
        <v>0</v>
      </c>
      <c r="C27" s="789">
        <v>450</v>
      </c>
      <c r="D27" s="789">
        <v>946.73088076999989</v>
      </c>
      <c r="E27" s="789">
        <v>450</v>
      </c>
      <c r="F27" s="789"/>
      <c r="G27" s="789">
        <v>496.73088076999989</v>
      </c>
      <c r="H27" s="855">
        <v>110.38464017111109</v>
      </c>
    </row>
    <row r="28" spans="1:8" s="754" customFormat="1" ht="24.75" customHeight="1">
      <c r="A28" s="850" t="s">
        <v>762</v>
      </c>
      <c r="B28" s="789">
        <v>14360.302896119076</v>
      </c>
      <c r="C28" s="789">
        <v>14435.647438089818</v>
      </c>
      <c r="D28" s="789">
        <v>15429.081858499278</v>
      </c>
      <c r="E28" s="789">
        <v>75.344541970742284</v>
      </c>
      <c r="F28" s="789">
        <v>0.52467237296996305</v>
      </c>
      <c r="G28" s="789">
        <v>993.43442040945956</v>
      </c>
      <c r="H28" s="855">
        <v>6.8818140971508432</v>
      </c>
    </row>
    <row r="29" spans="1:8" s="754" customFormat="1" ht="24.75" customHeight="1">
      <c r="A29" s="849" t="s">
        <v>761</v>
      </c>
      <c r="B29" s="847">
        <v>110013.59371630593</v>
      </c>
      <c r="C29" s="847">
        <v>124386.32105734899</v>
      </c>
      <c r="D29" s="847">
        <v>126023.23724768439</v>
      </c>
      <c r="E29" s="847">
        <v>14372.727341043064</v>
      </c>
      <c r="F29" s="847">
        <v>13.064501263458657</v>
      </c>
      <c r="G29" s="847">
        <v>1636.9161903353961</v>
      </c>
      <c r="H29" s="856">
        <v>1.3159937334111578</v>
      </c>
    </row>
    <row r="30" spans="1:8" s="754" customFormat="1" ht="24.75" customHeight="1">
      <c r="A30" s="799" t="s">
        <v>760</v>
      </c>
      <c r="B30" s="798">
        <v>6268.0918505100008</v>
      </c>
      <c r="C30" s="798">
        <v>6060.61503008</v>
      </c>
      <c r="D30" s="798">
        <v>5852.3504271800002</v>
      </c>
      <c r="E30" s="798">
        <v>-207.47682043000077</v>
      </c>
      <c r="F30" s="798">
        <v>-3.310047545220951</v>
      </c>
      <c r="G30" s="798">
        <v>-208.26460289999977</v>
      </c>
      <c r="H30" s="793">
        <v>-3.4363608621623785</v>
      </c>
    </row>
    <row r="31" spans="1:8" s="754" customFormat="1" ht="24.75" customHeight="1">
      <c r="A31" s="792" t="s">
        <v>759</v>
      </c>
      <c r="B31" s="789">
        <v>1434.69842092</v>
      </c>
      <c r="C31" s="789">
        <v>1896.9427697799997</v>
      </c>
      <c r="D31" s="789">
        <v>1437.6446078400002</v>
      </c>
      <c r="E31" s="789">
        <v>462.24434885999972</v>
      </c>
      <c r="F31" s="789">
        <v>32.218920863074878</v>
      </c>
      <c r="G31" s="789">
        <v>-459.29816193999955</v>
      </c>
      <c r="H31" s="855">
        <v>-24.212547118291145</v>
      </c>
    </row>
    <row r="32" spans="1:8" s="754" customFormat="1" ht="24.75" customHeight="1">
      <c r="A32" s="792" t="s">
        <v>777</v>
      </c>
      <c r="B32" s="789">
        <v>4809.8639008400005</v>
      </c>
      <c r="C32" s="789">
        <v>4163.0639203000001</v>
      </c>
      <c r="D32" s="789">
        <v>4358.9089121199995</v>
      </c>
      <c r="E32" s="789">
        <v>-646.79998054000043</v>
      </c>
      <c r="F32" s="789">
        <v>-13.447365536206595</v>
      </c>
      <c r="G32" s="789">
        <v>195.84499181999945</v>
      </c>
      <c r="H32" s="855">
        <v>4.7043474606531248</v>
      </c>
    </row>
    <row r="33" spans="1:8" s="754" customFormat="1" ht="24.75" customHeight="1">
      <c r="A33" s="792" t="s">
        <v>757</v>
      </c>
      <c r="B33" s="789">
        <v>0.19597999999999999</v>
      </c>
      <c r="C33" s="789">
        <v>0.16434000000000001</v>
      </c>
      <c r="D33" s="789">
        <v>0.10274</v>
      </c>
      <c r="E33" s="789">
        <v>-3.1639999999999974E-2</v>
      </c>
      <c r="F33" s="789">
        <v>-16.144504541279712</v>
      </c>
      <c r="G33" s="789">
        <v>-6.1600000000000016E-2</v>
      </c>
      <c r="H33" s="855">
        <v>-37.483266398929054</v>
      </c>
    </row>
    <row r="34" spans="1:8" s="754" customFormat="1" ht="24.75" customHeight="1">
      <c r="A34" s="792" t="s">
        <v>756</v>
      </c>
      <c r="B34" s="789">
        <v>0</v>
      </c>
      <c r="C34" s="789">
        <v>0</v>
      </c>
      <c r="D34" s="789">
        <v>55.250167219999994</v>
      </c>
      <c r="E34" s="789">
        <v>0</v>
      </c>
      <c r="F34" s="789"/>
      <c r="G34" s="789">
        <v>55.250167219999994</v>
      </c>
      <c r="H34" s="855"/>
    </row>
    <row r="35" spans="1:8" s="754" customFormat="1" ht="24.75" customHeight="1">
      <c r="A35" s="792" t="s">
        <v>755</v>
      </c>
      <c r="B35" s="789">
        <v>23.333548750000002</v>
      </c>
      <c r="C35" s="789">
        <v>0.44400000000000001</v>
      </c>
      <c r="D35" s="789">
        <v>0.44400000000000001</v>
      </c>
      <c r="E35" s="789">
        <v>-22.889548750000003</v>
      </c>
      <c r="F35" s="789">
        <v>-98.097160424429646</v>
      </c>
      <c r="G35" s="789">
        <v>0</v>
      </c>
      <c r="H35" s="855">
        <v>0</v>
      </c>
    </row>
    <row r="36" spans="1:8" s="754" customFormat="1" ht="24.75" customHeight="1">
      <c r="A36" s="831" t="s">
        <v>754</v>
      </c>
      <c r="B36" s="798">
        <v>100984.85771258589</v>
      </c>
      <c r="C36" s="798">
        <v>116815.78366976154</v>
      </c>
      <c r="D36" s="798">
        <v>116013.81076958404</v>
      </c>
      <c r="E36" s="798">
        <v>15830.925957175656</v>
      </c>
      <c r="F36" s="798">
        <v>15.676534399080136</v>
      </c>
      <c r="G36" s="798">
        <v>-801.97290017749765</v>
      </c>
      <c r="H36" s="793">
        <v>-0.68652786034862945</v>
      </c>
    </row>
    <row r="37" spans="1:8" s="754" customFormat="1" ht="24.75" customHeight="1">
      <c r="A37" s="792" t="s">
        <v>753</v>
      </c>
      <c r="B37" s="789">
        <v>5322.1</v>
      </c>
      <c r="C37" s="789">
        <v>12623.6</v>
      </c>
      <c r="D37" s="789">
        <v>22441.149999999998</v>
      </c>
      <c r="E37" s="789">
        <v>7301.5</v>
      </c>
      <c r="F37" s="789">
        <v>137.19208583078105</v>
      </c>
      <c r="G37" s="789">
        <v>9817.5499999999975</v>
      </c>
      <c r="H37" s="855">
        <v>77.77139643207957</v>
      </c>
    </row>
    <row r="38" spans="1:8" s="754" customFormat="1" ht="24.75" customHeight="1">
      <c r="A38" s="792" t="s">
        <v>752</v>
      </c>
      <c r="B38" s="789">
        <v>183.89110943</v>
      </c>
      <c r="C38" s="789">
        <v>385.72604943999994</v>
      </c>
      <c r="D38" s="789">
        <v>145.39420000000001</v>
      </c>
      <c r="E38" s="789">
        <v>201.83494000999994</v>
      </c>
      <c r="F38" s="789">
        <v>109.75785650302493</v>
      </c>
      <c r="G38" s="789">
        <v>-240.33184943999993</v>
      </c>
      <c r="H38" s="855">
        <v>-62.306357008793043</v>
      </c>
    </row>
    <row r="39" spans="1:8" s="754" customFormat="1" ht="24.75" customHeight="1">
      <c r="A39" s="790" t="s">
        <v>751</v>
      </c>
      <c r="B39" s="789">
        <v>20648.368910081022</v>
      </c>
      <c r="C39" s="789">
        <v>21589.383735209733</v>
      </c>
      <c r="D39" s="789">
        <v>16644.266131352673</v>
      </c>
      <c r="E39" s="789">
        <v>941.01482512871007</v>
      </c>
      <c r="F39" s="789">
        <v>4.5573324906515218</v>
      </c>
      <c r="G39" s="789">
        <v>-4945.1176038570593</v>
      </c>
      <c r="H39" s="855">
        <v>-22.905320802613542</v>
      </c>
    </row>
    <row r="40" spans="1:8" s="754" customFormat="1" ht="24.75" customHeight="1">
      <c r="A40" s="845" t="s">
        <v>750</v>
      </c>
      <c r="B40" s="789">
        <v>0</v>
      </c>
      <c r="C40" s="789">
        <v>0</v>
      </c>
      <c r="D40" s="789">
        <v>0</v>
      </c>
      <c r="E40" s="789">
        <v>0</v>
      </c>
      <c r="F40" s="789"/>
      <c r="G40" s="789">
        <v>0</v>
      </c>
      <c r="H40" s="855"/>
    </row>
    <row r="41" spans="1:8" s="754" customFormat="1" ht="24.75" customHeight="1">
      <c r="A41" s="845" t="s">
        <v>749</v>
      </c>
      <c r="B41" s="789">
        <v>20648.368910081022</v>
      </c>
      <c r="C41" s="789">
        <v>21589.383735209733</v>
      </c>
      <c r="D41" s="789">
        <v>16644.266131352673</v>
      </c>
      <c r="E41" s="789">
        <v>941.01482512871007</v>
      </c>
      <c r="F41" s="789">
        <v>4.5573324906515218</v>
      </c>
      <c r="G41" s="789">
        <v>-4945.1176038570593</v>
      </c>
      <c r="H41" s="855">
        <v>-22.905320802613542</v>
      </c>
    </row>
    <row r="42" spans="1:8" s="754" customFormat="1" ht="24.75" customHeight="1">
      <c r="A42" s="792" t="s">
        <v>748</v>
      </c>
      <c r="B42" s="789">
        <v>74830.497693074867</v>
      </c>
      <c r="C42" s="789">
        <v>82217.073885111808</v>
      </c>
      <c r="D42" s="789">
        <v>76783.000438231378</v>
      </c>
      <c r="E42" s="789">
        <v>7386.5761920369405</v>
      </c>
      <c r="F42" s="789">
        <v>9.8710771941324751</v>
      </c>
      <c r="G42" s="789">
        <v>-5434.0734468804294</v>
      </c>
      <c r="H42" s="855">
        <v>-6.6094220945808342</v>
      </c>
    </row>
    <row r="43" spans="1:8" s="754" customFormat="1" ht="24.75" customHeight="1">
      <c r="A43" s="790" t="s">
        <v>747</v>
      </c>
      <c r="B43" s="789">
        <v>67488.467235720294</v>
      </c>
      <c r="C43" s="789">
        <v>72861.408152945136</v>
      </c>
      <c r="D43" s="789">
        <v>68279.9353201341</v>
      </c>
      <c r="E43" s="789">
        <v>5372.9409172248415</v>
      </c>
      <c r="F43" s="789">
        <v>7.9612726993169165</v>
      </c>
      <c r="G43" s="789">
        <v>-4581.4728328110359</v>
      </c>
      <c r="H43" s="855">
        <v>-6.2879279291363082</v>
      </c>
    </row>
    <row r="44" spans="1:8" s="754" customFormat="1" ht="24.75" customHeight="1">
      <c r="A44" s="790" t="s">
        <v>746</v>
      </c>
      <c r="B44" s="789">
        <v>7342.0304573545664</v>
      </c>
      <c r="C44" s="789">
        <v>9355.6657321666662</v>
      </c>
      <c r="D44" s="789">
        <v>8503.0651180972836</v>
      </c>
      <c r="E44" s="789">
        <v>2013.6352748120999</v>
      </c>
      <c r="F44" s="789">
        <v>27.426136223597748</v>
      </c>
      <c r="G44" s="789">
        <v>-852.60061406938257</v>
      </c>
      <c r="H44" s="855">
        <v>-9.1132009038968729</v>
      </c>
    </row>
    <row r="45" spans="1:8" s="754" customFormat="1" ht="24.75" customHeight="1">
      <c r="A45" s="783" t="s">
        <v>745</v>
      </c>
      <c r="B45" s="782">
        <v>0</v>
      </c>
      <c r="C45" s="782">
        <v>0</v>
      </c>
      <c r="D45" s="782">
        <v>0</v>
      </c>
      <c r="E45" s="782">
        <v>0</v>
      </c>
      <c r="F45" s="782"/>
      <c r="G45" s="782">
        <v>0</v>
      </c>
      <c r="H45" s="854"/>
    </row>
    <row r="46" spans="1:8" s="754" customFormat="1" ht="24.75" customHeight="1">
      <c r="A46" s="844" t="s">
        <v>744</v>
      </c>
      <c r="B46" s="782">
        <v>0</v>
      </c>
      <c r="C46" s="782">
        <v>0</v>
      </c>
      <c r="D46" s="782">
        <v>0</v>
      </c>
      <c r="E46" s="782">
        <v>0</v>
      </c>
      <c r="F46" s="798"/>
      <c r="G46" s="782">
        <v>0</v>
      </c>
      <c r="H46" s="793"/>
    </row>
    <row r="47" spans="1:8" s="754" customFormat="1" ht="24.75" customHeight="1" thickBot="1">
      <c r="A47" s="843" t="s">
        <v>743</v>
      </c>
      <c r="B47" s="776">
        <v>2760.6441774972891</v>
      </c>
      <c r="C47" s="776">
        <v>1509.9223549581702</v>
      </c>
      <c r="D47" s="776">
        <v>4157.0760573761399</v>
      </c>
      <c r="E47" s="776">
        <v>-1250.7218225391189</v>
      </c>
      <c r="F47" s="776">
        <v>-45.305433881485698</v>
      </c>
      <c r="G47" s="776">
        <v>2647.1537024179697</v>
      </c>
      <c r="H47" s="853">
        <v>175.31720712164068</v>
      </c>
    </row>
    <row r="48" spans="1:8" s="754" customFormat="1" ht="21.75" customHeight="1" thickTop="1">
      <c r="A48" s="768" t="s">
        <v>742</v>
      </c>
      <c r="B48" s="842"/>
      <c r="C48" s="841"/>
      <c r="D48" s="841"/>
      <c r="E48" s="840"/>
      <c r="F48" s="840"/>
      <c r="G48" s="840"/>
      <c r="H48" s="840"/>
    </row>
  </sheetData>
  <mergeCells count="11">
    <mergeCell ref="D6:D7"/>
    <mergeCell ref="A1:H1"/>
    <mergeCell ref="A2:H2"/>
    <mergeCell ref="G4:H4"/>
    <mergeCell ref="A5:A7"/>
    <mergeCell ref="E5:H5"/>
    <mergeCell ref="E6:F6"/>
    <mergeCell ref="G6:H6"/>
    <mergeCell ref="A3:H3"/>
    <mergeCell ref="B6:B7"/>
    <mergeCell ref="C6:C7"/>
  </mergeCells>
  <pageMargins left="0.39370078740157483" right="0.39370078740157483" top="0.39370078740157483" bottom="0.39370078740157483" header="0.31496062992125984" footer="0.31496062992125984"/>
  <pageSetup scale="66"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74"/>
  <sheetViews>
    <sheetView workbookViewId="0">
      <selection activeCell="L29" sqref="L29"/>
    </sheetView>
  </sheetViews>
  <sheetFormatPr defaultRowHeight="15.75"/>
  <cols>
    <col min="1" max="1" width="32.42578125" style="839" customWidth="1"/>
    <col min="2" max="2" width="15.85546875" style="839" bestFit="1" customWidth="1"/>
    <col min="3" max="4" width="16.5703125" style="839" bestFit="1" customWidth="1"/>
    <col min="5" max="5" width="14.140625" style="839" bestFit="1" customWidth="1"/>
    <col min="6" max="6" width="12.5703125" style="861" bestFit="1" customWidth="1"/>
    <col min="7" max="7" width="14.140625" style="839" bestFit="1" customWidth="1"/>
    <col min="8" max="8" width="11.5703125" style="861" customWidth="1"/>
    <col min="9" max="255" width="9.140625" style="839"/>
    <col min="256" max="256" width="32.42578125" style="839" customWidth="1"/>
    <col min="257" max="260" width="9.42578125" style="839" bestFit="1" customWidth="1"/>
    <col min="261" max="261" width="8.42578125" style="839" bestFit="1" customWidth="1"/>
    <col min="262" max="262" width="7.140625" style="839" bestFit="1" customWidth="1"/>
    <col min="263" max="263" width="8.85546875" style="839" customWidth="1"/>
    <col min="264" max="264" width="7.140625" style="839" bestFit="1" customWidth="1"/>
    <col min="265" max="511" width="9.140625" style="839"/>
    <col min="512" max="512" width="32.42578125" style="839" customWidth="1"/>
    <col min="513" max="516" width="9.42578125" style="839" bestFit="1" customWidth="1"/>
    <col min="517" max="517" width="8.42578125" style="839" bestFit="1" customWidth="1"/>
    <col min="518" max="518" width="7.140625" style="839" bestFit="1" customWidth="1"/>
    <col min="519" max="519" width="8.85546875" style="839" customWidth="1"/>
    <col min="520" max="520" width="7.140625" style="839" bestFit="1" customWidth="1"/>
    <col min="521" max="767" width="9.140625" style="839"/>
    <col min="768" max="768" width="32.42578125" style="839" customWidth="1"/>
    <col min="769" max="772" width="9.42578125" style="839" bestFit="1" customWidth="1"/>
    <col min="773" max="773" width="8.42578125" style="839" bestFit="1" customWidth="1"/>
    <col min="774" max="774" width="7.140625" style="839" bestFit="1" customWidth="1"/>
    <col min="775" max="775" width="8.85546875" style="839" customWidth="1"/>
    <col min="776" max="776" width="7.140625" style="839" bestFit="1" customWidth="1"/>
    <col min="777" max="1023" width="9.140625" style="839"/>
    <col min="1024" max="1024" width="32.42578125" style="839" customWidth="1"/>
    <col min="1025" max="1028" width="9.42578125" style="839" bestFit="1" customWidth="1"/>
    <col min="1029" max="1029" width="8.42578125" style="839" bestFit="1" customWidth="1"/>
    <col min="1030" max="1030" width="7.140625" style="839" bestFit="1" customWidth="1"/>
    <col min="1031" max="1031" width="8.85546875" style="839" customWidth="1"/>
    <col min="1032" max="1032" width="7.140625" style="839" bestFit="1" customWidth="1"/>
    <col min="1033" max="1279" width="9.140625" style="839"/>
    <col min="1280" max="1280" width="32.42578125" style="839" customWidth="1"/>
    <col min="1281" max="1284" width="9.42578125" style="839" bestFit="1" customWidth="1"/>
    <col min="1285" max="1285" width="8.42578125" style="839" bestFit="1" customWidth="1"/>
    <col min="1286" max="1286" width="7.140625" style="839" bestFit="1" customWidth="1"/>
    <col min="1287" max="1287" width="8.85546875" style="839" customWidth="1"/>
    <col min="1288" max="1288" width="7.140625" style="839" bestFit="1" customWidth="1"/>
    <col min="1289" max="1535" width="9.140625" style="839"/>
    <col min="1536" max="1536" width="32.42578125" style="839" customWidth="1"/>
    <col min="1537" max="1540" width="9.42578125" style="839" bestFit="1" customWidth="1"/>
    <col min="1541" max="1541" width="8.42578125" style="839" bestFit="1" customWidth="1"/>
    <col min="1542" max="1542" width="7.140625" style="839" bestFit="1" customWidth="1"/>
    <col min="1543" max="1543" width="8.85546875" style="839" customWidth="1"/>
    <col min="1544" max="1544" width="7.140625" style="839" bestFit="1" customWidth="1"/>
    <col min="1545" max="1791" width="9.140625" style="839"/>
    <col min="1792" max="1792" width="32.42578125" style="839" customWidth="1"/>
    <col min="1793" max="1796" width="9.42578125" style="839" bestFit="1" customWidth="1"/>
    <col min="1797" max="1797" width="8.42578125" style="839" bestFit="1" customWidth="1"/>
    <col min="1798" max="1798" width="7.140625" style="839" bestFit="1" customWidth="1"/>
    <col min="1799" max="1799" width="8.85546875" style="839" customWidth="1"/>
    <col min="1800" max="1800" width="7.140625" style="839" bestFit="1" customWidth="1"/>
    <col min="1801" max="2047" width="9.140625" style="839"/>
    <col min="2048" max="2048" width="32.42578125" style="839" customWidth="1"/>
    <col min="2049" max="2052" width="9.42578125" style="839" bestFit="1" customWidth="1"/>
    <col min="2053" max="2053" width="8.42578125" style="839" bestFit="1" customWidth="1"/>
    <col min="2054" max="2054" width="7.140625" style="839" bestFit="1" customWidth="1"/>
    <col min="2055" max="2055" width="8.85546875" style="839" customWidth="1"/>
    <col min="2056" max="2056" width="7.140625" style="839" bestFit="1" customWidth="1"/>
    <col min="2057" max="2303" width="9.140625" style="839"/>
    <col min="2304" max="2304" width="32.42578125" style="839" customWidth="1"/>
    <col min="2305" max="2308" width="9.42578125" style="839" bestFit="1" customWidth="1"/>
    <col min="2309" max="2309" width="8.42578125" style="839" bestFit="1" customWidth="1"/>
    <col min="2310" max="2310" width="7.140625" style="839" bestFit="1" customWidth="1"/>
    <col min="2311" max="2311" width="8.85546875" style="839" customWidth="1"/>
    <col min="2312" max="2312" width="7.140625" style="839" bestFit="1" customWidth="1"/>
    <col min="2313" max="2559" width="9.140625" style="839"/>
    <col min="2560" max="2560" width="32.42578125" style="839" customWidth="1"/>
    <col min="2561" max="2564" width="9.42578125" style="839" bestFit="1" customWidth="1"/>
    <col min="2565" max="2565" width="8.42578125" style="839" bestFit="1" customWidth="1"/>
    <col min="2566" max="2566" width="7.140625" style="839" bestFit="1" customWidth="1"/>
    <col min="2567" max="2567" width="8.85546875" style="839" customWidth="1"/>
    <col min="2568" max="2568" width="7.140625" style="839" bestFit="1" customWidth="1"/>
    <col min="2569" max="2815" width="9.140625" style="839"/>
    <col min="2816" max="2816" width="32.42578125" style="839" customWidth="1"/>
    <col min="2817" max="2820" width="9.42578125" style="839" bestFit="1" customWidth="1"/>
    <col min="2821" max="2821" width="8.42578125" style="839" bestFit="1" customWidth="1"/>
    <col min="2822" max="2822" width="7.140625" style="839" bestFit="1" customWidth="1"/>
    <col min="2823" max="2823" width="8.85546875" style="839" customWidth="1"/>
    <col min="2824" max="2824" width="7.140625" style="839" bestFit="1" customWidth="1"/>
    <col min="2825" max="3071" width="9.140625" style="839"/>
    <col min="3072" max="3072" width="32.42578125" style="839" customWidth="1"/>
    <col min="3073" max="3076" width="9.42578125" style="839" bestFit="1" customWidth="1"/>
    <col min="3077" max="3077" width="8.42578125" style="839" bestFit="1" customWidth="1"/>
    <col min="3078" max="3078" width="7.140625" style="839" bestFit="1" customWidth="1"/>
    <col min="3079" max="3079" width="8.85546875" style="839" customWidth="1"/>
    <col min="3080" max="3080" width="7.140625" style="839" bestFit="1" customWidth="1"/>
    <col min="3081" max="3327" width="9.140625" style="839"/>
    <col min="3328" max="3328" width="32.42578125" style="839" customWidth="1"/>
    <col min="3329" max="3332" width="9.42578125" style="839" bestFit="1" customWidth="1"/>
    <col min="3333" max="3333" width="8.42578125" style="839" bestFit="1" customWidth="1"/>
    <col min="3334" max="3334" width="7.140625" style="839" bestFit="1" customWidth="1"/>
    <col min="3335" max="3335" width="8.85546875" style="839" customWidth="1"/>
    <col min="3336" max="3336" width="7.140625" style="839" bestFit="1" customWidth="1"/>
    <col min="3337" max="3583" width="9.140625" style="839"/>
    <col min="3584" max="3584" width="32.42578125" style="839" customWidth="1"/>
    <col min="3585" max="3588" width="9.42578125" style="839" bestFit="1" customWidth="1"/>
    <col min="3589" max="3589" width="8.42578125" style="839" bestFit="1" customWidth="1"/>
    <col min="3590" max="3590" width="7.140625" style="839" bestFit="1" customWidth="1"/>
    <col min="3591" max="3591" width="8.85546875" style="839" customWidth="1"/>
    <col min="3592" max="3592" width="7.140625" style="839" bestFit="1" customWidth="1"/>
    <col min="3593" max="3839" width="9.140625" style="839"/>
    <col min="3840" max="3840" width="32.42578125" style="839" customWidth="1"/>
    <col min="3841" max="3844" width="9.42578125" style="839" bestFit="1" customWidth="1"/>
    <col min="3845" max="3845" width="8.42578125" style="839" bestFit="1" customWidth="1"/>
    <col min="3846" max="3846" width="7.140625" style="839" bestFit="1" customWidth="1"/>
    <col min="3847" max="3847" width="8.85546875" style="839" customWidth="1"/>
    <col min="3848" max="3848" width="7.140625" style="839" bestFit="1" customWidth="1"/>
    <col min="3849" max="4095" width="9.140625" style="839"/>
    <col min="4096" max="4096" width="32.42578125" style="839" customWidth="1"/>
    <col min="4097" max="4100" width="9.42578125" style="839" bestFit="1" customWidth="1"/>
    <col min="4101" max="4101" width="8.42578125" style="839" bestFit="1" customWidth="1"/>
    <col min="4102" max="4102" width="7.140625" style="839" bestFit="1" customWidth="1"/>
    <col min="4103" max="4103" width="8.85546875" style="839" customWidth="1"/>
    <col min="4104" max="4104" width="7.140625" style="839" bestFit="1" customWidth="1"/>
    <col min="4105" max="4351" width="9.140625" style="839"/>
    <col min="4352" max="4352" width="32.42578125" style="839" customWidth="1"/>
    <col min="4353" max="4356" width="9.42578125" style="839" bestFit="1" customWidth="1"/>
    <col min="4357" max="4357" width="8.42578125" style="839" bestFit="1" customWidth="1"/>
    <col min="4358" max="4358" width="7.140625" style="839" bestFit="1" customWidth="1"/>
    <col min="4359" max="4359" width="8.85546875" style="839" customWidth="1"/>
    <col min="4360" max="4360" width="7.140625" style="839" bestFit="1" customWidth="1"/>
    <col min="4361" max="4607" width="9.140625" style="839"/>
    <col min="4608" max="4608" width="32.42578125" style="839" customWidth="1"/>
    <col min="4609" max="4612" width="9.42578125" style="839" bestFit="1" customWidth="1"/>
    <col min="4613" max="4613" width="8.42578125" style="839" bestFit="1" customWidth="1"/>
    <col min="4614" max="4614" width="7.140625" style="839" bestFit="1" customWidth="1"/>
    <col min="4615" max="4615" width="8.85546875" style="839" customWidth="1"/>
    <col min="4616" max="4616" width="7.140625" style="839" bestFit="1" customWidth="1"/>
    <col min="4617" max="4863" width="9.140625" style="839"/>
    <col min="4864" max="4864" width="32.42578125" style="839" customWidth="1"/>
    <col min="4865" max="4868" width="9.42578125" style="839" bestFit="1" customWidth="1"/>
    <col min="4869" max="4869" width="8.42578125" style="839" bestFit="1" customWidth="1"/>
    <col min="4870" max="4870" width="7.140625" style="839" bestFit="1" customWidth="1"/>
    <col min="4871" max="4871" width="8.85546875" style="839" customWidth="1"/>
    <col min="4872" max="4872" width="7.140625" style="839" bestFit="1" customWidth="1"/>
    <col min="4873" max="5119" width="9.140625" style="839"/>
    <col min="5120" max="5120" width="32.42578125" style="839" customWidth="1"/>
    <col min="5121" max="5124" width="9.42578125" style="839" bestFit="1" customWidth="1"/>
    <col min="5125" max="5125" width="8.42578125" style="839" bestFit="1" customWidth="1"/>
    <col min="5126" max="5126" width="7.140625" style="839" bestFit="1" customWidth="1"/>
    <col min="5127" max="5127" width="8.85546875" style="839" customWidth="1"/>
    <col min="5128" max="5128" width="7.140625" style="839" bestFit="1" customWidth="1"/>
    <col min="5129" max="5375" width="9.140625" style="839"/>
    <col min="5376" max="5376" width="32.42578125" style="839" customWidth="1"/>
    <col min="5377" max="5380" width="9.42578125" style="839" bestFit="1" customWidth="1"/>
    <col min="5381" max="5381" width="8.42578125" style="839" bestFit="1" customWidth="1"/>
    <col min="5382" max="5382" width="7.140625" style="839" bestFit="1" customWidth="1"/>
    <col min="5383" max="5383" width="8.85546875" style="839" customWidth="1"/>
    <col min="5384" max="5384" width="7.140625" style="839" bestFit="1" customWidth="1"/>
    <col min="5385" max="5631" width="9.140625" style="839"/>
    <col min="5632" max="5632" width="32.42578125" style="839" customWidth="1"/>
    <col min="5633" max="5636" width="9.42578125" style="839" bestFit="1" customWidth="1"/>
    <col min="5637" max="5637" width="8.42578125" style="839" bestFit="1" customWidth="1"/>
    <col min="5638" max="5638" width="7.140625" style="839" bestFit="1" customWidth="1"/>
    <col min="5639" max="5639" width="8.85546875" style="839" customWidth="1"/>
    <col min="5640" max="5640" width="7.140625" style="839" bestFit="1" customWidth="1"/>
    <col min="5641" max="5887" width="9.140625" style="839"/>
    <col min="5888" max="5888" width="32.42578125" style="839" customWidth="1"/>
    <col min="5889" max="5892" width="9.42578125" style="839" bestFit="1" customWidth="1"/>
    <col min="5893" max="5893" width="8.42578125" style="839" bestFit="1" customWidth="1"/>
    <col min="5894" max="5894" width="7.140625" style="839" bestFit="1" customWidth="1"/>
    <col min="5895" max="5895" width="8.85546875" style="839" customWidth="1"/>
    <col min="5896" max="5896" width="7.140625" style="839" bestFit="1" customWidth="1"/>
    <col min="5897" max="6143" width="9.140625" style="839"/>
    <col min="6144" max="6144" width="32.42578125" style="839" customWidth="1"/>
    <col min="6145" max="6148" width="9.42578125" style="839" bestFit="1" customWidth="1"/>
    <col min="6149" max="6149" width="8.42578125" style="839" bestFit="1" customWidth="1"/>
    <col min="6150" max="6150" width="7.140625" style="839" bestFit="1" customWidth="1"/>
    <col min="6151" max="6151" width="8.85546875" style="839" customWidth="1"/>
    <col min="6152" max="6152" width="7.140625" style="839" bestFit="1" customWidth="1"/>
    <col min="6153" max="6399" width="9.140625" style="839"/>
    <col min="6400" max="6400" width="32.42578125" style="839" customWidth="1"/>
    <col min="6401" max="6404" width="9.42578125" style="839" bestFit="1" customWidth="1"/>
    <col min="6405" max="6405" width="8.42578125" style="839" bestFit="1" customWidth="1"/>
    <col min="6406" max="6406" width="7.140625" style="839" bestFit="1" customWidth="1"/>
    <col min="6407" max="6407" width="8.85546875" style="839" customWidth="1"/>
    <col min="6408" max="6408" width="7.140625" style="839" bestFit="1" customWidth="1"/>
    <col min="6409" max="6655" width="9.140625" style="839"/>
    <col min="6656" max="6656" width="32.42578125" style="839" customWidth="1"/>
    <col min="6657" max="6660" width="9.42578125" style="839" bestFit="1" customWidth="1"/>
    <col min="6661" max="6661" width="8.42578125" style="839" bestFit="1" customWidth="1"/>
    <col min="6662" max="6662" width="7.140625" style="839" bestFit="1" customWidth="1"/>
    <col min="6663" max="6663" width="8.85546875" style="839" customWidth="1"/>
    <col min="6664" max="6664" width="7.140625" style="839" bestFit="1" customWidth="1"/>
    <col min="6665" max="6911" width="9.140625" style="839"/>
    <col min="6912" max="6912" width="32.42578125" style="839" customWidth="1"/>
    <col min="6913" max="6916" width="9.42578125" style="839" bestFit="1" customWidth="1"/>
    <col min="6917" max="6917" width="8.42578125" style="839" bestFit="1" customWidth="1"/>
    <col min="6918" max="6918" width="7.140625" style="839" bestFit="1" customWidth="1"/>
    <col min="6919" max="6919" width="8.85546875" style="839" customWidth="1"/>
    <col min="6920" max="6920" width="7.140625" style="839" bestFit="1" customWidth="1"/>
    <col min="6921" max="7167" width="9.140625" style="839"/>
    <col min="7168" max="7168" width="32.42578125" style="839" customWidth="1"/>
    <col min="7169" max="7172" width="9.42578125" style="839" bestFit="1" customWidth="1"/>
    <col min="7173" max="7173" width="8.42578125" style="839" bestFit="1" customWidth="1"/>
    <col min="7174" max="7174" width="7.140625" style="839" bestFit="1" customWidth="1"/>
    <col min="7175" max="7175" width="8.85546875" style="839" customWidth="1"/>
    <col min="7176" max="7176" width="7.140625" style="839" bestFit="1" customWidth="1"/>
    <col min="7177" max="7423" width="9.140625" style="839"/>
    <col min="7424" max="7424" width="32.42578125" style="839" customWidth="1"/>
    <col min="7425" max="7428" width="9.42578125" style="839" bestFit="1" customWidth="1"/>
    <col min="7429" max="7429" width="8.42578125" style="839" bestFit="1" customWidth="1"/>
    <col min="7430" max="7430" width="7.140625" style="839" bestFit="1" customWidth="1"/>
    <col min="7431" max="7431" width="8.85546875" style="839" customWidth="1"/>
    <col min="7432" max="7432" width="7.140625" style="839" bestFit="1" customWidth="1"/>
    <col min="7433" max="7679" width="9.140625" style="839"/>
    <col min="7680" max="7680" width="32.42578125" style="839" customWidth="1"/>
    <col min="7681" max="7684" width="9.42578125" style="839" bestFit="1" customWidth="1"/>
    <col min="7685" max="7685" width="8.42578125" style="839" bestFit="1" customWidth="1"/>
    <col min="7686" max="7686" width="7.140625" style="839" bestFit="1" customWidth="1"/>
    <col min="7687" max="7687" width="8.85546875" style="839" customWidth="1"/>
    <col min="7688" max="7688" width="7.140625" style="839" bestFit="1" customWidth="1"/>
    <col min="7689" max="7935" width="9.140625" style="839"/>
    <col min="7936" max="7936" width="32.42578125" style="839" customWidth="1"/>
    <col min="7937" max="7940" width="9.42578125" style="839" bestFit="1" customWidth="1"/>
    <col min="7941" max="7941" width="8.42578125" style="839" bestFit="1" customWidth="1"/>
    <col min="7942" max="7942" width="7.140625" style="839" bestFit="1" customWidth="1"/>
    <col min="7943" max="7943" width="8.85546875" style="839" customWidth="1"/>
    <col min="7944" max="7944" width="7.140625" style="839" bestFit="1" customWidth="1"/>
    <col min="7945" max="8191" width="9.140625" style="839"/>
    <col min="8192" max="8192" width="32.42578125" style="839" customWidth="1"/>
    <col min="8193" max="8196" width="9.42578125" style="839" bestFit="1" customWidth="1"/>
    <col min="8197" max="8197" width="8.42578125" style="839" bestFit="1" customWidth="1"/>
    <col min="8198" max="8198" width="7.140625" style="839" bestFit="1" customWidth="1"/>
    <col min="8199" max="8199" width="8.85546875" style="839" customWidth="1"/>
    <col min="8200" max="8200" width="7.140625" style="839" bestFit="1" customWidth="1"/>
    <col min="8201" max="8447" width="9.140625" style="839"/>
    <col min="8448" max="8448" width="32.42578125" style="839" customWidth="1"/>
    <col min="8449" max="8452" width="9.42578125" style="839" bestFit="1" customWidth="1"/>
    <col min="8453" max="8453" width="8.42578125" style="839" bestFit="1" customWidth="1"/>
    <col min="8454" max="8454" width="7.140625" style="839" bestFit="1" customWidth="1"/>
    <col min="8455" max="8455" width="8.85546875" style="839" customWidth="1"/>
    <col min="8456" max="8456" width="7.140625" style="839" bestFit="1" customWidth="1"/>
    <col min="8457" max="8703" width="9.140625" style="839"/>
    <col min="8704" max="8704" width="32.42578125" style="839" customWidth="1"/>
    <col min="8705" max="8708" width="9.42578125" style="839" bestFit="1" customWidth="1"/>
    <col min="8709" max="8709" width="8.42578125" style="839" bestFit="1" customWidth="1"/>
    <col min="8710" max="8710" width="7.140625" style="839" bestFit="1" customWidth="1"/>
    <col min="8711" max="8711" width="8.85546875" style="839" customWidth="1"/>
    <col min="8712" max="8712" width="7.140625" style="839" bestFit="1" customWidth="1"/>
    <col min="8713" max="8959" width="9.140625" style="839"/>
    <col min="8960" max="8960" width="32.42578125" style="839" customWidth="1"/>
    <col min="8961" max="8964" width="9.42578125" style="839" bestFit="1" customWidth="1"/>
    <col min="8965" max="8965" width="8.42578125" style="839" bestFit="1" customWidth="1"/>
    <col min="8966" max="8966" width="7.140625" style="839" bestFit="1" customWidth="1"/>
    <col min="8967" max="8967" width="8.85546875" style="839" customWidth="1"/>
    <col min="8968" max="8968" width="7.140625" style="839" bestFit="1" customWidth="1"/>
    <col min="8969" max="9215" width="9.140625" style="839"/>
    <col min="9216" max="9216" width="32.42578125" style="839" customWidth="1"/>
    <col min="9217" max="9220" width="9.42578125" style="839" bestFit="1" customWidth="1"/>
    <col min="9221" max="9221" width="8.42578125" style="839" bestFit="1" customWidth="1"/>
    <col min="9222" max="9222" width="7.140625" style="839" bestFit="1" customWidth="1"/>
    <col min="9223" max="9223" width="8.85546875" style="839" customWidth="1"/>
    <col min="9224" max="9224" width="7.140625" style="839" bestFit="1" customWidth="1"/>
    <col min="9225" max="9471" width="9.140625" style="839"/>
    <col min="9472" max="9472" width="32.42578125" style="839" customWidth="1"/>
    <col min="9473" max="9476" width="9.42578125" style="839" bestFit="1" customWidth="1"/>
    <col min="9477" max="9477" width="8.42578125" style="839" bestFit="1" customWidth="1"/>
    <col min="9478" max="9478" width="7.140625" style="839" bestFit="1" customWidth="1"/>
    <col min="9479" max="9479" width="8.85546875" style="839" customWidth="1"/>
    <col min="9480" max="9480" width="7.140625" style="839" bestFit="1" customWidth="1"/>
    <col min="9481" max="9727" width="9.140625" style="839"/>
    <col min="9728" max="9728" width="32.42578125" style="839" customWidth="1"/>
    <col min="9729" max="9732" width="9.42578125" style="839" bestFit="1" customWidth="1"/>
    <col min="9733" max="9733" width="8.42578125" style="839" bestFit="1" customWidth="1"/>
    <col min="9734" max="9734" width="7.140625" style="839" bestFit="1" customWidth="1"/>
    <col min="9735" max="9735" width="8.85546875" style="839" customWidth="1"/>
    <col min="9736" max="9736" width="7.140625" style="839" bestFit="1" customWidth="1"/>
    <col min="9737" max="9983" width="9.140625" style="839"/>
    <col min="9984" max="9984" width="32.42578125" style="839" customWidth="1"/>
    <col min="9985" max="9988" width="9.42578125" style="839" bestFit="1" customWidth="1"/>
    <col min="9989" max="9989" width="8.42578125" style="839" bestFit="1" customWidth="1"/>
    <col min="9990" max="9990" width="7.140625" style="839" bestFit="1" customWidth="1"/>
    <col min="9991" max="9991" width="8.85546875" style="839" customWidth="1"/>
    <col min="9992" max="9992" width="7.140625" style="839" bestFit="1" customWidth="1"/>
    <col min="9993" max="10239" width="9.140625" style="839"/>
    <col min="10240" max="10240" width="32.42578125" style="839" customWidth="1"/>
    <col min="10241" max="10244" width="9.42578125" style="839" bestFit="1" customWidth="1"/>
    <col min="10245" max="10245" width="8.42578125" style="839" bestFit="1" customWidth="1"/>
    <col min="10246" max="10246" width="7.140625" style="839" bestFit="1" customWidth="1"/>
    <col min="10247" max="10247" width="8.85546875" style="839" customWidth="1"/>
    <col min="10248" max="10248" width="7.140625" style="839" bestFit="1" customWidth="1"/>
    <col min="10249" max="10495" width="9.140625" style="839"/>
    <col min="10496" max="10496" width="32.42578125" style="839" customWidth="1"/>
    <col min="10497" max="10500" width="9.42578125" style="839" bestFit="1" customWidth="1"/>
    <col min="10501" max="10501" width="8.42578125" style="839" bestFit="1" customWidth="1"/>
    <col min="10502" max="10502" width="7.140625" style="839" bestFit="1" customWidth="1"/>
    <col min="10503" max="10503" width="8.85546875" style="839" customWidth="1"/>
    <col min="10504" max="10504" width="7.140625" style="839" bestFit="1" customWidth="1"/>
    <col min="10505" max="10751" width="9.140625" style="839"/>
    <col min="10752" max="10752" width="32.42578125" style="839" customWidth="1"/>
    <col min="10753" max="10756" width="9.42578125" style="839" bestFit="1" customWidth="1"/>
    <col min="10757" max="10757" width="8.42578125" style="839" bestFit="1" customWidth="1"/>
    <col min="10758" max="10758" width="7.140625" style="839" bestFit="1" customWidth="1"/>
    <col min="10759" max="10759" width="8.85546875" style="839" customWidth="1"/>
    <col min="10760" max="10760" width="7.140625" style="839" bestFit="1" customWidth="1"/>
    <col min="10761" max="11007" width="9.140625" style="839"/>
    <col min="11008" max="11008" width="32.42578125" style="839" customWidth="1"/>
    <col min="11009" max="11012" width="9.42578125" style="839" bestFit="1" customWidth="1"/>
    <col min="11013" max="11013" width="8.42578125" style="839" bestFit="1" customWidth="1"/>
    <col min="11014" max="11014" width="7.140625" style="839" bestFit="1" customWidth="1"/>
    <col min="11015" max="11015" width="8.85546875" style="839" customWidth="1"/>
    <col min="11016" max="11016" width="7.140625" style="839" bestFit="1" customWidth="1"/>
    <col min="11017" max="11263" width="9.140625" style="839"/>
    <col min="11264" max="11264" width="32.42578125" style="839" customWidth="1"/>
    <col min="11265" max="11268" width="9.42578125" style="839" bestFit="1" customWidth="1"/>
    <col min="11269" max="11269" width="8.42578125" style="839" bestFit="1" customWidth="1"/>
    <col min="11270" max="11270" width="7.140625" style="839" bestFit="1" customWidth="1"/>
    <col min="11271" max="11271" width="8.85546875" style="839" customWidth="1"/>
    <col min="11272" max="11272" width="7.140625" style="839" bestFit="1" customWidth="1"/>
    <col min="11273" max="11519" width="9.140625" style="839"/>
    <col min="11520" max="11520" width="32.42578125" style="839" customWidth="1"/>
    <col min="11521" max="11524" width="9.42578125" style="839" bestFit="1" customWidth="1"/>
    <col min="11525" max="11525" width="8.42578125" style="839" bestFit="1" customWidth="1"/>
    <col min="11526" max="11526" width="7.140625" style="839" bestFit="1" customWidth="1"/>
    <col min="11527" max="11527" width="8.85546875" style="839" customWidth="1"/>
    <col min="11528" max="11528" width="7.140625" style="839" bestFit="1" customWidth="1"/>
    <col min="11529" max="11775" width="9.140625" style="839"/>
    <col min="11776" max="11776" width="32.42578125" style="839" customWidth="1"/>
    <col min="11777" max="11780" width="9.42578125" style="839" bestFit="1" customWidth="1"/>
    <col min="11781" max="11781" width="8.42578125" style="839" bestFit="1" customWidth="1"/>
    <col min="11782" max="11782" width="7.140625" style="839" bestFit="1" customWidth="1"/>
    <col min="11783" max="11783" width="8.85546875" style="839" customWidth="1"/>
    <col min="11784" max="11784" width="7.140625" style="839" bestFit="1" customWidth="1"/>
    <col min="11785" max="12031" width="9.140625" style="839"/>
    <col min="12032" max="12032" width="32.42578125" style="839" customWidth="1"/>
    <col min="12033" max="12036" width="9.42578125" style="839" bestFit="1" customWidth="1"/>
    <col min="12037" max="12037" width="8.42578125" style="839" bestFit="1" customWidth="1"/>
    <col min="12038" max="12038" width="7.140625" style="839" bestFit="1" customWidth="1"/>
    <col min="12039" max="12039" width="8.85546875" style="839" customWidth="1"/>
    <col min="12040" max="12040" width="7.140625" style="839" bestFit="1" customWidth="1"/>
    <col min="12041" max="12287" width="9.140625" style="839"/>
    <col min="12288" max="12288" width="32.42578125" style="839" customWidth="1"/>
    <col min="12289" max="12292" width="9.42578125" style="839" bestFit="1" customWidth="1"/>
    <col min="12293" max="12293" width="8.42578125" style="839" bestFit="1" customWidth="1"/>
    <col min="12294" max="12294" width="7.140625" style="839" bestFit="1" customWidth="1"/>
    <col min="12295" max="12295" width="8.85546875" style="839" customWidth="1"/>
    <col min="12296" max="12296" width="7.140625" style="839" bestFit="1" customWidth="1"/>
    <col min="12297" max="12543" width="9.140625" style="839"/>
    <col min="12544" max="12544" width="32.42578125" style="839" customWidth="1"/>
    <col min="12545" max="12548" width="9.42578125" style="839" bestFit="1" customWidth="1"/>
    <col min="12549" max="12549" width="8.42578125" style="839" bestFit="1" customWidth="1"/>
    <col min="12550" max="12550" width="7.140625" style="839" bestFit="1" customWidth="1"/>
    <col min="12551" max="12551" width="8.85546875" style="839" customWidth="1"/>
    <col min="12552" max="12552" width="7.140625" style="839" bestFit="1" customWidth="1"/>
    <col min="12553" max="12799" width="9.140625" style="839"/>
    <col min="12800" max="12800" width="32.42578125" style="839" customWidth="1"/>
    <col min="12801" max="12804" width="9.42578125" style="839" bestFit="1" customWidth="1"/>
    <col min="12805" max="12805" width="8.42578125" style="839" bestFit="1" customWidth="1"/>
    <col min="12806" max="12806" width="7.140625" style="839" bestFit="1" customWidth="1"/>
    <col min="12807" max="12807" width="8.85546875" style="839" customWidth="1"/>
    <col min="12808" max="12808" width="7.140625" style="839" bestFit="1" customWidth="1"/>
    <col min="12809" max="13055" width="9.140625" style="839"/>
    <col min="13056" max="13056" width="32.42578125" style="839" customWidth="1"/>
    <col min="13057" max="13060" width="9.42578125" style="839" bestFit="1" customWidth="1"/>
    <col min="13061" max="13061" width="8.42578125" style="839" bestFit="1" customWidth="1"/>
    <col min="13062" max="13062" width="7.140625" style="839" bestFit="1" customWidth="1"/>
    <col min="13063" max="13063" width="8.85546875" style="839" customWidth="1"/>
    <col min="13064" max="13064" width="7.140625" style="839" bestFit="1" customWidth="1"/>
    <col min="13065" max="13311" width="9.140625" style="839"/>
    <col min="13312" max="13312" width="32.42578125" style="839" customWidth="1"/>
    <col min="13313" max="13316" width="9.42578125" style="839" bestFit="1" customWidth="1"/>
    <col min="13317" max="13317" width="8.42578125" style="839" bestFit="1" customWidth="1"/>
    <col min="13318" max="13318" width="7.140625" style="839" bestFit="1" customWidth="1"/>
    <col min="13319" max="13319" width="8.85546875" style="839" customWidth="1"/>
    <col min="13320" max="13320" width="7.140625" style="839" bestFit="1" customWidth="1"/>
    <col min="13321" max="13567" width="9.140625" style="839"/>
    <col min="13568" max="13568" width="32.42578125" style="839" customWidth="1"/>
    <col min="13569" max="13572" width="9.42578125" style="839" bestFit="1" customWidth="1"/>
    <col min="13573" max="13573" width="8.42578125" style="839" bestFit="1" customWidth="1"/>
    <col min="13574" max="13574" width="7.140625" style="839" bestFit="1" customWidth="1"/>
    <col min="13575" max="13575" width="8.85546875" style="839" customWidth="1"/>
    <col min="13576" max="13576" width="7.140625" style="839" bestFit="1" customWidth="1"/>
    <col min="13577" max="13823" width="9.140625" style="839"/>
    <col min="13824" max="13824" width="32.42578125" style="839" customWidth="1"/>
    <col min="13825" max="13828" width="9.42578125" style="839" bestFit="1" customWidth="1"/>
    <col min="13829" max="13829" width="8.42578125" style="839" bestFit="1" customWidth="1"/>
    <col min="13830" max="13830" width="7.140625" style="839" bestFit="1" customWidth="1"/>
    <col min="13831" max="13831" width="8.85546875" style="839" customWidth="1"/>
    <col min="13832" max="13832" width="7.140625" style="839" bestFit="1" customWidth="1"/>
    <col min="13833" max="14079" width="9.140625" style="839"/>
    <col min="14080" max="14080" width="32.42578125" style="839" customWidth="1"/>
    <col min="14081" max="14084" width="9.42578125" style="839" bestFit="1" customWidth="1"/>
    <col min="14085" max="14085" width="8.42578125" style="839" bestFit="1" customWidth="1"/>
    <col min="14086" max="14086" width="7.140625" style="839" bestFit="1" customWidth="1"/>
    <col min="14087" max="14087" width="8.85546875" style="839" customWidth="1"/>
    <col min="14088" max="14088" width="7.140625" style="839" bestFit="1" customWidth="1"/>
    <col min="14089" max="14335" width="9.140625" style="839"/>
    <col min="14336" max="14336" width="32.42578125" style="839" customWidth="1"/>
    <col min="14337" max="14340" width="9.42578125" style="839" bestFit="1" customWidth="1"/>
    <col min="14341" max="14341" width="8.42578125" style="839" bestFit="1" customWidth="1"/>
    <col min="14342" max="14342" width="7.140625" style="839" bestFit="1" customWidth="1"/>
    <col min="14343" max="14343" width="8.85546875" style="839" customWidth="1"/>
    <col min="14344" max="14344" width="7.140625" style="839" bestFit="1" customWidth="1"/>
    <col min="14345" max="14591" width="9.140625" style="839"/>
    <col min="14592" max="14592" width="32.42578125" style="839" customWidth="1"/>
    <col min="14593" max="14596" width="9.42578125" style="839" bestFit="1" customWidth="1"/>
    <col min="14597" max="14597" width="8.42578125" style="839" bestFit="1" customWidth="1"/>
    <col min="14598" max="14598" width="7.140625" style="839" bestFit="1" customWidth="1"/>
    <col min="14599" max="14599" width="8.85546875" style="839" customWidth="1"/>
    <col min="14600" max="14600" width="7.140625" style="839" bestFit="1" customWidth="1"/>
    <col min="14601" max="14847" width="9.140625" style="839"/>
    <col min="14848" max="14848" width="32.42578125" style="839" customWidth="1"/>
    <col min="14849" max="14852" width="9.42578125" style="839" bestFit="1" customWidth="1"/>
    <col min="14853" max="14853" width="8.42578125" style="839" bestFit="1" customWidth="1"/>
    <col min="14854" max="14854" width="7.140625" style="839" bestFit="1" customWidth="1"/>
    <col min="14855" max="14855" width="8.85546875" style="839" customWidth="1"/>
    <col min="14856" max="14856" width="7.140625" style="839" bestFit="1" customWidth="1"/>
    <col min="14857" max="15103" width="9.140625" style="839"/>
    <col min="15104" max="15104" width="32.42578125" style="839" customWidth="1"/>
    <col min="15105" max="15108" width="9.42578125" style="839" bestFit="1" customWidth="1"/>
    <col min="15109" max="15109" width="8.42578125" style="839" bestFit="1" customWidth="1"/>
    <col min="15110" max="15110" width="7.140625" style="839" bestFit="1" customWidth="1"/>
    <col min="15111" max="15111" width="8.85546875" style="839" customWidth="1"/>
    <col min="15112" max="15112" width="7.140625" style="839" bestFit="1" customWidth="1"/>
    <col min="15113" max="15359" width="9.140625" style="839"/>
    <col min="15360" max="15360" width="32.42578125" style="839" customWidth="1"/>
    <col min="15361" max="15364" width="9.42578125" style="839" bestFit="1" customWidth="1"/>
    <col min="15365" max="15365" width="8.42578125" style="839" bestFit="1" customWidth="1"/>
    <col min="15366" max="15366" width="7.140625" style="839" bestFit="1" customWidth="1"/>
    <col min="15367" max="15367" width="8.85546875" style="839" customWidth="1"/>
    <col min="15368" max="15368" width="7.140625" style="839" bestFit="1" customWidth="1"/>
    <col min="15369" max="15615" width="9.140625" style="839"/>
    <col min="15616" max="15616" width="32.42578125" style="839" customWidth="1"/>
    <col min="15617" max="15620" width="9.42578125" style="839" bestFit="1" customWidth="1"/>
    <col min="15621" max="15621" width="8.42578125" style="839" bestFit="1" customWidth="1"/>
    <col min="15622" max="15622" width="7.140625" style="839" bestFit="1" customWidth="1"/>
    <col min="15623" max="15623" width="8.85546875" style="839" customWidth="1"/>
    <col min="15624" max="15624" width="7.140625" style="839" bestFit="1" customWidth="1"/>
    <col min="15625" max="15871" width="9.140625" style="839"/>
    <col min="15872" max="15872" width="32.42578125" style="839" customWidth="1"/>
    <col min="15873" max="15876" width="9.42578125" style="839" bestFit="1" customWidth="1"/>
    <col min="15877" max="15877" width="8.42578125" style="839" bestFit="1" customWidth="1"/>
    <col min="15878" max="15878" width="7.140625" style="839" bestFit="1" customWidth="1"/>
    <col min="15879" max="15879" width="8.85546875" style="839" customWidth="1"/>
    <col min="15880" max="15880" width="7.140625" style="839" bestFit="1" customWidth="1"/>
    <col min="15881" max="16127" width="9.140625" style="839"/>
    <col min="16128" max="16128" width="32.42578125" style="839" customWidth="1"/>
    <col min="16129" max="16132" width="9.42578125" style="839" bestFit="1" customWidth="1"/>
    <col min="16133" max="16133" width="8.42578125" style="839" bestFit="1" customWidth="1"/>
    <col min="16134" max="16134" width="7.140625" style="839" bestFit="1" customWidth="1"/>
    <col min="16135" max="16135" width="8.85546875" style="839" customWidth="1"/>
    <col min="16136" max="16136" width="7.140625" style="839" bestFit="1" customWidth="1"/>
    <col min="16137" max="16384" width="9.140625" style="839"/>
  </cols>
  <sheetData>
    <row r="1" spans="1:13" ht="22.5" customHeight="1">
      <c r="A1" s="3534" t="s">
        <v>1056</v>
      </c>
      <c r="B1" s="3534"/>
      <c r="C1" s="3534"/>
      <c r="D1" s="3534"/>
      <c r="E1" s="3534"/>
      <c r="F1" s="3534"/>
      <c r="G1" s="3534"/>
      <c r="H1" s="3534"/>
    </row>
    <row r="2" spans="1:13" ht="22.5" customHeight="1">
      <c r="A2" s="3534" t="s">
        <v>149</v>
      </c>
      <c r="B2" s="3534"/>
      <c r="C2" s="3534"/>
      <c r="D2" s="3534"/>
      <c r="E2" s="3534"/>
      <c r="F2" s="3534"/>
      <c r="G2" s="3534"/>
      <c r="H2" s="3534"/>
    </row>
    <row r="3" spans="1:13" ht="22.5" customHeight="1">
      <c r="A3" s="3534" t="str">
        <f>CALFC!A3</f>
        <v>(Mid-Month)</v>
      </c>
      <c r="B3" s="3534"/>
      <c r="C3" s="3534"/>
      <c r="D3" s="3534"/>
      <c r="E3" s="3534"/>
      <c r="F3" s="3534"/>
      <c r="G3" s="3534"/>
      <c r="H3" s="3534"/>
    </row>
    <row r="4" spans="1:13" ht="16.5" thickBot="1">
      <c r="G4" s="3535" t="s">
        <v>40</v>
      </c>
      <c r="H4" s="3536"/>
    </row>
    <row r="5" spans="1:13" ht="27.75" customHeight="1" thickTop="1">
      <c r="A5" s="3537" t="s">
        <v>63</v>
      </c>
      <c r="B5" s="813">
        <v>2019</v>
      </c>
      <c r="C5" s="813">
        <v>2020</v>
      </c>
      <c r="D5" s="813">
        <v>2021</v>
      </c>
      <c r="E5" s="3540" t="str">
        <f>CALFC!E5</f>
        <v>Changes during the fiscal year</v>
      </c>
      <c r="F5" s="3541"/>
      <c r="G5" s="3541"/>
      <c r="H5" s="3542"/>
    </row>
    <row r="6" spans="1:13" ht="18" customHeight="1">
      <c r="A6" s="3538"/>
      <c r="B6" s="3502" t="str">
        <f>CALFC!B6</f>
        <v xml:space="preserve">Jul </v>
      </c>
      <c r="C6" s="3502" t="str">
        <f>CALFC!C6</f>
        <v>Jul (R)</v>
      </c>
      <c r="D6" s="3502" t="str">
        <f>CALFC!D6</f>
        <v>Jul (P)</v>
      </c>
      <c r="E6" s="3543" t="str">
        <f>CALFC!E6</f>
        <v>2019/20</v>
      </c>
      <c r="F6" s="3544"/>
      <c r="G6" s="3543" t="str">
        <f>CALFC!G6</f>
        <v>2020/21</v>
      </c>
      <c r="H6" s="3545"/>
    </row>
    <row r="7" spans="1:13" s="886" customFormat="1" ht="23.25" customHeight="1">
      <c r="A7" s="3539"/>
      <c r="B7" s="3503"/>
      <c r="C7" s="3503"/>
      <c r="D7" s="3503"/>
      <c r="E7" s="889" t="s">
        <v>258</v>
      </c>
      <c r="F7" s="890" t="s">
        <v>687</v>
      </c>
      <c r="G7" s="889" t="s">
        <v>258</v>
      </c>
      <c r="H7" s="888" t="s">
        <v>687</v>
      </c>
      <c r="J7" s="887"/>
      <c r="K7" s="887"/>
      <c r="L7" s="887"/>
    </row>
    <row r="8" spans="1:13" ht="30.75" customHeight="1">
      <c r="A8" s="879" t="s">
        <v>797</v>
      </c>
      <c r="B8" s="884">
        <v>84490.26696447139</v>
      </c>
      <c r="C8" s="884">
        <v>106693.26971086701</v>
      </c>
      <c r="D8" s="884">
        <v>91794.606003800101</v>
      </c>
      <c r="E8" s="884">
        <v>22203.002746395621</v>
      </c>
      <c r="F8" s="884">
        <v>26.278769785083178</v>
      </c>
      <c r="G8" s="884">
        <v>-14898.663707066909</v>
      </c>
      <c r="H8" s="883">
        <v>-13.964014550722348</v>
      </c>
      <c r="J8" s="873"/>
      <c r="K8" s="864"/>
      <c r="L8" s="864"/>
    </row>
    <row r="9" spans="1:13" ht="30.75" customHeight="1">
      <c r="A9" s="885" t="s">
        <v>796</v>
      </c>
      <c r="B9" s="884">
        <v>46383.795461997979</v>
      </c>
      <c r="C9" s="884">
        <v>55376.669820910014</v>
      </c>
      <c r="D9" s="884">
        <v>51287.355221927508</v>
      </c>
      <c r="E9" s="884">
        <v>8992.8743589120349</v>
      </c>
      <c r="F9" s="884">
        <v>19.38796570944664</v>
      </c>
      <c r="G9" s="884">
        <v>-4089.3145989825061</v>
      </c>
      <c r="H9" s="883">
        <v>-7.3845440908734403</v>
      </c>
      <c r="J9" s="873"/>
      <c r="K9" s="864"/>
      <c r="L9" s="864"/>
    </row>
    <row r="10" spans="1:13" ht="30.75" customHeight="1">
      <c r="A10" s="879" t="s">
        <v>795</v>
      </c>
      <c r="B10" s="878">
        <v>540262.90816305589</v>
      </c>
      <c r="C10" s="878">
        <v>685914.33285345277</v>
      </c>
      <c r="D10" s="878">
        <v>867133.64693481883</v>
      </c>
      <c r="E10" s="878">
        <v>145651.42469039687</v>
      </c>
      <c r="F10" s="878">
        <v>26.959360431687834</v>
      </c>
      <c r="G10" s="878">
        <v>181219.31408136606</v>
      </c>
      <c r="H10" s="877">
        <v>26.420108955513545</v>
      </c>
      <c r="J10" s="873"/>
      <c r="K10" s="864"/>
      <c r="L10" s="864"/>
      <c r="M10" s="864"/>
    </row>
    <row r="11" spans="1:13" ht="30.75" customHeight="1">
      <c r="A11" s="882" t="s">
        <v>794</v>
      </c>
      <c r="B11" s="881">
        <v>229173.48474545576</v>
      </c>
      <c r="C11" s="881">
        <v>281559.4751879446</v>
      </c>
      <c r="D11" s="881">
        <v>353818.06261226803</v>
      </c>
      <c r="E11" s="881">
        <v>52385.990442488837</v>
      </c>
      <c r="F11" s="881">
        <v>22.858661201872565</v>
      </c>
      <c r="G11" s="881">
        <v>72258.587424323428</v>
      </c>
      <c r="H11" s="880">
        <v>25.663702980015106</v>
      </c>
      <c r="J11" s="873"/>
      <c r="K11" s="864"/>
      <c r="L11" s="864"/>
    </row>
    <row r="12" spans="1:13" ht="30.75" customHeight="1">
      <c r="A12" s="882" t="s">
        <v>793</v>
      </c>
      <c r="B12" s="881">
        <v>84799.766092850128</v>
      </c>
      <c r="C12" s="881">
        <v>104190.33150082042</v>
      </c>
      <c r="D12" s="881">
        <v>128878.10980402488</v>
      </c>
      <c r="E12" s="881">
        <v>19390.565407970294</v>
      </c>
      <c r="F12" s="881">
        <v>22.866295865414191</v>
      </c>
      <c r="G12" s="881">
        <v>24687.778303204454</v>
      </c>
      <c r="H12" s="880">
        <v>23.694884110249763</v>
      </c>
      <c r="J12" s="873"/>
      <c r="K12" s="864"/>
      <c r="L12" s="864"/>
    </row>
    <row r="13" spans="1:13" ht="30.75" customHeight="1">
      <c r="A13" s="882" t="s">
        <v>792</v>
      </c>
      <c r="B13" s="881">
        <v>72041.189159236732</v>
      </c>
      <c r="C13" s="881">
        <v>90100.283129927193</v>
      </c>
      <c r="D13" s="881">
        <v>105491.2452452416</v>
      </c>
      <c r="E13" s="881">
        <v>18059.093970690461</v>
      </c>
      <c r="F13" s="881">
        <v>25.067734418949446</v>
      </c>
      <c r="G13" s="881">
        <v>15390.962115314411</v>
      </c>
      <c r="H13" s="880">
        <v>17.082035239689759</v>
      </c>
      <c r="J13" s="873"/>
      <c r="K13" s="864"/>
      <c r="L13" s="864"/>
    </row>
    <row r="14" spans="1:13" ht="30.75" customHeight="1">
      <c r="A14" s="882" t="s">
        <v>791</v>
      </c>
      <c r="B14" s="881">
        <v>154248.46816551333</v>
      </c>
      <c r="C14" s="881">
        <v>210064.24303476061</v>
      </c>
      <c r="D14" s="881">
        <v>278946.22927328432</v>
      </c>
      <c r="E14" s="881">
        <v>55815.774869247281</v>
      </c>
      <c r="F14" s="881">
        <v>36.185626692483744</v>
      </c>
      <c r="G14" s="881">
        <v>68881.986238523707</v>
      </c>
      <c r="H14" s="880">
        <v>32.790914457119378</v>
      </c>
      <c r="J14" s="873"/>
      <c r="K14" s="864"/>
      <c r="L14" s="864"/>
    </row>
    <row r="15" spans="1:13" ht="30.75" customHeight="1">
      <c r="A15" s="879" t="s">
        <v>790</v>
      </c>
      <c r="B15" s="878">
        <v>306327.93105623056</v>
      </c>
      <c r="C15" s="878">
        <v>340116.65665790596</v>
      </c>
      <c r="D15" s="878">
        <v>379654.5572393061</v>
      </c>
      <c r="E15" s="878">
        <v>33788.725601675396</v>
      </c>
      <c r="F15" s="878">
        <v>11.030246404619573</v>
      </c>
      <c r="G15" s="878">
        <v>39537.900581400143</v>
      </c>
      <c r="H15" s="877">
        <v>11.624805726926779</v>
      </c>
      <c r="J15" s="873"/>
      <c r="K15" s="864"/>
      <c r="L15" s="864"/>
    </row>
    <row r="16" spans="1:13" ht="30.75" customHeight="1">
      <c r="A16" s="879" t="s">
        <v>789</v>
      </c>
      <c r="B16" s="878">
        <v>275684.89272410952</v>
      </c>
      <c r="C16" s="878">
        <v>283769.75313958147</v>
      </c>
      <c r="D16" s="878">
        <v>365663.91493827605</v>
      </c>
      <c r="E16" s="878">
        <v>8084.8604154719505</v>
      </c>
      <c r="F16" s="878">
        <v>2.9326454328285738</v>
      </c>
      <c r="G16" s="878">
        <v>81894.161798694578</v>
      </c>
      <c r="H16" s="877">
        <v>28.859369574322546</v>
      </c>
      <c r="J16" s="873"/>
      <c r="K16" s="864"/>
      <c r="L16" s="864"/>
    </row>
    <row r="17" spans="1:12" ht="30.75" customHeight="1">
      <c r="A17" s="879" t="s">
        <v>788</v>
      </c>
      <c r="B17" s="878">
        <v>118861.57045444346</v>
      </c>
      <c r="C17" s="878">
        <v>90445.62308738014</v>
      </c>
      <c r="D17" s="878">
        <v>78166.657263766552</v>
      </c>
      <c r="E17" s="878">
        <v>-28415.947367063316</v>
      </c>
      <c r="F17" s="878">
        <v>-23.906757464519963</v>
      </c>
      <c r="G17" s="878">
        <v>-12278.965823613587</v>
      </c>
      <c r="H17" s="877">
        <v>-13.576075220080902</v>
      </c>
      <c r="J17" s="873"/>
      <c r="K17" s="864"/>
      <c r="L17" s="864"/>
    </row>
    <row r="18" spans="1:12" ht="30.75" customHeight="1">
      <c r="A18" s="879" t="s">
        <v>787</v>
      </c>
      <c r="B18" s="878">
        <v>116748.15564484458</v>
      </c>
      <c r="C18" s="878">
        <v>134213.97661709384</v>
      </c>
      <c r="D18" s="878">
        <v>152407.10226098984</v>
      </c>
      <c r="E18" s="878">
        <v>17465.820972249261</v>
      </c>
      <c r="F18" s="878">
        <v>14.960254297619413</v>
      </c>
      <c r="G18" s="878">
        <v>18193.125643895997</v>
      </c>
      <c r="H18" s="877">
        <v>13.55531376273883</v>
      </c>
      <c r="J18" s="873"/>
      <c r="K18" s="864"/>
      <c r="L18" s="864"/>
    </row>
    <row r="19" spans="1:12" ht="30.75" customHeight="1">
      <c r="A19" s="879" t="s">
        <v>786</v>
      </c>
      <c r="B19" s="878">
        <v>1793684.3570233674</v>
      </c>
      <c r="C19" s="878">
        <v>2170441.408356342</v>
      </c>
      <c r="D19" s="878">
        <v>2646646.6244019521</v>
      </c>
      <c r="E19" s="878">
        <v>376757.05133297457</v>
      </c>
      <c r="F19" s="878">
        <v>21.004646099395423</v>
      </c>
      <c r="G19" s="878">
        <v>476205.21604561014</v>
      </c>
      <c r="H19" s="877">
        <v>21.940477831476528</v>
      </c>
      <c r="J19" s="873"/>
      <c r="K19" s="864"/>
      <c r="L19" s="864"/>
    </row>
    <row r="20" spans="1:12" ht="30.75" customHeight="1">
      <c r="A20" s="879" t="s">
        <v>785</v>
      </c>
      <c r="B20" s="878">
        <v>71484.413382080602</v>
      </c>
      <c r="C20" s="878">
        <v>63201.352167743491</v>
      </c>
      <c r="D20" s="878">
        <v>108141.50321065799</v>
      </c>
      <c r="E20" s="878">
        <v>-8283.0612143371109</v>
      </c>
      <c r="F20" s="878">
        <v>-11.58722695262891</v>
      </c>
      <c r="G20" s="878">
        <v>44940.151042914498</v>
      </c>
      <c r="H20" s="877">
        <v>71.106312604892196</v>
      </c>
      <c r="J20" s="873"/>
      <c r="K20" s="864"/>
      <c r="L20" s="864"/>
    </row>
    <row r="21" spans="1:12" ht="30.75" customHeight="1" thickBot="1">
      <c r="A21" s="876" t="s">
        <v>234</v>
      </c>
      <c r="B21" s="875">
        <v>3353928.2908746013</v>
      </c>
      <c r="C21" s="875">
        <v>3930173.0424112771</v>
      </c>
      <c r="D21" s="875">
        <v>4740895.9674754953</v>
      </c>
      <c r="E21" s="875">
        <v>576244.75153667573</v>
      </c>
      <c r="F21" s="875">
        <v>17.181188790008651</v>
      </c>
      <c r="G21" s="875">
        <v>810722.92506421823</v>
      </c>
      <c r="H21" s="874">
        <v>20.628173780531959</v>
      </c>
      <c r="J21" s="873"/>
      <c r="K21" s="864"/>
      <c r="L21" s="864"/>
    </row>
    <row r="22" spans="1:12" ht="21" hidden="1" customHeight="1" thickTop="1">
      <c r="A22" s="872" t="s">
        <v>784</v>
      </c>
      <c r="B22" s="869"/>
      <c r="C22" s="869"/>
      <c r="D22" s="869"/>
      <c r="E22" s="869"/>
      <c r="F22" s="870"/>
      <c r="G22" s="869"/>
      <c r="H22" s="863"/>
      <c r="J22" s="864"/>
      <c r="K22" s="864"/>
      <c r="L22" s="864"/>
    </row>
    <row r="23" spans="1:12" ht="21" hidden="1" customHeight="1">
      <c r="A23" s="871" t="s">
        <v>783</v>
      </c>
      <c r="B23" s="869"/>
      <c r="C23" s="869"/>
      <c r="D23" s="869"/>
      <c r="E23" s="869"/>
      <c r="F23" s="870"/>
      <c r="G23" s="869"/>
      <c r="H23" s="863"/>
      <c r="J23" s="864"/>
      <c r="K23" s="864"/>
      <c r="L23" s="864"/>
    </row>
    <row r="24" spans="1:12" ht="21" hidden="1" customHeight="1">
      <c r="A24" s="868" t="s">
        <v>782</v>
      </c>
      <c r="F24" s="867"/>
      <c r="H24" s="863"/>
      <c r="J24" s="864"/>
      <c r="K24" s="864"/>
      <c r="L24" s="864"/>
    </row>
    <row r="25" spans="1:12" ht="21" hidden="1" customHeight="1">
      <c r="A25" s="839" t="s">
        <v>781</v>
      </c>
      <c r="F25" s="867"/>
      <c r="H25" s="863"/>
      <c r="J25" s="864"/>
      <c r="K25" s="864"/>
      <c r="L25" s="864"/>
    </row>
    <row r="26" spans="1:12" ht="21" hidden="1" customHeight="1">
      <c r="A26" s="868" t="s">
        <v>780</v>
      </c>
      <c r="F26" s="867"/>
      <c r="H26" s="863"/>
      <c r="J26" s="864"/>
      <c r="K26" s="864"/>
      <c r="L26" s="864"/>
    </row>
    <row r="27" spans="1:12" ht="21" hidden="1" customHeight="1">
      <c r="A27" s="839" t="s">
        <v>779</v>
      </c>
      <c r="F27" s="867"/>
      <c r="H27" s="863"/>
      <c r="J27" s="864"/>
      <c r="K27" s="864"/>
      <c r="L27" s="864"/>
    </row>
    <row r="28" spans="1:12" ht="21" hidden="1" customHeight="1" thickTop="1">
      <c r="H28" s="863"/>
      <c r="J28" s="864"/>
      <c r="K28" s="864"/>
      <c r="L28" s="864"/>
    </row>
    <row r="29" spans="1:12" s="865" customFormat="1" ht="21" customHeight="1" thickTop="1">
      <c r="A29" s="3532" t="s">
        <v>742</v>
      </c>
      <c r="B29" s="3532"/>
      <c r="C29" s="3532"/>
      <c r="D29" s="3532"/>
      <c r="E29" s="3532"/>
      <c r="F29" s="3532"/>
      <c r="G29" s="3532"/>
      <c r="H29" s="3532"/>
      <c r="J29" s="866"/>
      <c r="K29" s="866"/>
      <c r="L29" s="866"/>
    </row>
    <row r="30" spans="1:12" ht="21" customHeight="1">
      <c r="A30" s="3533" t="s">
        <v>778</v>
      </c>
      <c r="B30" s="3533"/>
      <c r="C30" s="3533"/>
      <c r="D30" s="3533"/>
      <c r="E30" s="3533"/>
      <c r="F30" s="3533"/>
      <c r="G30" s="3533"/>
      <c r="H30" s="3533"/>
      <c r="J30" s="864"/>
      <c r="K30" s="864"/>
      <c r="L30" s="864"/>
    </row>
    <row r="31" spans="1:12">
      <c r="H31" s="863"/>
      <c r="J31" s="864"/>
      <c r="K31" s="864"/>
      <c r="L31" s="864"/>
    </row>
    <row r="32" spans="1:12">
      <c r="H32" s="863"/>
      <c r="J32" s="864"/>
      <c r="K32" s="864"/>
      <c r="L32" s="864"/>
    </row>
    <row r="33" spans="8:8">
      <c r="H33" s="863"/>
    </row>
    <row r="34" spans="8:8">
      <c r="H34" s="863"/>
    </row>
    <row r="35" spans="8:8">
      <c r="H35" s="863"/>
    </row>
    <row r="36" spans="8:8">
      <c r="H36" s="863"/>
    </row>
    <row r="37" spans="8:8">
      <c r="H37" s="863"/>
    </row>
    <row r="38" spans="8:8">
      <c r="H38" s="863"/>
    </row>
    <row r="39" spans="8:8">
      <c r="H39" s="863"/>
    </row>
    <row r="40" spans="8:8">
      <c r="H40" s="863"/>
    </row>
    <row r="41" spans="8:8">
      <c r="H41" s="863"/>
    </row>
    <row r="42" spans="8:8">
      <c r="H42" s="863"/>
    </row>
    <row r="43" spans="8:8">
      <c r="H43" s="863"/>
    </row>
    <row r="44" spans="8:8">
      <c r="H44" s="863"/>
    </row>
    <row r="45" spans="8:8">
      <c r="H45" s="863"/>
    </row>
    <row r="46" spans="8:8">
      <c r="H46" s="863"/>
    </row>
    <row r="47" spans="8:8">
      <c r="H47" s="863"/>
    </row>
    <row r="48" spans="8:8">
      <c r="H48" s="863"/>
    </row>
    <row r="49" spans="8:8">
      <c r="H49" s="863"/>
    </row>
    <row r="50" spans="8:8">
      <c r="H50" s="863"/>
    </row>
    <row r="51" spans="8:8">
      <c r="H51" s="863"/>
    </row>
    <row r="52" spans="8:8">
      <c r="H52" s="863"/>
    </row>
    <row r="53" spans="8:8">
      <c r="H53" s="863"/>
    </row>
    <row r="54" spans="8:8">
      <c r="H54" s="863"/>
    </row>
    <row r="55" spans="8:8">
      <c r="H55" s="863"/>
    </row>
    <row r="56" spans="8:8">
      <c r="H56" s="863"/>
    </row>
    <row r="57" spans="8:8">
      <c r="H57" s="863"/>
    </row>
    <row r="58" spans="8:8">
      <c r="H58" s="863"/>
    </row>
    <row r="59" spans="8:8">
      <c r="H59" s="863"/>
    </row>
    <row r="60" spans="8:8">
      <c r="H60" s="863"/>
    </row>
    <row r="61" spans="8:8">
      <c r="H61" s="863"/>
    </row>
    <row r="62" spans="8:8">
      <c r="H62" s="863"/>
    </row>
    <row r="63" spans="8:8">
      <c r="H63" s="863"/>
    </row>
    <row r="64" spans="8:8">
      <c r="H64" s="863"/>
    </row>
    <row r="65" spans="8:8">
      <c r="H65" s="863"/>
    </row>
    <row r="66" spans="8:8">
      <c r="H66" s="863"/>
    </row>
    <row r="67" spans="8:8">
      <c r="H67" s="863"/>
    </row>
    <row r="68" spans="8:8">
      <c r="H68" s="863"/>
    </row>
    <row r="69" spans="8:8">
      <c r="H69" s="863"/>
    </row>
    <row r="70" spans="8:8">
      <c r="H70" s="863"/>
    </row>
    <row r="71" spans="8:8">
      <c r="H71" s="863"/>
    </row>
    <row r="72" spans="8:8">
      <c r="H72" s="863"/>
    </row>
    <row r="73" spans="8:8">
      <c r="H73" s="863"/>
    </row>
    <row r="74" spans="8:8">
      <c r="H74" s="863"/>
    </row>
    <row r="75" spans="8:8">
      <c r="H75" s="863"/>
    </row>
    <row r="76" spans="8:8">
      <c r="H76" s="863"/>
    </row>
    <row r="77" spans="8:8">
      <c r="H77" s="863"/>
    </row>
    <row r="78" spans="8:8">
      <c r="H78" s="863"/>
    </row>
    <row r="79" spans="8:8">
      <c r="H79" s="863"/>
    </row>
    <row r="80" spans="8:8">
      <c r="H80" s="863"/>
    </row>
    <row r="81" spans="8:8">
      <c r="H81" s="863"/>
    </row>
    <row r="82" spans="8:8">
      <c r="H82" s="863"/>
    </row>
    <row r="83" spans="8:8">
      <c r="H83" s="863"/>
    </row>
    <row r="84" spans="8:8">
      <c r="H84" s="863"/>
    </row>
    <row r="85" spans="8:8">
      <c r="H85" s="863"/>
    </row>
    <row r="86" spans="8:8">
      <c r="H86" s="863"/>
    </row>
    <row r="87" spans="8:8">
      <c r="H87" s="863"/>
    </row>
    <row r="88" spans="8:8">
      <c r="H88" s="863"/>
    </row>
    <row r="89" spans="8:8">
      <c r="H89" s="863"/>
    </row>
    <row r="90" spans="8:8">
      <c r="H90" s="863"/>
    </row>
    <row r="91" spans="8:8">
      <c r="H91" s="863"/>
    </row>
    <row r="92" spans="8:8">
      <c r="H92" s="863"/>
    </row>
    <row r="93" spans="8:8">
      <c r="H93" s="863"/>
    </row>
    <row r="94" spans="8:8">
      <c r="H94" s="863"/>
    </row>
    <row r="95" spans="8:8">
      <c r="H95" s="863"/>
    </row>
    <row r="96" spans="8:8">
      <c r="H96" s="863"/>
    </row>
    <row r="97" spans="8:8">
      <c r="H97" s="863"/>
    </row>
    <row r="98" spans="8:8">
      <c r="H98" s="863"/>
    </row>
    <row r="99" spans="8:8">
      <c r="H99" s="863"/>
    </row>
    <row r="100" spans="8:8">
      <c r="H100" s="863"/>
    </row>
    <row r="101" spans="8:8">
      <c r="H101" s="863"/>
    </row>
    <row r="102" spans="8:8">
      <c r="H102" s="863"/>
    </row>
    <row r="103" spans="8:8">
      <c r="H103" s="863"/>
    </row>
    <row r="104" spans="8:8">
      <c r="H104" s="863"/>
    </row>
    <row r="105" spans="8:8">
      <c r="H105" s="863"/>
    </row>
    <row r="106" spans="8:8">
      <c r="H106" s="863"/>
    </row>
    <row r="107" spans="8:8">
      <c r="H107" s="863"/>
    </row>
    <row r="108" spans="8:8">
      <c r="H108" s="863"/>
    </row>
    <row r="109" spans="8:8">
      <c r="H109" s="863"/>
    </row>
    <row r="110" spans="8:8">
      <c r="H110" s="863"/>
    </row>
    <row r="111" spans="8:8">
      <c r="H111" s="863"/>
    </row>
    <row r="112" spans="8:8">
      <c r="H112" s="863"/>
    </row>
    <row r="113" spans="8:8">
      <c r="H113" s="863"/>
    </row>
    <row r="114" spans="8:8">
      <c r="H114" s="863"/>
    </row>
    <row r="115" spans="8:8">
      <c r="H115" s="863"/>
    </row>
    <row r="116" spans="8:8">
      <c r="H116" s="863"/>
    </row>
    <row r="117" spans="8:8">
      <c r="H117" s="863"/>
    </row>
    <row r="118" spans="8:8">
      <c r="H118" s="863"/>
    </row>
    <row r="119" spans="8:8">
      <c r="H119" s="863"/>
    </row>
    <row r="120" spans="8:8">
      <c r="H120" s="863"/>
    </row>
    <row r="121" spans="8:8">
      <c r="H121" s="863"/>
    </row>
    <row r="122" spans="8:8">
      <c r="H122" s="863"/>
    </row>
    <row r="123" spans="8:8">
      <c r="H123" s="863"/>
    </row>
    <row r="124" spans="8:8">
      <c r="H124" s="863"/>
    </row>
    <row r="125" spans="8:8">
      <c r="H125" s="863"/>
    </row>
    <row r="126" spans="8:8">
      <c r="H126" s="863"/>
    </row>
    <row r="127" spans="8:8">
      <c r="H127" s="863"/>
    </row>
    <row r="128" spans="8:8">
      <c r="H128" s="863"/>
    </row>
    <row r="129" spans="8:8">
      <c r="H129" s="863"/>
    </row>
    <row r="130" spans="8:8">
      <c r="H130" s="863"/>
    </row>
    <row r="131" spans="8:8">
      <c r="H131" s="863"/>
    </row>
    <row r="132" spans="8:8">
      <c r="H132" s="863"/>
    </row>
    <row r="133" spans="8:8">
      <c r="H133" s="863"/>
    </row>
    <row r="134" spans="8:8">
      <c r="H134" s="863"/>
    </row>
    <row r="135" spans="8:8">
      <c r="H135" s="863"/>
    </row>
    <row r="136" spans="8:8">
      <c r="H136" s="863"/>
    </row>
    <row r="137" spans="8:8">
      <c r="H137" s="863"/>
    </row>
    <row r="138" spans="8:8">
      <c r="H138" s="863"/>
    </row>
    <row r="139" spans="8:8">
      <c r="H139" s="863"/>
    </row>
    <row r="140" spans="8:8">
      <c r="H140" s="863"/>
    </row>
    <row r="141" spans="8:8">
      <c r="H141" s="863"/>
    </row>
    <row r="142" spans="8:8">
      <c r="H142" s="863"/>
    </row>
    <row r="143" spans="8:8">
      <c r="H143" s="863"/>
    </row>
    <row r="144" spans="8:8">
      <c r="H144" s="863"/>
    </row>
    <row r="145" spans="8:8">
      <c r="H145" s="863"/>
    </row>
    <row r="146" spans="8:8">
      <c r="H146" s="863"/>
    </row>
    <row r="147" spans="8:8">
      <c r="H147" s="863"/>
    </row>
    <row r="148" spans="8:8">
      <c r="H148" s="863"/>
    </row>
    <row r="149" spans="8:8">
      <c r="H149" s="863"/>
    </row>
    <row r="150" spans="8:8">
      <c r="H150" s="863"/>
    </row>
    <row r="151" spans="8:8">
      <c r="H151" s="863"/>
    </row>
    <row r="152" spans="8:8">
      <c r="H152" s="863"/>
    </row>
    <row r="153" spans="8:8">
      <c r="H153" s="863"/>
    </row>
    <row r="154" spans="8:8">
      <c r="H154" s="863"/>
    </row>
    <row r="155" spans="8:8">
      <c r="H155" s="863"/>
    </row>
    <row r="156" spans="8:8">
      <c r="H156" s="863"/>
    </row>
    <row r="157" spans="8:8">
      <c r="H157" s="863"/>
    </row>
    <row r="158" spans="8:8">
      <c r="H158" s="863"/>
    </row>
    <row r="159" spans="8:8">
      <c r="H159" s="863"/>
    </row>
    <row r="160" spans="8:8">
      <c r="H160" s="863"/>
    </row>
    <row r="161" spans="8:8">
      <c r="H161" s="863"/>
    </row>
    <row r="162" spans="8:8">
      <c r="H162" s="863"/>
    </row>
    <row r="163" spans="8:8">
      <c r="H163" s="863"/>
    </row>
    <row r="164" spans="8:8">
      <c r="H164" s="863"/>
    </row>
    <row r="165" spans="8:8">
      <c r="H165" s="863"/>
    </row>
    <row r="166" spans="8:8">
      <c r="H166" s="863"/>
    </row>
    <row r="167" spans="8:8">
      <c r="H167" s="863"/>
    </row>
    <row r="168" spans="8:8">
      <c r="H168" s="863"/>
    </row>
    <row r="169" spans="8:8">
      <c r="H169" s="863"/>
    </row>
    <row r="170" spans="8:8">
      <c r="H170" s="863"/>
    </row>
    <row r="171" spans="8:8">
      <c r="H171" s="863"/>
    </row>
    <row r="172" spans="8:8">
      <c r="H172" s="863"/>
    </row>
    <row r="173" spans="8:8">
      <c r="H173" s="863"/>
    </row>
    <row r="174" spans="8:8">
      <c r="H174" s="863"/>
    </row>
    <row r="175" spans="8:8">
      <c r="H175" s="863"/>
    </row>
    <row r="176" spans="8:8">
      <c r="H176" s="863"/>
    </row>
    <row r="177" spans="8:8">
      <c r="H177" s="863"/>
    </row>
    <row r="178" spans="8:8">
      <c r="H178" s="863"/>
    </row>
    <row r="179" spans="8:8">
      <c r="H179" s="863"/>
    </row>
    <row r="180" spans="8:8">
      <c r="H180" s="863"/>
    </row>
    <row r="181" spans="8:8">
      <c r="H181" s="863"/>
    </row>
    <row r="182" spans="8:8">
      <c r="H182" s="863"/>
    </row>
    <row r="183" spans="8:8">
      <c r="H183" s="863"/>
    </row>
    <row r="184" spans="8:8">
      <c r="H184" s="863"/>
    </row>
    <row r="185" spans="8:8">
      <c r="H185" s="863"/>
    </row>
    <row r="186" spans="8:8">
      <c r="H186" s="863"/>
    </row>
    <row r="187" spans="8:8">
      <c r="H187" s="863"/>
    </row>
    <row r="188" spans="8:8">
      <c r="H188" s="863"/>
    </row>
    <row r="189" spans="8:8">
      <c r="H189" s="863"/>
    </row>
    <row r="190" spans="8:8">
      <c r="H190" s="863"/>
    </row>
    <row r="191" spans="8:8">
      <c r="H191" s="863"/>
    </row>
    <row r="192" spans="8:8">
      <c r="H192" s="863"/>
    </row>
    <row r="193" spans="8:8">
      <c r="H193" s="863"/>
    </row>
    <row r="194" spans="8:8">
      <c r="H194" s="863"/>
    </row>
    <row r="195" spans="8:8">
      <c r="H195" s="863"/>
    </row>
    <row r="196" spans="8:8">
      <c r="H196" s="863"/>
    </row>
    <row r="197" spans="8:8">
      <c r="H197" s="863"/>
    </row>
    <row r="198" spans="8:8">
      <c r="H198" s="863"/>
    </row>
    <row r="199" spans="8:8">
      <c r="H199" s="863"/>
    </row>
    <row r="200" spans="8:8">
      <c r="H200" s="863"/>
    </row>
    <row r="201" spans="8:8">
      <c r="H201" s="863"/>
    </row>
    <row r="202" spans="8:8">
      <c r="H202" s="863"/>
    </row>
    <row r="203" spans="8:8">
      <c r="H203" s="863"/>
    </row>
    <row r="204" spans="8:8">
      <c r="H204" s="863"/>
    </row>
    <row r="205" spans="8:8">
      <c r="H205" s="863"/>
    </row>
    <row r="206" spans="8:8">
      <c r="H206" s="863"/>
    </row>
    <row r="207" spans="8:8">
      <c r="H207" s="863"/>
    </row>
    <row r="208" spans="8:8">
      <c r="H208" s="863"/>
    </row>
    <row r="209" spans="8:8">
      <c r="H209" s="863"/>
    </row>
    <row r="210" spans="8:8">
      <c r="H210" s="863"/>
    </row>
    <row r="211" spans="8:8">
      <c r="H211" s="863"/>
    </row>
    <row r="212" spans="8:8">
      <c r="H212" s="863"/>
    </row>
    <row r="213" spans="8:8">
      <c r="H213" s="863"/>
    </row>
    <row r="214" spans="8:8">
      <c r="H214" s="863"/>
    </row>
    <row r="215" spans="8:8">
      <c r="H215" s="863"/>
    </row>
    <row r="216" spans="8:8">
      <c r="H216" s="863"/>
    </row>
    <row r="217" spans="8:8">
      <c r="H217" s="863"/>
    </row>
    <row r="218" spans="8:8">
      <c r="H218" s="863"/>
    </row>
    <row r="219" spans="8:8">
      <c r="H219" s="863"/>
    </row>
    <row r="220" spans="8:8">
      <c r="H220" s="863"/>
    </row>
    <row r="221" spans="8:8">
      <c r="H221" s="863"/>
    </row>
    <row r="222" spans="8:8">
      <c r="H222" s="863"/>
    </row>
    <row r="223" spans="8:8">
      <c r="H223" s="863"/>
    </row>
    <row r="224" spans="8:8">
      <c r="H224" s="863"/>
    </row>
    <row r="225" spans="8:8">
      <c r="H225" s="863"/>
    </row>
    <row r="226" spans="8:8">
      <c r="H226" s="863"/>
    </row>
    <row r="227" spans="8:8">
      <c r="H227" s="863"/>
    </row>
    <row r="228" spans="8:8">
      <c r="H228" s="863"/>
    </row>
    <row r="229" spans="8:8">
      <c r="H229" s="863"/>
    </row>
    <row r="230" spans="8:8">
      <c r="H230" s="863"/>
    </row>
    <row r="231" spans="8:8">
      <c r="H231" s="863"/>
    </row>
    <row r="232" spans="8:8">
      <c r="H232" s="863"/>
    </row>
    <row r="233" spans="8:8">
      <c r="H233" s="863"/>
    </row>
    <row r="234" spans="8:8">
      <c r="H234" s="863"/>
    </row>
    <row r="235" spans="8:8">
      <c r="H235" s="863"/>
    </row>
    <row r="236" spans="8:8">
      <c r="H236" s="863"/>
    </row>
    <row r="237" spans="8:8">
      <c r="H237" s="863"/>
    </row>
    <row r="238" spans="8:8">
      <c r="H238" s="863"/>
    </row>
    <row r="239" spans="8:8">
      <c r="H239" s="863"/>
    </row>
    <row r="240" spans="8:8">
      <c r="H240" s="863"/>
    </row>
    <row r="241" spans="8:8">
      <c r="H241" s="863"/>
    </row>
    <row r="242" spans="8:8">
      <c r="H242" s="863"/>
    </row>
    <row r="243" spans="8:8">
      <c r="H243" s="863"/>
    </row>
    <row r="244" spans="8:8">
      <c r="H244" s="863"/>
    </row>
    <row r="245" spans="8:8">
      <c r="H245" s="863"/>
    </row>
    <row r="246" spans="8:8">
      <c r="H246" s="863"/>
    </row>
    <row r="247" spans="8:8">
      <c r="H247" s="863"/>
    </row>
    <row r="248" spans="8:8">
      <c r="H248" s="863"/>
    </row>
    <row r="249" spans="8:8">
      <c r="H249" s="863"/>
    </row>
    <row r="250" spans="8:8">
      <c r="H250" s="863"/>
    </row>
    <row r="251" spans="8:8">
      <c r="H251" s="863"/>
    </row>
    <row r="252" spans="8:8">
      <c r="H252" s="863"/>
    </row>
    <row r="253" spans="8:8">
      <c r="H253" s="863"/>
    </row>
    <row r="254" spans="8:8">
      <c r="H254" s="863"/>
    </row>
    <row r="255" spans="8:8">
      <c r="H255" s="863"/>
    </row>
    <row r="256" spans="8:8">
      <c r="H256" s="863"/>
    </row>
    <row r="257" spans="8:8">
      <c r="H257" s="863"/>
    </row>
    <row r="258" spans="8:8">
      <c r="H258" s="863"/>
    </row>
    <row r="259" spans="8:8">
      <c r="H259" s="863"/>
    </row>
    <row r="260" spans="8:8">
      <c r="H260" s="863"/>
    </row>
    <row r="261" spans="8:8">
      <c r="H261" s="863"/>
    </row>
    <row r="262" spans="8:8">
      <c r="H262" s="863"/>
    </row>
    <row r="263" spans="8:8">
      <c r="H263" s="863"/>
    </row>
    <row r="264" spans="8:8">
      <c r="H264" s="863"/>
    </row>
    <row r="265" spans="8:8">
      <c r="H265" s="863"/>
    </row>
    <row r="266" spans="8:8">
      <c r="H266" s="863"/>
    </row>
    <row r="267" spans="8:8">
      <c r="H267" s="863"/>
    </row>
    <row r="268" spans="8:8">
      <c r="H268" s="863"/>
    </row>
    <row r="269" spans="8:8">
      <c r="H269" s="863"/>
    </row>
    <row r="270" spans="8:8">
      <c r="H270" s="863"/>
    </row>
    <row r="271" spans="8:8">
      <c r="H271" s="863"/>
    </row>
    <row r="272" spans="8:8">
      <c r="H272" s="863"/>
    </row>
    <row r="273" spans="8:8">
      <c r="H273" s="863"/>
    </row>
    <row r="274" spans="8:8">
      <c r="H274" s="863"/>
    </row>
    <row r="275" spans="8:8">
      <c r="H275" s="863"/>
    </row>
    <row r="276" spans="8:8">
      <c r="H276" s="863"/>
    </row>
    <row r="277" spans="8:8">
      <c r="H277" s="863"/>
    </row>
    <row r="278" spans="8:8">
      <c r="H278" s="863"/>
    </row>
    <row r="279" spans="8:8">
      <c r="H279" s="863"/>
    </row>
    <row r="280" spans="8:8">
      <c r="H280" s="863"/>
    </row>
    <row r="281" spans="8:8">
      <c r="H281" s="863"/>
    </row>
    <row r="282" spans="8:8">
      <c r="H282" s="863"/>
    </row>
    <row r="283" spans="8:8">
      <c r="H283" s="863"/>
    </row>
    <row r="284" spans="8:8">
      <c r="H284" s="863"/>
    </row>
    <row r="285" spans="8:8">
      <c r="H285" s="863"/>
    </row>
    <row r="286" spans="8:8">
      <c r="H286" s="863"/>
    </row>
    <row r="287" spans="8:8">
      <c r="H287" s="863"/>
    </row>
    <row r="288" spans="8:8">
      <c r="H288" s="863"/>
    </row>
    <row r="289" spans="8:8">
      <c r="H289" s="863"/>
    </row>
    <row r="290" spans="8:8">
      <c r="H290" s="863"/>
    </row>
    <row r="291" spans="8:8">
      <c r="H291" s="863"/>
    </row>
    <row r="292" spans="8:8">
      <c r="H292" s="863"/>
    </row>
    <row r="293" spans="8:8">
      <c r="H293" s="863"/>
    </row>
    <row r="294" spans="8:8">
      <c r="H294" s="863"/>
    </row>
    <row r="295" spans="8:8">
      <c r="H295" s="863"/>
    </row>
    <row r="296" spans="8:8">
      <c r="H296" s="863"/>
    </row>
    <row r="297" spans="8:8">
      <c r="H297" s="863"/>
    </row>
    <row r="298" spans="8:8">
      <c r="H298" s="863"/>
    </row>
    <row r="299" spans="8:8">
      <c r="H299" s="863"/>
    </row>
    <row r="300" spans="8:8">
      <c r="H300" s="863"/>
    </row>
    <row r="301" spans="8:8">
      <c r="H301" s="863"/>
    </row>
    <row r="302" spans="8:8">
      <c r="H302" s="863"/>
    </row>
    <row r="303" spans="8:8">
      <c r="H303" s="863"/>
    </row>
    <row r="304" spans="8:8">
      <c r="H304" s="863"/>
    </row>
    <row r="305" spans="8:8">
      <c r="H305" s="863"/>
    </row>
    <row r="306" spans="8:8">
      <c r="H306" s="863"/>
    </row>
    <row r="307" spans="8:8">
      <c r="H307" s="863"/>
    </row>
    <row r="308" spans="8:8">
      <c r="H308" s="863"/>
    </row>
    <row r="309" spans="8:8">
      <c r="H309" s="863"/>
    </row>
    <row r="310" spans="8:8">
      <c r="H310" s="863"/>
    </row>
    <row r="311" spans="8:8">
      <c r="H311" s="863"/>
    </row>
    <row r="312" spans="8:8">
      <c r="H312" s="863"/>
    </row>
    <row r="313" spans="8:8">
      <c r="H313" s="863"/>
    </row>
    <row r="314" spans="8:8">
      <c r="H314" s="863"/>
    </row>
    <row r="315" spans="8:8">
      <c r="H315" s="863"/>
    </row>
    <row r="316" spans="8:8">
      <c r="H316" s="863"/>
    </row>
    <row r="317" spans="8:8">
      <c r="H317" s="863"/>
    </row>
    <row r="318" spans="8:8">
      <c r="H318" s="863"/>
    </row>
    <row r="319" spans="8:8">
      <c r="H319" s="863"/>
    </row>
    <row r="320" spans="8:8">
      <c r="H320" s="863"/>
    </row>
    <row r="321" spans="8:8">
      <c r="H321" s="863"/>
    </row>
    <row r="322" spans="8:8">
      <c r="H322" s="863"/>
    </row>
    <row r="323" spans="8:8">
      <c r="H323" s="863"/>
    </row>
    <row r="324" spans="8:8">
      <c r="H324" s="863"/>
    </row>
    <row r="325" spans="8:8">
      <c r="H325" s="863"/>
    </row>
    <row r="326" spans="8:8">
      <c r="H326" s="863"/>
    </row>
    <row r="327" spans="8:8">
      <c r="H327" s="863"/>
    </row>
    <row r="328" spans="8:8">
      <c r="H328" s="863"/>
    </row>
    <row r="329" spans="8:8">
      <c r="H329" s="863"/>
    </row>
    <row r="330" spans="8:8">
      <c r="H330" s="863"/>
    </row>
    <row r="331" spans="8:8">
      <c r="H331" s="863"/>
    </row>
    <row r="332" spans="8:8">
      <c r="H332" s="862"/>
    </row>
    <row r="333" spans="8:8">
      <c r="H333" s="862"/>
    </row>
    <row r="334" spans="8:8">
      <c r="H334" s="862"/>
    </row>
    <row r="335" spans="8:8">
      <c r="H335" s="862"/>
    </row>
    <row r="336" spans="8:8">
      <c r="H336" s="862"/>
    </row>
    <row r="337" spans="8:8">
      <c r="H337" s="862"/>
    </row>
    <row r="338" spans="8:8">
      <c r="H338" s="862"/>
    </row>
    <row r="339" spans="8:8">
      <c r="H339" s="862"/>
    </row>
    <row r="340" spans="8:8">
      <c r="H340" s="862"/>
    </row>
    <row r="341" spans="8:8">
      <c r="H341" s="862"/>
    </row>
    <row r="342" spans="8:8">
      <c r="H342" s="862"/>
    </row>
    <row r="343" spans="8:8">
      <c r="H343" s="862"/>
    </row>
    <row r="344" spans="8:8">
      <c r="H344" s="862"/>
    </row>
    <row r="345" spans="8:8">
      <c r="H345" s="862"/>
    </row>
    <row r="346" spans="8:8">
      <c r="H346" s="862"/>
    </row>
    <row r="347" spans="8:8">
      <c r="H347" s="862"/>
    </row>
    <row r="348" spans="8:8">
      <c r="H348" s="862"/>
    </row>
    <row r="349" spans="8:8">
      <c r="H349" s="862"/>
    </row>
    <row r="350" spans="8:8">
      <c r="H350" s="862"/>
    </row>
    <row r="351" spans="8:8">
      <c r="H351" s="862"/>
    </row>
    <row r="352" spans="8:8">
      <c r="H352" s="862"/>
    </row>
    <row r="353" spans="8:8">
      <c r="H353" s="862"/>
    </row>
    <row r="354" spans="8:8">
      <c r="H354" s="862"/>
    </row>
    <row r="355" spans="8:8">
      <c r="H355" s="862"/>
    </row>
    <row r="356" spans="8:8">
      <c r="H356" s="862"/>
    </row>
    <row r="357" spans="8:8">
      <c r="H357" s="862"/>
    </row>
    <row r="358" spans="8:8">
      <c r="H358" s="862"/>
    </row>
    <row r="359" spans="8:8">
      <c r="H359" s="862"/>
    </row>
    <row r="360" spans="8:8">
      <c r="H360" s="862"/>
    </row>
    <row r="361" spans="8:8">
      <c r="H361" s="862"/>
    </row>
    <row r="362" spans="8:8">
      <c r="H362" s="862"/>
    </row>
    <row r="363" spans="8:8">
      <c r="H363" s="862"/>
    </row>
    <row r="364" spans="8:8">
      <c r="H364" s="862"/>
    </row>
    <row r="365" spans="8:8">
      <c r="H365" s="862"/>
    </row>
    <row r="366" spans="8:8">
      <c r="H366" s="862"/>
    </row>
    <row r="367" spans="8:8">
      <c r="H367" s="862"/>
    </row>
    <row r="368" spans="8:8">
      <c r="H368" s="862"/>
    </row>
    <row r="369" spans="8:8">
      <c r="H369" s="862"/>
    </row>
    <row r="370" spans="8:8">
      <c r="H370" s="862"/>
    </row>
    <row r="371" spans="8:8">
      <c r="H371" s="862"/>
    </row>
    <row r="372" spans="8:8">
      <c r="H372" s="862"/>
    </row>
    <row r="373" spans="8:8">
      <c r="H373" s="862"/>
    </row>
    <row r="374" spans="8:8">
      <c r="H374" s="862"/>
    </row>
    <row r="375" spans="8:8">
      <c r="H375" s="862"/>
    </row>
    <row r="376" spans="8:8">
      <c r="H376" s="862"/>
    </row>
    <row r="377" spans="8:8">
      <c r="H377" s="862"/>
    </row>
    <row r="378" spans="8:8">
      <c r="H378" s="862"/>
    </row>
    <row r="379" spans="8:8">
      <c r="H379" s="862"/>
    </row>
    <row r="380" spans="8:8">
      <c r="H380" s="862"/>
    </row>
    <row r="381" spans="8:8">
      <c r="H381" s="862"/>
    </row>
    <row r="382" spans="8:8">
      <c r="H382" s="862"/>
    </row>
    <row r="383" spans="8:8">
      <c r="H383" s="862"/>
    </row>
    <row r="384" spans="8:8">
      <c r="H384" s="862"/>
    </row>
    <row r="385" spans="8:8">
      <c r="H385" s="862"/>
    </row>
    <row r="386" spans="8:8">
      <c r="H386" s="862"/>
    </row>
    <row r="387" spans="8:8">
      <c r="H387" s="862"/>
    </row>
    <row r="388" spans="8:8">
      <c r="H388" s="862"/>
    </row>
    <row r="389" spans="8:8">
      <c r="H389" s="862"/>
    </row>
    <row r="390" spans="8:8">
      <c r="H390" s="862"/>
    </row>
    <row r="391" spans="8:8">
      <c r="H391" s="862"/>
    </row>
    <row r="392" spans="8:8">
      <c r="H392" s="862"/>
    </row>
    <row r="393" spans="8:8">
      <c r="H393" s="862"/>
    </row>
    <row r="394" spans="8:8">
      <c r="H394" s="862"/>
    </row>
    <row r="395" spans="8:8">
      <c r="H395" s="862"/>
    </row>
    <row r="396" spans="8:8">
      <c r="H396" s="862"/>
    </row>
    <row r="397" spans="8:8">
      <c r="H397" s="862"/>
    </row>
    <row r="398" spans="8:8">
      <c r="H398" s="862"/>
    </row>
    <row r="399" spans="8:8">
      <c r="H399" s="862"/>
    </row>
    <row r="400" spans="8:8">
      <c r="H400" s="862"/>
    </row>
    <row r="401" spans="8:8">
      <c r="H401" s="862"/>
    </row>
    <row r="402" spans="8:8">
      <c r="H402" s="862"/>
    </row>
    <row r="403" spans="8:8">
      <c r="H403" s="862"/>
    </row>
    <row r="404" spans="8:8">
      <c r="H404" s="862"/>
    </row>
    <row r="405" spans="8:8">
      <c r="H405" s="862"/>
    </row>
    <row r="406" spans="8:8">
      <c r="H406" s="862"/>
    </row>
    <row r="407" spans="8:8">
      <c r="H407" s="862"/>
    </row>
    <row r="408" spans="8:8">
      <c r="H408" s="862"/>
    </row>
    <row r="409" spans="8:8">
      <c r="H409" s="862"/>
    </row>
    <row r="410" spans="8:8">
      <c r="H410" s="862"/>
    </row>
    <row r="411" spans="8:8">
      <c r="H411" s="862"/>
    </row>
    <row r="412" spans="8:8">
      <c r="H412" s="862"/>
    </row>
    <row r="413" spans="8:8">
      <c r="H413" s="862"/>
    </row>
    <row r="414" spans="8:8">
      <c r="H414" s="862"/>
    </row>
    <row r="415" spans="8:8">
      <c r="H415" s="862"/>
    </row>
    <row r="416" spans="8:8">
      <c r="H416" s="862"/>
    </row>
    <row r="417" spans="8:8">
      <c r="H417" s="862"/>
    </row>
    <row r="418" spans="8:8">
      <c r="H418" s="862"/>
    </row>
    <row r="419" spans="8:8">
      <c r="H419" s="862"/>
    </row>
    <row r="420" spans="8:8">
      <c r="H420" s="862"/>
    </row>
    <row r="421" spans="8:8">
      <c r="H421" s="862"/>
    </row>
    <row r="422" spans="8:8">
      <c r="H422" s="862"/>
    </row>
    <row r="423" spans="8:8">
      <c r="H423" s="862"/>
    </row>
    <row r="424" spans="8:8">
      <c r="H424" s="862"/>
    </row>
    <row r="425" spans="8:8">
      <c r="H425" s="862"/>
    </row>
    <row r="426" spans="8:8">
      <c r="H426" s="862"/>
    </row>
    <row r="427" spans="8:8">
      <c r="H427" s="862"/>
    </row>
    <row r="428" spans="8:8">
      <c r="H428" s="862"/>
    </row>
    <row r="429" spans="8:8">
      <c r="H429" s="862"/>
    </row>
    <row r="430" spans="8:8">
      <c r="H430" s="862"/>
    </row>
    <row r="431" spans="8:8">
      <c r="H431" s="862"/>
    </row>
    <row r="432" spans="8:8">
      <c r="H432" s="862"/>
    </row>
    <row r="433" spans="8:8">
      <c r="H433" s="862"/>
    </row>
    <row r="434" spans="8:8">
      <c r="H434" s="862"/>
    </row>
    <row r="435" spans="8:8">
      <c r="H435" s="862"/>
    </row>
    <row r="436" spans="8:8">
      <c r="H436" s="862"/>
    </row>
    <row r="437" spans="8:8">
      <c r="H437" s="862"/>
    </row>
    <row r="438" spans="8:8">
      <c r="H438" s="862"/>
    </row>
    <row r="439" spans="8:8">
      <c r="H439" s="862"/>
    </row>
    <row r="440" spans="8:8">
      <c r="H440" s="862"/>
    </row>
    <row r="441" spans="8:8">
      <c r="H441" s="862"/>
    </row>
    <row r="442" spans="8:8">
      <c r="H442" s="862"/>
    </row>
    <row r="443" spans="8:8">
      <c r="H443" s="862"/>
    </row>
    <row r="444" spans="8:8">
      <c r="H444" s="862"/>
    </row>
    <row r="445" spans="8:8">
      <c r="H445" s="862"/>
    </row>
    <row r="446" spans="8:8">
      <c r="H446" s="862"/>
    </row>
    <row r="447" spans="8:8">
      <c r="H447" s="862"/>
    </row>
    <row r="448" spans="8:8">
      <c r="H448" s="862"/>
    </row>
    <row r="449" spans="8:8">
      <c r="H449" s="862"/>
    </row>
    <row r="450" spans="8:8">
      <c r="H450" s="862"/>
    </row>
    <row r="451" spans="8:8">
      <c r="H451" s="862"/>
    </row>
    <row r="452" spans="8:8">
      <c r="H452" s="862"/>
    </row>
    <row r="453" spans="8:8">
      <c r="H453" s="862"/>
    </row>
    <row r="454" spans="8:8">
      <c r="H454" s="862"/>
    </row>
    <row r="455" spans="8:8">
      <c r="H455" s="862"/>
    </row>
    <row r="456" spans="8:8">
      <c r="H456" s="862"/>
    </row>
    <row r="457" spans="8:8">
      <c r="H457" s="862"/>
    </row>
    <row r="458" spans="8:8">
      <c r="H458" s="862"/>
    </row>
    <row r="459" spans="8:8">
      <c r="H459" s="862"/>
    </row>
    <row r="460" spans="8:8">
      <c r="H460" s="862"/>
    </row>
    <row r="461" spans="8:8">
      <c r="H461" s="862"/>
    </row>
    <row r="462" spans="8:8">
      <c r="H462" s="862"/>
    </row>
    <row r="463" spans="8:8">
      <c r="H463" s="862"/>
    </row>
    <row r="464" spans="8:8">
      <c r="H464" s="862"/>
    </row>
    <row r="465" spans="8:8">
      <c r="H465" s="862"/>
    </row>
    <row r="466" spans="8:8">
      <c r="H466" s="862"/>
    </row>
    <row r="467" spans="8:8">
      <c r="H467" s="862"/>
    </row>
    <row r="468" spans="8:8">
      <c r="H468" s="862"/>
    </row>
    <row r="469" spans="8:8">
      <c r="H469" s="862"/>
    </row>
    <row r="470" spans="8:8">
      <c r="H470" s="862"/>
    </row>
    <row r="471" spans="8:8">
      <c r="H471" s="862"/>
    </row>
    <row r="472" spans="8:8">
      <c r="H472" s="862"/>
    </row>
    <row r="473" spans="8:8">
      <c r="H473" s="862"/>
    </row>
    <row r="474" spans="8:8">
      <c r="H474" s="862"/>
    </row>
    <row r="475" spans="8:8">
      <c r="H475" s="862"/>
    </row>
    <row r="476" spans="8:8">
      <c r="H476" s="862"/>
    </row>
    <row r="477" spans="8:8">
      <c r="H477" s="862"/>
    </row>
    <row r="478" spans="8:8">
      <c r="H478" s="862"/>
    </row>
    <row r="479" spans="8:8">
      <c r="H479" s="862"/>
    </row>
    <row r="480" spans="8:8">
      <c r="H480" s="862"/>
    </row>
    <row r="481" spans="8:8">
      <c r="H481" s="862"/>
    </row>
    <row r="482" spans="8:8">
      <c r="H482" s="862"/>
    </row>
    <row r="483" spans="8:8">
      <c r="H483" s="862"/>
    </row>
    <row r="484" spans="8:8">
      <c r="H484" s="862"/>
    </row>
    <row r="485" spans="8:8">
      <c r="H485" s="862"/>
    </row>
    <row r="486" spans="8:8">
      <c r="H486" s="862"/>
    </row>
    <row r="487" spans="8:8">
      <c r="H487" s="862"/>
    </row>
    <row r="488" spans="8:8">
      <c r="H488" s="862"/>
    </row>
    <row r="489" spans="8:8">
      <c r="H489" s="862"/>
    </row>
    <row r="490" spans="8:8">
      <c r="H490" s="862"/>
    </row>
    <row r="491" spans="8:8">
      <c r="H491" s="862"/>
    </row>
    <row r="492" spans="8:8">
      <c r="H492" s="862"/>
    </row>
    <row r="493" spans="8:8">
      <c r="H493" s="862"/>
    </row>
    <row r="494" spans="8:8">
      <c r="H494" s="862"/>
    </row>
    <row r="495" spans="8:8">
      <c r="H495" s="862"/>
    </row>
    <row r="496" spans="8:8">
      <c r="H496" s="862"/>
    </row>
    <row r="497" spans="8:8">
      <c r="H497" s="862"/>
    </row>
    <row r="498" spans="8:8">
      <c r="H498" s="862"/>
    </row>
    <row r="499" spans="8:8">
      <c r="H499" s="862"/>
    </row>
    <row r="500" spans="8:8">
      <c r="H500" s="862"/>
    </row>
    <row r="501" spans="8:8">
      <c r="H501" s="862"/>
    </row>
    <row r="502" spans="8:8">
      <c r="H502" s="862"/>
    </row>
    <row r="503" spans="8:8">
      <c r="H503" s="862"/>
    </row>
    <row r="504" spans="8:8">
      <c r="H504" s="862"/>
    </row>
    <row r="505" spans="8:8">
      <c r="H505" s="862"/>
    </row>
    <row r="506" spans="8:8">
      <c r="H506" s="862"/>
    </row>
    <row r="507" spans="8:8">
      <c r="H507" s="862"/>
    </row>
    <row r="508" spans="8:8">
      <c r="H508" s="862"/>
    </row>
    <row r="509" spans="8:8">
      <c r="H509" s="862"/>
    </row>
    <row r="510" spans="8:8">
      <c r="H510" s="862"/>
    </row>
    <row r="511" spans="8:8">
      <c r="H511" s="862"/>
    </row>
    <row r="512" spans="8:8">
      <c r="H512" s="862"/>
    </row>
    <row r="513" spans="8:8">
      <c r="H513" s="862"/>
    </row>
    <row r="514" spans="8:8">
      <c r="H514" s="862"/>
    </row>
    <row r="515" spans="8:8">
      <c r="H515" s="862"/>
    </row>
    <row r="516" spans="8:8">
      <c r="H516" s="862"/>
    </row>
    <row r="517" spans="8:8">
      <c r="H517" s="862"/>
    </row>
    <row r="518" spans="8:8">
      <c r="H518" s="862"/>
    </row>
    <row r="519" spans="8:8">
      <c r="H519" s="862"/>
    </row>
    <row r="520" spans="8:8">
      <c r="H520" s="862"/>
    </row>
    <row r="521" spans="8:8">
      <c r="H521" s="862"/>
    </row>
    <row r="522" spans="8:8">
      <c r="H522" s="862"/>
    </row>
    <row r="523" spans="8:8">
      <c r="H523" s="862"/>
    </row>
    <row r="524" spans="8:8">
      <c r="H524" s="862"/>
    </row>
    <row r="525" spans="8:8">
      <c r="H525" s="862"/>
    </row>
    <row r="526" spans="8:8">
      <c r="H526" s="862"/>
    </row>
    <row r="527" spans="8:8">
      <c r="H527" s="862"/>
    </row>
    <row r="528" spans="8:8">
      <c r="H528" s="862"/>
    </row>
    <row r="529" spans="8:8">
      <c r="H529" s="862"/>
    </row>
    <row r="530" spans="8:8">
      <c r="H530" s="862"/>
    </row>
    <row r="531" spans="8:8">
      <c r="H531" s="862"/>
    </row>
    <row r="532" spans="8:8">
      <c r="H532" s="862"/>
    </row>
    <row r="533" spans="8:8">
      <c r="H533" s="862"/>
    </row>
    <row r="534" spans="8:8">
      <c r="H534" s="862"/>
    </row>
    <row r="535" spans="8:8">
      <c r="H535" s="862"/>
    </row>
    <row r="536" spans="8:8">
      <c r="H536" s="862"/>
    </row>
    <row r="537" spans="8:8">
      <c r="H537" s="862"/>
    </row>
    <row r="538" spans="8:8">
      <c r="H538" s="862"/>
    </row>
    <row r="539" spans="8:8">
      <c r="H539" s="862"/>
    </row>
    <row r="540" spans="8:8">
      <c r="H540" s="862"/>
    </row>
    <row r="541" spans="8:8">
      <c r="H541" s="862"/>
    </row>
    <row r="542" spans="8:8">
      <c r="H542" s="862"/>
    </row>
    <row r="543" spans="8:8">
      <c r="H543" s="862"/>
    </row>
    <row r="544" spans="8:8">
      <c r="H544" s="862"/>
    </row>
    <row r="545" spans="8:8">
      <c r="H545" s="862"/>
    </row>
    <row r="546" spans="8:8">
      <c r="H546" s="862"/>
    </row>
    <row r="547" spans="8:8">
      <c r="H547" s="862"/>
    </row>
    <row r="548" spans="8:8">
      <c r="H548" s="862"/>
    </row>
    <row r="549" spans="8:8">
      <c r="H549" s="862"/>
    </row>
    <row r="550" spans="8:8">
      <c r="H550" s="862"/>
    </row>
    <row r="551" spans="8:8">
      <c r="H551" s="862"/>
    </row>
    <row r="552" spans="8:8">
      <c r="H552" s="862"/>
    </row>
    <row r="553" spans="8:8">
      <c r="H553" s="862"/>
    </row>
    <row r="554" spans="8:8">
      <c r="H554" s="862"/>
    </row>
    <row r="555" spans="8:8">
      <c r="H555" s="862"/>
    </row>
    <row r="556" spans="8:8">
      <c r="H556" s="862"/>
    </row>
    <row r="557" spans="8:8">
      <c r="H557" s="862"/>
    </row>
    <row r="558" spans="8:8">
      <c r="H558" s="862"/>
    </row>
    <row r="559" spans="8:8">
      <c r="H559" s="862"/>
    </row>
    <row r="560" spans="8:8">
      <c r="H560" s="862"/>
    </row>
    <row r="561" spans="8:8">
      <c r="H561" s="862"/>
    </row>
    <row r="562" spans="8:8">
      <c r="H562" s="862"/>
    </row>
    <row r="563" spans="8:8">
      <c r="H563" s="862"/>
    </row>
    <row r="564" spans="8:8">
      <c r="H564" s="862"/>
    </row>
    <row r="565" spans="8:8">
      <c r="H565" s="862"/>
    </row>
    <row r="566" spans="8:8">
      <c r="H566" s="862"/>
    </row>
    <row r="567" spans="8:8">
      <c r="H567" s="862"/>
    </row>
    <row r="568" spans="8:8">
      <c r="H568" s="862"/>
    </row>
    <row r="569" spans="8:8">
      <c r="H569" s="862"/>
    </row>
    <row r="570" spans="8:8">
      <c r="H570" s="862"/>
    </row>
    <row r="571" spans="8:8">
      <c r="H571" s="862"/>
    </row>
    <row r="572" spans="8:8">
      <c r="H572" s="862"/>
    </row>
    <row r="573" spans="8:8">
      <c r="H573" s="862"/>
    </row>
    <row r="574" spans="8:8">
      <c r="H574" s="862"/>
    </row>
    <row r="575" spans="8:8">
      <c r="H575" s="862"/>
    </row>
    <row r="576" spans="8:8">
      <c r="H576" s="862"/>
    </row>
    <row r="577" spans="8:8">
      <c r="H577" s="862"/>
    </row>
    <row r="578" spans="8:8">
      <c r="H578" s="862"/>
    </row>
    <row r="579" spans="8:8">
      <c r="H579" s="862"/>
    </row>
    <row r="580" spans="8:8">
      <c r="H580" s="862"/>
    </row>
    <row r="581" spans="8:8">
      <c r="H581" s="862"/>
    </row>
    <row r="582" spans="8:8">
      <c r="H582" s="862"/>
    </row>
    <row r="583" spans="8:8">
      <c r="H583" s="862"/>
    </row>
    <row r="584" spans="8:8">
      <c r="H584" s="862"/>
    </row>
    <row r="585" spans="8:8">
      <c r="H585" s="862"/>
    </row>
    <row r="586" spans="8:8">
      <c r="H586" s="862"/>
    </row>
    <row r="587" spans="8:8">
      <c r="H587" s="862"/>
    </row>
    <row r="588" spans="8:8">
      <c r="H588" s="862"/>
    </row>
    <row r="589" spans="8:8">
      <c r="H589" s="862"/>
    </row>
    <row r="590" spans="8:8">
      <c r="H590" s="862"/>
    </row>
    <row r="591" spans="8:8">
      <c r="H591" s="862"/>
    </row>
    <row r="592" spans="8:8">
      <c r="H592" s="862"/>
    </row>
    <row r="593" spans="8:8">
      <c r="H593" s="862"/>
    </row>
    <row r="594" spans="8:8">
      <c r="H594" s="862"/>
    </row>
    <row r="595" spans="8:8">
      <c r="H595" s="862"/>
    </row>
    <row r="596" spans="8:8">
      <c r="H596" s="862"/>
    </row>
    <row r="597" spans="8:8">
      <c r="H597" s="862"/>
    </row>
    <row r="598" spans="8:8">
      <c r="H598" s="862"/>
    </row>
    <row r="599" spans="8:8">
      <c r="H599" s="862"/>
    </row>
    <row r="600" spans="8:8">
      <c r="H600" s="862"/>
    </row>
    <row r="601" spans="8:8">
      <c r="H601" s="862"/>
    </row>
    <row r="602" spans="8:8">
      <c r="H602" s="862"/>
    </row>
    <row r="603" spans="8:8">
      <c r="H603" s="862"/>
    </row>
    <row r="604" spans="8:8">
      <c r="H604" s="862"/>
    </row>
    <row r="605" spans="8:8">
      <c r="H605" s="862"/>
    </row>
    <row r="606" spans="8:8">
      <c r="H606" s="862"/>
    </row>
    <row r="607" spans="8:8">
      <c r="H607" s="862"/>
    </row>
    <row r="608" spans="8:8">
      <c r="H608" s="862"/>
    </row>
    <row r="609" spans="8:8">
      <c r="H609" s="862"/>
    </row>
    <row r="610" spans="8:8">
      <c r="H610" s="862"/>
    </row>
    <row r="611" spans="8:8">
      <c r="H611" s="862"/>
    </row>
    <row r="612" spans="8:8">
      <c r="H612" s="862"/>
    </row>
    <row r="613" spans="8:8">
      <c r="H613" s="862"/>
    </row>
    <row r="614" spans="8:8">
      <c r="H614" s="862"/>
    </row>
    <row r="615" spans="8:8">
      <c r="H615" s="862"/>
    </row>
    <row r="616" spans="8:8">
      <c r="H616" s="862"/>
    </row>
    <row r="617" spans="8:8">
      <c r="H617" s="862"/>
    </row>
    <row r="618" spans="8:8">
      <c r="H618" s="862"/>
    </row>
    <row r="619" spans="8:8">
      <c r="H619" s="862"/>
    </row>
    <row r="620" spans="8:8">
      <c r="H620" s="862"/>
    </row>
    <row r="621" spans="8:8">
      <c r="H621" s="862"/>
    </row>
    <row r="622" spans="8:8">
      <c r="H622" s="862"/>
    </row>
    <row r="623" spans="8:8">
      <c r="H623" s="862"/>
    </row>
    <row r="624" spans="8:8">
      <c r="H624" s="862"/>
    </row>
    <row r="625" spans="8:8">
      <c r="H625" s="862"/>
    </row>
    <row r="626" spans="8:8">
      <c r="H626" s="862"/>
    </row>
    <row r="627" spans="8:8">
      <c r="H627" s="862"/>
    </row>
    <row r="628" spans="8:8">
      <c r="H628" s="862"/>
    </row>
    <row r="629" spans="8:8">
      <c r="H629" s="862"/>
    </row>
    <row r="630" spans="8:8">
      <c r="H630" s="862"/>
    </row>
    <row r="631" spans="8:8">
      <c r="H631" s="862"/>
    </row>
    <row r="632" spans="8:8">
      <c r="H632" s="862"/>
    </row>
    <row r="633" spans="8:8">
      <c r="H633" s="862"/>
    </row>
    <row r="634" spans="8:8">
      <c r="H634" s="862"/>
    </row>
    <row r="635" spans="8:8">
      <c r="H635" s="862"/>
    </row>
    <row r="636" spans="8:8">
      <c r="H636" s="862"/>
    </row>
    <row r="637" spans="8:8">
      <c r="H637" s="862"/>
    </row>
    <row r="638" spans="8:8">
      <c r="H638" s="862"/>
    </row>
    <row r="639" spans="8:8">
      <c r="H639" s="862"/>
    </row>
    <row r="640" spans="8:8">
      <c r="H640" s="862"/>
    </row>
    <row r="641" spans="8:8">
      <c r="H641" s="862"/>
    </row>
    <row r="642" spans="8:8">
      <c r="H642" s="862"/>
    </row>
    <row r="643" spans="8:8">
      <c r="H643" s="862"/>
    </row>
    <row r="644" spans="8:8">
      <c r="H644" s="862"/>
    </row>
    <row r="645" spans="8:8">
      <c r="H645" s="862"/>
    </row>
    <row r="646" spans="8:8">
      <c r="H646" s="862"/>
    </row>
    <row r="647" spans="8:8">
      <c r="H647" s="862"/>
    </row>
    <row r="648" spans="8:8">
      <c r="H648" s="862"/>
    </row>
    <row r="649" spans="8:8">
      <c r="H649" s="862"/>
    </row>
    <row r="650" spans="8:8">
      <c r="H650" s="862"/>
    </row>
    <row r="651" spans="8:8">
      <c r="H651" s="862"/>
    </row>
    <row r="652" spans="8:8">
      <c r="H652" s="862"/>
    </row>
    <row r="653" spans="8:8">
      <c r="H653" s="862"/>
    </row>
    <row r="654" spans="8:8">
      <c r="H654" s="862"/>
    </row>
    <row r="655" spans="8:8">
      <c r="H655" s="862"/>
    </row>
    <row r="656" spans="8:8">
      <c r="H656" s="862"/>
    </row>
    <row r="657" spans="8:8">
      <c r="H657" s="862"/>
    </row>
    <row r="658" spans="8:8">
      <c r="H658" s="862"/>
    </row>
    <row r="659" spans="8:8">
      <c r="H659" s="862"/>
    </row>
    <row r="660" spans="8:8">
      <c r="H660" s="862"/>
    </row>
    <row r="661" spans="8:8">
      <c r="H661" s="862"/>
    </row>
    <row r="662" spans="8:8">
      <c r="H662" s="862"/>
    </row>
    <row r="663" spans="8:8">
      <c r="H663" s="862"/>
    </row>
    <row r="664" spans="8:8">
      <c r="H664" s="862"/>
    </row>
    <row r="665" spans="8:8">
      <c r="H665" s="862"/>
    </row>
    <row r="666" spans="8:8">
      <c r="H666" s="862"/>
    </row>
    <row r="667" spans="8:8">
      <c r="H667" s="862"/>
    </row>
    <row r="668" spans="8:8">
      <c r="H668" s="862"/>
    </row>
    <row r="669" spans="8:8">
      <c r="H669" s="862"/>
    </row>
    <row r="670" spans="8:8">
      <c r="H670" s="862"/>
    </row>
    <row r="671" spans="8:8">
      <c r="H671" s="862"/>
    </row>
    <row r="672" spans="8:8">
      <c r="H672" s="862"/>
    </row>
    <row r="673" spans="8:8">
      <c r="H673" s="862"/>
    </row>
    <row r="674" spans="8:8">
      <c r="H674" s="862"/>
    </row>
    <row r="675" spans="8:8">
      <c r="H675" s="862"/>
    </row>
    <row r="676" spans="8:8">
      <c r="H676" s="862"/>
    </row>
    <row r="677" spans="8:8">
      <c r="H677" s="862"/>
    </row>
    <row r="678" spans="8:8">
      <c r="H678" s="862"/>
    </row>
    <row r="679" spans="8:8">
      <c r="H679" s="862"/>
    </row>
    <row r="680" spans="8:8">
      <c r="H680" s="862"/>
    </row>
    <row r="681" spans="8:8">
      <c r="H681" s="862"/>
    </row>
    <row r="682" spans="8:8">
      <c r="H682" s="862"/>
    </row>
    <row r="683" spans="8:8">
      <c r="H683" s="862"/>
    </row>
    <row r="684" spans="8:8">
      <c r="H684" s="862"/>
    </row>
    <row r="685" spans="8:8">
      <c r="H685" s="862"/>
    </row>
    <row r="686" spans="8:8">
      <c r="H686" s="862"/>
    </row>
    <row r="687" spans="8:8">
      <c r="H687" s="862"/>
    </row>
    <row r="688" spans="8:8">
      <c r="H688" s="862"/>
    </row>
    <row r="689" spans="8:8">
      <c r="H689" s="862"/>
    </row>
    <row r="690" spans="8:8">
      <c r="H690" s="862"/>
    </row>
    <row r="691" spans="8:8">
      <c r="H691" s="862"/>
    </row>
    <row r="692" spans="8:8">
      <c r="H692" s="862"/>
    </row>
    <row r="693" spans="8:8">
      <c r="H693" s="862"/>
    </row>
    <row r="694" spans="8:8">
      <c r="H694" s="862"/>
    </row>
    <row r="695" spans="8:8">
      <c r="H695" s="862"/>
    </row>
    <row r="696" spans="8:8">
      <c r="H696" s="862"/>
    </row>
    <row r="697" spans="8:8">
      <c r="H697" s="862"/>
    </row>
    <row r="698" spans="8:8">
      <c r="H698" s="862"/>
    </row>
    <row r="699" spans="8:8">
      <c r="H699" s="862"/>
    </row>
    <row r="700" spans="8:8">
      <c r="H700" s="862"/>
    </row>
    <row r="701" spans="8:8">
      <c r="H701" s="862"/>
    </row>
    <row r="702" spans="8:8">
      <c r="H702" s="862"/>
    </row>
    <row r="703" spans="8:8">
      <c r="H703" s="862"/>
    </row>
    <row r="704" spans="8:8">
      <c r="H704" s="862"/>
    </row>
    <row r="705" spans="8:8">
      <c r="H705" s="862"/>
    </row>
    <row r="706" spans="8:8">
      <c r="H706" s="862"/>
    </row>
    <row r="707" spans="8:8">
      <c r="H707" s="862"/>
    </row>
    <row r="708" spans="8:8">
      <c r="H708" s="862"/>
    </row>
    <row r="709" spans="8:8">
      <c r="H709" s="862"/>
    </row>
    <row r="710" spans="8:8">
      <c r="H710" s="862"/>
    </row>
    <row r="711" spans="8:8">
      <c r="H711" s="862"/>
    </row>
    <row r="712" spans="8:8">
      <c r="H712" s="862"/>
    </row>
    <row r="713" spans="8:8">
      <c r="H713" s="862"/>
    </row>
    <row r="714" spans="8:8">
      <c r="H714" s="862"/>
    </row>
    <row r="715" spans="8:8">
      <c r="H715" s="862"/>
    </row>
    <row r="716" spans="8:8">
      <c r="H716" s="862"/>
    </row>
    <row r="717" spans="8:8">
      <c r="H717" s="862"/>
    </row>
    <row r="718" spans="8:8">
      <c r="H718" s="862"/>
    </row>
    <row r="719" spans="8:8">
      <c r="H719" s="862"/>
    </row>
    <row r="720" spans="8:8">
      <c r="H720" s="862"/>
    </row>
    <row r="721" spans="8:8">
      <c r="H721" s="862"/>
    </row>
    <row r="722" spans="8:8">
      <c r="H722" s="862"/>
    </row>
    <row r="723" spans="8:8">
      <c r="H723" s="862"/>
    </row>
    <row r="724" spans="8:8">
      <c r="H724" s="862"/>
    </row>
    <row r="725" spans="8:8">
      <c r="H725" s="862"/>
    </row>
    <row r="726" spans="8:8">
      <c r="H726" s="862"/>
    </row>
    <row r="727" spans="8:8">
      <c r="H727" s="862"/>
    </row>
    <row r="728" spans="8:8">
      <c r="H728" s="862"/>
    </row>
    <row r="729" spans="8:8">
      <c r="H729" s="862"/>
    </row>
    <row r="730" spans="8:8">
      <c r="H730" s="862"/>
    </row>
    <row r="731" spans="8:8">
      <c r="H731" s="862"/>
    </row>
    <row r="732" spans="8:8">
      <c r="H732" s="862"/>
    </row>
    <row r="733" spans="8:8">
      <c r="H733" s="862"/>
    </row>
    <row r="734" spans="8:8">
      <c r="H734" s="862"/>
    </row>
    <row r="735" spans="8:8">
      <c r="H735" s="862"/>
    </row>
    <row r="736" spans="8:8">
      <c r="H736" s="862"/>
    </row>
    <row r="737" spans="8:8">
      <c r="H737" s="862"/>
    </row>
    <row r="738" spans="8:8">
      <c r="H738" s="862"/>
    </row>
    <row r="739" spans="8:8">
      <c r="H739" s="862"/>
    </row>
    <row r="740" spans="8:8">
      <c r="H740" s="862"/>
    </row>
    <row r="741" spans="8:8">
      <c r="H741" s="862"/>
    </row>
    <row r="742" spans="8:8">
      <c r="H742" s="862"/>
    </row>
    <row r="743" spans="8:8">
      <c r="H743" s="862"/>
    </row>
    <row r="744" spans="8:8">
      <c r="H744" s="862"/>
    </row>
    <row r="745" spans="8:8">
      <c r="H745" s="862"/>
    </row>
    <row r="746" spans="8:8">
      <c r="H746" s="862"/>
    </row>
    <row r="747" spans="8:8">
      <c r="H747" s="862"/>
    </row>
    <row r="748" spans="8:8">
      <c r="H748" s="862"/>
    </row>
    <row r="749" spans="8:8">
      <c r="H749" s="862"/>
    </row>
    <row r="750" spans="8:8">
      <c r="H750" s="862"/>
    </row>
    <row r="751" spans="8:8">
      <c r="H751" s="862"/>
    </row>
    <row r="752" spans="8:8">
      <c r="H752" s="862"/>
    </row>
    <row r="753" spans="8:8">
      <c r="H753" s="862"/>
    </row>
    <row r="754" spans="8:8">
      <c r="H754" s="862"/>
    </row>
    <row r="755" spans="8:8">
      <c r="H755" s="862"/>
    </row>
    <row r="756" spans="8:8">
      <c r="H756" s="862"/>
    </row>
    <row r="757" spans="8:8">
      <c r="H757" s="862"/>
    </row>
    <row r="758" spans="8:8">
      <c r="H758" s="862"/>
    </row>
    <row r="759" spans="8:8">
      <c r="H759" s="862"/>
    </row>
    <row r="760" spans="8:8">
      <c r="H760" s="862"/>
    </row>
    <row r="761" spans="8:8">
      <c r="H761" s="862"/>
    </row>
    <row r="762" spans="8:8">
      <c r="H762" s="862"/>
    </row>
    <row r="763" spans="8:8">
      <c r="H763" s="862"/>
    </row>
    <row r="764" spans="8:8">
      <c r="H764" s="862"/>
    </row>
    <row r="765" spans="8:8">
      <c r="H765" s="862"/>
    </row>
    <row r="766" spans="8:8">
      <c r="H766" s="862"/>
    </row>
    <row r="767" spans="8:8">
      <c r="H767" s="862"/>
    </row>
    <row r="768" spans="8:8">
      <c r="H768" s="862"/>
    </row>
    <row r="769" spans="8:8">
      <c r="H769" s="862"/>
    </row>
    <row r="770" spans="8:8">
      <c r="H770" s="862"/>
    </row>
    <row r="771" spans="8:8">
      <c r="H771" s="862"/>
    </row>
    <row r="772" spans="8:8">
      <c r="H772" s="862"/>
    </row>
    <row r="773" spans="8:8">
      <c r="H773" s="862"/>
    </row>
    <row r="774" spans="8:8">
      <c r="H774" s="862"/>
    </row>
  </sheetData>
  <mergeCells count="13">
    <mergeCell ref="A29:H29"/>
    <mergeCell ref="A30:H30"/>
    <mergeCell ref="A1:H1"/>
    <mergeCell ref="A2:H2"/>
    <mergeCell ref="G4:H4"/>
    <mergeCell ref="A5:A7"/>
    <mergeCell ref="E5:H5"/>
    <mergeCell ref="E6:F6"/>
    <mergeCell ref="G6:H6"/>
    <mergeCell ref="A3:H3"/>
    <mergeCell ref="B6:B7"/>
    <mergeCell ref="C6:C7"/>
    <mergeCell ref="D6:D7"/>
  </mergeCells>
  <pageMargins left="0.39370078740157483" right="0.39370078740157483" top="0.39370078740157483" bottom="0.39370078740157483" header="0.31496062992125984" footer="0.31496062992125984"/>
  <pageSetup scale="73"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6"/>
  <sheetViews>
    <sheetView showGridLines="0" workbookViewId="0">
      <selection activeCell="L29" sqref="L29"/>
    </sheetView>
  </sheetViews>
  <sheetFormatPr defaultRowHeight="12.75"/>
  <cols>
    <col min="1" max="1" width="57" style="891" bestFit="1" customWidth="1"/>
    <col min="2" max="2" width="16.28515625" style="891" customWidth="1"/>
    <col min="3" max="3" width="11.85546875" style="891" customWidth="1"/>
    <col min="4" max="4" width="13" style="891" customWidth="1"/>
    <col min="5" max="5" width="10.5703125" style="891" bestFit="1" customWidth="1"/>
    <col min="6" max="6" width="9.5703125" style="891" customWidth="1"/>
    <col min="7" max="7" width="8.7109375" style="891" customWidth="1"/>
    <col min="8" max="8" width="10.28515625" style="891" customWidth="1"/>
    <col min="9" max="9" width="12.140625" style="891" customWidth="1"/>
    <col min="10" max="12" width="9.42578125" style="891" bestFit="1" customWidth="1"/>
    <col min="13" max="13" width="10.28515625" style="891" customWidth="1"/>
    <col min="14" max="14" width="8.42578125" style="891" customWidth="1"/>
    <col min="15" max="15" width="6.85546875" style="891" customWidth="1"/>
    <col min="16" max="16" width="8.28515625" style="891" customWidth="1"/>
    <col min="17" max="17" width="6.85546875" style="891" bestFit="1" customWidth="1"/>
    <col min="18" max="254" width="9.140625" style="891"/>
    <col min="255" max="255" width="56.42578125" style="891" bestFit="1" customWidth="1"/>
    <col min="256" max="259" width="8.42578125" style="891" bestFit="1" customWidth="1"/>
    <col min="260" max="260" width="7.140625" style="891" bestFit="1" customWidth="1"/>
    <col min="261" max="261" width="7" style="891" bestFit="1" customWidth="1"/>
    <col min="262" max="262" width="7.140625" style="891" bestFit="1" customWidth="1"/>
    <col min="263" max="263" width="6.85546875" style="891" bestFit="1" customWidth="1"/>
    <col min="264" max="264" width="10.42578125" style="891" bestFit="1" customWidth="1"/>
    <col min="265" max="265" width="54.85546875" style="891" customWidth="1"/>
    <col min="266" max="268" width="9.42578125" style="891" bestFit="1" customWidth="1"/>
    <col min="269" max="269" width="10.28515625" style="891" customWidth="1"/>
    <col min="270" max="270" width="8.42578125" style="891" customWidth="1"/>
    <col min="271" max="271" width="6.85546875" style="891" customWidth="1"/>
    <col min="272" max="272" width="8.28515625" style="891" customWidth="1"/>
    <col min="273" max="273" width="6.85546875" style="891" bestFit="1" customWidth="1"/>
    <col min="274" max="510" width="9.140625" style="891"/>
    <col min="511" max="511" width="56.42578125" style="891" bestFit="1" customWidth="1"/>
    <col min="512" max="515" width="8.42578125" style="891" bestFit="1" customWidth="1"/>
    <col min="516" max="516" width="7.140625" style="891" bestFit="1" customWidth="1"/>
    <col min="517" max="517" width="7" style="891" bestFit="1" customWidth="1"/>
    <col min="518" max="518" width="7.140625" style="891" bestFit="1" customWidth="1"/>
    <col min="519" max="519" width="6.85546875" style="891" bestFit="1" customWidth="1"/>
    <col min="520" max="520" width="10.42578125" style="891" bestFit="1" customWidth="1"/>
    <col min="521" max="521" width="54.85546875" style="891" customWidth="1"/>
    <col min="522" max="524" width="9.42578125" style="891" bestFit="1" customWidth="1"/>
    <col min="525" max="525" width="10.28515625" style="891" customWidth="1"/>
    <col min="526" max="526" width="8.42578125" style="891" customWidth="1"/>
    <col min="527" max="527" width="6.85546875" style="891" customWidth="1"/>
    <col min="528" max="528" width="8.28515625" style="891" customWidth="1"/>
    <col min="529" max="529" width="6.85546875" style="891" bestFit="1" customWidth="1"/>
    <col min="530" max="766" width="9.140625" style="891"/>
    <col min="767" max="767" width="56.42578125" style="891" bestFit="1" customWidth="1"/>
    <col min="768" max="771" width="8.42578125" style="891" bestFit="1" customWidth="1"/>
    <col min="772" max="772" width="7.140625" style="891" bestFit="1" customWidth="1"/>
    <col min="773" max="773" width="7" style="891" bestFit="1" customWidth="1"/>
    <col min="774" max="774" width="7.140625" style="891" bestFit="1" customWidth="1"/>
    <col min="775" max="775" width="6.85546875" style="891" bestFit="1" customWidth="1"/>
    <col min="776" max="776" width="10.42578125" style="891" bestFit="1" customWidth="1"/>
    <col min="777" max="777" width="54.85546875" style="891" customWidth="1"/>
    <col min="778" max="780" width="9.42578125" style="891" bestFit="1" customWidth="1"/>
    <col min="781" max="781" width="10.28515625" style="891" customWidth="1"/>
    <col min="782" max="782" width="8.42578125" style="891" customWidth="1"/>
    <col min="783" max="783" width="6.85546875" style="891" customWidth="1"/>
    <col min="784" max="784" width="8.28515625" style="891" customWidth="1"/>
    <col min="785" max="785" width="6.85546875" style="891" bestFit="1" customWidth="1"/>
    <col min="786" max="1022" width="9.140625" style="891"/>
    <col min="1023" max="1023" width="56.42578125" style="891" bestFit="1" customWidth="1"/>
    <col min="1024" max="1027" width="8.42578125" style="891" bestFit="1" customWidth="1"/>
    <col min="1028" max="1028" width="7.140625" style="891" bestFit="1" customWidth="1"/>
    <col min="1029" max="1029" width="7" style="891" bestFit="1" customWidth="1"/>
    <col min="1030" max="1030" width="7.140625" style="891" bestFit="1" customWidth="1"/>
    <col min="1031" max="1031" width="6.85546875" style="891" bestFit="1" customWidth="1"/>
    <col min="1032" max="1032" width="10.42578125" style="891" bestFit="1" customWidth="1"/>
    <col min="1033" max="1033" width="54.85546875" style="891" customWidth="1"/>
    <col min="1034" max="1036" width="9.42578125" style="891" bestFit="1" customWidth="1"/>
    <col min="1037" max="1037" width="10.28515625" style="891" customWidth="1"/>
    <col min="1038" max="1038" width="8.42578125" style="891" customWidth="1"/>
    <col min="1039" max="1039" width="6.85546875" style="891" customWidth="1"/>
    <col min="1040" max="1040" width="8.28515625" style="891" customWidth="1"/>
    <col min="1041" max="1041" width="6.85546875" style="891" bestFit="1" customWidth="1"/>
    <col min="1042" max="1278" width="9.140625" style="891"/>
    <col min="1279" max="1279" width="56.42578125" style="891" bestFit="1" customWidth="1"/>
    <col min="1280" max="1283" width="8.42578125" style="891" bestFit="1" customWidth="1"/>
    <col min="1284" max="1284" width="7.140625" style="891" bestFit="1" customWidth="1"/>
    <col min="1285" max="1285" width="7" style="891" bestFit="1" customWidth="1"/>
    <col min="1286" max="1286" width="7.140625" style="891" bestFit="1" customWidth="1"/>
    <col min="1287" max="1287" width="6.85546875" style="891" bestFit="1" customWidth="1"/>
    <col min="1288" max="1288" width="10.42578125" style="891" bestFit="1" customWidth="1"/>
    <col min="1289" max="1289" width="54.85546875" style="891" customWidth="1"/>
    <col min="1290" max="1292" width="9.42578125" style="891" bestFit="1" customWidth="1"/>
    <col min="1293" max="1293" width="10.28515625" style="891" customWidth="1"/>
    <col min="1294" max="1294" width="8.42578125" style="891" customWidth="1"/>
    <col min="1295" max="1295" width="6.85546875" style="891" customWidth="1"/>
    <col min="1296" max="1296" width="8.28515625" style="891" customWidth="1"/>
    <col min="1297" max="1297" width="6.85546875" style="891" bestFit="1" customWidth="1"/>
    <col min="1298" max="1534" width="9.140625" style="891"/>
    <col min="1535" max="1535" width="56.42578125" style="891" bestFit="1" customWidth="1"/>
    <col min="1536" max="1539" width="8.42578125" style="891" bestFit="1" customWidth="1"/>
    <col min="1540" max="1540" width="7.140625" style="891" bestFit="1" customWidth="1"/>
    <col min="1541" max="1541" width="7" style="891" bestFit="1" customWidth="1"/>
    <col min="1542" max="1542" width="7.140625" style="891" bestFit="1" customWidth="1"/>
    <col min="1543" max="1543" width="6.85546875" style="891" bestFit="1" customWidth="1"/>
    <col min="1544" max="1544" width="10.42578125" style="891" bestFit="1" customWidth="1"/>
    <col min="1545" max="1545" width="54.85546875" style="891" customWidth="1"/>
    <col min="1546" max="1548" width="9.42578125" style="891" bestFit="1" customWidth="1"/>
    <col min="1549" max="1549" width="10.28515625" style="891" customWidth="1"/>
    <col min="1550" max="1550" width="8.42578125" style="891" customWidth="1"/>
    <col min="1551" max="1551" width="6.85546875" style="891" customWidth="1"/>
    <col min="1552" max="1552" width="8.28515625" style="891" customWidth="1"/>
    <col min="1553" max="1553" width="6.85546875" style="891" bestFit="1" customWidth="1"/>
    <col min="1554" max="1790" width="9.140625" style="891"/>
    <col min="1791" max="1791" width="56.42578125" style="891" bestFit="1" customWidth="1"/>
    <col min="1792" max="1795" width="8.42578125" style="891" bestFit="1" customWidth="1"/>
    <col min="1796" max="1796" width="7.140625" style="891" bestFit="1" customWidth="1"/>
    <col min="1797" max="1797" width="7" style="891" bestFit="1" customWidth="1"/>
    <col min="1798" max="1798" width="7.140625" style="891" bestFit="1" customWidth="1"/>
    <col min="1799" max="1799" width="6.85546875" style="891" bestFit="1" customWidth="1"/>
    <col min="1800" max="1800" width="10.42578125" style="891" bestFit="1" customWidth="1"/>
    <col min="1801" max="1801" width="54.85546875" style="891" customWidth="1"/>
    <col min="1802" max="1804" width="9.42578125" style="891" bestFit="1" customWidth="1"/>
    <col min="1805" max="1805" width="10.28515625" style="891" customWidth="1"/>
    <col min="1806" max="1806" width="8.42578125" style="891" customWidth="1"/>
    <col min="1807" max="1807" width="6.85546875" style="891" customWidth="1"/>
    <col min="1808" max="1808" width="8.28515625" style="891" customWidth="1"/>
    <col min="1809" max="1809" width="6.85546875" style="891" bestFit="1" customWidth="1"/>
    <col min="1810" max="2046" width="9.140625" style="891"/>
    <col min="2047" max="2047" width="56.42578125" style="891" bestFit="1" customWidth="1"/>
    <col min="2048" max="2051" width="8.42578125" style="891" bestFit="1" customWidth="1"/>
    <col min="2052" max="2052" width="7.140625" style="891" bestFit="1" customWidth="1"/>
    <col min="2053" max="2053" width="7" style="891" bestFit="1" customWidth="1"/>
    <col min="2054" max="2054" width="7.140625" style="891" bestFit="1" customWidth="1"/>
    <col min="2055" max="2055" width="6.85546875" style="891" bestFit="1" customWidth="1"/>
    <col min="2056" max="2056" width="10.42578125" style="891" bestFit="1" customWidth="1"/>
    <col min="2057" max="2057" width="54.85546875" style="891" customWidth="1"/>
    <col min="2058" max="2060" width="9.42578125" style="891" bestFit="1" customWidth="1"/>
    <col min="2061" max="2061" width="10.28515625" style="891" customWidth="1"/>
    <col min="2062" max="2062" width="8.42578125" style="891" customWidth="1"/>
    <col min="2063" max="2063" width="6.85546875" style="891" customWidth="1"/>
    <col min="2064" max="2064" width="8.28515625" style="891" customWidth="1"/>
    <col min="2065" max="2065" width="6.85546875" style="891" bestFit="1" customWidth="1"/>
    <col min="2066" max="2302" width="9.140625" style="891"/>
    <col min="2303" max="2303" width="56.42578125" style="891" bestFit="1" customWidth="1"/>
    <col min="2304" max="2307" width="8.42578125" style="891" bestFit="1" customWidth="1"/>
    <col min="2308" max="2308" width="7.140625" style="891" bestFit="1" customWidth="1"/>
    <col min="2309" max="2309" width="7" style="891" bestFit="1" customWidth="1"/>
    <col min="2310" max="2310" width="7.140625" style="891" bestFit="1" customWidth="1"/>
    <col min="2311" max="2311" width="6.85546875" style="891" bestFit="1" customWidth="1"/>
    <col min="2312" max="2312" width="10.42578125" style="891" bestFit="1" customWidth="1"/>
    <col min="2313" max="2313" width="54.85546875" style="891" customWidth="1"/>
    <col min="2314" max="2316" width="9.42578125" style="891" bestFit="1" customWidth="1"/>
    <col min="2317" max="2317" width="10.28515625" style="891" customWidth="1"/>
    <col min="2318" max="2318" width="8.42578125" style="891" customWidth="1"/>
    <col min="2319" max="2319" width="6.85546875" style="891" customWidth="1"/>
    <col min="2320" max="2320" width="8.28515625" style="891" customWidth="1"/>
    <col min="2321" max="2321" width="6.85546875" style="891" bestFit="1" customWidth="1"/>
    <col min="2322" max="2558" width="9.140625" style="891"/>
    <col min="2559" max="2559" width="56.42578125" style="891" bestFit="1" customWidth="1"/>
    <col min="2560" max="2563" width="8.42578125" style="891" bestFit="1" customWidth="1"/>
    <col min="2564" max="2564" width="7.140625" style="891" bestFit="1" customWidth="1"/>
    <col min="2565" max="2565" width="7" style="891" bestFit="1" customWidth="1"/>
    <col min="2566" max="2566" width="7.140625" style="891" bestFit="1" customWidth="1"/>
    <col min="2567" max="2567" width="6.85546875" style="891" bestFit="1" customWidth="1"/>
    <col min="2568" max="2568" width="10.42578125" style="891" bestFit="1" customWidth="1"/>
    <col min="2569" max="2569" width="54.85546875" style="891" customWidth="1"/>
    <col min="2570" max="2572" width="9.42578125" style="891" bestFit="1" customWidth="1"/>
    <col min="2573" max="2573" width="10.28515625" style="891" customWidth="1"/>
    <col min="2574" max="2574" width="8.42578125" style="891" customWidth="1"/>
    <col min="2575" max="2575" width="6.85546875" style="891" customWidth="1"/>
    <col min="2576" max="2576" width="8.28515625" style="891" customWidth="1"/>
    <col min="2577" max="2577" width="6.85546875" style="891" bestFit="1" customWidth="1"/>
    <col min="2578" max="2814" width="9.140625" style="891"/>
    <col min="2815" max="2815" width="56.42578125" style="891" bestFit="1" customWidth="1"/>
    <col min="2816" max="2819" width="8.42578125" style="891" bestFit="1" customWidth="1"/>
    <col min="2820" max="2820" width="7.140625" style="891" bestFit="1" customWidth="1"/>
    <col min="2821" max="2821" width="7" style="891" bestFit="1" customWidth="1"/>
    <col min="2822" max="2822" width="7.140625" style="891" bestFit="1" customWidth="1"/>
    <col min="2823" max="2823" width="6.85546875" style="891" bestFit="1" customWidth="1"/>
    <col min="2824" max="2824" width="10.42578125" style="891" bestFit="1" customWidth="1"/>
    <col min="2825" max="2825" width="54.85546875" style="891" customWidth="1"/>
    <col min="2826" max="2828" width="9.42578125" style="891" bestFit="1" customWidth="1"/>
    <col min="2829" max="2829" width="10.28515625" style="891" customWidth="1"/>
    <col min="2830" max="2830" width="8.42578125" style="891" customWidth="1"/>
    <col min="2831" max="2831" width="6.85546875" style="891" customWidth="1"/>
    <col min="2832" max="2832" width="8.28515625" style="891" customWidth="1"/>
    <col min="2833" max="2833" width="6.85546875" style="891" bestFit="1" customWidth="1"/>
    <col min="2834" max="3070" width="9.140625" style="891"/>
    <col min="3071" max="3071" width="56.42578125" style="891" bestFit="1" customWidth="1"/>
    <col min="3072" max="3075" width="8.42578125" style="891" bestFit="1" customWidth="1"/>
    <col min="3076" max="3076" width="7.140625" style="891" bestFit="1" customWidth="1"/>
    <col min="3077" max="3077" width="7" style="891" bestFit="1" customWidth="1"/>
    <col min="3078" max="3078" width="7.140625" style="891" bestFit="1" customWidth="1"/>
    <col min="3079" max="3079" width="6.85546875" style="891" bestFit="1" customWidth="1"/>
    <col min="3080" max="3080" width="10.42578125" style="891" bestFit="1" customWidth="1"/>
    <col min="3081" max="3081" width="54.85546875" style="891" customWidth="1"/>
    <col min="3082" max="3084" width="9.42578125" style="891" bestFit="1" customWidth="1"/>
    <col min="3085" max="3085" width="10.28515625" style="891" customWidth="1"/>
    <col min="3086" max="3086" width="8.42578125" style="891" customWidth="1"/>
    <col min="3087" max="3087" width="6.85546875" style="891" customWidth="1"/>
    <col min="3088" max="3088" width="8.28515625" style="891" customWidth="1"/>
    <col min="3089" max="3089" width="6.85546875" style="891" bestFit="1" customWidth="1"/>
    <col min="3090" max="3326" width="9.140625" style="891"/>
    <col min="3327" max="3327" width="56.42578125" style="891" bestFit="1" customWidth="1"/>
    <col min="3328" max="3331" width="8.42578125" style="891" bestFit="1" customWidth="1"/>
    <col min="3332" max="3332" width="7.140625" style="891" bestFit="1" customWidth="1"/>
    <col min="3333" max="3333" width="7" style="891" bestFit="1" customWidth="1"/>
    <col min="3334" max="3334" width="7.140625" style="891" bestFit="1" customWidth="1"/>
    <col min="3335" max="3335" width="6.85546875" style="891" bestFit="1" customWidth="1"/>
    <col min="3336" max="3336" width="10.42578125" style="891" bestFit="1" customWidth="1"/>
    <col min="3337" max="3337" width="54.85546875" style="891" customWidth="1"/>
    <col min="3338" max="3340" width="9.42578125" style="891" bestFit="1" customWidth="1"/>
    <col min="3341" max="3341" width="10.28515625" style="891" customWidth="1"/>
    <col min="3342" max="3342" width="8.42578125" style="891" customWidth="1"/>
    <col min="3343" max="3343" width="6.85546875" style="891" customWidth="1"/>
    <col min="3344" max="3344" width="8.28515625" style="891" customWidth="1"/>
    <col min="3345" max="3345" width="6.85546875" style="891" bestFit="1" customWidth="1"/>
    <col min="3346" max="3582" width="9.140625" style="891"/>
    <col min="3583" max="3583" width="56.42578125" style="891" bestFit="1" customWidth="1"/>
    <col min="3584" max="3587" width="8.42578125" style="891" bestFit="1" customWidth="1"/>
    <col min="3588" max="3588" width="7.140625" style="891" bestFit="1" customWidth="1"/>
    <col min="3589" max="3589" width="7" style="891" bestFit="1" customWidth="1"/>
    <col min="3590" max="3590" width="7.140625" style="891" bestFit="1" customWidth="1"/>
    <col min="3591" max="3591" width="6.85546875" style="891" bestFit="1" customWidth="1"/>
    <col min="3592" max="3592" width="10.42578125" style="891" bestFit="1" customWidth="1"/>
    <col min="3593" max="3593" width="54.85546875" style="891" customWidth="1"/>
    <col min="3594" max="3596" width="9.42578125" style="891" bestFit="1" customWidth="1"/>
    <col min="3597" max="3597" width="10.28515625" style="891" customWidth="1"/>
    <col min="3598" max="3598" width="8.42578125" style="891" customWidth="1"/>
    <col min="3599" max="3599" width="6.85546875" style="891" customWidth="1"/>
    <col min="3600" max="3600" width="8.28515625" style="891" customWidth="1"/>
    <col min="3601" max="3601" width="6.85546875" style="891" bestFit="1" customWidth="1"/>
    <col min="3602" max="3838" width="9.140625" style="891"/>
    <col min="3839" max="3839" width="56.42578125" style="891" bestFit="1" customWidth="1"/>
    <col min="3840" max="3843" width="8.42578125" style="891" bestFit="1" customWidth="1"/>
    <col min="3844" max="3844" width="7.140625" style="891" bestFit="1" customWidth="1"/>
    <col min="3845" max="3845" width="7" style="891" bestFit="1" customWidth="1"/>
    <col min="3846" max="3846" width="7.140625" style="891" bestFit="1" customWidth="1"/>
    <col min="3847" max="3847" width="6.85546875" style="891" bestFit="1" customWidth="1"/>
    <col min="3848" max="3848" width="10.42578125" style="891" bestFit="1" customWidth="1"/>
    <col min="3849" max="3849" width="54.85546875" style="891" customWidth="1"/>
    <col min="3850" max="3852" width="9.42578125" style="891" bestFit="1" customWidth="1"/>
    <col min="3853" max="3853" width="10.28515625" style="891" customWidth="1"/>
    <col min="3854" max="3854" width="8.42578125" style="891" customWidth="1"/>
    <col min="3855" max="3855" width="6.85546875" style="891" customWidth="1"/>
    <col min="3856" max="3856" width="8.28515625" style="891" customWidth="1"/>
    <col min="3857" max="3857" width="6.85546875" style="891" bestFit="1" customWidth="1"/>
    <col min="3858" max="4094" width="9.140625" style="891"/>
    <col min="4095" max="4095" width="56.42578125" style="891" bestFit="1" customWidth="1"/>
    <col min="4096" max="4099" width="8.42578125" style="891" bestFit="1" customWidth="1"/>
    <col min="4100" max="4100" width="7.140625" style="891" bestFit="1" customWidth="1"/>
    <col min="4101" max="4101" width="7" style="891" bestFit="1" customWidth="1"/>
    <col min="4102" max="4102" width="7.140625" style="891" bestFit="1" customWidth="1"/>
    <col min="4103" max="4103" width="6.85546875" style="891" bestFit="1" customWidth="1"/>
    <col min="4104" max="4104" width="10.42578125" style="891" bestFit="1" customWidth="1"/>
    <col min="4105" max="4105" width="54.85546875" style="891" customWidth="1"/>
    <col min="4106" max="4108" width="9.42578125" style="891" bestFit="1" customWidth="1"/>
    <col min="4109" max="4109" width="10.28515625" style="891" customWidth="1"/>
    <col min="4110" max="4110" width="8.42578125" style="891" customWidth="1"/>
    <col min="4111" max="4111" width="6.85546875" style="891" customWidth="1"/>
    <col min="4112" max="4112" width="8.28515625" style="891" customWidth="1"/>
    <col min="4113" max="4113" width="6.85546875" style="891" bestFit="1" customWidth="1"/>
    <col min="4114" max="4350" width="9.140625" style="891"/>
    <col min="4351" max="4351" width="56.42578125" style="891" bestFit="1" customWidth="1"/>
    <col min="4352" max="4355" width="8.42578125" style="891" bestFit="1" customWidth="1"/>
    <col min="4356" max="4356" width="7.140625" style="891" bestFit="1" customWidth="1"/>
    <col min="4357" max="4357" width="7" style="891" bestFit="1" customWidth="1"/>
    <col min="4358" max="4358" width="7.140625" style="891" bestFit="1" customWidth="1"/>
    <col min="4359" max="4359" width="6.85546875" style="891" bestFit="1" customWidth="1"/>
    <col min="4360" max="4360" width="10.42578125" style="891" bestFit="1" customWidth="1"/>
    <col min="4361" max="4361" width="54.85546875" style="891" customWidth="1"/>
    <col min="4362" max="4364" width="9.42578125" style="891" bestFit="1" customWidth="1"/>
    <col min="4365" max="4365" width="10.28515625" style="891" customWidth="1"/>
    <col min="4366" max="4366" width="8.42578125" style="891" customWidth="1"/>
    <col min="4367" max="4367" width="6.85546875" style="891" customWidth="1"/>
    <col min="4368" max="4368" width="8.28515625" style="891" customWidth="1"/>
    <col min="4369" max="4369" width="6.85546875" style="891" bestFit="1" customWidth="1"/>
    <col min="4370" max="4606" width="9.140625" style="891"/>
    <col min="4607" max="4607" width="56.42578125" style="891" bestFit="1" customWidth="1"/>
    <col min="4608" max="4611" width="8.42578125" style="891" bestFit="1" customWidth="1"/>
    <col min="4612" max="4612" width="7.140625" style="891" bestFit="1" customWidth="1"/>
    <col min="4613" max="4613" width="7" style="891" bestFit="1" customWidth="1"/>
    <col min="4614" max="4614" width="7.140625" style="891" bestFit="1" customWidth="1"/>
    <col min="4615" max="4615" width="6.85546875" style="891" bestFit="1" customWidth="1"/>
    <col min="4616" max="4616" width="10.42578125" style="891" bestFit="1" customWidth="1"/>
    <col min="4617" max="4617" width="54.85546875" style="891" customWidth="1"/>
    <col min="4618" max="4620" width="9.42578125" style="891" bestFit="1" customWidth="1"/>
    <col min="4621" max="4621" width="10.28515625" style="891" customWidth="1"/>
    <col min="4622" max="4622" width="8.42578125" style="891" customWidth="1"/>
    <col min="4623" max="4623" width="6.85546875" style="891" customWidth="1"/>
    <col min="4624" max="4624" width="8.28515625" style="891" customWidth="1"/>
    <col min="4625" max="4625" width="6.85546875" style="891" bestFit="1" customWidth="1"/>
    <col min="4626" max="4862" width="9.140625" style="891"/>
    <col min="4863" max="4863" width="56.42578125" style="891" bestFit="1" customWidth="1"/>
    <col min="4864" max="4867" width="8.42578125" style="891" bestFit="1" customWidth="1"/>
    <col min="4868" max="4868" width="7.140625" style="891" bestFit="1" customWidth="1"/>
    <col min="4869" max="4869" width="7" style="891" bestFit="1" customWidth="1"/>
    <col min="4870" max="4870" width="7.140625" style="891" bestFit="1" customWidth="1"/>
    <col min="4871" max="4871" width="6.85546875" style="891" bestFit="1" customWidth="1"/>
    <col min="4872" max="4872" width="10.42578125" style="891" bestFit="1" customWidth="1"/>
    <col min="4873" max="4873" width="54.85546875" style="891" customWidth="1"/>
    <col min="4874" max="4876" width="9.42578125" style="891" bestFit="1" customWidth="1"/>
    <col min="4877" max="4877" width="10.28515625" style="891" customWidth="1"/>
    <col min="4878" max="4878" width="8.42578125" style="891" customWidth="1"/>
    <col min="4879" max="4879" width="6.85546875" style="891" customWidth="1"/>
    <col min="4880" max="4880" width="8.28515625" style="891" customWidth="1"/>
    <col min="4881" max="4881" width="6.85546875" style="891" bestFit="1" customWidth="1"/>
    <col min="4882" max="5118" width="9.140625" style="891"/>
    <col min="5119" max="5119" width="56.42578125" style="891" bestFit="1" customWidth="1"/>
    <col min="5120" max="5123" width="8.42578125" style="891" bestFit="1" customWidth="1"/>
    <col min="5124" max="5124" width="7.140625" style="891" bestFit="1" customWidth="1"/>
    <col min="5125" max="5125" width="7" style="891" bestFit="1" customWidth="1"/>
    <col min="5126" max="5126" width="7.140625" style="891" bestFit="1" customWidth="1"/>
    <col min="5127" max="5127" width="6.85546875" style="891" bestFit="1" customWidth="1"/>
    <col min="5128" max="5128" width="10.42578125" style="891" bestFit="1" customWidth="1"/>
    <col min="5129" max="5129" width="54.85546875" style="891" customWidth="1"/>
    <col min="5130" max="5132" width="9.42578125" style="891" bestFit="1" customWidth="1"/>
    <col min="5133" max="5133" width="10.28515625" style="891" customWidth="1"/>
    <col min="5134" max="5134" width="8.42578125" style="891" customWidth="1"/>
    <col min="5135" max="5135" width="6.85546875" style="891" customWidth="1"/>
    <col min="5136" max="5136" width="8.28515625" style="891" customWidth="1"/>
    <col min="5137" max="5137" width="6.85546875" style="891" bestFit="1" customWidth="1"/>
    <col min="5138" max="5374" width="9.140625" style="891"/>
    <col min="5375" max="5375" width="56.42578125" style="891" bestFit="1" customWidth="1"/>
    <col min="5376" max="5379" width="8.42578125" style="891" bestFit="1" customWidth="1"/>
    <col min="5380" max="5380" width="7.140625" style="891" bestFit="1" customWidth="1"/>
    <col min="5381" max="5381" width="7" style="891" bestFit="1" customWidth="1"/>
    <col min="5382" max="5382" width="7.140625" style="891" bestFit="1" customWidth="1"/>
    <col min="5383" max="5383" width="6.85546875" style="891" bestFit="1" customWidth="1"/>
    <col min="5384" max="5384" width="10.42578125" style="891" bestFit="1" customWidth="1"/>
    <col min="5385" max="5385" width="54.85546875" style="891" customWidth="1"/>
    <col min="5386" max="5388" width="9.42578125" style="891" bestFit="1" customWidth="1"/>
    <col min="5389" max="5389" width="10.28515625" style="891" customWidth="1"/>
    <col min="5390" max="5390" width="8.42578125" style="891" customWidth="1"/>
    <col min="5391" max="5391" width="6.85546875" style="891" customWidth="1"/>
    <col min="5392" max="5392" width="8.28515625" style="891" customWidth="1"/>
    <col min="5393" max="5393" width="6.85546875" style="891" bestFit="1" customWidth="1"/>
    <col min="5394" max="5630" width="9.140625" style="891"/>
    <col min="5631" max="5631" width="56.42578125" style="891" bestFit="1" customWidth="1"/>
    <col min="5632" max="5635" width="8.42578125" style="891" bestFit="1" customWidth="1"/>
    <col min="5636" max="5636" width="7.140625" style="891" bestFit="1" customWidth="1"/>
    <col min="5637" max="5637" width="7" style="891" bestFit="1" customWidth="1"/>
    <col min="5638" max="5638" width="7.140625" style="891" bestFit="1" customWidth="1"/>
    <col min="5639" max="5639" width="6.85546875" style="891" bestFit="1" customWidth="1"/>
    <col min="5640" max="5640" width="10.42578125" style="891" bestFit="1" customWidth="1"/>
    <col min="5641" max="5641" width="54.85546875" style="891" customWidth="1"/>
    <col min="5642" max="5644" width="9.42578125" style="891" bestFit="1" customWidth="1"/>
    <col min="5645" max="5645" width="10.28515625" style="891" customWidth="1"/>
    <col min="5646" max="5646" width="8.42578125" style="891" customWidth="1"/>
    <col min="5647" max="5647" width="6.85546875" style="891" customWidth="1"/>
    <col min="5648" max="5648" width="8.28515625" style="891" customWidth="1"/>
    <col min="5649" max="5649" width="6.85546875" style="891" bestFit="1" customWidth="1"/>
    <col min="5650" max="5886" width="9.140625" style="891"/>
    <col min="5887" max="5887" width="56.42578125" style="891" bestFit="1" customWidth="1"/>
    <col min="5888" max="5891" width="8.42578125" style="891" bestFit="1" customWidth="1"/>
    <col min="5892" max="5892" width="7.140625" style="891" bestFit="1" customWidth="1"/>
    <col min="5893" max="5893" width="7" style="891" bestFit="1" customWidth="1"/>
    <col min="5894" max="5894" width="7.140625" style="891" bestFit="1" customWidth="1"/>
    <col min="5895" max="5895" width="6.85546875" style="891" bestFit="1" customWidth="1"/>
    <col min="5896" max="5896" width="10.42578125" style="891" bestFit="1" customWidth="1"/>
    <col min="5897" max="5897" width="54.85546875" style="891" customWidth="1"/>
    <col min="5898" max="5900" width="9.42578125" style="891" bestFit="1" customWidth="1"/>
    <col min="5901" max="5901" width="10.28515625" style="891" customWidth="1"/>
    <col min="5902" max="5902" width="8.42578125" style="891" customWidth="1"/>
    <col min="5903" max="5903" width="6.85546875" style="891" customWidth="1"/>
    <col min="5904" max="5904" width="8.28515625" style="891" customWidth="1"/>
    <col min="5905" max="5905" width="6.85546875" style="891" bestFit="1" customWidth="1"/>
    <col min="5906" max="6142" width="9.140625" style="891"/>
    <col min="6143" max="6143" width="56.42578125" style="891" bestFit="1" customWidth="1"/>
    <col min="6144" max="6147" width="8.42578125" style="891" bestFit="1" customWidth="1"/>
    <col min="6148" max="6148" width="7.140625" style="891" bestFit="1" customWidth="1"/>
    <col min="6149" max="6149" width="7" style="891" bestFit="1" customWidth="1"/>
    <col min="6150" max="6150" width="7.140625" style="891" bestFit="1" customWidth="1"/>
    <col min="6151" max="6151" width="6.85546875" style="891" bestFit="1" customWidth="1"/>
    <col min="6152" max="6152" width="10.42578125" style="891" bestFit="1" customWidth="1"/>
    <col min="6153" max="6153" width="54.85546875" style="891" customWidth="1"/>
    <col min="6154" max="6156" width="9.42578125" style="891" bestFit="1" customWidth="1"/>
    <col min="6157" max="6157" width="10.28515625" style="891" customWidth="1"/>
    <col min="6158" max="6158" width="8.42578125" style="891" customWidth="1"/>
    <col min="6159" max="6159" width="6.85546875" style="891" customWidth="1"/>
    <col min="6160" max="6160" width="8.28515625" style="891" customWidth="1"/>
    <col min="6161" max="6161" width="6.85546875" style="891" bestFit="1" customWidth="1"/>
    <col min="6162" max="6398" width="9.140625" style="891"/>
    <col min="6399" max="6399" width="56.42578125" style="891" bestFit="1" customWidth="1"/>
    <col min="6400" max="6403" width="8.42578125" style="891" bestFit="1" customWidth="1"/>
    <col min="6404" max="6404" width="7.140625" style="891" bestFit="1" customWidth="1"/>
    <col min="6405" max="6405" width="7" style="891" bestFit="1" customWidth="1"/>
    <col min="6406" max="6406" width="7.140625" style="891" bestFit="1" customWidth="1"/>
    <col min="6407" max="6407" width="6.85546875" style="891" bestFit="1" customWidth="1"/>
    <col min="6408" max="6408" width="10.42578125" style="891" bestFit="1" customWidth="1"/>
    <col min="6409" max="6409" width="54.85546875" style="891" customWidth="1"/>
    <col min="6410" max="6412" width="9.42578125" style="891" bestFit="1" customWidth="1"/>
    <col min="6413" max="6413" width="10.28515625" style="891" customWidth="1"/>
    <col min="6414" max="6414" width="8.42578125" style="891" customWidth="1"/>
    <col min="6415" max="6415" width="6.85546875" style="891" customWidth="1"/>
    <col min="6416" max="6416" width="8.28515625" style="891" customWidth="1"/>
    <col min="6417" max="6417" width="6.85546875" style="891" bestFit="1" customWidth="1"/>
    <col min="6418" max="6654" width="9.140625" style="891"/>
    <col min="6655" max="6655" width="56.42578125" style="891" bestFit="1" customWidth="1"/>
    <col min="6656" max="6659" width="8.42578125" style="891" bestFit="1" customWidth="1"/>
    <col min="6660" max="6660" width="7.140625" style="891" bestFit="1" customWidth="1"/>
    <col min="6661" max="6661" width="7" style="891" bestFit="1" customWidth="1"/>
    <col min="6662" max="6662" width="7.140625" style="891" bestFit="1" customWidth="1"/>
    <col min="6663" max="6663" width="6.85546875" style="891" bestFit="1" customWidth="1"/>
    <col min="6664" max="6664" width="10.42578125" style="891" bestFit="1" customWidth="1"/>
    <col min="6665" max="6665" width="54.85546875" style="891" customWidth="1"/>
    <col min="6666" max="6668" width="9.42578125" style="891" bestFit="1" customWidth="1"/>
    <col min="6669" max="6669" width="10.28515625" style="891" customWidth="1"/>
    <col min="6670" max="6670" width="8.42578125" style="891" customWidth="1"/>
    <col min="6671" max="6671" width="6.85546875" style="891" customWidth="1"/>
    <col min="6672" max="6672" width="8.28515625" style="891" customWidth="1"/>
    <col min="6673" max="6673" width="6.85546875" style="891" bestFit="1" customWidth="1"/>
    <col min="6674" max="6910" width="9.140625" style="891"/>
    <col min="6911" max="6911" width="56.42578125" style="891" bestFit="1" customWidth="1"/>
    <col min="6912" max="6915" width="8.42578125" style="891" bestFit="1" customWidth="1"/>
    <col min="6916" max="6916" width="7.140625" style="891" bestFit="1" customWidth="1"/>
    <col min="6917" max="6917" width="7" style="891" bestFit="1" customWidth="1"/>
    <col min="6918" max="6918" width="7.140625" style="891" bestFit="1" customWidth="1"/>
    <col min="6919" max="6919" width="6.85546875" style="891" bestFit="1" customWidth="1"/>
    <col min="6920" max="6920" width="10.42578125" style="891" bestFit="1" customWidth="1"/>
    <col min="6921" max="6921" width="54.85546875" style="891" customWidth="1"/>
    <col min="6922" max="6924" width="9.42578125" style="891" bestFit="1" customWidth="1"/>
    <col min="6925" max="6925" width="10.28515625" style="891" customWidth="1"/>
    <col min="6926" max="6926" width="8.42578125" style="891" customWidth="1"/>
    <col min="6927" max="6927" width="6.85546875" style="891" customWidth="1"/>
    <col min="6928" max="6928" width="8.28515625" style="891" customWidth="1"/>
    <col min="6929" max="6929" width="6.85546875" style="891" bestFit="1" customWidth="1"/>
    <col min="6930" max="7166" width="9.140625" style="891"/>
    <col min="7167" max="7167" width="56.42578125" style="891" bestFit="1" customWidth="1"/>
    <col min="7168" max="7171" width="8.42578125" style="891" bestFit="1" customWidth="1"/>
    <col min="7172" max="7172" width="7.140625" style="891" bestFit="1" customWidth="1"/>
    <col min="7173" max="7173" width="7" style="891" bestFit="1" customWidth="1"/>
    <col min="7174" max="7174" width="7.140625" style="891" bestFit="1" customWidth="1"/>
    <col min="7175" max="7175" width="6.85546875" style="891" bestFit="1" customWidth="1"/>
    <col min="7176" max="7176" width="10.42578125" style="891" bestFit="1" customWidth="1"/>
    <col min="7177" max="7177" width="54.85546875" style="891" customWidth="1"/>
    <col min="7178" max="7180" width="9.42578125" style="891" bestFit="1" customWidth="1"/>
    <col min="7181" max="7181" width="10.28515625" style="891" customWidth="1"/>
    <col min="7182" max="7182" width="8.42578125" style="891" customWidth="1"/>
    <col min="7183" max="7183" width="6.85546875" style="891" customWidth="1"/>
    <col min="7184" max="7184" width="8.28515625" style="891" customWidth="1"/>
    <col min="7185" max="7185" width="6.85546875" style="891" bestFit="1" customWidth="1"/>
    <col min="7186" max="7422" width="9.140625" style="891"/>
    <col min="7423" max="7423" width="56.42578125" style="891" bestFit="1" customWidth="1"/>
    <col min="7424" max="7427" width="8.42578125" style="891" bestFit="1" customWidth="1"/>
    <col min="7428" max="7428" width="7.140625" style="891" bestFit="1" customWidth="1"/>
    <col min="7429" max="7429" width="7" style="891" bestFit="1" customWidth="1"/>
    <col min="7430" max="7430" width="7.140625" style="891" bestFit="1" customWidth="1"/>
    <col min="7431" max="7431" width="6.85546875" style="891" bestFit="1" customWidth="1"/>
    <col min="7432" max="7432" width="10.42578125" style="891" bestFit="1" customWidth="1"/>
    <col min="7433" max="7433" width="54.85546875" style="891" customWidth="1"/>
    <col min="7434" max="7436" width="9.42578125" style="891" bestFit="1" customWidth="1"/>
    <col min="7437" max="7437" width="10.28515625" style="891" customWidth="1"/>
    <col min="7438" max="7438" width="8.42578125" style="891" customWidth="1"/>
    <col min="7439" max="7439" width="6.85546875" style="891" customWidth="1"/>
    <col min="7440" max="7440" width="8.28515625" style="891" customWidth="1"/>
    <col min="7441" max="7441" width="6.85546875" style="891" bestFit="1" customWidth="1"/>
    <col min="7442" max="7678" width="9.140625" style="891"/>
    <col min="7679" max="7679" width="56.42578125" style="891" bestFit="1" customWidth="1"/>
    <col min="7680" max="7683" width="8.42578125" style="891" bestFit="1" customWidth="1"/>
    <col min="7684" max="7684" width="7.140625" style="891" bestFit="1" customWidth="1"/>
    <col min="7685" max="7685" width="7" style="891" bestFit="1" customWidth="1"/>
    <col min="7686" max="7686" width="7.140625" style="891" bestFit="1" customWidth="1"/>
    <col min="7687" max="7687" width="6.85546875" style="891" bestFit="1" customWidth="1"/>
    <col min="7688" max="7688" width="10.42578125" style="891" bestFit="1" customWidth="1"/>
    <col min="7689" max="7689" width="54.85546875" style="891" customWidth="1"/>
    <col min="7690" max="7692" width="9.42578125" style="891" bestFit="1" customWidth="1"/>
    <col min="7693" max="7693" width="10.28515625" style="891" customWidth="1"/>
    <col min="7694" max="7694" width="8.42578125" style="891" customWidth="1"/>
    <col min="7695" max="7695" width="6.85546875" style="891" customWidth="1"/>
    <col min="7696" max="7696" width="8.28515625" style="891" customWidth="1"/>
    <col min="7697" max="7697" width="6.85546875" style="891" bestFit="1" customWidth="1"/>
    <col min="7698" max="7934" width="9.140625" style="891"/>
    <col min="7935" max="7935" width="56.42578125" style="891" bestFit="1" customWidth="1"/>
    <col min="7936" max="7939" width="8.42578125" style="891" bestFit="1" customWidth="1"/>
    <col min="7940" max="7940" width="7.140625" style="891" bestFit="1" customWidth="1"/>
    <col min="7941" max="7941" width="7" style="891" bestFit="1" customWidth="1"/>
    <col min="7942" max="7942" width="7.140625" style="891" bestFit="1" customWidth="1"/>
    <col min="7943" max="7943" width="6.85546875" style="891" bestFit="1" customWidth="1"/>
    <col min="7944" max="7944" width="10.42578125" style="891" bestFit="1" customWidth="1"/>
    <col min="7945" max="7945" width="54.85546875" style="891" customWidth="1"/>
    <col min="7946" max="7948" width="9.42578125" style="891" bestFit="1" customWidth="1"/>
    <col min="7949" max="7949" width="10.28515625" style="891" customWidth="1"/>
    <col min="7950" max="7950" width="8.42578125" style="891" customWidth="1"/>
    <col min="7951" max="7951" width="6.85546875" style="891" customWidth="1"/>
    <col min="7952" max="7952" width="8.28515625" style="891" customWidth="1"/>
    <col min="7953" max="7953" width="6.85546875" style="891" bestFit="1" customWidth="1"/>
    <col min="7954" max="8190" width="9.140625" style="891"/>
    <col min="8191" max="8191" width="56.42578125" style="891" bestFit="1" customWidth="1"/>
    <col min="8192" max="8195" width="8.42578125" style="891" bestFit="1" customWidth="1"/>
    <col min="8196" max="8196" width="7.140625" style="891" bestFit="1" customWidth="1"/>
    <col min="8197" max="8197" width="7" style="891" bestFit="1" customWidth="1"/>
    <col min="8198" max="8198" width="7.140625" style="891" bestFit="1" customWidth="1"/>
    <col min="8199" max="8199" width="6.85546875" style="891" bestFit="1" customWidth="1"/>
    <col min="8200" max="8200" width="10.42578125" style="891" bestFit="1" customWidth="1"/>
    <col min="8201" max="8201" width="54.85546875" style="891" customWidth="1"/>
    <col min="8202" max="8204" width="9.42578125" style="891" bestFit="1" customWidth="1"/>
    <col min="8205" max="8205" width="10.28515625" style="891" customWidth="1"/>
    <col min="8206" max="8206" width="8.42578125" style="891" customWidth="1"/>
    <col min="8207" max="8207" width="6.85546875" style="891" customWidth="1"/>
    <col min="8208" max="8208" width="8.28515625" style="891" customWidth="1"/>
    <col min="8209" max="8209" width="6.85546875" style="891" bestFit="1" customWidth="1"/>
    <col min="8210" max="8446" width="9.140625" style="891"/>
    <col min="8447" max="8447" width="56.42578125" style="891" bestFit="1" customWidth="1"/>
    <col min="8448" max="8451" width="8.42578125" style="891" bestFit="1" customWidth="1"/>
    <col min="8452" max="8452" width="7.140625" style="891" bestFit="1" customWidth="1"/>
    <col min="8453" max="8453" width="7" style="891" bestFit="1" customWidth="1"/>
    <col min="8454" max="8454" width="7.140625" style="891" bestFit="1" customWidth="1"/>
    <col min="8455" max="8455" width="6.85546875" style="891" bestFit="1" customWidth="1"/>
    <col min="8456" max="8456" width="10.42578125" style="891" bestFit="1" customWidth="1"/>
    <col min="8457" max="8457" width="54.85546875" style="891" customWidth="1"/>
    <col min="8458" max="8460" width="9.42578125" style="891" bestFit="1" customWidth="1"/>
    <col min="8461" max="8461" width="10.28515625" style="891" customWidth="1"/>
    <col min="8462" max="8462" width="8.42578125" style="891" customWidth="1"/>
    <col min="8463" max="8463" width="6.85546875" style="891" customWidth="1"/>
    <col min="8464" max="8464" width="8.28515625" style="891" customWidth="1"/>
    <col min="8465" max="8465" width="6.85546875" style="891" bestFit="1" customWidth="1"/>
    <col min="8466" max="8702" width="9.140625" style="891"/>
    <col min="8703" max="8703" width="56.42578125" style="891" bestFit="1" customWidth="1"/>
    <col min="8704" max="8707" width="8.42578125" style="891" bestFit="1" customWidth="1"/>
    <col min="8708" max="8708" width="7.140625" style="891" bestFit="1" customWidth="1"/>
    <col min="8709" max="8709" width="7" style="891" bestFit="1" customWidth="1"/>
    <col min="8710" max="8710" width="7.140625" style="891" bestFit="1" customWidth="1"/>
    <col min="8711" max="8711" width="6.85546875" style="891" bestFit="1" customWidth="1"/>
    <col min="8712" max="8712" width="10.42578125" style="891" bestFit="1" customWidth="1"/>
    <col min="8713" max="8713" width="54.85546875" style="891" customWidth="1"/>
    <col min="8714" max="8716" width="9.42578125" style="891" bestFit="1" customWidth="1"/>
    <col min="8717" max="8717" width="10.28515625" style="891" customWidth="1"/>
    <col min="8718" max="8718" width="8.42578125" style="891" customWidth="1"/>
    <col min="8719" max="8719" width="6.85546875" style="891" customWidth="1"/>
    <col min="8720" max="8720" width="8.28515625" style="891" customWidth="1"/>
    <col min="8721" max="8721" width="6.85546875" style="891" bestFit="1" customWidth="1"/>
    <col min="8722" max="8958" width="9.140625" style="891"/>
    <col min="8959" max="8959" width="56.42578125" style="891" bestFit="1" customWidth="1"/>
    <col min="8960" max="8963" width="8.42578125" style="891" bestFit="1" customWidth="1"/>
    <col min="8964" max="8964" width="7.140625" style="891" bestFit="1" customWidth="1"/>
    <col min="8965" max="8965" width="7" style="891" bestFit="1" customWidth="1"/>
    <col min="8966" max="8966" width="7.140625" style="891" bestFit="1" customWidth="1"/>
    <col min="8967" max="8967" width="6.85546875" style="891" bestFit="1" customWidth="1"/>
    <col min="8968" max="8968" width="10.42578125" style="891" bestFit="1" customWidth="1"/>
    <col min="8969" max="8969" width="54.85546875" style="891" customWidth="1"/>
    <col min="8970" max="8972" width="9.42578125" style="891" bestFit="1" customWidth="1"/>
    <col min="8973" max="8973" width="10.28515625" style="891" customWidth="1"/>
    <col min="8974" max="8974" width="8.42578125" style="891" customWidth="1"/>
    <col min="8975" max="8975" width="6.85546875" style="891" customWidth="1"/>
    <col min="8976" max="8976" width="8.28515625" style="891" customWidth="1"/>
    <col min="8977" max="8977" width="6.85546875" style="891" bestFit="1" customWidth="1"/>
    <col min="8978" max="9214" width="9.140625" style="891"/>
    <col min="9215" max="9215" width="56.42578125" style="891" bestFit="1" customWidth="1"/>
    <col min="9216" max="9219" width="8.42578125" style="891" bestFit="1" customWidth="1"/>
    <col min="9220" max="9220" width="7.140625" style="891" bestFit="1" customWidth="1"/>
    <col min="9221" max="9221" width="7" style="891" bestFit="1" customWidth="1"/>
    <col min="9222" max="9222" width="7.140625" style="891" bestFit="1" customWidth="1"/>
    <col min="9223" max="9223" width="6.85546875" style="891" bestFit="1" customWidth="1"/>
    <col min="9224" max="9224" width="10.42578125" style="891" bestFit="1" customWidth="1"/>
    <col min="9225" max="9225" width="54.85546875" style="891" customWidth="1"/>
    <col min="9226" max="9228" width="9.42578125" style="891" bestFit="1" customWidth="1"/>
    <col min="9229" max="9229" width="10.28515625" style="891" customWidth="1"/>
    <col min="9230" max="9230" width="8.42578125" style="891" customWidth="1"/>
    <col min="9231" max="9231" width="6.85546875" style="891" customWidth="1"/>
    <col min="9232" max="9232" width="8.28515625" style="891" customWidth="1"/>
    <col min="9233" max="9233" width="6.85546875" style="891" bestFit="1" customWidth="1"/>
    <col min="9234" max="9470" width="9.140625" style="891"/>
    <col min="9471" max="9471" width="56.42578125" style="891" bestFit="1" customWidth="1"/>
    <col min="9472" max="9475" width="8.42578125" style="891" bestFit="1" customWidth="1"/>
    <col min="9476" max="9476" width="7.140625" style="891" bestFit="1" customWidth="1"/>
    <col min="9477" max="9477" width="7" style="891" bestFit="1" customWidth="1"/>
    <col min="9478" max="9478" width="7.140625" style="891" bestFit="1" customWidth="1"/>
    <col min="9479" max="9479" width="6.85546875" style="891" bestFit="1" customWidth="1"/>
    <col min="9480" max="9480" width="10.42578125" style="891" bestFit="1" customWidth="1"/>
    <col min="9481" max="9481" width="54.85546875" style="891" customWidth="1"/>
    <col min="9482" max="9484" width="9.42578125" style="891" bestFit="1" customWidth="1"/>
    <col min="9485" max="9485" width="10.28515625" style="891" customWidth="1"/>
    <col min="9486" max="9486" width="8.42578125" style="891" customWidth="1"/>
    <col min="9487" max="9487" width="6.85546875" style="891" customWidth="1"/>
    <col min="9488" max="9488" width="8.28515625" style="891" customWidth="1"/>
    <col min="9489" max="9489" width="6.85546875" style="891" bestFit="1" customWidth="1"/>
    <col min="9490" max="9726" width="9.140625" style="891"/>
    <col min="9727" max="9727" width="56.42578125" style="891" bestFit="1" customWidth="1"/>
    <col min="9728" max="9731" width="8.42578125" style="891" bestFit="1" customWidth="1"/>
    <col min="9732" max="9732" width="7.140625" style="891" bestFit="1" customWidth="1"/>
    <col min="9733" max="9733" width="7" style="891" bestFit="1" customWidth="1"/>
    <col min="9734" max="9734" width="7.140625" style="891" bestFit="1" customWidth="1"/>
    <col min="9735" max="9735" width="6.85546875" style="891" bestFit="1" customWidth="1"/>
    <col min="9736" max="9736" width="10.42578125" style="891" bestFit="1" customWidth="1"/>
    <col min="9737" max="9737" width="54.85546875" style="891" customWidth="1"/>
    <col min="9738" max="9740" width="9.42578125" style="891" bestFit="1" customWidth="1"/>
    <col min="9741" max="9741" width="10.28515625" style="891" customWidth="1"/>
    <col min="9742" max="9742" width="8.42578125" style="891" customWidth="1"/>
    <col min="9743" max="9743" width="6.85546875" style="891" customWidth="1"/>
    <col min="9744" max="9744" width="8.28515625" style="891" customWidth="1"/>
    <col min="9745" max="9745" width="6.85546875" style="891" bestFit="1" customWidth="1"/>
    <col min="9746" max="9982" width="9.140625" style="891"/>
    <col min="9983" max="9983" width="56.42578125" style="891" bestFit="1" customWidth="1"/>
    <col min="9984" max="9987" width="8.42578125" style="891" bestFit="1" customWidth="1"/>
    <col min="9988" max="9988" width="7.140625" style="891" bestFit="1" customWidth="1"/>
    <col min="9989" max="9989" width="7" style="891" bestFit="1" customWidth="1"/>
    <col min="9990" max="9990" width="7.140625" style="891" bestFit="1" customWidth="1"/>
    <col min="9991" max="9991" width="6.85546875" style="891" bestFit="1" customWidth="1"/>
    <col min="9992" max="9992" width="10.42578125" style="891" bestFit="1" customWidth="1"/>
    <col min="9993" max="9993" width="54.85546875" style="891" customWidth="1"/>
    <col min="9994" max="9996" width="9.42578125" style="891" bestFit="1" customWidth="1"/>
    <col min="9997" max="9997" width="10.28515625" style="891" customWidth="1"/>
    <col min="9998" max="9998" width="8.42578125" style="891" customWidth="1"/>
    <col min="9999" max="9999" width="6.85546875" style="891" customWidth="1"/>
    <col min="10000" max="10000" width="8.28515625" style="891" customWidth="1"/>
    <col min="10001" max="10001" width="6.85546875" style="891" bestFit="1" customWidth="1"/>
    <col min="10002" max="10238" width="9.140625" style="891"/>
    <col min="10239" max="10239" width="56.42578125" style="891" bestFit="1" customWidth="1"/>
    <col min="10240" max="10243" width="8.42578125" style="891" bestFit="1" customWidth="1"/>
    <col min="10244" max="10244" width="7.140625" style="891" bestFit="1" customWidth="1"/>
    <col min="10245" max="10245" width="7" style="891" bestFit="1" customWidth="1"/>
    <col min="10246" max="10246" width="7.140625" style="891" bestFit="1" customWidth="1"/>
    <col min="10247" max="10247" width="6.85546875" style="891" bestFit="1" customWidth="1"/>
    <col min="10248" max="10248" width="10.42578125" style="891" bestFit="1" customWidth="1"/>
    <col min="10249" max="10249" width="54.85546875" style="891" customWidth="1"/>
    <col min="10250" max="10252" width="9.42578125" style="891" bestFit="1" customWidth="1"/>
    <col min="10253" max="10253" width="10.28515625" style="891" customWidth="1"/>
    <col min="10254" max="10254" width="8.42578125" style="891" customWidth="1"/>
    <col min="10255" max="10255" width="6.85546875" style="891" customWidth="1"/>
    <col min="10256" max="10256" width="8.28515625" style="891" customWidth="1"/>
    <col min="10257" max="10257" width="6.85546875" style="891" bestFit="1" customWidth="1"/>
    <col min="10258" max="10494" width="9.140625" style="891"/>
    <col min="10495" max="10495" width="56.42578125" style="891" bestFit="1" customWidth="1"/>
    <col min="10496" max="10499" width="8.42578125" style="891" bestFit="1" customWidth="1"/>
    <col min="10500" max="10500" width="7.140625" style="891" bestFit="1" customWidth="1"/>
    <col min="10501" max="10501" width="7" style="891" bestFit="1" customWidth="1"/>
    <col min="10502" max="10502" width="7.140625" style="891" bestFit="1" customWidth="1"/>
    <col min="10503" max="10503" width="6.85546875" style="891" bestFit="1" customWidth="1"/>
    <col min="10504" max="10504" width="10.42578125" style="891" bestFit="1" customWidth="1"/>
    <col min="10505" max="10505" width="54.85546875" style="891" customWidth="1"/>
    <col min="10506" max="10508" width="9.42578125" style="891" bestFit="1" customWidth="1"/>
    <col min="10509" max="10509" width="10.28515625" style="891" customWidth="1"/>
    <col min="10510" max="10510" width="8.42578125" style="891" customWidth="1"/>
    <col min="10511" max="10511" width="6.85546875" style="891" customWidth="1"/>
    <col min="10512" max="10512" width="8.28515625" style="891" customWidth="1"/>
    <col min="10513" max="10513" width="6.85546875" style="891" bestFit="1" customWidth="1"/>
    <col min="10514" max="10750" width="9.140625" style="891"/>
    <col min="10751" max="10751" width="56.42578125" style="891" bestFit="1" customWidth="1"/>
    <col min="10752" max="10755" width="8.42578125" style="891" bestFit="1" customWidth="1"/>
    <col min="10756" max="10756" width="7.140625" style="891" bestFit="1" customWidth="1"/>
    <col min="10757" max="10757" width="7" style="891" bestFit="1" customWidth="1"/>
    <col min="10758" max="10758" width="7.140625" style="891" bestFit="1" customWidth="1"/>
    <col min="10759" max="10759" width="6.85546875" style="891" bestFit="1" customWidth="1"/>
    <col min="10760" max="10760" width="10.42578125" style="891" bestFit="1" customWidth="1"/>
    <col min="10761" max="10761" width="54.85546875" style="891" customWidth="1"/>
    <col min="10762" max="10764" width="9.42578125" style="891" bestFit="1" customWidth="1"/>
    <col min="10765" max="10765" width="10.28515625" style="891" customWidth="1"/>
    <col min="10766" max="10766" width="8.42578125" style="891" customWidth="1"/>
    <col min="10767" max="10767" width="6.85546875" style="891" customWidth="1"/>
    <col min="10768" max="10768" width="8.28515625" style="891" customWidth="1"/>
    <col min="10769" max="10769" width="6.85546875" style="891" bestFit="1" customWidth="1"/>
    <col min="10770" max="11006" width="9.140625" style="891"/>
    <col min="11007" max="11007" width="56.42578125" style="891" bestFit="1" customWidth="1"/>
    <col min="11008" max="11011" width="8.42578125" style="891" bestFit="1" customWidth="1"/>
    <col min="11012" max="11012" width="7.140625" style="891" bestFit="1" customWidth="1"/>
    <col min="11013" max="11013" width="7" style="891" bestFit="1" customWidth="1"/>
    <col min="11014" max="11014" width="7.140625" style="891" bestFit="1" customWidth="1"/>
    <col min="11015" max="11015" width="6.85546875" style="891" bestFit="1" customWidth="1"/>
    <col min="11016" max="11016" width="10.42578125" style="891" bestFit="1" customWidth="1"/>
    <col min="11017" max="11017" width="54.85546875" style="891" customWidth="1"/>
    <col min="11018" max="11020" width="9.42578125" style="891" bestFit="1" customWidth="1"/>
    <col min="11021" max="11021" width="10.28515625" style="891" customWidth="1"/>
    <col min="11022" max="11022" width="8.42578125" style="891" customWidth="1"/>
    <col min="11023" max="11023" width="6.85546875" style="891" customWidth="1"/>
    <col min="11024" max="11024" width="8.28515625" style="891" customWidth="1"/>
    <col min="11025" max="11025" width="6.85546875" style="891" bestFit="1" customWidth="1"/>
    <col min="11026" max="11262" width="9.140625" style="891"/>
    <col min="11263" max="11263" width="56.42578125" style="891" bestFit="1" customWidth="1"/>
    <col min="11264" max="11267" width="8.42578125" style="891" bestFit="1" customWidth="1"/>
    <col min="11268" max="11268" width="7.140625" style="891" bestFit="1" customWidth="1"/>
    <col min="11269" max="11269" width="7" style="891" bestFit="1" customWidth="1"/>
    <col min="11270" max="11270" width="7.140625" style="891" bestFit="1" customWidth="1"/>
    <col min="11271" max="11271" width="6.85546875" style="891" bestFit="1" customWidth="1"/>
    <col min="11272" max="11272" width="10.42578125" style="891" bestFit="1" customWidth="1"/>
    <col min="11273" max="11273" width="54.85546875" style="891" customWidth="1"/>
    <col min="11274" max="11276" width="9.42578125" style="891" bestFit="1" customWidth="1"/>
    <col min="11277" max="11277" width="10.28515625" style="891" customWidth="1"/>
    <col min="11278" max="11278" width="8.42578125" style="891" customWidth="1"/>
    <col min="11279" max="11279" width="6.85546875" style="891" customWidth="1"/>
    <col min="11280" max="11280" width="8.28515625" style="891" customWidth="1"/>
    <col min="11281" max="11281" width="6.85546875" style="891" bestFit="1" customWidth="1"/>
    <col min="11282" max="11518" width="9.140625" style="891"/>
    <col min="11519" max="11519" width="56.42578125" style="891" bestFit="1" customWidth="1"/>
    <col min="11520" max="11523" width="8.42578125" style="891" bestFit="1" customWidth="1"/>
    <col min="11524" max="11524" width="7.140625" style="891" bestFit="1" customWidth="1"/>
    <col min="11525" max="11525" width="7" style="891" bestFit="1" customWidth="1"/>
    <col min="11526" max="11526" width="7.140625" style="891" bestFit="1" customWidth="1"/>
    <col min="11527" max="11527" width="6.85546875" style="891" bestFit="1" customWidth="1"/>
    <col min="11528" max="11528" width="10.42578125" style="891" bestFit="1" customWidth="1"/>
    <col min="11529" max="11529" width="54.85546875" style="891" customWidth="1"/>
    <col min="11530" max="11532" width="9.42578125" style="891" bestFit="1" customWidth="1"/>
    <col min="11533" max="11533" width="10.28515625" style="891" customWidth="1"/>
    <col min="11534" max="11534" width="8.42578125" style="891" customWidth="1"/>
    <col min="11535" max="11535" width="6.85546875" style="891" customWidth="1"/>
    <col min="11536" max="11536" width="8.28515625" style="891" customWidth="1"/>
    <col min="11537" max="11537" width="6.85546875" style="891" bestFit="1" customWidth="1"/>
    <col min="11538" max="11774" width="9.140625" style="891"/>
    <col min="11775" max="11775" width="56.42578125" style="891" bestFit="1" customWidth="1"/>
    <col min="11776" max="11779" width="8.42578125" style="891" bestFit="1" customWidth="1"/>
    <col min="11780" max="11780" width="7.140625" style="891" bestFit="1" customWidth="1"/>
    <col min="11781" max="11781" width="7" style="891" bestFit="1" customWidth="1"/>
    <col min="11782" max="11782" width="7.140625" style="891" bestFit="1" customWidth="1"/>
    <col min="11783" max="11783" width="6.85546875" style="891" bestFit="1" customWidth="1"/>
    <col min="11784" max="11784" width="10.42578125" style="891" bestFit="1" customWidth="1"/>
    <col min="11785" max="11785" width="54.85546875" style="891" customWidth="1"/>
    <col min="11786" max="11788" width="9.42578125" style="891" bestFit="1" customWidth="1"/>
    <col min="11789" max="11789" width="10.28515625" style="891" customWidth="1"/>
    <col min="11790" max="11790" width="8.42578125" style="891" customWidth="1"/>
    <col min="11791" max="11791" width="6.85546875" style="891" customWidth="1"/>
    <col min="11792" max="11792" width="8.28515625" style="891" customWidth="1"/>
    <col min="11793" max="11793" width="6.85546875" style="891" bestFit="1" customWidth="1"/>
    <col min="11794" max="12030" width="9.140625" style="891"/>
    <col min="12031" max="12031" width="56.42578125" style="891" bestFit="1" customWidth="1"/>
    <col min="12032" max="12035" width="8.42578125" style="891" bestFit="1" customWidth="1"/>
    <col min="12036" max="12036" width="7.140625" style="891" bestFit="1" customWidth="1"/>
    <col min="12037" max="12037" width="7" style="891" bestFit="1" customWidth="1"/>
    <col min="12038" max="12038" width="7.140625" style="891" bestFit="1" customWidth="1"/>
    <col min="12039" max="12039" width="6.85546875" style="891" bestFit="1" customWidth="1"/>
    <col min="12040" max="12040" width="10.42578125" style="891" bestFit="1" customWidth="1"/>
    <col min="12041" max="12041" width="54.85546875" style="891" customWidth="1"/>
    <col min="12042" max="12044" width="9.42578125" style="891" bestFit="1" customWidth="1"/>
    <col min="12045" max="12045" width="10.28515625" style="891" customWidth="1"/>
    <col min="12046" max="12046" width="8.42578125" style="891" customWidth="1"/>
    <col min="12047" max="12047" width="6.85546875" style="891" customWidth="1"/>
    <col min="12048" max="12048" width="8.28515625" style="891" customWidth="1"/>
    <col min="12049" max="12049" width="6.85546875" style="891" bestFit="1" customWidth="1"/>
    <col min="12050" max="12286" width="9.140625" style="891"/>
    <col min="12287" max="12287" width="56.42578125" style="891" bestFit="1" customWidth="1"/>
    <col min="12288" max="12291" width="8.42578125" style="891" bestFit="1" customWidth="1"/>
    <col min="12292" max="12292" width="7.140625" style="891" bestFit="1" customWidth="1"/>
    <col min="12293" max="12293" width="7" style="891" bestFit="1" customWidth="1"/>
    <col min="12294" max="12294" width="7.140625" style="891" bestFit="1" customWidth="1"/>
    <col min="12295" max="12295" width="6.85546875" style="891" bestFit="1" customWidth="1"/>
    <col min="12296" max="12296" width="10.42578125" style="891" bestFit="1" customWidth="1"/>
    <col min="12297" max="12297" width="54.85546875" style="891" customWidth="1"/>
    <col min="12298" max="12300" width="9.42578125" style="891" bestFit="1" customWidth="1"/>
    <col min="12301" max="12301" width="10.28515625" style="891" customWidth="1"/>
    <col min="12302" max="12302" width="8.42578125" style="891" customWidth="1"/>
    <col min="12303" max="12303" width="6.85546875" style="891" customWidth="1"/>
    <col min="12304" max="12304" width="8.28515625" style="891" customWidth="1"/>
    <col min="12305" max="12305" width="6.85546875" style="891" bestFit="1" customWidth="1"/>
    <col min="12306" max="12542" width="9.140625" style="891"/>
    <col min="12543" max="12543" width="56.42578125" style="891" bestFit="1" customWidth="1"/>
    <col min="12544" max="12547" width="8.42578125" style="891" bestFit="1" customWidth="1"/>
    <col min="12548" max="12548" width="7.140625" style="891" bestFit="1" customWidth="1"/>
    <col min="12549" max="12549" width="7" style="891" bestFit="1" customWidth="1"/>
    <col min="12550" max="12550" width="7.140625" style="891" bestFit="1" customWidth="1"/>
    <col min="12551" max="12551" width="6.85546875" style="891" bestFit="1" customWidth="1"/>
    <col min="12552" max="12552" width="10.42578125" style="891" bestFit="1" customWidth="1"/>
    <col min="12553" max="12553" width="54.85546875" style="891" customWidth="1"/>
    <col min="12554" max="12556" width="9.42578125" style="891" bestFit="1" customWidth="1"/>
    <col min="12557" max="12557" width="10.28515625" style="891" customWidth="1"/>
    <col min="12558" max="12558" width="8.42578125" style="891" customWidth="1"/>
    <col min="12559" max="12559" width="6.85546875" style="891" customWidth="1"/>
    <col min="12560" max="12560" width="8.28515625" style="891" customWidth="1"/>
    <col min="12561" max="12561" width="6.85546875" style="891" bestFit="1" customWidth="1"/>
    <col min="12562" max="12798" width="9.140625" style="891"/>
    <col min="12799" max="12799" width="56.42578125" style="891" bestFit="1" customWidth="1"/>
    <col min="12800" max="12803" width="8.42578125" style="891" bestFit="1" customWidth="1"/>
    <col min="12804" max="12804" width="7.140625" style="891" bestFit="1" customWidth="1"/>
    <col min="12805" max="12805" width="7" style="891" bestFit="1" customWidth="1"/>
    <col min="12806" max="12806" width="7.140625" style="891" bestFit="1" customWidth="1"/>
    <col min="12807" max="12807" width="6.85546875" style="891" bestFit="1" customWidth="1"/>
    <col min="12808" max="12808" width="10.42578125" style="891" bestFit="1" customWidth="1"/>
    <col min="12809" max="12809" width="54.85546875" style="891" customWidth="1"/>
    <col min="12810" max="12812" width="9.42578125" style="891" bestFit="1" customWidth="1"/>
    <col min="12813" max="12813" width="10.28515625" style="891" customWidth="1"/>
    <col min="12814" max="12814" width="8.42578125" style="891" customWidth="1"/>
    <col min="12815" max="12815" width="6.85546875" style="891" customWidth="1"/>
    <col min="12816" max="12816" width="8.28515625" style="891" customWidth="1"/>
    <col min="12817" max="12817" width="6.85546875" style="891" bestFit="1" customWidth="1"/>
    <col min="12818" max="13054" width="9.140625" style="891"/>
    <col min="13055" max="13055" width="56.42578125" style="891" bestFit="1" customWidth="1"/>
    <col min="13056" max="13059" width="8.42578125" style="891" bestFit="1" customWidth="1"/>
    <col min="13060" max="13060" width="7.140625" style="891" bestFit="1" customWidth="1"/>
    <col min="13061" max="13061" width="7" style="891" bestFit="1" customWidth="1"/>
    <col min="13062" max="13062" width="7.140625" style="891" bestFit="1" customWidth="1"/>
    <col min="13063" max="13063" width="6.85546875" style="891" bestFit="1" customWidth="1"/>
    <col min="13064" max="13064" width="10.42578125" style="891" bestFit="1" customWidth="1"/>
    <col min="13065" max="13065" width="54.85546875" style="891" customWidth="1"/>
    <col min="13066" max="13068" width="9.42578125" style="891" bestFit="1" customWidth="1"/>
    <col min="13069" max="13069" width="10.28515625" style="891" customWidth="1"/>
    <col min="13070" max="13070" width="8.42578125" style="891" customWidth="1"/>
    <col min="13071" max="13071" width="6.85546875" style="891" customWidth="1"/>
    <col min="13072" max="13072" width="8.28515625" style="891" customWidth="1"/>
    <col min="13073" max="13073" width="6.85546875" style="891" bestFit="1" customWidth="1"/>
    <col min="13074" max="13310" width="9.140625" style="891"/>
    <col min="13311" max="13311" width="56.42578125" style="891" bestFit="1" customWidth="1"/>
    <col min="13312" max="13315" width="8.42578125" style="891" bestFit="1" customWidth="1"/>
    <col min="13316" max="13316" width="7.140625" style="891" bestFit="1" customWidth="1"/>
    <col min="13317" max="13317" width="7" style="891" bestFit="1" customWidth="1"/>
    <col min="13318" max="13318" width="7.140625" style="891" bestFit="1" customWidth="1"/>
    <col min="13319" max="13319" width="6.85546875" style="891" bestFit="1" customWidth="1"/>
    <col min="13320" max="13320" width="10.42578125" style="891" bestFit="1" customWidth="1"/>
    <col min="13321" max="13321" width="54.85546875" style="891" customWidth="1"/>
    <col min="13322" max="13324" width="9.42578125" style="891" bestFit="1" customWidth="1"/>
    <col min="13325" max="13325" width="10.28515625" style="891" customWidth="1"/>
    <col min="13326" max="13326" width="8.42578125" style="891" customWidth="1"/>
    <col min="13327" max="13327" width="6.85546875" style="891" customWidth="1"/>
    <col min="13328" max="13328" width="8.28515625" style="891" customWidth="1"/>
    <col min="13329" max="13329" width="6.85546875" style="891" bestFit="1" customWidth="1"/>
    <col min="13330" max="13566" width="9.140625" style="891"/>
    <col min="13567" max="13567" width="56.42578125" style="891" bestFit="1" customWidth="1"/>
    <col min="13568" max="13571" width="8.42578125" style="891" bestFit="1" customWidth="1"/>
    <col min="13572" max="13572" width="7.140625" style="891" bestFit="1" customWidth="1"/>
    <col min="13573" max="13573" width="7" style="891" bestFit="1" customWidth="1"/>
    <col min="13574" max="13574" width="7.140625" style="891" bestFit="1" customWidth="1"/>
    <col min="13575" max="13575" width="6.85546875" style="891" bestFit="1" customWidth="1"/>
    <col min="13576" max="13576" width="10.42578125" style="891" bestFit="1" customWidth="1"/>
    <col min="13577" max="13577" width="54.85546875" style="891" customWidth="1"/>
    <col min="13578" max="13580" width="9.42578125" style="891" bestFit="1" customWidth="1"/>
    <col min="13581" max="13581" width="10.28515625" style="891" customWidth="1"/>
    <col min="13582" max="13582" width="8.42578125" style="891" customWidth="1"/>
    <col min="13583" max="13583" width="6.85546875" style="891" customWidth="1"/>
    <col min="13584" max="13584" width="8.28515625" style="891" customWidth="1"/>
    <col min="13585" max="13585" width="6.85546875" style="891" bestFit="1" customWidth="1"/>
    <col min="13586" max="13822" width="9.140625" style="891"/>
    <col min="13823" max="13823" width="56.42578125" style="891" bestFit="1" customWidth="1"/>
    <col min="13824" max="13827" width="8.42578125" style="891" bestFit="1" customWidth="1"/>
    <col min="13828" max="13828" width="7.140625" style="891" bestFit="1" customWidth="1"/>
    <col min="13829" max="13829" width="7" style="891" bestFit="1" customWidth="1"/>
    <col min="13830" max="13830" width="7.140625" style="891" bestFit="1" customWidth="1"/>
    <col min="13831" max="13831" width="6.85546875" style="891" bestFit="1" customWidth="1"/>
    <col min="13832" max="13832" width="10.42578125" style="891" bestFit="1" customWidth="1"/>
    <col min="13833" max="13833" width="54.85546875" style="891" customWidth="1"/>
    <col min="13834" max="13836" width="9.42578125" style="891" bestFit="1" customWidth="1"/>
    <col min="13837" max="13837" width="10.28515625" style="891" customWidth="1"/>
    <col min="13838" max="13838" width="8.42578125" style="891" customWidth="1"/>
    <col min="13839" max="13839" width="6.85546875" style="891" customWidth="1"/>
    <col min="13840" max="13840" width="8.28515625" style="891" customWidth="1"/>
    <col min="13841" max="13841" width="6.85546875" style="891" bestFit="1" customWidth="1"/>
    <col min="13842" max="14078" width="9.140625" style="891"/>
    <col min="14079" max="14079" width="56.42578125" style="891" bestFit="1" customWidth="1"/>
    <col min="14080" max="14083" width="8.42578125" style="891" bestFit="1" customWidth="1"/>
    <col min="14084" max="14084" width="7.140625" style="891" bestFit="1" customWidth="1"/>
    <col min="14085" max="14085" width="7" style="891" bestFit="1" customWidth="1"/>
    <col min="14086" max="14086" width="7.140625" style="891" bestFit="1" customWidth="1"/>
    <col min="14087" max="14087" width="6.85546875" style="891" bestFit="1" customWidth="1"/>
    <col min="14088" max="14088" width="10.42578125" style="891" bestFit="1" customWidth="1"/>
    <col min="14089" max="14089" width="54.85546875" style="891" customWidth="1"/>
    <col min="14090" max="14092" width="9.42578125" style="891" bestFit="1" customWidth="1"/>
    <col min="14093" max="14093" width="10.28515625" style="891" customWidth="1"/>
    <col min="14094" max="14094" width="8.42578125" style="891" customWidth="1"/>
    <col min="14095" max="14095" width="6.85546875" style="891" customWidth="1"/>
    <col min="14096" max="14096" width="8.28515625" style="891" customWidth="1"/>
    <col min="14097" max="14097" width="6.85546875" style="891" bestFit="1" customWidth="1"/>
    <col min="14098" max="14334" width="9.140625" style="891"/>
    <col min="14335" max="14335" width="56.42578125" style="891" bestFit="1" customWidth="1"/>
    <col min="14336" max="14339" width="8.42578125" style="891" bestFit="1" customWidth="1"/>
    <col min="14340" max="14340" width="7.140625" style="891" bestFit="1" customWidth="1"/>
    <col min="14341" max="14341" width="7" style="891" bestFit="1" customWidth="1"/>
    <col min="14342" max="14342" width="7.140625" style="891" bestFit="1" customWidth="1"/>
    <col min="14343" max="14343" width="6.85546875" style="891" bestFit="1" customWidth="1"/>
    <col min="14344" max="14344" width="10.42578125" style="891" bestFit="1" customWidth="1"/>
    <col min="14345" max="14345" width="54.85546875" style="891" customWidth="1"/>
    <col min="14346" max="14348" width="9.42578125" style="891" bestFit="1" customWidth="1"/>
    <col min="14349" max="14349" width="10.28515625" style="891" customWidth="1"/>
    <col min="14350" max="14350" width="8.42578125" style="891" customWidth="1"/>
    <col min="14351" max="14351" width="6.85546875" style="891" customWidth="1"/>
    <col min="14352" max="14352" width="8.28515625" style="891" customWidth="1"/>
    <col min="14353" max="14353" width="6.85546875" style="891" bestFit="1" customWidth="1"/>
    <col min="14354" max="14590" width="9.140625" style="891"/>
    <col min="14591" max="14591" width="56.42578125" style="891" bestFit="1" customWidth="1"/>
    <col min="14592" max="14595" width="8.42578125" style="891" bestFit="1" customWidth="1"/>
    <col min="14596" max="14596" width="7.140625" style="891" bestFit="1" customWidth="1"/>
    <col min="14597" max="14597" width="7" style="891" bestFit="1" customWidth="1"/>
    <col min="14598" max="14598" width="7.140625" style="891" bestFit="1" customWidth="1"/>
    <col min="14599" max="14599" width="6.85546875" style="891" bestFit="1" customWidth="1"/>
    <col min="14600" max="14600" width="10.42578125" style="891" bestFit="1" customWidth="1"/>
    <col min="14601" max="14601" width="54.85546875" style="891" customWidth="1"/>
    <col min="14602" max="14604" width="9.42578125" style="891" bestFit="1" customWidth="1"/>
    <col min="14605" max="14605" width="10.28515625" style="891" customWidth="1"/>
    <col min="14606" max="14606" width="8.42578125" style="891" customWidth="1"/>
    <col min="14607" max="14607" width="6.85546875" style="891" customWidth="1"/>
    <col min="14608" max="14608" width="8.28515625" style="891" customWidth="1"/>
    <col min="14609" max="14609" width="6.85546875" style="891" bestFit="1" customWidth="1"/>
    <col min="14610" max="14846" width="9.140625" style="891"/>
    <col min="14847" max="14847" width="56.42578125" style="891" bestFit="1" customWidth="1"/>
    <col min="14848" max="14851" width="8.42578125" style="891" bestFit="1" customWidth="1"/>
    <col min="14852" max="14852" width="7.140625" style="891" bestFit="1" customWidth="1"/>
    <col min="14853" max="14853" width="7" style="891" bestFit="1" customWidth="1"/>
    <col min="14854" max="14854" width="7.140625" style="891" bestFit="1" customWidth="1"/>
    <col min="14855" max="14855" width="6.85546875" style="891" bestFit="1" customWidth="1"/>
    <col min="14856" max="14856" width="10.42578125" style="891" bestFit="1" customWidth="1"/>
    <col min="14857" max="14857" width="54.85546875" style="891" customWidth="1"/>
    <col min="14858" max="14860" width="9.42578125" style="891" bestFit="1" customWidth="1"/>
    <col min="14861" max="14861" width="10.28515625" style="891" customWidth="1"/>
    <col min="14862" max="14862" width="8.42578125" style="891" customWidth="1"/>
    <col min="14863" max="14863" width="6.85546875" style="891" customWidth="1"/>
    <col min="14864" max="14864" width="8.28515625" style="891" customWidth="1"/>
    <col min="14865" max="14865" width="6.85546875" style="891" bestFit="1" customWidth="1"/>
    <col min="14866" max="15102" width="9.140625" style="891"/>
    <col min="15103" max="15103" width="56.42578125" style="891" bestFit="1" customWidth="1"/>
    <col min="15104" max="15107" width="8.42578125" style="891" bestFit="1" customWidth="1"/>
    <col min="15108" max="15108" width="7.140625" style="891" bestFit="1" customWidth="1"/>
    <col min="15109" max="15109" width="7" style="891" bestFit="1" customWidth="1"/>
    <col min="15110" max="15110" width="7.140625" style="891" bestFit="1" customWidth="1"/>
    <col min="15111" max="15111" width="6.85546875" style="891" bestFit="1" customWidth="1"/>
    <col min="15112" max="15112" width="10.42578125" style="891" bestFit="1" customWidth="1"/>
    <col min="15113" max="15113" width="54.85546875" style="891" customWidth="1"/>
    <col min="15114" max="15116" width="9.42578125" style="891" bestFit="1" customWidth="1"/>
    <col min="15117" max="15117" width="10.28515625" style="891" customWidth="1"/>
    <col min="15118" max="15118" width="8.42578125" style="891" customWidth="1"/>
    <col min="15119" max="15119" width="6.85546875" style="891" customWidth="1"/>
    <col min="15120" max="15120" width="8.28515625" style="891" customWidth="1"/>
    <col min="15121" max="15121" width="6.85546875" style="891" bestFit="1" customWidth="1"/>
    <col min="15122" max="15358" width="9.140625" style="891"/>
    <col min="15359" max="15359" width="56.42578125" style="891" bestFit="1" customWidth="1"/>
    <col min="15360" max="15363" width="8.42578125" style="891" bestFit="1" customWidth="1"/>
    <col min="15364" max="15364" width="7.140625" style="891" bestFit="1" customWidth="1"/>
    <col min="15365" max="15365" width="7" style="891" bestFit="1" customWidth="1"/>
    <col min="15366" max="15366" width="7.140625" style="891" bestFit="1" customWidth="1"/>
    <col min="15367" max="15367" width="6.85546875" style="891" bestFit="1" customWidth="1"/>
    <col min="15368" max="15368" width="10.42578125" style="891" bestFit="1" customWidth="1"/>
    <col min="15369" max="15369" width="54.85546875" style="891" customWidth="1"/>
    <col min="15370" max="15372" width="9.42578125" style="891" bestFit="1" customWidth="1"/>
    <col min="15373" max="15373" width="10.28515625" style="891" customWidth="1"/>
    <col min="15374" max="15374" width="8.42578125" style="891" customWidth="1"/>
    <col min="15375" max="15375" width="6.85546875" style="891" customWidth="1"/>
    <col min="15376" max="15376" width="8.28515625" style="891" customWidth="1"/>
    <col min="15377" max="15377" width="6.85546875" style="891" bestFit="1" customWidth="1"/>
    <col min="15378" max="15614" width="9.140625" style="891"/>
    <col min="15615" max="15615" width="56.42578125" style="891" bestFit="1" customWidth="1"/>
    <col min="15616" max="15619" width="8.42578125" style="891" bestFit="1" customWidth="1"/>
    <col min="15620" max="15620" width="7.140625" style="891" bestFit="1" customWidth="1"/>
    <col min="15621" max="15621" width="7" style="891" bestFit="1" customWidth="1"/>
    <col min="15622" max="15622" width="7.140625" style="891" bestFit="1" customWidth="1"/>
    <col min="15623" max="15623" width="6.85546875" style="891" bestFit="1" customWidth="1"/>
    <col min="15624" max="15624" width="10.42578125" style="891" bestFit="1" customWidth="1"/>
    <col min="15625" max="15625" width="54.85546875" style="891" customWidth="1"/>
    <col min="15626" max="15628" width="9.42578125" style="891" bestFit="1" customWidth="1"/>
    <col min="15629" max="15629" width="10.28515625" style="891" customWidth="1"/>
    <col min="15630" max="15630" width="8.42578125" style="891" customWidth="1"/>
    <col min="15631" max="15631" width="6.85546875" style="891" customWidth="1"/>
    <col min="15632" max="15632" width="8.28515625" style="891" customWidth="1"/>
    <col min="15633" max="15633" width="6.85546875" style="891" bestFit="1" customWidth="1"/>
    <col min="15634" max="15870" width="9.140625" style="891"/>
    <col min="15871" max="15871" width="56.42578125" style="891" bestFit="1" customWidth="1"/>
    <col min="15872" max="15875" width="8.42578125" style="891" bestFit="1" customWidth="1"/>
    <col min="15876" max="15876" width="7.140625" style="891" bestFit="1" customWidth="1"/>
    <col min="15877" max="15877" width="7" style="891" bestFit="1" customWidth="1"/>
    <col min="15878" max="15878" width="7.140625" style="891" bestFit="1" customWidth="1"/>
    <col min="15879" max="15879" width="6.85546875" style="891" bestFit="1" customWidth="1"/>
    <col min="15880" max="15880" width="10.42578125" style="891" bestFit="1" customWidth="1"/>
    <col min="15881" max="15881" width="54.85546875" style="891" customWidth="1"/>
    <col min="15882" max="15884" width="9.42578125" style="891" bestFit="1" customWidth="1"/>
    <col min="15885" max="15885" width="10.28515625" style="891" customWidth="1"/>
    <col min="15886" max="15886" width="8.42578125" style="891" customWidth="1"/>
    <col min="15887" max="15887" width="6.85546875" style="891" customWidth="1"/>
    <col min="15888" max="15888" width="8.28515625" style="891" customWidth="1"/>
    <col min="15889" max="15889" width="6.85546875" style="891" bestFit="1" customWidth="1"/>
    <col min="15890" max="16126" width="9.140625" style="891"/>
    <col min="16127" max="16127" width="56.42578125" style="891" bestFit="1" customWidth="1"/>
    <col min="16128" max="16131" width="8.42578125" style="891" bestFit="1" customWidth="1"/>
    <col min="16132" max="16132" width="7.140625" style="891" bestFit="1" customWidth="1"/>
    <col min="16133" max="16133" width="7" style="891" bestFit="1" customWidth="1"/>
    <col min="16134" max="16134" width="7.140625" style="891" bestFit="1" customWidth="1"/>
    <col min="16135" max="16135" width="6.85546875" style="891" bestFit="1" customWidth="1"/>
    <col min="16136" max="16136" width="10.42578125" style="891" bestFit="1" customWidth="1"/>
    <col min="16137" max="16137" width="54.85546875" style="891" customWidth="1"/>
    <col min="16138" max="16140" width="9.42578125" style="891" bestFit="1" customWidth="1"/>
    <col min="16141" max="16141" width="10.28515625" style="891" customWidth="1"/>
    <col min="16142" max="16142" width="8.42578125" style="891" customWidth="1"/>
    <col min="16143" max="16143" width="6.85546875" style="891" customWidth="1"/>
    <col min="16144" max="16144" width="8.28515625" style="891" customWidth="1"/>
    <col min="16145" max="16145" width="6.85546875" style="891" bestFit="1" customWidth="1"/>
    <col min="16146" max="16382" width="9.140625" style="891"/>
    <col min="16383" max="16384" width="10.28515625" style="891" customWidth="1"/>
  </cols>
  <sheetData>
    <row r="1" spans="1:21" ht="15.75">
      <c r="A1" s="3558" t="s">
        <v>1072</v>
      </c>
      <c r="B1" s="3558"/>
      <c r="C1" s="3558"/>
      <c r="D1" s="3558"/>
      <c r="E1" s="3558"/>
      <c r="F1" s="3558"/>
      <c r="G1" s="3558"/>
      <c r="H1" s="3558"/>
      <c r="I1" s="946"/>
      <c r="J1" s="946"/>
      <c r="K1" s="946"/>
      <c r="L1" s="946"/>
      <c r="M1" s="946"/>
      <c r="N1" s="946"/>
      <c r="O1" s="946"/>
      <c r="P1" s="946"/>
      <c r="Q1" s="946"/>
    </row>
    <row r="2" spans="1:21" ht="15.75">
      <c r="A2" s="3558" t="s">
        <v>908</v>
      </c>
      <c r="B2" s="3558"/>
      <c r="C2" s="3558"/>
      <c r="D2" s="3558"/>
      <c r="E2" s="3558"/>
      <c r="F2" s="3558"/>
      <c r="G2" s="3558"/>
      <c r="H2" s="3558"/>
      <c r="I2" s="946"/>
      <c r="J2" s="946"/>
      <c r="K2" s="946"/>
      <c r="L2" s="946"/>
      <c r="M2" s="946"/>
      <c r="N2" s="946"/>
      <c r="O2" s="946"/>
      <c r="P2" s="946"/>
      <c r="Q2" s="946"/>
    </row>
    <row r="3" spans="1:21" ht="15.75">
      <c r="A3" s="3558" t="s">
        <v>695</v>
      </c>
      <c r="B3" s="3558"/>
      <c r="C3" s="3558"/>
      <c r="D3" s="3558"/>
      <c r="E3" s="3558"/>
      <c r="F3" s="3558"/>
      <c r="G3" s="3558"/>
      <c r="H3" s="3558"/>
      <c r="I3" s="946"/>
      <c r="J3" s="946"/>
      <c r="K3" s="946"/>
      <c r="L3" s="946"/>
      <c r="M3" s="946"/>
      <c r="N3" s="946"/>
      <c r="O3" s="946"/>
      <c r="P3" s="945"/>
      <c r="Q3" s="945"/>
      <c r="R3" s="919"/>
      <c r="S3" s="919"/>
    </row>
    <row r="4" spans="1:21" ht="13.5" thickBot="1">
      <c r="A4" s="929"/>
      <c r="B4" s="929"/>
      <c r="C4" s="929"/>
      <c r="D4" s="929"/>
      <c r="E4" s="929"/>
      <c r="F4" s="929"/>
      <c r="G4" s="3559" t="s">
        <v>40</v>
      </c>
      <c r="H4" s="3559"/>
      <c r="J4" s="929"/>
      <c r="K4" s="929"/>
      <c r="L4" s="929"/>
      <c r="M4" s="929"/>
      <c r="N4" s="929"/>
      <c r="O4" s="929"/>
      <c r="P4" s="3546"/>
      <c r="Q4" s="3546"/>
      <c r="R4" s="919"/>
      <c r="S4" s="919"/>
    </row>
    <row r="5" spans="1:21" ht="13.5" customHeight="1" thickTop="1">
      <c r="A5" s="3547" t="s">
        <v>3</v>
      </c>
      <c r="B5" s="944">
        <v>2019</v>
      </c>
      <c r="C5" s="944">
        <v>2020</v>
      </c>
      <c r="D5" s="944">
        <v>2021</v>
      </c>
      <c r="E5" s="3549" t="s">
        <v>907</v>
      </c>
      <c r="F5" s="3550"/>
      <c r="G5" s="3550"/>
      <c r="H5" s="3551"/>
      <c r="P5" s="919"/>
      <c r="Q5" s="919"/>
      <c r="R5" s="919"/>
      <c r="S5" s="919"/>
    </row>
    <row r="6" spans="1:21">
      <c r="A6" s="3548"/>
      <c r="B6" s="3552" t="s">
        <v>690</v>
      </c>
      <c r="C6" s="3552" t="s">
        <v>689</v>
      </c>
      <c r="D6" s="3552" t="s">
        <v>906</v>
      </c>
      <c r="E6" s="3554" t="s">
        <v>85</v>
      </c>
      <c r="F6" s="3555"/>
      <c r="G6" s="3554" t="s">
        <v>398</v>
      </c>
      <c r="H6" s="3556"/>
      <c r="P6" s="919"/>
      <c r="Q6" s="919"/>
      <c r="R6" s="919"/>
      <c r="S6" s="919"/>
    </row>
    <row r="7" spans="1:21" ht="15.75" customHeight="1" thickBot="1">
      <c r="A7" s="3548"/>
      <c r="B7" s="3553"/>
      <c r="C7" s="3553"/>
      <c r="D7" s="3553"/>
      <c r="E7" s="942" t="s">
        <v>258</v>
      </c>
      <c r="F7" s="943" t="s">
        <v>687</v>
      </c>
      <c r="G7" s="942" t="s">
        <v>258</v>
      </c>
      <c r="H7" s="941" t="s">
        <v>687</v>
      </c>
      <c r="P7" s="919"/>
      <c r="Q7" s="919"/>
      <c r="R7" s="919"/>
      <c r="S7" s="919"/>
    </row>
    <row r="8" spans="1:21" s="929" customFormat="1" ht="13.5" thickBot="1">
      <c r="A8" s="934" t="s">
        <v>905</v>
      </c>
      <c r="B8" s="933">
        <v>193457.40529012147</v>
      </c>
      <c r="C8" s="931">
        <v>225772.40449420045</v>
      </c>
      <c r="D8" s="931">
        <v>324201.16102343623</v>
      </c>
      <c r="E8" s="931">
        <v>32314.99920407898</v>
      </c>
      <c r="F8" s="932">
        <v>16.703934985387235</v>
      </c>
      <c r="G8" s="931">
        <v>98428.756529235776</v>
      </c>
      <c r="H8" s="930">
        <v>43.59645136868982</v>
      </c>
      <c r="I8" s="894"/>
      <c r="J8" s="894"/>
      <c r="P8" s="894"/>
      <c r="Q8" s="894"/>
      <c r="R8" s="894"/>
      <c r="S8" s="894"/>
      <c r="T8" s="894"/>
      <c r="U8" s="894"/>
    </row>
    <row r="9" spans="1:21" s="919" customFormat="1">
      <c r="A9" s="928" t="s">
        <v>904</v>
      </c>
      <c r="B9" s="927">
        <v>29906.543052380999</v>
      </c>
      <c r="C9" s="925">
        <v>36704.648175430797</v>
      </c>
      <c r="D9" s="925">
        <v>69427.00515611998</v>
      </c>
      <c r="E9" s="925">
        <v>6798.1051230497978</v>
      </c>
      <c r="F9" s="926">
        <v>22.731163247932024</v>
      </c>
      <c r="G9" s="925">
        <v>32722.356980689183</v>
      </c>
      <c r="H9" s="924">
        <v>89.150444445869212</v>
      </c>
      <c r="I9" s="940"/>
      <c r="J9" s="894"/>
      <c r="P9" s="894"/>
      <c r="Q9" s="894"/>
      <c r="R9" s="894"/>
      <c r="S9" s="894"/>
      <c r="T9" s="894"/>
      <c r="U9" s="894"/>
    </row>
    <row r="10" spans="1:21" s="919" customFormat="1">
      <c r="A10" s="928" t="s">
        <v>903</v>
      </c>
      <c r="B10" s="927">
        <v>3460.4475941804999</v>
      </c>
      <c r="C10" s="925">
        <v>3742.1563855349996</v>
      </c>
      <c r="D10" s="925">
        <v>4289.4052119569988</v>
      </c>
      <c r="E10" s="927">
        <v>281.70879135449968</v>
      </c>
      <c r="F10" s="926">
        <v>8.1408194659053557</v>
      </c>
      <c r="G10" s="925">
        <v>547.24882642199918</v>
      </c>
      <c r="H10" s="924">
        <v>14.623889812230855</v>
      </c>
      <c r="J10" s="894"/>
      <c r="P10" s="894"/>
      <c r="Q10" s="894"/>
      <c r="R10" s="894"/>
      <c r="S10" s="894"/>
      <c r="T10" s="894"/>
      <c r="U10" s="894"/>
    </row>
    <row r="11" spans="1:21" s="919" customFormat="1">
      <c r="A11" s="928" t="s">
        <v>902</v>
      </c>
      <c r="B11" s="927">
        <v>66643.426026843983</v>
      </c>
      <c r="C11" s="925">
        <v>85603.478735093522</v>
      </c>
      <c r="D11" s="925">
        <v>116460.67269449373</v>
      </c>
      <c r="E11" s="927">
        <v>18960.052708249539</v>
      </c>
      <c r="F11" s="926">
        <v>28.449997004374332</v>
      </c>
      <c r="G11" s="925">
        <v>30857.193959400203</v>
      </c>
      <c r="H11" s="924">
        <v>36.046658868724407</v>
      </c>
      <c r="J11" s="894"/>
      <c r="P11" s="894"/>
      <c r="Q11" s="894"/>
      <c r="R11" s="894"/>
      <c r="S11" s="894"/>
      <c r="T11" s="894"/>
      <c r="U11" s="894"/>
    </row>
    <row r="12" spans="1:21" s="919" customFormat="1">
      <c r="A12" s="928" t="s">
        <v>901</v>
      </c>
      <c r="B12" s="927">
        <v>3083.9537220100001</v>
      </c>
      <c r="C12" s="925">
        <v>2259.6693947399999</v>
      </c>
      <c r="D12" s="925">
        <v>2593.30690142</v>
      </c>
      <c r="E12" s="927">
        <v>-824.28432727000018</v>
      </c>
      <c r="F12" s="926">
        <v>-26.728167851129882</v>
      </c>
      <c r="G12" s="925">
        <v>333.63750668000012</v>
      </c>
      <c r="H12" s="924">
        <v>14.764881422770646</v>
      </c>
      <c r="J12" s="894"/>
      <c r="P12" s="894"/>
      <c r="Q12" s="894"/>
      <c r="R12" s="894"/>
      <c r="S12" s="894"/>
      <c r="T12" s="894"/>
      <c r="U12" s="894"/>
    </row>
    <row r="13" spans="1:21" s="919" customFormat="1" ht="13.5" thickBot="1">
      <c r="A13" s="928" t="s">
        <v>900</v>
      </c>
      <c r="B13" s="927">
        <v>90363.034894706012</v>
      </c>
      <c r="C13" s="925">
        <v>97462.451803401127</v>
      </c>
      <c r="D13" s="925">
        <v>131430.77105944551</v>
      </c>
      <c r="E13" s="925">
        <v>7099.4169086951151</v>
      </c>
      <c r="F13" s="926">
        <v>7.8565498790158932</v>
      </c>
      <c r="G13" s="925">
        <v>33968.319256044386</v>
      </c>
      <c r="H13" s="924">
        <v>34.85272392342894</v>
      </c>
      <c r="J13" s="894"/>
      <c r="P13" s="894"/>
      <c r="Q13" s="894"/>
      <c r="R13" s="894"/>
      <c r="S13" s="894"/>
      <c r="T13" s="894"/>
      <c r="U13" s="894"/>
    </row>
    <row r="14" spans="1:21" s="929" customFormat="1" ht="13.5" thickBot="1">
      <c r="A14" s="934" t="s">
        <v>899</v>
      </c>
      <c r="B14" s="933">
        <v>7313.2317887099998</v>
      </c>
      <c r="C14" s="931">
        <v>6453.7501877599989</v>
      </c>
      <c r="D14" s="931">
        <v>8655.239427970002</v>
      </c>
      <c r="E14" s="931">
        <v>-859.48160095000094</v>
      </c>
      <c r="F14" s="932">
        <v>-11.752418435264817</v>
      </c>
      <c r="G14" s="931">
        <v>2201.4892402100031</v>
      </c>
      <c r="H14" s="930">
        <v>34.111782702486465</v>
      </c>
      <c r="J14" s="894"/>
      <c r="P14" s="894"/>
      <c r="Q14" s="894"/>
      <c r="R14" s="894"/>
      <c r="S14" s="894"/>
      <c r="T14" s="894"/>
      <c r="U14" s="894"/>
    </row>
    <row r="15" spans="1:21" s="919" customFormat="1">
      <c r="A15" s="928" t="s">
        <v>898</v>
      </c>
      <c r="B15" s="927">
        <v>3901.9291708100004</v>
      </c>
      <c r="C15" s="925">
        <v>3174.2286012899995</v>
      </c>
      <c r="D15" s="925">
        <v>4067.2107625799995</v>
      </c>
      <c r="E15" s="925">
        <v>-727.70056952000095</v>
      </c>
      <c r="F15" s="926">
        <v>-18.649763685201336</v>
      </c>
      <c r="G15" s="925">
        <v>892.98216129000002</v>
      </c>
      <c r="H15" s="924">
        <v>28.132257422388989</v>
      </c>
      <c r="J15" s="894"/>
      <c r="P15" s="894"/>
      <c r="Q15" s="894"/>
      <c r="R15" s="894"/>
      <c r="S15" s="894"/>
      <c r="T15" s="894"/>
      <c r="U15" s="894"/>
    </row>
    <row r="16" spans="1:21" s="919" customFormat="1">
      <c r="A16" s="928" t="s">
        <v>897</v>
      </c>
      <c r="B16" s="927">
        <v>491.69972703999997</v>
      </c>
      <c r="C16" s="925">
        <v>196.00565411000005</v>
      </c>
      <c r="D16" s="925">
        <v>283.39854250000002</v>
      </c>
      <c r="E16" s="927">
        <v>-295.69407292999995</v>
      </c>
      <c r="F16" s="926">
        <v>-60.137123668963334</v>
      </c>
      <c r="G16" s="925">
        <v>87.392888389999968</v>
      </c>
      <c r="H16" s="924">
        <v>44.586922141008408</v>
      </c>
      <c r="J16" s="894"/>
      <c r="P16" s="894"/>
      <c r="Q16" s="894"/>
      <c r="R16" s="894"/>
      <c r="S16" s="894"/>
      <c r="T16" s="894"/>
      <c r="U16" s="894"/>
    </row>
    <row r="17" spans="1:21" s="919" customFormat="1">
      <c r="A17" s="928" t="s">
        <v>896</v>
      </c>
      <c r="B17" s="927">
        <v>1150.1344009900001</v>
      </c>
      <c r="C17" s="925">
        <v>930.68175802000007</v>
      </c>
      <c r="D17" s="925">
        <v>1195.4760452099999</v>
      </c>
      <c r="E17" s="927">
        <v>-219.45264297000006</v>
      </c>
      <c r="F17" s="926">
        <v>-19.080608560278002</v>
      </c>
      <c r="G17" s="925">
        <v>264.79428718999986</v>
      </c>
      <c r="H17" s="924">
        <v>28.451646860828394</v>
      </c>
      <c r="J17" s="894"/>
      <c r="P17" s="894"/>
      <c r="Q17" s="894"/>
      <c r="R17" s="894"/>
      <c r="S17" s="894"/>
      <c r="T17" s="894"/>
      <c r="U17" s="894"/>
    </row>
    <row r="18" spans="1:21" s="919" customFormat="1">
      <c r="A18" s="928" t="s">
        <v>895</v>
      </c>
      <c r="B18" s="927">
        <v>25.34264945</v>
      </c>
      <c r="C18" s="925">
        <v>24.388314940000001</v>
      </c>
      <c r="D18" s="925">
        <v>49.096667289999999</v>
      </c>
      <c r="E18" s="927">
        <v>-0.95433450999999891</v>
      </c>
      <c r="F18" s="926">
        <v>-3.7657250946980172</v>
      </c>
      <c r="G18" s="925">
        <v>24.708352349999998</v>
      </c>
      <c r="H18" s="924">
        <v>101.31225716408596</v>
      </c>
      <c r="I18" s="940"/>
      <c r="J18" s="894"/>
      <c r="P18" s="894"/>
      <c r="Q18" s="894"/>
      <c r="R18" s="894"/>
      <c r="S18" s="894"/>
      <c r="T18" s="894"/>
      <c r="U18" s="894"/>
    </row>
    <row r="19" spans="1:21" s="919" customFormat="1">
      <c r="A19" s="928" t="s">
        <v>894</v>
      </c>
      <c r="B19" s="927">
        <v>60.080641589999999</v>
      </c>
      <c r="C19" s="925">
        <v>53.363350769999997</v>
      </c>
      <c r="D19" s="925">
        <v>53.108708800000002</v>
      </c>
      <c r="E19" s="927">
        <v>-6.7172908200000023</v>
      </c>
      <c r="F19" s="926">
        <v>-11.180457868342817</v>
      </c>
      <c r="G19" s="925">
        <v>-0.25464196999999444</v>
      </c>
      <c r="H19" s="924">
        <v>-0.47718512110965489</v>
      </c>
      <c r="J19" s="894"/>
      <c r="P19" s="894"/>
      <c r="Q19" s="894"/>
      <c r="R19" s="894"/>
      <c r="S19" s="894"/>
      <c r="T19" s="894"/>
      <c r="U19" s="894"/>
    </row>
    <row r="20" spans="1:21" s="919" customFormat="1">
      <c r="A20" s="928" t="s">
        <v>893</v>
      </c>
      <c r="B20" s="927">
        <v>326.84359206000005</v>
      </c>
      <c r="C20" s="925">
        <v>275.87303648999995</v>
      </c>
      <c r="D20" s="925">
        <v>520.00752469000145</v>
      </c>
      <c r="E20" s="927">
        <v>-50.970555570000101</v>
      </c>
      <c r="F20" s="926">
        <v>-15.594785031197192</v>
      </c>
      <c r="G20" s="925">
        <v>244.1344882000015</v>
      </c>
      <c r="H20" s="924">
        <v>88.495233643049815</v>
      </c>
      <c r="J20" s="894"/>
      <c r="P20" s="894"/>
      <c r="Q20" s="894"/>
      <c r="R20" s="894"/>
      <c r="S20" s="894"/>
      <c r="T20" s="894"/>
      <c r="U20" s="894"/>
    </row>
    <row r="21" spans="1:21" s="919" customFormat="1" ht="13.5" thickBot="1">
      <c r="A21" s="928" t="s">
        <v>892</v>
      </c>
      <c r="B21" s="927">
        <v>1357.2016067699999</v>
      </c>
      <c r="C21" s="925">
        <v>1799.2094721399997</v>
      </c>
      <c r="D21" s="925">
        <v>2486.9411769000008</v>
      </c>
      <c r="E21" s="925">
        <v>442.00786536999976</v>
      </c>
      <c r="F21" s="926">
        <v>32.567590781293944</v>
      </c>
      <c r="G21" s="925">
        <v>687.73170476000109</v>
      </c>
      <c r="H21" s="924">
        <v>38.224104275196233</v>
      </c>
      <c r="I21" s="940"/>
      <c r="J21" s="894"/>
      <c r="P21" s="894"/>
      <c r="Q21" s="894"/>
      <c r="R21" s="894"/>
      <c r="S21" s="894"/>
      <c r="T21" s="894"/>
      <c r="U21" s="894"/>
    </row>
    <row r="22" spans="1:21" s="929" customFormat="1" ht="13.5" thickBot="1">
      <c r="A22" s="934" t="s">
        <v>891</v>
      </c>
      <c r="B22" s="933">
        <v>478560.9280543428</v>
      </c>
      <c r="C22" s="931">
        <v>533668.16091786162</v>
      </c>
      <c r="D22" s="931">
        <v>643539.98330288345</v>
      </c>
      <c r="E22" s="931">
        <v>55107.232863518817</v>
      </c>
      <c r="F22" s="932">
        <v>11.515196839734717</v>
      </c>
      <c r="G22" s="931">
        <v>109871.82238502183</v>
      </c>
      <c r="H22" s="930">
        <v>20.588041489312779</v>
      </c>
      <c r="I22" s="894"/>
      <c r="J22" s="894"/>
      <c r="P22" s="894"/>
      <c r="Q22" s="894"/>
      <c r="R22" s="894"/>
      <c r="S22" s="894"/>
      <c r="T22" s="894"/>
      <c r="U22" s="894"/>
    </row>
    <row r="23" spans="1:21" s="919" customFormat="1">
      <c r="A23" s="928" t="s">
        <v>890</v>
      </c>
      <c r="B23" s="927">
        <v>53015.268741520995</v>
      </c>
      <c r="C23" s="925">
        <v>62450.768424613001</v>
      </c>
      <c r="D23" s="925">
        <v>87680.402086549992</v>
      </c>
      <c r="E23" s="925">
        <v>9435.4996830920063</v>
      </c>
      <c r="F23" s="926">
        <v>17.797702260258887</v>
      </c>
      <c r="G23" s="925">
        <v>25229.63366193699</v>
      </c>
      <c r="H23" s="924">
        <v>40.399236548054269</v>
      </c>
      <c r="I23" s="940"/>
      <c r="J23" s="894"/>
      <c r="P23" s="894"/>
      <c r="Q23" s="894"/>
      <c r="R23" s="894"/>
      <c r="S23" s="894"/>
      <c r="T23" s="894"/>
      <c r="U23" s="894"/>
    </row>
    <row r="24" spans="1:21" s="919" customFormat="1">
      <c r="A24" s="928" t="s">
        <v>889</v>
      </c>
      <c r="B24" s="927">
        <v>24207.036783809002</v>
      </c>
      <c r="C24" s="925">
        <v>23740.352271216492</v>
      </c>
      <c r="D24" s="925">
        <v>28994.801930699996</v>
      </c>
      <c r="E24" s="927">
        <v>-466.68451259251015</v>
      </c>
      <c r="F24" s="926">
        <v>-1.9278878152680563</v>
      </c>
      <c r="G24" s="925">
        <v>5254.4496594835036</v>
      </c>
      <c r="H24" s="924">
        <v>22.13298943273961</v>
      </c>
      <c r="J24" s="894"/>
      <c r="P24" s="894"/>
      <c r="Q24" s="894"/>
      <c r="R24" s="894"/>
      <c r="S24" s="894"/>
      <c r="T24" s="894"/>
      <c r="U24" s="894"/>
    </row>
    <row r="25" spans="1:21" s="919" customFormat="1">
      <c r="A25" s="928" t="s">
        <v>888</v>
      </c>
      <c r="B25" s="927">
        <v>22329.973807810005</v>
      </c>
      <c r="C25" s="925">
        <v>26455.909332539253</v>
      </c>
      <c r="D25" s="925">
        <v>29195.633159545992</v>
      </c>
      <c r="E25" s="927">
        <v>4125.9355247292478</v>
      </c>
      <c r="F25" s="926">
        <v>18.477117618858038</v>
      </c>
      <c r="G25" s="925">
        <v>2739.7238270067392</v>
      </c>
      <c r="H25" s="939">
        <v>10.355810464004863</v>
      </c>
      <c r="J25" s="894"/>
      <c r="P25" s="894"/>
      <c r="Q25" s="894"/>
      <c r="R25" s="894"/>
      <c r="S25" s="894"/>
      <c r="T25" s="894"/>
      <c r="U25" s="894"/>
    </row>
    <row r="26" spans="1:21" s="919" customFormat="1">
      <c r="A26" s="928" t="s">
        <v>887</v>
      </c>
      <c r="B26" s="927">
        <v>16634.803413760004</v>
      </c>
      <c r="C26" s="925">
        <v>18853.095795579244</v>
      </c>
      <c r="D26" s="925">
        <v>22765.340153285993</v>
      </c>
      <c r="E26" s="927">
        <v>2218.2923818192394</v>
      </c>
      <c r="F26" s="926">
        <v>13.335248554751832</v>
      </c>
      <c r="G26" s="925">
        <v>3912.2443577067497</v>
      </c>
      <c r="H26" s="924">
        <v>20.751203940862116</v>
      </c>
      <c r="J26" s="894"/>
      <c r="P26" s="894"/>
      <c r="Q26" s="894"/>
      <c r="R26" s="894"/>
      <c r="S26" s="894"/>
      <c r="T26" s="894"/>
      <c r="U26" s="894"/>
    </row>
    <row r="27" spans="1:21" s="919" customFormat="1">
      <c r="A27" s="928" t="s">
        <v>886</v>
      </c>
      <c r="B27" s="927">
        <v>5695.1703940500001</v>
      </c>
      <c r="C27" s="925">
        <v>7602.8135369600041</v>
      </c>
      <c r="D27" s="925">
        <v>6430.2930062599989</v>
      </c>
      <c r="E27" s="927">
        <v>1907.6431429100039</v>
      </c>
      <c r="F27" s="926">
        <v>33.495804531204271</v>
      </c>
      <c r="G27" s="925">
        <v>-1172.5205307000051</v>
      </c>
      <c r="H27" s="924">
        <v>-15.422192389698393</v>
      </c>
      <c r="J27" s="894"/>
      <c r="P27" s="894"/>
      <c r="Q27" s="894"/>
      <c r="R27" s="894"/>
      <c r="S27" s="894"/>
      <c r="T27" s="894"/>
      <c r="U27" s="894"/>
    </row>
    <row r="28" spans="1:21" s="919" customFormat="1">
      <c r="A28" s="928" t="s">
        <v>885</v>
      </c>
      <c r="B28" s="927">
        <v>469.81117515999989</v>
      </c>
      <c r="C28" s="925">
        <v>2760.7094635299959</v>
      </c>
      <c r="D28" s="925">
        <v>737.92293309999991</v>
      </c>
      <c r="E28" s="927">
        <v>2290.898288369996</v>
      </c>
      <c r="F28" s="926">
        <v>487.62107193167611</v>
      </c>
      <c r="G28" s="925">
        <v>-2022.786530429996</v>
      </c>
      <c r="H28" s="924">
        <v>-73.270532707326225</v>
      </c>
      <c r="J28" s="894"/>
      <c r="P28" s="894"/>
      <c r="Q28" s="894"/>
      <c r="R28" s="894"/>
      <c r="S28" s="894"/>
      <c r="T28" s="894"/>
      <c r="U28" s="894"/>
    </row>
    <row r="29" spans="1:21" s="919" customFormat="1">
      <c r="A29" s="928" t="s">
        <v>884</v>
      </c>
      <c r="B29" s="927">
        <v>9957.2682199299688</v>
      </c>
      <c r="C29" s="925">
        <v>10335.196504193995</v>
      </c>
      <c r="D29" s="925">
        <v>12206.274908355603</v>
      </c>
      <c r="E29" s="927">
        <v>377.92828426402593</v>
      </c>
      <c r="F29" s="926">
        <v>3.7955016970174977</v>
      </c>
      <c r="G29" s="925">
        <v>1871.078404161608</v>
      </c>
      <c r="H29" s="924">
        <v>18.103946097225432</v>
      </c>
      <c r="J29" s="894"/>
      <c r="P29" s="894"/>
      <c r="Q29" s="894"/>
      <c r="R29" s="894"/>
      <c r="S29" s="894"/>
      <c r="T29" s="894"/>
      <c r="U29" s="894"/>
    </row>
    <row r="30" spans="1:21" s="919" customFormat="1">
      <c r="A30" s="928" t="s">
        <v>883</v>
      </c>
      <c r="B30" s="927">
        <v>0</v>
      </c>
      <c r="C30" s="925">
        <v>0</v>
      </c>
      <c r="D30" s="925">
        <v>0</v>
      </c>
      <c r="E30" s="938">
        <v>0</v>
      </c>
      <c r="F30" s="937"/>
      <c r="G30" s="936">
        <v>0</v>
      </c>
      <c r="H30" s="935"/>
      <c r="I30" s="940"/>
      <c r="J30" s="894"/>
      <c r="P30" s="894"/>
      <c r="Q30" s="894"/>
      <c r="R30" s="894"/>
      <c r="S30" s="894"/>
      <c r="T30" s="894"/>
      <c r="U30" s="894"/>
    </row>
    <row r="31" spans="1:21" s="919" customFormat="1">
      <c r="A31" s="928" t="s">
        <v>882</v>
      </c>
      <c r="B31" s="927">
        <v>19456.465303053497</v>
      </c>
      <c r="C31" s="925">
        <v>19569.043435775198</v>
      </c>
      <c r="D31" s="925">
        <v>24390.312246655496</v>
      </c>
      <c r="E31" s="927">
        <v>112.57813272170097</v>
      </c>
      <c r="F31" s="926">
        <v>0.57861554484941802</v>
      </c>
      <c r="G31" s="925">
        <v>4821.2688108802977</v>
      </c>
      <c r="H31" s="939">
        <v>24.637222696671429</v>
      </c>
      <c r="J31" s="894"/>
      <c r="P31" s="894"/>
      <c r="Q31" s="894"/>
      <c r="R31" s="894"/>
      <c r="S31" s="894"/>
      <c r="T31" s="894"/>
      <c r="U31" s="894"/>
    </row>
    <row r="32" spans="1:21" s="919" customFormat="1">
      <c r="A32" s="928" t="s">
        <v>881</v>
      </c>
      <c r="B32" s="927">
        <v>20619.351432940002</v>
      </c>
      <c r="C32" s="925">
        <v>22019.125860562512</v>
      </c>
      <c r="D32" s="925">
        <v>24984.61660767001</v>
      </c>
      <c r="E32" s="927">
        <v>1399.7744276225094</v>
      </c>
      <c r="F32" s="926">
        <v>6.7886443090849582</v>
      </c>
      <c r="G32" s="925">
        <v>2965.4907471074985</v>
      </c>
      <c r="H32" s="939">
        <v>13.46779507000711</v>
      </c>
      <c r="J32" s="894"/>
      <c r="P32" s="894"/>
      <c r="Q32" s="894"/>
      <c r="R32" s="894"/>
      <c r="S32" s="894"/>
      <c r="T32" s="894"/>
      <c r="U32" s="894"/>
    </row>
    <row r="33" spans="1:21" s="919" customFormat="1">
      <c r="A33" s="928" t="s">
        <v>880</v>
      </c>
      <c r="B33" s="927">
        <v>9114.5593185435664</v>
      </c>
      <c r="C33" s="925">
        <v>11104.755975697601</v>
      </c>
      <c r="D33" s="925">
        <v>13322.496349805999</v>
      </c>
      <c r="E33" s="927">
        <v>1990.1966571540343</v>
      </c>
      <c r="F33" s="926">
        <v>21.835357998109465</v>
      </c>
      <c r="G33" s="925">
        <v>2217.7403741083981</v>
      </c>
      <c r="H33" s="939">
        <v>19.971086073047001</v>
      </c>
      <c r="J33" s="894"/>
      <c r="P33" s="894"/>
      <c r="Q33" s="894"/>
      <c r="R33" s="894"/>
      <c r="S33" s="894"/>
      <c r="T33" s="894"/>
      <c r="U33" s="894"/>
    </row>
    <row r="34" spans="1:21" s="919" customFormat="1">
      <c r="A34" s="928" t="s">
        <v>879</v>
      </c>
      <c r="B34" s="927">
        <v>9303.1900802499986</v>
      </c>
      <c r="C34" s="925">
        <v>10199.524854239999</v>
      </c>
      <c r="D34" s="925">
        <v>11304.828780768999</v>
      </c>
      <c r="E34" s="927">
        <v>896.33477399000003</v>
      </c>
      <c r="F34" s="926">
        <v>9.6347034324586573</v>
      </c>
      <c r="G34" s="925">
        <v>1105.3039265290008</v>
      </c>
      <c r="H34" s="939">
        <v>10.836817815778153</v>
      </c>
      <c r="J34" s="894"/>
      <c r="P34" s="894"/>
      <c r="Q34" s="894"/>
      <c r="R34" s="894"/>
      <c r="S34" s="894"/>
      <c r="T34" s="894"/>
      <c r="U34" s="894"/>
    </row>
    <row r="35" spans="1:21" s="919" customFormat="1">
      <c r="A35" s="928" t="s">
        <v>878</v>
      </c>
      <c r="B35" s="927">
        <v>0</v>
      </c>
      <c r="C35" s="925">
        <v>0</v>
      </c>
      <c r="D35" s="925">
        <v>0</v>
      </c>
      <c r="E35" s="938">
        <v>0</v>
      </c>
      <c r="F35" s="937"/>
      <c r="G35" s="936">
        <v>0</v>
      </c>
      <c r="H35" s="935"/>
      <c r="J35" s="894"/>
      <c r="P35" s="894"/>
      <c r="Q35" s="894"/>
      <c r="R35" s="894"/>
      <c r="S35" s="894"/>
      <c r="T35" s="894"/>
      <c r="U35" s="894"/>
    </row>
    <row r="36" spans="1:21" s="919" customFormat="1">
      <c r="A36" s="928" t="s">
        <v>877</v>
      </c>
      <c r="B36" s="927">
        <v>16136.587232662498</v>
      </c>
      <c r="C36" s="925">
        <v>20237.421418925005</v>
      </c>
      <c r="D36" s="925">
        <v>23244.72194445899</v>
      </c>
      <c r="E36" s="927">
        <v>4100.8341862625075</v>
      </c>
      <c r="F36" s="926">
        <v>25.413268165909948</v>
      </c>
      <c r="G36" s="925">
        <v>3007.3005255339849</v>
      </c>
      <c r="H36" s="924">
        <v>14.860097357668852</v>
      </c>
      <c r="J36" s="894"/>
      <c r="P36" s="894"/>
      <c r="Q36" s="894"/>
      <c r="R36" s="894"/>
      <c r="S36" s="894"/>
      <c r="T36" s="894"/>
      <c r="U36" s="894"/>
    </row>
    <row r="37" spans="1:21" s="919" customFormat="1">
      <c r="A37" s="928" t="s">
        <v>876</v>
      </c>
      <c r="B37" s="927">
        <v>2954.3006574085002</v>
      </c>
      <c r="C37" s="925">
        <v>4276.6296578815</v>
      </c>
      <c r="D37" s="925">
        <v>5625.8879684494996</v>
      </c>
      <c r="E37" s="927">
        <v>1322.3290004729997</v>
      </c>
      <c r="F37" s="926">
        <v>44.759459304082512</v>
      </c>
      <c r="G37" s="925">
        <v>1349.2583105679996</v>
      </c>
      <c r="H37" s="924">
        <v>31.549571005790046</v>
      </c>
      <c r="J37" s="894"/>
      <c r="P37" s="894"/>
      <c r="Q37" s="894"/>
      <c r="R37" s="894"/>
      <c r="S37" s="894"/>
      <c r="T37" s="894"/>
      <c r="U37" s="894"/>
    </row>
    <row r="38" spans="1:21" s="919" customFormat="1">
      <c r="A38" s="928" t="s">
        <v>875</v>
      </c>
      <c r="B38" s="927">
        <v>1111.0565469999999</v>
      </c>
      <c r="C38" s="925">
        <v>1215.1047450300002</v>
      </c>
      <c r="D38" s="925">
        <v>997.20974521000028</v>
      </c>
      <c r="E38" s="927">
        <v>104.04819803000032</v>
      </c>
      <c r="F38" s="926">
        <v>9.3647977063763559</v>
      </c>
      <c r="G38" s="925">
        <v>-217.89499981999995</v>
      </c>
      <c r="H38" s="924">
        <v>-17.932198908055476</v>
      </c>
      <c r="J38" s="894"/>
      <c r="P38" s="894"/>
      <c r="Q38" s="894"/>
      <c r="R38" s="894"/>
      <c r="S38" s="894"/>
      <c r="T38" s="894"/>
      <c r="U38" s="894"/>
    </row>
    <row r="39" spans="1:21" s="919" customFormat="1">
      <c r="A39" s="928" t="s">
        <v>874</v>
      </c>
      <c r="B39" s="927">
        <v>878.02671400999998</v>
      </c>
      <c r="C39" s="925">
        <v>1009.6902485940003</v>
      </c>
      <c r="D39" s="925">
        <v>1511.8622518100003</v>
      </c>
      <c r="E39" s="927">
        <v>131.66353458400033</v>
      </c>
      <c r="F39" s="926">
        <v>14.995390514109207</v>
      </c>
      <c r="G39" s="925">
        <v>502.17200321600001</v>
      </c>
      <c r="H39" s="924">
        <v>49.735253352726495</v>
      </c>
      <c r="J39" s="894"/>
      <c r="P39" s="894"/>
      <c r="Q39" s="894"/>
      <c r="R39" s="894"/>
      <c r="S39" s="894"/>
      <c r="T39" s="894"/>
      <c r="U39" s="894"/>
    </row>
    <row r="40" spans="1:21" s="919" customFormat="1">
      <c r="A40" s="928" t="s">
        <v>873</v>
      </c>
      <c r="B40" s="927">
        <v>1575.8019997039999</v>
      </c>
      <c r="C40" s="925">
        <v>1243.6465937799999</v>
      </c>
      <c r="D40" s="925">
        <v>2378.1867083800007</v>
      </c>
      <c r="E40" s="927">
        <v>-332.15540592399998</v>
      </c>
      <c r="F40" s="926">
        <v>-21.078498820688917</v>
      </c>
      <c r="G40" s="925">
        <v>1134.5401146000008</v>
      </c>
      <c r="H40" s="924">
        <v>91.226890362126468</v>
      </c>
      <c r="J40" s="894"/>
      <c r="P40" s="894"/>
      <c r="Q40" s="894"/>
      <c r="R40" s="894"/>
      <c r="S40" s="894"/>
      <c r="T40" s="894"/>
      <c r="U40" s="894"/>
    </row>
    <row r="41" spans="1:21" s="919" customFormat="1">
      <c r="A41" s="928" t="s">
        <v>872</v>
      </c>
      <c r="B41" s="927">
        <v>23678.271328060498</v>
      </c>
      <c r="C41" s="925">
        <v>25226.711439133986</v>
      </c>
      <c r="D41" s="925">
        <v>30458.995658705018</v>
      </c>
      <c r="E41" s="927">
        <v>1548.4401110734871</v>
      </c>
      <c r="F41" s="926">
        <v>6.539498131514657</v>
      </c>
      <c r="G41" s="925">
        <v>5232.2842195710327</v>
      </c>
      <c r="H41" s="924">
        <v>20.741047568547653</v>
      </c>
      <c r="J41" s="894"/>
      <c r="P41" s="894"/>
      <c r="Q41" s="894"/>
      <c r="R41" s="894"/>
      <c r="S41" s="894"/>
      <c r="T41" s="894"/>
      <c r="U41" s="894"/>
    </row>
    <row r="42" spans="1:21" s="919" customFormat="1">
      <c r="A42" s="928" t="s">
        <v>871</v>
      </c>
      <c r="B42" s="927">
        <v>88853.098314400006</v>
      </c>
      <c r="C42" s="925">
        <v>104683.99263000351</v>
      </c>
      <c r="D42" s="925">
        <v>117698.59213029</v>
      </c>
      <c r="E42" s="927">
        <v>15830.894315603509</v>
      </c>
      <c r="F42" s="926">
        <v>17.81692998435134</v>
      </c>
      <c r="G42" s="925">
        <v>13014.59950028648</v>
      </c>
      <c r="H42" s="924">
        <v>12.432272760445288</v>
      </c>
      <c r="J42" s="894"/>
      <c r="P42" s="894"/>
      <c r="Q42" s="894"/>
      <c r="R42" s="894"/>
      <c r="S42" s="894"/>
      <c r="T42" s="894"/>
      <c r="U42" s="894"/>
    </row>
    <row r="43" spans="1:21" s="919" customFormat="1">
      <c r="A43" s="928" t="s">
        <v>870</v>
      </c>
      <c r="B43" s="927">
        <v>16012.976981079997</v>
      </c>
      <c r="C43" s="925">
        <v>17631.375948509998</v>
      </c>
      <c r="D43" s="925">
        <v>19051.624331610001</v>
      </c>
      <c r="E43" s="927">
        <v>1618.398967430001</v>
      </c>
      <c r="F43" s="926">
        <v>10.106796314902638</v>
      </c>
      <c r="G43" s="925">
        <v>1420.2483831000027</v>
      </c>
      <c r="H43" s="924">
        <v>8.0552328261143202</v>
      </c>
      <c r="J43" s="894"/>
      <c r="P43" s="894"/>
      <c r="Q43" s="894"/>
      <c r="R43" s="894"/>
      <c r="S43" s="894"/>
      <c r="T43" s="894"/>
      <c r="U43" s="894"/>
    </row>
    <row r="44" spans="1:21" s="919" customFormat="1">
      <c r="A44" s="928" t="s">
        <v>869</v>
      </c>
      <c r="B44" s="927">
        <v>95756.637471704831</v>
      </c>
      <c r="C44" s="925">
        <v>100136.39835579299</v>
      </c>
      <c r="D44" s="925">
        <v>120155.60549134211</v>
      </c>
      <c r="E44" s="927">
        <v>4379.7608840881585</v>
      </c>
      <c r="F44" s="926">
        <v>4.5738457403355834</v>
      </c>
      <c r="G44" s="925">
        <v>20019.207135549121</v>
      </c>
      <c r="H44" s="924">
        <v>19.991938460198263</v>
      </c>
      <c r="J44" s="894"/>
      <c r="P44" s="894"/>
      <c r="Q44" s="894"/>
      <c r="R44" s="894"/>
      <c r="S44" s="894"/>
      <c r="T44" s="894"/>
      <c r="U44" s="894"/>
    </row>
    <row r="45" spans="1:21" s="919" customFormat="1">
      <c r="A45" s="928" t="s">
        <v>868</v>
      </c>
      <c r="B45" s="927">
        <v>7079.4138167634992</v>
      </c>
      <c r="C45" s="925">
        <v>8711.7459722274998</v>
      </c>
      <c r="D45" s="925">
        <v>10416.523435217998</v>
      </c>
      <c r="E45" s="927">
        <v>1632.3321554640006</v>
      </c>
      <c r="F45" s="926">
        <v>23.057447942918177</v>
      </c>
      <c r="G45" s="925">
        <v>1704.777462990498</v>
      </c>
      <c r="H45" s="924">
        <v>19.568723289513052</v>
      </c>
      <c r="J45" s="894"/>
      <c r="P45" s="894"/>
      <c r="Q45" s="894"/>
      <c r="R45" s="894"/>
      <c r="S45" s="894"/>
      <c r="T45" s="894"/>
      <c r="U45" s="894"/>
    </row>
    <row r="46" spans="1:21" s="919" customFormat="1" ht="13.5" thickBot="1">
      <c r="A46" s="928" t="s">
        <v>867</v>
      </c>
      <c r="B46" s="927">
        <v>56051.832128531991</v>
      </c>
      <c r="C46" s="925">
        <v>60660.057785615056</v>
      </c>
      <c r="D46" s="925">
        <v>79183.484634257868</v>
      </c>
      <c r="E46" s="925">
        <v>4608.225657083065</v>
      </c>
      <c r="F46" s="926">
        <v>8.2213649083155413</v>
      </c>
      <c r="G46" s="925">
        <v>18523.426848642812</v>
      </c>
      <c r="H46" s="924">
        <v>30.536447746404001</v>
      </c>
      <c r="J46" s="894"/>
      <c r="P46" s="894"/>
      <c r="Q46" s="894"/>
      <c r="R46" s="894"/>
      <c r="S46" s="894"/>
      <c r="T46" s="894"/>
      <c r="U46" s="894"/>
    </row>
    <row r="47" spans="1:21" s="929" customFormat="1" ht="13.5" thickBot="1">
      <c r="A47" s="934" t="s">
        <v>866</v>
      </c>
      <c r="B47" s="933">
        <v>309417.47532776697</v>
      </c>
      <c r="C47" s="931">
        <v>347419.77141475672</v>
      </c>
      <c r="D47" s="931">
        <v>411328.48496451293</v>
      </c>
      <c r="E47" s="931">
        <v>38002.296086989751</v>
      </c>
      <c r="F47" s="932">
        <v>12.281884223486017</v>
      </c>
      <c r="G47" s="931">
        <v>63908.713549756212</v>
      </c>
      <c r="H47" s="930">
        <v>18.395243681586766</v>
      </c>
      <c r="J47" s="894"/>
      <c r="P47" s="894"/>
      <c r="Q47" s="894"/>
      <c r="R47" s="894"/>
      <c r="S47" s="894"/>
      <c r="T47" s="894"/>
      <c r="U47" s="894"/>
    </row>
    <row r="48" spans="1:21" s="919" customFormat="1">
      <c r="A48" s="928" t="s">
        <v>865</v>
      </c>
      <c r="B48" s="927">
        <v>251593.19650424703</v>
      </c>
      <c r="C48" s="925">
        <v>276854.38656956865</v>
      </c>
      <c r="D48" s="925">
        <v>316466.77911350981</v>
      </c>
      <c r="E48" s="925">
        <v>25261.190065321629</v>
      </c>
      <c r="F48" s="926">
        <v>10.040490131017993</v>
      </c>
      <c r="G48" s="925">
        <v>39612.392543941154</v>
      </c>
      <c r="H48" s="924">
        <v>14.308024169227767</v>
      </c>
      <c r="J48" s="894"/>
      <c r="P48" s="894"/>
      <c r="Q48" s="894"/>
      <c r="R48" s="894"/>
      <c r="S48" s="894"/>
      <c r="T48" s="894"/>
      <c r="U48" s="894"/>
    </row>
    <row r="49" spans="1:21" s="919" customFormat="1">
      <c r="A49" s="928" t="s">
        <v>864</v>
      </c>
      <c r="B49" s="927">
        <v>16280.446518830002</v>
      </c>
      <c r="C49" s="925">
        <v>17059.275020330006</v>
      </c>
      <c r="D49" s="925">
        <v>25076.228767990109</v>
      </c>
      <c r="E49" s="927">
        <v>778.82850150000377</v>
      </c>
      <c r="F49" s="926">
        <v>4.7838276462455065</v>
      </c>
      <c r="G49" s="925">
        <v>8016.9537476601035</v>
      </c>
      <c r="H49" s="924">
        <v>46.994691967308576</v>
      </c>
      <c r="J49" s="894"/>
      <c r="P49" s="894"/>
      <c r="Q49" s="894"/>
      <c r="R49" s="894"/>
      <c r="S49" s="894"/>
      <c r="T49" s="894"/>
      <c r="U49" s="894"/>
    </row>
    <row r="50" spans="1:21" s="919" customFormat="1" ht="13.5" thickBot="1">
      <c r="A50" s="928" t="s">
        <v>863</v>
      </c>
      <c r="B50" s="927">
        <v>41543.83230468999</v>
      </c>
      <c r="C50" s="925">
        <v>53506.109824858031</v>
      </c>
      <c r="D50" s="925">
        <v>69785.477083013</v>
      </c>
      <c r="E50" s="925">
        <v>11962.277520168042</v>
      </c>
      <c r="F50" s="926">
        <v>28.794352510463</v>
      </c>
      <c r="G50" s="925">
        <v>16279.367258154969</v>
      </c>
      <c r="H50" s="924">
        <v>30.42524921255227</v>
      </c>
      <c r="J50" s="894"/>
      <c r="P50" s="894"/>
      <c r="Q50" s="894"/>
      <c r="R50" s="894"/>
      <c r="S50" s="894"/>
      <c r="T50" s="894"/>
      <c r="U50" s="894"/>
    </row>
    <row r="51" spans="1:21" s="929" customFormat="1" ht="13.5" thickBot="1">
      <c r="A51" s="934" t="s">
        <v>862</v>
      </c>
      <c r="B51" s="933">
        <v>37075.199455862712</v>
      </c>
      <c r="C51" s="931">
        <v>46073.162782482905</v>
      </c>
      <c r="D51" s="931">
        <v>61989.529179913014</v>
      </c>
      <c r="E51" s="931">
        <v>8997.9633266201927</v>
      </c>
      <c r="F51" s="932">
        <v>24.269494051763875</v>
      </c>
      <c r="G51" s="931">
        <v>15916.366397430109</v>
      </c>
      <c r="H51" s="930">
        <v>34.545851502692017</v>
      </c>
      <c r="J51" s="894"/>
      <c r="P51" s="894"/>
      <c r="Q51" s="894"/>
      <c r="R51" s="894"/>
      <c r="S51" s="894"/>
      <c r="T51" s="894"/>
      <c r="U51" s="894"/>
    </row>
    <row r="52" spans="1:21" s="919" customFormat="1">
      <c r="A52" s="928" t="s">
        <v>861</v>
      </c>
      <c r="B52" s="927">
        <v>7684.3289460500009</v>
      </c>
      <c r="C52" s="925">
        <v>9824.054771137502</v>
      </c>
      <c r="D52" s="925">
        <v>12427.784409877004</v>
      </c>
      <c r="E52" s="925">
        <v>2139.7258250875011</v>
      </c>
      <c r="F52" s="926">
        <v>27.845317920537365</v>
      </c>
      <c r="G52" s="925">
        <v>2603.7296387395018</v>
      </c>
      <c r="H52" s="924">
        <v>26.503614845360058</v>
      </c>
      <c r="J52" s="894"/>
      <c r="P52" s="894"/>
      <c r="Q52" s="894"/>
      <c r="R52" s="894"/>
      <c r="S52" s="894"/>
      <c r="T52" s="894"/>
      <c r="U52" s="894"/>
    </row>
    <row r="53" spans="1:21" s="919" customFormat="1">
      <c r="A53" s="928" t="s">
        <v>860</v>
      </c>
      <c r="B53" s="927">
        <v>331.40999999999997</v>
      </c>
      <c r="C53" s="925">
        <v>169.98</v>
      </c>
      <c r="D53" s="925">
        <v>107</v>
      </c>
      <c r="E53" s="927">
        <v>-161.42999999999998</v>
      </c>
      <c r="F53" s="926">
        <v>-48.710057029057666</v>
      </c>
      <c r="G53" s="925">
        <v>-62.97999999999999</v>
      </c>
      <c r="H53" s="924">
        <v>-37.051417813860446</v>
      </c>
      <c r="J53" s="894"/>
      <c r="P53" s="894"/>
      <c r="Q53" s="894"/>
      <c r="R53" s="894"/>
      <c r="S53" s="894"/>
      <c r="T53" s="894"/>
      <c r="U53" s="894"/>
    </row>
    <row r="54" spans="1:21" s="919" customFormat="1">
      <c r="A54" s="928" t="s">
        <v>859</v>
      </c>
      <c r="B54" s="927">
        <v>3896.0466087799987</v>
      </c>
      <c r="C54" s="925">
        <v>5542.2673524700003</v>
      </c>
      <c r="D54" s="925">
        <v>5553.0925060299996</v>
      </c>
      <c r="E54" s="927">
        <v>1646.2207436900017</v>
      </c>
      <c r="F54" s="926">
        <v>42.253620374564676</v>
      </c>
      <c r="G54" s="925">
        <v>10.825153559999308</v>
      </c>
      <c r="H54" s="924">
        <v>0.19531994527789975</v>
      </c>
      <c r="J54" s="894"/>
      <c r="P54" s="894"/>
      <c r="Q54" s="894"/>
      <c r="R54" s="894"/>
      <c r="S54" s="894"/>
      <c r="T54" s="894"/>
      <c r="U54" s="894"/>
    </row>
    <row r="55" spans="1:21" s="919" customFormat="1">
      <c r="A55" s="928" t="s">
        <v>858</v>
      </c>
      <c r="B55" s="927">
        <v>2423.6932713400001</v>
      </c>
      <c r="C55" s="925">
        <v>2404.6851764599996</v>
      </c>
      <c r="D55" s="925">
        <v>2539.4007530700005</v>
      </c>
      <c r="E55" s="927">
        <v>-19.008094880000499</v>
      </c>
      <c r="F55" s="926">
        <v>-0.78426156910075473</v>
      </c>
      <c r="G55" s="925">
        <v>134.71557661000088</v>
      </c>
      <c r="H55" s="924">
        <v>5.6022126276138655</v>
      </c>
      <c r="J55" s="894"/>
      <c r="P55" s="894"/>
      <c r="Q55" s="894"/>
      <c r="R55" s="894"/>
      <c r="S55" s="894"/>
      <c r="T55" s="894"/>
      <c r="U55" s="894"/>
    </row>
    <row r="56" spans="1:21" s="919" customFormat="1">
      <c r="A56" s="928" t="s">
        <v>857</v>
      </c>
      <c r="B56" s="927">
        <v>853.30338712000002</v>
      </c>
      <c r="C56" s="925">
        <v>857.99298139000007</v>
      </c>
      <c r="D56" s="925">
        <v>792.25517959000013</v>
      </c>
      <c r="E56" s="927">
        <v>4.6895942700000433</v>
      </c>
      <c r="F56" s="926">
        <v>0.54958111508592256</v>
      </c>
      <c r="G56" s="925">
        <v>-65.737801799999943</v>
      </c>
      <c r="H56" s="924">
        <v>-7.6618111366716271</v>
      </c>
      <c r="J56" s="894"/>
      <c r="P56" s="894"/>
      <c r="Q56" s="894"/>
      <c r="R56" s="894"/>
      <c r="S56" s="894"/>
      <c r="T56" s="894"/>
      <c r="U56" s="894"/>
    </row>
    <row r="57" spans="1:21" s="919" customFormat="1">
      <c r="A57" s="928" t="s">
        <v>856</v>
      </c>
      <c r="B57" s="927">
        <v>3181.9612157300012</v>
      </c>
      <c r="C57" s="925">
        <v>2909.8915590500001</v>
      </c>
      <c r="D57" s="925">
        <v>2425.4433109299953</v>
      </c>
      <c r="E57" s="927">
        <v>-272.06965668000112</v>
      </c>
      <c r="F57" s="926">
        <v>-8.5503762690452305</v>
      </c>
      <c r="G57" s="925">
        <v>-484.44824812000479</v>
      </c>
      <c r="H57" s="924">
        <v>-16.648326519705904</v>
      </c>
      <c r="J57" s="894"/>
      <c r="P57" s="894"/>
      <c r="Q57" s="894"/>
      <c r="R57" s="894"/>
      <c r="S57" s="894"/>
      <c r="T57" s="894"/>
      <c r="U57" s="894"/>
    </row>
    <row r="58" spans="1:21" s="919" customFormat="1">
      <c r="A58" s="928" t="s">
        <v>855</v>
      </c>
      <c r="B58" s="927">
        <v>5897.49949689</v>
      </c>
      <c r="C58" s="925">
        <v>7238.2456489776996</v>
      </c>
      <c r="D58" s="925">
        <v>11758.111811996008</v>
      </c>
      <c r="E58" s="927">
        <v>1340.7461520876996</v>
      </c>
      <c r="F58" s="926">
        <v>22.734146103695839</v>
      </c>
      <c r="G58" s="925">
        <v>4519.8661630183087</v>
      </c>
      <c r="H58" s="924">
        <v>62.444221738408068</v>
      </c>
      <c r="J58" s="894"/>
      <c r="P58" s="894"/>
      <c r="Q58" s="894"/>
      <c r="R58" s="894"/>
      <c r="S58" s="894"/>
      <c r="T58" s="894"/>
      <c r="U58" s="894"/>
    </row>
    <row r="59" spans="1:21" s="919" customFormat="1">
      <c r="A59" s="928" t="s">
        <v>854</v>
      </c>
      <c r="B59" s="927">
        <v>4583.7901259574992</v>
      </c>
      <c r="C59" s="925">
        <v>5921.6756606825011</v>
      </c>
      <c r="D59" s="925">
        <v>5578.5801747100004</v>
      </c>
      <c r="E59" s="927">
        <v>1337.8855347250019</v>
      </c>
      <c r="F59" s="926">
        <v>29.187320927908615</v>
      </c>
      <c r="G59" s="925">
        <v>-343.09548597250068</v>
      </c>
      <c r="H59" s="924">
        <v>-5.7938918919608184</v>
      </c>
      <c r="J59" s="894"/>
      <c r="P59" s="894"/>
      <c r="Q59" s="894"/>
      <c r="R59" s="894"/>
      <c r="S59" s="894"/>
      <c r="T59" s="894"/>
      <c r="U59" s="894"/>
    </row>
    <row r="60" spans="1:21" s="919" customFormat="1">
      <c r="A60" s="928" t="s">
        <v>853</v>
      </c>
      <c r="B60" s="927">
        <v>2799.0652045699994</v>
      </c>
      <c r="C60" s="925">
        <v>5120.1511414600009</v>
      </c>
      <c r="D60" s="925">
        <v>10475.98857533</v>
      </c>
      <c r="E60" s="927">
        <v>2321.0859368900014</v>
      </c>
      <c r="F60" s="926">
        <v>82.923610821941296</v>
      </c>
      <c r="G60" s="925">
        <v>5355.8374338699996</v>
      </c>
      <c r="H60" s="924">
        <v>104.60311201561119</v>
      </c>
      <c r="J60" s="894"/>
      <c r="P60" s="894"/>
      <c r="Q60" s="894"/>
      <c r="R60" s="894"/>
      <c r="S60" s="894"/>
      <c r="T60" s="894"/>
      <c r="U60" s="894"/>
    </row>
    <row r="61" spans="1:21" s="919" customFormat="1">
      <c r="A61" s="928" t="s">
        <v>852</v>
      </c>
      <c r="B61" s="927">
        <v>4144.507941045199</v>
      </c>
      <c r="C61" s="925">
        <v>4076.7183599851996</v>
      </c>
      <c r="D61" s="925">
        <v>6749.9845240599989</v>
      </c>
      <c r="E61" s="927">
        <v>-67.789581059999364</v>
      </c>
      <c r="F61" s="926">
        <v>-1.6356484780411251</v>
      </c>
      <c r="G61" s="925">
        <v>2673.2661640747992</v>
      </c>
      <c r="H61" s="924">
        <v>65.573972200633065</v>
      </c>
      <c r="J61" s="894"/>
      <c r="P61" s="894"/>
      <c r="Q61" s="894"/>
      <c r="R61" s="894"/>
      <c r="S61" s="894"/>
      <c r="T61" s="894"/>
      <c r="U61" s="894"/>
    </row>
    <row r="62" spans="1:21" s="919" customFormat="1">
      <c r="A62" s="928" t="s">
        <v>851</v>
      </c>
      <c r="B62" s="927">
        <v>1111.1708121200002</v>
      </c>
      <c r="C62" s="925">
        <v>1713.5814604299997</v>
      </c>
      <c r="D62" s="925">
        <v>3029.1098595499993</v>
      </c>
      <c r="E62" s="927">
        <v>602.41064830999949</v>
      </c>
      <c r="F62" s="926">
        <v>54.214045378015427</v>
      </c>
      <c r="G62" s="925">
        <v>1315.5283991199997</v>
      </c>
      <c r="H62" s="924">
        <v>76.7706951492044</v>
      </c>
      <c r="J62" s="894"/>
      <c r="P62" s="894"/>
      <c r="Q62" s="894"/>
      <c r="R62" s="894"/>
      <c r="S62" s="894"/>
      <c r="T62" s="894"/>
      <c r="U62" s="894"/>
    </row>
    <row r="63" spans="1:21" s="919" customFormat="1">
      <c r="A63" s="928" t="s">
        <v>850</v>
      </c>
      <c r="B63" s="927">
        <v>157.75401626000001</v>
      </c>
      <c r="C63" s="925">
        <v>287.74412720000004</v>
      </c>
      <c r="D63" s="925">
        <v>543.81711812000003</v>
      </c>
      <c r="E63" s="927">
        <v>129.99011094000002</v>
      </c>
      <c r="F63" s="926">
        <v>82.400508095945199</v>
      </c>
      <c r="G63" s="925">
        <v>256.07299092</v>
      </c>
      <c r="H63" s="924">
        <v>88.993298807455204</v>
      </c>
      <c r="J63" s="894"/>
      <c r="P63" s="894"/>
      <c r="Q63" s="894"/>
      <c r="R63" s="894"/>
      <c r="S63" s="894"/>
      <c r="T63" s="894"/>
      <c r="U63" s="894"/>
    </row>
    <row r="64" spans="1:21" s="919" customFormat="1" ht="13.5" thickBot="1">
      <c r="A64" s="923" t="s">
        <v>849</v>
      </c>
      <c r="B64" s="921">
        <v>10.67153901</v>
      </c>
      <c r="C64" s="921">
        <v>6.1806999999999945</v>
      </c>
      <c r="D64" s="921">
        <v>8.9589999999999943</v>
      </c>
      <c r="E64" s="921">
        <v>-4.4908390100000055</v>
      </c>
      <c r="F64" s="922">
        <v>-42.082393231114708</v>
      </c>
      <c r="G64" s="921">
        <v>2.7782999999999998</v>
      </c>
      <c r="H64" s="920">
        <v>44.951219117575711</v>
      </c>
      <c r="J64" s="894"/>
      <c r="P64" s="894"/>
      <c r="Q64" s="894"/>
      <c r="R64" s="894"/>
      <c r="S64" s="894"/>
      <c r="T64" s="894"/>
      <c r="U64" s="894"/>
    </row>
    <row r="65" spans="1:21" ht="14.25" thickTop="1" thickBot="1">
      <c r="A65" s="908" t="s">
        <v>848</v>
      </c>
      <c r="B65" s="907">
        <v>42909.269731320004</v>
      </c>
      <c r="C65" s="905">
        <v>49821.968743165016</v>
      </c>
      <c r="D65" s="905">
        <v>52951.328817296009</v>
      </c>
      <c r="E65" s="905">
        <v>6912.6990118450121</v>
      </c>
      <c r="F65" s="906">
        <v>16.110036491251094</v>
      </c>
      <c r="G65" s="905">
        <v>3129.3600741309929</v>
      </c>
      <c r="H65" s="904">
        <v>6.2810847364603672</v>
      </c>
      <c r="J65" s="894"/>
      <c r="P65" s="894"/>
      <c r="Q65" s="894"/>
      <c r="R65" s="894"/>
      <c r="S65" s="894"/>
      <c r="T65" s="894"/>
      <c r="U65" s="894"/>
    </row>
    <row r="66" spans="1:21">
      <c r="A66" s="913" t="s">
        <v>847</v>
      </c>
      <c r="B66" s="912">
        <v>29420.67353136</v>
      </c>
      <c r="C66" s="910">
        <v>32353.481272485507</v>
      </c>
      <c r="D66" s="910">
        <v>33915.271390947019</v>
      </c>
      <c r="E66" s="910">
        <v>2932.8077411255072</v>
      </c>
      <c r="F66" s="911">
        <v>9.9685268523828228</v>
      </c>
      <c r="G66" s="910">
        <v>1561.7901184615112</v>
      </c>
      <c r="H66" s="909">
        <v>4.8272706893823827</v>
      </c>
      <c r="J66" s="894"/>
      <c r="P66" s="894"/>
      <c r="Q66" s="894"/>
      <c r="R66" s="894"/>
      <c r="S66" s="894"/>
      <c r="T66" s="894"/>
      <c r="U66" s="894"/>
    </row>
    <row r="67" spans="1:21">
      <c r="A67" s="913" t="s">
        <v>846</v>
      </c>
      <c r="B67" s="912">
        <v>29.063619190000004</v>
      </c>
      <c r="C67" s="910">
        <v>22.656918069999996</v>
      </c>
      <c r="D67" s="910">
        <v>9.6165481999999951</v>
      </c>
      <c r="E67" s="912">
        <v>-6.4067011200000081</v>
      </c>
      <c r="F67" s="911">
        <v>-22.043714095333243</v>
      </c>
      <c r="G67" s="910">
        <v>-13.040369870000001</v>
      </c>
      <c r="H67" s="909">
        <v>-57.555797437722752</v>
      </c>
      <c r="J67" s="894"/>
      <c r="P67" s="894"/>
      <c r="Q67" s="894"/>
      <c r="R67" s="894"/>
      <c r="S67" s="894"/>
      <c r="T67" s="894"/>
      <c r="U67" s="894"/>
    </row>
    <row r="68" spans="1:21">
      <c r="A68" s="913" t="s">
        <v>845</v>
      </c>
      <c r="B68" s="912">
        <v>6412.6275241110061</v>
      </c>
      <c r="C68" s="910">
        <v>11158.98405721951</v>
      </c>
      <c r="D68" s="910">
        <v>13044.928546719</v>
      </c>
      <c r="E68" s="912">
        <v>4746.3565331085038</v>
      </c>
      <c r="F68" s="911">
        <v>74.015783939774352</v>
      </c>
      <c r="G68" s="910">
        <v>1885.9444894994904</v>
      </c>
      <c r="H68" s="909">
        <v>16.900682712951308</v>
      </c>
      <c r="J68" s="894"/>
      <c r="P68" s="894"/>
      <c r="Q68" s="894"/>
      <c r="R68" s="894"/>
      <c r="S68" s="894"/>
      <c r="T68" s="894"/>
      <c r="U68" s="894"/>
    </row>
    <row r="69" spans="1:21" ht="13.5" thickBot="1">
      <c r="A69" s="913" t="s">
        <v>844</v>
      </c>
      <c r="B69" s="912">
        <v>7046.9050566589995</v>
      </c>
      <c r="C69" s="910">
        <v>6286.846495390002</v>
      </c>
      <c r="D69" s="910">
        <v>5981.5123314299981</v>
      </c>
      <c r="E69" s="910">
        <v>-760.05856126899744</v>
      </c>
      <c r="F69" s="911">
        <v>-10.785707415637411</v>
      </c>
      <c r="G69" s="910">
        <v>-305.33416396000393</v>
      </c>
      <c r="H69" s="909">
        <v>-4.8567141600148558</v>
      </c>
      <c r="J69" s="894"/>
      <c r="P69" s="894"/>
      <c r="Q69" s="894"/>
      <c r="R69" s="894"/>
      <c r="S69" s="894"/>
      <c r="T69" s="894"/>
      <c r="U69" s="894"/>
    </row>
    <row r="70" spans="1:21" ht="13.5" thickBot="1">
      <c r="A70" s="908" t="s">
        <v>843</v>
      </c>
      <c r="B70" s="907">
        <v>176813.7220456205</v>
      </c>
      <c r="C70" s="905">
        <v>209752.89442714496</v>
      </c>
      <c r="D70" s="905">
        <v>252462.78870833543</v>
      </c>
      <c r="E70" s="905">
        <v>32939.172381524462</v>
      </c>
      <c r="F70" s="906">
        <v>18.629307725916021</v>
      </c>
      <c r="G70" s="905">
        <v>42709.894281190471</v>
      </c>
      <c r="H70" s="904">
        <v>20.362004728390158</v>
      </c>
      <c r="J70" s="894"/>
      <c r="P70" s="894"/>
      <c r="Q70" s="894"/>
      <c r="R70" s="894"/>
      <c r="S70" s="894"/>
      <c r="T70" s="894"/>
      <c r="U70" s="894"/>
    </row>
    <row r="71" spans="1:21">
      <c r="A71" s="913" t="s">
        <v>842</v>
      </c>
      <c r="B71" s="912">
        <v>17513.111853995997</v>
      </c>
      <c r="C71" s="910">
        <v>16118.168753889995</v>
      </c>
      <c r="D71" s="910">
        <v>12937.655659382001</v>
      </c>
      <c r="E71" s="910">
        <v>-1394.943100106002</v>
      </c>
      <c r="F71" s="911">
        <v>-7.9651355609181209</v>
      </c>
      <c r="G71" s="910">
        <v>-3180.5130945079945</v>
      </c>
      <c r="H71" s="909">
        <v>-19.732471740875663</v>
      </c>
      <c r="J71" s="894"/>
      <c r="P71" s="894"/>
      <c r="Q71" s="894"/>
      <c r="R71" s="894"/>
      <c r="S71" s="894"/>
      <c r="T71" s="894"/>
      <c r="U71" s="894"/>
    </row>
    <row r="72" spans="1:21">
      <c r="A72" s="913" t="s">
        <v>841</v>
      </c>
      <c r="B72" s="912">
        <v>16327.899103381998</v>
      </c>
      <c r="C72" s="910">
        <v>15177.191542675</v>
      </c>
      <c r="D72" s="910">
        <v>12387.923754950001</v>
      </c>
      <c r="E72" s="912">
        <v>-1150.7075607069983</v>
      </c>
      <c r="F72" s="911">
        <v>-7.0474930878808042</v>
      </c>
      <c r="G72" s="910">
        <v>-2789.2677877249989</v>
      </c>
      <c r="H72" s="909">
        <v>-18.378023232309992</v>
      </c>
      <c r="J72" s="894"/>
      <c r="P72" s="894"/>
      <c r="Q72" s="894"/>
      <c r="R72" s="894"/>
      <c r="S72" s="894"/>
      <c r="T72" s="894"/>
      <c r="U72" s="894"/>
    </row>
    <row r="73" spans="1:21">
      <c r="A73" s="913" t="s">
        <v>840</v>
      </c>
      <c r="B73" s="912">
        <v>0</v>
      </c>
      <c r="C73" s="910">
        <v>0</v>
      </c>
      <c r="D73" s="910">
        <v>0</v>
      </c>
      <c r="E73" s="917">
        <v>0</v>
      </c>
      <c r="F73" s="914"/>
      <c r="G73" s="916">
        <v>0</v>
      </c>
      <c r="H73" s="915"/>
      <c r="J73" s="894"/>
      <c r="P73" s="894"/>
      <c r="Q73" s="894"/>
      <c r="R73" s="894"/>
      <c r="S73" s="894"/>
      <c r="T73" s="894"/>
      <c r="U73" s="894"/>
    </row>
    <row r="74" spans="1:21">
      <c r="A74" s="913" t="s">
        <v>839</v>
      </c>
      <c r="B74" s="912">
        <v>0</v>
      </c>
      <c r="C74" s="910">
        <v>0</v>
      </c>
      <c r="D74" s="910">
        <v>0</v>
      </c>
      <c r="E74" s="917">
        <v>0</v>
      </c>
      <c r="F74" s="914"/>
      <c r="G74" s="916">
        <v>0</v>
      </c>
      <c r="H74" s="915"/>
      <c r="J74" s="894"/>
      <c r="P74" s="894"/>
      <c r="Q74" s="894"/>
      <c r="R74" s="894"/>
      <c r="S74" s="894"/>
      <c r="T74" s="894"/>
      <c r="U74" s="894"/>
    </row>
    <row r="75" spans="1:21">
      <c r="A75" s="913" t="s">
        <v>838</v>
      </c>
      <c r="B75" s="912">
        <v>119882.89545232248</v>
      </c>
      <c r="C75" s="910">
        <v>155007.39475894548</v>
      </c>
      <c r="D75" s="910">
        <v>200142.08126435246</v>
      </c>
      <c r="E75" s="912">
        <v>35124.499306622994</v>
      </c>
      <c r="F75" s="911">
        <v>29.29900814799058</v>
      </c>
      <c r="G75" s="910">
        <v>45134.686505406979</v>
      </c>
      <c r="H75" s="909">
        <v>29.117763430316767</v>
      </c>
      <c r="J75" s="894"/>
      <c r="P75" s="894"/>
      <c r="Q75" s="894"/>
      <c r="R75" s="894"/>
      <c r="S75" s="894"/>
      <c r="T75" s="894"/>
      <c r="U75" s="894"/>
    </row>
    <row r="76" spans="1:21">
      <c r="A76" s="913" t="s">
        <v>837</v>
      </c>
      <c r="B76" s="912">
        <v>6711.0137528100049</v>
      </c>
      <c r="C76" s="910">
        <v>6964.7663895530013</v>
      </c>
      <c r="D76" s="910">
        <v>7871.101221500001</v>
      </c>
      <c r="E76" s="912">
        <v>253.7526367429964</v>
      </c>
      <c r="F76" s="911">
        <v>3.7811371886512117</v>
      </c>
      <c r="G76" s="910">
        <v>906.33483194699966</v>
      </c>
      <c r="H76" s="909">
        <v>13.013140445119339</v>
      </c>
      <c r="J76" s="894"/>
      <c r="P76" s="894"/>
      <c r="Q76" s="894"/>
      <c r="R76" s="894"/>
      <c r="S76" s="894"/>
      <c r="T76" s="894"/>
      <c r="U76" s="894"/>
    </row>
    <row r="77" spans="1:21" ht="13.5" thickBot="1">
      <c r="A77" s="913" t="s">
        <v>836</v>
      </c>
      <c r="B77" s="912">
        <v>16378.801883110002</v>
      </c>
      <c r="C77" s="910">
        <v>16485.372982081488</v>
      </c>
      <c r="D77" s="910">
        <v>19124.026808150997</v>
      </c>
      <c r="E77" s="910">
        <v>106.57109897148621</v>
      </c>
      <c r="F77" s="911">
        <v>0.65066480278623728</v>
      </c>
      <c r="G77" s="910">
        <v>2638.6538260695088</v>
      </c>
      <c r="H77" s="909">
        <v>16.006030491014982</v>
      </c>
      <c r="J77" s="894"/>
      <c r="P77" s="894"/>
      <c r="Q77" s="894"/>
      <c r="R77" s="894"/>
      <c r="S77" s="894"/>
      <c r="T77" s="894"/>
      <c r="U77" s="894"/>
    </row>
    <row r="78" spans="1:21" ht="13.5" thickBot="1">
      <c r="A78" s="908" t="s">
        <v>835</v>
      </c>
      <c r="B78" s="907">
        <v>615449.58777251688</v>
      </c>
      <c r="C78" s="905">
        <v>662828.19827746321</v>
      </c>
      <c r="D78" s="905">
        <v>836742.35583558003</v>
      </c>
      <c r="E78" s="905">
        <v>47378.610504946322</v>
      </c>
      <c r="F78" s="906">
        <v>7.6982114288877312</v>
      </c>
      <c r="G78" s="905">
        <v>173914.15755811683</v>
      </c>
      <c r="H78" s="904">
        <v>26.238195358930021</v>
      </c>
      <c r="J78" s="894"/>
      <c r="P78" s="894"/>
      <c r="Q78" s="894"/>
      <c r="R78" s="894"/>
      <c r="S78" s="894"/>
      <c r="T78" s="894"/>
      <c r="U78" s="894"/>
    </row>
    <row r="79" spans="1:21">
      <c r="A79" s="913" t="s">
        <v>834</v>
      </c>
      <c r="B79" s="912">
        <v>114825.38086647121</v>
      </c>
      <c r="C79" s="910">
        <v>120770.73548294647</v>
      </c>
      <c r="D79" s="910">
        <v>148859.56599294671</v>
      </c>
      <c r="E79" s="910">
        <v>5945.3546164752624</v>
      </c>
      <c r="F79" s="911">
        <v>5.1777355943535079</v>
      </c>
      <c r="G79" s="910">
        <v>28088.830510000233</v>
      </c>
      <c r="H79" s="909">
        <v>23.257977520528172</v>
      </c>
      <c r="J79" s="894"/>
      <c r="P79" s="894"/>
      <c r="Q79" s="894"/>
      <c r="R79" s="894"/>
      <c r="S79" s="894"/>
      <c r="T79" s="894"/>
      <c r="U79" s="894"/>
    </row>
    <row r="80" spans="1:21">
      <c r="A80" s="913" t="s">
        <v>833</v>
      </c>
      <c r="B80" s="912">
        <v>85757.158334164516</v>
      </c>
      <c r="C80" s="910">
        <v>93093.686721197038</v>
      </c>
      <c r="D80" s="910">
        <v>107106.67529057304</v>
      </c>
      <c r="E80" s="912">
        <v>7336.528387032522</v>
      </c>
      <c r="F80" s="911">
        <v>8.5550040714324211</v>
      </c>
      <c r="G80" s="910">
        <v>14012.988569376001</v>
      </c>
      <c r="H80" s="909">
        <v>15.052565928925986</v>
      </c>
      <c r="J80" s="894"/>
      <c r="P80" s="894"/>
      <c r="Q80" s="894"/>
      <c r="R80" s="894"/>
      <c r="S80" s="894"/>
      <c r="T80" s="894"/>
      <c r="U80" s="894"/>
    </row>
    <row r="81" spans="1:21">
      <c r="A81" s="913" t="s">
        <v>832</v>
      </c>
      <c r="B81" s="912">
        <v>67247.549599310005</v>
      </c>
      <c r="C81" s="910">
        <v>69526.074417614596</v>
      </c>
      <c r="D81" s="910">
        <v>79823.586621249997</v>
      </c>
      <c r="E81" s="912">
        <v>2278.5248183045915</v>
      </c>
      <c r="F81" s="911">
        <v>3.3882644525800991</v>
      </c>
      <c r="G81" s="910">
        <v>10297.512203635401</v>
      </c>
      <c r="H81" s="909">
        <v>14.811007654167947</v>
      </c>
      <c r="J81" s="894"/>
      <c r="P81" s="894"/>
      <c r="Q81" s="894"/>
      <c r="R81" s="894"/>
      <c r="S81" s="894"/>
      <c r="T81" s="894"/>
      <c r="U81" s="894"/>
    </row>
    <row r="82" spans="1:21">
      <c r="A82" s="913" t="s">
        <v>831</v>
      </c>
      <c r="B82" s="912">
        <v>276061.50147563813</v>
      </c>
      <c r="C82" s="910">
        <v>296317.3362368535</v>
      </c>
      <c r="D82" s="910">
        <v>401088.58201823407</v>
      </c>
      <c r="E82" s="912">
        <v>20255.834761215374</v>
      </c>
      <c r="F82" s="911">
        <v>7.3374355543751584</v>
      </c>
      <c r="G82" s="910">
        <v>104771.24578138057</v>
      </c>
      <c r="H82" s="909">
        <v>35.35778470201771</v>
      </c>
      <c r="J82" s="894"/>
      <c r="P82" s="894"/>
      <c r="Q82" s="894"/>
      <c r="R82" s="894"/>
      <c r="S82" s="894"/>
      <c r="T82" s="894"/>
      <c r="U82" s="894"/>
    </row>
    <row r="83" spans="1:21">
      <c r="A83" s="913" t="s">
        <v>830</v>
      </c>
      <c r="B83" s="912">
        <v>70203.985815102962</v>
      </c>
      <c r="C83" s="910">
        <v>81620.811009034209</v>
      </c>
      <c r="D83" s="910">
        <v>97720.606146254067</v>
      </c>
      <c r="E83" s="912">
        <v>11416.825193931247</v>
      </c>
      <c r="F83" s="911">
        <v>16.262360407854718</v>
      </c>
      <c r="G83" s="910">
        <v>16099.795137219859</v>
      </c>
      <c r="H83" s="909">
        <v>19.725110468992828</v>
      </c>
      <c r="J83" s="894"/>
      <c r="P83" s="894"/>
      <c r="Q83" s="894"/>
      <c r="R83" s="894"/>
      <c r="S83" s="894"/>
      <c r="T83" s="894"/>
      <c r="U83" s="894"/>
    </row>
    <row r="84" spans="1:21" ht="13.5" thickBot="1">
      <c r="A84" s="913" t="s">
        <v>829</v>
      </c>
      <c r="B84" s="912">
        <v>1354.01168183</v>
      </c>
      <c r="C84" s="910">
        <v>1499.5544098174</v>
      </c>
      <c r="D84" s="910">
        <v>2143.3397663220999</v>
      </c>
      <c r="E84" s="910">
        <v>145.54272798739999</v>
      </c>
      <c r="F84" s="911">
        <v>10.749000908965074</v>
      </c>
      <c r="G84" s="910">
        <v>643.78535650469985</v>
      </c>
      <c r="H84" s="909">
        <v>42.931777085907356</v>
      </c>
      <c r="J84" s="894"/>
      <c r="P84" s="894"/>
      <c r="Q84" s="894"/>
      <c r="R84" s="894"/>
      <c r="S84" s="894"/>
      <c r="T84" s="894"/>
      <c r="U84" s="894"/>
    </row>
    <row r="85" spans="1:21" ht="13.5" thickBot="1">
      <c r="A85" s="908" t="s">
        <v>828</v>
      </c>
      <c r="B85" s="907">
        <v>233846.70505106996</v>
      </c>
      <c r="C85" s="905">
        <v>252637.87306097001</v>
      </c>
      <c r="D85" s="905">
        <v>337198.1412241729</v>
      </c>
      <c r="E85" s="905">
        <v>18791.168009900051</v>
      </c>
      <c r="F85" s="906">
        <v>8.0356779052312213</v>
      </c>
      <c r="G85" s="905">
        <v>84560.268163202883</v>
      </c>
      <c r="H85" s="904">
        <v>33.470938912945826</v>
      </c>
      <c r="J85" s="894"/>
      <c r="P85" s="894"/>
      <c r="Q85" s="894"/>
      <c r="R85" s="894"/>
      <c r="S85" s="894"/>
      <c r="T85" s="894"/>
      <c r="U85" s="894"/>
    </row>
    <row r="86" spans="1:21">
      <c r="A86" s="913" t="s">
        <v>827</v>
      </c>
      <c r="B86" s="912">
        <v>945.47779633999994</v>
      </c>
      <c r="C86" s="910">
        <v>903.77779634000001</v>
      </c>
      <c r="D86" s="910">
        <v>888.48612819999994</v>
      </c>
      <c r="E86" s="910">
        <v>-41.699999999999932</v>
      </c>
      <c r="F86" s="911">
        <v>-4.4104684595897528</v>
      </c>
      <c r="G86" s="910">
        <v>-15.29166814000007</v>
      </c>
      <c r="H86" s="909">
        <v>-1.6919720977795922</v>
      </c>
      <c r="J86" s="894"/>
      <c r="P86" s="894"/>
      <c r="Q86" s="894"/>
      <c r="R86" s="894"/>
      <c r="S86" s="894"/>
      <c r="T86" s="894"/>
      <c r="U86" s="894"/>
    </row>
    <row r="87" spans="1:21">
      <c r="A87" s="918" t="s">
        <v>826</v>
      </c>
      <c r="B87" s="912">
        <v>53.658914260000003</v>
      </c>
      <c r="C87" s="910">
        <v>1.66683771</v>
      </c>
      <c r="D87" s="910">
        <v>96.928617009999996</v>
      </c>
      <c r="E87" s="912">
        <v>-51.99207655</v>
      </c>
      <c r="F87" s="911">
        <v>-96.89364249540445</v>
      </c>
      <c r="G87" s="910">
        <v>95.261779300000001</v>
      </c>
      <c r="H87" s="909">
        <v>5715.1202380704472</v>
      </c>
      <c r="J87" s="894"/>
      <c r="P87" s="894"/>
      <c r="Q87" s="894"/>
      <c r="R87" s="894"/>
      <c r="S87" s="894"/>
      <c r="T87" s="894"/>
      <c r="U87" s="894"/>
    </row>
    <row r="88" spans="1:21">
      <c r="A88" s="913" t="s">
        <v>825</v>
      </c>
      <c r="B88" s="912">
        <v>893.77847144999998</v>
      </c>
      <c r="C88" s="910">
        <v>0</v>
      </c>
      <c r="D88" s="910">
        <v>173.61841896999999</v>
      </c>
      <c r="E88" s="912">
        <v>-893.77847144999998</v>
      </c>
      <c r="F88" s="911">
        <v>-100</v>
      </c>
      <c r="G88" s="910">
        <v>173.61841896999999</v>
      </c>
      <c r="H88" s="909"/>
      <c r="J88" s="894"/>
      <c r="P88" s="894"/>
      <c r="Q88" s="894"/>
      <c r="R88" s="894"/>
      <c r="S88" s="894"/>
      <c r="T88" s="894"/>
      <c r="U88" s="894"/>
    </row>
    <row r="89" spans="1:21">
      <c r="A89" s="913" t="s">
        <v>824</v>
      </c>
      <c r="B89" s="912">
        <v>96996.025859849993</v>
      </c>
      <c r="C89" s="910">
        <v>112724.17050774</v>
      </c>
      <c r="D89" s="910">
        <v>171423.54204700995</v>
      </c>
      <c r="E89" s="912">
        <v>15728.144647890003</v>
      </c>
      <c r="F89" s="911">
        <v>16.215246458257653</v>
      </c>
      <c r="G89" s="910">
        <v>58699.371539269952</v>
      </c>
      <c r="H89" s="909">
        <v>52.073456185015324</v>
      </c>
      <c r="J89" s="894"/>
      <c r="P89" s="894"/>
      <c r="Q89" s="894"/>
      <c r="R89" s="894"/>
      <c r="S89" s="894"/>
      <c r="T89" s="894"/>
      <c r="U89" s="894"/>
    </row>
    <row r="90" spans="1:21">
      <c r="A90" s="913" t="s">
        <v>823</v>
      </c>
      <c r="B90" s="912">
        <v>3624.3368080900004</v>
      </c>
      <c r="C90" s="910">
        <v>3223.1897251299993</v>
      </c>
      <c r="D90" s="910">
        <v>2669.0388157899997</v>
      </c>
      <c r="E90" s="912">
        <v>-401.14708296000117</v>
      </c>
      <c r="F90" s="911">
        <v>-11.068151339152246</v>
      </c>
      <c r="G90" s="910">
        <v>-554.15090933999954</v>
      </c>
      <c r="H90" s="909">
        <v>-17.19262459232521</v>
      </c>
      <c r="J90" s="894"/>
      <c r="P90" s="894"/>
      <c r="Q90" s="894"/>
      <c r="R90" s="894"/>
      <c r="S90" s="894"/>
      <c r="T90" s="894"/>
      <c r="U90" s="894"/>
    </row>
    <row r="91" spans="1:21">
      <c r="A91" s="913" t="s">
        <v>822</v>
      </c>
      <c r="B91" s="912">
        <v>104.39961718000002</v>
      </c>
      <c r="C91" s="910">
        <v>126.32638704999999</v>
      </c>
      <c r="D91" s="910">
        <v>126.60525042</v>
      </c>
      <c r="E91" s="912">
        <v>21.926769869999973</v>
      </c>
      <c r="F91" s="911">
        <v>21.002730146217925</v>
      </c>
      <c r="G91" s="910">
        <v>0.27886337000001049</v>
      </c>
      <c r="H91" s="909">
        <v>0.22074831435623687</v>
      </c>
      <c r="J91" s="894"/>
      <c r="P91" s="894"/>
      <c r="Q91" s="894"/>
      <c r="R91" s="894"/>
      <c r="S91" s="894"/>
      <c r="T91" s="894"/>
      <c r="U91" s="894"/>
    </row>
    <row r="92" spans="1:21">
      <c r="A92" s="913" t="s">
        <v>821</v>
      </c>
      <c r="B92" s="912">
        <v>4909.8467945999992</v>
      </c>
      <c r="C92" s="910">
        <v>3846.4230314699998</v>
      </c>
      <c r="D92" s="910">
        <v>3617.224118019999</v>
      </c>
      <c r="E92" s="912">
        <v>-1063.4237631299993</v>
      </c>
      <c r="F92" s="911">
        <v>-21.659000934603203</v>
      </c>
      <c r="G92" s="910">
        <v>-229.19891345000087</v>
      </c>
      <c r="H92" s="909">
        <v>-5.9587547072898834</v>
      </c>
      <c r="J92" s="894"/>
      <c r="P92" s="894"/>
      <c r="Q92" s="894"/>
      <c r="R92" s="894"/>
      <c r="S92" s="894"/>
      <c r="T92" s="894"/>
      <c r="U92" s="894"/>
    </row>
    <row r="93" spans="1:21">
      <c r="A93" s="913" t="s">
        <v>820</v>
      </c>
      <c r="B93" s="912">
        <v>0</v>
      </c>
      <c r="C93" s="910">
        <v>0</v>
      </c>
      <c r="D93" s="910">
        <v>0</v>
      </c>
      <c r="E93" s="917">
        <v>0</v>
      </c>
      <c r="F93" s="914"/>
      <c r="G93" s="916">
        <v>0</v>
      </c>
      <c r="H93" s="915"/>
      <c r="J93" s="894"/>
      <c r="P93" s="894"/>
      <c r="Q93" s="894"/>
      <c r="R93" s="894"/>
      <c r="S93" s="894"/>
      <c r="T93" s="894"/>
      <c r="U93" s="894"/>
    </row>
    <row r="94" spans="1:21">
      <c r="A94" s="913" t="s">
        <v>819</v>
      </c>
      <c r="B94" s="912">
        <v>2064.5046882500001</v>
      </c>
      <c r="C94" s="910">
        <v>1131.9734761699999</v>
      </c>
      <c r="D94" s="910">
        <v>1313.6393777799999</v>
      </c>
      <c r="E94" s="912">
        <v>-932.53121208000016</v>
      </c>
      <c r="F94" s="911">
        <v>-45.169730899011448</v>
      </c>
      <c r="G94" s="910">
        <v>181.66590160999999</v>
      </c>
      <c r="H94" s="909">
        <v>16.048600557732271</v>
      </c>
      <c r="J94" s="894"/>
      <c r="P94" s="894"/>
      <c r="Q94" s="894"/>
      <c r="R94" s="894"/>
      <c r="S94" s="894"/>
      <c r="T94" s="894"/>
      <c r="U94" s="894"/>
    </row>
    <row r="95" spans="1:21">
      <c r="A95" s="913" t="s">
        <v>818</v>
      </c>
      <c r="B95" s="912">
        <v>553.83554038999989</v>
      </c>
      <c r="C95" s="910">
        <v>235.48045783000006</v>
      </c>
      <c r="D95" s="910">
        <v>1212.06449845</v>
      </c>
      <c r="E95" s="912">
        <v>-318.3550825599998</v>
      </c>
      <c r="F95" s="911">
        <v>-57.481880331446497</v>
      </c>
      <c r="G95" s="910">
        <v>976.58404061999988</v>
      </c>
      <c r="H95" s="909">
        <v>414.7197816835498</v>
      </c>
      <c r="J95" s="894"/>
      <c r="P95" s="894"/>
      <c r="Q95" s="894"/>
      <c r="R95" s="894"/>
      <c r="S95" s="894"/>
      <c r="T95" s="894"/>
      <c r="U95" s="894"/>
    </row>
    <row r="96" spans="1:21">
      <c r="A96" s="913" t="s">
        <v>817</v>
      </c>
      <c r="B96" s="912">
        <v>108045.06577727998</v>
      </c>
      <c r="C96" s="910">
        <v>112168.62680220001</v>
      </c>
      <c r="D96" s="910">
        <v>134854.07451856497</v>
      </c>
      <c r="E96" s="912">
        <v>4123.5610249200399</v>
      </c>
      <c r="F96" s="911">
        <v>3.8165195191978438</v>
      </c>
      <c r="G96" s="910">
        <v>22685.447716364957</v>
      </c>
      <c r="H96" s="909">
        <v>20.224414226242462</v>
      </c>
      <c r="J96" s="894"/>
      <c r="P96" s="894"/>
      <c r="Q96" s="894"/>
      <c r="R96" s="894"/>
      <c r="S96" s="894"/>
      <c r="T96" s="894"/>
      <c r="U96" s="894"/>
    </row>
    <row r="97" spans="1:21" ht="13.5" thickBot="1">
      <c r="A97" s="913" t="s">
        <v>816</v>
      </c>
      <c r="B97" s="912">
        <v>15655.774783379997</v>
      </c>
      <c r="C97" s="910">
        <v>18276.238039329997</v>
      </c>
      <c r="D97" s="910">
        <v>20822.919433958003</v>
      </c>
      <c r="E97" s="910">
        <v>2620.4632559500005</v>
      </c>
      <c r="F97" s="911">
        <v>16.737997909447806</v>
      </c>
      <c r="G97" s="910">
        <v>2546.6813946280054</v>
      </c>
      <c r="H97" s="909">
        <v>13.934385124266887</v>
      </c>
      <c r="J97" s="894"/>
      <c r="P97" s="894"/>
      <c r="Q97" s="894"/>
      <c r="R97" s="894"/>
      <c r="S97" s="894"/>
      <c r="T97" s="894"/>
      <c r="U97" s="894"/>
    </row>
    <row r="98" spans="1:21" ht="13.5" thickBot="1">
      <c r="A98" s="908" t="s">
        <v>815</v>
      </c>
      <c r="B98" s="907">
        <v>245022.55473451747</v>
      </c>
      <c r="C98" s="905">
        <v>299277.4211881659</v>
      </c>
      <c r="D98" s="905">
        <v>361863.35373541852</v>
      </c>
      <c r="E98" s="905">
        <v>54254.866453648428</v>
      </c>
      <c r="F98" s="906">
        <v>22.142804980722573</v>
      </c>
      <c r="G98" s="905">
        <v>62585.932547252625</v>
      </c>
      <c r="H98" s="904">
        <v>20.912346911697931</v>
      </c>
      <c r="J98" s="894"/>
      <c r="P98" s="894"/>
      <c r="Q98" s="894"/>
      <c r="R98" s="894"/>
      <c r="S98" s="894"/>
      <c r="T98" s="894"/>
      <c r="U98" s="894"/>
    </row>
    <row r="99" spans="1:21">
      <c r="A99" s="913" t="s">
        <v>814</v>
      </c>
      <c r="B99" s="912">
        <v>22842.25733667149</v>
      </c>
      <c r="C99" s="910">
        <v>26865.6819213085</v>
      </c>
      <c r="D99" s="910">
        <v>25226.8213366335</v>
      </c>
      <c r="E99" s="910">
        <v>4023.4245846370104</v>
      </c>
      <c r="F99" s="911">
        <v>17.613953495645596</v>
      </c>
      <c r="G99" s="910">
        <v>-1638.8605846749997</v>
      </c>
      <c r="H99" s="909">
        <v>-6.1002009533029513</v>
      </c>
      <c r="J99" s="894"/>
      <c r="P99" s="894"/>
      <c r="Q99" s="894"/>
      <c r="R99" s="894"/>
      <c r="S99" s="894"/>
      <c r="T99" s="894"/>
      <c r="U99" s="894"/>
    </row>
    <row r="100" spans="1:21">
      <c r="A100" s="913" t="s">
        <v>813</v>
      </c>
      <c r="B100" s="912">
        <v>91306.722221442018</v>
      </c>
      <c r="C100" s="910">
        <v>113897.70701070502</v>
      </c>
      <c r="D100" s="910">
        <v>145750.87984840199</v>
      </c>
      <c r="E100" s="912">
        <v>22590.984789263006</v>
      </c>
      <c r="F100" s="911">
        <v>24.741863730990282</v>
      </c>
      <c r="G100" s="910">
        <v>31853.17283769697</v>
      </c>
      <c r="H100" s="909">
        <v>27.966474193113612</v>
      </c>
      <c r="J100" s="894"/>
      <c r="P100" s="894"/>
      <c r="Q100" s="894"/>
      <c r="R100" s="894"/>
      <c r="S100" s="894"/>
      <c r="T100" s="894"/>
      <c r="U100" s="894"/>
    </row>
    <row r="101" spans="1:21">
      <c r="A101" s="913" t="s">
        <v>812</v>
      </c>
      <c r="B101" s="912">
        <v>1611.9257483000001</v>
      </c>
      <c r="C101" s="910">
        <v>2223.7574287300026</v>
      </c>
      <c r="D101" s="910">
        <v>2926.5411501500002</v>
      </c>
      <c r="E101" s="912">
        <v>611.83168043000251</v>
      </c>
      <c r="F101" s="911">
        <v>37.956567234890571</v>
      </c>
      <c r="G101" s="910">
        <v>702.78372141999762</v>
      </c>
      <c r="H101" s="909">
        <v>31.603434454690522</v>
      </c>
      <c r="J101" s="894"/>
      <c r="P101" s="894"/>
      <c r="Q101" s="894"/>
      <c r="R101" s="894"/>
      <c r="S101" s="894"/>
      <c r="T101" s="894"/>
      <c r="U101" s="894"/>
    </row>
    <row r="102" spans="1:21">
      <c r="A102" s="913" t="s">
        <v>811</v>
      </c>
      <c r="B102" s="912">
        <v>3212.5911566900004</v>
      </c>
      <c r="C102" s="910">
        <v>4500.4894919849994</v>
      </c>
      <c r="D102" s="910">
        <v>5496.7316325610009</v>
      </c>
      <c r="E102" s="912">
        <v>1287.898335294999</v>
      </c>
      <c r="F102" s="911">
        <v>40.089083001210383</v>
      </c>
      <c r="G102" s="910">
        <v>996.24214057600147</v>
      </c>
      <c r="H102" s="909">
        <v>22.136306336238015</v>
      </c>
      <c r="J102" s="894"/>
      <c r="P102" s="894"/>
      <c r="Q102" s="894"/>
      <c r="R102" s="894"/>
      <c r="S102" s="894"/>
      <c r="T102" s="894"/>
      <c r="U102" s="894"/>
    </row>
    <row r="103" spans="1:21">
      <c r="A103" s="913" t="s">
        <v>810</v>
      </c>
      <c r="B103" s="912">
        <v>31296.267515690004</v>
      </c>
      <c r="C103" s="910">
        <v>36127.434836100008</v>
      </c>
      <c r="D103" s="910">
        <v>50637.846634559995</v>
      </c>
      <c r="E103" s="912">
        <v>4831.1673204100043</v>
      </c>
      <c r="F103" s="911">
        <v>15.43688019022702</v>
      </c>
      <c r="G103" s="910">
        <v>14510.411798459987</v>
      </c>
      <c r="H103" s="909">
        <v>40.164522790753445</v>
      </c>
      <c r="J103" s="894"/>
      <c r="P103" s="894"/>
      <c r="Q103" s="894"/>
      <c r="R103" s="894"/>
      <c r="S103" s="894"/>
      <c r="T103" s="894"/>
      <c r="U103" s="894"/>
    </row>
    <row r="104" spans="1:21">
      <c r="A104" s="913" t="s">
        <v>809</v>
      </c>
      <c r="B104" s="912">
        <v>44022.315124590001</v>
      </c>
      <c r="C104" s="910">
        <v>47952.253447420007</v>
      </c>
      <c r="D104" s="910">
        <v>54679.06982917498</v>
      </c>
      <c r="E104" s="912">
        <v>3929.9383228300067</v>
      </c>
      <c r="F104" s="911">
        <v>8.9271504956240264</v>
      </c>
      <c r="G104" s="910">
        <v>6726.8163817549721</v>
      </c>
      <c r="H104" s="909">
        <v>14.028154879375951</v>
      </c>
      <c r="J104" s="894"/>
      <c r="P104" s="894"/>
      <c r="Q104" s="894"/>
      <c r="R104" s="894"/>
      <c r="S104" s="894"/>
      <c r="T104" s="894"/>
      <c r="U104" s="894"/>
    </row>
    <row r="105" spans="1:21">
      <c r="A105" s="913" t="s">
        <v>808</v>
      </c>
      <c r="B105" s="912">
        <v>7973.5186369900002</v>
      </c>
      <c r="C105" s="910">
        <v>7893.9278817099994</v>
      </c>
      <c r="D105" s="910">
        <v>14113.485461599999</v>
      </c>
      <c r="E105" s="912">
        <v>-79.590755280000849</v>
      </c>
      <c r="F105" s="911">
        <v>-0.9981886153845666</v>
      </c>
      <c r="G105" s="910">
        <v>6219.5575798899999</v>
      </c>
      <c r="H105" s="909">
        <v>78.78913606875652</v>
      </c>
      <c r="J105" s="894"/>
      <c r="P105" s="894"/>
      <c r="Q105" s="894"/>
      <c r="R105" s="894"/>
      <c r="S105" s="894"/>
      <c r="T105" s="894"/>
      <c r="U105" s="894"/>
    </row>
    <row r="106" spans="1:21" ht="13.5" thickBot="1">
      <c r="A106" s="913" t="s">
        <v>807</v>
      </c>
      <c r="B106" s="912">
        <v>42756.956994143969</v>
      </c>
      <c r="C106" s="910">
        <v>59816.169170207402</v>
      </c>
      <c r="D106" s="910">
        <v>63031.977842337015</v>
      </c>
      <c r="E106" s="910">
        <v>17059.212176063433</v>
      </c>
      <c r="F106" s="914">
        <v>39.898097000681965</v>
      </c>
      <c r="G106" s="910">
        <v>3215.8086721296131</v>
      </c>
      <c r="H106" s="909">
        <v>5.3761528308156992</v>
      </c>
      <c r="J106" s="894"/>
      <c r="P106" s="894"/>
      <c r="Q106" s="894"/>
      <c r="R106" s="894"/>
      <c r="S106" s="894"/>
      <c r="T106" s="894"/>
      <c r="U106" s="894"/>
    </row>
    <row r="107" spans="1:21" ht="13.5" thickBot="1">
      <c r="A107" s="908" t="s">
        <v>806</v>
      </c>
      <c r="B107" s="907">
        <v>90104.745180262806</v>
      </c>
      <c r="C107" s="905">
        <v>91347.76374533739</v>
      </c>
      <c r="D107" s="905">
        <v>152367.35340505521</v>
      </c>
      <c r="E107" s="905">
        <v>1243.0185650745843</v>
      </c>
      <c r="F107" s="906">
        <v>1.3795261976356645</v>
      </c>
      <c r="G107" s="905">
        <v>61019.589659717822</v>
      </c>
      <c r="H107" s="904">
        <v>66.799215610609195</v>
      </c>
      <c r="J107" s="894"/>
      <c r="P107" s="894"/>
      <c r="Q107" s="894"/>
      <c r="R107" s="894"/>
      <c r="S107" s="894"/>
      <c r="T107" s="894"/>
      <c r="U107" s="894"/>
    </row>
    <row r="108" spans="1:21">
      <c r="A108" s="913" t="s">
        <v>805</v>
      </c>
      <c r="B108" s="912">
        <v>40277.544702391999</v>
      </c>
      <c r="C108" s="910">
        <v>39608.818920389996</v>
      </c>
      <c r="D108" s="910">
        <v>45133.864251180014</v>
      </c>
      <c r="E108" s="910">
        <v>-668.72578200200223</v>
      </c>
      <c r="F108" s="911">
        <v>-1.6602943077666996</v>
      </c>
      <c r="G108" s="910">
        <v>5525.045330790017</v>
      </c>
      <c r="H108" s="909">
        <v>13.949028224989082</v>
      </c>
      <c r="J108" s="894"/>
      <c r="P108" s="894"/>
      <c r="Q108" s="894"/>
      <c r="R108" s="894"/>
      <c r="S108" s="894"/>
      <c r="T108" s="894"/>
      <c r="U108" s="894"/>
    </row>
    <row r="109" spans="1:21">
      <c r="A109" s="913" t="s">
        <v>804</v>
      </c>
      <c r="B109" s="912">
        <v>16381.153794266073</v>
      </c>
      <c r="C109" s="910">
        <v>11574.284600776109</v>
      </c>
      <c r="D109" s="910">
        <v>17546.14323596</v>
      </c>
      <c r="E109" s="912">
        <v>-4806.8691934899634</v>
      </c>
      <c r="F109" s="911">
        <v>-29.343898811160184</v>
      </c>
      <c r="G109" s="910">
        <v>5971.8586351838912</v>
      </c>
      <c r="H109" s="909">
        <v>51.59592010363604</v>
      </c>
      <c r="J109" s="894"/>
      <c r="P109" s="894"/>
      <c r="Q109" s="894"/>
      <c r="R109" s="894"/>
      <c r="S109" s="894"/>
      <c r="T109" s="894"/>
      <c r="U109" s="894"/>
    </row>
    <row r="110" spans="1:21">
      <c r="A110" s="913" t="s">
        <v>803</v>
      </c>
      <c r="B110" s="912">
        <v>31775.728427049995</v>
      </c>
      <c r="C110" s="910">
        <v>38446.811440314181</v>
      </c>
      <c r="D110" s="910">
        <v>87574.583763182512</v>
      </c>
      <c r="E110" s="912">
        <v>6671.0830132641859</v>
      </c>
      <c r="F110" s="911">
        <v>20.994272495057064</v>
      </c>
      <c r="G110" s="910">
        <v>49127.772322868332</v>
      </c>
      <c r="H110" s="909">
        <v>127.78113576241698</v>
      </c>
      <c r="J110" s="894"/>
      <c r="P110" s="894"/>
      <c r="Q110" s="894"/>
      <c r="R110" s="894"/>
      <c r="S110" s="894"/>
      <c r="T110" s="894"/>
      <c r="U110" s="894"/>
    </row>
    <row r="111" spans="1:21" ht="13.5" thickBot="1">
      <c r="A111" s="913" t="s">
        <v>802</v>
      </c>
      <c r="B111" s="912">
        <v>1670.31825655478</v>
      </c>
      <c r="C111" s="910">
        <v>1717.8487838571036</v>
      </c>
      <c r="D111" s="910">
        <v>2112.7621547326985</v>
      </c>
      <c r="E111" s="910">
        <v>47.530527302323662</v>
      </c>
      <c r="F111" s="911">
        <v>2.8455970660561865</v>
      </c>
      <c r="G111" s="910">
        <v>394.91337087559486</v>
      </c>
      <c r="H111" s="909">
        <v>22.988831996544643</v>
      </c>
      <c r="J111" s="894"/>
      <c r="P111" s="894"/>
      <c r="Q111" s="894"/>
      <c r="R111" s="894"/>
      <c r="S111" s="894"/>
      <c r="T111" s="894"/>
      <c r="U111" s="894"/>
    </row>
    <row r="112" spans="1:21" ht="13.5" thickBot="1">
      <c r="A112" s="908" t="s">
        <v>801</v>
      </c>
      <c r="B112" s="907">
        <v>1569.1037936800001</v>
      </c>
      <c r="C112" s="905">
        <v>1583.0617932300001</v>
      </c>
      <c r="D112" s="905">
        <v>1540.2218992700002</v>
      </c>
      <c r="E112" s="905">
        <v>13.957999550000068</v>
      </c>
      <c r="F112" s="906">
        <v>0.88955234231283953</v>
      </c>
      <c r="G112" s="905">
        <v>-42.839893959999927</v>
      </c>
      <c r="H112" s="904">
        <v>-2.7061416138779744</v>
      </c>
      <c r="J112" s="894"/>
      <c r="P112" s="894"/>
      <c r="Q112" s="894"/>
      <c r="R112" s="894"/>
      <c r="S112" s="894"/>
      <c r="T112" s="894"/>
      <c r="U112" s="894"/>
    </row>
    <row r="113" spans="1:21" ht="13.5" thickBot="1">
      <c r="A113" s="903" t="s">
        <v>800</v>
      </c>
      <c r="B113" s="902">
        <v>480356.85262414603</v>
      </c>
      <c r="C113" s="902">
        <v>539375.45854416117</v>
      </c>
      <c r="D113" s="902">
        <v>727945.0465432232</v>
      </c>
      <c r="E113" s="900">
        <v>59018.605920015136</v>
      </c>
      <c r="F113" s="901">
        <v>12.286408655898596</v>
      </c>
      <c r="G113" s="900">
        <v>188569.58799906203</v>
      </c>
      <c r="H113" s="899">
        <v>34.960728192571807</v>
      </c>
      <c r="J113" s="894"/>
      <c r="P113" s="894"/>
      <c r="Q113" s="894"/>
      <c r="R113" s="894"/>
      <c r="S113" s="894"/>
      <c r="T113" s="894"/>
      <c r="U113" s="894"/>
    </row>
    <row r="114" spans="1:21" ht="13.5" thickBot="1">
      <c r="A114" s="898" t="s">
        <v>799</v>
      </c>
      <c r="B114" s="896">
        <v>2911896.7808499373</v>
      </c>
      <c r="C114" s="896">
        <v>3266011.8895767001</v>
      </c>
      <c r="D114" s="896">
        <v>4172784.9880670668</v>
      </c>
      <c r="E114" s="896">
        <v>354115.10872676177</v>
      </c>
      <c r="F114" s="897">
        <v>12.160977375832708</v>
      </c>
      <c r="G114" s="896">
        <v>906773.09849036764</v>
      </c>
      <c r="H114" s="895">
        <v>27.763925213630873</v>
      </c>
      <c r="J114" s="894"/>
      <c r="P114" s="894"/>
      <c r="Q114" s="894"/>
    </row>
    <row r="115" spans="1:21" ht="13.5" thickTop="1">
      <c r="A115" s="893" t="s">
        <v>742</v>
      </c>
      <c r="B115" s="892"/>
      <c r="C115" s="892"/>
      <c r="D115" s="892"/>
    </row>
    <row r="116" spans="1:21">
      <c r="A116" s="3557" t="s">
        <v>798</v>
      </c>
      <c r="B116" s="3557"/>
      <c r="C116" s="3557"/>
      <c r="D116" s="3557"/>
      <c r="E116" s="3557"/>
      <c r="F116" s="3557"/>
      <c r="G116" s="3557"/>
      <c r="H116" s="3557"/>
    </row>
  </sheetData>
  <mergeCells count="13">
    <mergeCell ref="A116:H116"/>
    <mergeCell ref="A1:H1"/>
    <mergeCell ref="A2:H2"/>
    <mergeCell ref="A3:H3"/>
    <mergeCell ref="G4:H4"/>
    <mergeCell ref="P4:Q4"/>
    <mergeCell ref="A5:A7"/>
    <mergeCell ref="E5:H5"/>
    <mergeCell ref="B6:B7"/>
    <mergeCell ref="C6:C7"/>
    <mergeCell ref="D6:D7"/>
    <mergeCell ref="E6:F6"/>
    <mergeCell ref="G6:H6"/>
  </mergeCells>
  <pageMargins left="0.7" right="0.43" top="0.39" bottom="0.45" header="0.3" footer="0.3"/>
  <pageSetup scale="5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6"/>
  <sheetViews>
    <sheetView workbookViewId="0">
      <selection activeCell="L29" sqref="L29"/>
    </sheetView>
  </sheetViews>
  <sheetFormatPr defaultRowHeight="15.75"/>
  <cols>
    <col min="1" max="1" width="40.42578125" style="754" bestFit="1" customWidth="1"/>
    <col min="2" max="2" width="15.42578125" style="754" bestFit="1" customWidth="1"/>
    <col min="3" max="4" width="16.5703125" style="754" bestFit="1" customWidth="1"/>
    <col min="5" max="5" width="14.7109375" style="754" bestFit="1" customWidth="1"/>
    <col min="6" max="6" width="12.5703125" style="754" bestFit="1" customWidth="1"/>
    <col min="7" max="7" width="14.7109375" style="754" bestFit="1" customWidth="1"/>
    <col min="8" max="8" width="11.28515625" style="754" customWidth="1"/>
    <col min="9" max="255" width="9.140625" style="754"/>
    <col min="256" max="256" width="34.42578125" style="754" bestFit="1" customWidth="1"/>
    <col min="257" max="257" width="12.5703125" style="754" bestFit="1" customWidth="1"/>
    <col min="258" max="259" width="9.42578125" style="754" bestFit="1" customWidth="1"/>
    <col min="260" max="261" width="9.140625" style="754"/>
    <col min="262" max="262" width="7.28515625" style="754" bestFit="1" customWidth="1"/>
    <col min="263" max="263" width="9.5703125" style="754" customWidth="1"/>
    <col min="264" max="264" width="7.28515625" style="754" bestFit="1" customWidth="1"/>
    <col min="265" max="511" width="9.140625" style="754"/>
    <col min="512" max="512" width="34.42578125" style="754" bestFit="1" customWidth="1"/>
    <col min="513" max="513" width="12.5703125" style="754" bestFit="1" customWidth="1"/>
    <col min="514" max="515" width="9.42578125" style="754" bestFit="1" customWidth="1"/>
    <col min="516" max="517" width="9.140625" style="754"/>
    <col min="518" max="518" width="7.28515625" style="754" bestFit="1" customWidth="1"/>
    <col min="519" max="519" width="9.5703125" style="754" customWidth="1"/>
    <col min="520" max="520" width="7.28515625" style="754" bestFit="1" customWidth="1"/>
    <col min="521" max="767" width="9.140625" style="754"/>
    <col min="768" max="768" width="34.42578125" style="754" bestFit="1" customWidth="1"/>
    <col min="769" max="769" width="12.5703125" style="754" bestFit="1" customWidth="1"/>
    <col min="770" max="771" width="9.42578125" style="754" bestFit="1" customWidth="1"/>
    <col min="772" max="773" width="9.140625" style="754"/>
    <col min="774" max="774" width="7.28515625" style="754" bestFit="1" customWidth="1"/>
    <col min="775" max="775" width="9.5703125" style="754" customWidth="1"/>
    <col min="776" max="776" width="7.28515625" style="754" bestFit="1" customWidth="1"/>
    <col min="777" max="1023" width="9.140625" style="754"/>
    <col min="1024" max="1024" width="34.42578125" style="754" bestFit="1" customWidth="1"/>
    <col min="1025" max="1025" width="12.5703125" style="754" bestFit="1" customWidth="1"/>
    <col min="1026" max="1027" width="9.42578125" style="754" bestFit="1" customWidth="1"/>
    <col min="1028" max="1029" width="9.140625" style="754"/>
    <col min="1030" max="1030" width="7.28515625" style="754" bestFit="1" customWidth="1"/>
    <col min="1031" max="1031" width="9.5703125" style="754" customWidth="1"/>
    <col min="1032" max="1032" width="7.28515625" style="754" bestFit="1" customWidth="1"/>
    <col min="1033" max="1279" width="9.140625" style="754"/>
    <col min="1280" max="1280" width="34.42578125" style="754" bestFit="1" customWidth="1"/>
    <col min="1281" max="1281" width="12.5703125" style="754" bestFit="1" customWidth="1"/>
    <col min="1282" max="1283" width="9.42578125" style="754" bestFit="1" customWidth="1"/>
    <col min="1284" max="1285" width="9.140625" style="754"/>
    <col min="1286" max="1286" width="7.28515625" style="754" bestFit="1" customWidth="1"/>
    <col min="1287" max="1287" width="9.5703125" style="754" customWidth="1"/>
    <col min="1288" max="1288" width="7.28515625" style="754" bestFit="1" customWidth="1"/>
    <col min="1289" max="1535" width="9.140625" style="754"/>
    <col min="1536" max="1536" width="34.42578125" style="754" bestFit="1" customWidth="1"/>
    <col min="1537" max="1537" width="12.5703125" style="754" bestFit="1" customWidth="1"/>
    <col min="1538" max="1539" width="9.42578125" style="754" bestFit="1" customWidth="1"/>
    <col min="1540" max="1541" width="9.140625" style="754"/>
    <col min="1542" max="1542" width="7.28515625" style="754" bestFit="1" customWidth="1"/>
    <col min="1543" max="1543" width="9.5703125" style="754" customWidth="1"/>
    <col min="1544" max="1544" width="7.28515625" style="754" bestFit="1" customWidth="1"/>
    <col min="1545" max="1791" width="9.140625" style="754"/>
    <col min="1792" max="1792" width="34.42578125" style="754" bestFit="1" customWidth="1"/>
    <col min="1793" max="1793" width="12.5703125" style="754" bestFit="1" customWidth="1"/>
    <col min="1794" max="1795" width="9.42578125" style="754" bestFit="1" customWidth="1"/>
    <col min="1796" max="1797" width="9.140625" style="754"/>
    <col min="1798" max="1798" width="7.28515625" style="754" bestFit="1" customWidth="1"/>
    <col min="1799" max="1799" width="9.5703125" style="754" customWidth="1"/>
    <col min="1800" max="1800" width="7.28515625" style="754" bestFit="1" customWidth="1"/>
    <col min="1801" max="2047" width="9.140625" style="754"/>
    <col min="2048" max="2048" width="34.42578125" style="754" bestFit="1" customWidth="1"/>
    <col min="2049" max="2049" width="12.5703125" style="754" bestFit="1" customWidth="1"/>
    <col min="2050" max="2051" width="9.42578125" style="754" bestFit="1" customWidth="1"/>
    <col min="2052" max="2053" width="9.140625" style="754"/>
    <col min="2054" max="2054" width="7.28515625" style="754" bestFit="1" customWidth="1"/>
    <col min="2055" max="2055" width="9.5703125" style="754" customWidth="1"/>
    <col min="2056" max="2056" width="7.28515625" style="754" bestFit="1" customWidth="1"/>
    <col min="2057" max="2303" width="9.140625" style="754"/>
    <col min="2304" max="2304" width="34.42578125" style="754" bestFit="1" customWidth="1"/>
    <col min="2305" max="2305" width="12.5703125" style="754" bestFit="1" customWidth="1"/>
    <col min="2306" max="2307" width="9.42578125" style="754" bestFit="1" customWidth="1"/>
    <col min="2308" max="2309" width="9.140625" style="754"/>
    <col min="2310" max="2310" width="7.28515625" style="754" bestFit="1" customWidth="1"/>
    <col min="2311" max="2311" width="9.5703125" style="754" customWidth="1"/>
    <col min="2312" max="2312" width="7.28515625" style="754" bestFit="1" customWidth="1"/>
    <col min="2313" max="2559" width="9.140625" style="754"/>
    <col min="2560" max="2560" width="34.42578125" style="754" bestFit="1" customWidth="1"/>
    <col min="2561" max="2561" width="12.5703125" style="754" bestFit="1" customWidth="1"/>
    <col min="2562" max="2563" width="9.42578125" style="754" bestFit="1" customWidth="1"/>
    <col min="2564" max="2565" width="9.140625" style="754"/>
    <col min="2566" max="2566" width="7.28515625" style="754" bestFit="1" customWidth="1"/>
    <col min="2567" max="2567" width="9.5703125" style="754" customWidth="1"/>
    <col min="2568" max="2568" width="7.28515625" style="754" bestFit="1" customWidth="1"/>
    <col min="2569" max="2815" width="9.140625" style="754"/>
    <col min="2816" max="2816" width="34.42578125" style="754" bestFit="1" customWidth="1"/>
    <col min="2817" max="2817" width="12.5703125" style="754" bestFit="1" customWidth="1"/>
    <col min="2818" max="2819" width="9.42578125" style="754" bestFit="1" customWidth="1"/>
    <col min="2820" max="2821" width="9.140625" style="754"/>
    <col min="2822" max="2822" width="7.28515625" style="754" bestFit="1" customWidth="1"/>
    <col min="2823" max="2823" width="9.5703125" style="754" customWidth="1"/>
    <col min="2824" max="2824" width="7.28515625" style="754" bestFit="1" customWidth="1"/>
    <col min="2825" max="3071" width="9.140625" style="754"/>
    <col min="3072" max="3072" width="34.42578125" style="754" bestFit="1" customWidth="1"/>
    <col min="3073" max="3073" width="12.5703125" style="754" bestFit="1" customWidth="1"/>
    <col min="3074" max="3075" width="9.42578125" style="754" bestFit="1" customWidth="1"/>
    <col min="3076" max="3077" width="9.140625" style="754"/>
    <col min="3078" max="3078" width="7.28515625" style="754" bestFit="1" customWidth="1"/>
    <col min="3079" max="3079" width="9.5703125" style="754" customWidth="1"/>
    <col min="3080" max="3080" width="7.28515625" style="754" bestFit="1" customWidth="1"/>
    <col min="3081" max="3327" width="9.140625" style="754"/>
    <col min="3328" max="3328" width="34.42578125" style="754" bestFit="1" customWidth="1"/>
    <col min="3329" max="3329" width="12.5703125" style="754" bestFit="1" customWidth="1"/>
    <col min="3330" max="3331" width="9.42578125" style="754" bestFit="1" customWidth="1"/>
    <col min="3332" max="3333" width="9.140625" style="754"/>
    <col min="3334" max="3334" width="7.28515625" style="754" bestFit="1" customWidth="1"/>
    <col min="3335" max="3335" width="9.5703125" style="754" customWidth="1"/>
    <col min="3336" max="3336" width="7.28515625" style="754" bestFit="1" customWidth="1"/>
    <col min="3337" max="3583" width="9.140625" style="754"/>
    <col min="3584" max="3584" width="34.42578125" style="754" bestFit="1" customWidth="1"/>
    <col min="3585" max="3585" width="12.5703125" style="754" bestFit="1" customWidth="1"/>
    <col min="3586" max="3587" width="9.42578125" style="754" bestFit="1" customWidth="1"/>
    <col min="3588" max="3589" width="9.140625" style="754"/>
    <col min="3590" max="3590" width="7.28515625" style="754" bestFit="1" customWidth="1"/>
    <col min="3591" max="3591" width="9.5703125" style="754" customWidth="1"/>
    <col min="3592" max="3592" width="7.28515625" style="754" bestFit="1" customWidth="1"/>
    <col min="3593" max="3839" width="9.140625" style="754"/>
    <col min="3840" max="3840" width="34.42578125" style="754" bestFit="1" customWidth="1"/>
    <col min="3841" max="3841" width="12.5703125" style="754" bestFit="1" customWidth="1"/>
    <col min="3842" max="3843" width="9.42578125" style="754" bestFit="1" customWidth="1"/>
    <col min="3844" max="3845" width="9.140625" style="754"/>
    <col min="3846" max="3846" width="7.28515625" style="754" bestFit="1" customWidth="1"/>
    <col min="3847" max="3847" width="9.5703125" style="754" customWidth="1"/>
    <col min="3848" max="3848" width="7.28515625" style="754" bestFit="1" customWidth="1"/>
    <col min="3849" max="4095" width="9.140625" style="754"/>
    <col min="4096" max="4096" width="34.42578125" style="754" bestFit="1" customWidth="1"/>
    <col min="4097" max="4097" width="12.5703125" style="754" bestFit="1" customWidth="1"/>
    <col min="4098" max="4099" width="9.42578125" style="754" bestFit="1" customWidth="1"/>
    <col min="4100" max="4101" width="9.140625" style="754"/>
    <col min="4102" max="4102" width="7.28515625" style="754" bestFit="1" customWidth="1"/>
    <col min="4103" max="4103" width="9.5703125" style="754" customWidth="1"/>
    <col min="4104" max="4104" width="7.28515625" style="754" bestFit="1" customWidth="1"/>
    <col min="4105" max="4351" width="9.140625" style="754"/>
    <col min="4352" max="4352" width="34.42578125" style="754" bestFit="1" customWidth="1"/>
    <col min="4353" max="4353" width="12.5703125" style="754" bestFit="1" customWidth="1"/>
    <col min="4354" max="4355" width="9.42578125" style="754" bestFit="1" customWidth="1"/>
    <col min="4356" max="4357" width="9.140625" style="754"/>
    <col min="4358" max="4358" width="7.28515625" style="754" bestFit="1" customWidth="1"/>
    <col min="4359" max="4359" width="9.5703125" style="754" customWidth="1"/>
    <col min="4360" max="4360" width="7.28515625" style="754" bestFit="1" customWidth="1"/>
    <col min="4361" max="4607" width="9.140625" style="754"/>
    <col min="4608" max="4608" width="34.42578125" style="754" bestFit="1" customWidth="1"/>
    <col min="4609" max="4609" width="12.5703125" style="754" bestFit="1" customWidth="1"/>
    <col min="4610" max="4611" width="9.42578125" style="754" bestFit="1" customWidth="1"/>
    <col min="4612" max="4613" width="9.140625" style="754"/>
    <col min="4614" max="4614" width="7.28515625" style="754" bestFit="1" customWidth="1"/>
    <col min="4615" max="4615" width="9.5703125" style="754" customWidth="1"/>
    <col min="4616" max="4616" width="7.28515625" style="754" bestFit="1" customWidth="1"/>
    <col min="4617" max="4863" width="9.140625" style="754"/>
    <col min="4864" max="4864" width="34.42578125" style="754" bestFit="1" customWidth="1"/>
    <col min="4865" max="4865" width="12.5703125" style="754" bestFit="1" customWidth="1"/>
    <col min="4866" max="4867" width="9.42578125" style="754" bestFit="1" customWidth="1"/>
    <col min="4868" max="4869" width="9.140625" style="754"/>
    <col min="4870" max="4870" width="7.28515625" style="754" bestFit="1" customWidth="1"/>
    <col min="4871" max="4871" width="9.5703125" style="754" customWidth="1"/>
    <col min="4872" max="4872" width="7.28515625" style="754" bestFit="1" customWidth="1"/>
    <col min="4873" max="5119" width="9.140625" style="754"/>
    <col min="5120" max="5120" width="34.42578125" style="754" bestFit="1" customWidth="1"/>
    <col min="5121" max="5121" width="12.5703125" style="754" bestFit="1" customWidth="1"/>
    <col min="5122" max="5123" width="9.42578125" style="754" bestFit="1" customWidth="1"/>
    <col min="5124" max="5125" width="9.140625" style="754"/>
    <col min="5126" max="5126" width="7.28515625" style="754" bestFit="1" customWidth="1"/>
    <col min="5127" max="5127" width="9.5703125" style="754" customWidth="1"/>
    <col min="5128" max="5128" width="7.28515625" style="754" bestFit="1" customWidth="1"/>
    <col min="5129" max="5375" width="9.140625" style="754"/>
    <col min="5376" max="5376" width="34.42578125" style="754" bestFit="1" customWidth="1"/>
    <col min="5377" max="5377" width="12.5703125" style="754" bestFit="1" customWidth="1"/>
    <col min="5378" max="5379" width="9.42578125" style="754" bestFit="1" customWidth="1"/>
    <col min="5380" max="5381" width="9.140625" style="754"/>
    <col min="5382" max="5382" width="7.28515625" style="754" bestFit="1" customWidth="1"/>
    <col min="5383" max="5383" width="9.5703125" style="754" customWidth="1"/>
    <col min="5384" max="5384" width="7.28515625" style="754" bestFit="1" customWidth="1"/>
    <col min="5385" max="5631" width="9.140625" style="754"/>
    <col min="5632" max="5632" width="34.42578125" style="754" bestFit="1" customWidth="1"/>
    <col min="5633" max="5633" width="12.5703125" style="754" bestFit="1" customWidth="1"/>
    <col min="5634" max="5635" width="9.42578125" style="754" bestFit="1" customWidth="1"/>
    <col min="5636" max="5637" width="9.140625" style="754"/>
    <col min="5638" max="5638" width="7.28515625" style="754" bestFit="1" customWidth="1"/>
    <col min="5639" max="5639" width="9.5703125" style="754" customWidth="1"/>
    <col min="5640" max="5640" width="7.28515625" style="754" bestFit="1" customWidth="1"/>
    <col min="5641" max="5887" width="9.140625" style="754"/>
    <col min="5888" max="5888" width="34.42578125" style="754" bestFit="1" customWidth="1"/>
    <col min="5889" max="5889" width="12.5703125" style="754" bestFit="1" customWidth="1"/>
    <col min="5890" max="5891" width="9.42578125" style="754" bestFit="1" customWidth="1"/>
    <col min="5892" max="5893" width="9.140625" style="754"/>
    <col min="5894" max="5894" width="7.28515625" style="754" bestFit="1" customWidth="1"/>
    <col min="5895" max="5895" width="9.5703125" style="754" customWidth="1"/>
    <col min="5896" max="5896" width="7.28515625" style="754" bestFit="1" customWidth="1"/>
    <col min="5897" max="6143" width="9.140625" style="754"/>
    <col min="6144" max="6144" width="34.42578125" style="754" bestFit="1" customWidth="1"/>
    <col min="6145" max="6145" width="12.5703125" style="754" bestFit="1" customWidth="1"/>
    <col min="6146" max="6147" width="9.42578125" style="754" bestFit="1" customWidth="1"/>
    <col min="6148" max="6149" width="9.140625" style="754"/>
    <col min="6150" max="6150" width="7.28515625" style="754" bestFit="1" customWidth="1"/>
    <col min="6151" max="6151" width="9.5703125" style="754" customWidth="1"/>
    <col min="6152" max="6152" width="7.28515625" style="754" bestFit="1" customWidth="1"/>
    <col min="6153" max="6399" width="9.140625" style="754"/>
    <col min="6400" max="6400" width="34.42578125" style="754" bestFit="1" customWidth="1"/>
    <col min="6401" max="6401" width="12.5703125" style="754" bestFit="1" customWidth="1"/>
    <col min="6402" max="6403" width="9.42578125" style="754" bestFit="1" customWidth="1"/>
    <col min="6404" max="6405" width="9.140625" style="754"/>
    <col min="6406" max="6406" width="7.28515625" style="754" bestFit="1" customWidth="1"/>
    <col min="6407" max="6407" width="9.5703125" style="754" customWidth="1"/>
    <col min="6408" max="6408" width="7.28515625" style="754" bestFit="1" customWidth="1"/>
    <col min="6409" max="6655" width="9.140625" style="754"/>
    <col min="6656" max="6656" width="34.42578125" style="754" bestFit="1" customWidth="1"/>
    <col min="6657" max="6657" width="12.5703125" style="754" bestFit="1" customWidth="1"/>
    <col min="6658" max="6659" width="9.42578125" style="754" bestFit="1" customWidth="1"/>
    <col min="6660" max="6661" width="9.140625" style="754"/>
    <col min="6662" max="6662" width="7.28515625" style="754" bestFit="1" customWidth="1"/>
    <col min="6663" max="6663" width="9.5703125" style="754" customWidth="1"/>
    <col min="6664" max="6664" width="7.28515625" style="754" bestFit="1" customWidth="1"/>
    <col min="6665" max="6911" width="9.140625" style="754"/>
    <col min="6912" max="6912" width="34.42578125" style="754" bestFit="1" customWidth="1"/>
    <col min="6913" max="6913" width="12.5703125" style="754" bestFit="1" customWidth="1"/>
    <col min="6914" max="6915" width="9.42578125" style="754" bestFit="1" customWidth="1"/>
    <col min="6916" max="6917" width="9.140625" style="754"/>
    <col min="6918" max="6918" width="7.28515625" style="754" bestFit="1" customWidth="1"/>
    <col min="6919" max="6919" width="9.5703125" style="754" customWidth="1"/>
    <col min="6920" max="6920" width="7.28515625" style="754" bestFit="1" customWidth="1"/>
    <col min="6921" max="7167" width="9.140625" style="754"/>
    <col min="7168" max="7168" width="34.42578125" style="754" bestFit="1" customWidth="1"/>
    <col min="7169" max="7169" width="12.5703125" style="754" bestFit="1" customWidth="1"/>
    <col min="7170" max="7171" width="9.42578125" style="754" bestFit="1" customWidth="1"/>
    <col min="7172" max="7173" width="9.140625" style="754"/>
    <col min="7174" max="7174" width="7.28515625" style="754" bestFit="1" customWidth="1"/>
    <col min="7175" max="7175" width="9.5703125" style="754" customWidth="1"/>
    <col min="7176" max="7176" width="7.28515625" style="754" bestFit="1" customWidth="1"/>
    <col min="7177" max="7423" width="9.140625" style="754"/>
    <col min="7424" max="7424" width="34.42578125" style="754" bestFit="1" customWidth="1"/>
    <col min="7425" max="7425" width="12.5703125" style="754" bestFit="1" customWidth="1"/>
    <col min="7426" max="7427" width="9.42578125" style="754" bestFit="1" customWidth="1"/>
    <col min="7428" max="7429" width="9.140625" style="754"/>
    <col min="7430" max="7430" width="7.28515625" style="754" bestFit="1" customWidth="1"/>
    <col min="7431" max="7431" width="9.5703125" style="754" customWidth="1"/>
    <col min="7432" max="7432" width="7.28515625" style="754" bestFit="1" customWidth="1"/>
    <col min="7433" max="7679" width="9.140625" style="754"/>
    <col min="7680" max="7680" width="34.42578125" style="754" bestFit="1" customWidth="1"/>
    <col min="7681" max="7681" width="12.5703125" style="754" bestFit="1" customWidth="1"/>
    <col min="7682" max="7683" width="9.42578125" style="754" bestFit="1" customWidth="1"/>
    <col min="7684" max="7685" width="9.140625" style="754"/>
    <col min="7686" max="7686" width="7.28515625" style="754" bestFit="1" customWidth="1"/>
    <col min="7687" max="7687" width="9.5703125" style="754" customWidth="1"/>
    <col min="7688" max="7688" width="7.28515625" style="754" bestFit="1" customWidth="1"/>
    <col min="7689" max="7935" width="9.140625" style="754"/>
    <col min="7936" max="7936" width="34.42578125" style="754" bestFit="1" customWidth="1"/>
    <col min="7937" max="7937" width="12.5703125" style="754" bestFit="1" customWidth="1"/>
    <col min="7938" max="7939" width="9.42578125" style="754" bestFit="1" customWidth="1"/>
    <col min="7940" max="7941" width="9.140625" style="754"/>
    <col min="7942" max="7942" width="7.28515625" style="754" bestFit="1" customWidth="1"/>
    <col min="7943" max="7943" width="9.5703125" style="754" customWidth="1"/>
    <col min="7944" max="7944" width="7.28515625" style="754" bestFit="1" customWidth="1"/>
    <col min="7945" max="8191" width="9.140625" style="754"/>
    <col min="8192" max="8192" width="34.42578125" style="754" bestFit="1" customWidth="1"/>
    <col min="8193" max="8193" width="12.5703125" style="754" bestFit="1" customWidth="1"/>
    <col min="8194" max="8195" width="9.42578125" style="754" bestFit="1" customWidth="1"/>
    <col min="8196" max="8197" width="9.140625" style="754"/>
    <col min="8198" max="8198" width="7.28515625" style="754" bestFit="1" customWidth="1"/>
    <col min="8199" max="8199" width="9.5703125" style="754" customWidth="1"/>
    <col min="8200" max="8200" width="7.28515625" style="754" bestFit="1" customWidth="1"/>
    <col min="8201" max="8447" width="9.140625" style="754"/>
    <col min="8448" max="8448" width="34.42578125" style="754" bestFit="1" customWidth="1"/>
    <col min="8449" max="8449" width="12.5703125" style="754" bestFit="1" customWidth="1"/>
    <col min="8450" max="8451" width="9.42578125" style="754" bestFit="1" customWidth="1"/>
    <col min="8452" max="8453" width="9.140625" style="754"/>
    <col min="8454" max="8454" width="7.28515625" style="754" bestFit="1" customWidth="1"/>
    <col min="8455" max="8455" width="9.5703125" style="754" customWidth="1"/>
    <col min="8456" max="8456" width="7.28515625" style="754" bestFit="1" customWidth="1"/>
    <col min="8457" max="8703" width="9.140625" style="754"/>
    <col min="8704" max="8704" width="34.42578125" style="754" bestFit="1" customWidth="1"/>
    <col min="8705" max="8705" width="12.5703125" style="754" bestFit="1" customWidth="1"/>
    <col min="8706" max="8707" width="9.42578125" style="754" bestFit="1" customWidth="1"/>
    <col min="8708" max="8709" width="9.140625" style="754"/>
    <col min="8710" max="8710" width="7.28515625" style="754" bestFit="1" customWidth="1"/>
    <col min="8711" max="8711" width="9.5703125" style="754" customWidth="1"/>
    <col min="8712" max="8712" width="7.28515625" style="754" bestFit="1" customWidth="1"/>
    <col min="8713" max="8959" width="9.140625" style="754"/>
    <col min="8960" max="8960" width="34.42578125" style="754" bestFit="1" customWidth="1"/>
    <col min="8961" max="8961" width="12.5703125" style="754" bestFit="1" customWidth="1"/>
    <col min="8962" max="8963" width="9.42578125" style="754" bestFit="1" customWidth="1"/>
    <col min="8964" max="8965" width="9.140625" style="754"/>
    <col min="8966" max="8966" width="7.28515625" style="754" bestFit="1" customWidth="1"/>
    <col min="8967" max="8967" width="9.5703125" style="754" customWidth="1"/>
    <col min="8968" max="8968" width="7.28515625" style="754" bestFit="1" customWidth="1"/>
    <col min="8969" max="9215" width="9.140625" style="754"/>
    <col min="9216" max="9216" width="34.42578125" style="754" bestFit="1" customWidth="1"/>
    <col min="9217" max="9217" width="12.5703125" style="754" bestFit="1" customWidth="1"/>
    <col min="9218" max="9219" width="9.42578125" style="754" bestFit="1" customWidth="1"/>
    <col min="9220" max="9221" width="9.140625" style="754"/>
    <col min="9222" max="9222" width="7.28515625" style="754" bestFit="1" customWidth="1"/>
    <col min="9223" max="9223" width="9.5703125" style="754" customWidth="1"/>
    <col min="9224" max="9224" width="7.28515625" style="754" bestFit="1" customWidth="1"/>
    <col min="9225" max="9471" width="9.140625" style="754"/>
    <col min="9472" max="9472" width="34.42578125" style="754" bestFit="1" customWidth="1"/>
    <col min="9473" max="9473" width="12.5703125" style="754" bestFit="1" customWidth="1"/>
    <col min="9474" max="9475" width="9.42578125" style="754" bestFit="1" customWidth="1"/>
    <col min="9476" max="9477" width="9.140625" style="754"/>
    <col min="9478" max="9478" width="7.28515625" style="754" bestFit="1" customWidth="1"/>
    <col min="9479" max="9479" width="9.5703125" style="754" customWidth="1"/>
    <col min="9480" max="9480" width="7.28515625" style="754" bestFit="1" customWidth="1"/>
    <col min="9481" max="9727" width="9.140625" style="754"/>
    <col min="9728" max="9728" width="34.42578125" style="754" bestFit="1" customWidth="1"/>
    <col min="9729" max="9729" width="12.5703125" style="754" bestFit="1" customWidth="1"/>
    <col min="9730" max="9731" width="9.42578125" style="754" bestFit="1" customWidth="1"/>
    <col min="9732" max="9733" width="9.140625" style="754"/>
    <col min="9734" max="9734" width="7.28515625" style="754" bestFit="1" customWidth="1"/>
    <col min="9735" max="9735" width="9.5703125" style="754" customWidth="1"/>
    <col min="9736" max="9736" width="7.28515625" style="754" bestFit="1" customWidth="1"/>
    <col min="9737" max="9983" width="9.140625" style="754"/>
    <col min="9984" max="9984" width="34.42578125" style="754" bestFit="1" customWidth="1"/>
    <col min="9985" max="9985" width="12.5703125" style="754" bestFit="1" customWidth="1"/>
    <col min="9986" max="9987" width="9.42578125" style="754" bestFit="1" customWidth="1"/>
    <col min="9988" max="9989" width="9.140625" style="754"/>
    <col min="9990" max="9990" width="7.28515625" style="754" bestFit="1" customWidth="1"/>
    <col min="9991" max="9991" width="9.5703125" style="754" customWidth="1"/>
    <col min="9992" max="9992" width="7.28515625" style="754" bestFit="1" customWidth="1"/>
    <col min="9993" max="10239" width="9.140625" style="754"/>
    <col min="10240" max="10240" width="34.42578125" style="754" bestFit="1" customWidth="1"/>
    <col min="10241" max="10241" width="12.5703125" style="754" bestFit="1" customWidth="1"/>
    <col min="10242" max="10243" width="9.42578125" style="754" bestFit="1" customWidth="1"/>
    <col min="10244" max="10245" width="9.140625" style="754"/>
    <col min="10246" max="10246" width="7.28515625" style="754" bestFit="1" customWidth="1"/>
    <col min="10247" max="10247" width="9.5703125" style="754" customWidth="1"/>
    <col min="10248" max="10248" width="7.28515625" style="754" bestFit="1" customWidth="1"/>
    <col min="10249" max="10495" width="9.140625" style="754"/>
    <col min="10496" max="10496" width="34.42578125" style="754" bestFit="1" customWidth="1"/>
    <col min="10497" max="10497" width="12.5703125" style="754" bestFit="1" customWidth="1"/>
    <col min="10498" max="10499" width="9.42578125" style="754" bestFit="1" customWidth="1"/>
    <col min="10500" max="10501" width="9.140625" style="754"/>
    <col min="10502" max="10502" width="7.28515625" style="754" bestFit="1" customWidth="1"/>
    <col min="10503" max="10503" width="9.5703125" style="754" customWidth="1"/>
    <col min="10504" max="10504" width="7.28515625" style="754" bestFit="1" customWidth="1"/>
    <col min="10505" max="10751" width="9.140625" style="754"/>
    <col min="10752" max="10752" width="34.42578125" style="754" bestFit="1" customWidth="1"/>
    <col min="10753" max="10753" width="12.5703125" style="754" bestFit="1" customWidth="1"/>
    <col min="10754" max="10755" width="9.42578125" style="754" bestFit="1" customWidth="1"/>
    <col min="10756" max="10757" width="9.140625" style="754"/>
    <col min="10758" max="10758" width="7.28515625" style="754" bestFit="1" customWidth="1"/>
    <col min="10759" max="10759" width="9.5703125" style="754" customWidth="1"/>
    <col min="10760" max="10760" width="7.28515625" style="754" bestFit="1" customWidth="1"/>
    <col min="10761" max="11007" width="9.140625" style="754"/>
    <col min="11008" max="11008" width="34.42578125" style="754" bestFit="1" customWidth="1"/>
    <col min="11009" max="11009" width="12.5703125" style="754" bestFit="1" customWidth="1"/>
    <col min="11010" max="11011" width="9.42578125" style="754" bestFit="1" customWidth="1"/>
    <col min="11012" max="11013" width="9.140625" style="754"/>
    <col min="11014" max="11014" width="7.28515625" style="754" bestFit="1" customWidth="1"/>
    <col min="11015" max="11015" width="9.5703125" style="754" customWidth="1"/>
    <col min="11016" max="11016" width="7.28515625" style="754" bestFit="1" customWidth="1"/>
    <col min="11017" max="11263" width="9.140625" style="754"/>
    <col min="11264" max="11264" width="34.42578125" style="754" bestFit="1" customWidth="1"/>
    <col min="11265" max="11265" width="12.5703125" style="754" bestFit="1" customWidth="1"/>
    <col min="11266" max="11267" width="9.42578125" style="754" bestFit="1" customWidth="1"/>
    <col min="11268" max="11269" width="9.140625" style="754"/>
    <col min="11270" max="11270" width="7.28515625" style="754" bestFit="1" customWidth="1"/>
    <col min="11271" max="11271" width="9.5703125" style="754" customWidth="1"/>
    <col min="11272" max="11272" width="7.28515625" style="754" bestFit="1" customWidth="1"/>
    <col min="11273" max="11519" width="9.140625" style="754"/>
    <col min="11520" max="11520" width="34.42578125" style="754" bestFit="1" customWidth="1"/>
    <col min="11521" max="11521" width="12.5703125" style="754" bestFit="1" customWidth="1"/>
    <col min="11522" max="11523" width="9.42578125" style="754" bestFit="1" customWidth="1"/>
    <col min="11524" max="11525" width="9.140625" style="754"/>
    <col min="11526" max="11526" width="7.28515625" style="754" bestFit="1" customWidth="1"/>
    <col min="11527" max="11527" width="9.5703125" style="754" customWidth="1"/>
    <col min="11528" max="11528" width="7.28515625" style="754" bestFit="1" customWidth="1"/>
    <col min="11529" max="11775" width="9.140625" style="754"/>
    <col min="11776" max="11776" width="34.42578125" style="754" bestFit="1" customWidth="1"/>
    <col min="11777" max="11777" width="12.5703125" style="754" bestFit="1" customWidth="1"/>
    <col min="11778" max="11779" width="9.42578125" style="754" bestFit="1" customWidth="1"/>
    <col min="11780" max="11781" width="9.140625" style="754"/>
    <col min="11782" max="11782" width="7.28515625" style="754" bestFit="1" customWidth="1"/>
    <col min="11783" max="11783" width="9.5703125" style="754" customWidth="1"/>
    <col min="11784" max="11784" width="7.28515625" style="754" bestFit="1" customWidth="1"/>
    <col min="11785" max="12031" width="9.140625" style="754"/>
    <col min="12032" max="12032" width="34.42578125" style="754" bestFit="1" customWidth="1"/>
    <col min="12033" max="12033" width="12.5703125" style="754" bestFit="1" customWidth="1"/>
    <col min="12034" max="12035" width="9.42578125" style="754" bestFit="1" customWidth="1"/>
    <col min="12036" max="12037" width="9.140625" style="754"/>
    <col min="12038" max="12038" width="7.28515625" style="754" bestFit="1" customWidth="1"/>
    <col min="12039" max="12039" width="9.5703125" style="754" customWidth="1"/>
    <col min="12040" max="12040" width="7.28515625" style="754" bestFit="1" customWidth="1"/>
    <col min="12041" max="12287" width="9.140625" style="754"/>
    <col min="12288" max="12288" width="34.42578125" style="754" bestFit="1" customWidth="1"/>
    <col min="12289" max="12289" width="12.5703125" style="754" bestFit="1" customWidth="1"/>
    <col min="12290" max="12291" width="9.42578125" style="754" bestFit="1" customWidth="1"/>
    <col min="12292" max="12293" width="9.140625" style="754"/>
    <col min="12294" max="12294" width="7.28515625" style="754" bestFit="1" customWidth="1"/>
    <col min="12295" max="12295" width="9.5703125" style="754" customWidth="1"/>
    <col min="12296" max="12296" width="7.28515625" style="754" bestFit="1" customWidth="1"/>
    <col min="12297" max="12543" width="9.140625" style="754"/>
    <col min="12544" max="12544" width="34.42578125" style="754" bestFit="1" customWidth="1"/>
    <col min="12545" max="12545" width="12.5703125" style="754" bestFit="1" customWidth="1"/>
    <col min="12546" max="12547" width="9.42578125" style="754" bestFit="1" customWidth="1"/>
    <col min="12548" max="12549" width="9.140625" style="754"/>
    <col min="12550" max="12550" width="7.28515625" style="754" bestFit="1" customWidth="1"/>
    <col min="12551" max="12551" width="9.5703125" style="754" customWidth="1"/>
    <col min="12552" max="12552" width="7.28515625" style="754" bestFit="1" customWidth="1"/>
    <col min="12553" max="12799" width="9.140625" style="754"/>
    <col min="12800" max="12800" width="34.42578125" style="754" bestFit="1" customWidth="1"/>
    <col min="12801" max="12801" width="12.5703125" style="754" bestFit="1" customWidth="1"/>
    <col min="12802" max="12803" width="9.42578125" style="754" bestFit="1" customWidth="1"/>
    <col min="12804" max="12805" width="9.140625" style="754"/>
    <col min="12806" max="12806" width="7.28515625" style="754" bestFit="1" customWidth="1"/>
    <col min="12807" max="12807" width="9.5703125" style="754" customWidth="1"/>
    <col min="12808" max="12808" width="7.28515625" style="754" bestFit="1" customWidth="1"/>
    <col min="12809" max="13055" width="9.140625" style="754"/>
    <col min="13056" max="13056" width="34.42578125" style="754" bestFit="1" customWidth="1"/>
    <col min="13057" max="13057" width="12.5703125" style="754" bestFit="1" customWidth="1"/>
    <col min="13058" max="13059" width="9.42578125" style="754" bestFit="1" customWidth="1"/>
    <col min="13060" max="13061" width="9.140625" style="754"/>
    <col min="13062" max="13062" width="7.28515625" style="754" bestFit="1" customWidth="1"/>
    <col min="13063" max="13063" width="9.5703125" style="754" customWidth="1"/>
    <col min="13064" max="13064" width="7.28515625" style="754" bestFit="1" customWidth="1"/>
    <col min="13065" max="13311" width="9.140625" style="754"/>
    <col min="13312" max="13312" width="34.42578125" style="754" bestFit="1" customWidth="1"/>
    <col min="13313" max="13313" width="12.5703125" style="754" bestFit="1" customWidth="1"/>
    <col min="13314" max="13315" width="9.42578125" style="754" bestFit="1" customWidth="1"/>
    <col min="13316" max="13317" width="9.140625" style="754"/>
    <col min="13318" max="13318" width="7.28515625" style="754" bestFit="1" customWidth="1"/>
    <col min="13319" max="13319" width="9.5703125" style="754" customWidth="1"/>
    <col min="13320" max="13320" width="7.28515625" style="754" bestFit="1" customWidth="1"/>
    <col min="13321" max="13567" width="9.140625" style="754"/>
    <col min="13568" max="13568" width="34.42578125" style="754" bestFit="1" customWidth="1"/>
    <col min="13569" max="13569" width="12.5703125" style="754" bestFit="1" customWidth="1"/>
    <col min="13570" max="13571" width="9.42578125" style="754" bestFit="1" customWidth="1"/>
    <col min="13572" max="13573" width="9.140625" style="754"/>
    <col min="13574" max="13574" width="7.28515625" style="754" bestFit="1" customWidth="1"/>
    <col min="13575" max="13575" width="9.5703125" style="754" customWidth="1"/>
    <col min="13576" max="13576" width="7.28515625" style="754" bestFit="1" customWidth="1"/>
    <col min="13577" max="13823" width="9.140625" style="754"/>
    <col min="13824" max="13824" width="34.42578125" style="754" bestFit="1" customWidth="1"/>
    <col min="13825" max="13825" width="12.5703125" style="754" bestFit="1" customWidth="1"/>
    <col min="13826" max="13827" width="9.42578125" style="754" bestFit="1" customWidth="1"/>
    <col min="13828" max="13829" width="9.140625" style="754"/>
    <col min="13830" max="13830" width="7.28515625" style="754" bestFit="1" customWidth="1"/>
    <col min="13831" max="13831" width="9.5703125" style="754" customWidth="1"/>
    <col min="13832" max="13832" width="7.28515625" style="754" bestFit="1" customWidth="1"/>
    <col min="13833" max="14079" width="9.140625" style="754"/>
    <col min="14080" max="14080" width="34.42578125" style="754" bestFit="1" customWidth="1"/>
    <col min="14081" max="14081" width="12.5703125" style="754" bestFit="1" customWidth="1"/>
    <col min="14082" max="14083" width="9.42578125" style="754" bestFit="1" customWidth="1"/>
    <col min="14084" max="14085" width="9.140625" style="754"/>
    <col min="14086" max="14086" width="7.28515625" style="754" bestFit="1" customWidth="1"/>
    <col min="14087" max="14087" width="9.5703125" style="754" customWidth="1"/>
    <col min="14088" max="14088" width="7.28515625" style="754" bestFit="1" customWidth="1"/>
    <col min="14089" max="14335" width="9.140625" style="754"/>
    <col min="14336" max="14336" width="34.42578125" style="754" bestFit="1" customWidth="1"/>
    <col min="14337" max="14337" width="12.5703125" style="754" bestFit="1" customWidth="1"/>
    <col min="14338" max="14339" width="9.42578125" style="754" bestFit="1" customWidth="1"/>
    <col min="14340" max="14341" width="9.140625" style="754"/>
    <col min="14342" max="14342" width="7.28515625" style="754" bestFit="1" customWidth="1"/>
    <col min="14343" max="14343" width="9.5703125" style="754" customWidth="1"/>
    <col min="14344" max="14344" width="7.28515625" style="754" bestFit="1" customWidth="1"/>
    <col min="14345" max="14591" width="9.140625" style="754"/>
    <col min="14592" max="14592" width="34.42578125" style="754" bestFit="1" customWidth="1"/>
    <col min="14593" max="14593" width="12.5703125" style="754" bestFit="1" customWidth="1"/>
    <col min="14594" max="14595" width="9.42578125" style="754" bestFit="1" customWidth="1"/>
    <col min="14596" max="14597" width="9.140625" style="754"/>
    <col min="14598" max="14598" width="7.28515625" style="754" bestFit="1" customWidth="1"/>
    <col min="14599" max="14599" width="9.5703125" style="754" customWidth="1"/>
    <col min="14600" max="14600" width="7.28515625" style="754" bestFit="1" customWidth="1"/>
    <col min="14601" max="14847" width="9.140625" style="754"/>
    <col min="14848" max="14848" width="34.42578125" style="754" bestFit="1" customWidth="1"/>
    <col min="14849" max="14849" width="12.5703125" style="754" bestFit="1" customWidth="1"/>
    <col min="14850" max="14851" width="9.42578125" style="754" bestFit="1" customWidth="1"/>
    <col min="14852" max="14853" width="9.140625" style="754"/>
    <col min="14854" max="14854" width="7.28515625" style="754" bestFit="1" customWidth="1"/>
    <col min="14855" max="14855" width="9.5703125" style="754" customWidth="1"/>
    <col min="14856" max="14856" width="7.28515625" style="754" bestFit="1" customWidth="1"/>
    <col min="14857" max="15103" width="9.140625" style="754"/>
    <col min="15104" max="15104" width="34.42578125" style="754" bestFit="1" customWidth="1"/>
    <col min="15105" max="15105" width="12.5703125" style="754" bestFit="1" customWidth="1"/>
    <col min="15106" max="15107" width="9.42578125" style="754" bestFit="1" customWidth="1"/>
    <col min="15108" max="15109" width="9.140625" style="754"/>
    <col min="15110" max="15110" width="7.28515625" style="754" bestFit="1" customWidth="1"/>
    <col min="15111" max="15111" width="9.5703125" style="754" customWidth="1"/>
    <col min="15112" max="15112" width="7.28515625" style="754" bestFit="1" customWidth="1"/>
    <col min="15113" max="15359" width="9.140625" style="754"/>
    <col min="15360" max="15360" width="34.42578125" style="754" bestFit="1" customWidth="1"/>
    <col min="15361" max="15361" width="12.5703125" style="754" bestFit="1" customWidth="1"/>
    <col min="15362" max="15363" width="9.42578125" style="754" bestFit="1" customWidth="1"/>
    <col min="15364" max="15365" width="9.140625" style="754"/>
    <col min="15366" max="15366" width="7.28515625" style="754" bestFit="1" customWidth="1"/>
    <col min="15367" max="15367" width="9.5703125" style="754" customWidth="1"/>
    <col min="15368" max="15368" width="7.28515625" style="754" bestFit="1" customWidth="1"/>
    <col min="15369" max="15615" width="9.140625" style="754"/>
    <col min="15616" max="15616" width="34.42578125" style="754" bestFit="1" customWidth="1"/>
    <col min="15617" max="15617" width="12.5703125" style="754" bestFit="1" customWidth="1"/>
    <col min="15618" max="15619" width="9.42578125" style="754" bestFit="1" customWidth="1"/>
    <col min="15620" max="15621" width="9.140625" style="754"/>
    <col min="15622" max="15622" width="7.28515625" style="754" bestFit="1" customWidth="1"/>
    <col min="15623" max="15623" width="9.5703125" style="754" customWidth="1"/>
    <col min="15624" max="15624" width="7.28515625" style="754" bestFit="1" customWidth="1"/>
    <col min="15625" max="15871" width="9.140625" style="754"/>
    <col min="15872" max="15872" width="34.42578125" style="754" bestFit="1" customWidth="1"/>
    <col min="15873" max="15873" width="12.5703125" style="754" bestFit="1" customWidth="1"/>
    <col min="15874" max="15875" width="9.42578125" style="754" bestFit="1" customWidth="1"/>
    <col min="15876" max="15877" width="9.140625" style="754"/>
    <col min="15878" max="15878" width="7.28515625" style="754" bestFit="1" customWidth="1"/>
    <col min="15879" max="15879" width="9.5703125" style="754" customWidth="1"/>
    <col min="15880" max="15880" width="7.28515625" style="754" bestFit="1" customWidth="1"/>
    <col min="15881" max="16127" width="9.140625" style="754"/>
    <col min="16128" max="16128" width="34.42578125" style="754" bestFit="1" customWidth="1"/>
    <col min="16129" max="16129" width="12.5703125" style="754" bestFit="1" customWidth="1"/>
    <col min="16130" max="16131" width="9.42578125" style="754" bestFit="1" customWidth="1"/>
    <col min="16132" max="16133" width="9.140625" style="754"/>
    <col min="16134" max="16134" width="7.28515625" style="754" bestFit="1" customWidth="1"/>
    <col min="16135" max="16135" width="9.5703125" style="754" customWidth="1"/>
    <col min="16136" max="16136" width="7.28515625" style="754" bestFit="1" customWidth="1"/>
    <col min="16137" max="16384" width="9.140625" style="754"/>
  </cols>
  <sheetData>
    <row r="1" spans="1:9">
      <c r="A1" s="3558" t="s">
        <v>1169</v>
      </c>
      <c r="B1" s="3558"/>
      <c r="C1" s="3558"/>
      <c r="D1" s="3558"/>
      <c r="E1" s="3558"/>
      <c r="F1" s="3558"/>
      <c r="G1" s="3558"/>
      <c r="H1" s="3558"/>
    </row>
    <row r="2" spans="1:9">
      <c r="A2" s="3558" t="s">
        <v>151</v>
      </c>
      <c r="B2" s="3558"/>
      <c r="C2" s="3558"/>
      <c r="D2" s="3558"/>
      <c r="E2" s="3558"/>
      <c r="F2" s="3558"/>
      <c r="G2" s="3558"/>
      <c r="H2" s="3558"/>
    </row>
    <row r="3" spans="1:9">
      <c r="A3" s="3558" t="str">
        <f>Deposits!A3</f>
        <v>(Mid-Month)</v>
      </c>
      <c r="B3" s="3558"/>
      <c r="C3" s="3558"/>
      <c r="D3" s="3558"/>
      <c r="E3" s="3558"/>
      <c r="F3" s="3558"/>
      <c r="G3" s="3558"/>
      <c r="H3" s="3558"/>
    </row>
    <row r="4" spans="1:9" ht="16.5" thickBot="1">
      <c r="A4" s="947"/>
      <c r="B4" s="947"/>
      <c r="C4" s="947"/>
      <c r="D4" s="947"/>
      <c r="E4" s="947"/>
      <c r="F4" s="947"/>
      <c r="G4" s="3560" t="s">
        <v>40</v>
      </c>
      <c r="H4" s="3560"/>
    </row>
    <row r="5" spans="1:9" ht="21" customHeight="1" thickTop="1">
      <c r="A5" s="3522" t="s">
        <v>63</v>
      </c>
      <c r="B5" s="813">
        <v>2019</v>
      </c>
      <c r="C5" s="813">
        <v>2020</v>
      </c>
      <c r="D5" s="813">
        <v>2021</v>
      </c>
      <c r="E5" s="3540" t="s">
        <v>907</v>
      </c>
      <c r="F5" s="3541"/>
      <c r="G5" s="3541"/>
      <c r="H5" s="3542"/>
    </row>
    <row r="6" spans="1:9" ht="21" customHeight="1">
      <c r="A6" s="3523"/>
      <c r="B6" s="3502" t="s">
        <v>249</v>
      </c>
      <c r="C6" s="3502" t="s">
        <v>249</v>
      </c>
      <c r="D6" s="3502" t="s">
        <v>249</v>
      </c>
      <c r="E6" s="3561" t="s">
        <v>85</v>
      </c>
      <c r="F6" s="3562"/>
      <c r="G6" s="3543" t="s">
        <v>398</v>
      </c>
      <c r="H6" s="3545"/>
    </row>
    <row r="7" spans="1:9" ht="21" customHeight="1">
      <c r="A7" s="3524"/>
      <c r="B7" s="3503"/>
      <c r="C7" s="3503"/>
      <c r="D7" s="3503"/>
      <c r="E7" s="962" t="s">
        <v>258</v>
      </c>
      <c r="F7" s="962" t="s">
        <v>687</v>
      </c>
      <c r="G7" s="962" t="s">
        <v>258</v>
      </c>
      <c r="H7" s="961" t="s">
        <v>687</v>
      </c>
    </row>
    <row r="8" spans="1:9" s="947" customFormat="1" ht="21" customHeight="1">
      <c r="A8" s="953" t="s">
        <v>949</v>
      </c>
      <c r="B8" s="952">
        <v>38246.381965080996</v>
      </c>
      <c r="C8" s="952">
        <v>38427.040945009001</v>
      </c>
      <c r="D8" s="952">
        <v>43111.280298490012</v>
      </c>
      <c r="E8" s="952">
        <v>180.65897992800456</v>
      </c>
      <c r="F8" s="952">
        <v>0.47235573836224948</v>
      </c>
      <c r="G8" s="952">
        <v>4684.2393534810108</v>
      </c>
      <c r="H8" s="951">
        <v>12.189955922404719</v>
      </c>
    </row>
    <row r="9" spans="1:9" s="947" customFormat="1" ht="21" customHeight="1">
      <c r="A9" s="953" t="s">
        <v>948</v>
      </c>
      <c r="B9" s="952">
        <v>336.20669644000009</v>
      </c>
      <c r="C9" s="952">
        <v>464.82122136000004</v>
      </c>
      <c r="D9" s="952">
        <v>677.94273293999981</v>
      </c>
      <c r="E9" s="952">
        <v>128.61452491999995</v>
      </c>
      <c r="F9" s="952">
        <v>38.254599412166286</v>
      </c>
      <c r="G9" s="952">
        <v>213.12151157999978</v>
      </c>
      <c r="H9" s="951">
        <v>45.850211175048521</v>
      </c>
    </row>
    <row r="10" spans="1:9" s="947" customFormat="1" ht="21" customHeight="1">
      <c r="A10" s="953" t="s">
        <v>947</v>
      </c>
      <c r="B10" s="952">
        <v>35873.091777800997</v>
      </c>
      <c r="C10" s="952">
        <v>39775.729975492592</v>
      </c>
      <c r="D10" s="952">
        <v>87213.202581822508</v>
      </c>
      <c r="E10" s="952">
        <v>3902.6381976915945</v>
      </c>
      <c r="F10" s="952">
        <v>10.879012664602907</v>
      </c>
      <c r="G10" s="952">
        <v>47437.472606329917</v>
      </c>
      <c r="H10" s="951">
        <v>119.26235580228956</v>
      </c>
    </row>
    <row r="11" spans="1:9" s="947" customFormat="1" ht="21" customHeight="1">
      <c r="A11" s="953" t="s">
        <v>946</v>
      </c>
      <c r="B11" s="952">
        <v>24098.871248544998</v>
      </c>
      <c r="C11" s="952">
        <v>20040.531606969998</v>
      </c>
      <c r="D11" s="952">
        <v>29313.426900389997</v>
      </c>
      <c r="E11" s="952">
        <v>-4058.3396415749994</v>
      </c>
      <c r="F11" s="952">
        <v>-16.840372313371429</v>
      </c>
      <c r="G11" s="952">
        <v>9272.8952934199988</v>
      </c>
      <c r="H11" s="951">
        <v>46.270705165300761</v>
      </c>
    </row>
    <row r="12" spans="1:9" ht="21" customHeight="1">
      <c r="A12" s="958" t="s">
        <v>945</v>
      </c>
      <c r="B12" s="957">
        <v>23569.076208704995</v>
      </c>
      <c r="C12" s="957">
        <v>19704.044810400002</v>
      </c>
      <c r="D12" s="957">
        <v>29081.433225329998</v>
      </c>
      <c r="E12" s="957">
        <v>-3865.0313983049928</v>
      </c>
      <c r="F12" s="957">
        <v>-16.398739450286488</v>
      </c>
      <c r="G12" s="957">
        <v>9377.3884149299956</v>
      </c>
      <c r="H12" s="956">
        <v>47.591184983402549</v>
      </c>
      <c r="I12" s="947"/>
    </row>
    <row r="13" spans="1:9" ht="21" customHeight="1">
      <c r="A13" s="958" t="s">
        <v>944</v>
      </c>
      <c r="B13" s="957">
        <v>529.79503983999984</v>
      </c>
      <c r="C13" s="957">
        <v>336.48679656999997</v>
      </c>
      <c r="D13" s="957">
        <v>231.99367505999993</v>
      </c>
      <c r="E13" s="957">
        <v>-193.30824326999988</v>
      </c>
      <c r="F13" s="957">
        <v>-36.487363741340374</v>
      </c>
      <c r="G13" s="957">
        <v>-104.49312151000004</v>
      </c>
      <c r="H13" s="956">
        <v>-31.054152072282616</v>
      </c>
      <c r="I13" s="947"/>
    </row>
    <row r="14" spans="1:9" s="947" customFormat="1" ht="21" customHeight="1">
      <c r="A14" s="953" t="s">
        <v>943</v>
      </c>
      <c r="B14" s="952">
        <v>2600224.9056247701</v>
      </c>
      <c r="C14" s="952">
        <v>2913947.155833941</v>
      </c>
      <c r="D14" s="952">
        <v>3647619.7055033287</v>
      </c>
      <c r="E14" s="952">
        <v>313722.25020917086</v>
      </c>
      <c r="F14" s="952">
        <v>12.065196727042006</v>
      </c>
      <c r="G14" s="952">
        <v>733672.54966938775</v>
      </c>
      <c r="H14" s="951">
        <v>25.177963443864115</v>
      </c>
    </row>
    <row r="15" spans="1:9" ht="21" customHeight="1">
      <c r="A15" s="958" t="s">
        <v>942</v>
      </c>
      <c r="B15" s="957">
        <v>2206624.0440647057</v>
      </c>
      <c r="C15" s="957">
        <v>2489020.2249728185</v>
      </c>
      <c r="D15" s="957">
        <v>3118978.512472718</v>
      </c>
      <c r="E15" s="957">
        <v>282396.18090811279</v>
      </c>
      <c r="F15" s="957">
        <v>12.797657202534859</v>
      </c>
      <c r="G15" s="957">
        <v>629958.28749989951</v>
      </c>
      <c r="H15" s="956">
        <v>25.309488495891149</v>
      </c>
      <c r="I15" s="947"/>
    </row>
    <row r="16" spans="1:9" ht="21" customHeight="1">
      <c r="A16" s="958" t="s">
        <v>941</v>
      </c>
      <c r="B16" s="957">
        <v>1874918.5597242657</v>
      </c>
      <c r="C16" s="957">
        <v>2146223.5052589495</v>
      </c>
      <c r="D16" s="957">
        <v>2756492.6966195977</v>
      </c>
      <c r="E16" s="957">
        <v>271304.94553468376</v>
      </c>
      <c r="F16" s="957">
        <v>14.470225606736919</v>
      </c>
      <c r="G16" s="957">
        <v>610269.19136064826</v>
      </c>
      <c r="H16" s="956">
        <v>28.434559115827835</v>
      </c>
      <c r="I16" s="947"/>
    </row>
    <row r="17" spans="1:9" ht="21" customHeight="1">
      <c r="A17" s="958" t="s">
        <v>940</v>
      </c>
      <c r="B17" s="957">
        <v>70431.602384412996</v>
      </c>
      <c r="C17" s="957">
        <v>80030.025940398496</v>
      </c>
      <c r="D17" s="957">
        <v>91826.625365344022</v>
      </c>
      <c r="E17" s="957">
        <v>9598.4235559855006</v>
      </c>
      <c r="F17" s="957">
        <v>13.628006791039157</v>
      </c>
      <c r="G17" s="957">
        <v>11796.599424945525</v>
      </c>
      <c r="H17" s="956">
        <v>14.740216920248054</v>
      </c>
      <c r="I17" s="947"/>
    </row>
    <row r="18" spans="1:9" ht="21" customHeight="1">
      <c r="A18" s="958" t="s">
        <v>939</v>
      </c>
      <c r="B18" s="957">
        <v>1789.8455257599999</v>
      </c>
      <c r="C18" s="957">
        <v>1904.7032590400001</v>
      </c>
      <c r="D18" s="957">
        <v>2692.3633968899994</v>
      </c>
      <c r="E18" s="957">
        <v>114.85773328000028</v>
      </c>
      <c r="F18" s="957">
        <v>6.4171869374721418</v>
      </c>
      <c r="G18" s="957">
        <v>787.66013784999927</v>
      </c>
      <c r="H18" s="956">
        <v>41.353430468061056</v>
      </c>
      <c r="I18" s="947"/>
    </row>
    <row r="19" spans="1:9" ht="21" customHeight="1">
      <c r="A19" s="958" t="s">
        <v>938</v>
      </c>
      <c r="B19" s="957">
        <v>198281.30780703694</v>
      </c>
      <c r="C19" s="957">
        <v>190658.3912594211</v>
      </c>
      <c r="D19" s="957">
        <v>183335.21578653264</v>
      </c>
      <c r="E19" s="957">
        <v>-7622.9165476158378</v>
      </c>
      <c r="F19" s="957">
        <v>-3.8444957983806995</v>
      </c>
      <c r="G19" s="957">
        <v>-7323.1754728884553</v>
      </c>
      <c r="H19" s="956">
        <v>-3.8409930056129076</v>
      </c>
      <c r="I19" s="947"/>
    </row>
    <row r="20" spans="1:9" ht="21" customHeight="1">
      <c r="A20" s="958" t="s">
        <v>937</v>
      </c>
      <c r="B20" s="957">
        <v>61202.728623230476</v>
      </c>
      <c r="C20" s="957">
        <v>70203.599255009467</v>
      </c>
      <c r="D20" s="957">
        <v>84631.611304353486</v>
      </c>
      <c r="E20" s="957">
        <v>9000.8706317789911</v>
      </c>
      <c r="F20" s="957">
        <v>14.70664925282852</v>
      </c>
      <c r="G20" s="957">
        <v>14428.012049344019</v>
      </c>
      <c r="H20" s="956">
        <v>20.551670003321789</v>
      </c>
      <c r="I20" s="947"/>
    </row>
    <row r="21" spans="1:9" ht="21" customHeight="1">
      <c r="A21" s="958" t="s">
        <v>936</v>
      </c>
      <c r="B21" s="957">
        <v>393600.86156006425</v>
      </c>
      <c r="C21" s="957">
        <v>424926.9308611232</v>
      </c>
      <c r="D21" s="957">
        <v>528641.19303061056</v>
      </c>
      <c r="E21" s="957">
        <v>31326.069301058946</v>
      </c>
      <c r="F21" s="957">
        <v>7.9588416491000302</v>
      </c>
      <c r="G21" s="957">
        <v>103714.26216948737</v>
      </c>
      <c r="H21" s="956">
        <v>24.407552131211894</v>
      </c>
      <c r="I21" s="947"/>
    </row>
    <row r="22" spans="1:9" ht="21" customHeight="1">
      <c r="A22" s="958" t="s">
        <v>935</v>
      </c>
      <c r="B22" s="957">
        <v>29231.004903730998</v>
      </c>
      <c r="C22" s="957">
        <v>30607.906173803505</v>
      </c>
      <c r="D22" s="957">
        <v>42426.139559005504</v>
      </c>
      <c r="E22" s="957">
        <v>1376.901270072507</v>
      </c>
      <c r="F22" s="957">
        <v>4.7104137357137583</v>
      </c>
      <c r="G22" s="957">
        <v>11818.233385201998</v>
      </c>
      <c r="H22" s="956">
        <v>38.611701558719851</v>
      </c>
      <c r="I22" s="947"/>
    </row>
    <row r="23" spans="1:9" ht="21" customHeight="1">
      <c r="A23" s="958" t="s">
        <v>934</v>
      </c>
      <c r="B23" s="957">
        <v>9865.0928315409983</v>
      </c>
      <c r="C23" s="957">
        <v>8077.1934843050003</v>
      </c>
      <c r="D23" s="957">
        <v>10021.895924920002</v>
      </c>
      <c r="E23" s="957">
        <v>-1787.899347235998</v>
      </c>
      <c r="F23" s="957">
        <v>-18.123492376267027</v>
      </c>
      <c r="G23" s="957">
        <v>1944.7024406150013</v>
      </c>
      <c r="H23" s="956">
        <v>24.076462256275054</v>
      </c>
      <c r="I23" s="947"/>
    </row>
    <row r="24" spans="1:9" ht="21" customHeight="1">
      <c r="A24" s="958" t="s">
        <v>933</v>
      </c>
      <c r="B24" s="957">
        <v>369.24056644000001</v>
      </c>
      <c r="C24" s="957">
        <v>191.36595780999997</v>
      </c>
      <c r="D24" s="957">
        <v>254.58729262000003</v>
      </c>
      <c r="E24" s="957">
        <v>-177.87460863000004</v>
      </c>
      <c r="F24" s="957">
        <v>-48.173094940505109</v>
      </c>
      <c r="G24" s="957">
        <v>63.221334810000059</v>
      </c>
      <c r="H24" s="956">
        <v>33.036876325082929</v>
      </c>
      <c r="I24" s="947"/>
    </row>
    <row r="25" spans="1:9" ht="21" customHeight="1">
      <c r="A25" s="958" t="s">
        <v>932</v>
      </c>
      <c r="B25" s="957">
        <v>18996.671505750001</v>
      </c>
      <c r="C25" s="957">
        <v>22339.346731688507</v>
      </c>
      <c r="D25" s="957">
        <v>32149.656341465503</v>
      </c>
      <c r="E25" s="957">
        <v>3342.6752259385066</v>
      </c>
      <c r="F25" s="957">
        <v>17.596110060263612</v>
      </c>
      <c r="G25" s="957">
        <v>9810.3096097769958</v>
      </c>
      <c r="H25" s="956">
        <v>43.914935058781325</v>
      </c>
      <c r="I25" s="947"/>
    </row>
    <row r="26" spans="1:9" ht="21" customHeight="1">
      <c r="A26" s="958" t="s">
        <v>931</v>
      </c>
      <c r="B26" s="957">
        <v>364369.8566563332</v>
      </c>
      <c r="C26" s="957">
        <v>394319.02468731964</v>
      </c>
      <c r="D26" s="957">
        <v>486215.05347160512</v>
      </c>
      <c r="E26" s="957">
        <v>29949.168030986446</v>
      </c>
      <c r="F26" s="957">
        <v>8.2194417249047955</v>
      </c>
      <c r="G26" s="957">
        <v>91896.028784285474</v>
      </c>
      <c r="H26" s="956">
        <v>23.304994948482545</v>
      </c>
      <c r="I26" s="947"/>
    </row>
    <row r="27" spans="1:9" ht="21" customHeight="1">
      <c r="A27" s="958" t="s">
        <v>930</v>
      </c>
      <c r="B27" s="957">
        <v>26867.261286106997</v>
      </c>
      <c r="C27" s="957">
        <v>24400.095179446002</v>
      </c>
      <c r="D27" s="957">
        <v>28960.880332608005</v>
      </c>
      <c r="E27" s="957">
        <v>-2467.1661066609959</v>
      </c>
      <c r="F27" s="957">
        <v>-9.1827971611559907</v>
      </c>
      <c r="G27" s="957">
        <v>4560.7851531620036</v>
      </c>
      <c r="H27" s="956">
        <v>18.691669518584046</v>
      </c>
      <c r="I27" s="947"/>
    </row>
    <row r="28" spans="1:9" ht="21" customHeight="1">
      <c r="A28" s="958" t="s">
        <v>929</v>
      </c>
      <c r="B28" s="957">
        <v>5386.3378885710008</v>
      </c>
      <c r="C28" s="957">
        <v>6495.6338495400005</v>
      </c>
      <c r="D28" s="957">
        <v>10885.262237760002</v>
      </c>
      <c r="E28" s="957">
        <v>1109.2959609689997</v>
      </c>
      <c r="F28" s="957">
        <v>20.594622615910506</v>
      </c>
      <c r="G28" s="957">
        <v>4389.6283882200014</v>
      </c>
      <c r="H28" s="956">
        <v>67.578137713702262</v>
      </c>
      <c r="I28" s="947"/>
    </row>
    <row r="29" spans="1:9" ht="21" customHeight="1">
      <c r="A29" s="958" t="s">
        <v>928</v>
      </c>
      <c r="B29" s="957">
        <v>332116.25748165516</v>
      </c>
      <c r="C29" s="957">
        <v>363423.29565833375</v>
      </c>
      <c r="D29" s="957">
        <v>446368.9109012371</v>
      </c>
      <c r="E29" s="957">
        <v>31307.038176678587</v>
      </c>
      <c r="F29" s="957">
        <v>9.4265298585715467</v>
      </c>
      <c r="G29" s="957">
        <v>82945.615242903354</v>
      </c>
      <c r="H29" s="956">
        <v>22.823417275067381</v>
      </c>
    </row>
    <row r="30" spans="1:9" ht="21" customHeight="1">
      <c r="A30" s="958" t="s">
        <v>927</v>
      </c>
      <c r="B30" s="957">
        <v>7506.1485583100002</v>
      </c>
      <c r="C30" s="957">
        <v>8331.7325630550004</v>
      </c>
      <c r="D30" s="957">
        <v>7416.3066476895001</v>
      </c>
      <c r="E30" s="957">
        <v>825.58400474500013</v>
      </c>
      <c r="F30" s="957">
        <v>10.99876985289616</v>
      </c>
      <c r="G30" s="957">
        <v>-915.42591536550026</v>
      </c>
      <c r="H30" s="956">
        <v>-10.987221546509177</v>
      </c>
    </row>
    <row r="31" spans="1:9" ht="21" customHeight="1">
      <c r="A31" s="958" t="s">
        <v>926</v>
      </c>
      <c r="B31" s="957">
        <v>6720.9373362709985</v>
      </c>
      <c r="C31" s="957">
        <v>5760.9302414004997</v>
      </c>
      <c r="D31" s="957">
        <v>8377.0635275599998</v>
      </c>
      <c r="E31" s="957">
        <v>-960.0070948704988</v>
      </c>
      <c r="F31" s="957">
        <v>-14.283827490692586</v>
      </c>
      <c r="G31" s="957">
        <v>2616.1332861595001</v>
      </c>
      <c r="H31" s="956">
        <v>45.411646670512539</v>
      </c>
    </row>
    <row r="32" spans="1:9" ht="21" customHeight="1">
      <c r="A32" s="958" t="s">
        <v>925</v>
      </c>
      <c r="B32" s="957">
        <v>317889.17158707423</v>
      </c>
      <c r="C32" s="957">
        <v>349330.63285387825</v>
      </c>
      <c r="D32" s="957">
        <v>430575.54072598758</v>
      </c>
      <c r="E32" s="957">
        <v>31441.461266804021</v>
      </c>
      <c r="F32" s="957">
        <v>9.8906990476684964</v>
      </c>
      <c r="G32" s="957">
        <v>81244.907872109325</v>
      </c>
      <c r="H32" s="956">
        <v>23.257309903907945</v>
      </c>
    </row>
    <row r="33" spans="1:9" s="947" customFormat="1" ht="21" customHeight="1">
      <c r="A33" s="953" t="s">
        <v>924</v>
      </c>
      <c r="B33" s="952">
        <v>23280.714227799504</v>
      </c>
      <c r="C33" s="952">
        <v>33693.814125852012</v>
      </c>
      <c r="D33" s="952">
        <v>47627.639701204615</v>
      </c>
      <c r="E33" s="952">
        <v>10413.099898052507</v>
      </c>
      <c r="F33" s="952">
        <v>44.728438295154291</v>
      </c>
      <c r="G33" s="952">
        <v>13933.825575352603</v>
      </c>
      <c r="H33" s="951">
        <v>41.354254295187367</v>
      </c>
    </row>
    <row r="34" spans="1:9" ht="21" customHeight="1">
      <c r="A34" s="958" t="s">
        <v>923</v>
      </c>
      <c r="B34" s="957">
        <v>2381.5983744824998</v>
      </c>
      <c r="C34" s="957">
        <v>719.61500814999988</v>
      </c>
      <c r="D34" s="957">
        <v>555.81579422999994</v>
      </c>
      <c r="E34" s="957">
        <v>-1661.9833663324998</v>
      </c>
      <c r="F34" s="957">
        <v>-69.784367680954347</v>
      </c>
      <c r="G34" s="957">
        <v>-163.79921391999994</v>
      </c>
      <c r="H34" s="956">
        <v>-22.762061944913867</v>
      </c>
      <c r="I34" s="947"/>
    </row>
    <row r="35" spans="1:9" ht="21" customHeight="1">
      <c r="A35" s="958" t="s">
        <v>922</v>
      </c>
      <c r="B35" s="957">
        <v>20899.115853317006</v>
      </c>
      <c r="C35" s="957">
        <v>32974.199117702017</v>
      </c>
      <c r="D35" s="957">
        <v>47071.823906974612</v>
      </c>
      <c r="E35" s="957">
        <v>12075.083264385012</v>
      </c>
      <c r="F35" s="957">
        <v>57.777962231203738</v>
      </c>
      <c r="G35" s="957">
        <v>14097.624789272595</v>
      </c>
      <c r="H35" s="956">
        <v>42.753501727065036</v>
      </c>
      <c r="I35" s="947"/>
    </row>
    <row r="36" spans="1:9" ht="21" customHeight="1">
      <c r="A36" s="958" t="s">
        <v>921</v>
      </c>
      <c r="B36" s="957">
        <v>20415.468951417002</v>
      </c>
      <c r="C36" s="957">
        <v>32909.406532202011</v>
      </c>
      <c r="D36" s="957">
        <v>46921.127003264606</v>
      </c>
      <c r="E36" s="957">
        <v>12493.937580785008</v>
      </c>
      <c r="F36" s="957">
        <v>61.198386431960095</v>
      </c>
      <c r="G36" s="957">
        <v>14011.720471062596</v>
      </c>
      <c r="H36" s="956">
        <v>42.576642812905362</v>
      </c>
      <c r="I36" s="947"/>
    </row>
    <row r="37" spans="1:9" ht="21" customHeight="1">
      <c r="A37" s="958" t="s">
        <v>920</v>
      </c>
      <c r="B37" s="957">
        <v>102.22730663999999</v>
      </c>
      <c r="C37" s="957">
        <v>20.789500000000004</v>
      </c>
      <c r="D37" s="957">
        <v>49.981103709999999</v>
      </c>
      <c r="E37" s="957">
        <v>-81.437806639999991</v>
      </c>
      <c r="F37" s="957">
        <v>-79.66345716882519</v>
      </c>
      <c r="G37" s="957">
        <v>29.191603709999995</v>
      </c>
      <c r="H37" s="956">
        <v>140.41513124413763</v>
      </c>
      <c r="I37" s="947"/>
    </row>
    <row r="38" spans="1:9" ht="21" customHeight="1">
      <c r="A38" s="958" t="s">
        <v>919</v>
      </c>
      <c r="B38" s="957">
        <v>265.14700000000005</v>
      </c>
      <c r="C38" s="957">
        <v>41.599999999999994</v>
      </c>
      <c r="D38" s="957">
        <v>99.117999999999981</v>
      </c>
      <c r="E38" s="957">
        <v>-223.54700000000005</v>
      </c>
      <c r="F38" s="957">
        <v>-84.310589974617855</v>
      </c>
      <c r="G38" s="957">
        <v>57.517999999999986</v>
      </c>
      <c r="H38" s="956">
        <v>138.26442307692307</v>
      </c>
      <c r="I38" s="947"/>
    </row>
    <row r="39" spans="1:9" ht="21" customHeight="1">
      <c r="A39" s="958" t="s">
        <v>918</v>
      </c>
      <c r="B39" s="957">
        <v>116.27259526</v>
      </c>
      <c r="C39" s="957">
        <v>2.4030854999999991</v>
      </c>
      <c r="D39" s="957">
        <v>1.5978000000000001</v>
      </c>
      <c r="E39" s="957">
        <v>-113.86950976</v>
      </c>
      <c r="F39" s="957">
        <v>-97.933231390744822</v>
      </c>
      <c r="G39" s="957">
        <v>-0.80528549999999899</v>
      </c>
      <c r="H39" s="956">
        <v>-33.510480588393513</v>
      </c>
      <c r="I39" s="947"/>
    </row>
    <row r="40" spans="1:9" s="947" customFormat="1" ht="21" customHeight="1">
      <c r="A40" s="953" t="s">
        <v>917</v>
      </c>
      <c r="B40" s="960">
        <v>100600.99154218668</v>
      </c>
      <c r="C40" s="960">
        <v>110037.92357925003</v>
      </c>
      <c r="D40" s="960">
        <v>181583.11555300181</v>
      </c>
      <c r="E40" s="960">
        <v>9436.9320370633504</v>
      </c>
      <c r="F40" s="960">
        <v>9.3805556907518213</v>
      </c>
      <c r="G40" s="960">
        <v>71545.191973751789</v>
      </c>
      <c r="H40" s="959">
        <v>65.018667788859602</v>
      </c>
    </row>
    <row r="41" spans="1:9" ht="21" customHeight="1">
      <c r="A41" s="958" t="s">
        <v>916</v>
      </c>
      <c r="B41" s="957">
        <v>2365.2239835199998</v>
      </c>
      <c r="C41" s="957">
        <v>2666.38612603</v>
      </c>
      <c r="D41" s="957">
        <v>2596.6809528799999</v>
      </c>
      <c r="E41" s="957">
        <v>301.16214251000019</v>
      </c>
      <c r="F41" s="957">
        <v>12.732922742555711</v>
      </c>
      <c r="G41" s="957">
        <v>-69.705173150000064</v>
      </c>
      <c r="H41" s="956">
        <v>-2.6142190161251913</v>
      </c>
      <c r="I41" s="947"/>
    </row>
    <row r="42" spans="1:9" ht="21" customHeight="1">
      <c r="A42" s="958" t="s">
        <v>915</v>
      </c>
      <c r="B42" s="957">
        <v>77217.251276426687</v>
      </c>
      <c r="C42" s="957">
        <v>80994.806935409972</v>
      </c>
      <c r="D42" s="957">
        <v>135678.68757029201</v>
      </c>
      <c r="E42" s="957">
        <v>3777.555658983285</v>
      </c>
      <c r="F42" s="957">
        <v>4.8921136100276055</v>
      </c>
      <c r="G42" s="957">
        <v>54683.880634882036</v>
      </c>
      <c r="H42" s="956">
        <v>67.515292281010289</v>
      </c>
      <c r="I42" s="947"/>
    </row>
    <row r="43" spans="1:9" ht="21" customHeight="1">
      <c r="A43" s="958" t="s">
        <v>914</v>
      </c>
      <c r="B43" s="957">
        <v>5845.789092369997</v>
      </c>
      <c r="C43" s="957">
        <v>9329.536787330002</v>
      </c>
      <c r="D43" s="957">
        <v>26404.18691129977</v>
      </c>
      <c r="E43" s="957">
        <v>3483.747694960005</v>
      </c>
      <c r="F43" s="957">
        <v>59.594139301177321</v>
      </c>
      <c r="G43" s="957">
        <v>17074.650123969768</v>
      </c>
      <c r="H43" s="956">
        <v>183.01712628603423</v>
      </c>
      <c r="I43" s="947"/>
    </row>
    <row r="44" spans="1:9" ht="21" customHeight="1">
      <c r="A44" s="958" t="s">
        <v>913</v>
      </c>
      <c r="B44" s="957">
        <v>9060.719346660002</v>
      </c>
      <c r="C44" s="957">
        <v>10037.538177410002</v>
      </c>
      <c r="D44" s="957">
        <v>8130.3224120000068</v>
      </c>
      <c r="E44" s="957">
        <v>976.81883075000042</v>
      </c>
      <c r="F44" s="957">
        <v>10.780808822978049</v>
      </c>
      <c r="G44" s="957">
        <v>-1907.2157654099956</v>
      </c>
      <c r="H44" s="956">
        <v>-19.00083199386761</v>
      </c>
      <c r="I44" s="947"/>
    </row>
    <row r="45" spans="1:9" ht="21" customHeight="1">
      <c r="A45" s="958" t="s">
        <v>912</v>
      </c>
      <c r="B45" s="957">
        <v>6112.0431432099986</v>
      </c>
      <c r="C45" s="957">
        <v>7009.6555530700025</v>
      </c>
      <c r="D45" s="957">
        <v>8773.220328440002</v>
      </c>
      <c r="E45" s="957">
        <v>897.61240986000394</v>
      </c>
      <c r="F45" s="957">
        <v>14.6859632503933</v>
      </c>
      <c r="G45" s="957">
        <v>1763.5647753699996</v>
      </c>
      <c r="H45" s="956">
        <v>25.159078959273756</v>
      </c>
      <c r="I45" s="947"/>
    </row>
    <row r="46" spans="1:9" s="947" customFormat="1" ht="21" customHeight="1">
      <c r="A46" s="953" t="s">
        <v>911</v>
      </c>
      <c r="B46" s="952">
        <v>1670.3679137347758</v>
      </c>
      <c r="C46" s="952">
        <v>1717.8487838571036</v>
      </c>
      <c r="D46" s="952">
        <v>2112.7621547326985</v>
      </c>
      <c r="E46" s="952">
        <v>47.480870122327815</v>
      </c>
      <c r="F46" s="952">
        <v>2.8425396424291538</v>
      </c>
      <c r="G46" s="952">
        <v>394.91337087559486</v>
      </c>
      <c r="H46" s="951">
        <v>22.988831996544643</v>
      </c>
    </row>
    <row r="47" spans="1:9" s="947" customFormat="1" ht="21" customHeight="1">
      <c r="A47" s="953" t="s">
        <v>910</v>
      </c>
      <c r="B47" s="952">
        <v>0</v>
      </c>
      <c r="C47" s="952">
        <v>0</v>
      </c>
      <c r="D47" s="952">
        <v>0</v>
      </c>
      <c r="E47" s="952">
        <v>0</v>
      </c>
      <c r="F47" s="955"/>
      <c r="G47" s="955">
        <v>0</v>
      </c>
      <c r="H47" s="954"/>
    </row>
    <row r="48" spans="1:9" s="947" customFormat="1" ht="21" customHeight="1">
      <c r="A48" s="953" t="s">
        <v>909</v>
      </c>
      <c r="B48" s="952">
        <v>87565.250230755322</v>
      </c>
      <c r="C48" s="952">
        <v>107907.0237769731</v>
      </c>
      <c r="D48" s="952">
        <v>133525.91264262624</v>
      </c>
      <c r="E48" s="952">
        <v>20341.773546217781</v>
      </c>
      <c r="F48" s="952">
        <v>23.230417879937939</v>
      </c>
      <c r="G48" s="952">
        <v>25618.888865653134</v>
      </c>
      <c r="H48" s="951">
        <v>23.741632350646018</v>
      </c>
    </row>
    <row r="49" spans="1:9" ht="21" customHeight="1" thickBot="1">
      <c r="A49" s="950" t="s">
        <v>235</v>
      </c>
      <c r="B49" s="949">
        <v>2911896.7812271132</v>
      </c>
      <c r="C49" s="949">
        <v>3266011.8898487049</v>
      </c>
      <c r="D49" s="949">
        <v>4172784.9880685364</v>
      </c>
      <c r="E49" s="949">
        <v>354115.10862159141</v>
      </c>
      <c r="F49" s="949">
        <v>12.160977370645757</v>
      </c>
      <c r="G49" s="949">
        <v>906773.09821983194</v>
      </c>
      <c r="H49" s="948">
        <v>27.763925203035235</v>
      </c>
      <c r="I49" s="947"/>
    </row>
    <row r="50" spans="1:9" ht="21" customHeight="1" thickTop="1">
      <c r="A50" s="768" t="s">
        <v>742</v>
      </c>
      <c r="B50" s="839"/>
      <c r="C50" s="839"/>
      <c r="D50" s="839"/>
      <c r="E50" s="839"/>
      <c r="G50" s="839"/>
    </row>
    <row r="55" spans="1:9">
      <c r="B55" s="839"/>
      <c r="C55" s="839"/>
      <c r="D55" s="839"/>
    </row>
    <row r="56" spans="1:9">
      <c r="B56" s="839"/>
      <c r="C56" s="839"/>
      <c r="D56" s="839"/>
    </row>
  </sheetData>
  <mergeCells count="11">
    <mergeCell ref="D6:D7"/>
    <mergeCell ref="A1:H1"/>
    <mergeCell ref="A2:H2"/>
    <mergeCell ref="G4:H4"/>
    <mergeCell ref="A5:A7"/>
    <mergeCell ref="E5:H5"/>
    <mergeCell ref="E6:F6"/>
    <mergeCell ref="G6:H6"/>
    <mergeCell ref="A3:H3"/>
    <mergeCell ref="B6:B7"/>
    <mergeCell ref="C6:C7"/>
  </mergeCells>
  <pageMargins left="0.39370078740157483" right="0.39370078740157483" top="0.39370078740157483" bottom="0.39370078740157483" header="0.31496062992125984" footer="0.31496062992125984"/>
  <pageSetup scale="6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1"/>
  <sheetViews>
    <sheetView workbookViewId="0">
      <selection activeCell="L29" sqref="L29"/>
    </sheetView>
  </sheetViews>
  <sheetFormatPr defaultRowHeight="15.75"/>
  <cols>
    <col min="1" max="1" width="62.140625" style="754" bestFit="1" customWidth="1"/>
    <col min="2" max="2" width="15.42578125" style="754" bestFit="1" customWidth="1"/>
    <col min="3" max="3" width="16.5703125" style="754" bestFit="1" customWidth="1"/>
    <col min="4" max="4" width="15.42578125" style="754" bestFit="1" customWidth="1"/>
    <col min="5" max="5" width="14.7109375" style="754" bestFit="1" customWidth="1"/>
    <col min="6" max="6" width="9.85546875" style="754" customWidth="1"/>
    <col min="7" max="7" width="13.7109375" style="754" bestFit="1" customWidth="1"/>
    <col min="8" max="8" width="9.7109375" style="754" customWidth="1"/>
    <col min="9" max="255" width="9.140625" style="754"/>
    <col min="256" max="256" width="55" style="754" customWidth="1"/>
    <col min="257" max="257" width="9.42578125" style="754" bestFit="1" customWidth="1"/>
    <col min="258" max="258" width="9.42578125" style="754" customWidth="1"/>
    <col min="259" max="259" width="9.42578125" style="754" bestFit="1" customWidth="1"/>
    <col min="260" max="260" width="9.42578125" style="754" customWidth="1"/>
    <col min="261" max="261" width="8.42578125" style="754" bestFit="1" customWidth="1"/>
    <col min="262" max="262" width="7.140625" style="754" bestFit="1" customWidth="1"/>
    <col min="263" max="263" width="8.42578125" style="754" bestFit="1" customWidth="1"/>
    <col min="264" max="264" width="6.85546875" style="754" customWidth="1"/>
    <col min="265" max="511" width="9.140625" style="754"/>
    <col min="512" max="512" width="55" style="754" customWidth="1"/>
    <col min="513" max="513" width="9.42578125" style="754" bestFit="1" customWidth="1"/>
    <col min="514" max="514" width="9.42578125" style="754" customWidth="1"/>
    <col min="515" max="515" width="9.42578125" style="754" bestFit="1" customWidth="1"/>
    <col min="516" max="516" width="9.42578125" style="754" customWidth="1"/>
    <col min="517" max="517" width="8.42578125" style="754" bestFit="1" customWidth="1"/>
    <col min="518" max="518" width="7.140625" style="754" bestFit="1" customWidth="1"/>
    <col min="519" max="519" width="8.42578125" style="754" bestFit="1" customWidth="1"/>
    <col min="520" max="520" width="6.85546875" style="754" customWidth="1"/>
    <col min="521" max="767" width="9.140625" style="754"/>
    <col min="768" max="768" width="55" style="754" customWidth="1"/>
    <col min="769" max="769" width="9.42578125" style="754" bestFit="1" customWidth="1"/>
    <col min="770" max="770" width="9.42578125" style="754" customWidth="1"/>
    <col min="771" max="771" width="9.42578125" style="754" bestFit="1" customWidth="1"/>
    <col min="772" max="772" width="9.42578125" style="754" customWidth="1"/>
    <col min="773" max="773" width="8.42578125" style="754" bestFit="1" customWidth="1"/>
    <col min="774" max="774" width="7.140625" style="754" bestFit="1" customWidth="1"/>
    <col min="775" max="775" width="8.42578125" style="754" bestFit="1" customWidth="1"/>
    <col min="776" max="776" width="6.85546875" style="754" customWidth="1"/>
    <col min="777" max="1023" width="9.140625" style="754"/>
    <col min="1024" max="1024" width="55" style="754" customWidth="1"/>
    <col min="1025" max="1025" width="9.42578125" style="754" bestFit="1" customWidth="1"/>
    <col min="1026" max="1026" width="9.42578125" style="754" customWidth="1"/>
    <col min="1027" max="1027" width="9.42578125" style="754" bestFit="1" customWidth="1"/>
    <col min="1028" max="1028" width="9.42578125" style="754" customWidth="1"/>
    <col min="1029" max="1029" width="8.42578125" style="754" bestFit="1" customWidth="1"/>
    <col min="1030" max="1030" width="7.140625" style="754" bestFit="1" customWidth="1"/>
    <col min="1031" max="1031" width="8.42578125" style="754" bestFit="1" customWidth="1"/>
    <col min="1032" max="1032" width="6.85546875" style="754" customWidth="1"/>
    <col min="1033" max="1279" width="9.140625" style="754"/>
    <col min="1280" max="1280" width="55" style="754" customWidth="1"/>
    <col min="1281" max="1281" width="9.42578125" style="754" bestFit="1" customWidth="1"/>
    <col min="1282" max="1282" width="9.42578125" style="754" customWidth="1"/>
    <col min="1283" max="1283" width="9.42578125" style="754" bestFit="1" customWidth="1"/>
    <col min="1284" max="1284" width="9.42578125" style="754" customWidth="1"/>
    <col min="1285" max="1285" width="8.42578125" style="754" bestFit="1" customWidth="1"/>
    <col min="1286" max="1286" width="7.140625" style="754" bestFit="1" customWidth="1"/>
    <col min="1287" max="1287" width="8.42578125" style="754" bestFit="1" customWidth="1"/>
    <col min="1288" max="1288" width="6.85546875" style="754" customWidth="1"/>
    <col min="1289" max="1535" width="9.140625" style="754"/>
    <col min="1536" max="1536" width="55" style="754" customWidth="1"/>
    <col min="1537" max="1537" width="9.42578125" style="754" bestFit="1" customWidth="1"/>
    <col min="1538" max="1538" width="9.42578125" style="754" customWidth="1"/>
    <col min="1539" max="1539" width="9.42578125" style="754" bestFit="1" customWidth="1"/>
    <col min="1540" max="1540" width="9.42578125" style="754" customWidth="1"/>
    <col min="1541" max="1541" width="8.42578125" style="754" bestFit="1" customWidth="1"/>
    <col min="1542" max="1542" width="7.140625" style="754" bestFit="1" customWidth="1"/>
    <col min="1543" max="1543" width="8.42578125" style="754" bestFit="1" customWidth="1"/>
    <col min="1544" max="1544" width="6.85546875" style="754" customWidth="1"/>
    <col min="1545" max="1791" width="9.140625" style="754"/>
    <col min="1792" max="1792" width="55" style="754" customWidth="1"/>
    <col min="1793" max="1793" width="9.42578125" style="754" bestFit="1" customWidth="1"/>
    <col min="1794" max="1794" width="9.42578125" style="754" customWidth="1"/>
    <col min="1795" max="1795" width="9.42578125" style="754" bestFit="1" customWidth="1"/>
    <col min="1796" max="1796" width="9.42578125" style="754" customWidth="1"/>
    <col min="1797" max="1797" width="8.42578125" style="754" bestFit="1" customWidth="1"/>
    <col min="1798" max="1798" width="7.140625" style="754" bestFit="1" customWidth="1"/>
    <col min="1799" max="1799" width="8.42578125" style="754" bestFit="1" customWidth="1"/>
    <col min="1800" max="1800" width="6.85546875" style="754" customWidth="1"/>
    <col min="1801" max="2047" width="9.140625" style="754"/>
    <col min="2048" max="2048" width="55" style="754" customWidth="1"/>
    <col min="2049" max="2049" width="9.42578125" style="754" bestFit="1" customWidth="1"/>
    <col min="2050" max="2050" width="9.42578125" style="754" customWidth="1"/>
    <col min="2051" max="2051" width="9.42578125" style="754" bestFit="1" customWidth="1"/>
    <col min="2052" max="2052" width="9.42578125" style="754" customWidth="1"/>
    <col min="2053" max="2053" width="8.42578125" style="754" bestFit="1" customWidth="1"/>
    <col min="2054" max="2054" width="7.140625" style="754" bestFit="1" customWidth="1"/>
    <col min="2055" max="2055" width="8.42578125" style="754" bestFit="1" customWidth="1"/>
    <col min="2056" max="2056" width="6.85546875" style="754" customWidth="1"/>
    <col min="2057" max="2303" width="9.140625" style="754"/>
    <col min="2304" max="2304" width="55" style="754" customWidth="1"/>
    <col min="2305" max="2305" width="9.42578125" style="754" bestFit="1" customWidth="1"/>
    <col min="2306" max="2306" width="9.42578125" style="754" customWidth="1"/>
    <col min="2307" max="2307" width="9.42578125" style="754" bestFit="1" customWidth="1"/>
    <col min="2308" max="2308" width="9.42578125" style="754" customWidth="1"/>
    <col min="2309" max="2309" width="8.42578125" style="754" bestFit="1" customWidth="1"/>
    <col min="2310" max="2310" width="7.140625" style="754" bestFit="1" customWidth="1"/>
    <col min="2311" max="2311" width="8.42578125" style="754" bestFit="1" customWidth="1"/>
    <col min="2312" max="2312" width="6.85546875" style="754" customWidth="1"/>
    <col min="2313" max="2559" width="9.140625" style="754"/>
    <col min="2560" max="2560" width="55" style="754" customWidth="1"/>
    <col min="2561" max="2561" width="9.42578125" style="754" bestFit="1" customWidth="1"/>
    <col min="2562" max="2562" width="9.42578125" style="754" customWidth="1"/>
    <col min="2563" max="2563" width="9.42578125" style="754" bestFit="1" customWidth="1"/>
    <col min="2564" max="2564" width="9.42578125" style="754" customWidth="1"/>
    <col min="2565" max="2565" width="8.42578125" style="754" bestFit="1" customWidth="1"/>
    <col min="2566" max="2566" width="7.140625" style="754" bestFit="1" customWidth="1"/>
    <col min="2567" max="2567" width="8.42578125" style="754" bestFit="1" customWidth="1"/>
    <col min="2568" max="2568" width="6.85546875" style="754" customWidth="1"/>
    <col min="2569" max="2815" width="9.140625" style="754"/>
    <col min="2816" max="2816" width="55" style="754" customWidth="1"/>
    <col min="2817" max="2817" width="9.42578125" style="754" bestFit="1" customWidth="1"/>
    <col min="2818" max="2818" width="9.42578125" style="754" customWidth="1"/>
    <col min="2819" max="2819" width="9.42578125" style="754" bestFit="1" customWidth="1"/>
    <col min="2820" max="2820" width="9.42578125" style="754" customWidth="1"/>
    <col min="2821" max="2821" width="8.42578125" style="754" bestFit="1" customWidth="1"/>
    <col min="2822" max="2822" width="7.140625" style="754" bestFit="1" customWidth="1"/>
    <col min="2823" max="2823" width="8.42578125" style="754" bestFit="1" customWidth="1"/>
    <col min="2824" max="2824" width="6.85546875" style="754" customWidth="1"/>
    <col min="2825" max="3071" width="9.140625" style="754"/>
    <col min="3072" max="3072" width="55" style="754" customWidth="1"/>
    <col min="3073" max="3073" width="9.42578125" style="754" bestFit="1" customWidth="1"/>
    <col min="3074" max="3074" width="9.42578125" style="754" customWidth="1"/>
    <col min="3075" max="3075" width="9.42578125" style="754" bestFit="1" customWidth="1"/>
    <col min="3076" max="3076" width="9.42578125" style="754" customWidth="1"/>
    <col min="3077" max="3077" width="8.42578125" style="754" bestFit="1" customWidth="1"/>
    <col min="3078" max="3078" width="7.140625" style="754" bestFit="1" customWidth="1"/>
    <col min="3079" max="3079" width="8.42578125" style="754" bestFit="1" customWidth="1"/>
    <col min="3080" max="3080" width="6.85546875" style="754" customWidth="1"/>
    <col min="3081" max="3327" width="9.140625" style="754"/>
    <col min="3328" max="3328" width="55" style="754" customWidth="1"/>
    <col min="3329" max="3329" width="9.42578125" style="754" bestFit="1" customWidth="1"/>
    <col min="3330" max="3330" width="9.42578125" style="754" customWidth="1"/>
    <col min="3331" max="3331" width="9.42578125" style="754" bestFit="1" customWidth="1"/>
    <col min="3332" max="3332" width="9.42578125" style="754" customWidth="1"/>
    <col min="3333" max="3333" width="8.42578125" style="754" bestFit="1" customWidth="1"/>
    <col min="3334" max="3334" width="7.140625" style="754" bestFit="1" customWidth="1"/>
    <col min="3335" max="3335" width="8.42578125" style="754" bestFit="1" customWidth="1"/>
    <col min="3336" max="3336" width="6.85546875" style="754" customWidth="1"/>
    <col min="3337" max="3583" width="9.140625" style="754"/>
    <col min="3584" max="3584" width="55" style="754" customWidth="1"/>
    <col min="3585" max="3585" width="9.42578125" style="754" bestFit="1" customWidth="1"/>
    <col min="3586" max="3586" width="9.42578125" style="754" customWidth="1"/>
    <col min="3587" max="3587" width="9.42578125" style="754" bestFit="1" customWidth="1"/>
    <col min="3588" max="3588" width="9.42578125" style="754" customWidth="1"/>
    <col min="3589" max="3589" width="8.42578125" style="754" bestFit="1" customWidth="1"/>
    <col min="3590" max="3590" width="7.140625" style="754" bestFit="1" customWidth="1"/>
    <col min="3591" max="3591" width="8.42578125" style="754" bestFit="1" customWidth="1"/>
    <col min="3592" max="3592" width="6.85546875" style="754" customWidth="1"/>
    <col min="3593" max="3839" width="9.140625" style="754"/>
    <col min="3840" max="3840" width="55" style="754" customWidth="1"/>
    <col min="3841" max="3841" width="9.42578125" style="754" bestFit="1" customWidth="1"/>
    <col min="3842" max="3842" width="9.42578125" style="754" customWidth="1"/>
    <col min="3843" max="3843" width="9.42578125" style="754" bestFit="1" customWidth="1"/>
    <col min="3844" max="3844" width="9.42578125" style="754" customWidth="1"/>
    <col min="3845" max="3845" width="8.42578125" style="754" bestFit="1" customWidth="1"/>
    <col min="3846" max="3846" width="7.140625" style="754" bestFit="1" customWidth="1"/>
    <col min="3847" max="3847" width="8.42578125" style="754" bestFit="1" customWidth="1"/>
    <col min="3848" max="3848" width="6.85546875" style="754" customWidth="1"/>
    <col min="3849" max="4095" width="9.140625" style="754"/>
    <col min="4096" max="4096" width="55" style="754" customWidth="1"/>
    <col min="4097" max="4097" width="9.42578125" style="754" bestFit="1" customWidth="1"/>
    <col min="4098" max="4098" width="9.42578125" style="754" customWidth="1"/>
    <col min="4099" max="4099" width="9.42578125" style="754" bestFit="1" customWidth="1"/>
    <col min="4100" max="4100" width="9.42578125" style="754" customWidth="1"/>
    <col min="4101" max="4101" width="8.42578125" style="754" bestFit="1" customWidth="1"/>
    <col min="4102" max="4102" width="7.140625" style="754" bestFit="1" customWidth="1"/>
    <col min="4103" max="4103" width="8.42578125" style="754" bestFit="1" customWidth="1"/>
    <col min="4104" max="4104" width="6.85546875" style="754" customWidth="1"/>
    <col min="4105" max="4351" width="9.140625" style="754"/>
    <col min="4352" max="4352" width="55" style="754" customWidth="1"/>
    <col min="4353" max="4353" width="9.42578125" style="754" bestFit="1" customWidth="1"/>
    <col min="4354" max="4354" width="9.42578125" style="754" customWidth="1"/>
    <col min="4355" max="4355" width="9.42578125" style="754" bestFit="1" customWidth="1"/>
    <col min="4356" max="4356" width="9.42578125" style="754" customWidth="1"/>
    <col min="4357" max="4357" width="8.42578125" style="754" bestFit="1" customWidth="1"/>
    <col min="4358" max="4358" width="7.140625" style="754" bestFit="1" customWidth="1"/>
    <col min="4359" max="4359" width="8.42578125" style="754" bestFit="1" customWidth="1"/>
    <col min="4360" max="4360" width="6.85546875" style="754" customWidth="1"/>
    <col min="4361" max="4607" width="9.140625" style="754"/>
    <col min="4608" max="4608" width="55" style="754" customWidth="1"/>
    <col min="4609" max="4609" width="9.42578125" style="754" bestFit="1" customWidth="1"/>
    <col min="4610" max="4610" width="9.42578125" style="754" customWidth="1"/>
    <col min="4611" max="4611" width="9.42578125" style="754" bestFit="1" customWidth="1"/>
    <col min="4612" max="4612" width="9.42578125" style="754" customWidth="1"/>
    <col min="4613" max="4613" width="8.42578125" style="754" bestFit="1" customWidth="1"/>
    <col min="4614" max="4614" width="7.140625" style="754" bestFit="1" customWidth="1"/>
    <col min="4615" max="4615" width="8.42578125" style="754" bestFit="1" customWidth="1"/>
    <col min="4616" max="4616" width="6.85546875" style="754" customWidth="1"/>
    <col min="4617" max="4863" width="9.140625" style="754"/>
    <col min="4864" max="4864" width="55" style="754" customWidth="1"/>
    <col min="4865" max="4865" width="9.42578125" style="754" bestFit="1" customWidth="1"/>
    <col min="4866" max="4866" width="9.42578125" style="754" customWidth="1"/>
    <col min="4867" max="4867" width="9.42578125" style="754" bestFit="1" customWidth="1"/>
    <col min="4868" max="4868" width="9.42578125" style="754" customWidth="1"/>
    <col min="4869" max="4869" width="8.42578125" style="754" bestFit="1" customWidth="1"/>
    <col min="4870" max="4870" width="7.140625" style="754" bestFit="1" customWidth="1"/>
    <col min="4871" max="4871" width="8.42578125" style="754" bestFit="1" customWidth="1"/>
    <col min="4872" max="4872" width="6.85546875" style="754" customWidth="1"/>
    <col min="4873" max="5119" width="9.140625" style="754"/>
    <col min="5120" max="5120" width="55" style="754" customWidth="1"/>
    <col min="5121" max="5121" width="9.42578125" style="754" bestFit="1" customWidth="1"/>
    <col min="5122" max="5122" width="9.42578125" style="754" customWidth="1"/>
    <col min="5123" max="5123" width="9.42578125" style="754" bestFit="1" customWidth="1"/>
    <col min="5124" max="5124" width="9.42578125" style="754" customWidth="1"/>
    <col min="5125" max="5125" width="8.42578125" style="754" bestFit="1" customWidth="1"/>
    <col min="5126" max="5126" width="7.140625" style="754" bestFit="1" customWidth="1"/>
    <col min="5127" max="5127" width="8.42578125" style="754" bestFit="1" customWidth="1"/>
    <col min="5128" max="5128" width="6.85546875" style="754" customWidth="1"/>
    <col min="5129" max="5375" width="9.140625" style="754"/>
    <col min="5376" max="5376" width="55" style="754" customWidth="1"/>
    <col min="5377" max="5377" width="9.42578125" style="754" bestFit="1" customWidth="1"/>
    <col min="5378" max="5378" width="9.42578125" style="754" customWidth="1"/>
    <col min="5379" max="5379" width="9.42578125" style="754" bestFit="1" customWidth="1"/>
    <col min="5380" max="5380" width="9.42578125" style="754" customWidth="1"/>
    <col min="5381" max="5381" width="8.42578125" style="754" bestFit="1" customWidth="1"/>
    <col min="5382" max="5382" width="7.140625" style="754" bestFit="1" customWidth="1"/>
    <col min="5383" max="5383" width="8.42578125" style="754" bestFit="1" customWidth="1"/>
    <col min="5384" max="5384" width="6.85546875" style="754" customWidth="1"/>
    <col min="5385" max="5631" width="9.140625" style="754"/>
    <col min="5632" max="5632" width="55" style="754" customWidth="1"/>
    <col min="5633" max="5633" width="9.42578125" style="754" bestFit="1" customWidth="1"/>
    <col min="5634" max="5634" width="9.42578125" style="754" customWidth="1"/>
    <col min="5635" max="5635" width="9.42578125" style="754" bestFit="1" customWidth="1"/>
    <col min="5636" max="5636" width="9.42578125" style="754" customWidth="1"/>
    <col min="5637" max="5637" width="8.42578125" style="754" bestFit="1" customWidth="1"/>
    <col min="5638" max="5638" width="7.140625" style="754" bestFit="1" customWidth="1"/>
    <col min="5639" max="5639" width="8.42578125" style="754" bestFit="1" customWidth="1"/>
    <col min="5640" max="5640" width="6.85546875" style="754" customWidth="1"/>
    <col min="5641" max="5887" width="9.140625" style="754"/>
    <col min="5888" max="5888" width="55" style="754" customWidth="1"/>
    <col min="5889" max="5889" width="9.42578125" style="754" bestFit="1" customWidth="1"/>
    <col min="5890" max="5890" width="9.42578125" style="754" customWidth="1"/>
    <col min="5891" max="5891" width="9.42578125" style="754" bestFit="1" customWidth="1"/>
    <col min="5892" max="5892" width="9.42578125" style="754" customWidth="1"/>
    <col min="5893" max="5893" width="8.42578125" style="754" bestFit="1" customWidth="1"/>
    <col min="5894" max="5894" width="7.140625" style="754" bestFit="1" customWidth="1"/>
    <col min="5895" max="5895" width="8.42578125" style="754" bestFit="1" customWidth="1"/>
    <col min="5896" max="5896" width="6.85546875" style="754" customWidth="1"/>
    <col min="5897" max="6143" width="9.140625" style="754"/>
    <col min="6144" max="6144" width="55" style="754" customWidth="1"/>
    <col min="6145" max="6145" width="9.42578125" style="754" bestFit="1" customWidth="1"/>
    <col min="6146" max="6146" width="9.42578125" style="754" customWidth="1"/>
    <col min="6147" max="6147" width="9.42578125" style="754" bestFit="1" customWidth="1"/>
    <col min="6148" max="6148" width="9.42578125" style="754" customWidth="1"/>
    <col min="6149" max="6149" width="8.42578125" style="754" bestFit="1" customWidth="1"/>
    <col min="6150" max="6150" width="7.140625" style="754" bestFit="1" customWidth="1"/>
    <col min="6151" max="6151" width="8.42578125" style="754" bestFit="1" customWidth="1"/>
    <col min="6152" max="6152" width="6.85546875" style="754" customWidth="1"/>
    <col min="6153" max="6399" width="9.140625" style="754"/>
    <col min="6400" max="6400" width="55" style="754" customWidth="1"/>
    <col min="6401" max="6401" width="9.42578125" style="754" bestFit="1" customWidth="1"/>
    <col min="6402" max="6402" width="9.42578125" style="754" customWidth="1"/>
    <col min="6403" max="6403" width="9.42578125" style="754" bestFit="1" customWidth="1"/>
    <col min="6404" max="6404" width="9.42578125" style="754" customWidth="1"/>
    <col min="6405" max="6405" width="8.42578125" style="754" bestFit="1" customWidth="1"/>
    <col min="6406" max="6406" width="7.140625" style="754" bestFit="1" customWidth="1"/>
    <col min="6407" max="6407" width="8.42578125" style="754" bestFit="1" customWidth="1"/>
    <col min="6408" max="6408" width="6.85546875" style="754" customWidth="1"/>
    <col min="6409" max="6655" width="9.140625" style="754"/>
    <col min="6656" max="6656" width="55" style="754" customWidth="1"/>
    <col min="6657" max="6657" width="9.42578125" style="754" bestFit="1" customWidth="1"/>
    <col min="6658" max="6658" width="9.42578125" style="754" customWidth="1"/>
    <col min="6659" max="6659" width="9.42578125" style="754" bestFit="1" customWidth="1"/>
    <col min="6660" max="6660" width="9.42578125" style="754" customWidth="1"/>
    <col min="6661" max="6661" width="8.42578125" style="754" bestFit="1" customWidth="1"/>
    <col min="6662" max="6662" width="7.140625" style="754" bestFit="1" customWidth="1"/>
    <col min="6663" max="6663" width="8.42578125" style="754" bestFit="1" customWidth="1"/>
    <col min="6664" max="6664" width="6.85546875" style="754" customWidth="1"/>
    <col min="6665" max="6911" width="9.140625" style="754"/>
    <col min="6912" max="6912" width="55" style="754" customWidth="1"/>
    <col min="6913" max="6913" width="9.42578125" style="754" bestFit="1" customWidth="1"/>
    <col min="6914" max="6914" width="9.42578125" style="754" customWidth="1"/>
    <col min="6915" max="6915" width="9.42578125" style="754" bestFit="1" customWidth="1"/>
    <col min="6916" max="6916" width="9.42578125" style="754" customWidth="1"/>
    <col min="6917" max="6917" width="8.42578125" style="754" bestFit="1" customWidth="1"/>
    <col min="6918" max="6918" width="7.140625" style="754" bestFit="1" customWidth="1"/>
    <col min="6919" max="6919" width="8.42578125" style="754" bestFit="1" customWidth="1"/>
    <col min="6920" max="6920" width="6.85546875" style="754" customWidth="1"/>
    <col min="6921" max="7167" width="9.140625" style="754"/>
    <col min="7168" max="7168" width="55" style="754" customWidth="1"/>
    <col min="7169" max="7169" width="9.42578125" style="754" bestFit="1" customWidth="1"/>
    <col min="7170" max="7170" width="9.42578125" style="754" customWidth="1"/>
    <col min="7171" max="7171" width="9.42578125" style="754" bestFit="1" customWidth="1"/>
    <col min="7172" max="7172" width="9.42578125" style="754" customWidth="1"/>
    <col min="7173" max="7173" width="8.42578125" style="754" bestFit="1" customWidth="1"/>
    <col min="7174" max="7174" width="7.140625" style="754" bestFit="1" customWidth="1"/>
    <col min="7175" max="7175" width="8.42578125" style="754" bestFit="1" customWidth="1"/>
    <col min="7176" max="7176" width="6.85546875" style="754" customWidth="1"/>
    <col min="7177" max="7423" width="9.140625" style="754"/>
    <col min="7424" max="7424" width="55" style="754" customWidth="1"/>
    <col min="7425" max="7425" width="9.42578125" style="754" bestFit="1" customWidth="1"/>
    <col min="7426" max="7426" width="9.42578125" style="754" customWidth="1"/>
    <col min="7427" max="7427" width="9.42578125" style="754" bestFit="1" customWidth="1"/>
    <col min="7428" max="7428" width="9.42578125" style="754" customWidth="1"/>
    <col min="7429" max="7429" width="8.42578125" style="754" bestFit="1" customWidth="1"/>
    <col min="7430" max="7430" width="7.140625" style="754" bestFit="1" customWidth="1"/>
    <col min="7431" max="7431" width="8.42578125" style="754" bestFit="1" customWidth="1"/>
    <col min="7432" max="7432" width="6.85546875" style="754" customWidth="1"/>
    <col min="7433" max="7679" width="9.140625" style="754"/>
    <col min="7680" max="7680" width="55" style="754" customWidth="1"/>
    <col min="7681" max="7681" width="9.42578125" style="754" bestFit="1" customWidth="1"/>
    <col min="7682" max="7682" width="9.42578125" style="754" customWidth="1"/>
    <col min="7683" max="7683" width="9.42578125" style="754" bestFit="1" customWidth="1"/>
    <col min="7684" max="7684" width="9.42578125" style="754" customWidth="1"/>
    <col min="7685" max="7685" width="8.42578125" style="754" bestFit="1" customWidth="1"/>
    <col min="7686" max="7686" width="7.140625" style="754" bestFit="1" customWidth="1"/>
    <col min="7687" max="7687" width="8.42578125" style="754" bestFit="1" customWidth="1"/>
    <col min="7688" max="7688" width="6.85546875" style="754" customWidth="1"/>
    <col min="7689" max="7935" width="9.140625" style="754"/>
    <col min="7936" max="7936" width="55" style="754" customWidth="1"/>
    <col min="7937" max="7937" width="9.42578125" style="754" bestFit="1" customWidth="1"/>
    <col min="7938" max="7938" width="9.42578125" style="754" customWidth="1"/>
    <col min="7939" max="7939" width="9.42578125" style="754" bestFit="1" customWidth="1"/>
    <col min="7940" max="7940" width="9.42578125" style="754" customWidth="1"/>
    <col min="7941" max="7941" width="8.42578125" style="754" bestFit="1" customWidth="1"/>
    <col min="7942" max="7942" width="7.140625" style="754" bestFit="1" customWidth="1"/>
    <col min="7943" max="7943" width="8.42578125" style="754" bestFit="1" customWidth="1"/>
    <col min="7944" max="7944" width="6.85546875" style="754" customWidth="1"/>
    <col min="7945" max="8191" width="9.140625" style="754"/>
    <col min="8192" max="8192" width="55" style="754" customWidth="1"/>
    <col min="8193" max="8193" width="9.42578125" style="754" bestFit="1" customWidth="1"/>
    <col min="8194" max="8194" width="9.42578125" style="754" customWidth="1"/>
    <col min="8195" max="8195" width="9.42578125" style="754" bestFit="1" customWidth="1"/>
    <col min="8196" max="8196" width="9.42578125" style="754" customWidth="1"/>
    <col min="8197" max="8197" width="8.42578125" style="754" bestFit="1" customWidth="1"/>
    <col min="8198" max="8198" width="7.140625" style="754" bestFit="1" customWidth="1"/>
    <col min="8199" max="8199" width="8.42578125" style="754" bestFit="1" customWidth="1"/>
    <col min="8200" max="8200" width="6.85546875" style="754" customWidth="1"/>
    <col min="8201" max="8447" width="9.140625" style="754"/>
    <col min="8448" max="8448" width="55" style="754" customWidth="1"/>
    <col min="8449" max="8449" width="9.42578125" style="754" bestFit="1" customWidth="1"/>
    <col min="8450" max="8450" width="9.42578125" style="754" customWidth="1"/>
    <col min="8451" max="8451" width="9.42578125" style="754" bestFit="1" customWidth="1"/>
    <col min="8452" max="8452" width="9.42578125" style="754" customWidth="1"/>
    <col min="8453" max="8453" width="8.42578125" style="754" bestFit="1" customWidth="1"/>
    <col min="8454" max="8454" width="7.140625" style="754" bestFit="1" customWidth="1"/>
    <col min="8455" max="8455" width="8.42578125" style="754" bestFit="1" customWidth="1"/>
    <col min="8456" max="8456" width="6.85546875" style="754" customWidth="1"/>
    <col min="8457" max="8703" width="9.140625" style="754"/>
    <col min="8704" max="8704" width="55" style="754" customWidth="1"/>
    <col min="8705" max="8705" width="9.42578125" style="754" bestFit="1" customWidth="1"/>
    <col min="8706" max="8706" width="9.42578125" style="754" customWidth="1"/>
    <col min="8707" max="8707" width="9.42578125" style="754" bestFit="1" customWidth="1"/>
    <col min="8708" max="8708" width="9.42578125" style="754" customWidth="1"/>
    <col min="8709" max="8709" width="8.42578125" style="754" bestFit="1" customWidth="1"/>
    <col min="8710" max="8710" width="7.140625" style="754" bestFit="1" customWidth="1"/>
    <col min="8711" max="8711" width="8.42578125" style="754" bestFit="1" customWidth="1"/>
    <col min="8712" max="8712" width="6.85546875" style="754" customWidth="1"/>
    <col min="8713" max="8959" width="9.140625" style="754"/>
    <col min="8960" max="8960" width="55" style="754" customWidth="1"/>
    <col min="8961" max="8961" width="9.42578125" style="754" bestFit="1" customWidth="1"/>
    <col min="8962" max="8962" width="9.42578125" style="754" customWidth="1"/>
    <col min="8963" max="8963" width="9.42578125" style="754" bestFit="1" customWidth="1"/>
    <col min="8964" max="8964" width="9.42578125" style="754" customWidth="1"/>
    <col min="8965" max="8965" width="8.42578125" style="754" bestFit="1" customWidth="1"/>
    <col min="8966" max="8966" width="7.140625" style="754" bestFit="1" customWidth="1"/>
    <col min="8967" max="8967" width="8.42578125" style="754" bestFit="1" customWidth="1"/>
    <col min="8968" max="8968" width="6.85546875" style="754" customWidth="1"/>
    <col min="8969" max="9215" width="9.140625" style="754"/>
    <col min="9216" max="9216" width="55" style="754" customWidth="1"/>
    <col min="9217" max="9217" width="9.42578125" style="754" bestFit="1" customWidth="1"/>
    <col min="9218" max="9218" width="9.42578125" style="754" customWidth="1"/>
    <col min="9219" max="9219" width="9.42578125" style="754" bestFit="1" customWidth="1"/>
    <col min="9220" max="9220" width="9.42578125" style="754" customWidth="1"/>
    <col min="9221" max="9221" width="8.42578125" style="754" bestFit="1" customWidth="1"/>
    <col min="9222" max="9222" width="7.140625" style="754" bestFit="1" customWidth="1"/>
    <col min="9223" max="9223" width="8.42578125" style="754" bestFit="1" customWidth="1"/>
    <col min="9224" max="9224" width="6.85546875" style="754" customWidth="1"/>
    <col min="9225" max="9471" width="9.140625" style="754"/>
    <col min="9472" max="9472" width="55" style="754" customWidth="1"/>
    <col min="9473" max="9473" width="9.42578125" style="754" bestFit="1" customWidth="1"/>
    <col min="9474" max="9474" width="9.42578125" style="754" customWidth="1"/>
    <col min="9475" max="9475" width="9.42578125" style="754" bestFit="1" customWidth="1"/>
    <col min="9476" max="9476" width="9.42578125" style="754" customWidth="1"/>
    <col min="9477" max="9477" width="8.42578125" style="754" bestFit="1" customWidth="1"/>
    <col min="9478" max="9478" width="7.140625" style="754" bestFit="1" customWidth="1"/>
    <col min="9479" max="9479" width="8.42578125" style="754" bestFit="1" customWidth="1"/>
    <col min="9480" max="9480" width="6.85546875" style="754" customWidth="1"/>
    <col min="9481" max="9727" width="9.140625" style="754"/>
    <col min="9728" max="9728" width="55" style="754" customWidth="1"/>
    <col min="9729" max="9729" width="9.42578125" style="754" bestFit="1" customWidth="1"/>
    <col min="9730" max="9730" width="9.42578125" style="754" customWidth="1"/>
    <col min="9731" max="9731" width="9.42578125" style="754" bestFit="1" customWidth="1"/>
    <col min="9732" max="9732" width="9.42578125" style="754" customWidth="1"/>
    <col min="9733" max="9733" width="8.42578125" style="754" bestFit="1" customWidth="1"/>
    <col min="9734" max="9734" width="7.140625" style="754" bestFit="1" customWidth="1"/>
    <col min="9735" max="9735" width="8.42578125" style="754" bestFit="1" customWidth="1"/>
    <col min="9736" max="9736" width="6.85546875" style="754" customWidth="1"/>
    <col min="9737" max="9983" width="9.140625" style="754"/>
    <col min="9984" max="9984" width="55" style="754" customWidth="1"/>
    <col min="9985" max="9985" width="9.42578125" style="754" bestFit="1" customWidth="1"/>
    <col min="9986" max="9986" width="9.42578125" style="754" customWidth="1"/>
    <col min="9987" max="9987" width="9.42578125" style="754" bestFit="1" customWidth="1"/>
    <col min="9988" max="9988" width="9.42578125" style="754" customWidth="1"/>
    <col min="9989" max="9989" width="8.42578125" style="754" bestFit="1" customWidth="1"/>
    <col min="9990" max="9990" width="7.140625" style="754" bestFit="1" customWidth="1"/>
    <col min="9991" max="9991" width="8.42578125" style="754" bestFit="1" customWidth="1"/>
    <col min="9992" max="9992" width="6.85546875" style="754" customWidth="1"/>
    <col min="9993" max="10239" width="9.140625" style="754"/>
    <col min="10240" max="10240" width="55" style="754" customWidth="1"/>
    <col min="10241" max="10241" width="9.42578125" style="754" bestFit="1" customWidth="1"/>
    <col min="10242" max="10242" width="9.42578125" style="754" customWidth="1"/>
    <col min="10243" max="10243" width="9.42578125" style="754" bestFit="1" customWidth="1"/>
    <col min="10244" max="10244" width="9.42578125" style="754" customWidth="1"/>
    <col min="10245" max="10245" width="8.42578125" style="754" bestFit="1" customWidth="1"/>
    <col min="10246" max="10246" width="7.140625" style="754" bestFit="1" customWidth="1"/>
    <col min="10247" max="10247" width="8.42578125" style="754" bestFit="1" customWidth="1"/>
    <col min="10248" max="10248" width="6.85546875" style="754" customWidth="1"/>
    <col min="10249" max="10495" width="9.140625" style="754"/>
    <col min="10496" max="10496" width="55" style="754" customWidth="1"/>
    <col min="10497" max="10497" width="9.42578125" style="754" bestFit="1" customWidth="1"/>
    <col min="10498" max="10498" width="9.42578125" style="754" customWidth="1"/>
    <col min="10499" max="10499" width="9.42578125" style="754" bestFit="1" customWidth="1"/>
    <col min="10500" max="10500" width="9.42578125" style="754" customWidth="1"/>
    <col min="10501" max="10501" width="8.42578125" style="754" bestFit="1" customWidth="1"/>
    <col min="10502" max="10502" width="7.140625" style="754" bestFit="1" customWidth="1"/>
    <col min="10503" max="10503" width="8.42578125" style="754" bestFit="1" customWidth="1"/>
    <col min="10504" max="10504" width="6.85546875" style="754" customWidth="1"/>
    <col min="10505" max="10751" width="9.140625" style="754"/>
    <col min="10752" max="10752" width="55" style="754" customWidth="1"/>
    <col min="10753" max="10753" width="9.42578125" style="754" bestFit="1" customWidth="1"/>
    <col min="10754" max="10754" width="9.42578125" style="754" customWidth="1"/>
    <col min="10755" max="10755" width="9.42578125" style="754" bestFit="1" customWidth="1"/>
    <col min="10756" max="10756" width="9.42578125" style="754" customWidth="1"/>
    <col min="10757" max="10757" width="8.42578125" style="754" bestFit="1" customWidth="1"/>
    <col min="10758" max="10758" width="7.140625" style="754" bestFit="1" customWidth="1"/>
    <col min="10759" max="10759" width="8.42578125" style="754" bestFit="1" customWidth="1"/>
    <col min="10760" max="10760" width="6.85546875" style="754" customWidth="1"/>
    <col min="10761" max="11007" width="9.140625" style="754"/>
    <col min="11008" max="11008" width="55" style="754" customWidth="1"/>
    <col min="11009" max="11009" width="9.42578125" style="754" bestFit="1" customWidth="1"/>
    <col min="11010" max="11010" width="9.42578125" style="754" customWidth="1"/>
    <col min="11011" max="11011" width="9.42578125" style="754" bestFit="1" customWidth="1"/>
    <col min="11012" max="11012" width="9.42578125" style="754" customWidth="1"/>
    <col min="11013" max="11013" width="8.42578125" style="754" bestFit="1" customWidth="1"/>
    <col min="11014" max="11014" width="7.140625" style="754" bestFit="1" customWidth="1"/>
    <col min="11015" max="11015" width="8.42578125" style="754" bestFit="1" customWidth="1"/>
    <col min="11016" max="11016" width="6.85546875" style="754" customWidth="1"/>
    <col min="11017" max="11263" width="9.140625" style="754"/>
    <col min="11264" max="11264" width="55" style="754" customWidth="1"/>
    <col min="11265" max="11265" width="9.42578125" style="754" bestFit="1" customWidth="1"/>
    <col min="11266" max="11266" width="9.42578125" style="754" customWidth="1"/>
    <col min="11267" max="11267" width="9.42578125" style="754" bestFit="1" customWidth="1"/>
    <col min="11268" max="11268" width="9.42578125" style="754" customWidth="1"/>
    <col min="11269" max="11269" width="8.42578125" style="754" bestFit="1" customWidth="1"/>
    <col min="11270" max="11270" width="7.140625" style="754" bestFit="1" customWidth="1"/>
    <col min="11271" max="11271" width="8.42578125" style="754" bestFit="1" customWidth="1"/>
    <col min="11272" max="11272" width="6.85546875" style="754" customWidth="1"/>
    <col min="11273" max="11519" width="9.140625" style="754"/>
    <col min="11520" max="11520" width="55" style="754" customWidth="1"/>
    <col min="11521" max="11521" width="9.42578125" style="754" bestFit="1" customWidth="1"/>
    <col min="11522" max="11522" width="9.42578125" style="754" customWidth="1"/>
    <col min="11523" max="11523" width="9.42578125" style="754" bestFit="1" customWidth="1"/>
    <col min="11524" max="11524" width="9.42578125" style="754" customWidth="1"/>
    <col min="11525" max="11525" width="8.42578125" style="754" bestFit="1" customWidth="1"/>
    <col min="11526" max="11526" width="7.140625" style="754" bestFit="1" customWidth="1"/>
    <col min="11527" max="11527" width="8.42578125" style="754" bestFit="1" customWidth="1"/>
    <col min="11528" max="11528" width="6.85546875" style="754" customWidth="1"/>
    <col min="11529" max="11775" width="9.140625" style="754"/>
    <col min="11776" max="11776" width="55" style="754" customWidth="1"/>
    <col min="11777" max="11777" width="9.42578125" style="754" bestFit="1" customWidth="1"/>
    <col min="11778" max="11778" width="9.42578125" style="754" customWidth="1"/>
    <col min="11779" max="11779" width="9.42578125" style="754" bestFit="1" customWidth="1"/>
    <col min="11780" max="11780" width="9.42578125" style="754" customWidth="1"/>
    <col min="11781" max="11781" width="8.42578125" style="754" bestFit="1" customWidth="1"/>
    <col min="11782" max="11782" width="7.140625" style="754" bestFit="1" customWidth="1"/>
    <col min="11783" max="11783" width="8.42578125" style="754" bestFit="1" customWidth="1"/>
    <col min="11784" max="11784" width="6.85546875" style="754" customWidth="1"/>
    <col min="11785" max="12031" width="9.140625" style="754"/>
    <col min="12032" max="12032" width="55" style="754" customWidth="1"/>
    <col min="12033" max="12033" width="9.42578125" style="754" bestFit="1" customWidth="1"/>
    <col min="12034" max="12034" width="9.42578125" style="754" customWidth="1"/>
    <col min="12035" max="12035" width="9.42578125" style="754" bestFit="1" customWidth="1"/>
    <col min="12036" max="12036" width="9.42578125" style="754" customWidth="1"/>
    <col min="12037" max="12037" width="8.42578125" style="754" bestFit="1" customWidth="1"/>
    <col min="12038" max="12038" width="7.140625" style="754" bestFit="1" customWidth="1"/>
    <col min="12039" max="12039" width="8.42578125" style="754" bestFit="1" customWidth="1"/>
    <col min="12040" max="12040" width="6.85546875" style="754" customWidth="1"/>
    <col min="12041" max="12287" width="9.140625" style="754"/>
    <col min="12288" max="12288" width="55" style="754" customWidth="1"/>
    <col min="12289" max="12289" width="9.42578125" style="754" bestFit="1" customWidth="1"/>
    <col min="12290" max="12290" width="9.42578125" style="754" customWidth="1"/>
    <col min="12291" max="12291" width="9.42578125" style="754" bestFit="1" customWidth="1"/>
    <col min="12292" max="12292" width="9.42578125" style="754" customWidth="1"/>
    <col min="12293" max="12293" width="8.42578125" style="754" bestFit="1" customWidth="1"/>
    <col min="12294" max="12294" width="7.140625" style="754" bestFit="1" customWidth="1"/>
    <col min="12295" max="12295" width="8.42578125" style="754" bestFit="1" customWidth="1"/>
    <col min="12296" max="12296" width="6.85546875" style="754" customWidth="1"/>
    <col min="12297" max="12543" width="9.140625" style="754"/>
    <col min="12544" max="12544" width="55" style="754" customWidth="1"/>
    <col min="12545" max="12545" width="9.42578125" style="754" bestFit="1" customWidth="1"/>
    <col min="12546" max="12546" width="9.42578125" style="754" customWidth="1"/>
    <col min="12547" max="12547" width="9.42578125" style="754" bestFit="1" customWidth="1"/>
    <col min="12548" max="12548" width="9.42578125" style="754" customWidth="1"/>
    <col min="12549" max="12549" width="8.42578125" style="754" bestFit="1" customWidth="1"/>
    <col min="12550" max="12550" width="7.140625" style="754" bestFit="1" customWidth="1"/>
    <col min="12551" max="12551" width="8.42578125" style="754" bestFit="1" customWidth="1"/>
    <col min="12552" max="12552" width="6.85546875" style="754" customWidth="1"/>
    <col min="12553" max="12799" width="9.140625" style="754"/>
    <col min="12800" max="12800" width="55" style="754" customWidth="1"/>
    <col min="12801" max="12801" width="9.42578125" style="754" bestFit="1" customWidth="1"/>
    <col min="12802" max="12802" width="9.42578125" style="754" customWidth="1"/>
    <col min="12803" max="12803" width="9.42578125" style="754" bestFit="1" customWidth="1"/>
    <col min="12804" max="12804" width="9.42578125" style="754" customWidth="1"/>
    <col min="12805" max="12805" width="8.42578125" style="754" bestFit="1" customWidth="1"/>
    <col min="12806" max="12806" width="7.140625" style="754" bestFit="1" customWidth="1"/>
    <col min="12807" max="12807" width="8.42578125" style="754" bestFit="1" customWidth="1"/>
    <col min="12808" max="12808" width="6.85546875" style="754" customWidth="1"/>
    <col min="12809" max="13055" width="9.140625" style="754"/>
    <col min="13056" max="13056" width="55" style="754" customWidth="1"/>
    <col min="13057" max="13057" width="9.42578125" style="754" bestFit="1" customWidth="1"/>
    <col min="13058" max="13058" width="9.42578125" style="754" customWidth="1"/>
    <col min="13059" max="13059" width="9.42578125" style="754" bestFit="1" customWidth="1"/>
    <col min="13060" max="13060" width="9.42578125" style="754" customWidth="1"/>
    <col min="13061" max="13061" width="8.42578125" style="754" bestFit="1" customWidth="1"/>
    <col min="13062" max="13062" width="7.140625" style="754" bestFit="1" customWidth="1"/>
    <col min="13063" max="13063" width="8.42578125" style="754" bestFit="1" customWidth="1"/>
    <col min="13064" max="13064" width="6.85546875" style="754" customWidth="1"/>
    <col min="13065" max="13311" width="9.140625" style="754"/>
    <col min="13312" max="13312" width="55" style="754" customWidth="1"/>
    <col min="13313" max="13313" width="9.42578125" style="754" bestFit="1" customWidth="1"/>
    <col min="13314" max="13314" width="9.42578125" style="754" customWidth="1"/>
    <col min="13315" max="13315" width="9.42578125" style="754" bestFit="1" customWidth="1"/>
    <col min="13316" max="13316" width="9.42578125" style="754" customWidth="1"/>
    <col min="13317" max="13317" width="8.42578125" style="754" bestFit="1" customWidth="1"/>
    <col min="13318" max="13318" width="7.140625" style="754" bestFit="1" customWidth="1"/>
    <col min="13319" max="13319" width="8.42578125" style="754" bestFit="1" customWidth="1"/>
    <col min="13320" max="13320" width="6.85546875" style="754" customWidth="1"/>
    <col min="13321" max="13567" width="9.140625" style="754"/>
    <col min="13568" max="13568" width="55" style="754" customWidth="1"/>
    <col min="13569" max="13569" width="9.42578125" style="754" bestFit="1" customWidth="1"/>
    <col min="13570" max="13570" width="9.42578125" style="754" customWidth="1"/>
    <col min="13571" max="13571" width="9.42578125" style="754" bestFit="1" customWidth="1"/>
    <col min="13572" max="13572" width="9.42578125" style="754" customWidth="1"/>
    <col min="13573" max="13573" width="8.42578125" style="754" bestFit="1" customWidth="1"/>
    <col min="13574" max="13574" width="7.140625" style="754" bestFit="1" customWidth="1"/>
    <col min="13575" max="13575" width="8.42578125" style="754" bestFit="1" customWidth="1"/>
    <col min="13576" max="13576" width="6.85546875" style="754" customWidth="1"/>
    <col min="13577" max="13823" width="9.140625" style="754"/>
    <col min="13824" max="13824" width="55" style="754" customWidth="1"/>
    <col min="13825" max="13825" width="9.42578125" style="754" bestFit="1" customWidth="1"/>
    <col min="13826" max="13826" width="9.42578125" style="754" customWidth="1"/>
    <col min="13827" max="13827" width="9.42578125" style="754" bestFit="1" customWidth="1"/>
    <col min="13828" max="13828" width="9.42578125" style="754" customWidth="1"/>
    <col min="13829" max="13829" width="8.42578125" style="754" bestFit="1" customWidth="1"/>
    <col min="13830" max="13830" width="7.140625" style="754" bestFit="1" customWidth="1"/>
    <col min="13831" max="13831" width="8.42578125" style="754" bestFit="1" customWidth="1"/>
    <col min="13832" max="13832" width="6.85546875" style="754" customWidth="1"/>
    <col min="13833" max="14079" width="9.140625" style="754"/>
    <col min="14080" max="14080" width="55" style="754" customWidth="1"/>
    <col min="14081" max="14081" width="9.42578125" style="754" bestFit="1" customWidth="1"/>
    <col min="14082" max="14082" width="9.42578125" style="754" customWidth="1"/>
    <col min="14083" max="14083" width="9.42578125" style="754" bestFit="1" customWidth="1"/>
    <col min="14084" max="14084" width="9.42578125" style="754" customWidth="1"/>
    <col min="14085" max="14085" width="8.42578125" style="754" bestFit="1" customWidth="1"/>
    <col min="14086" max="14086" width="7.140625" style="754" bestFit="1" customWidth="1"/>
    <col min="14087" max="14087" width="8.42578125" style="754" bestFit="1" customWidth="1"/>
    <col min="14088" max="14088" width="6.85546875" style="754" customWidth="1"/>
    <col min="14089" max="14335" width="9.140625" style="754"/>
    <col min="14336" max="14336" width="55" style="754" customWidth="1"/>
    <col min="14337" max="14337" width="9.42578125" style="754" bestFit="1" customWidth="1"/>
    <col min="14338" max="14338" width="9.42578125" style="754" customWidth="1"/>
    <col min="14339" max="14339" width="9.42578125" style="754" bestFit="1" customWidth="1"/>
    <col min="14340" max="14340" width="9.42578125" style="754" customWidth="1"/>
    <col min="14341" max="14341" width="8.42578125" style="754" bestFit="1" customWidth="1"/>
    <col min="14342" max="14342" width="7.140625" style="754" bestFit="1" customWidth="1"/>
    <col min="14343" max="14343" width="8.42578125" style="754" bestFit="1" customWidth="1"/>
    <col min="14344" max="14344" width="6.85546875" style="754" customWidth="1"/>
    <col min="14345" max="14591" width="9.140625" style="754"/>
    <col min="14592" max="14592" width="55" style="754" customWidth="1"/>
    <col min="14593" max="14593" width="9.42578125" style="754" bestFit="1" customWidth="1"/>
    <col min="14594" max="14594" width="9.42578125" style="754" customWidth="1"/>
    <col min="14595" max="14595" width="9.42578125" style="754" bestFit="1" customWidth="1"/>
    <col min="14596" max="14596" width="9.42578125" style="754" customWidth="1"/>
    <col min="14597" max="14597" width="8.42578125" style="754" bestFit="1" customWidth="1"/>
    <col min="14598" max="14598" width="7.140625" style="754" bestFit="1" customWidth="1"/>
    <col min="14599" max="14599" width="8.42578125" style="754" bestFit="1" customWidth="1"/>
    <col min="14600" max="14600" width="6.85546875" style="754" customWidth="1"/>
    <col min="14601" max="14847" width="9.140625" style="754"/>
    <col min="14848" max="14848" width="55" style="754" customWidth="1"/>
    <col min="14849" max="14849" width="9.42578125" style="754" bestFit="1" customWidth="1"/>
    <col min="14850" max="14850" width="9.42578125" style="754" customWidth="1"/>
    <col min="14851" max="14851" width="9.42578125" style="754" bestFit="1" customWidth="1"/>
    <col min="14852" max="14852" width="9.42578125" style="754" customWidth="1"/>
    <col min="14853" max="14853" width="8.42578125" style="754" bestFit="1" customWidth="1"/>
    <col min="14854" max="14854" width="7.140625" style="754" bestFit="1" customWidth="1"/>
    <col min="14855" max="14855" width="8.42578125" style="754" bestFit="1" customWidth="1"/>
    <col min="14856" max="14856" width="6.85546875" style="754" customWidth="1"/>
    <col min="14857" max="15103" width="9.140625" style="754"/>
    <col min="15104" max="15104" width="55" style="754" customWidth="1"/>
    <col min="15105" max="15105" width="9.42578125" style="754" bestFit="1" customWidth="1"/>
    <col min="15106" max="15106" width="9.42578125" style="754" customWidth="1"/>
    <col min="15107" max="15107" width="9.42578125" style="754" bestFit="1" customWidth="1"/>
    <col min="15108" max="15108" width="9.42578125" style="754" customWidth="1"/>
    <col min="15109" max="15109" width="8.42578125" style="754" bestFit="1" customWidth="1"/>
    <col min="15110" max="15110" width="7.140625" style="754" bestFit="1" customWidth="1"/>
    <col min="15111" max="15111" width="8.42578125" style="754" bestFit="1" customWidth="1"/>
    <col min="15112" max="15112" width="6.85546875" style="754" customWidth="1"/>
    <col min="15113" max="15359" width="9.140625" style="754"/>
    <col min="15360" max="15360" width="55" style="754" customWidth="1"/>
    <col min="15361" max="15361" width="9.42578125" style="754" bestFit="1" customWidth="1"/>
    <col min="15362" max="15362" width="9.42578125" style="754" customWidth="1"/>
    <col min="15363" max="15363" width="9.42578125" style="754" bestFit="1" customWidth="1"/>
    <col min="15364" max="15364" width="9.42578125" style="754" customWidth="1"/>
    <col min="15365" max="15365" width="8.42578125" style="754" bestFit="1" customWidth="1"/>
    <col min="15366" max="15366" width="7.140625" style="754" bestFit="1" customWidth="1"/>
    <col min="15367" max="15367" width="8.42578125" style="754" bestFit="1" customWidth="1"/>
    <col min="15368" max="15368" width="6.85546875" style="754" customWidth="1"/>
    <col min="15369" max="15615" width="9.140625" style="754"/>
    <col min="15616" max="15616" width="55" style="754" customWidth="1"/>
    <col min="15617" max="15617" width="9.42578125" style="754" bestFit="1" customWidth="1"/>
    <col min="15618" max="15618" width="9.42578125" style="754" customWidth="1"/>
    <col min="15619" max="15619" width="9.42578125" style="754" bestFit="1" customWidth="1"/>
    <col min="15620" max="15620" width="9.42578125" style="754" customWidth="1"/>
    <col min="15621" max="15621" width="8.42578125" style="754" bestFit="1" customWidth="1"/>
    <col min="15622" max="15622" width="7.140625" style="754" bestFit="1" customWidth="1"/>
    <col min="15623" max="15623" width="8.42578125" style="754" bestFit="1" customWidth="1"/>
    <col min="15624" max="15624" width="6.85546875" style="754" customWidth="1"/>
    <col min="15625" max="15871" width="9.140625" style="754"/>
    <col min="15872" max="15872" width="55" style="754" customWidth="1"/>
    <col min="15873" max="15873" width="9.42578125" style="754" bestFit="1" customWidth="1"/>
    <col min="15874" max="15874" width="9.42578125" style="754" customWidth="1"/>
    <col min="15875" max="15875" width="9.42578125" style="754" bestFit="1" customWidth="1"/>
    <col min="15876" max="15876" width="9.42578125" style="754" customWidth="1"/>
    <col min="15877" max="15877" width="8.42578125" style="754" bestFit="1" customWidth="1"/>
    <col min="15878" max="15878" width="7.140625" style="754" bestFit="1" customWidth="1"/>
    <col min="15879" max="15879" width="8.42578125" style="754" bestFit="1" customWidth="1"/>
    <col min="15880" max="15880" width="6.85546875" style="754" customWidth="1"/>
    <col min="15881" max="16127" width="9.140625" style="754"/>
    <col min="16128" max="16128" width="55" style="754" customWidth="1"/>
    <col min="16129" max="16129" width="9.42578125" style="754" bestFit="1" customWidth="1"/>
    <col min="16130" max="16130" width="9.42578125" style="754" customWidth="1"/>
    <col min="16131" max="16131" width="9.42578125" style="754" bestFit="1" customWidth="1"/>
    <col min="16132" max="16132" width="9.42578125" style="754" customWidth="1"/>
    <col min="16133" max="16133" width="8.42578125" style="754" bestFit="1" customWidth="1"/>
    <col min="16134" max="16134" width="7.140625" style="754" bestFit="1" customWidth="1"/>
    <col min="16135" max="16135" width="8.42578125" style="754" bestFit="1" customWidth="1"/>
    <col min="16136" max="16136" width="6.85546875" style="754" customWidth="1"/>
    <col min="16137" max="16384" width="9.140625" style="754"/>
  </cols>
  <sheetData>
    <row r="1" spans="1:14">
      <c r="A1" s="3558" t="s">
        <v>1176</v>
      </c>
      <c r="B1" s="3558"/>
      <c r="C1" s="3558"/>
      <c r="D1" s="3558"/>
      <c r="E1" s="3558"/>
      <c r="F1" s="3558"/>
      <c r="G1" s="3558"/>
      <c r="H1" s="3558"/>
    </row>
    <row r="2" spans="1:14">
      <c r="A2" s="3558" t="s">
        <v>152</v>
      </c>
      <c r="B2" s="3558"/>
      <c r="C2" s="3558"/>
      <c r="D2" s="3558"/>
      <c r="E2" s="3558"/>
      <c r="F2" s="3558"/>
      <c r="G2" s="3558"/>
      <c r="H2" s="3558"/>
      <c r="K2" s="753"/>
      <c r="L2" s="753"/>
      <c r="M2" s="753"/>
      <c r="N2" s="753"/>
    </row>
    <row r="3" spans="1:14">
      <c r="A3" s="3558" t="str">
        <f>'Secu Credit'!A3:H3</f>
        <v>(Mid-Month)</v>
      </c>
      <c r="B3" s="3558"/>
      <c r="C3" s="3558"/>
      <c r="D3" s="3558"/>
      <c r="E3" s="3558"/>
      <c r="F3" s="3558"/>
      <c r="G3" s="3558"/>
      <c r="H3" s="3558"/>
      <c r="K3" s="753"/>
      <c r="L3" s="753"/>
      <c r="M3" s="753"/>
      <c r="N3" s="753"/>
    </row>
    <row r="4" spans="1:14" ht="16.5" thickBot="1">
      <c r="A4" s="947"/>
      <c r="B4" s="947"/>
      <c r="C4" s="947"/>
      <c r="D4" s="947"/>
      <c r="E4" s="998"/>
      <c r="F4" s="998"/>
      <c r="H4" s="997" t="s">
        <v>40</v>
      </c>
      <c r="I4" s="996"/>
      <c r="K4" s="753"/>
      <c r="L4" s="753"/>
      <c r="M4" s="753"/>
      <c r="N4" s="753"/>
    </row>
    <row r="5" spans="1:14" ht="16.5" thickTop="1">
      <c r="A5" s="3522" t="s">
        <v>63</v>
      </c>
      <c r="B5" s="995">
        <v>2019</v>
      </c>
      <c r="C5" s="995">
        <v>2020</v>
      </c>
      <c r="D5" s="995">
        <v>2021</v>
      </c>
      <c r="E5" s="3566" t="str">
        <f>'Secu Credit'!E5:H5</f>
        <v>Changes during fiscal year</v>
      </c>
      <c r="F5" s="3567"/>
      <c r="G5" s="3567"/>
      <c r="H5" s="3568"/>
      <c r="K5" s="753"/>
      <c r="L5" s="753"/>
      <c r="M5" s="753"/>
      <c r="N5" s="753"/>
    </row>
    <row r="6" spans="1:14">
      <c r="A6" s="3523"/>
      <c r="B6" s="3563" t="str">
        <f>'Secu Credit'!B6</f>
        <v>July</v>
      </c>
      <c r="C6" s="3563" t="str">
        <f>'Secu Credit'!C6</f>
        <v>July</v>
      </c>
      <c r="D6" s="3563" t="str">
        <f>'Secu Credit'!D6</f>
        <v>July</v>
      </c>
      <c r="E6" s="3569" t="str">
        <f>'Secu Credit'!E6:F6</f>
        <v>2019/20</v>
      </c>
      <c r="F6" s="3570"/>
      <c r="G6" s="3571" t="str">
        <f>'Secu Credit'!G6:H6</f>
        <v>2020/21</v>
      </c>
      <c r="H6" s="3572"/>
      <c r="K6" s="753"/>
      <c r="L6" s="753"/>
      <c r="M6" s="753"/>
      <c r="N6" s="753"/>
    </row>
    <row r="7" spans="1:14">
      <c r="A7" s="3524"/>
      <c r="B7" s="3564"/>
      <c r="C7" s="3564"/>
      <c r="D7" s="3564"/>
      <c r="E7" s="994" t="s">
        <v>258</v>
      </c>
      <c r="F7" s="993" t="s">
        <v>687</v>
      </c>
      <c r="G7" s="993" t="s">
        <v>258</v>
      </c>
      <c r="H7" s="992" t="s">
        <v>687</v>
      </c>
      <c r="K7" s="753"/>
      <c r="L7" s="753"/>
      <c r="M7" s="753"/>
      <c r="N7" s="753"/>
    </row>
    <row r="8" spans="1:14" s="947" customFormat="1" ht="19.5" customHeight="1">
      <c r="A8" s="991" t="s">
        <v>983</v>
      </c>
      <c r="B8" s="976">
        <v>562526.41153895087</v>
      </c>
      <c r="C8" s="976">
        <v>718479.7811308098</v>
      </c>
      <c r="D8" s="976">
        <v>932142.48979347409</v>
      </c>
      <c r="E8" s="976">
        <v>155953.36959185894</v>
      </c>
      <c r="F8" s="977">
        <v>27.723741746668246</v>
      </c>
      <c r="G8" s="976">
        <v>213662.70866266428</v>
      </c>
      <c r="H8" s="975">
        <v>29.738165815380661</v>
      </c>
      <c r="J8" s="868"/>
      <c r="K8" s="753"/>
      <c r="L8" s="753"/>
      <c r="M8" s="753"/>
      <c r="N8" s="753"/>
    </row>
    <row r="9" spans="1:14" s="755" customFormat="1" ht="19.5" customHeight="1">
      <c r="A9" s="973" t="s">
        <v>979</v>
      </c>
      <c r="B9" s="970">
        <v>218781.95452204964</v>
      </c>
      <c r="C9" s="970">
        <v>278207.92946061608</v>
      </c>
      <c r="D9" s="970">
        <v>338076.50174792006</v>
      </c>
      <c r="E9" s="970">
        <v>59425.974938566447</v>
      </c>
      <c r="F9" s="971">
        <v>27.162192178229798</v>
      </c>
      <c r="G9" s="970">
        <v>59868.572287303978</v>
      </c>
      <c r="H9" s="969">
        <v>21.519362299764769</v>
      </c>
      <c r="J9" s="868"/>
      <c r="K9" s="753"/>
      <c r="L9" s="753"/>
      <c r="M9" s="753"/>
      <c r="N9" s="753"/>
    </row>
    <row r="10" spans="1:14" s="755" customFormat="1" ht="19.5" customHeight="1">
      <c r="A10" s="973" t="s">
        <v>978</v>
      </c>
      <c r="B10" s="970">
        <v>98986.514508149805</v>
      </c>
      <c r="C10" s="970">
        <v>134385.63659005618</v>
      </c>
      <c r="D10" s="970">
        <v>183526.18645563495</v>
      </c>
      <c r="E10" s="970">
        <v>35399.122081906375</v>
      </c>
      <c r="F10" s="971">
        <v>35.761560307279915</v>
      </c>
      <c r="G10" s="970">
        <v>49140.549865578767</v>
      </c>
      <c r="H10" s="969">
        <v>36.566817044207021</v>
      </c>
      <c r="J10" s="868"/>
      <c r="K10" s="753"/>
      <c r="L10" s="753"/>
      <c r="M10" s="753"/>
      <c r="N10" s="753"/>
    </row>
    <row r="11" spans="1:14" s="755" customFormat="1" ht="19.5" customHeight="1">
      <c r="A11" s="973" t="s">
        <v>977</v>
      </c>
      <c r="B11" s="970">
        <v>146478.27248531868</v>
      </c>
      <c r="C11" s="970">
        <v>174386.23744112247</v>
      </c>
      <c r="D11" s="970">
        <v>206511.12886753012</v>
      </c>
      <c r="E11" s="970">
        <v>27907.964955803793</v>
      </c>
      <c r="F11" s="971">
        <v>19.052631139270822</v>
      </c>
      <c r="G11" s="970">
        <v>32124.891426407645</v>
      </c>
      <c r="H11" s="969">
        <v>18.421689634340485</v>
      </c>
      <c r="J11" s="868"/>
      <c r="K11" s="753"/>
      <c r="L11" s="753"/>
      <c r="M11" s="753"/>
      <c r="N11" s="753"/>
    </row>
    <row r="12" spans="1:14" s="755" customFormat="1" ht="19.5" customHeight="1">
      <c r="A12" s="973" t="s">
        <v>976</v>
      </c>
      <c r="B12" s="970">
        <v>98279.670023432729</v>
      </c>
      <c r="C12" s="970">
        <v>131499.97763901515</v>
      </c>
      <c r="D12" s="970">
        <v>204028.67272238914</v>
      </c>
      <c r="E12" s="970">
        <v>33220.307615582424</v>
      </c>
      <c r="F12" s="971">
        <v>33.801810290634613</v>
      </c>
      <c r="G12" s="970">
        <v>72528.695083373983</v>
      </c>
      <c r="H12" s="969">
        <v>55.154910582931691</v>
      </c>
      <c r="J12" s="868"/>
      <c r="K12" s="753"/>
      <c r="L12" s="753"/>
      <c r="M12" s="753"/>
      <c r="N12" s="753"/>
    </row>
    <row r="13" spans="1:14" s="989" customFormat="1" ht="19.5" customHeight="1">
      <c r="A13" s="981" t="s">
        <v>982</v>
      </c>
      <c r="B13" s="976">
        <v>455716.0885478108</v>
      </c>
      <c r="C13" s="976">
        <v>488596.24056173506</v>
      </c>
      <c r="D13" s="976">
        <v>634348.18668932328</v>
      </c>
      <c r="E13" s="976">
        <v>32880.152013924264</v>
      </c>
      <c r="F13" s="977">
        <v>7.2150518360456548</v>
      </c>
      <c r="G13" s="976">
        <v>145751.94612758822</v>
      </c>
      <c r="H13" s="975">
        <v>29.830754727056107</v>
      </c>
      <c r="J13" s="868"/>
      <c r="K13" s="990"/>
      <c r="L13" s="990"/>
      <c r="M13" s="990"/>
      <c r="N13" s="990"/>
    </row>
    <row r="14" spans="1:14" s="947" customFormat="1" ht="19.5" customHeight="1">
      <c r="A14" s="980" t="s">
        <v>979</v>
      </c>
      <c r="B14" s="970">
        <v>87964.594629962958</v>
      </c>
      <c r="C14" s="970">
        <v>92915.551068223911</v>
      </c>
      <c r="D14" s="970">
        <v>102901.921261282</v>
      </c>
      <c r="E14" s="970">
        <v>4950.9564382609533</v>
      </c>
      <c r="F14" s="971">
        <v>5.6283513373624219</v>
      </c>
      <c r="G14" s="970">
        <v>9986.3701930580864</v>
      </c>
      <c r="H14" s="969">
        <v>10.747792030771601</v>
      </c>
      <c r="J14" s="868"/>
      <c r="K14" s="753"/>
      <c r="L14" s="753"/>
      <c r="M14" s="753"/>
      <c r="N14" s="753"/>
    </row>
    <row r="15" spans="1:14" s="755" customFormat="1" ht="19.5" customHeight="1">
      <c r="A15" s="973" t="s">
        <v>978</v>
      </c>
      <c r="B15" s="970">
        <v>250771.21751369428</v>
      </c>
      <c r="C15" s="970">
        <v>252667.50992915215</v>
      </c>
      <c r="D15" s="970">
        <v>315785.67935835413</v>
      </c>
      <c r="E15" s="970">
        <v>1896.292415457865</v>
      </c>
      <c r="F15" s="971">
        <v>0.75618423607737639</v>
      </c>
      <c r="G15" s="970">
        <v>63118.169429201982</v>
      </c>
      <c r="H15" s="969">
        <v>24.980722470768121</v>
      </c>
      <c r="J15" s="868"/>
      <c r="K15" s="868"/>
    </row>
    <row r="16" spans="1:14" s="755" customFormat="1" ht="19.5" customHeight="1">
      <c r="A16" s="973" t="s">
        <v>977</v>
      </c>
      <c r="B16" s="970">
        <v>36696.432789086597</v>
      </c>
      <c r="C16" s="970">
        <v>36197.591860474044</v>
      </c>
      <c r="D16" s="970">
        <v>40399.239596813895</v>
      </c>
      <c r="E16" s="970">
        <v>-498.8409286125534</v>
      </c>
      <c r="F16" s="971">
        <v>-1.3593717173537019</v>
      </c>
      <c r="G16" s="970">
        <v>4201.6477363398517</v>
      </c>
      <c r="H16" s="969">
        <v>11.607533872792903</v>
      </c>
      <c r="J16" s="868"/>
      <c r="K16" s="868"/>
    </row>
    <row r="17" spans="1:11" s="755" customFormat="1" ht="19.5" customHeight="1">
      <c r="A17" s="973" t="s">
        <v>976</v>
      </c>
      <c r="B17" s="970">
        <v>80283.843615066973</v>
      </c>
      <c r="C17" s="970">
        <v>106815.587703885</v>
      </c>
      <c r="D17" s="970">
        <v>175261.34647287327</v>
      </c>
      <c r="E17" s="970">
        <v>26531.744088818028</v>
      </c>
      <c r="F17" s="971">
        <v>33.047426348978114</v>
      </c>
      <c r="G17" s="970">
        <v>68445.758768988264</v>
      </c>
      <c r="H17" s="969">
        <v>64.078436715373527</v>
      </c>
      <c r="J17" s="868"/>
      <c r="K17" s="868"/>
    </row>
    <row r="18" spans="1:11" s="755" customFormat="1" ht="19.5" customHeight="1">
      <c r="A18" s="981" t="s">
        <v>981</v>
      </c>
      <c r="B18" s="976">
        <v>127215.68522601735</v>
      </c>
      <c r="C18" s="976">
        <v>138316.37657992812</v>
      </c>
      <c r="D18" s="976">
        <v>205640.88613319394</v>
      </c>
      <c r="E18" s="976">
        <v>11100.691353910777</v>
      </c>
      <c r="F18" s="977">
        <v>8.7258826096709452</v>
      </c>
      <c r="G18" s="976">
        <v>67324.509553265816</v>
      </c>
      <c r="H18" s="975">
        <v>48.674286601457759</v>
      </c>
      <c r="J18" s="868"/>
      <c r="K18" s="868"/>
    </row>
    <row r="19" spans="1:11" s="755" customFormat="1" ht="19.5" customHeight="1">
      <c r="A19" s="980" t="s">
        <v>979</v>
      </c>
      <c r="B19" s="970">
        <v>76323.588613311847</v>
      </c>
      <c r="C19" s="970">
        <v>83054.585714665853</v>
      </c>
      <c r="D19" s="970">
        <v>134907.59463828217</v>
      </c>
      <c r="E19" s="970">
        <v>6730.9971013540053</v>
      </c>
      <c r="F19" s="971">
        <v>8.8190259704062584</v>
      </c>
      <c r="G19" s="970">
        <v>51853.008923616318</v>
      </c>
      <c r="H19" s="969">
        <v>62.432445454315314</v>
      </c>
      <c r="J19" s="868"/>
      <c r="K19" s="868"/>
    </row>
    <row r="20" spans="1:11" s="755" customFormat="1" ht="19.5" customHeight="1">
      <c r="A20" s="973" t="s">
        <v>978</v>
      </c>
      <c r="B20" s="970">
        <v>48360.124148855488</v>
      </c>
      <c r="C20" s="970">
        <v>51694.801210781538</v>
      </c>
      <c r="D20" s="970">
        <v>67834.449157686089</v>
      </c>
      <c r="E20" s="970">
        <v>3334.6770619260496</v>
      </c>
      <c r="F20" s="971">
        <v>6.8955097213185486</v>
      </c>
      <c r="G20" s="970">
        <v>16139.647946904552</v>
      </c>
      <c r="H20" s="969">
        <v>31.221027199807562</v>
      </c>
      <c r="J20" s="868"/>
      <c r="K20" s="868"/>
    </row>
    <row r="21" spans="1:11" s="755" customFormat="1" ht="19.5" customHeight="1">
      <c r="A21" s="973" t="s">
        <v>977</v>
      </c>
      <c r="B21" s="970">
        <v>2194.6831469399999</v>
      </c>
      <c r="C21" s="970">
        <v>3137.4011291607576</v>
      </c>
      <c r="D21" s="970">
        <v>2230.9787488500001</v>
      </c>
      <c r="E21" s="970">
        <v>942.71798222075768</v>
      </c>
      <c r="F21" s="971">
        <v>42.954628030710005</v>
      </c>
      <c r="G21" s="970">
        <v>-906.42238031075749</v>
      </c>
      <c r="H21" s="969">
        <v>-28.890866771416697</v>
      </c>
      <c r="J21" s="868"/>
      <c r="K21" s="868"/>
    </row>
    <row r="22" spans="1:11" s="947" customFormat="1" ht="19.5" customHeight="1">
      <c r="A22" s="973" t="s">
        <v>976</v>
      </c>
      <c r="B22" s="970">
        <v>337.28931690999997</v>
      </c>
      <c r="C22" s="970">
        <v>429.58852531999997</v>
      </c>
      <c r="D22" s="970">
        <v>667.86358837574437</v>
      </c>
      <c r="E22" s="970">
        <v>92.299208410000006</v>
      </c>
      <c r="F22" s="971">
        <v>27.364996097587195</v>
      </c>
      <c r="G22" s="970">
        <v>238.2750630557444</v>
      </c>
      <c r="H22" s="969">
        <v>55.465881654602754</v>
      </c>
      <c r="J22" s="868"/>
      <c r="K22" s="868"/>
    </row>
    <row r="23" spans="1:11" s="755" customFormat="1" ht="19.5" customHeight="1">
      <c r="A23" s="979" t="s">
        <v>980</v>
      </c>
      <c r="B23" s="976">
        <v>615755.45252993354</v>
      </c>
      <c r="C23" s="976">
        <v>702115.41625706886</v>
      </c>
      <c r="D23" s="976">
        <v>880272.0314800333</v>
      </c>
      <c r="E23" s="976">
        <v>86359.963727135328</v>
      </c>
      <c r="F23" s="977">
        <v>14.025042469751762</v>
      </c>
      <c r="G23" s="976">
        <v>178156.61522296444</v>
      </c>
      <c r="H23" s="975">
        <v>25.374263418499716</v>
      </c>
      <c r="J23" s="868"/>
      <c r="K23" s="868"/>
    </row>
    <row r="24" spans="1:11" s="755" customFormat="1" ht="19.5" customHeight="1">
      <c r="A24" s="988" t="s">
        <v>979</v>
      </c>
      <c r="B24" s="970">
        <v>192660.06263707398</v>
      </c>
      <c r="C24" s="970">
        <v>196201.01154141527</v>
      </c>
      <c r="D24" s="970">
        <v>217591.43884130061</v>
      </c>
      <c r="E24" s="970">
        <v>3540.9489043412905</v>
      </c>
      <c r="F24" s="971">
        <v>1.8379257516445437</v>
      </c>
      <c r="G24" s="970">
        <v>21390.427299885341</v>
      </c>
      <c r="H24" s="969">
        <v>10.902302252080959</v>
      </c>
      <c r="J24" s="868"/>
      <c r="K24" s="868"/>
    </row>
    <row r="25" spans="1:11" s="755" customFormat="1" ht="19.5" customHeight="1">
      <c r="A25" s="987" t="s">
        <v>978</v>
      </c>
      <c r="B25" s="970">
        <v>285780.29677902994</v>
      </c>
      <c r="C25" s="970">
        <v>326464.21447450307</v>
      </c>
      <c r="D25" s="970">
        <v>435386.33400180028</v>
      </c>
      <c r="E25" s="970">
        <v>40683.917695473123</v>
      </c>
      <c r="F25" s="971">
        <v>14.236082107133718</v>
      </c>
      <c r="G25" s="970">
        <v>108922.11952729721</v>
      </c>
      <c r="H25" s="969">
        <v>33.364183484130102</v>
      </c>
      <c r="J25" s="868"/>
      <c r="K25" s="868"/>
    </row>
    <row r="26" spans="1:11" s="755" customFormat="1" ht="19.5" customHeight="1">
      <c r="A26" s="987" t="s">
        <v>977</v>
      </c>
      <c r="B26" s="970">
        <v>81586.117967429644</v>
      </c>
      <c r="C26" s="970">
        <v>89658.37407370242</v>
      </c>
      <c r="D26" s="970">
        <v>141260.68453917856</v>
      </c>
      <c r="E26" s="970">
        <v>8072.2561062727764</v>
      </c>
      <c r="F26" s="971">
        <v>9.8941539411096109</v>
      </c>
      <c r="G26" s="970">
        <v>51602.310465476141</v>
      </c>
      <c r="H26" s="969">
        <v>57.554367897701532</v>
      </c>
      <c r="J26" s="868"/>
      <c r="K26" s="868"/>
    </row>
    <row r="27" spans="1:11" s="755" customFormat="1" ht="19.5" customHeight="1">
      <c r="A27" s="987" t="s">
        <v>976</v>
      </c>
      <c r="B27" s="970">
        <v>55728.975146400022</v>
      </c>
      <c r="C27" s="970">
        <v>89791.816167448182</v>
      </c>
      <c r="D27" s="970">
        <v>86033.57409775407</v>
      </c>
      <c r="E27" s="970">
        <v>34062.84102104816</v>
      </c>
      <c r="F27" s="971">
        <v>61.122317307226758</v>
      </c>
      <c r="G27" s="970">
        <v>-3758.2420696941117</v>
      </c>
      <c r="H27" s="969">
        <v>-4.1855062411094988</v>
      </c>
      <c r="J27" s="868"/>
      <c r="K27" s="868"/>
    </row>
    <row r="28" spans="1:11" s="755" customFormat="1" ht="19.5" customHeight="1">
      <c r="A28" s="981" t="s">
        <v>975</v>
      </c>
      <c r="B28" s="976">
        <v>237959.10882907597</v>
      </c>
      <c r="C28" s="976">
        <v>252542.4592061624</v>
      </c>
      <c r="D28" s="976">
        <v>298260.62956885592</v>
      </c>
      <c r="E28" s="976">
        <v>14583.350377086434</v>
      </c>
      <c r="F28" s="977">
        <v>6.1285110911898446</v>
      </c>
      <c r="G28" s="976">
        <v>45718.17036269352</v>
      </c>
      <c r="H28" s="975">
        <v>18.103161942115882</v>
      </c>
      <c r="J28" s="868"/>
      <c r="K28" s="868"/>
    </row>
    <row r="29" spans="1:11" s="755" customFormat="1" ht="19.5" customHeight="1">
      <c r="A29" s="981" t="s">
        <v>974</v>
      </c>
      <c r="B29" s="976">
        <v>146990.82329793109</v>
      </c>
      <c r="C29" s="976">
        <v>163480.2998596</v>
      </c>
      <c r="D29" s="976">
        <v>183616.86882514996</v>
      </c>
      <c r="E29" s="976">
        <v>16489.476561668911</v>
      </c>
      <c r="F29" s="977">
        <v>11.218031297264666</v>
      </c>
      <c r="G29" s="976">
        <v>20136.568965549959</v>
      </c>
      <c r="H29" s="975">
        <v>12.317428450304794</v>
      </c>
      <c r="J29" s="868"/>
      <c r="K29" s="868"/>
    </row>
    <row r="30" spans="1:11" s="755" customFormat="1" ht="31.5">
      <c r="A30" s="986" t="s">
        <v>973</v>
      </c>
      <c r="B30" s="970">
        <v>32292.540658850005</v>
      </c>
      <c r="C30" s="970">
        <v>40381.423657290012</v>
      </c>
      <c r="D30" s="970">
        <v>46530.473165969997</v>
      </c>
      <c r="E30" s="970">
        <v>8088.8829984400072</v>
      </c>
      <c r="F30" s="970">
        <v>25.048766165207848</v>
      </c>
      <c r="G30" s="970">
        <v>6149.0495086799856</v>
      </c>
      <c r="H30" s="983">
        <v>15.227421303582259</v>
      </c>
      <c r="I30" s="864"/>
      <c r="J30" s="868"/>
      <c r="K30" s="868"/>
    </row>
    <row r="31" spans="1:11" s="755" customFormat="1" ht="31.5">
      <c r="A31" s="985" t="s">
        <v>972</v>
      </c>
      <c r="B31" s="970">
        <v>13902.741178611104</v>
      </c>
      <c r="C31" s="970">
        <v>16137.510922000003</v>
      </c>
      <c r="D31" s="970">
        <v>19008.88811647</v>
      </c>
      <c r="E31" s="970">
        <v>2234.7697433888989</v>
      </c>
      <c r="F31" s="970">
        <v>16.074310200257603</v>
      </c>
      <c r="G31" s="970">
        <v>2871.3771944699965</v>
      </c>
      <c r="H31" s="983">
        <v>17.793185134613886</v>
      </c>
      <c r="J31" s="868"/>
      <c r="K31" s="868"/>
    </row>
    <row r="32" spans="1:11" s="755" customFormat="1" ht="19.5" customHeight="1">
      <c r="A32" s="973" t="s">
        <v>971</v>
      </c>
      <c r="B32" s="970">
        <v>8858.9775021099995</v>
      </c>
      <c r="C32" s="970">
        <v>9101.2738495999984</v>
      </c>
      <c r="D32" s="970">
        <v>9338.935566260001</v>
      </c>
      <c r="E32" s="970">
        <v>242.29634748999888</v>
      </c>
      <c r="F32" s="971">
        <v>2.7350373949170725</v>
      </c>
      <c r="G32" s="970">
        <v>237.66171666000264</v>
      </c>
      <c r="H32" s="969">
        <v>2.6113016769674267</v>
      </c>
      <c r="J32" s="868"/>
      <c r="K32" s="868"/>
    </row>
    <row r="33" spans="1:11" s="755" customFormat="1" ht="19.5" customHeight="1">
      <c r="A33" s="973" t="s">
        <v>970</v>
      </c>
      <c r="B33" s="970">
        <v>91936.563958359999</v>
      </c>
      <c r="C33" s="970">
        <v>97860.091430710003</v>
      </c>
      <c r="D33" s="970">
        <v>108738.57197644997</v>
      </c>
      <c r="E33" s="970">
        <v>5923.5274723500042</v>
      </c>
      <c r="F33" s="971">
        <v>6.4430594502453822</v>
      </c>
      <c r="G33" s="970">
        <v>10878.480545739963</v>
      </c>
      <c r="H33" s="969">
        <v>11.116360496599873</v>
      </c>
      <c r="J33" s="868"/>
      <c r="K33" s="868"/>
    </row>
    <row r="34" spans="1:11" s="755" customFormat="1" ht="19.5" customHeight="1">
      <c r="A34" s="984" t="s">
        <v>969</v>
      </c>
      <c r="B34" s="970">
        <v>21725.360173669997</v>
      </c>
      <c r="C34" s="970">
        <v>22046.88737448</v>
      </c>
      <c r="D34" s="970">
        <v>25462.943504035004</v>
      </c>
      <c r="E34" s="970">
        <v>321.52720081000371</v>
      </c>
      <c r="F34" s="971">
        <v>1.4799625793991573</v>
      </c>
      <c r="G34" s="970">
        <v>3416.0561295550033</v>
      </c>
      <c r="H34" s="969">
        <v>15.494505285626856</v>
      </c>
      <c r="J34" s="868"/>
      <c r="K34" s="868"/>
    </row>
    <row r="35" spans="1:11" s="755" customFormat="1" ht="31.5">
      <c r="A35" s="982" t="s">
        <v>968</v>
      </c>
      <c r="B35" s="970">
        <v>54540.921169050001</v>
      </c>
      <c r="C35" s="970">
        <v>55302.969422420014</v>
      </c>
      <c r="D35" s="970">
        <v>57228.310110019978</v>
      </c>
      <c r="E35" s="970">
        <v>762.04825337001239</v>
      </c>
      <c r="F35" s="970">
        <v>1.3972045888408047</v>
      </c>
      <c r="G35" s="970">
        <v>1925.3406875999644</v>
      </c>
      <c r="H35" s="983">
        <v>3.4814417882223601</v>
      </c>
      <c r="J35" s="868"/>
      <c r="K35" s="868"/>
    </row>
    <row r="36" spans="1:11" s="755" customFormat="1" ht="19.5" customHeight="1">
      <c r="A36" s="982" t="s">
        <v>967</v>
      </c>
      <c r="B36" s="970">
        <v>15670.282615639999</v>
      </c>
      <c r="C36" s="970">
        <v>20510.234633810003</v>
      </c>
      <c r="D36" s="970">
        <v>26047.318362394999</v>
      </c>
      <c r="E36" s="970">
        <v>4839.9520181700045</v>
      </c>
      <c r="F36" s="971">
        <v>30.886182061192731</v>
      </c>
      <c r="G36" s="970">
        <v>5537.0837285849957</v>
      </c>
      <c r="H36" s="969">
        <v>26.996686422384535</v>
      </c>
      <c r="J36" s="868"/>
      <c r="K36" s="868"/>
    </row>
    <row r="37" spans="1:11" s="755" customFormat="1" ht="19.5" customHeight="1">
      <c r="A37" s="981" t="s">
        <v>966</v>
      </c>
      <c r="B37" s="976">
        <v>45416.722861080001</v>
      </c>
      <c r="C37" s="976">
        <v>50409.693024135013</v>
      </c>
      <c r="D37" s="976">
        <v>106283.94961066252</v>
      </c>
      <c r="E37" s="976">
        <v>4992.9701630550117</v>
      </c>
      <c r="F37" s="977">
        <v>10.993682169291331</v>
      </c>
      <c r="G37" s="976">
        <v>55874.256586527503</v>
      </c>
      <c r="H37" s="975">
        <v>110.84030319283274</v>
      </c>
      <c r="J37" s="868"/>
      <c r="K37" s="868"/>
    </row>
    <row r="38" spans="1:11" s="755" customFormat="1" ht="19.5" customHeight="1">
      <c r="A38" s="980" t="s">
        <v>965</v>
      </c>
      <c r="B38" s="970">
        <v>28339.257147720004</v>
      </c>
      <c r="C38" s="970">
        <v>31533.586714069992</v>
      </c>
      <c r="D38" s="970">
        <v>73535.861919299976</v>
      </c>
      <c r="E38" s="970">
        <v>3194.3295663499885</v>
      </c>
      <c r="F38" s="971">
        <v>11.271747702134048</v>
      </c>
      <c r="G38" s="970">
        <v>42002.275205229984</v>
      </c>
      <c r="H38" s="969">
        <v>133.19853395075089</v>
      </c>
      <c r="J38" s="868"/>
      <c r="K38" s="868"/>
    </row>
    <row r="39" spans="1:11" s="755" customFormat="1" ht="19.5" customHeight="1">
      <c r="A39" s="973" t="s">
        <v>964</v>
      </c>
      <c r="B39" s="970">
        <v>5930.7298426699999</v>
      </c>
      <c r="C39" s="970">
        <v>6503.2110510299981</v>
      </c>
      <c r="D39" s="970">
        <v>12016.022905739999</v>
      </c>
      <c r="E39" s="970">
        <v>572.48120835999816</v>
      </c>
      <c r="F39" s="971">
        <v>9.6527952469045282</v>
      </c>
      <c r="G39" s="970">
        <v>5512.8118547100012</v>
      </c>
      <c r="H39" s="969">
        <v>84.770612724261269</v>
      </c>
      <c r="J39" s="868"/>
      <c r="K39" s="868"/>
    </row>
    <row r="40" spans="1:11" s="755" customFormat="1" ht="19.5" customHeight="1">
      <c r="A40" s="973" t="s">
        <v>963</v>
      </c>
      <c r="B40" s="970">
        <v>6339.5214000599999</v>
      </c>
      <c r="C40" s="970">
        <v>7392.0506142099994</v>
      </c>
      <c r="D40" s="970">
        <v>13354.385421290001</v>
      </c>
      <c r="E40" s="970">
        <v>1052.5292141499995</v>
      </c>
      <c r="F40" s="971">
        <v>16.602660480648236</v>
      </c>
      <c r="G40" s="970">
        <v>5962.3348070800012</v>
      </c>
      <c r="H40" s="969">
        <v>80.658738937993661</v>
      </c>
      <c r="J40" s="868"/>
      <c r="K40" s="868"/>
    </row>
    <row r="41" spans="1:11" s="755" customFormat="1" ht="19.5" customHeight="1">
      <c r="A41" s="973" t="s">
        <v>962</v>
      </c>
      <c r="B41" s="970">
        <v>4807.2144706300005</v>
      </c>
      <c r="C41" s="970">
        <v>4980.8446448250006</v>
      </c>
      <c r="D41" s="970">
        <v>7377.6793643325009</v>
      </c>
      <c r="E41" s="970">
        <v>173.63017419500011</v>
      </c>
      <c r="F41" s="971">
        <v>3.6118666070716272</v>
      </c>
      <c r="G41" s="970">
        <v>2396.8347195075003</v>
      </c>
      <c r="H41" s="969">
        <v>48.121049549251936</v>
      </c>
      <c r="J41" s="868"/>
      <c r="K41" s="868"/>
    </row>
    <row r="42" spans="1:11" s="755" customFormat="1" ht="19.5" customHeight="1">
      <c r="A42" s="981" t="s">
        <v>961</v>
      </c>
      <c r="B42" s="976">
        <v>180956.55272697701</v>
      </c>
      <c r="C42" s="976">
        <v>174057.66040123085</v>
      </c>
      <c r="D42" s="976">
        <v>160666.68562142135</v>
      </c>
      <c r="E42" s="976">
        <v>-6898.8923257461574</v>
      </c>
      <c r="F42" s="977">
        <v>-3.8124578644880813</v>
      </c>
      <c r="G42" s="976">
        <v>-13390.974779809505</v>
      </c>
      <c r="H42" s="975">
        <v>-7.69341306147696</v>
      </c>
      <c r="J42" s="868"/>
      <c r="K42" s="868"/>
    </row>
    <row r="43" spans="1:11" s="755" customFormat="1" ht="19.5" customHeight="1">
      <c r="A43" s="980" t="s">
        <v>960</v>
      </c>
      <c r="B43" s="970">
        <v>116596.95209378802</v>
      </c>
      <c r="C43" s="970">
        <v>115013.19311951802</v>
      </c>
      <c r="D43" s="970">
        <v>108157.34198174599</v>
      </c>
      <c r="E43" s="970">
        <v>-1583.7589742699929</v>
      </c>
      <c r="F43" s="971">
        <v>-1.3583193606948252</v>
      </c>
      <c r="G43" s="970">
        <v>-6855.8511377720279</v>
      </c>
      <c r="H43" s="969">
        <v>-5.9609258310458761</v>
      </c>
      <c r="J43" s="868"/>
      <c r="K43" s="868"/>
    </row>
    <row r="44" spans="1:11" s="755" customFormat="1" ht="19.5" customHeight="1">
      <c r="A44" s="973" t="s">
        <v>959</v>
      </c>
      <c r="B44" s="970">
        <v>64359.600633188995</v>
      </c>
      <c r="C44" s="970">
        <v>59044.467281712845</v>
      </c>
      <c r="D44" s="970">
        <v>52509.343639675353</v>
      </c>
      <c r="E44" s="970">
        <v>-5315.13335147615</v>
      </c>
      <c r="F44" s="971">
        <v>-8.2584933703507772</v>
      </c>
      <c r="G44" s="970">
        <v>-6535.1236420374917</v>
      </c>
      <c r="H44" s="969">
        <v>-11.068138883965407</v>
      </c>
      <c r="J44" s="868"/>
      <c r="K44" s="868"/>
    </row>
    <row r="45" spans="1:11" s="755" customFormat="1" ht="19.5" customHeight="1">
      <c r="A45" s="978" t="s">
        <v>958</v>
      </c>
      <c r="B45" s="976">
        <v>177390.41610004989</v>
      </c>
      <c r="C45" s="976">
        <v>201627.31211212752</v>
      </c>
      <c r="D45" s="976">
        <v>293487.36927375279</v>
      </c>
      <c r="E45" s="976">
        <v>24236.896012077632</v>
      </c>
      <c r="F45" s="977">
        <v>13.663024499817281</v>
      </c>
      <c r="G45" s="976">
        <v>91860.057161625271</v>
      </c>
      <c r="H45" s="975">
        <v>45.559332314334839</v>
      </c>
      <c r="J45" s="868"/>
      <c r="K45" s="868"/>
    </row>
    <row r="46" spans="1:11" s="755" customFormat="1" ht="19.5" customHeight="1">
      <c r="A46" s="979" t="s">
        <v>957</v>
      </c>
      <c r="B46" s="976">
        <v>3341.8365208179998</v>
      </c>
      <c r="C46" s="976">
        <v>3303.6538436723004</v>
      </c>
      <c r="D46" s="976">
        <v>4404.0513494099996</v>
      </c>
      <c r="E46" s="976">
        <v>-38.182677145699472</v>
      </c>
      <c r="F46" s="977">
        <v>-1.1425656793155545</v>
      </c>
      <c r="G46" s="976">
        <v>1100.3975057376992</v>
      </c>
      <c r="H46" s="975">
        <v>33.308498947169085</v>
      </c>
      <c r="J46" s="868"/>
      <c r="K46" s="868"/>
    </row>
    <row r="47" spans="1:11" s="947" customFormat="1" ht="19.5" customHeight="1">
      <c r="A47" s="978" t="s">
        <v>956</v>
      </c>
      <c r="B47" s="976">
        <v>358627.6535353681</v>
      </c>
      <c r="C47" s="976">
        <v>373083.00694905204</v>
      </c>
      <c r="D47" s="976">
        <v>473661.8698266318</v>
      </c>
      <c r="E47" s="976">
        <v>14455.353413683944</v>
      </c>
      <c r="F47" s="977">
        <v>4.0307414308914549</v>
      </c>
      <c r="G47" s="976">
        <v>100578.86287757976</v>
      </c>
      <c r="H47" s="975">
        <v>26.95884320759609</v>
      </c>
      <c r="J47" s="868"/>
      <c r="K47" s="868"/>
    </row>
    <row r="48" spans="1:11" s="755" customFormat="1" ht="19.5" customHeight="1">
      <c r="A48" s="974" t="s">
        <v>955</v>
      </c>
      <c r="B48" s="970">
        <v>1670.31825655478</v>
      </c>
      <c r="C48" s="970">
        <v>1717.8487838571036</v>
      </c>
      <c r="D48" s="970">
        <v>2112.7621547326985</v>
      </c>
      <c r="E48" s="970">
        <v>47.530527302323662</v>
      </c>
      <c r="F48" s="971">
        <v>2.8455970660561865</v>
      </c>
      <c r="G48" s="970">
        <v>394.91337087559486</v>
      </c>
      <c r="H48" s="969">
        <v>22.988831996544643</v>
      </c>
      <c r="J48" s="868"/>
      <c r="K48" s="868"/>
    </row>
    <row r="49" spans="1:11" s="755" customFormat="1" ht="19.5" customHeight="1">
      <c r="A49" s="973" t="s">
        <v>954</v>
      </c>
      <c r="B49" s="970">
        <v>23639.225282337993</v>
      </c>
      <c r="C49" s="970">
        <v>20679.866532969998</v>
      </c>
      <c r="D49" s="970">
        <v>14422.40230427099</v>
      </c>
      <c r="E49" s="970">
        <v>-2959.3587493679952</v>
      </c>
      <c r="F49" s="971">
        <v>-12.51884828721132</v>
      </c>
      <c r="G49" s="970">
        <v>-6257.4642286990074</v>
      </c>
      <c r="H49" s="969">
        <v>-30.258726373899492</v>
      </c>
      <c r="J49" s="868"/>
      <c r="K49" s="868"/>
    </row>
    <row r="50" spans="1:11" s="755" customFormat="1" ht="19.5" customHeight="1">
      <c r="A50" s="972" t="s">
        <v>953</v>
      </c>
      <c r="B50" s="970">
        <v>333318.10999647522</v>
      </c>
      <c r="C50" s="970">
        <v>350685.29163222492</v>
      </c>
      <c r="D50" s="970">
        <v>457126.70536762814</v>
      </c>
      <c r="E50" s="970">
        <v>17367.181635749701</v>
      </c>
      <c r="F50" s="971">
        <v>5.2103924494031704</v>
      </c>
      <c r="G50" s="970">
        <v>106441.41373540321</v>
      </c>
      <c r="H50" s="969">
        <v>30.352403215995665</v>
      </c>
      <c r="J50" s="868"/>
      <c r="K50" s="868"/>
    </row>
    <row r="51" spans="1:11" ht="19.5" customHeight="1" thickBot="1">
      <c r="A51" s="968" t="s">
        <v>952</v>
      </c>
      <c r="B51" s="966">
        <v>2911896.7517140121</v>
      </c>
      <c r="C51" s="966">
        <v>3266011.8999255225</v>
      </c>
      <c r="D51" s="966">
        <v>4172785.0181719083</v>
      </c>
      <c r="E51" s="966">
        <v>354115.14821151039</v>
      </c>
      <c r="F51" s="967">
        <v>12.160978853493679</v>
      </c>
      <c r="G51" s="966">
        <v>906773.11824638583</v>
      </c>
      <c r="H51" s="965">
        <v>27.763925730554252</v>
      </c>
      <c r="J51" s="868"/>
      <c r="K51" s="868"/>
    </row>
    <row r="52" spans="1:11" ht="16.5" thickTop="1">
      <c r="A52" s="964" t="s">
        <v>951</v>
      </c>
      <c r="B52" s="839"/>
      <c r="C52" s="839"/>
      <c r="D52" s="839"/>
    </row>
    <row r="53" spans="1:11">
      <c r="A53" s="3565" t="s">
        <v>950</v>
      </c>
      <c r="B53" s="3565"/>
      <c r="C53" s="3565"/>
      <c r="D53" s="3565"/>
      <c r="E53" s="3565"/>
      <c r="F53" s="3565"/>
      <c r="G53" s="3565"/>
      <c r="H53" s="3565"/>
    </row>
    <row r="54" spans="1:11">
      <c r="B54" s="753"/>
      <c r="C54" s="753"/>
      <c r="D54" s="753"/>
    </row>
    <row r="55" spans="1:11">
      <c r="B55" s="839"/>
      <c r="C55" s="839"/>
      <c r="D55" s="839"/>
      <c r="E55" s="839"/>
      <c r="F55" s="839"/>
    </row>
    <row r="56" spans="1:11">
      <c r="B56" s="963"/>
      <c r="C56" s="963"/>
      <c r="D56" s="963"/>
      <c r="E56" s="839"/>
      <c r="G56" s="753"/>
    </row>
    <row r="57" spans="1:11">
      <c r="B57" s="963"/>
      <c r="C57" s="963"/>
      <c r="D57" s="963"/>
    </row>
    <row r="58" spans="1:11">
      <c r="B58" s="963"/>
      <c r="C58" s="963"/>
      <c r="D58" s="963"/>
    </row>
    <row r="59" spans="1:11">
      <c r="B59" s="963"/>
      <c r="C59" s="963"/>
      <c r="D59" s="963"/>
    </row>
    <row r="60" spans="1:11">
      <c r="B60" s="963"/>
      <c r="C60" s="963"/>
      <c r="D60" s="963"/>
    </row>
    <row r="61" spans="1:11">
      <c r="B61" s="963"/>
      <c r="C61" s="963"/>
      <c r="D61" s="963"/>
    </row>
    <row r="62" spans="1:11">
      <c r="B62" s="963"/>
      <c r="C62" s="963"/>
      <c r="D62" s="963"/>
    </row>
    <row r="63" spans="1:11">
      <c r="B63" s="963"/>
      <c r="C63" s="963"/>
      <c r="D63" s="963"/>
    </row>
    <row r="64" spans="1:11">
      <c r="B64" s="963"/>
      <c r="C64" s="963"/>
      <c r="D64" s="963"/>
    </row>
    <row r="65" spans="2:6">
      <c r="B65" s="963"/>
      <c r="C65" s="963"/>
      <c r="D65" s="963"/>
    </row>
    <row r="66" spans="2:6">
      <c r="B66" s="963"/>
      <c r="C66" s="963"/>
      <c r="D66" s="963"/>
    </row>
    <row r="67" spans="2:6">
      <c r="B67" s="963"/>
      <c r="C67" s="963"/>
      <c r="D67" s="963"/>
    </row>
    <row r="70" spans="2:6">
      <c r="B70" s="839"/>
      <c r="C70" s="839"/>
      <c r="D70" s="839"/>
      <c r="E70" s="839"/>
      <c r="F70" s="839"/>
    </row>
    <row r="71" spans="2:6">
      <c r="B71" s="839"/>
      <c r="C71" s="839"/>
      <c r="D71" s="839"/>
    </row>
  </sheetData>
  <mergeCells count="11">
    <mergeCell ref="D6:D7"/>
    <mergeCell ref="A53:H53"/>
    <mergeCell ref="A1:H1"/>
    <mergeCell ref="A2:H2"/>
    <mergeCell ref="A5:A7"/>
    <mergeCell ref="E5:H5"/>
    <mergeCell ref="E6:F6"/>
    <mergeCell ref="G6:H6"/>
    <mergeCell ref="A3:H3"/>
    <mergeCell ref="B6:B7"/>
    <mergeCell ref="C6:C7"/>
  </mergeCells>
  <pageMargins left="0.39370078740157483" right="0.39370078740157483" top="0.39370078740157483" bottom="0.39370078740157483" header="0.31496062992125984" footer="0.31496062992125984"/>
  <pageSetup paperSize="9" scale="6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4"/>
  <sheetViews>
    <sheetView workbookViewId="0">
      <selection activeCell="L29" sqref="L29"/>
    </sheetView>
  </sheetViews>
  <sheetFormatPr defaultRowHeight="15.75"/>
  <cols>
    <col min="1" max="1" width="27.140625" style="864" bestFit="1" customWidth="1"/>
    <col min="2" max="4" width="12" style="864" customWidth="1"/>
    <col min="5" max="8" width="10.85546875" style="864" customWidth="1"/>
    <col min="9" max="255" width="9.140625" style="864"/>
    <col min="256" max="256" width="23.140625" style="864" bestFit="1" customWidth="1"/>
    <col min="257" max="260" width="7.42578125" style="864" bestFit="1" customWidth="1"/>
    <col min="261" max="264" width="7.140625" style="864" bestFit="1" customWidth="1"/>
    <col min="265" max="511" width="9.140625" style="864"/>
    <col min="512" max="512" width="23.140625" style="864" bestFit="1" customWidth="1"/>
    <col min="513" max="516" width="7.42578125" style="864" bestFit="1" customWidth="1"/>
    <col min="517" max="520" width="7.140625" style="864" bestFit="1" customWidth="1"/>
    <col min="521" max="767" width="9.140625" style="864"/>
    <col min="768" max="768" width="23.140625" style="864" bestFit="1" customWidth="1"/>
    <col min="769" max="772" width="7.42578125" style="864" bestFit="1" customWidth="1"/>
    <col min="773" max="776" width="7.140625" style="864" bestFit="1" customWidth="1"/>
    <col min="777" max="1023" width="9.140625" style="864"/>
    <col min="1024" max="1024" width="23.140625" style="864" bestFit="1" customWidth="1"/>
    <col min="1025" max="1028" width="7.42578125" style="864" bestFit="1" customWidth="1"/>
    <col min="1029" max="1032" width="7.140625" style="864" bestFit="1" customWidth="1"/>
    <col min="1033" max="1279" width="9.140625" style="864"/>
    <col min="1280" max="1280" width="23.140625" style="864" bestFit="1" customWidth="1"/>
    <col min="1281" max="1284" width="7.42578125" style="864" bestFit="1" customWidth="1"/>
    <col min="1285" max="1288" width="7.140625" style="864" bestFit="1" customWidth="1"/>
    <col min="1289" max="1535" width="9.140625" style="864"/>
    <col min="1536" max="1536" width="23.140625" style="864" bestFit="1" customWidth="1"/>
    <col min="1537" max="1540" width="7.42578125" style="864" bestFit="1" customWidth="1"/>
    <col min="1541" max="1544" width="7.140625" style="864" bestFit="1" customWidth="1"/>
    <col min="1545" max="1791" width="9.140625" style="864"/>
    <col min="1792" max="1792" width="23.140625" style="864" bestFit="1" customWidth="1"/>
    <col min="1793" max="1796" width="7.42578125" style="864" bestFit="1" customWidth="1"/>
    <col min="1797" max="1800" width="7.140625" style="864" bestFit="1" customWidth="1"/>
    <col min="1801" max="2047" width="9.140625" style="864"/>
    <col min="2048" max="2048" width="23.140625" style="864" bestFit="1" customWidth="1"/>
    <col min="2049" max="2052" width="7.42578125" style="864" bestFit="1" customWidth="1"/>
    <col min="2053" max="2056" width="7.140625" style="864" bestFit="1" customWidth="1"/>
    <col min="2057" max="2303" width="9.140625" style="864"/>
    <col min="2304" max="2304" width="23.140625" style="864" bestFit="1" customWidth="1"/>
    <col min="2305" max="2308" width="7.42578125" style="864" bestFit="1" customWidth="1"/>
    <col min="2309" max="2312" width="7.140625" style="864" bestFit="1" customWidth="1"/>
    <col min="2313" max="2559" width="9.140625" style="864"/>
    <col min="2560" max="2560" width="23.140625" style="864" bestFit="1" customWidth="1"/>
    <col min="2561" max="2564" width="7.42578125" style="864" bestFit="1" customWidth="1"/>
    <col min="2565" max="2568" width="7.140625" style="864" bestFit="1" customWidth="1"/>
    <col min="2569" max="2815" width="9.140625" style="864"/>
    <col min="2816" max="2816" width="23.140625" style="864" bestFit="1" customWidth="1"/>
    <col min="2817" max="2820" width="7.42578125" style="864" bestFit="1" customWidth="1"/>
    <col min="2821" max="2824" width="7.140625" style="864" bestFit="1" customWidth="1"/>
    <col min="2825" max="3071" width="9.140625" style="864"/>
    <col min="3072" max="3072" width="23.140625" style="864" bestFit="1" customWidth="1"/>
    <col min="3073" max="3076" width="7.42578125" style="864" bestFit="1" customWidth="1"/>
    <col min="3077" max="3080" width="7.140625" style="864" bestFit="1" customWidth="1"/>
    <col min="3081" max="3327" width="9.140625" style="864"/>
    <col min="3328" max="3328" width="23.140625" style="864" bestFit="1" customWidth="1"/>
    <col min="3329" max="3332" width="7.42578125" style="864" bestFit="1" customWidth="1"/>
    <col min="3333" max="3336" width="7.140625" style="864" bestFit="1" customWidth="1"/>
    <col min="3337" max="3583" width="9.140625" style="864"/>
    <col min="3584" max="3584" width="23.140625" style="864" bestFit="1" customWidth="1"/>
    <col min="3585" max="3588" width="7.42578125" style="864" bestFit="1" customWidth="1"/>
    <col min="3589" max="3592" width="7.140625" style="864" bestFit="1" customWidth="1"/>
    <col min="3593" max="3839" width="9.140625" style="864"/>
    <col min="3840" max="3840" width="23.140625" style="864" bestFit="1" customWidth="1"/>
    <col min="3841" max="3844" width="7.42578125" style="864" bestFit="1" customWidth="1"/>
    <col min="3845" max="3848" width="7.140625" style="864" bestFit="1" customWidth="1"/>
    <col min="3849" max="4095" width="9.140625" style="864"/>
    <col min="4096" max="4096" width="23.140625" style="864" bestFit="1" customWidth="1"/>
    <col min="4097" max="4100" width="7.42578125" style="864" bestFit="1" customWidth="1"/>
    <col min="4101" max="4104" width="7.140625" style="864" bestFit="1" customWidth="1"/>
    <col min="4105" max="4351" width="9.140625" style="864"/>
    <col min="4352" max="4352" width="23.140625" style="864" bestFit="1" customWidth="1"/>
    <col min="4353" max="4356" width="7.42578125" style="864" bestFit="1" customWidth="1"/>
    <col min="4357" max="4360" width="7.140625" style="864" bestFit="1" customWidth="1"/>
    <col min="4361" max="4607" width="9.140625" style="864"/>
    <col min="4608" max="4608" width="23.140625" style="864" bestFit="1" customWidth="1"/>
    <col min="4609" max="4612" width="7.42578125" style="864" bestFit="1" customWidth="1"/>
    <col min="4613" max="4616" width="7.140625" style="864" bestFit="1" customWidth="1"/>
    <col min="4617" max="4863" width="9.140625" style="864"/>
    <col min="4864" max="4864" width="23.140625" style="864" bestFit="1" customWidth="1"/>
    <col min="4865" max="4868" width="7.42578125" style="864" bestFit="1" customWidth="1"/>
    <col min="4869" max="4872" width="7.140625" style="864" bestFit="1" customWidth="1"/>
    <col min="4873" max="5119" width="9.140625" style="864"/>
    <col min="5120" max="5120" width="23.140625" style="864" bestFit="1" customWidth="1"/>
    <col min="5121" max="5124" width="7.42578125" style="864" bestFit="1" customWidth="1"/>
    <col min="5125" max="5128" width="7.140625" style="864" bestFit="1" customWidth="1"/>
    <col min="5129" max="5375" width="9.140625" style="864"/>
    <col min="5376" max="5376" width="23.140625" style="864" bestFit="1" customWidth="1"/>
    <col min="5377" max="5380" width="7.42578125" style="864" bestFit="1" customWidth="1"/>
    <col min="5381" max="5384" width="7.140625" style="864" bestFit="1" customWidth="1"/>
    <col min="5385" max="5631" width="9.140625" style="864"/>
    <col min="5632" max="5632" width="23.140625" style="864" bestFit="1" customWidth="1"/>
    <col min="5633" max="5636" width="7.42578125" style="864" bestFit="1" customWidth="1"/>
    <col min="5637" max="5640" width="7.140625" style="864" bestFit="1" customWidth="1"/>
    <col min="5641" max="5887" width="9.140625" style="864"/>
    <col min="5888" max="5888" width="23.140625" style="864" bestFit="1" customWidth="1"/>
    <col min="5889" max="5892" width="7.42578125" style="864" bestFit="1" customWidth="1"/>
    <col min="5893" max="5896" width="7.140625" style="864" bestFit="1" customWidth="1"/>
    <col min="5897" max="6143" width="9.140625" style="864"/>
    <col min="6144" max="6144" width="23.140625" style="864" bestFit="1" customWidth="1"/>
    <col min="6145" max="6148" width="7.42578125" style="864" bestFit="1" customWidth="1"/>
    <col min="6149" max="6152" width="7.140625" style="864" bestFit="1" customWidth="1"/>
    <col min="6153" max="6399" width="9.140625" style="864"/>
    <col min="6400" max="6400" width="23.140625" style="864" bestFit="1" customWidth="1"/>
    <col min="6401" max="6404" width="7.42578125" style="864" bestFit="1" customWidth="1"/>
    <col min="6405" max="6408" width="7.140625" style="864" bestFit="1" customWidth="1"/>
    <col min="6409" max="6655" width="9.140625" style="864"/>
    <col min="6656" max="6656" width="23.140625" style="864" bestFit="1" customWidth="1"/>
    <col min="6657" max="6660" width="7.42578125" style="864" bestFit="1" customWidth="1"/>
    <col min="6661" max="6664" width="7.140625" style="864" bestFit="1" customWidth="1"/>
    <col min="6665" max="6911" width="9.140625" style="864"/>
    <col min="6912" max="6912" width="23.140625" style="864" bestFit="1" customWidth="1"/>
    <col min="6913" max="6916" width="7.42578125" style="864" bestFit="1" customWidth="1"/>
    <col min="6917" max="6920" width="7.140625" style="864" bestFit="1" customWidth="1"/>
    <col min="6921" max="7167" width="9.140625" style="864"/>
    <col min="7168" max="7168" width="23.140625" style="864" bestFit="1" customWidth="1"/>
    <col min="7169" max="7172" width="7.42578125" style="864" bestFit="1" customWidth="1"/>
    <col min="7173" max="7176" width="7.140625" style="864" bestFit="1" customWidth="1"/>
    <col min="7177" max="7423" width="9.140625" style="864"/>
    <col min="7424" max="7424" width="23.140625" style="864" bestFit="1" customWidth="1"/>
    <col min="7425" max="7428" width="7.42578125" style="864" bestFit="1" customWidth="1"/>
    <col min="7429" max="7432" width="7.140625" style="864" bestFit="1" customWidth="1"/>
    <col min="7433" max="7679" width="9.140625" style="864"/>
    <col min="7680" max="7680" width="23.140625" style="864" bestFit="1" customWidth="1"/>
    <col min="7681" max="7684" width="7.42578125" style="864" bestFit="1" customWidth="1"/>
    <col min="7685" max="7688" width="7.140625" style="864" bestFit="1" customWidth="1"/>
    <col min="7689" max="7935" width="9.140625" style="864"/>
    <col min="7936" max="7936" width="23.140625" style="864" bestFit="1" customWidth="1"/>
    <col min="7937" max="7940" width="7.42578125" style="864" bestFit="1" customWidth="1"/>
    <col min="7941" max="7944" width="7.140625" style="864" bestFit="1" customWidth="1"/>
    <col min="7945" max="8191" width="9.140625" style="864"/>
    <col min="8192" max="8192" width="23.140625" style="864" bestFit="1" customWidth="1"/>
    <col min="8193" max="8196" width="7.42578125" style="864" bestFit="1" customWidth="1"/>
    <col min="8197" max="8200" width="7.140625" style="864" bestFit="1" customWidth="1"/>
    <col min="8201" max="8447" width="9.140625" style="864"/>
    <col min="8448" max="8448" width="23.140625" style="864" bestFit="1" customWidth="1"/>
    <col min="8449" max="8452" width="7.42578125" style="864" bestFit="1" customWidth="1"/>
    <col min="8453" max="8456" width="7.140625" style="864" bestFit="1" customWidth="1"/>
    <col min="8457" max="8703" width="9.140625" style="864"/>
    <col min="8704" max="8704" width="23.140625" style="864" bestFit="1" customWidth="1"/>
    <col min="8705" max="8708" width="7.42578125" style="864" bestFit="1" customWidth="1"/>
    <col min="8709" max="8712" width="7.140625" style="864" bestFit="1" customWidth="1"/>
    <col min="8713" max="8959" width="9.140625" style="864"/>
    <col min="8960" max="8960" width="23.140625" style="864" bestFit="1" customWidth="1"/>
    <col min="8961" max="8964" width="7.42578125" style="864" bestFit="1" customWidth="1"/>
    <col min="8965" max="8968" width="7.140625" style="864" bestFit="1" customWidth="1"/>
    <col min="8969" max="9215" width="9.140625" style="864"/>
    <col min="9216" max="9216" width="23.140625" style="864" bestFit="1" customWidth="1"/>
    <col min="9217" max="9220" width="7.42578125" style="864" bestFit="1" customWidth="1"/>
    <col min="9221" max="9224" width="7.140625" style="864" bestFit="1" customWidth="1"/>
    <col min="9225" max="9471" width="9.140625" style="864"/>
    <col min="9472" max="9472" width="23.140625" style="864" bestFit="1" customWidth="1"/>
    <col min="9473" max="9476" width="7.42578125" style="864" bestFit="1" customWidth="1"/>
    <col min="9477" max="9480" width="7.140625" style="864" bestFit="1" customWidth="1"/>
    <col min="9481" max="9727" width="9.140625" style="864"/>
    <col min="9728" max="9728" width="23.140625" style="864" bestFit="1" customWidth="1"/>
    <col min="9729" max="9732" width="7.42578125" style="864" bestFit="1" customWidth="1"/>
    <col min="9733" max="9736" width="7.140625" style="864" bestFit="1" customWidth="1"/>
    <col min="9737" max="9983" width="9.140625" style="864"/>
    <col min="9984" max="9984" width="23.140625" style="864" bestFit="1" customWidth="1"/>
    <col min="9985" max="9988" width="7.42578125" style="864" bestFit="1" customWidth="1"/>
    <col min="9989" max="9992" width="7.140625" style="864" bestFit="1" customWidth="1"/>
    <col min="9993" max="10239" width="9.140625" style="864"/>
    <col min="10240" max="10240" width="23.140625" style="864" bestFit="1" customWidth="1"/>
    <col min="10241" max="10244" width="7.42578125" style="864" bestFit="1" customWidth="1"/>
    <col min="10245" max="10248" width="7.140625" style="864" bestFit="1" customWidth="1"/>
    <col min="10249" max="10495" width="9.140625" style="864"/>
    <col min="10496" max="10496" width="23.140625" style="864" bestFit="1" customWidth="1"/>
    <col min="10497" max="10500" width="7.42578125" style="864" bestFit="1" customWidth="1"/>
    <col min="10501" max="10504" width="7.140625" style="864" bestFit="1" customWidth="1"/>
    <col min="10505" max="10751" width="9.140625" style="864"/>
    <col min="10752" max="10752" width="23.140625" style="864" bestFit="1" customWidth="1"/>
    <col min="10753" max="10756" width="7.42578125" style="864" bestFit="1" customWidth="1"/>
    <col min="10757" max="10760" width="7.140625" style="864" bestFit="1" customWidth="1"/>
    <col min="10761" max="11007" width="9.140625" style="864"/>
    <col min="11008" max="11008" width="23.140625" style="864" bestFit="1" customWidth="1"/>
    <col min="11009" max="11012" width="7.42578125" style="864" bestFit="1" customWidth="1"/>
    <col min="11013" max="11016" width="7.140625" style="864" bestFit="1" customWidth="1"/>
    <col min="11017" max="11263" width="9.140625" style="864"/>
    <col min="11264" max="11264" width="23.140625" style="864" bestFit="1" customWidth="1"/>
    <col min="11265" max="11268" width="7.42578125" style="864" bestFit="1" customWidth="1"/>
    <col min="11269" max="11272" width="7.140625" style="864" bestFit="1" customWidth="1"/>
    <col min="11273" max="11519" width="9.140625" style="864"/>
    <col min="11520" max="11520" width="23.140625" style="864" bestFit="1" customWidth="1"/>
    <col min="11521" max="11524" width="7.42578125" style="864" bestFit="1" customWidth="1"/>
    <col min="11525" max="11528" width="7.140625" style="864" bestFit="1" customWidth="1"/>
    <col min="11529" max="11775" width="9.140625" style="864"/>
    <col min="11776" max="11776" width="23.140625" style="864" bestFit="1" customWidth="1"/>
    <col min="11777" max="11780" width="7.42578125" style="864" bestFit="1" customWidth="1"/>
    <col min="11781" max="11784" width="7.140625" style="864" bestFit="1" customWidth="1"/>
    <col min="11785" max="12031" width="9.140625" style="864"/>
    <col min="12032" max="12032" width="23.140625" style="864" bestFit="1" customWidth="1"/>
    <col min="12033" max="12036" width="7.42578125" style="864" bestFit="1" customWidth="1"/>
    <col min="12037" max="12040" width="7.140625" style="864" bestFit="1" customWidth="1"/>
    <col min="12041" max="12287" width="9.140625" style="864"/>
    <col min="12288" max="12288" width="23.140625" style="864" bestFit="1" customWidth="1"/>
    <col min="12289" max="12292" width="7.42578125" style="864" bestFit="1" customWidth="1"/>
    <col min="12293" max="12296" width="7.140625" style="864" bestFit="1" customWidth="1"/>
    <col min="12297" max="12543" width="9.140625" style="864"/>
    <col min="12544" max="12544" width="23.140625" style="864" bestFit="1" customWidth="1"/>
    <col min="12545" max="12548" width="7.42578125" style="864" bestFit="1" customWidth="1"/>
    <col min="12549" max="12552" width="7.140625" style="864" bestFit="1" customWidth="1"/>
    <col min="12553" max="12799" width="9.140625" style="864"/>
    <col min="12800" max="12800" width="23.140625" style="864" bestFit="1" customWidth="1"/>
    <col min="12801" max="12804" width="7.42578125" style="864" bestFit="1" customWidth="1"/>
    <col min="12805" max="12808" width="7.140625" style="864" bestFit="1" customWidth="1"/>
    <col min="12809" max="13055" width="9.140625" style="864"/>
    <col min="13056" max="13056" width="23.140625" style="864" bestFit="1" customWidth="1"/>
    <col min="13057" max="13060" width="7.42578125" style="864" bestFit="1" customWidth="1"/>
    <col min="13061" max="13064" width="7.140625" style="864" bestFit="1" customWidth="1"/>
    <col min="13065" max="13311" width="9.140625" style="864"/>
    <col min="13312" max="13312" width="23.140625" style="864" bestFit="1" customWidth="1"/>
    <col min="13313" max="13316" width="7.42578125" style="864" bestFit="1" customWidth="1"/>
    <col min="13317" max="13320" width="7.140625" style="864" bestFit="1" customWidth="1"/>
    <col min="13321" max="13567" width="9.140625" style="864"/>
    <col min="13568" max="13568" width="23.140625" style="864" bestFit="1" customWidth="1"/>
    <col min="13569" max="13572" width="7.42578125" style="864" bestFit="1" customWidth="1"/>
    <col min="13573" max="13576" width="7.140625" style="864" bestFit="1" customWidth="1"/>
    <col min="13577" max="13823" width="9.140625" style="864"/>
    <col min="13824" max="13824" width="23.140625" style="864" bestFit="1" customWidth="1"/>
    <col min="13825" max="13828" width="7.42578125" style="864" bestFit="1" customWidth="1"/>
    <col min="13829" max="13832" width="7.140625" style="864" bestFit="1" customWidth="1"/>
    <col min="13833" max="14079" width="9.140625" style="864"/>
    <col min="14080" max="14080" width="23.140625" style="864" bestFit="1" customWidth="1"/>
    <col min="14081" max="14084" width="7.42578125" style="864" bestFit="1" customWidth="1"/>
    <col min="14085" max="14088" width="7.140625" style="864" bestFit="1" customWidth="1"/>
    <col min="14089" max="14335" width="9.140625" style="864"/>
    <col min="14336" max="14336" width="23.140625" style="864" bestFit="1" customWidth="1"/>
    <col min="14337" max="14340" width="7.42578125" style="864" bestFit="1" customWidth="1"/>
    <col min="14341" max="14344" width="7.140625" style="864" bestFit="1" customWidth="1"/>
    <col min="14345" max="14591" width="9.140625" style="864"/>
    <col min="14592" max="14592" width="23.140625" style="864" bestFit="1" customWidth="1"/>
    <col min="14593" max="14596" width="7.42578125" style="864" bestFit="1" customWidth="1"/>
    <col min="14597" max="14600" width="7.140625" style="864" bestFit="1" customWidth="1"/>
    <col min="14601" max="14847" width="9.140625" style="864"/>
    <col min="14848" max="14848" width="23.140625" style="864" bestFit="1" customWidth="1"/>
    <col min="14849" max="14852" width="7.42578125" style="864" bestFit="1" customWidth="1"/>
    <col min="14853" max="14856" width="7.140625" style="864" bestFit="1" customWidth="1"/>
    <col min="14857" max="15103" width="9.140625" style="864"/>
    <col min="15104" max="15104" width="23.140625" style="864" bestFit="1" customWidth="1"/>
    <col min="15105" max="15108" width="7.42578125" style="864" bestFit="1" customWidth="1"/>
    <col min="15109" max="15112" width="7.140625" style="864" bestFit="1" customWidth="1"/>
    <col min="15113" max="15359" width="9.140625" style="864"/>
    <col min="15360" max="15360" width="23.140625" style="864" bestFit="1" customWidth="1"/>
    <col min="15361" max="15364" width="7.42578125" style="864" bestFit="1" customWidth="1"/>
    <col min="15365" max="15368" width="7.140625" style="864" bestFit="1" customWidth="1"/>
    <col min="15369" max="15615" width="9.140625" style="864"/>
    <col min="15616" max="15616" width="23.140625" style="864" bestFit="1" customWidth="1"/>
    <col min="15617" max="15620" width="7.42578125" style="864" bestFit="1" customWidth="1"/>
    <col min="15621" max="15624" width="7.140625" style="864" bestFit="1" customWidth="1"/>
    <col min="15625" max="15871" width="9.140625" style="864"/>
    <col min="15872" max="15872" width="23.140625" style="864" bestFit="1" customWidth="1"/>
    <col min="15873" max="15876" width="7.42578125" style="864" bestFit="1" customWidth="1"/>
    <col min="15877" max="15880" width="7.140625" style="864" bestFit="1" customWidth="1"/>
    <col min="15881" max="16127" width="9.140625" style="864"/>
    <col min="16128" max="16128" width="23.140625" style="864" bestFit="1" customWidth="1"/>
    <col min="16129" max="16132" width="7.42578125" style="864" bestFit="1" customWidth="1"/>
    <col min="16133" max="16136" width="7.140625" style="864" bestFit="1" customWidth="1"/>
    <col min="16137" max="16384" width="9.140625" style="864"/>
  </cols>
  <sheetData>
    <row r="1" spans="1:11">
      <c r="A1" s="3574" t="s">
        <v>1181</v>
      </c>
      <c r="B1" s="3574"/>
      <c r="C1" s="3574"/>
      <c r="D1" s="3574"/>
      <c r="E1" s="3574"/>
      <c r="F1" s="3574"/>
      <c r="G1" s="3574"/>
      <c r="H1" s="3574"/>
    </row>
    <row r="2" spans="1:11" ht="15.75" customHeight="1">
      <c r="A2" s="3575" t="s">
        <v>995</v>
      </c>
      <c r="B2" s="3575"/>
      <c r="C2" s="3575"/>
      <c r="D2" s="3575"/>
      <c r="E2" s="3575"/>
      <c r="F2" s="3575"/>
      <c r="G2" s="3575"/>
      <c r="H2" s="3575"/>
      <c r="I2" s="871"/>
    </row>
    <row r="3" spans="1:11" ht="15.75" customHeight="1">
      <c r="A3" s="3575" t="str">
        <f>'Product credit'!A3:H3</f>
        <v>(Mid-Month)</v>
      </c>
      <c r="B3" s="3575"/>
      <c r="C3" s="3575"/>
      <c r="D3" s="3575"/>
      <c r="E3" s="3575"/>
      <c r="F3" s="3575"/>
      <c r="G3" s="3575"/>
      <c r="H3" s="3575"/>
      <c r="I3" s="871"/>
    </row>
    <row r="4" spans="1:11" ht="16.5" thickBot="1">
      <c r="G4" s="3535" t="s">
        <v>40</v>
      </c>
      <c r="H4" s="3535"/>
    </row>
    <row r="5" spans="1:11" s="1000" customFormat="1" ht="21.75" customHeight="1" thickTop="1">
      <c r="A5" s="3576" t="s">
        <v>63</v>
      </c>
      <c r="B5" s="1012">
        <v>2019</v>
      </c>
      <c r="C5" s="1012">
        <v>2020</v>
      </c>
      <c r="D5" s="1012">
        <v>2021</v>
      </c>
      <c r="E5" s="3540" t="str">
        <f>'Product credit'!E5:H5</f>
        <v>Changes during fiscal year</v>
      </c>
      <c r="F5" s="3541"/>
      <c r="G5" s="3541"/>
      <c r="H5" s="3542"/>
    </row>
    <row r="6" spans="1:11" s="1000" customFormat="1" ht="21.75" customHeight="1">
      <c r="A6" s="3577"/>
      <c r="B6" s="3502" t="str">
        <f>'Product credit'!B6</f>
        <v>July</v>
      </c>
      <c r="C6" s="3502" t="str">
        <f>'Product credit'!C6</f>
        <v>July</v>
      </c>
      <c r="D6" s="3502" t="str">
        <f>'Product credit'!D6</f>
        <v>July</v>
      </c>
      <c r="E6" s="3543" t="str">
        <f>'Secu Credit'!E6:F6</f>
        <v>2019/20</v>
      </c>
      <c r="F6" s="3544"/>
      <c r="G6" s="3543" t="str">
        <f>'Secu Credit'!G6:H6</f>
        <v>2020/21</v>
      </c>
      <c r="H6" s="3545"/>
    </row>
    <row r="7" spans="1:11" s="1000" customFormat="1" ht="21.75" customHeight="1">
      <c r="A7" s="3578"/>
      <c r="B7" s="3503"/>
      <c r="C7" s="3503"/>
      <c r="D7" s="3503"/>
      <c r="E7" s="1011" t="s">
        <v>258</v>
      </c>
      <c r="F7" s="1011" t="s">
        <v>687</v>
      </c>
      <c r="G7" s="1011" t="s">
        <v>258</v>
      </c>
      <c r="H7" s="1010" t="s">
        <v>687</v>
      </c>
    </row>
    <row r="8" spans="1:11" s="1000" customFormat="1" ht="27" customHeight="1">
      <c r="A8" s="1009" t="s">
        <v>994</v>
      </c>
      <c r="B8" s="1008">
        <v>9453.3786765339973</v>
      </c>
      <c r="C8" s="1008">
        <v>8139.0722588424369</v>
      </c>
      <c r="D8" s="1008">
        <v>7681.3252483200004</v>
      </c>
      <c r="E8" s="1008">
        <v>-1314.3064176915605</v>
      </c>
      <c r="F8" s="1008">
        <v>-13.90303364186655</v>
      </c>
      <c r="G8" s="1008">
        <v>-457.74701052243654</v>
      </c>
      <c r="H8" s="1007">
        <v>-5.6240686403187024</v>
      </c>
    </row>
    <row r="9" spans="1:11" s="1000" customFormat="1" ht="27" customHeight="1">
      <c r="A9" s="1006" t="s">
        <v>985</v>
      </c>
      <c r="B9" s="1005">
        <v>9244.0661058439982</v>
      </c>
      <c r="C9" s="1005">
        <v>7919.2585571099999</v>
      </c>
      <c r="D9" s="1005">
        <v>7332.97533329</v>
      </c>
      <c r="E9" s="1005">
        <v>-1324.8075487339984</v>
      </c>
      <c r="F9" s="1005">
        <v>-14.331437416879456</v>
      </c>
      <c r="G9" s="1005">
        <v>-586.28322381999988</v>
      </c>
      <c r="H9" s="1004">
        <v>-7.4032590247180172</v>
      </c>
    </row>
    <row r="10" spans="1:11" ht="27" customHeight="1">
      <c r="A10" s="1006" t="s">
        <v>993</v>
      </c>
      <c r="B10" s="1005">
        <v>313.41970633</v>
      </c>
      <c r="C10" s="1005">
        <v>385.64765738999995</v>
      </c>
      <c r="D10" s="1005">
        <v>378.09844038</v>
      </c>
      <c r="E10" s="1005">
        <v>72.227951059999953</v>
      </c>
      <c r="F10" s="1005">
        <v>23.045121159022163</v>
      </c>
      <c r="G10" s="1005">
        <v>-7.5492170099999498</v>
      </c>
      <c r="H10" s="1004">
        <v>-1.9575425560968818</v>
      </c>
      <c r="J10" s="1000"/>
      <c r="K10" s="1000"/>
    </row>
    <row r="11" spans="1:11" ht="27" customHeight="1">
      <c r="A11" s="1006" t="s">
        <v>992</v>
      </c>
      <c r="B11" s="1005">
        <v>6414.3663814539996</v>
      </c>
      <c r="C11" s="1005">
        <v>4205.0247667800004</v>
      </c>
      <c r="D11" s="1005">
        <v>4146.7047937899997</v>
      </c>
      <c r="E11" s="1005">
        <v>-2209.3416146739992</v>
      </c>
      <c r="F11" s="1005">
        <v>-34.443645455955213</v>
      </c>
      <c r="G11" s="1005">
        <v>-58.319972990000679</v>
      </c>
      <c r="H11" s="1004">
        <v>-1.386911521918555</v>
      </c>
      <c r="J11" s="1000"/>
      <c r="K11" s="1000"/>
    </row>
    <row r="12" spans="1:11" ht="27" customHeight="1">
      <c r="A12" s="1006" t="s">
        <v>991</v>
      </c>
      <c r="B12" s="1005">
        <v>1073.7083775000001</v>
      </c>
      <c r="C12" s="1005">
        <v>1929.67038789</v>
      </c>
      <c r="D12" s="1005">
        <v>1594.6398519000002</v>
      </c>
      <c r="E12" s="1005">
        <v>855.96201038999993</v>
      </c>
      <c r="F12" s="1005">
        <v>79.720157570438616</v>
      </c>
      <c r="G12" s="1005">
        <v>-335.03053598999986</v>
      </c>
      <c r="H12" s="1004">
        <v>-17.3620602820329</v>
      </c>
      <c r="J12" s="1000"/>
      <c r="K12" s="1000"/>
    </row>
    <row r="13" spans="1:11" ht="27" customHeight="1">
      <c r="A13" s="1006" t="s">
        <v>990</v>
      </c>
      <c r="B13" s="1005">
        <v>1442.5716405599997</v>
      </c>
      <c r="C13" s="1005">
        <v>1398.9157450499997</v>
      </c>
      <c r="D13" s="1005">
        <v>1213.53224722</v>
      </c>
      <c r="E13" s="1005">
        <v>-43.655895509999937</v>
      </c>
      <c r="F13" s="1005">
        <v>-3.0262549382332873</v>
      </c>
      <c r="G13" s="1005">
        <v>-185.38349782999967</v>
      </c>
      <c r="H13" s="1004">
        <v>-13.25194161878375</v>
      </c>
      <c r="J13" s="1000"/>
      <c r="K13" s="1000"/>
    </row>
    <row r="14" spans="1:11" ht="27" customHeight="1">
      <c r="A14" s="1006" t="s">
        <v>989</v>
      </c>
      <c r="B14" s="1005">
        <v>127.09</v>
      </c>
      <c r="C14" s="1005">
        <v>96.36</v>
      </c>
      <c r="D14" s="1005">
        <v>86</v>
      </c>
      <c r="E14" s="1005">
        <v>-30.730000000000004</v>
      </c>
      <c r="F14" s="1005">
        <v>-24.17971516248328</v>
      </c>
      <c r="G14" s="1005">
        <v>-10.36</v>
      </c>
      <c r="H14" s="1004">
        <v>-10.751349107513491</v>
      </c>
      <c r="J14" s="1000"/>
      <c r="K14" s="1000"/>
    </row>
    <row r="15" spans="1:11" ht="27" customHeight="1">
      <c r="A15" s="1006" t="s">
        <v>988</v>
      </c>
      <c r="B15" s="1005">
        <v>1315.4816405599997</v>
      </c>
      <c r="C15" s="1005">
        <v>1302.5557450499998</v>
      </c>
      <c r="D15" s="1005">
        <v>1127.53224722</v>
      </c>
      <c r="E15" s="1005">
        <v>-12.925895509999918</v>
      </c>
      <c r="F15" s="1005">
        <v>-0.98259794066737216</v>
      </c>
      <c r="G15" s="1005">
        <v>-175.02349782999977</v>
      </c>
      <c r="H15" s="1004">
        <v>-13.436929551393698</v>
      </c>
      <c r="J15" s="1000"/>
      <c r="K15" s="1000"/>
    </row>
    <row r="16" spans="1:11" s="1000" customFormat="1" ht="27" customHeight="1">
      <c r="A16" s="1006" t="s">
        <v>984</v>
      </c>
      <c r="B16" s="1005">
        <v>209.31257069000003</v>
      </c>
      <c r="C16" s="1005">
        <v>219.81370173243701</v>
      </c>
      <c r="D16" s="1005">
        <v>348.34991503000009</v>
      </c>
      <c r="E16" s="1005">
        <v>10.501131042436981</v>
      </c>
      <c r="F16" s="1005">
        <v>5.0169614791027346</v>
      </c>
      <c r="G16" s="1005">
        <v>128.53621329756308</v>
      </c>
      <c r="H16" s="1004">
        <v>58.475068789852202</v>
      </c>
    </row>
    <row r="17" spans="1:11" ht="27" customHeight="1">
      <c r="A17" s="1009" t="s">
        <v>987</v>
      </c>
      <c r="B17" s="1008">
        <v>1029.5535868099998</v>
      </c>
      <c r="C17" s="1008">
        <v>984.0092715200002</v>
      </c>
      <c r="D17" s="1008">
        <v>972.02196401000003</v>
      </c>
      <c r="E17" s="1008">
        <v>-45.544315289999645</v>
      </c>
      <c r="F17" s="1008">
        <v>-4.4236954611673527</v>
      </c>
      <c r="G17" s="1008">
        <v>-11.987307510000164</v>
      </c>
      <c r="H17" s="1007">
        <v>-1.2182108296076679</v>
      </c>
      <c r="J17" s="1000"/>
      <c r="K17" s="1000"/>
    </row>
    <row r="18" spans="1:11" ht="27" customHeight="1">
      <c r="A18" s="1006" t="s">
        <v>985</v>
      </c>
      <c r="B18" s="1005">
        <v>1029.5113906699999</v>
      </c>
      <c r="C18" s="1005">
        <v>982.70395756000016</v>
      </c>
      <c r="D18" s="1005">
        <v>971.99749324000004</v>
      </c>
      <c r="E18" s="1005">
        <v>-46.807433109999693</v>
      </c>
      <c r="F18" s="1005">
        <v>-4.5465677732363599</v>
      </c>
      <c r="G18" s="1005">
        <v>-10.706464320000123</v>
      </c>
      <c r="H18" s="1004">
        <v>-1.0894903025101967</v>
      </c>
      <c r="J18" s="1000"/>
      <c r="K18" s="1000"/>
    </row>
    <row r="19" spans="1:11" ht="27" customHeight="1">
      <c r="A19" s="1006" t="s">
        <v>984</v>
      </c>
      <c r="B19" s="1005">
        <v>4.219614E-2</v>
      </c>
      <c r="C19" s="1005">
        <v>1.3053139600000001</v>
      </c>
      <c r="D19" s="1005">
        <v>2.4470769999999999E-2</v>
      </c>
      <c r="E19" s="1005">
        <v>1.2631178200000002</v>
      </c>
      <c r="F19" s="1005">
        <v>2993.4439974841303</v>
      </c>
      <c r="G19" s="1005">
        <v>-1.2808431900000001</v>
      </c>
      <c r="H19" s="1004">
        <v>-98.125296231413941</v>
      </c>
      <c r="J19" s="1000"/>
      <c r="K19" s="1000"/>
    </row>
    <row r="20" spans="1:11" ht="27" customHeight="1">
      <c r="A20" s="1009" t="s">
        <v>986</v>
      </c>
      <c r="B20" s="1008">
        <v>10482.932263343997</v>
      </c>
      <c r="C20" s="1008">
        <v>9123.0815303624368</v>
      </c>
      <c r="D20" s="1008">
        <v>8653.3472123299998</v>
      </c>
      <c r="E20" s="1008">
        <v>-1359.8507329815602</v>
      </c>
      <c r="F20" s="1008">
        <v>-12.972045405049441</v>
      </c>
      <c r="G20" s="1008">
        <v>-469.73431803243693</v>
      </c>
      <c r="H20" s="1007">
        <v>-5.1488558604800234</v>
      </c>
      <c r="J20" s="1000"/>
      <c r="K20" s="1000"/>
    </row>
    <row r="21" spans="1:11" ht="27" customHeight="1">
      <c r="A21" s="1006" t="s">
        <v>985</v>
      </c>
      <c r="B21" s="1005">
        <v>10273.577496513997</v>
      </c>
      <c r="C21" s="1005">
        <v>8901.96251467</v>
      </c>
      <c r="D21" s="1005">
        <v>8304.97282653</v>
      </c>
      <c r="E21" s="1005">
        <v>-1371.6149818439972</v>
      </c>
      <c r="F21" s="1005">
        <v>-13.350899258894088</v>
      </c>
      <c r="G21" s="1005">
        <v>-596.98968814</v>
      </c>
      <c r="H21" s="1004">
        <v>-6.7062705235636537</v>
      </c>
      <c r="J21" s="1000"/>
      <c r="K21" s="1000"/>
    </row>
    <row r="22" spans="1:11" s="1000" customFormat="1" ht="27" customHeight="1" thickBot="1">
      <c r="A22" s="1003" t="s">
        <v>984</v>
      </c>
      <c r="B22" s="1002">
        <v>209.35476683000002</v>
      </c>
      <c r="C22" s="1002">
        <v>221.11901569243702</v>
      </c>
      <c r="D22" s="1002">
        <v>348.37438580000008</v>
      </c>
      <c r="E22" s="1002">
        <v>11.764248862437</v>
      </c>
      <c r="F22" s="1002">
        <v>5.6192887511320873</v>
      </c>
      <c r="G22" s="1002">
        <v>127.25537010756307</v>
      </c>
      <c r="H22" s="1001">
        <v>57.550622550060318</v>
      </c>
      <c r="I22" s="864"/>
    </row>
    <row r="23" spans="1:11" ht="27" customHeight="1" thickTop="1">
      <c r="A23" s="3573" t="s">
        <v>742</v>
      </c>
      <c r="B23" s="3573"/>
      <c r="C23" s="3573"/>
      <c r="D23" s="3573"/>
      <c r="E23" s="3573"/>
      <c r="F23" s="3573"/>
      <c r="G23" s="3573"/>
      <c r="J23" s="1000"/>
    </row>
    <row r="24" spans="1:11">
      <c r="C24" s="999"/>
      <c r="D24" s="999"/>
    </row>
  </sheetData>
  <mergeCells count="12">
    <mergeCell ref="C6:C7"/>
    <mergeCell ref="D6:D7"/>
    <mergeCell ref="A23:G23"/>
    <mergeCell ref="A1:H1"/>
    <mergeCell ref="A2:H2"/>
    <mergeCell ref="G4:H4"/>
    <mergeCell ref="A5:A7"/>
    <mergeCell ref="E5:H5"/>
    <mergeCell ref="E6:F6"/>
    <mergeCell ref="G6:H6"/>
    <mergeCell ref="A3:H3"/>
    <mergeCell ref="B6:B7"/>
  </mergeCells>
  <pageMargins left="0.39370078740157483" right="0.39370078740157483" top="0.39370078740157483" bottom="0.39370078740157483" header="0.31496062992125984" footer="0.31496062992125984"/>
  <pageSetup scale="92"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1"/>
  <sheetViews>
    <sheetView showGridLines="0" workbookViewId="0">
      <selection activeCell="L29" sqref="L29"/>
    </sheetView>
  </sheetViews>
  <sheetFormatPr defaultRowHeight="15"/>
  <cols>
    <col min="1" max="1" width="9.140625" style="1013"/>
    <col min="2" max="2" width="5.140625" style="1013" bestFit="1" customWidth="1"/>
    <col min="3" max="3" width="46.5703125" style="1013" bestFit="1" customWidth="1"/>
    <col min="4" max="5" width="13.7109375" style="1013" customWidth="1"/>
    <col min="6" max="6" width="13.7109375" style="1014" customWidth="1"/>
    <col min="7" max="7" width="13.7109375" style="1013" customWidth="1"/>
    <col min="8" max="8" width="12.85546875" style="1013" customWidth="1"/>
    <col min="9" max="9" width="14.28515625" style="1014" bestFit="1" customWidth="1"/>
    <col min="10" max="10" width="17.5703125" style="1013" bestFit="1" customWidth="1"/>
    <col min="11" max="11" width="17.140625" style="1013" bestFit="1" customWidth="1"/>
    <col min="12" max="16384" width="9.140625" style="1013"/>
  </cols>
  <sheetData>
    <row r="2" spans="2:12" ht="15.75">
      <c r="B2" s="3583" t="s">
        <v>1204</v>
      </c>
      <c r="C2" s="3583"/>
      <c r="D2" s="3583"/>
      <c r="E2" s="3583"/>
      <c r="F2" s="3583"/>
      <c r="G2" s="3583"/>
      <c r="H2" s="3583"/>
      <c r="I2" s="3583"/>
    </row>
    <row r="3" spans="2:12" ht="15.75">
      <c r="B3" s="3584" t="s">
        <v>2209</v>
      </c>
      <c r="C3" s="3584"/>
      <c r="D3" s="3584"/>
      <c r="E3" s="3584"/>
      <c r="F3" s="3584"/>
      <c r="G3" s="3584"/>
      <c r="H3" s="3584"/>
      <c r="I3" s="3584"/>
    </row>
    <row r="4" spans="2:12" ht="15.75" thickBot="1">
      <c r="B4" s="3585" t="s">
        <v>40</v>
      </c>
      <c r="C4" s="3585"/>
      <c r="D4" s="3585"/>
      <c r="E4" s="3585"/>
      <c r="F4" s="3585"/>
      <c r="G4" s="3585"/>
      <c r="H4" s="3585"/>
      <c r="I4" s="3585"/>
    </row>
    <row r="5" spans="2:12" ht="16.5" thickTop="1">
      <c r="B5" s="3586" t="s">
        <v>2</v>
      </c>
      <c r="C5" s="3588" t="s">
        <v>1014</v>
      </c>
      <c r="D5" s="3590" t="s">
        <v>1013</v>
      </c>
      <c r="E5" s="3590"/>
      <c r="F5" s="3590"/>
      <c r="G5" s="3591" t="s">
        <v>1012</v>
      </c>
      <c r="H5" s="3592"/>
      <c r="I5" s="3593"/>
    </row>
    <row r="6" spans="2:12" ht="15.75">
      <c r="B6" s="3587"/>
      <c r="C6" s="3589"/>
      <c r="D6" s="1036">
        <v>2019</v>
      </c>
      <c r="E6" s="1036">
        <v>2020</v>
      </c>
      <c r="F6" s="1036">
        <v>2021</v>
      </c>
      <c r="G6" s="1036">
        <v>2019</v>
      </c>
      <c r="H6" s="1036">
        <v>2020</v>
      </c>
      <c r="I6" s="1039">
        <v>2021</v>
      </c>
    </row>
    <row r="7" spans="2:12" ht="15.75">
      <c r="B7" s="1038"/>
      <c r="C7" s="1036"/>
      <c r="D7" s="1036" t="s">
        <v>1011</v>
      </c>
      <c r="E7" s="1036" t="s">
        <v>1011</v>
      </c>
      <c r="F7" s="1037" t="s">
        <v>1010</v>
      </c>
      <c r="G7" s="1036" t="s">
        <v>1011</v>
      </c>
      <c r="H7" s="1036" t="s">
        <v>1011</v>
      </c>
      <c r="I7" s="197" t="s">
        <v>1010</v>
      </c>
      <c r="K7"/>
      <c r="L7"/>
    </row>
    <row r="8" spans="2:12" ht="24.95" customHeight="1">
      <c r="B8" s="1035">
        <v>1</v>
      </c>
      <c r="C8" s="1034" t="s">
        <v>1009</v>
      </c>
      <c r="D8" s="1033">
        <v>17203</v>
      </c>
      <c r="E8" s="1033">
        <v>24763</v>
      </c>
      <c r="F8" s="1032">
        <v>46057</v>
      </c>
      <c r="G8" s="1031">
        <v>32189.5</v>
      </c>
      <c r="H8" s="1031">
        <v>54114.109103296658</v>
      </c>
      <c r="I8" s="1030" t="s">
        <v>1008</v>
      </c>
      <c r="J8" s="1029"/>
      <c r="K8" s="1028"/>
      <c r="L8"/>
    </row>
    <row r="9" spans="2:12" ht="24.95" customHeight="1">
      <c r="B9" s="1025">
        <v>2</v>
      </c>
      <c r="C9" s="1024" t="s">
        <v>1007</v>
      </c>
      <c r="D9" s="1023">
        <v>24</v>
      </c>
      <c r="E9" s="1023">
        <v>65</v>
      </c>
      <c r="F9" s="1022">
        <v>140</v>
      </c>
      <c r="G9" s="1021">
        <v>11.5</v>
      </c>
      <c r="H9" s="1021">
        <v>35.157441450000015</v>
      </c>
      <c r="I9" s="1020">
        <v>63.715875300000008</v>
      </c>
      <c r="J9" s="364"/>
      <c r="K9" s="1027"/>
      <c r="L9"/>
    </row>
    <row r="10" spans="2:12" ht="24.95" customHeight="1">
      <c r="B10" s="1025">
        <v>3</v>
      </c>
      <c r="C10" s="1024" t="s">
        <v>1006</v>
      </c>
      <c r="D10" s="1023">
        <v>49</v>
      </c>
      <c r="E10" s="1023">
        <v>221</v>
      </c>
      <c r="F10" s="1022">
        <v>839</v>
      </c>
      <c r="G10" s="1021">
        <v>32.9</v>
      </c>
      <c r="H10" s="1021">
        <v>151.68386830999995</v>
      </c>
      <c r="I10" s="1020">
        <v>598.03438250000011</v>
      </c>
      <c r="J10" s="364"/>
      <c r="K10"/>
      <c r="L10"/>
    </row>
    <row r="11" spans="2:12" ht="24.95" customHeight="1">
      <c r="B11" s="1025">
        <v>4</v>
      </c>
      <c r="C11" s="1024" t="s">
        <v>1005</v>
      </c>
      <c r="D11" s="1023">
        <v>796</v>
      </c>
      <c r="E11" s="1023">
        <v>6682</v>
      </c>
      <c r="F11" s="1022">
        <v>55551</v>
      </c>
      <c r="G11" s="1021">
        <v>512.20000000000005</v>
      </c>
      <c r="H11" s="1021">
        <v>4353.5149906599972</v>
      </c>
      <c r="I11" s="1020">
        <v>50984.448701389592</v>
      </c>
      <c r="J11" s="1015"/>
      <c r="K11" s="1026"/>
      <c r="L11"/>
    </row>
    <row r="12" spans="2:12" ht="24.95" customHeight="1">
      <c r="B12" s="1025">
        <v>5</v>
      </c>
      <c r="C12" s="1024" t="s">
        <v>1004</v>
      </c>
      <c r="D12" s="1023">
        <v>70</v>
      </c>
      <c r="E12" s="1023">
        <v>351</v>
      </c>
      <c r="F12" s="1022">
        <v>965</v>
      </c>
      <c r="G12" s="1021">
        <v>36.299999999999997</v>
      </c>
      <c r="H12" s="1021">
        <v>185.33899940000012</v>
      </c>
      <c r="I12" s="1020">
        <v>572.87064821000013</v>
      </c>
      <c r="J12" s="1015"/>
      <c r="K12"/>
      <c r="L12"/>
    </row>
    <row r="13" spans="2:12" ht="24.95" customHeight="1">
      <c r="B13" s="1025">
        <v>6</v>
      </c>
      <c r="C13" s="1024" t="s">
        <v>1003</v>
      </c>
      <c r="D13" s="1023">
        <v>60</v>
      </c>
      <c r="E13" s="1023">
        <v>84</v>
      </c>
      <c r="F13" s="1022">
        <v>111</v>
      </c>
      <c r="G13" s="1021">
        <v>14.5</v>
      </c>
      <c r="H13" s="1021">
        <v>20.017037579999997</v>
      </c>
      <c r="I13" s="1020">
        <v>25.289625130000008</v>
      </c>
      <c r="J13" s="1015"/>
      <c r="K13"/>
      <c r="L13"/>
    </row>
    <row r="14" spans="2:12" ht="24.95" customHeight="1">
      <c r="B14" s="1025">
        <v>7</v>
      </c>
      <c r="C14" s="1024" t="s">
        <v>1002</v>
      </c>
      <c r="D14" s="1023">
        <v>93</v>
      </c>
      <c r="E14" s="1023">
        <v>221</v>
      </c>
      <c r="F14" s="1022">
        <v>231</v>
      </c>
      <c r="G14" s="1021">
        <v>24.6</v>
      </c>
      <c r="H14" s="1021">
        <v>54.683997560000009</v>
      </c>
      <c r="I14" s="1020">
        <v>49.434856479999965</v>
      </c>
      <c r="J14" s="1015"/>
      <c r="K14"/>
      <c r="L14"/>
    </row>
    <row r="15" spans="2:12" ht="24.95" customHeight="1">
      <c r="B15" s="1025">
        <v>8</v>
      </c>
      <c r="C15" s="1024" t="s">
        <v>1001</v>
      </c>
      <c r="D15" s="1023">
        <v>0</v>
      </c>
      <c r="E15" s="1023">
        <v>61</v>
      </c>
      <c r="F15" s="1022">
        <v>210</v>
      </c>
      <c r="G15" s="1021">
        <v>0</v>
      </c>
      <c r="H15" s="1021">
        <v>648.47902790000012</v>
      </c>
      <c r="I15" s="1020">
        <v>2162.4586095999998</v>
      </c>
      <c r="J15" s="1015"/>
      <c r="K15"/>
      <c r="L15"/>
    </row>
    <row r="16" spans="2:12" ht="24.95" customHeight="1">
      <c r="B16" s="1025">
        <v>9</v>
      </c>
      <c r="C16" s="1024" t="s">
        <v>1000</v>
      </c>
      <c r="D16" s="1023">
        <v>0</v>
      </c>
      <c r="E16" s="1023">
        <v>0</v>
      </c>
      <c r="F16" s="1022">
        <v>2</v>
      </c>
      <c r="G16" s="1021">
        <v>0</v>
      </c>
      <c r="H16" s="1021">
        <v>0</v>
      </c>
      <c r="I16" s="1020">
        <v>0.36005672999999994</v>
      </c>
      <c r="J16"/>
      <c r="K16"/>
      <c r="L16"/>
    </row>
    <row r="17" spans="2:12" ht="24.95" customHeight="1">
      <c r="B17" s="1025">
        <v>10</v>
      </c>
      <c r="C17" s="1024" t="s">
        <v>999</v>
      </c>
      <c r="D17" s="1023">
        <v>0</v>
      </c>
      <c r="E17" s="1023">
        <v>0</v>
      </c>
      <c r="F17" s="1022">
        <v>3</v>
      </c>
      <c r="G17" s="1021">
        <v>0</v>
      </c>
      <c r="H17" s="1021">
        <v>0</v>
      </c>
      <c r="I17" s="1020">
        <v>1.1188259100000002</v>
      </c>
      <c r="J17"/>
      <c r="K17"/>
      <c r="L17"/>
    </row>
    <row r="18" spans="2:12" ht="24.95" customHeight="1" thickBot="1">
      <c r="B18" s="3579" t="s">
        <v>234</v>
      </c>
      <c r="C18" s="3580"/>
      <c r="D18" s="1019">
        <v>18295</v>
      </c>
      <c r="E18" s="1019">
        <v>32448</v>
      </c>
      <c r="F18" s="1018">
        <v>104109</v>
      </c>
      <c r="G18" s="1017">
        <v>32821.5</v>
      </c>
      <c r="H18" s="1017">
        <v>59562.984466156653</v>
      </c>
      <c r="I18" s="1016">
        <v>161436.17466958659</v>
      </c>
      <c r="J18" s="1015"/>
      <c r="K18"/>
      <c r="L18"/>
    </row>
    <row r="19" spans="2:12" ht="23.25" customHeight="1" thickTop="1">
      <c r="B19" s="3581" t="s">
        <v>998</v>
      </c>
      <c r="C19" s="3581"/>
      <c r="D19" s="3581"/>
      <c r="E19" s="3581"/>
      <c r="F19" s="3581"/>
      <c r="G19" s="3581"/>
      <c r="H19" s="3581"/>
      <c r="I19" s="3581"/>
      <c r="J19"/>
      <c r="K19"/>
      <c r="L19"/>
    </row>
    <row r="20" spans="2:12" ht="15.75">
      <c r="B20" s="3582" t="s">
        <v>997</v>
      </c>
      <c r="C20" s="3582"/>
      <c r="D20" s="3582"/>
      <c r="E20" s="3582"/>
      <c r="F20" s="3582"/>
      <c r="G20" s="3582"/>
      <c r="H20" s="3582"/>
      <c r="I20" s="3582"/>
      <c r="J20"/>
    </row>
    <row r="21" spans="2:12">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7"/>
  <sheetViews>
    <sheetView view="pageBreakPreview" zoomScaleSheetLayoutView="100" workbookViewId="0">
      <selection activeCell="L29" sqref="L29"/>
    </sheetView>
  </sheetViews>
  <sheetFormatPr defaultRowHeight="15"/>
  <cols>
    <col min="1" max="1" width="2.28515625" style="343" customWidth="1"/>
    <col min="2" max="2" width="44.42578125" style="343" customWidth="1"/>
    <col min="3" max="3" width="12.7109375" style="343" bestFit="1" customWidth="1"/>
    <col min="4" max="4" width="12.7109375" style="343" customWidth="1"/>
    <col min="5" max="5" width="13.5703125" style="343" bestFit="1" customWidth="1"/>
    <col min="6" max="6" width="10.42578125" style="343" bestFit="1" customWidth="1"/>
    <col min="7" max="7" width="11.42578125" style="343" bestFit="1" customWidth="1"/>
    <col min="8" max="16384" width="9.140625" style="343"/>
  </cols>
  <sheetData>
    <row r="1" spans="2:7" ht="15.75">
      <c r="B1" s="3128" t="s">
        <v>1286</v>
      </c>
      <c r="C1" s="3128"/>
      <c r="D1" s="3128"/>
      <c r="E1" s="3128"/>
    </row>
    <row r="2" spans="2:7" ht="15.75">
      <c r="B2" s="3595" t="s">
        <v>1029</v>
      </c>
      <c r="C2" s="3595"/>
      <c r="D2" s="3595"/>
      <c r="E2" s="3595"/>
    </row>
    <row r="3" spans="2:7" ht="15.75" thickBot="1">
      <c r="B3" s="3596" t="s">
        <v>415</v>
      </c>
      <c r="C3" s="3596"/>
      <c r="D3" s="3596"/>
      <c r="E3" s="3596"/>
    </row>
    <row r="4" spans="2:7" ht="15.75" customHeight="1" thickTop="1">
      <c r="B4" s="3597" t="s">
        <v>1028</v>
      </c>
      <c r="C4" s="3599" t="s">
        <v>29</v>
      </c>
      <c r="D4" s="3599" t="s">
        <v>85</v>
      </c>
      <c r="E4" s="3601" t="s">
        <v>398</v>
      </c>
    </row>
    <row r="5" spans="2:7" ht="15.75" customHeight="1" thickBot="1">
      <c r="B5" s="3598"/>
      <c r="C5" s="3600"/>
      <c r="D5" s="3600"/>
      <c r="E5" s="3602"/>
    </row>
    <row r="6" spans="2:7" ht="15.75">
      <c r="B6" s="1061" t="s">
        <v>1027</v>
      </c>
      <c r="C6" s="1060">
        <v>322488.96999999997</v>
      </c>
      <c r="D6" s="1060">
        <v>219155</v>
      </c>
      <c r="E6" s="1059">
        <v>438277.1</v>
      </c>
      <c r="G6" s="1040"/>
    </row>
    <row r="7" spans="2:7" ht="15.75">
      <c r="B7" s="1049" t="s">
        <v>1026</v>
      </c>
      <c r="C7" s="1048">
        <v>162460</v>
      </c>
      <c r="D7" s="1048">
        <v>108550</v>
      </c>
      <c r="E7" s="1047">
        <v>50000</v>
      </c>
      <c r="G7" s="1040"/>
    </row>
    <row r="8" spans="2:7" ht="15.75">
      <c r="B8" s="1049" t="s">
        <v>1025</v>
      </c>
      <c r="C8" s="1050">
        <v>0</v>
      </c>
      <c r="D8" s="1050">
        <v>0</v>
      </c>
      <c r="E8" s="1047"/>
      <c r="G8" s="1040"/>
    </row>
    <row r="9" spans="2:7" ht="15.75">
      <c r="B9" s="1049" t="s">
        <v>1024</v>
      </c>
      <c r="C9" s="1048">
        <v>5700</v>
      </c>
      <c r="D9" s="1048">
        <v>7322</v>
      </c>
      <c r="E9" s="1047">
        <v>17937.099999999999</v>
      </c>
      <c r="F9" s="1058"/>
      <c r="G9" s="1040"/>
    </row>
    <row r="10" spans="2:7" ht="15.75">
      <c r="B10" s="1046" t="s">
        <v>1023</v>
      </c>
      <c r="C10" s="1057">
        <v>154328.97</v>
      </c>
      <c r="D10" s="1057">
        <v>103283</v>
      </c>
      <c r="E10" s="1044">
        <v>370340</v>
      </c>
      <c r="G10" s="1040"/>
    </row>
    <row r="11" spans="2:7" ht="15.75">
      <c r="B11" s="1056" t="s">
        <v>1022</v>
      </c>
      <c r="C11" s="1055">
        <v>100350</v>
      </c>
      <c r="D11" s="1055">
        <v>78000</v>
      </c>
      <c r="E11" s="1054">
        <v>303290</v>
      </c>
      <c r="G11" s="1040"/>
    </row>
    <row r="12" spans="2:7" ht="15.75">
      <c r="B12" s="1053" t="s">
        <v>1021</v>
      </c>
      <c r="C12" s="1052">
        <v>20700</v>
      </c>
      <c r="D12" s="1052">
        <v>48000</v>
      </c>
      <c r="E12" s="1051">
        <v>109540</v>
      </c>
      <c r="G12" s="1040"/>
    </row>
    <row r="13" spans="2:7" ht="15.75">
      <c r="B13" s="1049" t="s">
        <v>1020</v>
      </c>
      <c r="C13" s="1050">
        <v>0</v>
      </c>
      <c r="D13" s="1050">
        <v>0</v>
      </c>
      <c r="E13" s="1047"/>
      <c r="G13" s="1040"/>
    </row>
    <row r="14" spans="2:7" ht="15.75">
      <c r="B14" s="1049" t="s">
        <v>1019</v>
      </c>
      <c r="C14" s="1048">
        <v>79650</v>
      </c>
      <c r="D14" s="1048">
        <v>30000</v>
      </c>
      <c r="E14" s="1047">
        <v>193750</v>
      </c>
      <c r="G14" s="1040"/>
    </row>
    <row r="15" spans="2:7" ht="15.75">
      <c r="B15" s="1046" t="s">
        <v>1018</v>
      </c>
      <c r="C15" s="1045">
        <v>0</v>
      </c>
      <c r="D15" s="1045">
        <v>0</v>
      </c>
      <c r="E15" s="1044">
        <v>0</v>
      </c>
      <c r="G15" s="1040"/>
    </row>
    <row r="16" spans="2:7" ht="16.5" thickBot="1">
      <c r="B16" s="1043" t="s">
        <v>1017</v>
      </c>
      <c r="C16" s="1042">
        <v>222138.96999999997</v>
      </c>
      <c r="D16" s="1042">
        <v>141155</v>
      </c>
      <c r="E16" s="1041">
        <v>134987.09999999998</v>
      </c>
      <c r="G16" s="1040"/>
    </row>
    <row r="17" spans="2:5" ht="15.75" thickTop="1">
      <c r="B17" s="3594" t="s">
        <v>1016</v>
      </c>
      <c r="C17" s="3594"/>
      <c r="D17" s="3594"/>
      <c r="E17" s="3594"/>
    </row>
  </sheetData>
  <mergeCells count="8">
    <mergeCell ref="B17:E17"/>
    <mergeCell ref="B1:E1"/>
    <mergeCell ref="B2:E2"/>
    <mergeCell ref="B3:E3"/>
    <mergeCell ref="B4:B5"/>
    <mergeCell ref="C4:C5"/>
    <mergeCell ref="D4:D5"/>
    <mergeCell ref="E4:E5"/>
  </mergeCells>
  <pageMargins left="0.7" right="0.7" top="0.75" bottom="0.75" header="0.3" footer="0.3"/>
  <pageSetup scale="76"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54"/>
  <sheetViews>
    <sheetView view="pageBreakPreview" zoomScaleSheetLayoutView="100" workbookViewId="0">
      <selection activeCell="L29" sqref="L29"/>
    </sheetView>
  </sheetViews>
  <sheetFormatPr defaultRowHeight="15.75"/>
  <cols>
    <col min="1" max="1" width="11.5703125" style="1062" bestFit="1" customWidth="1"/>
    <col min="2" max="2" width="10.7109375" style="1062" bestFit="1" customWidth="1"/>
    <col min="3" max="3" width="15.140625" style="1062" bestFit="1" customWidth="1"/>
    <col min="4" max="4" width="11.85546875" style="1062" bestFit="1" customWidth="1"/>
    <col min="5" max="5" width="15.140625" style="1062" bestFit="1" customWidth="1"/>
    <col min="6" max="6" width="11.5703125" style="1062" bestFit="1" customWidth="1"/>
    <col min="7" max="7" width="15.140625" style="1062" bestFit="1" customWidth="1"/>
    <col min="8" max="8" width="11.85546875" style="1062" bestFit="1" customWidth="1"/>
    <col min="9" max="9" width="15.140625" style="1062" bestFit="1" customWidth="1"/>
    <col min="10" max="10" width="9.42578125" style="1062" bestFit="1" customWidth="1"/>
    <col min="11" max="11" width="11.5703125" style="1062" bestFit="1" customWidth="1"/>
    <col min="12" max="12" width="11.140625" style="1062" bestFit="1" customWidth="1"/>
    <col min="13" max="13" width="11.28515625" style="1062" bestFit="1" customWidth="1"/>
    <col min="14" max="239" width="9.140625" style="1062"/>
    <col min="240" max="240" width="18.7109375" style="1062" customWidth="1"/>
    <col min="241" max="241" width="18.42578125" style="1062" customWidth="1"/>
    <col min="242" max="242" width="19.5703125" style="1062" customWidth="1"/>
    <col min="243" max="243" width="11.7109375" style="1062" bestFit="1" customWidth="1"/>
    <col min="244" max="244" width="19.5703125" style="1062" bestFit="1" customWidth="1"/>
    <col min="245" max="245" width="13" style="1062" bestFit="1" customWidth="1"/>
    <col min="246" max="246" width="19.5703125" style="1062" bestFit="1" customWidth="1"/>
    <col min="247" max="247" width="11.85546875" style="1062" bestFit="1" customWidth="1"/>
    <col min="248" max="248" width="19.5703125" style="1062" bestFit="1" customWidth="1"/>
    <col min="249" max="249" width="14" style="1062" bestFit="1" customWidth="1"/>
    <col min="250" max="250" width="19.5703125" style="1062" bestFit="1" customWidth="1"/>
    <col min="251" max="252" width="14.42578125" style="1062" customWidth="1"/>
    <col min="253" max="253" width="11.5703125" style="1062" bestFit="1" customWidth="1"/>
    <col min="254" max="495" width="9.140625" style="1062"/>
    <col min="496" max="496" width="18.7109375" style="1062" customWidth="1"/>
    <col min="497" max="497" width="18.42578125" style="1062" customWidth="1"/>
    <col min="498" max="498" width="19.5703125" style="1062" customWidth="1"/>
    <col min="499" max="499" width="11.7109375" style="1062" bestFit="1" customWidth="1"/>
    <col min="500" max="500" width="19.5703125" style="1062" bestFit="1" customWidth="1"/>
    <col min="501" max="501" width="13" style="1062" bestFit="1" customWidth="1"/>
    <col min="502" max="502" width="19.5703125" style="1062" bestFit="1" customWidth="1"/>
    <col min="503" max="503" width="11.85546875" style="1062" bestFit="1" customWidth="1"/>
    <col min="504" max="504" width="19.5703125" style="1062" bestFit="1" customWidth="1"/>
    <col min="505" max="505" width="14" style="1062" bestFit="1" customWidth="1"/>
    <col min="506" max="506" width="19.5703125" style="1062" bestFit="1" customWidth="1"/>
    <col min="507" max="508" width="14.42578125" style="1062" customWidth="1"/>
    <col min="509" max="509" width="11.5703125" style="1062" bestFit="1" customWidth="1"/>
    <col min="510" max="751" width="9.140625" style="1062"/>
    <col min="752" max="752" width="18.7109375" style="1062" customWidth="1"/>
    <col min="753" max="753" width="18.42578125" style="1062" customWidth="1"/>
    <col min="754" max="754" width="19.5703125" style="1062" customWidth="1"/>
    <col min="755" max="755" width="11.7109375" style="1062" bestFit="1" customWidth="1"/>
    <col min="756" max="756" width="19.5703125" style="1062" bestFit="1" customWidth="1"/>
    <col min="757" max="757" width="13" style="1062" bestFit="1" customWidth="1"/>
    <col min="758" max="758" width="19.5703125" style="1062" bestFit="1" customWidth="1"/>
    <col min="759" max="759" width="11.85546875" style="1062" bestFit="1" customWidth="1"/>
    <col min="760" max="760" width="19.5703125" style="1062" bestFit="1" customWidth="1"/>
    <col min="761" max="761" width="14" style="1062" bestFit="1" customWidth="1"/>
    <col min="762" max="762" width="19.5703125" style="1062" bestFit="1" customWidth="1"/>
    <col min="763" max="764" width="14.42578125" style="1062" customWidth="1"/>
    <col min="765" max="765" width="11.5703125" style="1062" bestFit="1" customWidth="1"/>
    <col min="766" max="1007" width="9.140625" style="1062"/>
    <col min="1008" max="1008" width="18.7109375" style="1062" customWidth="1"/>
    <col min="1009" max="1009" width="18.42578125" style="1062" customWidth="1"/>
    <col min="1010" max="1010" width="19.5703125" style="1062" customWidth="1"/>
    <col min="1011" max="1011" width="11.7109375" style="1062" bestFit="1" customWidth="1"/>
    <col min="1012" max="1012" width="19.5703125" style="1062" bestFit="1" customWidth="1"/>
    <col min="1013" max="1013" width="13" style="1062" bestFit="1" customWidth="1"/>
    <col min="1014" max="1014" width="19.5703125" style="1062" bestFit="1" customWidth="1"/>
    <col min="1015" max="1015" width="11.85546875" style="1062" bestFit="1" customWidth="1"/>
    <col min="1016" max="1016" width="19.5703125" style="1062" bestFit="1" customWidth="1"/>
    <col min="1017" max="1017" width="14" style="1062" bestFit="1" customWidth="1"/>
    <col min="1018" max="1018" width="19.5703125" style="1062" bestFit="1" customWidth="1"/>
    <col min="1019" max="1020" width="14.42578125" style="1062" customWidth="1"/>
    <col min="1021" max="1021" width="11.5703125" style="1062" bestFit="1" customWidth="1"/>
    <col min="1022" max="1263" width="9.140625" style="1062"/>
    <col min="1264" max="1264" width="18.7109375" style="1062" customWidth="1"/>
    <col min="1265" max="1265" width="18.42578125" style="1062" customWidth="1"/>
    <col min="1266" max="1266" width="19.5703125" style="1062" customWidth="1"/>
    <col min="1267" max="1267" width="11.7109375" style="1062" bestFit="1" customWidth="1"/>
    <col min="1268" max="1268" width="19.5703125" style="1062" bestFit="1" customWidth="1"/>
    <col min="1269" max="1269" width="13" style="1062" bestFit="1" customWidth="1"/>
    <col min="1270" max="1270" width="19.5703125" style="1062" bestFit="1" customWidth="1"/>
    <col min="1271" max="1271" width="11.85546875" style="1062" bestFit="1" customWidth="1"/>
    <col min="1272" max="1272" width="19.5703125" style="1062" bestFit="1" customWidth="1"/>
    <col min="1273" max="1273" width="14" style="1062" bestFit="1" customWidth="1"/>
    <col min="1274" max="1274" width="19.5703125" style="1062" bestFit="1" customWidth="1"/>
    <col min="1275" max="1276" width="14.42578125" style="1062" customWidth="1"/>
    <col min="1277" max="1277" width="11.5703125" style="1062" bestFit="1" customWidth="1"/>
    <col min="1278" max="1519" width="9.140625" style="1062"/>
    <col min="1520" max="1520" width="18.7109375" style="1062" customWidth="1"/>
    <col min="1521" max="1521" width="18.42578125" style="1062" customWidth="1"/>
    <col min="1522" max="1522" width="19.5703125" style="1062" customWidth="1"/>
    <col min="1523" max="1523" width="11.7109375" style="1062" bestFit="1" customWidth="1"/>
    <col min="1524" max="1524" width="19.5703125" style="1062" bestFit="1" customWidth="1"/>
    <col min="1525" max="1525" width="13" style="1062" bestFit="1" customWidth="1"/>
    <col min="1526" max="1526" width="19.5703125" style="1062" bestFit="1" customWidth="1"/>
    <col min="1527" max="1527" width="11.85546875" style="1062" bestFit="1" customWidth="1"/>
    <col min="1528" max="1528" width="19.5703125" style="1062" bestFit="1" customWidth="1"/>
    <col min="1529" max="1529" width="14" style="1062" bestFit="1" customWidth="1"/>
    <col min="1530" max="1530" width="19.5703125" style="1062" bestFit="1" customWidth="1"/>
    <col min="1531" max="1532" width="14.42578125" style="1062" customWidth="1"/>
    <col min="1533" max="1533" width="11.5703125" style="1062" bestFit="1" customWidth="1"/>
    <col min="1534" max="1775" width="9.140625" style="1062"/>
    <col min="1776" max="1776" width="18.7109375" style="1062" customWidth="1"/>
    <col min="1777" max="1777" width="18.42578125" style="1062" customWidth="1"/>
    <col min="1778" max="1778" width="19.5703125" style="1062" customWidth="1"/>
    <col min="1779" max="1779" width="11.7109375" style="1062" bestFit="1" customWidth="1"/>
    <col min="1780" max="1780" width="19.5703125" style="1062" bestFit="1" customWidth="1"/>
    <col min="1781" max="1781" width="13" style="1062" bestFit="1" customWidth="1"/>
    <col min="1782" max="1782" width="19.5703125" style="1062" bestFit="1" customWidth="1"/>
    <col min="1783" max="1783" width="11.85546875" style="1062" bestFit="1" customWidth="1"/>
    <col min="1784" max="1784" width="19.5703125" style="1062" bestFit="1" customWidth="1"/>
    <col min="1785" max="1785" width="14" style="1062" bestFit="1" customWidth="1"/>
    <col min="1786" max="1786" width="19.5703125" style="1062" bestFit="1" customWidth="1"/>
    <col min="1787" max="1788" width="14.42578125" style="1062" customWidth="1"/>
    <col min="1789" max="1789" width="11.5703125" style="1062" bestFit="1" customWidth="1"/>
    <col min="1790" max="2031" width="9.140625" style="1062"/>
    <col min="2032" max="2032" width="18.7109375" style="1062" customWidth="1"/>
    <col min="2033" max="2033" width="18.42578125" style="1062" customWidth="1"/>
    <col min="2034" max="2034" width="19.5703125" style="1062" customWidth="1"/>
    <col min="2035" max="2035" width="11.7109375" style="1062" bestFit="1" customWidth="1"/>
    <col min="2036" max="2036" width="19.5703125" style="1062" bestFit="1" customWidth="1"/>
    <col min="2037" max="2037" width="13" style="1062" bestFit="1" customWidth="1"/>
    <col min="2038" max="2038" width="19.5703125" style="1062" bestFit="1" customWidth="1"/>
    <col min="2039" max="2039" width="11.85546875" style="1062" bestFit="1" customWidth="1"/>
    <col min="2040" max="2040" width="19.5703125" style="1062" bestFit="1" customWidth="1"/>
    <col min="2041" max="2041" width="14" style="1062" bestFit="1" customWidth="1"/>
    <col min="2042" max="2042" width="19.5703125" style="1062" bestFit="1" customWidth="1"/>
    <col min="2043" max="2044" width="14.42578125" style="1062" customWidth="1"/>
    <col min="2045" max="2045" width="11.5703125" style="1062" bestFit="1" customWidth="1"/>
    <col min="2046" max="2287" width="9.140625" style="1062"/>
    <col min="2288" max="2288" width="18.7109375" style="1062" customWidth="1"/>
    <col min="2289" max="2289" width="18.42578125" style="1062" customWidth="1"/>
    <col min="2290" max="2290" width="19.5703125" style="1062" customWidth="1"/>
    <col min="2291" max="2291" width="11.7109375" style="1062" bestFit="1" customWidth="1"/>
    <col min="2292" max="2292" width="19.5703125" style="1062" bestFit="1" customWidth="1"/>
    <col min="2293" max="2293" width="13" style="1062" bestFit="1" customWidth="1"/>
    <col min="2294" max="2294" width="19.5703125" style="1062" bestFit="1" customWidth="1"/>
    <col min="2295" max="2295" width="11.85546875" style="1062" bestFit="1" customWidth="1"/>
    <col min="2296" max="2296" width="19.5703125" style="1062" bestFit="1" customWidth="1"/>
    <col min="2297" max="2297" width="14" style="1062" bestFit="1" customWidth="1"/>
    <col min="2298" max="2298" width="19.5703125" style="1062" bestFit="1" customWidth="1"/>
    <col min="2299" max="2300" width="14.42578125" style="1062" customWidth="1"/>
    <col min="2301" max="2301" width="11.5703125" style="1062" bestFit="1" customWidth="1"/>
    <col min="2302" max="2543" width="9.140625" style="1062"/>
    <col min="2544" max="2544" width="18.7109375" style="1062" customWidth="1"/>
    <col min="2545" max="2545" width="18.42578125" style="1062" customWidth="1"/>
    <col min="2546" max="2546" width="19.5703125" style="1062" customWidth="1"/>
    <col min="2547" max="2547" width="11.7109375" style="1062" bestFit="1" customWidth="1"/>
    <col min="2548" max="2548" width="19.5703125" style="1062" bestFit="1" customWidth="1"/>
    <col min="2549" max="2549" width="13" style="1062" bestFit="1" customWidth="1"/>
    <col min="2550" max="2550" width="19.5703125" style="1062" bestFit="1" customWidth="1"/>
    <col min="2551" max="2551" width="11.85546875" style="1062" bestFit="1" customWidth="1"/>
    <col min="2552" max="2552" width="19.5703125" style="1062" bestFit="1" customWidth="1"/>
    <col min="2553" max="2553" width="14" style="1062" bestFit="1" customWidth="1"/>
    <col min="2554" max="2554" width="19.5703125" style="1062" bestFit="1" customWidth="1"/>
    <col min="2555" max="2556" width="14.42578125" style="1062" customWidth="1"/>
    <col min="2557" max="2557" width="11.5703125" style="1062" bestFit="1" customWidth="1"/>
    <col min="2558" max="2799" width="9.140625" style="1062"/>
    <col min="2800" max="2800" width="18.7109375" style="1062" customWidth="1"/>
    <col min="2801" max="2801" width="18.42578125" style="1062" customWidth="1"/>
    <col min="2802" max="2802" width="19.5703125" style="1062" customWidth="1"/>
    <col min="2803" max="2803" width="11.7109375" style="1062" bestFit="1" customWidth="1"/>
    <col min="2804" max="2804" width="19.5703125" style="1062" bestFit="1" customWidth="1"/>
    <col min="2805" max="2805" width="13" style="1062" bestFit="1" customWidth="1"/>
    <col min="2806" max="2806" width="19.5703125" style="1062" bestFit="1" customWidth="1"/>
    <col min="2807" max="2807" width="11.85546875" style="1062" bestFit="1" customWidth="1"/>
    <col min="2808" max="2808" width="19.5703125" style="1062" bestFit="1" customWidth="1"/>
    <col min="2809" max="2809" width="14" style="1062" bestFit="1" customWidth="1"/>
    <col min="2810" max="2810" width="19.5703125" style="1062" bestFit="1" customWidth="1"/>
    <col min="2811" max="2812" width="14.42578125" style="1062" customWidth="1"/>
    <col min="2813" max="2813" width="11.5703125" style="1062" bestFit="1" customWidth="1"/>
    <col min="2814" max="3055" width="9.140625" style="1062"/>
    <col min="3056" max="3056" width="18.7109375" style="1062" customWidth="1"/>
    <col min="3057" max="3057" width="18.42578125" style="1062" customWidth="1"/>
    <col min="3058" max="3058" width="19.5703125" style="1062" customWidth="1"/>
    <col min="3059" max="3059" width="11.7109375" style="1062" bestFit="1" customWidth="1"/>
    <col min="3060" max="3060" width="19.5703125" style="1062" bestFit="1" customWidth="1"/>
    <col min="3061" max="3061" width="13" style="1062" bestFit="1" customWidth="1"/>
    <col min="3062" max="3062" width="19.5703125" style="1062" bestFit="1" customWidth="1"/>
    <col min="3063" max="3063" width="11.85546875" style="1062" bestFit="1" customWidth="1"/>
    <col min="3064" max="3064" width="19.5703125" style="1062" bestFit="1" customWidth="1"/>
    <col min="3065" max="3065" width="14" style="1062" bestFit="1" customWidth="1"/>
    <col min="3066" max="3066" width="19.5703125" style="1062" bestFit="1" customWidth="1"/>
    <col min="3067" max="3068" width="14.42578125" style="1062" customWidth="1"/>
    <col min="3069" max="3069" width="11.5703125" style="1062" bestFit="1" customWidth="1"/>
    <col min="3070" max="3311" width="9.140625" style="1062"/>
    <col min="3312" max="3312" width="18.7109375" style="1062" customWidth="1"/>
    <col min="3313" max="3313" width="18.42578125" style="1062" customWidth="1"/>
    <col min="3314" max="3314" width="19.5703125" style="1062" customWidth="1"/>
    <col min="3315" max="3315" width="11.7109375" style="1062" bestFit="1" customWidth="1"/>
    <col min="3316" max="3316" width="19.5703125" style="1062" bestFit="1" customWidth="1"/>
    <col min="3317" max="3317" width="13" style="1062" bestFit="1" customWidth="1"/>
    <col min="3318" max="3318" width="19.5703125" style="1062" bestFit="1" customWidth="1"/>
    <col min="3319" max="3319" width="11.85546875" style="1062" bestFit="1" customWidth="1"/>
    <col min="3320" max="3320" width="19.5703125" style="1062" bestFit="1" customWidth="1"/>
    <col min="3321" max="3321" width="14" style="1062" bestFit="1" customWidth="1"/>
    <col min="3322" max="3322" width="19.5703125" style="1062" bestFit="1" customWidth="1"/>
    <col min="3323" max="3324" width="14.42578125" style="1062" customWidth="1"/>
    <col min="3325" max="3325" width="11.5703125" style="1062" bestFit="1" customWidth="1"/>
    <col min="3326" max="3567" width="9.140625" style="1062"/>
    <col min="3568" max="3568" width="18.7109375" style="1062" customWidth="1"/>
    <col min="3569" max="3569" width="18.42578125" style="1062" customWidth="1"/>
    <col min="3570" max="3570" width="19.5703125" style="1062" customWidth="1"/>
    <col min="3571" max="3571" width="11.7109375" style="1062" bestFit="1" customWidth="1"/>
    <col min="3572" max="3572" width="19.5703125" style="1062" bestFit="1" customWidth="1"/>
    <col min="3573" max="3573" width="13" style="1062" bestFit="1" customWidth="1"/>
    <col min="3574" max="3574" width="19.5703125" style="1062" bestFit="1" customWidth="1"/>
    <col min="3575" max="3575" width="11.85546875" style="1062" bestFit="1" customWidth="1"/>
    <col min="3576" max="3576" width="19.5703125" style="1062" bestFit="1" customWidth="1"/>
    <col min="3577" max="3577" width="14" style="1062" bestFit="1" customWidth="1"/>
    <col min="3578" max="3578" width="19.5703125" style="1062" bestFit="1" customWidth="1"/>
    <col min="3579" max="3580" width="14.42578125" style="1062" customWidth="1"/>
    <col min="3581" max="3581" width="11.5703125" style="1062" bestFit="1" customWidth="1"/>
    <col min="3582" max="3823" width="9.140625" style="1062"/>
    <col min="3824" max="3824" width="18.7109375" style="1062" customWidth="1"/>
    <col min="3825" max="3825" width="18.42578125" style="1062" customWidth="1"/>
    <col min="3826" max="3826" width="19.5703125" style="1062" customWidth="1"/>
    <col min="3827" max="3827" width="11.7109375" style="1062" bestFit="1" customWidth="1"/>
    <col min="3828" max="3828" width="19.5703125" style="1062" bestFit="1" customWidth="1"/>
    <col min="3829" max="3829" width="13" style="1062" bestFit="1" customWidth="1"/>
    <col min="3830" max="3830" width="19.5703125" style="1062" bestFit="1" customWidth="1"/>
    <col min="3831" max="3831" width="11.85546875" style="1062" bestFit="1" customWidth="1"/>
    <col min="3832" max="3832" width="19.5703125" style="1062" bestFit="1" customWidth="1"/>
    <col min="3833" max="3833" width="14" style="1062" bestFit="1" customWidth="1"/>
    <col min="3834" max="3834" width="19.5703125" style="1062" bestFit="1" customWidth="1"/>
    <col min="3835" max="3836" width="14.42578125" style="1062" customWidth="1"/>
    <col min="3837" max="3837" width="11.5703125" style="1062" bestFit="1" customWidth="1"/>
    <col min="3838" max="4079" width="9.140625" style="1062"/>
    <col min="4080" max="4080" width="18.7109375" style="1062" customWidth="1"/>
    <col min="4081" max="4081" width="18.42578125" style="1062" customWidth="1"/>
    <col min="4082" max="4082" width="19.5703125" style="1062" customWidth="1"/>
    <col min="4083" max="4083" width="11.7109375" style="1062" bestFit="1" customWidth="1"/>
    <col min="4084" max="4084" width="19.5703125" style="1062" bestFit="1" customWidth="1"/>
    <col min="4085" max="4085" width="13" style="1062" bestFit="1" customWidth="1"/>
    <col min="4086" max="4086" width="19.5703125" style="1062" bestFit="1" customWidth="1"/>
    <col min="4087" max="4087" width="11.85546875" style="1062" bestFit="1" customWidth="1"/>
    <col min="4088" max="4088" width="19.5703125" style="1062" bestFit="1" customWidth="1"/>
    <col min="4089" max="4089" width="14" style="1062" bestFit="1" customWidth="1"/>
    <col min="4090" max="4090" width="19.5703125" style="1062" bestFit="1" customWidth="1"/>
    <col min="4091" max="4092" width="14.42578125" style="1062" customWidth="1"/>
    <col min="4093" max="4093" width="11.5703125" style="1062" bestFit="1" customWidth="1"/>
    <col min="4094" max="4335" width="9.140625" style="1062"/>
    <col min="4336" max="4336" width="18.7109375" style="1062" customWidth="1"/>
    <col min="4337" max="4337" width="18.42578125" style="1062" customWidth="1"/>
    <col min="4338" max="4338" width="19.5703125" style="1062" customWidth="1"/>
    <col min="4339" max="4339" width="11.7109375" style="1062" bestFit="1" customWidth="1"/>
    <col min="4340" max="4340" width="19.5703125" style="1062" bestFit="1" customWidth="1"/>
    <col min="4341" max="4341" width="13" style="1062" bestFit="1" customWidth="1"/>
    <col min="4342" max="4342" width="19.5703125" style="1062" bestFit="1" customWidth="1"/>
    <col min="4343" max="4343" width="11.85546875" style="1062" bestFit="1" customWidth="1"/>
    <col min="4344" max="4344" width="19.5703125" style="1062" bestFit="1" customWidth="1"/>
    <col min="4345" max="4345" width="14" style="1062" bestFit="1" customWidth="1"/>
    <col min="4346" max="4346" width="19.5703125" style="1062" bestFit="1" customWidth="1"/>
    <col min="4347" max="4348" width="14.42578125" style="1062" customWidth="1"/>
    <col min="4349" max="4349" width="11.5703125" style="1062" bestFit="1" customWidth="1"/>
    <col min="4350" max="4591" width="9.140625" style="1062"/>
    <col min="4592" max="4592" width="18.7109375" style="1062" customWidth="1"/>
    <col min="4593" max="4593" width="18.42578125" style="1062" customWidth="1"/>
    <col min="4594" max="4594" width="19.5703125" style="1062" customWidth="1"/>
    <col min="4595" max="4595" width="11.7109375" style="1062" bestFit="1" customWidth="1"/>
    <col min="4596" max="4596" width="19.5703125" style="1062" bestFit="1" customWidth="1"/>
    <col min="4597" max="4597" width="13" style="1062" bestFit="1" customWidth="1"/>
    <col min="4598" max="4598" width="19.5703125" style="1062" bestFit="1" customWidth="1"/>
    <col min="4599" max="4599" width="11.85546875" style="1062" bestFit="1" customWidth="1"/>
    <col min="4600" max="4600" width="19.5703125" style="1062" bestFit="1" customWidth="1"/>
    <col min="4601" max="4601" width="14" style="1062" bestFit="1" customWidth="1"/>
    <col min="4602" max="4602" width="19.5703125" style="1062" bestFit="1" customWidth="1"/>
    <col min="4603" max="4604" width="14.42578125" style="1062" customWidth="1"/>
    <col min="4605" max="4605" width="11.5703125" style="1062" bestFit="1" customWidth="1"/>
    <col min="4606" max="4847" width="9.140625" style="1062"/>
    <col min="4848" max="4848" width="18.7109375" style="1062" customWidth="1"/>
    <col min="4849" max="4849" width="18.42578125" style="1062" customWidth="1"/>
    <col min="4850" max="4850" width="19.5703125" style="1062" customWidth="1"/>
    <col min="4851" max="4851" width="11.7109375" style="1062" bestFit="1" customWidth="1"/>
    <col min="4852" max="4852" width="19.5703125" style="1062" bestFit="1" customWidth="1"/>
    <col min="4853" max="4853" width="13" style="1062" bestFit="1" customWidth="1"/>
    <col min="4854" max="4854" width="19.5703125" style="1062" bestFit="1" customWidth="1"/>
    <col min="4855" max="4855" width="11.85546875" style="1062" bestFit="1" customWidth="1"/>
    <col min="4856" max="4856" width="19.5703125" style="1062" bestFit="1" customWidth="1"/>
    <col min="4857" max="4857" width="14" style="1062" bestFit="1" customWidth="1"/>
    <col min="4858" max="4858" width="19.5703125" style="1062" bestFit="1" customWidth="1"/>
    <col min="4859" max="4860" width="14.42578125" style="1062" customWidth="1"/>
    <col min="4861" max="4861" width="11.5703125" style="1062" bestFit="1" customWidth="1"/>
    <col min="4862" max="5103" width="9.140625" style="1062"/>
    <col min="5104" max="5104" width="18.7109375" style="1062" customWidth="1"/>
    <col min="5105" max="5105" width="18.42578125" style="1062" customWidth="1"/>
    <col min="5106" max="5106" width="19.5703125" style="1062" customWidth="1"/>
    <col min="5107" max="5107" width="11.7109375" style="1062" bestFit="1" customWidth="1"/>
    <col min="5108" max="5108" width="19.5703125" style="1062" bestFit="1" customWidth="1"/>
    <col min="5109" max="5109" width="13" style="1062" bestFit="1" customWidth="1"/>
    <col min="5110" max="5110" width="19.5703125" style="1062" bestFit="1" customWidth="1"/>
    <col min="5111" max="5111" width="11.85546875" style="1062" bestFit="1" customWidth="1"/>
    <col min="5112" max="5112" width="19.5703125" style="1062" bestFit="1" customWidth="1"/>
    <col min="5113" max="5113" width="14" style="1062" bestFit="1" customWidth="1"/>
    <col min="5114" max="5114" width="19.5703125" style="1062" bestFit="1" customWidth="1"/>
    <col min="5115" max="5116" width="14.42578125" style="1062" customWidth="1"/>
    <col min="5117" max="5117" width="11.5703125" style="1062" bestFit="1" customWidth="1"/>
    <col min="5118" max="5359" width="9.140625" style="1062"/>
    <col min="5360" max="5360" width="18.7109375" style="1062" customWidth="1"/>
    <col min="5361" max="5361" width="18.42578125" style="1062" customWidth="1"/>
    <col min="5362" max="5362" width="19.5703125" style="1062" customWidth="1"/>
    <col min="5363" max="5363" width="11.7109375" style="1062" bestFit="1" customWidth="1"/>
    <col min="5364" max="5364" width="19.5703125" style="1062" bestFit="1" customWidth="1"/>
    <col min="5365" max="5365" width="13" style="1062" bestFit="1" customWidth="1"/>
    <col min="5366" max="5366" width="19.5703125" style="1062" bestFit="1" customWidth="1"/>
    <col min="5367" max="5367" width="11.85546875" style="1062" bestFit="1" customWidth="1"/>
    <col min="5368" max="5368" width="19.5703125" style="1062" bestFit="1" customWidth="1"/>
    <col min="5369" max="5369" width="14" style="1062" bestFit="1" customWidth="1"/>
    <col min="5370" max="5370" width="19.5703125" style="1062" bestFit="1" customWidth="1"/>
    <col min="5371" max="5372" width="14.42578125" style="1062" customWidth="1"/>
    <col min="5373" max="5373" width="11.5703125" style="1062" bestFit="1" customWidth="1"/>
    <col min="5374" max="5615" width="9.140625" style="1062"/>
    <col min="5616" max="5616" width="18.7109375" style="1062" customWidth="1"/>
    <col min="5617" max="5617" width="18.42578125" style="1062" customWidth="1"/>
    <col min="5618" max="5618" width="19.5703125" style="1062" customWidth="1"/>
    <col min="5619" max="5619" width="11.7109375" style="1062" bestFit="1" customWidth="1"/>
    <col min="5620" max="5620" width="19.5703125" style="1062" bestFit="1" customWidth="1"/>
    <col min="5621" max="5621" width="13" style="1062" bestFit="1" customWidth="1"/>
    <col min="5622" max="5622" width="19.5703125" style="1062" bestFit="1" customWidth="1"/>
    <col min="5623" max="5623" width="11.85546875" style="1062" bestFit="1" customWidth="1"/>
    <col min="5624" max="5624" width="19.5703125" style="1062" bestFit="1" customWidth="1"/>
    <col min="5625" max="5625" width="14" style="1062" bestFit="1" customWidth="1"/>
    <col min="5626" max="5626" width="19.5703125" style="1062" bestFit="1" customWidth="1"/>
    <col min="5627" max="5628" width="14.42578125" style="1062" customWidth="1"/>
    <col min="5629" max="5629" width="11.5703125" style="1062" bestFit="1" customWidth="1"/>
    <col min="5630" max="5871" width="9.140625" style="1062"/>
    <col min="5872" max="5872" width="18.7109375" style="1062" customWidth="1"/>
    <col min="5873" max="5873" width="18.42578125" style="1062" customWidth="1"/>
    <col min="5874" max="5874" width="19.5703125" style="1062" customWidth="1"/>
    <col min="5875" max="5875" width="11.7109375" style="1062" bestFit="1" customWidth="1"/>
    <col min="5876" max="5876" width="19.5703125" style="1062" bestFit="1" customWidth="1"/>
    <col min="5877" max="5877" width="13" style="1062" bestFit="1" customWidth="1"/>
    <col min="5878" max="5878" width="19.5703125" style="1062" bestFit="1" customWidth="1"/>
    <col min="5879" max="5879" width="11.85546875" style="1062" bestFit="1" customWidth="1"/>
    <col min="5880" max="5880" width="19.5703125" style="1062" bestFit="1" customWidth="1"/>
    <col min="5881" max="5881" width="14" style="1062" bestFit="1" customWidth="1"/>
    <col min="5882" max="5882" width="19.5703125" style="1062" bestFit="1" customWidth="1"/>
    <col min="5883" max="5884" width="14.42578125" style="1062" customWidth="1"/>
    <col min="5885" max="5885" width="11.5703125" style="1062" bestFit="1" customWidth="1"/>
    <col min="5886" max="6127" width="9.140625" style="1062"/>
    <col min="6128" max="6128" width="18.7109375" style="1062" customWidth="1"/>
    <col min="6129" max="6129" width="18.42578125" style="1062" customWidth="1"/>
    <col min="6130" max="6130" width="19.5703125" style="1062" customWidth="1"/>
    <col min="6131" max="6131" width="11.7109375" style="1062" bestFit="1" customWidth="1"/>
    <col min="6132" max="6132" width="19.5703125" style="1062" bestFit="1" customWidth="1"/>
    <col min="6133" max="6133" width="13" style="1062" bestFit="1" customWidth="1"/>
    <col min="6134" max="6134" width="19.5703125" style="1062" bestFit="1" customWidth="1"/>
    <col min="6135" max="6135" width="11.85546875" style="1062" bestFit="1" customWidth="1"/>
    <col min="6136" max="6136" width="19.5703125" style="1062" bestFit="1" customWidth="1"/>
    <col min="6137" max="6137" width="14" style="1062" bestFit="1" customWidth="1"/>
    <col min="6138" max="6138" width="19.5703125" style="1062" bestFit="1" customWidth="1"/>
    <col min="6139" max="6140" width="14.42578125" style="1062" customWidth="1"/>
    <col min="6141" max="6141" width="11.5703125" style="1062" bestFit="1" customWidth="1"/>
    <col min="6142" max="6383" width="9.140625" style="1062"/>
    <col min="6384" max="6384" width="18.7109375" style="1062" customWidth="1"/>
    <col min="6385" max="6385" width="18.42578125" style="1062" customWidth="1"/>
    <col min="6386" max="6386" width="19.5703125" style="1062" customWidth="1"/>
    <col min="6387" max="6387" width="11.7109375" style="1062" bestFit="1" customWidth="1"/>
    <col min="6388" max="6388" width="19.5703125" style="1062" bestFit="1" customWidth="1"/>
    <col min="6389" max="6389" width="13" style="1062" bestFit="1" customWidth="1"/>
    <col min="6390" max="6390" width="19.5703125" style="1062" bestFit="1" customWidth="1"/>
    <col min="6391" max="6391" width="11.85546875" style="1062" bestFit="1" customWidth="1"/>
    <col min="6392" max="6392" width="19.5703125" style="1062" bestFit="1" customWidth="1"/>
    <col min="6393" max="6393" width="14" style="1062" bestFit="1" customWidth="1"/>
    <col min="6394" max="6394" width="19.5703125" style="1062" bestFit="1" customWidth="1"/>
    <col min="6395" max="6396" width="14.42578125" style="1062" customWidth="1"/>
    <col min="6397" max="6397" width="11.5703125" style="1062" bestFit="1" customWidth="1"/>
    <col min="6398" max="6639" width="9.140625" style="1062"/>
    <col min="6640" max="6640" width="18.7109375" style="1062" customWidth="1"/>
    <col min="6641" max="6641" width="18.42578125" style="1062" customWidth="1"/>
    <col min="6642" max="6642" width="19.5703125" style="1062" customWidth="1"/>
    <col min="6643" max="6643" width="11.7109375" style="1062" bestFit="1" customWidth="1"/>
    <col min="6644" max="6644" width="19.5703125" style="1062" bestFit="1" customWidth="1"/>
    <col min="6645" max="6645" width="13" style="1062" bestFit="1" customWidth="1"/>
    <col min="6646" max="6646" width="19.5703125" style="1062" bestFit="1" customWidth="1"/>
    <col min="6647" max="6647" width="11.85546875" style="1062" bestFit="1" customWidth="1"/>
    <col min="6648" max="6648" width="19.5703125" style="1062" bestFit="1" customWidth="1"/>
    <col min="6649" max="6649" width="14" style="1062" bestFit="1" customWidth="1"/>
    <col min="6650" max="6650" width="19.5703125" style="1062" bestFit="1" customWidth="1"/>
    <col min="6651" max="6652" width="14.42578125" style="1062" customWidth="1"/>
    <col min="6653" max="6653" width="11.5703125" style="1062" bestFit="1" customWidth="1"/>
    <col min="6654" max="6895" width="9.140625" style="1062"/>
    <col min="6896" max="6896" width="18.7109375" style="1062" customWidth="1"/>
    <col min="6897" max="6897" width="18.42578125" style="1062" customWidth="1"/>
    <col min="6898" max="6898" width="19.5703125" style="1062" customWidth="1"/>
    <col min="6899" max="6899" width="11.7109375" style="1062" bestFit="1" customWidth="1"/>
    <col min="6900" max="6900" width="19.5703125" style="1062" bestFit="1" customWidth="1"/>
    <col min="6901" max="6901" width="13" style="1062" bestFit="1" customWidth="1"/>
    <col min="6902" max="6902" width="19.5703125" style="1062" bestFit="1" customWidth="1"/>
    <col min="6903" max="6903" width="11.85546875" style="1062" bestFit="1" customWidth="1"/>
    <col min="6904" max="6904" width="19.5703125" style="1062" bestFit="1" customWidth="1"/>
    <col min="6905" max="6905" width="14" style="1062" bestFit="1" customWidth="1"/>
    <col min="6906" max="6906" width="19.5703125" style="1062" bestFit="1" customWidth="1"/>
    <col min="6907" max="6908" width="14.42578125" style="1062" customWidth="1"/>
    <col min="6909" max="6909" width="11.5703125" style="1062" bestFit="1" customWidth="1"/>
    <col min="6910" max="7151" width="9.140625" style="1062"/>
    <col min="7152" max="7152" width="18.7109375" style="1062" customWidth="1"/>
    <col min="7153" max="7153" width="18.42578125" style="1062" customWidth="1"/>
    <col min="7154" max="7154" width="19.5703125" style="1062" customWidth="1"/>
    <col min="7155" max="7155" width="11.7109375" style="1062" bestFit="1" customWidth="1"/>
    <col min="7156" max="7156" width="19.5703125" style="1062" bestFit="1" customWidth="1"/>
    <col min="7157" max="7157" width="13" style="1062" bestFit="1" customWidth="1"/>
    <col min="7158" max="7158" width="19.5703125" style="1062" bestFit="1" customWidth="1"/>
    <col min="7159" max="7159" width="11.85546875" style="1062" bestFit="1" customWidth="1"/>
    <col min="7160" max="7160" width="19.5703125" style="1062" bestFit="1" customWidth="1"/>
    <col min="7161" max="7161" width="14" style="1062" bestFit="1" customWidth="1"/>
    <col min="7162" max="7162" width="19.5703125" style="1062" bestFit="1" customWidth="1"/>
    <col min="7163" max="7164" width="14.42578125" style="1062" customWidth="1"/>
    <col min="7165" max="7165" width="11.5703125" style="1062" bestFit="1" customWidth="1"/>
    <col min="7166" max="7407" width="9.140625" style="1062"/>
    <col min="7408" max="7408" width="18.7109375" style="1062" customWidth="1"/>
    <col min="7409" max="7409" width="18.42578125" style="1062" customWidth="1"/>
    <col min="7410" max="7410" width="19.5703125" style="1062" customWidth="1"/>
    <col min="7411" max="7411" width="11.7109375" style="1062" bestFit="1" customWidth="1"/>
    <col min="7412" max="7412" width="19.5703125" style="1062" bestFit="1" customWidth="1"/>
    <col min="7413" max="7413" width="13" style="1062" bestFit="1" customWidth="1"/>
    <col min="7414" max="7414" width="19.5703125" style="1062" bestFit="1" customWidth="1"/>
    <col min="7415" max="7415" width="11.85546875" style="1062" bestFit="1" customWidth="1"/>
    <col min="7416" max="7416" width="19.5703125" style="1062" bestFit="1" customWidth="1"/>
    <col min="7417" max="7417" width="14" style="1062" bestFit="1" customWidth="1"/>
    <col min="7418" max="7418" width="19.5703125" style="1062" bestFit="1" customWidth="1"/>
    <col min="7419" max="7420" width="14.42578125" style="1062" customWidth="1"/>
    <col min="7421" max="7421" width="11.5703125" style="1062" bestFit="1" customWidth="1"/>
    <col min="7422" max="7663" width="9.140625" style="1062"/>
    <col min="7664" max="7664" width="18.7109375" style="1062" customWidth="1"/>
    <col min="7665" max="7665" width="18.42578125" style="1062" customWidth="1"/>
    <col min="7666" max="7666" width="19.5703125" style="1062" customWidth="1"/>
    <col min="7667" max="7667" width="11.7109375" style="1062" bestFit="1" customWidth="1"/>
    <col min="7668" max="7668" width="19.5703125" style="1062" bestFit="1" customWidth="1"/>
    <col min="7669" max="7669" width="13" style="1062" bestFit="1" customWidth="1"/>
    <col min="7670" max="7670" width="19.5703125" style="1062" bestFit="1" customWidth="1"/>
    <col min="7671" max="7671" width="11.85546875" style="1062" bestFit="1" customWidth="1"/>
    <col min="7672" max="7672" width="19.5703125" style="1062" bestFit="1" customWidth="1"/>
    <col min="7673" max="7673" width="14" style="1062" bestFit="1" customWidth="1"/>
    <col min="7674" max="7674" width="19.5703125" style="1062" bestFit="1" customWidth="1"/>
    <col min="7675" max="7676" width="14.42578125" style="1062" customWidth="1"/>
    <col min="7677" max="7677" width="11.5703125" style="1062" bestFit="1" customWidth="1"/>
    <col min="7678" max="7919" width="9.140625" style="1062"/>
    <col min="7920" max="7920" width="18.7109375" style="1062" customWidth="1"/>
    <col min="7921" max="7921" width="18.42578125" style="1062" customWidth="1"/>
    <col min="7922" max="7922" width="19.5703125" style="1062" customWidth="1"/>
    <col min="7923" max="7923" width="11.7109375" style="1062" bestFit="1" customWidth="1"/>
    <col min="7924" max="7924" width="19.5703125" style="1062" bestFit="1" customWidth="1"/>
    <col min="7925" max="7925" width="13" style="1062" bestFit="1" customWidth="1"/>
    <col min="7926" max="7926" width="19.5703125" style="1062" bestFit="1" customWidth="1"/>
    <col min="7927" max="7927" width="11.85546875" style="1062" bestFit="1" customWidth="1"/>
    <col min="7928" max="7928" width="19.5703125" style="1062" bestFit="1" customWidth="1"/>
    <col min="7929" max="7929" width="14" style="1062" bestFit="1" customWidth="1"/>
    <col min="7930" max="7930" width="19.5703125" style="1062" bestFit="1" customWidth="1"/>
    <col min="7931" max="7932" width="14.42578125" style="1062" customWidth="1"/>
    <col min="7933" max="7933" width="11.5703125" style="1062" bestFit="1" customWidth="1"/>
    <col min="7934" max="8175" width="9.140625" style="1062"/>
    <col min="8176" max="8176" width="18.7109375" style="1062" customWidth="1"/>
    <col min="8177" max="8177" width="18.42578125" style="1062" customWidth="1"/>
    <col min="8178" max="8178" width="19.5703125" style="1062" customWidth="1"/>
    <col min="8179" max="8179" width="11.7109375" style="1062" bestFit="1" customWidth="1"/>
    <col min="8180" max="8180" width="19.5703125" style="1062" bestFit="1" customWidth="1"/>
    <col min="8181" max="8181" width="13" style="1062" bestFit="1" customWidth="1"/>
    <col min="8182" max="8182" width="19.5703125" style="1062" bestFit="1" customWidth="1"/>
    <col min="8183" max="8183" width="11.85546875" style="1062" bestFit="1" customWidth="1"/>
    <col min="8184" max="8184" width="19.5703125" style="1062" bestFit="1" customWidth="1"/>
    <col min="8185" max="8185" width="14" style="1062" bestFit="1" customWidth="1"/>
    <col min="8186" max="8186" width="19.5703125" style="1062" bestFit="1" customWidth="1"/>
    <col min="8187" max="8188" width="14.42578125" style="1062" customWidth="1"/>
    <col min="8189" max="8189" width="11.5703125" style="1062" bestFit="1" customWidth="1"/>
    <col min="8190" max="8431" width="9.140625" style="1062"/>
    <col min="8432" max="8432" width="18.7109375" style="1062" customWidth="1"/>
    <col min="8433" max="8433" width="18.42578125" style="1062" customWidth="1"/>
    <col min="8434" max="8434" width="19.5703125" style="1062" customWidth="1"/>
    <col min="8435" max="8435" width="11.7109375" style="1062" bestFit="1" customWidth="1"/>
    <col min="8436" max="8436" width="19.5703125" style="1062" bestFit="1" customWidth="1"/>
    <col min="8437" max="8437" width="13" style="1062" bestFit="1" customWidth="1"/>
    <col min="8438" max="8438" width="19.5703125" style="1062" bestFit="1" customWidth="1"/>
    <col min="8439" max="8439" width="11.85546875" style="1062" bestFit="1" customWidth="1"/>
    <col min="8440" max="8440" width="19.5703125" style="1062" bestFit="1" customWidth="1"/>
    <col min="8441" max="8441" width="14" style="1062" bestFit="1" customWidth="1"/>
    <col min="8442" max="8442" width="19.5703125" style="1062" bestFit="1" customWidth="1"/>
    <col min="8443" max="8444" width="14.42578125" style="1062" customWidth="1"/>
    <col min="8445" max="8445" width="11.5703125" style="1062" bestFit="1" customWidth="1"/>
    <col min="8446" max="8687" width="9.140625" style="1062"/>
    <col min="8688" max="8688" width="18.7109375" style="1062" customWidth="1"/>
    <col min="8689" max="8689" width="18.42578125" style="1062" customWidth="1"/>
    <col min="8690" max="8690" width="19.5703125" style="1062" customWidth="1"/>
    <col min="8691" max="8691" width="11.7109375" style="1062" bestFit="1" customWidth="1"/>
    <col min="8692" max="8692" width="19.5703125" style="1062" bestFit="1" customWidth="1"/>
    <col min="8693" max="8693" width="13" style="1062" bestFit="1" customWidth="1"/>
    <col min="8694" max="8694" width="19.5703125" style="1062" bestFit="1" customWidth="1"/>
    <col min="8695" max="8695" width="11.85546875" style="1062" bestFit="1" customWidth="1"/>
    <col min="8696" max="8696" width="19.5703125" style="1062" bestFit="1" customWidth="1"/>
    <col min="8697" max="8697" width="14" style="1062" bestFit="1" customWidth="1"/>
    <col min="8698" max="8698" width="19.5703125" style="1062" bestFit="1" customWidth="1"/>
    <col min="8699" max="8700" width="14.42578125" style="1062" customWidth="1"/>
    <col min="8701" max="8701" width="11.5703125" style="1062" bestFit="1" customWidth="1"/>
    <col min="8702" max="8943" width="9.140625" style="1062"/>
    <col min="8944" max="8944" width="18.7109375" style="1062" customWidth="1"/>
    <col min="8945" max="8945" width="18.42578125" style="1062" customWidth="1"/>
    <col min="8946" max="8946" width="19.5703125" style="1062" customWidth="1"/>
    <col min="8947" max="8947" width="11.7109375" style="1062" bestFit="1" customWidth="1"/>
    <col min="8948" max="8948" width="19.5703125" style="1062" bestFit="1" customWidth="1"/>
    <col min="8949" max="8949" width="13" style="1062" bestFit="1" customWidth="1"/>
    <col min="8950" max="8950" width="19.5703125" style="1062" bestFit="1" customWidth="1"/>
    <col min="8951" max="8951" width="11.85546875" style="1062" bestFit="1" customWidth="1"/>
    <col min="8952" max="8952" width="19.5703125" style="1062" bestFit="1" customWidth="1"/>
    <col min="8953" max="8953" width="14" style="1062" bestFit="1" customWidth="1"/>
    <col min="8954" max="8954" width="19.5703125" style="1062" bestFit="1" customWidth="1"/>
    <col min="8955" max="8956" width="14.42578125" style="1062" customWidth="1"/>
    <col min="8957" max="8957" width="11.5703125" style="1062" bestFit="1" customWidth="1"/>
    <col min="8958" max="9199" width="9.140625" style="1062"/>
    <col min="9200" max="9200" width="18.7109375" style="1062" customWidth="1"/>
    <col min="9201" max="9201" width="18.42578125" style="1062" customWidth="1"/>
    <col min="9202" max="9202" width="19.5703125" style="1062" customWidth="1"/>
    <col min="9203" max="9203" width="11.7109375" style="1062" bestFit="1" customWidth="1"/>
    <col min="9204" max="9204" width="19.5703125" style="1062" bestFit="1" customWidth="1"/>
    <col min="9205" max="9205" width="13" style="1062" bestFit="1" customWidth="1"/>
    <col min="9206" max="9206" width="19.5703125" style="1062" bestFit="1" customWidth="1"/>
    <col min="9207" max="9207" width="11.85546875" style="1062" bestFit="1" customWidth="1"/>
    <col min="9208" max="9208" width="19.5703125" style="1062" bestFit="1" customWidth="1"/>
    <col min="9209" max="9209" width="14" style="1062" bestFit="1" customWidth="1"/>
    <col min="9210" max="9210" width="19.5703125" style="1062" bestFit="1" customWidth="1"/>
    <col min="9211" max="9212" width="14.42578125" style="1062" customWidth="1"/>
    <col min="9213" max="9213" width="11.5703125" style="1062" bestFit="1" customWidth="1"/>
    <col min="9214" max="9455" width="9.140625" style="1062"/>
    <col min="9456" max="9456" width="18.7109375" style="1062" customWidth="1"/>
    <col min="9457" max="9457" width="18.42578125" style="1062" customWidth="1"/>
    <col min="9458" max="9458" width="19.5703125" style="1062" customWidth="1"/>
    <col min="9459" max="9459" width="11.7109375" style="1062" bestFit="1" customWidth="1"/>
    <col min="9460" max="9460" width="19.5703125" style="1062" bestFit="1" customWidth="1"/>
    <col min="9461" max="9461" width="13" style="1062" bestFit="1" customWidth="1"/>
    <col min="9462" max="9462" width="19.5703125" style="1062" bestFit="1" customWidth="1"/>
    <col min="9463" max="9463" width="11.85546875" style="1062" bestFit="1" customWidth="1"/>
    <col min="9464" max="9464" width="19.5703125" style="1062" bestFit="1" customWidth="1"/>
    <col min="9465" max="9465" width="14" style="1062" bestFit="1" customWidth="1"/>
    <col min="9466" max="9466" width="19.5703125" style="1062" bestFit="1" customWidth="1"/>
    <col min="9467" max="9468" width="14.42578125" style="1062" customWidth="1"/>
    <col min="9469" max="9469" width="11.5703125" style="1062" bestFit="1" customWidth="1"/>
    <col min="9470" max="9711" width="9.140625" style="1062"/>
    <col min="9712" max="9712" width="18.7109375" style="1062" customWidth="1"/>
    <col min="9713" max="9713" width="18.42578125" style="1062" customWidth="1"/>
    <col min="9714" max="9714" width="19.5703125" style="1062" customWidth="1"/>
    <col min="9715" max="9715" width="11.7109375" style="1062" bestFit="1" customWidth="1"/>
    <col min="9716" max="9716" width="19.5703125" style="1062" bestFit="1" customWidth="1"/>
    <col min="9717" max="9717" width="13" style="1062" bestFit="1" customWidth="1"/>
    <col min="9718" max="9718" width="19.5703125" style="1062" bestFit="1" customWidth="1"/>
    <col min="9719" max="9719" width="11.85546875" style="1062" bestFit="1" customWidth="1"/>
    <col min="9720" max="9720" width="19.5703125" style="1062" bestFit="1" customWidth="1"/>
    <col min="9721" max="9721" width="14" style="1062" bestFit="1" customWidth="1"/>
    <col min="9722" max="9722" width="19.5703125" style="1062" bestFit="1" customWidth="1"/>
    <col min="9723" max="9724" width="14.42578125" style="1062" customWidth="1"/>
    <col min="9725" max="9725" width="11.5703125" style="1062" bestFit="1" customWidth="1"/>
    <col min="9726" max="9967" width="9.140625" style="1062"/>
    <col min="9968" max="9968" width="18.7109375" style="1062" customWidth="1"/>
    <col min="9969" max="9969" width="18.42578125" style="1062" customWidth="1"/>
    <col min="9970" max="9970" width="19.5703125" style="1062" customWidth="1"/>
    <col min="9971" max="9971" width="11.7109375" style="1062" bestFit="1" customWidth="1"/>
    <col min="9972" max="9972" width="19.5703125" style="1062" bestFit="1" customWidth="1"/>
    <col min="9973" max="9973" width="13" style="1062" bestFit="1" customWidth="1"/>
    <col min="9974" max="9974" width="19.5703125" style="1062" bestFit="1" customWidth="1"/>
    <col min="9975" max="9975" width="11.85546875" style="1062" bestFit="1" customWidth="1"/>
    <col min="9976" max="9976" width="19.5703125" style="1062" bestFit="1" customWidth="1"/>
    <col min="9977" max="9977" width="14" style="1062" bestFit="1" customWidth="1"/>
    <col min="9978" max="9978" width="19.5703125" style="1062" bestFit="1" customWidth="1"/>
    <col min="9979" max="9980" width="14.42578125" style="1062" customWidth="1"/>
    <col min="9981" max="9981" width="11.5703125" style="1062" bestFit="1" customWidth="1"/>
    <col min="9982" max="10223" width="9.140625" style="1062"/>
    <col min="10224" max="10224" width="18.7109375" style="1062" customWidth="1"/>
    <col min="10225" max="10225" width="18.42578125" style="1062" customWidth="1"/>
    <col min="10226" max="10226" width="19.5703125" style="1062" customWidth="1"/>
    <col min="10227" max="10227" width="11.7109375" style="1062" bestFit="1" customWidth="1"/>
    <col min="10228" max="10228" width="19.5703125" style="1062" bestFit="1" customWidth="1"/>
    <col min="10229" max="10229" width="13" style="1062" bestFit="1" customWidth="1"/>
    <col min="10230" max="10230" width="19.5703125" style="1062" bestFit="1" customWidth="1"/>
    <col min="10231" max="10231" width="11.85546875" style="1062" bestFit="1" customWidth="1"/>
    <col min="10232" max="10232" width="19.5703125" style="1062" bestFit="1" customWidth="1"/>
    <col min="10233" max="10233" width="14" style="1062" bestFit="1" customWidth="1"/>
    <col min="10234" max="10234" width="19.5703125" style="1062" bestFit="1" customWidth="1"/>
    <col min="10235" max="10236" width="14.42578125" style="1062" customWidth="1"/>
    <col min="10237" max="10237" width="11.5703125" style="1062" bestFit="1" customWidth="1"/>
    <col min="10238" max="10479" width="9.140625" style="1062"/>
    <col min="10480" max="10480" width="18.7109375" style="1062" customWidth="1"/>
    <col min="10481" max="10481" width="18.42578125" style="1062" customWidth="1"/>
    <col min="10482" max="10482" width="19.5703125" style="1062" customWidth="1"/>
    <col min="10483" max="10483" width="11.7109375" style="1062" bestFit="1" customWidth="1"/>
    <col min="10484" max="10484" width="19.5703125" style="1062" bestFit="1" customWidth="1"/>
    <col min="10485" max="10485" width="13" style="1062" bestFit="1" customWidth="1"/>
    <col min="10486" max="10486" width="19.5703125" style="1062" bestFit="1" customWidth="1"/>
    <col min="10487" max="10487" width="11.85546875" style="1062" bestFit="1" customWidth="1"/>
    <col min="10488" max="10488" width="19.5703125" style="1062" bestFit="1" customWidth="1"/>
    <col min="10489" max="10489" width="14" style="1062" bestFit="1" customWidth="1"/>
    <col min="10490" max="10490" width="19.5703125" style="1062" bestFit="1" customWidth="1"/>
    <col min="10491" max="10492" width="14.42578125" style="1062" customWidth="1"/>
    <col min="10493" max="10493" width="11.5703125" style="1062" bestFit="1" customWidth="1"/>
    <col min="10494" max="10735" width="9.140625" style="1062"/>
    <col min="10736" max="10736" width="18.7109375" style="1062" customWidth="1"/>
    <col min="10737" max="10737" width="18.42578125" style="1062" customWidth="1"/>
    <col min="10738" max="10738" width="19.5703125" style="1062" customWidth="1"/>
    <col min="10739" max="10739" width="11.7109375" style="1062" bestFit="1" customWidth="1"/>
    <col min="10740" max="10740" width="19.5703125" style="1062" bestFit="1" customWidth="1"/>
    <col min="10741" max="10741" width="13" style="1062" bestFit="1" customWidth="1"/>
    <col min="10742" max="10742" width="19.5703125" style="1062" bestFit="1" customWidth="1"/>
    <col min="10743" max="10743" width="11.85546875" style="1062" bestFit="1" customWidth="1"/>
    <col min="10744" max="10744" width="19.5703125" style="1062" bestFit="1" customWidth="1"/>
    <col min="10745" max="10745" width="14" style="1062" bestFit="1" customWidth="1"/>
    <col min="10746" max="10746" width="19.5703125" style="1062" bestFit="1" customWidth="1"/>
    <col min="10747" max="10748" width="14.42578125" style="1062" customWidth="1"/>
    <col min="10749" max="10749" width="11.5703125" style="1062" bestFit="1" customWidth="1"/>
    <col min="10750" max="10991" width="9.140625" style="1062"/>
    <col min="10992" max="10992" width="18.7109375" style="1062" customWidth="1"/>
    <col min="10993" max="10993" width="18.42578125" style="1062" customWidth="1"/>
    <col min="10994" max="10994" width="19.5703125" style="1062" customWidth="1"/>
    <col min="10995" max="10995" width="11.7109375" style="1062" bestFit="1" customWidth="1"/>
    <col min="10996" max="10996" width="19.5703125" style="1062" bestFit="1" customWidth="1"/>
    <col min="10997" max="10997" width="13" style="1062" bestFit="1" customWidth="1"/>
    <col min="10998" max="10998" width="19.5703125" style="1062" bestFit="1" customWidth="1"/>
    <col min="10999" max="10999" width="11.85546875" style="1062" bestFit="1" customWidth="1"/>
    <col min="11000" max="11000" width="19.5703125" style="1062" bestFit="1" customWidth="1"/>
    <col min="11001" max="11001" width="14" style="1062" bestFit="1" customWidth="1"/>
    <col min="11002" max="11002" width="19.5703125" style="1062" bestFit="1" customWidth="1"/>
    <col min="11003" max="11004" width="14.42578125" style="1062" customWidth="1"/>
    <col min="11005" max="11005" width="11.5703125" style="1062" bestFit="1" customWidth="1"/>
    <col min="11006" max="11247" width="9.140625" style="1062"/>
    <col min="11248" max="11248" width="18.7109375" style="1062" customWidth="1"/>
    <col min="11249" max="11249" width="18.42578125" style="1062" customWidth="1"/>
    <col min="11250" max="11250" width="19.5703125" style="1062" customWidth="1"/>
    <col min="11251" max="11251" width="11.7109375" style="1062" bestFit="1" customWidth="1"/>
    <col min="11252" max="11252" width="19.5703125" style="1062" bestFit="1" customWidth="1"/>
    <col min="11253" max="11253" width="13" style="1062" bestFit="1" customWidth="1"/>
    <col min="11254" max="11254" width="19.5703125" style="1062" bestFit="1" customWidth="1"/>
    <col min="11255" max="11255" width="11.85546875" style="1062" bestFit="1" customWidth="1"/>
    <col min="11256" max="11256" width="19.5703125" style="1062" bestFit="1" customWidth="1"/>
    <col min="11257" max="11257" width="14" style="1062" bestFit="1" customWidth="1"/>
    <col min="11258" max="11258" width="19.5703125" style="1062" bestFit="1" customWidth="1"/>
    <col min="11259" max="11260" width="14.42578125" style="1062" customWidth="1"/>
    <col min="11261" max="11261" width="11.5703125" style="1062" bestFit="1" customWidth="1"/>
    <col min="11262" max="11503" width="9.140625" style="1062"/>
    <col min="11504" max="11504" width="18.7109375" style="1062" customWidth="1"/>
    <col min="11505" max="11505" width="18.42578125" style="1062" customWidth="1"/>
    <col min="11506" max="11506" width="19.5703125" style="1062" customWidth="1"/>
    <col min="11507" max="11507" width="11.7109375" style="1062" bestFit="1" customWidth="1"/>
    <col min="11508" max="11508" width="19.5703125" style="1062" bestFit="1" customWidth="1"/>
    <col min="11509" max="11509" width="13" style="1062" bestFit="1" customWidth="1"/>
    <col min="11510" max="11510" width="19.5703125" style="1062" bestFit="1" customWidth="1"/>
    <col min="11511" max="11511" width="11.85546875" style="1062" bestFit="1" customWidth="1"/>
    <col min="11512" max="11512" width="19.5703125" style="1062" bestFit="1" customWidth="1"/>
    <col min="11513" max="11513" width="14" style="1062" bestFit="1" customWidth="1"/>
    <col min="11514" max="11514" width="19.5703125" style="1062" bestFit="1" customWidth="1"/>
    <col min="11515" max="11516" width="14.42578125" style="1062" customWidth="1"/>
    <col min="11517" max="11517" width="11.5703125" style="1062" bestFit="1" customWidth="1"/>
    <col min="11518" max="11759" width="9.140625" style="1062"/>
    <col min="11760" max="11760" width="18.7109375" style="1062" customWidth="1"/>
    <col min="11761" max="11761" width="18.42578125" style="1062" customWidth="1"/>
    <col min="11762" max="11762" width="19.5703125" style="1062" customWidth="1"/>
    <col min="11763" max="11763" width="11.7109375" style="1062" bestFit="1" customWidth="1"/>
    <col min="11764" max="11764" width="19.5703125" style="1062" bestFit="1" customWidth="1"/>
    <col min="11765" max="11765" width="13" style="1062" bestFit="1" customWidth="1"/>
    <col min="11766" max="11766" width="19.5703125" style="1062" bestFit="1" customWidth="1"/>
    <col min="11767" max="11767" width="11.85546875" style="1062" bestFit="1" customWidth="1"/>
    <col min="11768" max="11768" width="19.5703125" style="1062" bestFit="1" customWidth="1"/>
    <col min="11769" max="11769" width="14" style="1062" bestFit="1" customWidth="1"/>
    <col min="11770" max="11770" width="19.5703125" style="1062" bestFit="1" customWidth="1"/>
    <col min="11771" max="11772" width="14.42578125" style="1062" customWidth="1"/>
    <col min="11773" max="11773" width="11.5703125" style="1062" bestFit="1" customWidth="1"/>
    <col min="11774" max="12015" width="9.140625" style="1062"/>
    <col min="12016" max="12016" width="18.7109375" style="1062" customWidth="1"/>
    <col min="12017" max="12017" width="18.42578125" style="1062" customWidth="1"/>
    <col min="12018" max="12018" width="19.5703125" style="1062" customWidth="1"/>
    <col min="12019" max="12019" width="11.7109375" style="1062" bestFit="1" customWidth="1"/>
    <col min="12020" max="12020" width="19.5703125" style="1062" bestFit="1" customWidth="1"/>
    <col min="12021" max="12021" width="13" style="1062" bestFit="1" customWidth="1"/>
    <col min="12022" max="12022" width="19.5703125" style="1062" bestFit="1" customWidth="1"/>
    <col min="12023" max="12023" width="11.85546875" style="1062" bestFit="1" customWidth="1"/>
    <col min="12024" max="12024" width="19.5703125" style="1062" bestFit="1" customWidth="1"/>
    <col min="12025" max="12025" width="14" style="1062" bestFit="1" customWidth="1"/>
    <col min="12026" max="12026" width="19.5703125" style="1062" bestFit="1" customWidth="1"/>
    <col min="12027" max="12028" width="14.42578125" style="1062" customWidth="1"/>
    <col min="12029" max="12029" width="11.5703125" style="1062" bestFit="1" customWidth="1"/>
    <col min="12030" max="12271" width="9.140625" style="1062"/>
    <col min="12272" max="12272" width="18.7109375" style="1062" customWidth="1"/>
    <col min="12273" max="12273" width="18.42578125" style="1062" customWidth="1"/>
    <col min="12274" max="12274" width="19.5703125" style="1062" customWidth="1"/>
    <col min="12275" max="12275" width="11.7109375" style="1062" bestFit="1" customWidth="1"/>
    <col min="12276" max="12276" width="19.5703125" style="1062" bestFit="1" customWidth="1"/>
    <col min="12277" max="12277" width="13" style="1062" bestFit="1" customWidth="1"/>
    <col min="12278" max="12278" width="19.5703125" style="1062" bestFit="1" customWidth="1"/>
    <col min="12279" max="12279" width="11.85546875" style="1062" bestFit="1" customWidth="1"/>
    <col min="12280" max="12280" width="19.5703125" style="1062" bestFit="1" customWidth="1"/>
    <col min="12281" max="12281" width="14" style="1062" bestFit="1" customWidth="1"/>
    <col min="12282" max="12282" width="19.5703125" style="1062" bestFit="1" customWidth="1"/>
    <col min="12283" max="12284" width="14.42578125" style="1062" customWidth="1"/>
    <col min="12285" max="12285" width="11.5703125" style="1062" bestFit="1" customWidth="1"/>
    <col min="12286" max="12527" width="9.140625" style="1062"/>
    <col min="12528" max="12528" width="18.7109375" style="1062" customWidth="1"/>
    <col min="12529" max="12529" width="18.42578125" style="1062" customWidth="1"/>
    <col min="12530" max="12530" width="19.5703125" style="1062" customWidth="1"/>
    <col min="12531" max="12531" width="11.7109375" style="1062" bestFit="1" customWidth="1"/>
    <col min="12532" max="12532" width="19.5703125" style="1062" bestFit="1" customWidth="1"/>
    <col min="12533" max="12533" width="13" style="1062" bestFit="1" customWidth="1"/>
    <col min="12534" max="12534" width="19.5703125" style="1062" bestFit="1" customWidth="1"/>
    <col min="12535" max="12535" width="11.85546875" style="1062" bestFit="1" customWidth="1"/>
    <col min="12536" max="12536" width="19.5703125" style="1062" bestFit="1" customWidth="1"/>
    <col min="12537" max="12537" width="14" style="1062" bestFit="1" customWidth="1"/>
    <col min="12538" max="12538" width="19.5703125" style="1062" bestFit="1" customWidth="1"/>
    <col min="12539" max="12540" width="14.42578125" style="1062" customWidth="1"/>
    <col min="12541" max="12541" width="11.5703125" style="1062" bestFit="1" customWidth="1"/>
    <col min="12542" max="12783" width="9.140625" style="1062"/>
    <col min="12784" max="12784" width="18.7109375" style="1062" customWidth="1"/>
    <col min="12785" max="12785" width="18.42578125" style="1062" customWidth="1"/>
    <col min="12786" max="12786" width="19.5703125" style="1062" customWidth="1"/>
    <col min="12787" max="12787" width="11.7109375" style="1062" bestFit="1" customWidth="1"/>
    <col min="12788" max="12788" width="19.5703125" style="1062" bestFit="1" customWidth="1"/>
    <col min="12789" max="12789" width="13" style="1062" bestFit="1" customWidth="1"/>
    <col min="12790" max="12790" width="19.5703125" style="1062" bestFit="1" customWidth="1"/>
    <col min="12791" max="12791" width="11.85546875" style="1062" bestFit="1" customWidth="1"/>
    <col min="12792" max="12792" width="19.5703125" style="1062" bestFit="1" customWidth="1"/>
    <col min="12793" max="12793" width="14" style="1062" bestFit="1" customWidth="1"/>
    <col min="12794" max="12794" width="19.5703125" style="1062" bestFit="1" customWidth="1"/>
    <col min="12795" max="12796" width="14.42578125" style="1062" customWidth="1"/>
    <col min="12797" max="12797" width="11.5703125" style="1062" bestFit="1" customWidth="1"/>
    <col min="12798" max="13039" width="9.140625" style="1062"/>
    <col min="13040" max="13040" width="18.7109375" style="1062" customWidth="1"/>
    <col min="13041" max="13041" width="18.42578125" style="1062" customWidth="1"/>
    <col min="13042" max="13042" width="19.5703125" style="1062" customWidth="1"/>
    <col min="13043" max="13043" width="11.7109375" style="1062" bestFit="1" customWidth="1"/>
    <col min="13044" max="13044" width="19.5703125" style="1062" bestFit="1" customWidth="1"/>
    <col min="13045" max="13045" width="13" style="1062" bestFit="1" customWidth="1"/>
    <col min="13046" max="13046" width="19.5703125" style="1062" bestFit="1" customWidth="1"/>
    <col min="13047" max="13047" width="11.85546875" style="1062" bestFit="1" customWidth="1"/>
    <col min="13048" max="13048" width="19.5703125" style="1062" bestFit="1" customWidth="1"/>
    <col min="13049" max="13049" width="14" style="1062" bestFit="1" customWidth="1"/>
    <col min="13050" max="13050" width="19.5703125" style="1062" bestFit="1" customWidth="1"/>
    <col min="13051" max="13052" width="14.42578125" style="1062" customWidth="1"/>
    <col min="13053" max="13053" width="11.5703125" style="1062" bestFit="1" customWidth="1"/>
    <col min="13054" max="13295" width="9.140625" style="1062"/>
    <col min="13296" max="13296" width="18.7109375" style="1062" customWidth="1"/>
    <col min="13297" max="13297" width="18.42578125" style="1062" customWidth="1"/>
    <col min="13298" max="13298" width="19.5703125" style="1062" customWidth="1"/>
    <col min="13299" max="13299" width="11.7109375" style="1062" bestFit="1" customWidth="1"/>
    <col min="13300" max="13300" width="19.5703125" style="1062" bestFit="1" customWidth="1"/>
    <col min="13301" max="13301" width="13" style="1062" bestFit="1" customWidth="1"/>
    <col min="13302" max="13302" width="19.5703125" style="1062" bestFit="1" customWidth="1"/>
    <col min="13303" max="13303" width="11.85546875" style="1062" bestFit="1" customWidth="1"/>
    <col min="13304" max="13304" width="19.5703125" style="1062" bestFit="1" customWidth="1"/>
    <col min="13305" max="13305" width="14" style="1062" bestFit="1" customWidth="1"/>
    <col min="13306" max="13306" width="19.5703125" style="1062" bestFit="1" customWidth="1"/>
    <col min="13307" max="13308" width="14.42578125" style="1062" customWidth="1"/>
    <col min="13309" max="13309" width="11.5703125" style="1062" bestFit="1" customWidth="1"/>
    <col min="13310" max="13551" width="9.140625" style="1062"/>
    <col min="13552" max="13552" width="18.7109375" style="1062" customWidth="1"/>
    <col min="13553" max="13553" width="18.42578125" style="1062" customWidth="1"/>
    <col min="13554" max="13554" width="19.5703125" style="1062" customWidth="1"/>
    <col min="13555" max="13555" width="11.7109375" style="1062" bestFit="1" customWidth="1"/>
    <col min="13556" max="13556" width="19.5703125" style="1062" bestFit="1" customWidth="1"/>
    <col min="13557" max="13557" width="13" style="1062" bestFit="1" customWidth="1"/>
    <col min="13558" max="13558" width="19.5703125" style="1062" bestFit="1" customWidth="1"/>
    <col min="13559" max="13559" width="11.85546875" style="1062" bestFit="1" customWidth="1"/>
    <col min="13560" max="13560" width="19.5703125" style="1062" bestFit="1" customWidth="1"/>
    <col min="13561" max="13561" width="14" style="1062" bestFit="1" customWidth="1"/>
    <col min="13562" max="13562" width="19.5703125" style="1062" bestFit="1" customWidth="1"/>
    <col min="13563" max="13564" width="14.42578125" style="1062" customWidth="1"/>
    <col min="13565" max="13565" width="11.5703125" style="1062" bestFit="1" customWidth="1"/>
    <col min="13566" max="13807" width="9.140625" style="1062"/>
    <col min="13808" max="13808" width="18.7109375" style="1062" customWidth="1"/>
    <col min="13809" max="13809" width="18.42578125" style="1062" customWidth="1"/>
    <col min="13810" max="13810" width="19.5703125" style="1062" customWidth="1"/>
    <col min="13811" max="13811" width="11.7109375" style="1062" bestFit="1" customWidth="1"/>
    <col min="13812" max="13812" width="19.5703125" style="1062" bestFit="1" customWidth="1"/>
    <col min="13813" max="13813" width="13" style="1062" bestFit="1" customWidth="1"/>
    <col min="13814" max="13814" width="19.5703125" style="1062" bestFit="1" customWidth="1"/>
    <col min="13815" max="13815" width="11.85546875" style="1062" bestFit="1" customWidth="1"/>
    <col min="13816" max="13816" width="19.5703125" style="1062" bestFit="1" customWidth="1"/>
    <col min="13817" max="13817" width="14" style="1062" bestFit="1" customWidth="1"/>
    <col min="13818" max="13818" width="19.5703125" style="1062" bestFit="1" customWidth="1"/>
    <col min="13819" max="13820" width="14.42578125" style="1062" customWidth="1"/>
    <col min="13821" max="13821" width="11.5703125" style="1062" bestFit="1" customWidth="1"/>
    <col min="13822" max="14063" width="9.140625" style="1062"/>
    <col min="14064" max="14064" width="18.7109375" style="1062" customWidth="1"/>
    <col min="14065" max="14065" width="18.42578125" style="1062" customWidth="1"/>
    <col min="14066" max="14066" width="19.5703125" style="1062" customWidth="1"/>
    <col min="14067" max="14067" width="11.7109375" style="1062" bestFit="1" customWidth="1"/>
    <col min="14068" max="14068" width="19.5703125" style="1062" bestFit="1" customWidth="1"/>
    <col min="14069" max="14069" width="13" style="1062" bestFit="1" customWidth="1"/>
    <col min="14070" max="14070" width="19.5703125" style="1062" bestFit="1" customWidth="1"/>
    <col min="14071" max="14071" width="11.85546875" style="1062" bestFit="1" customWidth="1"/>
    <col min="14072" max="14072" width="19.5703125" style="1062" bestFit="1" customWidth="1"/>
    <col min="14073" max="14073" width="14" style="1062" bestFit="1" customWidth="1"/>
    <col min="14074" max="14074" width="19.5703125" style="1062" bestFit="1" customWidth="1"/>
    <col min="14075" max="14076" width="14.42578125" style="1062" customWidth="1"/>
    <col min="14077" max="14077" width="11.5703125" style="1062" bestFit="1" customWidth="1"/>
    <col min="14078" max="14319" width="9.140625" style="1062"/>
    <col min="14320" max="14320" width="18.7109375" style="1062" customWidth="1"/>
    <col min="14321" max="14321" width="18.42578125" style="1062" customWidth="1"/>
    <col min="14322" max="14322" width="19.5703125" style="1062" customWidth="1"/>
    <col min="14323" max="14323" width="11.7109375" style="1062" bestFit="1" customWidth="1"/>
    <col min="14324" max="14324" width="19.5703125" style="1062" bestFit="1" customWidth="1"/>
    <col min="14325" max="14325" width="13" style="1062" bestFit="1" customWidth="1"/>
    <col min="14326" max="14326" width="19.5703125" style="1062" bestFit="1" customWidth="1"/>
    <col min="14327" max="14327" width="11.85546875" style="1062" bestFit="1" customWidth="1"/>
    <col min="14328" max="14328" width="19.5703125" style="1062" bestFit="1" customWidth="1"/>
    <col min="14329" max="14329" width="14" style="1062" bestFit="1" customWidth="1"/>
    <col min="14330" max="14330" width="19.5703125" style="1062" bestFit="1" customWidth="1"/>
    <col min="14331" max="14332" width="14.42578125" style="1062" customWidth="1"/>
    <col min="14333" max="14333" width="11.5703125" style="1062" bestFit="1" customWidth="1"/>
    <col min="14334" max="14575" width="9.140625" style="1062"/>
    <col min="14576" max="14576" width="18.7109375" style="1062" customWidth="1"/>
    <col min="14577" max="14577" width="18.42578125" style="1062" customWidth="1"/>
    <col min="14578" max="14578" width="19.5703125" style="1062" customWidth="1"/>
    <col min="14579" max="14579" width="11.7109375" style="1062" bestFit="1" customWidth="1"/>
    <col min="14580" max="14580" width="19.5703125" style="1062" bestFit="1" customWidth="1"/>
    <col min="14581" max="14581" width="13" style="1062" bestFit="1" customWidth="1"/>
    <col min="14582" max="14582" width="19.5703125" style="1062" bestFit="1" customWidth="1"/>
    <col min="14583" max="14583" width="11.85546875" style="1062" bestFit="1" customWidth="1"/>
    <col min="14584" max="14584" width="19.5703125" style="1062" bestFit="1" customWidth="1"/>
    <col min="14585" max="14585" width="14" style="1062" bestFit="1" customWidth="1"/>
    <col min="14586" max="14586" width="19.5703125" style="1062" bestFit="1" customWidth="1"/>
    <col min="14587" max="14588" width="14.42578125" style="1062" customWidth="1"/>
    <col min="14589" max="14589" width="11.5703125" style="1062" bestFit="1" customWidth="1"/>
    <col min="14590" max="14831" width="9.140625" style="1062"/>
    <col min="14832" max="14832" width="18.7109375" style="1062" customWidth="1"/>
    <col min="14833" max="14833" width="18.42578125" style="1062" customWidth="1"/>
    <col min="14834" max="14834" width="19.5703125" style="1062" customWidth="1"/>
    <col min="14835" max="14835" width="11.7109375" style="1062" bestFit="1" customWidth="1"/>
    <col min="14836" max="14836" width="19.5703125" style="1062" bestFit="1" customWidth="1"/>
    <col min="14837" max="14837" width="13" style="1062" bestFit="1" customWidth="1"/>
    <col min="14838" max="14838" width="19.5703125" style="1062" bestFit="1" customWidth="1"/>
    <col min="14839" max="14839" width="11.85546875" style="1062" bestFit="1" customWidth="1"/>
    <col min="14840" max="14840" width="19.5703125" style="1062" bestFit="1" customWidth="1"/>
    <col min="14841" max="14841" width="14" style="1062" bestFit="1" customWidth="1"/>
    <col min="14842" max="14842" width="19.5703125" style="1062" bestFit="1" customWidth="1"/>
    <col min="14843" max="14844" width="14.42578125" style="1062" customWidth="1"/>
    <col min="14845" max="14845" width="11.5703125" style="1062" bestFit="1" customWidth="1"/>
    <col min="14846" max="15087" width="9.140625" style="1062"/>
    <col min="15088" max="15088" width="18.7109375" style="1062" customWidth="1"/>
    <col min="15089" max="15089" width="18.42578125" style="1062" customWidth="1"/>
    <col min="15090" max="15090" width="19.5703125" style="1062" customWidth="1"/>
    <col min="15091" max="15091" width="11.7109375" style="1062" bestFit="1" customWidth="1"/>
    <col min="15092" max="15092" width="19.5703125" style="1062" bestFit="1" customWidth="1"/>
    <col min="15093" max="15093" width="13" style="1062" bestFit="1" customWidth="1"/>
    <col min="15094" max="15094" width="19.5703125" style="1062" bestFit="1" customWidth="1"/>
    <col min="15095" max="15095" width="11.85546875" style="1062" bestFit="1" customWidth="1"/>
    <col min="15096" max="15096" width="19.5703125" style="1062" bestFit="1" customWidth="1"/>
    <col min="15097" max="15097" width="14" style="1062" bestFit="1" customWidth="1"/>
    <col min="15098" max="15098" width="19.5703125" style="1062" bestFit="1" customWidth="1"/>
    <col min="15099" max="15100" width="14.42578125" style="1062" customWidth="1"/>
    <col min="15101" max="15101" width="11.5703125" style="1062" bestFit="1" customWidth="1"/>
    <col min="15102" max="15343" width="9.140625" style="1062"/>
    <col min="15344" max="15344" width="18.7109375" style="1062" customWidth="1"/>
    <col min="15345" max="15345" width="18.42578125" style="1062" customWidth="1"/>
    <col min="15346" max="15346" width="19.5703125" style="1062" customWidth="1"/>
    <col min="15347" max="15347" width="11.7109375" style="1062" bestFit="1" customWidth="1"/>
    <col min="15348" max="15348" width="19.5703125" style="1062" bestFit="1" customWidth="1"/>
    <col min="15349" max="15349" width="13" style="1062" bestFit="1" customWidth="1"/>
    <col min="15350" max="15350" width="19.5703125" style="1062" bestFit="1" customWidth="1"/>
    <col min="15351" max="15351" width="11.85546875" style="1062" bestFit="1" customWidth="1"/>
    <col min="15352" max="15352" width="19.5703125" style="1062" bestFit="1" customWidth="1"/>
    <col min="15353" max="15353" width="14" style="1062" bestFit="1" customWidth="1"/>
    <col min="15354" max="15354" width="19.5703125" style="1062" bestFit="1" customWidth="1"/>
    <col min="15355" max="15356" width="14.42578125" style="1062" customWidth="1"/>
    <col min="15357" max="15357" width="11.5703125" style="1062" bestFit="1" customWidth="1"/>
    <col min="15358" max="15599" width="9.140625" style="1062"/>
    <col min="15600" max="15600" width="18.7109375" style="1062" customWidth="1"/>
    <col min="15601" max="15601" width="18.42578125" style="1062" customWidth="1"/>
    <col min="15602" max="15602" width="19.5703125" style="1062" customWidth="1"/>
    <col min="15603" max="15603" width="11.7109375" style="1062" bestFit="1" customWidth="1"/>
    <col min="15604" max="15604" width="19.5703125" style="1062" bestFit="1" customWidth="1"/>
    <col min="15605" max="15605" width="13" style="1062" bestFit="1" customWidth="1"/>
    <col min="15606" max="15606" width="19.5703125" style="1062" bestFit="1" customWidth="1"/>
    <col min="15607" max="15607" width="11.85546875" style="1062" bestFit="1" customWidth="1"/>
    <col min="15608" max="15608" width="19.5703125" style="1062" bestFit="1" customWidth="1"/>
    <col min="15609" max="15609" width="14" style="1062" bestFit="1" customWidth="1"/>
    <col min="15610" max="15610" width="19.5703125" style="1062" bestFit="1" customWidth="1"/>
    <col min="15611" max="15612" width="14.42578125" style="1062" customWidth="1"/>
    <col min="15613" max="15613" width="11.5703125" style="1062" bestFit="1" customWidth="1"/>
    <col min="15614" max="15855" width="9.140625" style="1062"/>
    <col min="15856" max="15856" width="18.7109375" style="1062" customWidth="1"/>
    <col min="15857" max="15857" width="18.42578125" style="1062" customWidth="1"/>
    <col min="15858" max="15858" width="19.5703125" style="1062" customWidth="1"/>
    <col min="15859" max="15859" width="11.7109375" style="1062" bestFit="1" customWidth="1"/>
    <col min="15860" max="15860" width="19.5703125" style="1062" bestFit="1" customWidth="1"/>
    <col min="15861" max="15861" width="13" style="1062" bestFit="1" customWidth="1"/>
    <col min="15862" max="15862" width="19.5703125" style="1062" bestFit="1" customWidth="1"/>
    <col min="15863" max="15863" width="11.85546875" style="1062" bestFit="1" customWidth="1"/>
    <col min="15864" max="15864" width="19.5703125" style="1062" bestFit="1" customWidth="1"/>
    <col min="15865" max="15865" width="14" style="1062" bestFit="1" customWidth="1"/>
    <col min="15866" max="15866" width="19.5703125" style="1062" bestFit="1" customWidth="1"/>
    <col min="15867" max="15868" width="14.42578125" style="1062" customWidth="1"/>
    <col min="15869" max="15869" width="11.5703125" style="1062" bestFit="1" customWidth="1"/>
    <col min="15870" max="16111" width="9.140625" style="1062"/>
    <col min="16112" max="16112" width="18.7109375" style="1062" customWidth="1"/>
    <col min="16113" max="16113" width="18.42578125" style="1062" customWidth="1"/>
    <col min="16114" max="16114" width="19.5703125" style="1062" customWidth="1"/>
    <col min="16115" max="16115" width="11.7109375" style="1062" bestFit="1" customWidth="1"/>
    <col min="16116" max="16116" width="19.5703125" style="1062" bestFit="1" customWidth="1"/>
    <col min="16117" max="16117" width="13" style="1062" bestFit="1" customWidth="1"/>
    <col min="16118" max="16118" width="19.5703125" style="1062" bestFit="1" customWidth="1"/>
    <col min="16119" max="16119" width="11.85546875" style="1062" bestFit="1" customWidth="1"/>
    <col min="16120" max="16120" width="19.5703125" style="1062" bestFit="1" customWidth="1"/>
    <col min="16121" max="16121" width="14" style="1062" bestFit="1" customWidth="1"/>
    <col min="16122" max="16122" width="19.5703125" style="1062" bestFit="1" customWidth="1"/>
    <col min="16123" max="16124" width="14.42578125" style="1062" customWidth="1"/>
    <col min="16125" max="16125" width="11.5703125" style="1062" bestFit="1" customWidth="1"/>
    <col min="16126" max="16384" width="9.140625" style="1062"/>
  </cols>
  <sheetData>
    <row r="1" spans="1:18">
      <c r="A1" s="3603" t="s">
        <v>1307</v>
      </c>
      <c r="B1" s="3603"/>
      <c r="C1" s="3603"/>
      <c r="D1" s="3603"/>
      <c r="E1" s="3603"/>
      <c r="F1" s="3603"/>
      <c r="G1" s="3603"/>
      <c r="H1" s="3603"/>
      <c r="I1" s="3603"/>
    </row>
    <row r="2" spans="1:18">
      <c r="A2" s="3604" t="s">
        <v>154</v>
      </c>
      <c r="B2" s="3604"/>
      <c r="C2" s="3604"/>
      <c r="D2" s="3604"/>
      <c r="E2" s="3604"/>
      <c r="F2" s="3604"/>
      <c r="G2" s="3604"/>
      <c r="H2" s="3604"/>
      <c r="I2" s="3604"/>
    </row>
    <row r="3" spans="1:18" ht="16.5" thickBot="1">
      <c r="A3" s="3605" t="s">
        <v>415</v>
      </c>
      <c r="B3" s="3605"/>
      <c r="C3" s="3605"/>
      <c r="D3" s="3605"/>
      <c r="E3" s="3605"/>
      <c r="F3" s="3605"/>
      <c r="G3" s="3605"/>
      <c r="H3" s="3605"/>
      <c r="I3" s="3605"/>
      <c r="K3"/>
      <c r="L3"/>
      <c r="M3"/>
      <c r="N3"/>
      <c r="O3"/>
      <c r="P3"/>
      <c r="Q3"/>
      <c r="R3"/>
    </row>
    <row r="4" spans="1:18" ht="16.5" thickTop="1">
      <c r="A4" s="1176"/>
      <c r="B4" s="3606" t="s">
        <v>1055</v>
      </c>
      <c r="C4" s="3607"/>
      <c r="D4" s="3607"/>
      <c r="E4" s="3608"/>
      <c r="F4" s="3607" t="s">
        <v>1054</v>
      </c>
      <c r="G4" s="3607"/>
      <c r="H4" s="3607"/>
      <c r="I4" s="3609"/>
      <c r="K4"/>
      <c r="L4"/>
      <c r="M4"/>
      <c r="N4"/>
      <c r="O4"/>
      <c r="P4"/>
      <c r="Q4"/>
      <c r="R4"/>
    </row>
    <row r="5" spans="1:18">
      <c r="A5" s="3610" t="s">
        <v>1041</v>
      </c>
      <c r="B5" s="3612" t="s">
        <v>85</v>
      </c>
      <c r="C5" s="3613"/>
      <c r="D5" s="3614" t="s">
        <v>398</v>
      </c>
      <c r="E5" s="3615"/>
      <c r="F5" s="3616" t="s">
        <v>85</v>
      </c>
      <c r="G5" s="3617"/>
      <c r="H5" s="3614" t="s">
        <v>398</v>
      </c>
      <c r="I5" s="3618"/>
      <c r="K5"/>
      <c r="L5"/>
      <c r="M5"/>
      <c r="N5"/>
      <c r="O5"/>
      <c r="P5"/>
      <c r="Q5"/>
      <c r="R5"/>
    </row>
    <row r="6" spans="1:18" ht="31.5">
      <c r="A6" s="3611"/>
      <c r="B6" s="1093" t="s">
        <v>258</v>
      </c>
      <c r="C6" s="1093" t="s">
        <v>1048</v>
      </c>
      <c r="D6" s="1095" t="s">
        <v>258</v>
      </c>
      <c r="E6" s="1095" t="s">
        <v>1048</v>
      </c>
      <c r="F6" s="1092" t="s">
        <v>258</v>
      </c>
      <c r="G6" s="1096" t="s">
        <v>1048</v>
      </c>
      <c r="H6" s="1093" t="s">
        <v>258</v>
      </c>
      <c r="I6" s="1175" t="s">
        <v>1048</v>
      </c>
      <c r="K6"/>
      <c r="L6"/>
      <c r="M6"/>
      <c r="N6"/>
      <c r="O6"/>
      <c r="P6"/>
      <c r="Q6"/>
      <c r="R6"/>
    </row>
    <row r="7" spans="1:18">
      <c r="A7" s="1082" t="s">
        <v>509</v>
      </c>
      <c r="B7" s="1171">
        <v>0</v>
      </c>
      <c r="C7" s="1174">
        <v>0</v>
      </c>
      <c r="D7" s="1173">
        <v>0</v>
      </c>
      <c r="E7" s="1172">
        <v>0</v>
      </c>
      <c r="F7" s="1161">
        <v>0</v>
      </c>
      <c r="G7" s="1168">
        <v>0</v>
      </c>
      <c r="H7" s="1171">
        <v>0</v>
      </c>
      <c r="I7" s="1159">
        <v>0</v>
      </c>
      <c r="K7"/>
      <c r="L7"/>
      <c r="M7"/>
      <c r="N7"/>
      <c r="O7"/>
      <c r="P7"/>
      <c r="Q7"/>
      <c r="R7"/>
    </row>
    <row r="8" spans="1:18">
      <c r="A8" s="1082" t="s">
        <v>508</v>
      </c>
      <c r="B8" s="1169">
        <v>0</v>
      </c>
      <c r="C8" s="1170">
        <v>0</v>
      </c>
      <c r="D8" s="1169">
        <v>0</v>
      </c>
      <c r="E8" s="1170">
        <v>0</v>
      </c>
      <c r="F8" s="1161">
        <v>0</v>
      </c>
      <c r="G8" s="1134">
        <v>0</v>
      </c>
      <c r="H8" s="1169">
        <v>0</v>
      </c>
      <c r="I8" s="1159">
        <v>0</v>
      </c>
      <c r="K8"/>
      <c r="L8"/>
      <c r="M8"/>
      <c r="N8"/>
      <c r="O8"/>
      <c r="P8"/>
      <c r="Q8"/>
      <c r="R8"/>
    </row>
    <row r="9" spans="1:18">
      <c r="A9" s="1082" t="s">
        <v>507</v>
      </c>
      <c r="B9" s="1167">
        <v>0</v>
      </c>
      <c r="C9" s="1160">
        <v>0</v>
      </c>
      <c r="D9" s="1167">
        <v>0</v>
      </c>
      <c r="E9" s="1160">
        <v>0</v>
      </c>
      <c r="F9" s="1161">
        <v>0</v>
      </c>
      <c r="G9" s="1168">
        <v>0</v>
      </c>
      <c r="H9" s="1169">
        <v>0</v>
      </c>
      <c r="I9" s="1159">
        <v>0</v>
      </c>
      <c r="K9"/>
      <c r="L9"/>
      <c r="M9"/>
      <c r="N9"/>
      <c r="O9"/>
      <c r="P9"/>
      <c r="Q9"/>
      <c r="R9"/>
    </row>
    <row r="10" spans="1:18">
      <c r="A10" s="1082" t="s">
        <v>506</v>
      </c>
      <c r="B10" s="1167">
        <v>0</v>
      </c>
      <c r="C10" s="1160">
        <v>0</v>
      </c>
      <c r="D10" s="1167">
        <v>0</v>
      </c>
      <c r="E10" s="1160">
        <v>0</v>
      </c>
      <c r="F10" s="1161">
        <v>0</v>
      </c>
      <c r="G10" s="1168">
        <v>0</v>
      </c>
      <c r="H10" s="1168">
        <v>0</v>
      </c>
      <c r="I10" s="1159">
        <v>0</v>
      </c>
      <c r="K10"/>
      <c r="L10"/>
      <c r="M10"/>
      <c r="N10"/>
      <c r="O10"/>
      <c r="P10"/>
      <c r="Q10"/>
      <c r="R10"/>
    </row>
    <row r="11" spans="1:18">
      <c r="A11" s="1082" t="s">
        <v>505</v>
      </c>
      <c r="B11" s="1167">
        <v>0</v>
      </c>
      <c r="C11" s="1160">
        <v>0</v>
      </c>
      <c r="D11" s="1167">
        <v>0</v>
      </c>
      <c r="E11" s="1160">
        <v>0</v>
      </c>
      <c r="F11" s="1168">
        <v>0</v>
      </c>
      <c r="G11" s="1168">
        <v>0</v>
      </c>
      <c r="H11" s="1168">
        <v>0</v>
      </c>
      <c r="I11" s="1159">
        <v>0</v>
      </c>
      <c r="K11"/>
      <c r="L11"/>
      <c r="M11"/>
      <c r="N11"/>
      <c r="O11"/>
      <c r="P11"/>
      <c r="Q11"/>
      <c r="R11"/>
    </row>
    <row r="12" spans="1:18">
      <c r="A12" s="1082" t="s">
        <v>504</v>
      </c>
      <c r="B12" s="1167">
        <v>0</v>
      </c>
      <c r="C12" s="1160">
        <v>0</v>
      </c>
      <c r="D12" s="1167">
        <v>0</v>
      </c>
      <c r="E12" s="1160">
        <v>0</v>
      </c>
      <c r="F12" s="1161">
        <v>0</v>
      </c>
      <c r="G12" s="1168">
        <v>0</v>
      </c>
      <c r="H12" s="1166">
        <v>0</v>
      </c>
      <c r="I12" s="1159">
        <v>0</v>
      </c>
      <c r="K12"/>
      <c r="L12"/>
      <c r="M12"/>
      <c r="N12"/>
      <c r="O12"/>
      <c r="P12"/>
      <c r="Q12"/>
      <c r="R12"/>
    </row>
    <row r="13" spans="1:18">
      <c r="A13" s="1082" t="s">
        <v>503</v>
      </c>
      <c r="B13" s="1167">
        <v>0</v>
      </c>
      <c r="C13" s="1160">
        <v>0</v>
      </c>
      <c r="D13" s="1167">
        <v>0</v>
      </c>
      <c r="E13" s="1160">
        <v>0</v>
      </c>
      <c r="F13" s="1161">
        <v>0</v>
      </c>
      <c r="G13" s="1168">
        <v>0</v>
      </c>
      <c r="H13" s="1166">
        <v>0</v>
      </c>
      <c r="I13" s="1159">
        <v>0</v>
      </c>
      <c r="K13"/>
      <c r="L13"/>
      <c r="M13"/>
      <c r="N13"/>
      <c r="O13"/>
      <c r="P13"/>
      <c r="Q13"/>
      <c r="R13"/>
    </row>
    <row r="14" spans="1:18">
      <c r="A14" s="1082" t="s">
        <v>502</v>
      </c>
      <c r="B14" s="1167">
        <v>0</v>
      </c>
      <c r="C14" s="1160">
        <v>0</v>
      </c>
      <c r="D14" s="1167">
        <v>0</v>
      </c>
      <c r="E14" s="1160">
        <v>0</v>
      </c>
      <c r="F14" s="1161">
        <v>0</v>
      </c>
      <c r="G14" s="1168">
        <v>0</v>
      </c>
      <c r="H14" s="1166">
        <v>0</v>
      </c>
      <c r="I14" s="1159">
        <v>0</v>
      </c>
      <c r="K14"/>
      <c r="L14"/>
      <c r="M14"/>
      <c r="N14"/>
      <c r="O14"/>
      <c r="P14"/>
      <c r="Q14"/>
      <c r="R14"/>
    </row>
    <row r="15" spans="1:18">
      <c r="A15" s="1082" t="s">
        <v>501</v>
      </c>
      <c r="B15" s="1167">
        <v>0</v>
      </c>
      <c r="C15" s="1160">
        <v>0</v>
      </c>
      <c r="D15" s="1160">
        <v>0</v>
      </c>
      <c r="E15" s="1162">
        <v>0</v>
      </c>
      <c r="F15" s="1161">
        <v>0</v>
      </c>
      <c r="G15" s="1161">
        <v>0</v>
      </c>
      <c r="H15" s="1166">
        <v>0</v>
      </c>
      <c r="I15" s="1159">
        <v>0</v>
      </c>
      <c r="K15" s="362"/>
      <c r="L15" s="362"/>
      <c r="M15"/>
      <c r="N15"/>
      <c r="O15"/>
      <c r="P15"/>
      <c r="Q15"/>
      <c r="R15"/>
    </row>
    <row r="16" spans="1:18">
      <c r="A16" s="1082" t="s">
        <v>500</v>
      </c>
      <c r="B16" s="1167">
        <v>0</v>
      </c>
      <c r="C16" s="1160">
        <v>0</v>
      </c>
      <c r="D16" s="1160">
        <v>0</v>
      </c>
      <c r="E16" s="1162">
        <v>0</v>
      </c>
      <c r="F16" s="1161">
        <v>0</v>
      </c>
      <c r="G16" s="1161">
        <v>0</v>
      </c>
      <c r="H16" s="1166">
        <v>0</v>
      </c>
      <c r="I16" s="1159">
        <v>0</v>
      </c>
      <c r="K16"/>
      <c r="L16"/>
      <c r="M16"/>
      <c r="N16"/>
      <c r="O16"/>
      <c r="P16"/>
      <c r="Q16"/>
      <c r="R16"/>
    </row>
    <row r="17" spans="1:18">
      <c r="A17" s="1082" t="s">
        <v>499</v>
      </c>
      <c r="B17" s="1164">
        <v>0</v>
      </c>
      <c r="C17" s="1160">
        <v>0</v>
      </c>
      <c r="D17" s="1166">
        <v>0</v>
      </c>
      <c r="E17" s="1162">
        <v>0</v>
      </c>
      <c r="F17" s="1161">
        <v>0</v>
      </c>
      <c r="G17" s="1161">
        <v>0</v>
      </c>
      <c r="H17" s="1160">
        <v>0</v>
      </c>
      <c r="I17" s="1159">
        <v>0</v>
      </c>
      <c r="K17" s="1165"/>
      <c r="L17" s="1165"/>
      <c r="M17"/>
      <c r="N17"/>
      <c r="O17"/>
      <c r="P17"/>
      <c r="Q17"/>
      <c r="R17"/>
    </row>
    <row r="18" spans="1:18">
      <c r="A18" s="1080" t="s">
        <v>498</v>
      </c>
      <c r="B18" s="1164">
        <v>0</v>
      </c>
      <c r="C18" s="1160">
        <v>0</v>
      </c>
      <c r="D18" s="1163">
        <v>0</v>
      </c>
      <c r="E18" s="1162">
        <v>0</v>
      </c>
      <c r="F18" s="1161">
        <v>0</v>
      </c>
      <c r="G18" s="1161">
        <v>0</v>
      </c>
      <c r="H18" s="1160">
        <v>0</v>
      </c>
      <c r="I18" s="1159">
        <v>0</v>
      </c>
      <c r="K18" s="1158"/>
      <c r="L18" s="1158"/>
      <c r="M18"/>
      <c r="N18"/>
      <c r="O18"/>
      <c r="P18"/>
      <c r="Q18"/>
      <c r="R18"/>
    </row>
    <row r="19" spans="1:18">
      <c r="A19" s="1130" t="s">
        <v>234</v>
      </c>
      <c r="B19" s="1156">
        <f>SUM(B7:B18)</f>
        <v>0</v>
      </c>
      <c r="C19" s="1157">
        <v>0</v>
      </c>
      <c r="D19" s="1156">
        <f>SUM(D7:D18)</f>
        <v>0</v>
      </c>
      <c r="E19" s="1155">
        <v>0</v>
      </c>
      <c r="F19" s="1153">
        <f>SUM(F7:F18)</f>
        <v>0</v>
      </c>
      <c r="G19" s="1154">
        <v>0</v>
      </c>
      <c r="H19" s="1153">
        <f>SUM(H7:H18)</f>
        <v>0</v>
      </c>
      <c r="I19" s="1152">
        <v>0</v>
      </c>
      <c r="K19" s="1029"/>
      <c r="L19" s="1029"/>
      <c r="M19"/>
      <c r="N19"/>
      <c r="O19"/>
      <c r="P19"/>
      <c r="Q19"/>
      <c r="R19"/>
    </row>
    <row r="20" spans="1:18">
      <c r="A20" s="1136"/>
      <c r="B20" s="3619" t="s">
        <v>1053</v>
      </c>
      <c r="C20" s="3620"/>
      <c r="D20" s="3620"/>
      <c r="E20" s="3621"/>
      <c r="F20" s="3622" t="s">
        <v>1052</v>
      </c>
      <c r="G20" s="3622"/>
      <c r="H20" s="3622"/>
      <c r="I20" s="3623"/>
      <c r="K20"/>
      <c r="L20"/>
      <c r="M20"/>
      <c r="N20"/>
      <c r="O20"/>
      <c r="P20"/>
      <c r="Q20"/>
      <c r="R20"/>
    </row>
    <row r="21" spans="1:18">
      <c r="A21" s="3610" t="s">
        <v>1041</v>
      </c>
      <c r="B21" s="3614" t="s">
        <v>85</v>
      </c>
      <c r="C21" s="3615"/>
      <c r="D21" s="3613" t="s">
        <v>398</v>
      </c>
      <c r="E21" s="3615"/>
      <c r="F21" s="3613" t="s">
        <v>85</v>
      </c>
      <c r="G21" s="3615"/>
      <c r="H21" s="3613" t="s">
        <v>398</v>
      </c>
      <c r="I21" s="3618"/>
      <c r="K21"/>
      <c r="L21"/>
      <c r="M21"/>
      <c r="N21"/>
      <c r="O21"/>
      <c r="P21"/>
      <c r="Q21"/>
      <c r="R21"/>
    </row>
    <row r="22" spans="1:18" ht="31.5">
      <c r="A22" s="3611"/>
      <c r="B22" s="1093" t="s">
        <v>258</v>
      </c>
      <c r="C22" s="1093" t="s">
        <v>1048</v>
      </c>
      <c r="D22" s="1093" t="s">
        <v>258</v>
      </c>
      <c r="E22" s="1096" t="s">
        <v>1048</v>
      </c>
      <c r="F22" s="1096" t="s">
        <v>258</v>
      </c>
      <c r="G22" s="1096" t="s">
        <v>1048</v>
      </c>
      <c r="H22" s="1093" t="s">
        <v>258</v>
      </c>
      <c r="I22" s="1091" t="s">
        <v>1048</v>
      </c>
      <c r="K22"/>
      <c r="L22"/>
      <c r="M22"/>
      <c r="N22"/>
      <c r="O22"/>
      <c r="P22"/>
      <c r="Q22"/>
      <c r="R22"/>
    </row>
    <row r="23" spans="1:18">
      <c r="A23" s="1082" t="s">
        <v>509</v>
      </c>
      <c r="B23" s="1106">
        <v>0</v>
      </c>
      <c r="C23" s="1150">
        <v>0</v>
      </c>
      <c r="D23" s="1149">
        <v>0</v>
      </c>
      <c r="E23" s="1148">
        <v>0</v>
      </c>
      <c r="F23" s="1133">
        <v>0</v>
      </c>
      <c r="G23" s="1145">
        <v>0</v>
      </c>
      <c r="H23" s="1145">
        <v>0</v>
      </c>
      <c r="I23" s="1147">
        <v>0</v>
      </c>
      <c r="K23"/>
      <c r="L23"/>
      <c r="M23"/>
      <c r="N23"/>
      <c r="O23"/>
      <c r="P23"/>
      <c r="Q23"/>
      <c r="R23"/>
    </row>
    <row r="24" spans="1:18">
      <c r="A24" s="1082" t="s">
        <v>508</v>
      </c>
      <c r="B24" s="1106">
        <v>0</v>
      </c>
      <c r="C24" s="1143">
        <v>0</v>
      </c>
      <c r="D24" s="1140">
        <v>0</v>
      </c>
      <c r="E24" s="1141">
        <v>0</v>
      </c>
      <c r="F24" s="1133">
        <v>0</v>
      </c>
      <c r="G24" s="1145">
        <v>0</v>
      </c>
      <c r="H24" s="1145">
        <v>0</v>
      </c>
      <c r="I24" s="1144">
        <v>0</v>
      </c>
      <c r="K24"/>
      <c r="L24"/>
      <c r="M24"/>
      <c r="N24"/>
      <c r="O24"/>
      <c r="P24"/>
      <c r="Q24"/>
      <c r="R24"/>
    </row>
    <row r="25" spans="1:18">
      <c r="A25" s="1082" t="s">
        <v>507</v>
      </c>
      <c r="B25" s="1106">
        <v>0</v>
      </c>
      <c r="C25" s="1143">
        <v>0</v>
      </c>
      <c r="D25" s="1140">
        <v>0</v>
      </c>
      <c r="E25" s="1141">
        <v>0</v>
      </c>
      <c r="F25" s="1142">
        <v>0</v>
      </c>
      <c r="G25" s="1105">
        <v>0</v>
      </c>
      <c r="H25" s="1145">
        <v>0</v>
      </c>
      <c r="I25" s="1147">
        <v>0</v>
      </c>
      <c r="K25"/>
      <c r="L25"/>
      <c r="M25"/>
      <c r="N25"/>
      <c r="O25"/>
      <c r="P25"/>
      <c r="Q25"/>
      <c r="R25"/>
    </row>
    <row r="26" spans="1:18">
      <c r="A26" s="1082" t="s">
        <v>506</v>
      </c>
      <c r="B26" s="1106">
        <v>0</v>
      </c>
      <c r="C26" s="1143">
        <v>0</v>
      </c>
      <c r="D26" s="1140">
        <v>0</v>
      </c>
      <c r="E26" s="1141">
        <v>0</v>
      </c>
      <c r="F26" s="1133">
        <v>0</v>
      </c>
      <c r="G26" s="1145">
        <v>0</v>
      </c>
      <c r="H26" s="1145">
        <v>0</v>
      </c>
      <c r="I26" s="1144">
        <v>0</v>
      </c>
      <c r="K26"/>
      <c r="L26"/>
      <c r="M26"/>
      <c r="N26"/>
      <c r="O26"/>
      <c r="P26"/>
      <c r="Q26"/>
      <c r="R26"/>
    </row>
    <row r="27" spans="1:18">
      <c r="A27" s="1082" t="s">
        <v>505</v>
      </c>
      <c r="B27" s="1106">
        <v>0</v>
      </c>
      <c r="C27" s="1143">
        <v>0</v>
      </c>
      <c r="D27" s="1143">
        <v>0</v>
      </c>
      <c r="E27" s="1141">
        <v>0</v>
      </c>
      <c r="F27" s="1133">
        <v>0</v>
      </c>
      <c r="G27" s="1145">
        <v>0</v>
      </c>
      <c r="H27" s="1145">
        <v>0</v>
      </c>
      <c r="I27" s="1144">
        <v>0</v>
      </c>
      <c r="K27"/>
      <c r="L27" s="1065"/>
      <c r="M27"/>
      <c r="N27"/>
      <c r="O27"/>
      <c r="P27"/>
      <c r="Q27"/>
      <c r="R27"/>
    </row>
    <row r="28" spans="1:18">
      <c r="A28" s="1082" t="s">
        <v>504</v>
      </c>
      <c r="B28" s="1106">
        <v>0</v>
      </c>
      <c r="C28" s="1143">
        <v>0</v>
      </c>
      <c r="D28" s="1140">
        <v>9540</v>
      </c>
      <c r="E28" s="1141">
        <v>1.2873000000000001</v>
      </c>
      <c r="F28" s="1133">
        <v>0</v>
      </c>
      <c r="G28" s="1146">
        <v>0</v>
      </c>
      <c r="H28" s="1145">
        <v>20000</v>
      </c>
      <c r="I28" s="1147">
        <v>0.21840000000000001</v>
      </c>
      <c r="K28" s="1151"/>
      <c r="L28" s="1065"/>
      <c r="M28"/>
      <c r="N28"/>
      <c r="O28"/>
      <c r="P28"/>
      <c r="Q28"/>
      <c r="R28"/>
    </row>
    <row r="29" spans="1:18">
      <c r="A29" s="1082" t="s">
        <v>503</v>
      </c>
      <c r="B29" s="1106">
        <v>0</v>
      </c>
      <c r="C29" s="1143">
        <v>0</v>
      </c>
      <c r="D29" s="1143">
        <v>0</v>
      </c>
      <c r="E29" s="1141">
        <v>0</v>
      </c>
      <c r="F29" s="1142">
        <v>0</v>
      </c>
      <c r="G29" s="1141">
        <v>0</v>
      </c>
      <c r="H29" s="1140">
        <v>0</v>
      </c>
      <c r="I29" s="1139">
        <v>0</v>
      </c>
      <c r="K29"/>
      <c r="L29" s="1065"/>
      <c r="M29"/>
      <c r="N29"/>
      <c r="O29"/>
      <c r="P29"/>
      <c r="Q29"/>
      <c r="R29"/>
    </row>
    <row r="30" spans="1:18">
      <c r="A30" s="1082" t="s">
        <v>502</v>
      </c>
      <c r="B30" s="1106">
        <v>0</v>
      </c>
      <c r="C30" s="1143">
        <v>0</v>
      </c>
      <c r="D30" s="1143">
        <v>0</v>
      </c>
      <c r="E30" s="1141">
        <v>0</v>
      </c>
      <c r="F30" s="1142">
        <v>0</v>
      </c>
      <c r="G30" s="1141">
        <v>0</v>
      </c>
      <c r="H30" s="1140">
        <v>0</v>
      </c>
      <c r="I30" s="1139">
        <v>0</v>
      </c>
      <c r="K30"/>
      <c r="L30" s="1065"/>
      <c r="M30"/>
      <c r="N30"/>
      <c r="O30"/>
      <c r="P30"/>
      <c r="Q30"/>
      <c r="R30"/>
    </row>
    <row r="31" spans="1:18">
      <c r="A31" s="1082" t="s">
        <v>501</v>
      </c>
      <c r="B31" s="1106">
        <v>0</v>
      </c>
      <c r="C31" s="1143">
        <v>0</v>
      </c>
      <c r="D31" s="1143">
        <v>0</v>
      </c>
      <c r="E31" s="1141">
        <v>0</v>
      </c>
      <c r="F31" s="1142">
        <v>0</v>
      </c>
      <c r="G31" s="1141">
        <v>0</v>
      </c>
      <c r="H31" s="1140">
        <v>0</v>
      </c>
      <c r="I31" s="1139">
        <v>0</v>
      </c>
      <c r="K31"/>
      <c r="L31" s="1065"/>
      <c r="M31"/>
      <c r="N31"/>
      <c r="O31"/>
      <c r="P31"/>
      <c r="Q31"/>
      <c r="R31"/>
    </row>
    <row r="32" spans="1:18">
      <c r="A32" s="1082" t="s">
        <v>500</v>
      </c>
      <c r="B32" s="1106">
        <v>0</v>
      </c>
      <c r="C32" s="1143">
        <v>0</v>
      </c>
      <c r="D32" s="1143">
        <v>0</v>
      </c>
      <c r="E32" s="1141">
        <v>0</v>
      </c>
      <c r="F32" s="1142">
        <v>0</v>
      </c>
      <c r="G32" s="1141">
        <v>0</v>
      </c>
      <c r="H32" s="1140">
        <v>0</v>
      </c>
      <c r="I32" s="1139">
        <v>0</v>
      </c>
      <c r="K32"/>
      <c r="L32"/>
      <c r="M32"/>
      <c r="N32"/>
      <c r="O32"/>
      <c r="P32"/>
      <c r="Q32"/>
      <c r="R32"/>
    </row>
    <row r="33" spans="1:18">
      <c r="A33" s="1082" t="s">
        <v>499</v>
      </c>
      <c r="B33" s="1106">
        <v>0</v>
      </c>
      <c r="C33" s="1143">
        <v>0</v>
      </c>
      <c r="D33" s="1140">
        <v>0</v>
      </c>
      <c r="E33" s="1141">
        <v>0</v>
      </c>
      <c r="F33" s="1142">
        <v>0</v>
      </c>
      <c r="G33" s="1141">
        <v>0</v>
      </c>
      <c r="H33" s="1140">
        <v>0</v>
      </c>
      <c r="I33" s="1139">
        <v>0</v>
      </c>
      <c r="K33"/>
      <c r="L33"/>
      <c r="M33"/>
      <c r="N33"/>
      <c r="O33"/>
      <c r="P33"/>
      <c r="Q33"/>
      <c r="R33"/>
    </row>
    <row r="34" spans="1:18">
      <c r="A34" s="1080" t="s">
        <v>498</v>
      </c>
      <c r="B34" s="1106">
        <v>0</v>
      </c>
      <c r="C34" s="1143">
        <v>0</v>
      </c>
      <c r="D34" s="1143">
        <v>0</v>
      </c>
      <c r="E34" s="1141">
        <v>0</v>
      </c>
      <c r="F34" s="1142">
        <v>0</v>
      </c>
      <c r="G34" s="1141">
        <v>0</v>
      </c>
      <c r="H34" s="1140">
        <v>0</v>
      </c>
      <c r="I34" s="1139">
        <v>0</v>
      </c>
      <c r="K34"/>
      <c r="L34"/>
      <c r="M34"/>
      <c r="N34"/>
      <c r="O34"/>
      <c r="P34"/>
      <c r="Q34"/>
      <c r="R34"/>
    </row>
    <row r="35" spans="1:18">
      <c r="A35" s="1130" t="s">
        <v>234</v>
      </c>
      <c r="B35" s="1102">
        <f>SUM(B23:B34)</f>
        <v>0</v>
      </c>
      <c r="C35" s="1101">
        <v>0</v>
      </c>
      <c r="D35" s="1137">
        <f>SUM(D23:D34)</f>
        <v>9540</v>
      </c>
      <c r="E35" s="1138">
        <v>1.2873000000000001</v>
      </c>
      <c r="F35" s="1137">
        <f>SUM(F23:F34)</f>
        <v>0</v>
      </c>
      <c r="G35" s="1101">
        <v>0</v>
      </c>
      <c r="H35" s="1102">
        <f>SUM(H23:H34)</f>
        <v>20000</v>
      </c>
      <c r="I35" s="1120">
        <v>0.21840000000000001</v>
      </c>
      <c r="K35" s="1065"/>
      <c r="L35"/>
      <c r="M35" s="1065"/>
      <c r="N35" s="1065"/>
      <c r="O35"/>
      <c r="P35"/>
      <c r="Q35"/>
      <c r="R35"/>
    </row>
    <row r="36" spans="1:18">
      <c r="A36" s="1136"/>
      <c r="B36" s="3619" t="s">
        <v>1051</v>
      </c>
      <c r="C36" s="3620"/>
      <c r="D36" s="3620"/>
      <c r="E36" s="3621"/>
      <c r="F36" s="3622" t="s">
        <v>1050</v>
      </c>
      <c r="G36" s="3622"/>
      <c r="H36" s="3622"/>
      <c r="I36" s="3623"/>
      <c r="K36"/>
      <c r="L36"/>
      <c r="M36" s="1065"/>
      <c r="N36" s="1065"/>
      <c r="O36"/>
      <c r="P36"/>
      <c r="Q36"/>
      <c r="R36"/>
    </row>
    <row r="37" spans="1:18">
      <c r="A37" s="3610" t="s">
        <v>1041</v>
      </c>
      <c r="B37" s="3614" t="s">
        <v>85</v>
      </c>
      <c r="C37" s="3615"/>
      <c r="D37" s="3613" t="s">
        <v>398</v>
      </c>
      <c r="E37" s="3615"/>
      <c r="F37" s="3613" t="s">
        <v>85</v>
      </c>
      <c r="G37" s="3615"/>
      <c r="H37" s="3613" t="s">
        <v>398</v>
      </c>
      <c r="I37" s="3618"/>
      <c r="K37"/>
      <c r="L37"/>
      <c r="M37"/>
      <c r="N37"/>
      <c r="O37"/>
      <c r="P37"/>
      <c r="Q37"/>
      <c r="R37"/>
    </row>
    <row r="38" spans="1:18" ht="31.5">
      <c r="A38" s="3611"/>
      <c r="B38" s="1093" t="s">
        <v>258</v>
      </c>
      <c r="C38" s="1093" t="s">
        <v>1048</v>
      </c>
      <c r="D38" s="1093" t="s">
        <v>258</v>
      </c>
      <c r="E38" s="1096" t="s">
        <v>1048</v>
      </c>
      <c r="F38" s="1096" t="s">
        <v>258</v>
      </c>
      <c r="G38" s="1096" t="s">
        <v>1048</v>
      </c>
      <c r="H38" s="1093" t="s">
        <v>258</v>
      </c>
      <c r="I38" s="1091" t="s">
        <v>1048</v>
      </c>
      <c r="K38"/>
      <c r="L38"/>
      <c r="M38"/>
      <c r="N38"/>
      <c r="O38"/>
      <c r="P38"/>
      <c r="Q38"/>
      <c r="R38"/>
    </row>
    <row r="39" spans="1:18">
      <c r="A39" s="1082" t="s">
        <v>509</v>
      </c>
      <c r="B39" s="1106">
        <v>0</v>
      </c>
      <c r="C39" s="1150">
        <v>0</v>
      </c>
      <c r="D39" s="1149">
        <v>60000</v>
      </c>
      <c r="E39" s="1148">
        <v>3.4066666666666669E-2</v>
      </c>
      <c r="F39" s="1133">
        <v>0</v>
      </c>
      <c r="G39" s="1145">
        <v>0</v>
      </c>
      <c r="H39" s="1145">
        <v>0</v>
      </c>
      <c r="I39" s="1147">
        <v>0</v>
      </c>
      <c r="K39"/>
      <c r="L39"/>
      <c r="M39"/>
      <c r="N39"/>
      <c r="O39"/>
      <c r="P39"/>
      <c r="Q39"/>
      <c r="R39"/>
    </row>
    <row r="40" spans="1:18">
      <c r="A40" s="1082" t="s">
        <v>508</v>
      </c>
      <c r="B40" s="1106">
        <v>0</v>
      </c>
      <c r="C40" s="1143">
        <v>0</v>
      </c>
      <c r="D40" s="1140">
        <v>0</v>
      </c>
      <c r="E40" s="1141">
        <v>0</v>
      </c>
      <c r="F40" s="1133">
        <v>0</v>
      </c>
      <c r="G40" s="1145">
        <v>0</v>
      </c>
      <c r="H40" s="1145">
        <v>0</v>
      </c>
      <c r="I40" s="1144">
        <v>0</v>
      </c>
      <c r="K40"/>
      <c r="L40"/>
      <c r="M40"/>
      <c r="N40"/>
      <c r="O40"/>
      <c r="P40"/>
      <c r="Q40"/>
      <c r="R40"/>
    </row>
    <row r="41" spans="1:18">
      <c r="A41" s="1082" t="s">
        <v>507</v>
      </c>
      <c r="B41" s="1106">
        <v>0</v>
      </c>
      <c r="C41" s="1143">
        <v>0</v>
      </c>
      <c r="D41" s="1140">
        <v>0</v>
      </c>
      <c r="E41" s="1141">
        <v>0</v>
      </c>
      <c r="F41" s="1142">
        <v>38550</v>
      </c>
      <c r="G41" s="1105">
        <v>4.6002792477302208</v>
      </c>
      <c r="H41" s="1145">
        <v>0</v>
      </c>
      <c r="I41" s="1147">
        <v>0</v>
      </c>
      <c r="K41"/>
      <c r="L41"/>
      <c r="M41"/>
      <c r="N41"/>
      <c r="O41"/>
      <c r="P41"/>
      <c r="Q41"/>
      <c r="R41"/>
    </row>
    <row r="42" spans="1:18">
      <c r="A42" s="1082" t="s">
        <v>506</v>
      </c>
      <c r="B42" s="1106">
        <v>0</v>
      </c>
      <c r="C42" s="1143">
        <v>0</v>
      </c>
      <c r="D42" s="1140">
        <v>0</v>
      </c>
      <c r="E42" s="1141">
        <v>0</v>
      </c>
      <c r="F42" s="1133">
        <v>0</v>
      </c>
      <c r="G42" s="1145">
        <v>0</v>
      </c>
      <c r="H42" s="1145">
        <v>0</v>
      </c>
      <c r="I42" s="1144">
        <v>0</v>
      </c>
      <c r="K42"/>
      <c r="L42"/>
      <c r="M42"/>
      <c r="N42"/>
      <c r="O42"/>
      <c r="P42"/>
      <c r="Q42"/>
      <c r="R42"/>
    </row>
    <row r="43" spans="1:18">
      <c r="A43" s="1082" t="s">
        <v>505</v>
      </c>
      <c r="B43" s="1106">
        <v>0</v>
      </c>
      <c r="C43" s="1143">
        <v>0</v>
      </c>
      <c r="D43" s="1143">
        <v>0</v>
      </c>
      <c r="E43" s="1141">
        <v>0</v>
      </c>
      <c r="F43" s="1133">
        <v>0</v>
      </c>
      <c r="G43" s="1145">
        <v>0</v>
      </c>
      <c r="H43" s="1145">
        <v>0</v>
      </c>
      <c r="I43" s="1144">
        <v>0</v>
      </c>
      <c r="K43"/>
      <c r="L43"/>
      <c r="M43"/>
      <c r="N43"/>
      <c r="O43"/>
      <c r="P43"/>
      <c r="Q43"/>
      <c r="R43"/>
    </row>
    <row r="44" spans="1:18">
      <c r="A44" s="1082" t="s">
        <v>504</v>
      </c>
      <c r="B44" s="1106">
        <v>28000</v>
      </c>
      <c r="C44" s="1143">
        <v>2.3084285714285713</v>
      </c>
      <c r="D44" s="1140">
        <v>0</v>
      </c>
      <c r="E44" s="1141">
        <v>0</v>
      </c>
      <c r="F44" s="1133">
        <v>0</v>
      </c>
      <c r="G44" s="1146">
        <v>0</v>
      </c>
      <c r="H44" s="1145">
        <v>0</v>
      </c>
      <c r="I44" s="1144">
        <v>0</v>
      </c>
      <c r="K44"/>
      <c r="L44"/>
      <c r="M44"/>
      <c r="N44"/>
      <c r="O44"/>
      <c r="P44"/>
      <c r="Q44"/>
      <c r="R44"/>
    </row>
    <row r="45" spans="1:18">
      <c r="A45" s="1082" t="s">
        <v>503</v>
      </c>
      <c r="B45" s="1106">
        <v>0</v>
      </c>
      <c r="C45" s="1143">
        <v>0</v>
      </c>
      <c r="D45" s="1143">
        <v>0</v>
      </c>
      <c r="E45" s="1141">
        <v>0</v>
      </c>
      <c r="F45" s="1142">
        <v>50000</v>
      </c>
      <c r="G45" s="1141">
        <v>4.7419000000000002</v>
      </c>
      <c r="H45" s="1140">
        <v>0</v>
      </c>
      <c r="I45" s="1139">
        <v>0</v>
      </c>
      <c r="K45"/>
      <c r="L45"/>
      <c r="M45"/>
      <c r="N45"/>
      <c r="O45"/>
      <c r="P45"/>
      <c r="Q45"/>
      <c r="R45"/>
    </row>
    <row r="46" spans="1:18">
      <c r="A46" s="1082" t="s">
        <v>502</v>
      </c>
      <c r="B46" s="1106">
        <v>0</v>
      </c>
      <c r="C46" s="1143">
        <v>0</v>
      </c>
      <c r="D46" s="1143">
        <v>20000</v>
      </c>
      <c r="E46" s="1141">
        <v>0.36630000000000001</v>
      </c>
      <c r="F46" s="1142">
        <v>20000</v>
      </c>
      <c r="G46" s="1141">
        <v>4.7476500000000001</v>
      </c>
      <c r="H46" s="1140">
        <v>0</v>
      </c>
      <c r="I46" s="1139">
        <v>0</v>
      </c>
      <c r="K46"/>
      <c r="L46"/>
      <c r="M46"/>
      <c r="N46"/>
      <c r="O46"/>
      <c r="P46"/>
      <c r="Q46"/>
      <c r="R46"/>
    </row>
    <row r="47" spans="1:18">
      <c r="A47" s="1082" t="s">
        <v>501</v>
      </c>
      <c r="B47" s="1106">
        <v>0</v>
      </c>
      <c r="C47" s="1143">
        <v>0</v>
      </c>
      <c r="D47" s="1143">
        <v>0</v>
      </c>
      <c r="E47" s="1141">
        <v>0</v>
      </c>
      <c r="F47" s="1142">
        <v>0</v>
      </c>
      <c r="G47" s="1141">
        <v>0</v>
      </c>
      <c r="H47" s="1140">
        <v>0</v>
      </c>
      <c r="I47" s="1139">
        <v>0</v>
      </c>
      <c r="K47"/>
      <c r="L47"/>
      <c r="M47"/>
      <c r="N47"/>
      <c r="O47"/>
      <c r="P47"/>
      <c r="Q47"/>
      <c r="R47"/>
    </row>
    <row r="48" spans="1:18">
      <c r="A48" s="1082" t="s">
        <v>500</v>
      </c>
      <c r="B48" s="1106">
        <v>0</v>
      </c>
      <c r="C48" s="1143">
        <v>0</v>
      </c>
      <c r="D48" s="1143">
        <v>0</v>
      </c>
      <c r="E48" s="1141">
        <v>0</v>
      </c>
      <c r="F48" s="1142">
        <v>0</v>
      </c>
      <c r="G48" s="1141">
        <v>0</v>
      </c>
      <c r="H48" s="1140">
        <v>0</v>
      </c>
      <c r="I48" s="1139">
        <v>0</v>
      </c>
      <c r="K48"/>
      <c r="L48"/>
      <c r="M48"/>
      <c r="N48"/>
      <c r="O48"/>
      <c r="P48"/>
      <c r="Q48"/>
      <c r="R48"/>
    </row>
    <row r="49" spans="1:18">
      <c r="A49" s="1082" t="s">
        <v>499</v>
      </c>
      <c r="B49" s="1106">
        <v>20000</v>
      </c>
      <c r="C49" s="1143">
        <v>1.2777000000000001</v>
      </c>
      <c r="D49" s="1140">
        <v>0</v>
      </c>
      <c r="E49" s="1141">
        <v>0</v>
      </c>
      <c r="F49" s="1142">
        <v>0</v>
      </c>
      <c r="G49" s="1141">
        <v>0</v>
      </c>
      <c r="H49" s="1140">
        <v>0</v>
      </c>
      <c r="I49" s="1139">
        <v>0</v>
      </c>
      <c r="K49"/>
      <c r="L49"/>
      <c r="M49"/>
      <c r="N49"/>
      <c r="O49"/>
      <c r="P49"/>
      <c r="Q49"/>
      <c r="R49"/>
    </row>
    <row r="50" spans="1:18">
      <c r="A50" s="1080" t="s">
        <v>498</v>
      </c>
      <c r="B50" s="1106">
        <v>0</v>
      </c>
      <c r="C50" s="1143">
        <v>0</v>
      </c>
      <c r="D50" s="1143">
        <v>0</v>
      </c>
      <c r="E50" s="1141">
        <v>0</v>
      </c>
      <c r="F50" s="1142">
        <v>0</v>
      </c>
      <c r="G50" s="1141">
        <v>0</v>
      </c>
      <c r="H50" s="1140">
        <v>0</v>
      </c>
      <c r="I50" s="1139">
        <v>0</v>
      </c>
      <c r="K50"/>
      <c r="L50"/>
      <c r="M50"/>
      <c r="N50"/>
      <c r="O50"/>
      <c r="P50"/>
      <c r="Q50"/>
      <c r="R50"/>
    </row>
    <row r="51" spans="1:18">
      <c r="A51" s="1130" t="s">
        <v>234</v>
      </c>
      <c r="B51" s="1102">
        <f>SUM(B39:B50)</f>
        <v>48000</v>
      </c>
      <c r="C51" s="1101">
        <v>1.8789583333333333</v>
      </c>
      <c r="D51" s="1137">
        <f>SUM(D39:D50)</f>
        <v>80000</v>
      </c>
      <c r="E51" s="1138">
        <v>0.11712500000000001</v>
      </c>
      <c r="F51" s="1137">
        <f>SUM(F39:F50)</f>
        <v>108550</v>
      </c>
      <c r="G51" s="1101">
        <v>4.6926648088438512</v>
      </c>
      <c r="H51" s="1102">
        <f>SUM(H39:H50)</f>
        <v>0</v>
      </c>
      <c r="I51" s="1120">
        <v>0</v>
      </c>
      <c r="K51"/>
      <c r="L51" s="1065"/>
      <c r="M51" s="1065"/>
      <c r="N51"/>
      <c r="O51"/>
      <c r="P51"/>
      <c r="Q51"/>
      <c r="R51"/>
    </row>
    <row r="52" spans="1:18">
      <c r="A52" s="1136"/>
      <c r="B52" s="3624" t="s">
        <v>1049</v>
      </c>
      <c r="C52" s="3616"/>
      <c r="D52" s="3616"/>
      <c r="E52" s="3617"/>
      <c r="F52" s="3625"/>
      <c r="G52" s="3625"/>
      <c r="H52" s="3625"/>
      <c r="I52" s="3625"/>
    </row>
    <row r="53" spans="1:18" customFormat="1">
      <c r="A53" s="3610" t="s">
        <v>1041</v>
      </c>
      <c r="B53" s="3626" t="s">
        <v>85</v>
      </c>
      <c r="C53" s="3627"/>
      <c r="D53" s="3626" t="s">
        <v>398</v>
      </c>
      <c r="E53" s="3627"/>
      <c r="F53" s="3628"/>
      <c r="G53" s="3629"/>
      <c r="H53" s="3628"/>
      <c r="I53" s="3629"/>
    </row>
    <row r="54" spans="1:18" customFormat="1" ht="31.5">
      <c r="A54" s="3611"/>
      <c r="B54" s="1093" t="s">
        <v>258</v>
      </c>
      <c r="C54" s="1096" t="s">
        <v>1048</v>
      </c>
      <c r="D54" s="1093" t="s">
        <v>258</v>
      </c>
      <c r="E54" s="1095" t="s">
        <v>1048</v>
      </c>
      <c r="F54" s="1135"/>
      <c r="G54" s="1135"/>
      <c r="H54" s="1135"/>
      <c r="I54" s="1135"/>
    </row>
    <row r="55" spans="1:18" customFormat="1">
      <c r="A55" s="1082" t="s">
        <v>509</v>
      </c>
      <c r="B55" s="1089">
        <v>0</v>
      </c>
      <c r="C55" s="1089">
        <v>0</v>
      </c>
      <c r="D55" s="1089">
        <v>0</v>
      </c>
      <c r="E55" s="1089">
        <v>0</v>
      </c>
      <c r="F55" s="1133"/>
      <c r="G55" s="1133"/>
      <c r="H55" s="1133"/>
      <c r="I55" s="1134"/>
    </row>
    <row r="56" spans="1:18" customFormat="1">
      <c r="A56" s="1082" t="s">
        <v>508</v>
      </c>
      <c r="B56" s="1087">
        <v>0</v>
      </c>
      <c r="C56" s="1081">
        <v>0</v>
      </c>
      <c r="D56" s="1081">
        <v>0</v>
      </c>
      <c r="E56" s="1081">
        <v>0</v>
      </c>
      <c r="F56" s="1133"/>
      <c r="G56" s="1133"/>
      <c r="H56" s="1133"/>
      <c r="I56" s="1133"/>
    </row>
    <row r="57" spans="1:18" customFormat="1">
      <c r="A57" s="1082" t="s">
        <v>507</v>
      </c>
      <c r="B57" s="1086">
        <v>0</v>
      </c>
      <c r="C57" s="1081">
        <v>0</v>
      </c>
      <c r="D57" s="1081">
        <v>0</v>
      </c>
      <c r="E57" s="1081">
        <v>0</v>
      </c>
      <c r="F57" s="1132"/>
      <c r="G57" s="1107"/>
      <c r="H57" s="1133"/>
      <c r="I57" s="1134"/>
    </row>
    <row r="58" spans="1:18" customFormat="1">
      <c r="A58" s="1082" t="s">
        <v>506</v>
      </c>
      <c r="B58" s="1081">
        <v>0</v>
      </c>
      <c r="C58" s="1078">
        <v>0</v>
      </c>
      <c r="D58" s="1078">
        <v>0</v>
      </c>
      <c r="E58" s="1078">
        <v>0</v>
      </c>
      <c r="F58" s="1133"/>
      <c r="G58" s="1133"/>
      <c r="H58" s="1133"/>
      <c r="I58" s="1133"/>
    </row>
    <row r="59" spans="1:18" customFormat="1">
      <c r="A59" s="1082" t="s">
        <v>505</v>
      </c>
      <c r="B59" s="1081">
        <v>0</v>
      </c>
      <c r="C59" s="1078">
        <v>0</v>
      </c>
      <c r="D59" s="1078">
        <v>0</v>
      </c>
      <c r="E59" s="1078">
        <v>0</v>
      </c>
      <c r="F59" s="1133"/>
      <c r="G59" s="1133"/>
      <c r="H59" s="1133"/>
      <c r="I59" s="1133"/>
    </row>
    <row r="60" spans="1:18" customFormat="1">
      <c r="A60" s="1082" t="s">
        <v>504</v>
      </c>
      <c r="B60" s="1084">
        <v>0</v>
      </c>
      <c r="C60" s="1078">
        <v>0</v>
      </c>
      <c r="D60" s="1078">
        <v>0</v>
      </c>
      <c r="E60" s="1078">
        <v>0</v>
      </c>
      <c r="F60" s="1133"/>
      <c r="G60" s="1134"/>
      <c r="H60" s="1133"/>
      <c r="I60" s="1133"/>
    </row>
    <row r="61" spans="1:18" customFormat="1">
      <c r="A61" s="1082" t="s">
        <v>503</v>
      </c>
      <c r="B61" s="1081">
        <v>0</v>
      </c>
      <c r="C61" s="1078">
        <v>0</v>
      </c>
      <c r="D61" s="1078">
        <v>0</v>
      </c>
      <c r="E61" s="1078">
        <v>0</v>
      </c>
      <c r="F61" s="1132"/>
      <c r="G61" s="1131"/>
      <c r="H61" s="1132"/>
      <c r="I61" s="1131"/>
    </row>
    <row r="62" spans="1:18" customFormat="1">
      <c r="A62" s="1082" t="s">
        <v>502</v>
      </c>
      <c r="B62" s="1081">
        <v>0</v>
      </c>
      <c r="C62" s="1078">
        <v>0</v>
      </c>
      <c r="D62" s="1078">
        <v>0</v>
      </c>
      <c r="E62" s="1078">
        <v>0</v>
      </c>
      <c r="F62" s="1132"/>
      <c r="G62" s="1131"/>
      <c r="H62" s="1132"/>
      <c r="I62" s="1131"/>
    </row>
    <row r="63" spans="1:18" customFormat="1">
      <c r="A63" s="1082" t="s">
        <v>501</v>
      </c>
      <c r="B63" s="1081">
        <v>0</v>
      </c>
      <c r="C63" s="1078">
        <v>0</v>
      </c>
      <c r="D63" s="1078">
        <v>0</v>
      </c>
      <c r="E63" s="1078">
        <v>0</v>
      </c>
      <c r="F63" s="1132"/>
      <c r="G63" s="1131"/>
      <c r="H63" s="1132"/>
      <c r="I63" s="1131"/>
    </row>
    <row r="64" spans="1:18" customFormat="1">
      <c r="A64" s="1082" t="s">
        <v>500</v>
      </c>
      <c r="B64" s="1081">
        <v>0</v>
      </c>
      <c r="C64" s="1078">
        <v>0</v>
      </c>
      <c r="D64" s="1078">
        <v>20000</v>
      </c>
      <c r="E64" s="1078">
        <v>3.1509999999999998</v>
      </c>
      <c r="F64" s="1132"/>
      <c r="G64" s="1131"/>
      <c r="H64" s="1132"/>
      <c r="I64" s="1131"/>
    </row>
    <row r="65" spans="1:18" customFormat="1">
      <c r="A65" s="1082" t="s">
        <v>499</v>
      </c>
      <c r="B65" s="1081">
        <v>0</v>
      </c>
      <c r="C65" s="1078">
        <v>0</v>
      </c>
      <c r="D65" s="1078">
        <v>30000</v>
      </c>
      <c r="E65" s="1078">
        <v>3.3812000000000002</v>
      </c>
      <c r="F65" s="1132"/>
      <c r="G65" s="1131"/>
      <c r="H65" s="1132"/>
      <c r="I65" s="1131"/>
    </row>
    <row r="66" spans="1:18" customFormat="1">
      <c r="A66" s="1080" t="s">
        <v>498</v>
      </c>
      <c r="B66" s="1079">
        <v>0</v>
      </c>
      <c r="C66" s="1078">
        <v>0</v>
      </c>
      <c r="D66" s="1078">
        <v>0</v>
      </c>
      <c r="E66" s="1078">
        <v>0</v>
      </c>
      <c r="F66" s="1132"/>
      <c r="G66" s="1131"/>
      <c r="H66" s="1132"/>
      <c r="I66" s="1131"/>
    </row>
    <row r="67" spans="1:18" customFormat="1" ht="16.5" thickBot="1">
      <c r="A67" s="1130" t="s">
        <v>234</v>
      </c>
      <c r="B67" s="1074">
        <f>SUM(B55:B66)</f>
        <v>0</v>
      </c>
      <c r="C67" s="1073">
        <v>0</v>
      </c>
      <c r="D67" s="1072">
        <f>SUM(D55:D66)</f>
        <v>50000</v>
      </c>
      <c r="E67" s="1070">
        <v>3.28912</v>
      </c>
      <c r="F67" s="1129"/>
      <c r="G67" s="1098"/>
      <c r="H67" s="1128"/>
      <c r="I67" s="1098"/>
      <c r="L67" s="1065"/>
      <c r="M67" s="1065"/>
    </row>
    <row r="68" spans="1:18" ht="16.5" thickTop="1">
      <c r="A68" s="3630" t="s">
        <v>1041</v>
      </c>
      <c r="B68" s="3633" t="s">
        <v>1047</v>
      </c>
      <c r="C68" s="3633"/>
      <c r="D68" s="3633"/>
      <c r="E68" s="3633"/>
      <c r="F68" s="3633" t="s">
        <v>1046</v>
      </c>
      <c r="G68" s="3633"/>
      <c r="H68" s="3633"/>
      <c r="I68" s="3634"/>
      <c r="K68"/>
      <c r="L68"/>
      <c r="M68"/>
      <c r="N68"/>
      <c r="O68"/>
      <c r="P68"/>
      <c r="Q68"/>
      <c r="R68"/>
    </row>
    <row r="69" spans="1:18">
      <c r="A69" s="3631"/>
      <c r="B69" s="3635" t="s">
        <v>85</v>
      </c>
      <c r="C69" s="3636"/>
      <c r="D69" s="3637" t="s">
        <v>398</v>
      </c>
      <c r="E69" s="3636"/>
      <c r="F69" s="3635" t="s">
        <v>85</v>
      </c>
      <c r="G69" s="3636"/>
      <c r="H69" s="3637" t="s">
        <v>398</v>
      </c>
      <c r="I69" s="3638"/>
      <c r="K69" s="1119"/>
      <c r="L69" s="1119"/>
    </row>
    <row r="70" spans="1:18" ht="31.5">
      <c r="A70" s="3632"/>
      <c r="B70" s="1093" t="s">
        <v>258</v>
      </c>
      <c r="C70" s="1096" t="s">
        <v>1033</v>
      </c>
      <c r="D70" s="1093" t="s">
        <v>258</v>
      </c>
      <c r="E70" s="1096" t="s">
        <v>1033</v>
      </c>
      <c r="F70" s="1093" t="s">
        <v>258</v>
      </c>
      <c r="G70" s="1096" t="s">
        <v>1033</v>
      </c>
      <c r="H70" s="1093" t="s">
        <v>258</v>
      </c>
      <c r="I70" s="1091" t="s">
        <v>1033</v>
      </c>
    </row>
    <row r="71" spans="1:18">
      <c r="A71" s="1090" t="s">
        <v>509</v>
      </c>
      <c r="B71" s="1081">
        <v>0</v>
      </c>
      <c r="C71" s="1127">
        <v>0</v>
      </c>
      <c r="D71" s="1126">
        <v>0</v>
      </c>
      <c r="E71" s="1078">
        <v>0</v>
      </c>
      <c r="F71" s="1081">
        <v>0</v>
      </c>
      <c r="G71" s="1086">
        <v>0</v>
      </c>
      <c r="H71" s="1125">
        <v>0</v>
      </c>
      <c r="I71" s="1124">
        <v>0</v>
      </c>
    </row>
    <row r="72" spans="1:18">
      <c r="A72" s="1082" t="s">
        <v>508</v>
      </c>
      <c r="B72" s="1086">
        <v>0</v>
      </c>
      <c r="C72" s="1086">
        <v>0</v>
      </c>
      <c r="D72" s="1078">
        <v>0</v>
      </c>
      <c r="E72" s="1078">
        <v>0</v>
      </c>
      <c r="F72" s="1086">
        <v>0</v>
      </c>
      <c r="G72" s="1086">
        <v>0</v>
      </c>
      <c r="H72" s="1078">
        <v>0</v>
      </c>
      <c r="I72" s="1123">
        <v>0</v>
      </c>
    </row>
    <row r="73" spans="1:18">
      <c r="A73" s="1082" t="s">
        <v>507</v>
      </c>
      <c r="B73" s="1081">
        <v>0</v>
      </c>
      <c r="C73" s="1081">
        <v>0</v>
      </c>
      <c r="D73" s="1078">
        <v>0</v>
      </c>
      <c r="E73" s="1078">
        <v>0</v>
      </c>
      <c r="F73" s="1081">
        <v>0</v>
      </c>
      <c r="G73" s="1081">
        <v>0</v>
      </c>
      <c r="H73" s="1078">
        <v>0</v>
      </c>
      <c r="I73" s="1123">
        <v>0</v>
      </c>
    </row>
    <row r="74" spans="1:18">
      <c r="A74" s="1082" t="s">
        <v>506</v>
      </c>
      <c r="B74" s="1084">
        <v>0</v>
      </c>
      <c r="C74" s="1084">
        <v>0</v>
      </c>
      <c r="D74" s="1078">
        <v>0</v>
      </c>
      <c r="E74" s="1078">
        <v>0</v>
      </c>
      <c r="F74" s="1084">
        <v>0</v>
      </c>
      <c r="G74" s="1084">
        <v>0</v>
      </c>
      <c r="H74" s="1078">
        <v>0</v>
      </c>
      <c r="I74" s="1123">
        <v>0</v>
      </c>
    </row>
    <row r="75" spans="1:18">
      <c r="A75" s="1082" t="s">
        <v>505</v>
      </c>
      <c r="B75" s="1084">
        <v>0</v>
      </c>
      <c r="C75" s="1084">
        <v>0</v>
      </c>
      <c r="D75" s="1078">
        <v>0</v>
      </c>
      <c r="E75" s="1078">
        <v>0</v>
      </c>
      <c r="F75" s="1084">
        <v>0</v>
      </c>
      <c r="G75" s="1084">
        <v>0</v>
      </c>
      <c r="H75" s="1078">
        <v>0</v>
      </c>
      <c r="I75" s="1123">
        <v>0</v>
      </c>
    </row>
    <row r="76" spans="1:18">
      <c r="A76" s="1082" t="s">
        <v>504</v>
      </c>
      <c r="B76" s="1084">
        <v>0</v>
      </c>
      <c r="C76" s="1084">
        <v>0</v>
      </c>
      <c r="D76" s="1078">
        <v>0</v>
      </c>
      <c r="E76" s="1078">
        <v>0</v>
      </c>
      <c r="F76" s="1084">
        <v>0</v>
      </c>
      <c r="G76" s="1084">
        <v>0</v>
      </c>
      <c r="H76" s="1078">
        <v>0</v>
      </c>
      <c r="I76" s="1123">
        <v>0</v>
      </c>
    </row>
    <row r="77" spans="1:18">
      <c r="A77" s="1082" t="s">
        <v>503</v>
      </c>
      <c r="B77" s="1081">
        <v>0</v>
      </c>
      <c r="C77" s="1081">
        <v>0</v>
      </c>
      <c r="D77" s="1078">
        <v>0</v>
      </c>
      <c r="E77" s="1078">
        <v>0</v>
      </c>
      <c r="F77" s="1081">
        <v>0</v>
      </c>
      <c r="G77" s="1081">
        <v>0</v>
      </c>
      <c r="H77" s="1078">
        <v>0</v>
      </c>
      <c r="I77" s="1123">
        <v>0</v>
      </c>
    </row>
    <row r="78" spans="1:18">
      <c r="A78" s="1082" t="s">
        <v>502</v>
      </c>
      <c r="B78" s="1084">
        <v>0</v>
      </c>
      <c r="C78" s="1084">
        <v>0</v>
      </c>
      <c r="D78" s="1078">
        <v>0</v>
      </c>
      <c r="E78" s="1078">
        <v>0</v>
      </c>
      <c r="F78" s="1084">
        <v>0</v>
      </c>
      <c r="G78" s="1084">
        <v>0</v>
      </c>
      <c r="H78" s="1078">
        <v>0</v>
      </c>
      <c r="I78" s="1123">
        <v>0</v>
      </c>
    </row>
    <row r="79" spans="1:18">
      <c r="A79" s="1082" t="s">
        <v>501</v>
      </c>
      <c r="B79" s="1086">
        <v>0</v>
      </c>
      <c r="C79" s="1086">
        <v>0</v>
      </c>
      <c r="D79" s="1078">
        <v>0</v>
      </c>
      <c r="E79" s="1078">
        <v>0</v>
      </c>
      <c r="F79" s="1086">
        <v>0</v>
      </c>
      <c r="G79" s="1086">
        <v>0</v>
      </c>
      <c r="H79" s="1078">
        <v>0</v>
      </c>
      <c r="I79" s="1123">
        <v>0</v>
      </c>
    </row>
    <row r="80" spans="1:18">
      <c r="A80" s="1082" t="s">
        <v>500</v>
      </c>
      <c r="B80" s="1086">
        <v>0</v>
      </c>
      <c r="C80" s="1086">
        <v>0</v>
      </c>
      <c r="D80" s="1078">
        <v>0</v>
      </c>
      <c r="E80" s="1078">
        <v>0</v>
      </c>
      <c r="F80" s="1086">
        <v>0</v>
      </c>
      <c r="G80" s="1086">
        <v>0</v>
      </c>
      <c r="H80" s="1078">
        <v>0</v>
      </c>
      <c r="I80" s="1123">
        <v>0</v>
      </c>
    </row>
    <row r="81" spans="1:18">
      <c r="A81" s="1082" t="s">
        <v>499</v>
      </c>
      <c r="B81" s="1086">
        <v>0</v>
      </c>
      <c r="C81" s="1086">
        <v>0</v>
      </c>
      <c r="D81" s="1078">
        <v>0</v>
      </c>
      <c r="E81" s="1078">
        <v>0</v>
      </c>
      <c r="F81" s="1086">
        <v>0</v>
      </c>
      <c r="G81" s="1086">
        <v>0</v>
      </c>
      <c r="H81" s="1078">
        <v>0</v>
      </c>
      <c r="I81" s="1123">
        <v>0</v>
      </c>
    </row>
    <row r="82" spans="1:18">
      <c r="A82" s="1080" t="s">
        <v>498</v>
      </c>
      <c r="B82" s="1109">
        <v>0</v>
      </c>
      <c r="C82" s="1109">
        <v>0</v>
      </c>
      <c r="D82" s="1078">
        <v>0</v>
      </c>
      <c r="E82" s="1078">
        <v>0</v>
      </c>
      <c r="F82" s="1116">
        <v>0</v>
      </c>
      <c r="G82" s="1109">
        <v>0</v>
      </c>
      <c r="H82" s="1078">
        <v>0</v>
      </c>
      <c r="I82" s="1122">
        <v>0</v>
      </c>
    </row>
    <row r="83" spans="1:18">
      <c r="A83" s="1075" t="s">
        <v>234</v>
      </c>
      <c r="B83" s="1121">
        <f>SUM(B71:B82)</f>
        <v>0</v>
      </c>
      <c r="C83" s="1101">
        <v>0</v>
      </c>
      <c r="D83" s="1102">
        <f>SUM(D71:D82)</f>
        <v>0</v>
      </c>
      <c r="E83" s="1101">
        <v>0</v>
      </c>
      <c r="F83" s="1113">
        <f>SUM(F71:F82)</f>
        <v>0</v>
      </c>
      <c r="G83" s="1101">
        <v>0</v>
      </c>
      <c r="H83" s="1102">
        <f>SUM(H71:H82)</f>
        <v>0</v>
      </c>
      <c r="I83" s="1120">
        <v>0</v>
      </c>
      <c r="K83" s="1119"/>
      <c r="L83" s="1119"/>
    </row>
    <row r="84" spans="1:18">
      <c r="A84" s="3630" t="s">
        <v>1041</v>
      </c>
      <c r="B84" s="3633" t="s">
        <v>1045</v>
      </c>
      <c r="C84" s="3633"/>
      <c r="D84" s="3633"/>
      <c r="E84" s="3633"/>
      <c r="F84" s="3633" t="s">
        <v>1044</v>
      </c>
      <c r="G84" s="3633"/>
      <c r="H84" s="3633"/>
      <c r="I84" s="3634"/>
      <c r="J84"/>
      <c r="K84"/>
      <c r="L84"/>
      <c r="M84"/>
      <c r="N84"/>
      <c r="O84"/>
      <c r="P84"/>
      <c r="Q84"/>
      <c r="R84"/>
    </row>
    <row r="85" spans="1:18">
      <c r="A85" s="3631"/>
      <c r="B85" s="3635" t="s">
        <v>85</v>
      </c>
      <c r="C85" s="3636"/>
      <c r="D85" s="3637" t="s">
        <v>398</v>
      </c>
      <c r="E85" s="3636"/>
      <c r="F85" s="3635" t="s">
        <v>85</v>
      </c>
      <c r="G85" s="3636"/>
      <c r="H85" s="3637" t="s">
        <v>398</v>
      </c>
      <c r="I85" s="3638"/>
      <c r="J85"/>
      <c r="K85"/>
      <c r="L85"/>
      <c r="M85"/>
    </row>
    <row r="86" spans="1:18" ht="31.5">
      <c r="A86" s="3632"/>
      <c r="B86" s="1093" t="s">
        <v>258</v>
      </c>
      <c r="C86" s="1096" t="s">
        <v>1033</v>
      </c>
      <c r="D86" s="1093" t="s">
        <v>258</v>
      </c>
      <c r="E86" s="1096" t="s">
        <v>1033</v>
      </c>
      <c r="F86" s="1093" t="s">
        <v>258</v>
      </c>
      <c r="G86" s="1096" t="s">
        <v>1033</v>
      </c>
      <c r="H86" s="1093" t="s">
        <v>258</v>
      </c>
      <c r="I86" s="1091" t="s">
        <v>1033</v>
      </c>
      <c r="J86"/>
      <c r="K86"/>
      <c r="L86"/>
      <c r="M86"/>
    </row>
    <row r="87" spans="1:18">
      <c r="A87" s="1090" t="s">
        <v>509</v>
      </c>
      <c r="B87" s="1081">
        <v>0</v>
      </c>
      <c r="C87" s="1086">
        <v>0</v>
      </c>
      <c r="D87" s="1081">
        <v>0</v>
      </c>
      <c r="E87" s="1078">
        <v>0</v>
      </c>
      <c r="F87" s="1081">
        <v>0</v>
      </c>
      <c r="G87" s="1108">
        <v>0</v>
      </c>
      <c r="H87" s="1081">
        <v>0</v>
      </c>
      <c r="I87" s="1118">
        <v>0</v>
      </c>
      <c r="J87"/>
      <c r="K87"/>
      <c r="L87"/>
      <c r="M87"/>
    </row>
    <row r="88" spans="1:18">
      <c r="A88" s="1082" t="s">
        <v>508</v>
      </c>
      <c r="B88" s="1081">
        <v>0</v>
      </c>
      <c r="C88" s="1081">
        <v>0</v>
      </c>
      <c r="D88" s="1078">
        <v>0</v>
      </c>
      <c r="E88" s="1078">
        <v>0</v>
      </c>
      <c r="F88" s="1086">
        <v>0</v>
      </c>
      <c r="G88" s="1108">
        <v>0</v>
      </c>
      <c r="H88" s="1081">
        <v>0</v>
      </c>
      <c r="I88" s="1117">
        <v>0</v>
      </c>
      <c r="J88"/>
      <c r="K88"/>
      <c r="L88"/>
      <c r="M88"/>
    </row>
    <row r="89" spans="1:18">
      <c r="A89" s="1082" t="s">
        <v>507</v>
      </c>
      <c r="B89" s="1081">
        <v>0</v>
      </c>
      <c r="C89" s="1081">
        <v>0</v>
      </c>
      <c r="D89" s="1078">
        <v>0</v>
      </c>
      <c r="E89" s="1115">
        <v>0</v>
      </c>
      <c r="F89" s="1081">
        <v>0</v>
      </c>
      <c r="G89" s="1108">
        <v>0</v>
      </c>
      <c r="H89" s="1081">
        <v>30000</v>
      </c>
      <c r="I89" s="1117">
        <v>0.4</v>
      </c>
      <c r="J89"/>
      <c r="K89"/>
      <c r="L89"/>
      <c r="M89"/>
    </row>
    <row r="90" spans="1:18">
      <c r="A90" s="1082" t="s">
        <v>506</v>
      </c>
      <c r="B90" s="1084">
        <v>0</v>
      </c>
      <c r="C90" s="1084">
        <v>0</v>
      </c>
      <c r="D90" s="1078">
        <v>0</v>
      </c>
      <c r="E90" s="1078">
        <v>0</v>
      </c>
      <c r="F90" s="1084">
        <v>0</v>
      </c>
      <c r="G90" s="1105">
        <v>0</v>
      </c>
      <c r="H90" s="1078">
        <v>0</v>
      </c>
      <c r="I90" s="1117">
        <v>0</v>
      </c>
      <c r="J90"/>
      <c r="K90"/>
      <c r="L90"/>
      <c r="M90"/>
    </row>
    <row r="91" spans="1:18">
      <c r="A91" s="1082" t="s">
        <v>505</v>
      </c>
      <c r="B91" s="1084">
        <v>0</v>
      </c>
      <c r="C91" s="1084">
        <v>0</v>
      </c>
      <c r="D91" s="1078">
        <v>0</v>
      </c>
      <c r="E91" s="1078">
        <v>0</v>
      </c>
      <c r="F91" s="1084">
        <v>0</v>
      </c>
      <c r="G91" s="1105">
        <v>0</v>
      </c>
      <c r="H91" s="1077">
        <v>71800</v>
      </c>
      <c r="I91" s="1117">
        <v>0.56378356545961006</v>
      </c>
      <c r="J91"/>
      <c r="K91"/>
      <c r="L91"/>
      <c r="M91"/>
    </row>
    <row r="92" spans="1:18">
      <c r="A92" s="1082" t="s">
        <v>504</v>
      </c>
      <c r="B92" s="1084">
        <v>0</v>
      </c>
      <c r="C92" s="1084">
        <v>0</v>
      </c>
      <c r="D92" s="1078">
        <v>0</v>
      </c>
      <c r="E92" s="1115">
        <v>0</v>
      </c>
      <c r="F92" s="1084">
        <v>0</v>
      </c>
      <c r="G92" s="1108">
        <v>0</v>
      </c>
      <c r="H92" s="1077">
        <v>50000</v>
      </c>
      <c r="I92" s="1114">
        <v>0.45829999999999999</v>
      </c>
      <c r="J92"/>
      <c r="K92"/>
      <c r="L92"/>
      <c r="M92"/>
    </row>
    <row r="93" spans="1:18">
      <c r="A93" s="1082" t="s">
        <v>503</v>
      </c>
      <c r="B93" s="1081">
        <v>0</v>
      </c>
      <c r="C93" s="1081">
        <v>0</v>
      </c>
      <c r="D93" s="1078">
        <v>0</v>
      </c>
      <c r="E93" s="1078">
        <v>0</v>
      </c>
      <c r="F93" s="1081">
        <v>0</v>
      </c>
      <c r="G93" s="1105">
        <v>0</v>
      </c>
      <c r="H93" s="1077">
        <v>41950</v>
      </c>
      <c r="I93" s="1117">
        <v>0.62019999999999997</v>
      </c>
      <c r="J93"/>
      <c r="K93"/>
      <c r="L93"/>
      <c r="M93"/>
    </row>
    <row r="94" spans="1:18">
      <c r="A94" s="1082" t="s">
        <v>502</v>
      </c>
      <c r="B94" s="1084">
        <v>0</v>
      </c>
      <c r="C94" s="1084">
        <v>0</v>
      </c>
      <c r="D94" s="1078">
        <v>0</v>
      </c>
      <c r="E94" s="1115">
        <v>0</v>
      </c>
      <c r="F94" s="1084">
        <v>0</v>
      </c>
      <c r="G94" s="1105">
        <v>0</v>
      </c>
      <c r="H94" s="1078">
        <v>0</v>
      </c>
      <c r="I94" s="1114">
        <v>0</v>
      </c>
      <c r="J94"/>
      <c r="K94"/>
      <c r="L94"/>
      <c r="M94"/>
    </row>
    <row r="95" spans="1:18">
      <c r="A95" s="1082" t="s">
        <v>501</v>
      </c>
      <c r="B95" s="1086">
        <v>0</v>
      </c>
      <c r="C95" s="1086">
        <v>0</v>
      </c>
      <c r="D95" s="1078">
        <v>0</v>
      </c>
      <c r="E95" s="1115">
        <v>0</v>
      </c>
      <c r="F95" s="1086">
        <v>0</v>
      </c>
      <c r="G95" s="1108">
        <v>0</v>
      </c>
      <c r="H95" s="1078">
        <v>0</v>
      </c>
      <c r="I95" s="1114">
        <v>0</v>
      </c>
      <c r="J95"/>
      <c r="K95"/>
      <c r="L95"/>
      <c r="M95"/>
    </row>
    <row r="96" spans="1:18">
      <c r="A96" s="1082" t="s">
        <v>500</v>
      </c>
      <c r="B96" s="1086">
        <v>0</v>
      </c>
      <c r="C96" s="1086">
        <v>0</v>
      </c>
      <c r="D96" s="1078">
        <v>0</v>
      </c>
      <c r="E96" s="1115">
        <v>0</v>
      </c>
      <c r="F96" s="1086">
        <v>0</v>
      </c>
      <c r="G96" s="1105">
        <v>0</v>
      </c>
      <c r="H96" s="1078">
        <v>0</v>
      </c>
      <c r="I96" s="1114">
        <v>0</v>
      </c>
      <c r="J96"/>
      <c r="K96"/>
      <c r="L96"/>
      <c r="M96"/>
    </row>
    <row r="97" spans="1:13">
      <c r="A97" s="1082" t="s">
        <v>499</v>
      </c>
      <c r="B97" s="1086">
        <v>0</v>
      </c>
      <c r="C97" s="1086">
        <v>0</v>
      </c>
      <c r="D97" s="1078">
        <v>0</v>
      </c>
      <c r="E97" s="1115">
        <v>0</v>
      </c>
      <c r="F97" s="1086">
        <v>0</v>
      </c>
      <c r="G97" s="1108">
        <v>0</v>
      </c>
      <c r="H97" s="1078">
        <v>0</v>
      </c>
      <c r="I97" s="1114">
        <v>0</v>
      </c>
      <c r="J97"/>
      <c r="K97"/>
      <c r="L97"/>
      <c r="M97"/>
    </row>
    <row r="98" spans="1:13">
      <c r="A98" s="1080" t="s">
        <v>498</v>
      </c>
      <c r="B98" s="1116">
        <v>0</v>
      </c>
      <c r="C98" s="1116">
        <v>0</v>
      </c>
      <c r="D98" s="1078">
        <v>0</v>
      </c>
      <c r="E98" s="1115">
        <v>0</v>
      </c>
      <c r="F98" s="1109">
        <v>0</v>
      </c>
      <c r="G98" s="1108">
        <v>0</v>
      </c>
      <c r="H98" s="1078">
        <v>0</v>
      </c>
      <c r="I98" s="1114">
        <v>0</v>
      </c>
      <c r="J98"/>
      <c r="K98"/>
      <c r="L98"/>
      <c r="M98"/>
    </row>
    <row r="99" spans="1:13">
      <c r="A99" s="1075" t="s">
        <v>234</v>
      </c>
      <c r="B99" s="1113">
        <f>SUM(B87:B98)</f>
        <v>0</v>
      </c>
      <c r="C99" s="1101">
        <v>0</v>
      </c>
      <c r="D99" s="1102">
        <f>SUM(D87:D98)</f>
        <v>0</v>
      </c>
      <c r="E99" s="1101">
        <v>0</v>
      </c>
      <c r="F99" s="1102">
        <f>SUM(F87:F98)</f>
        <v>0</v>
      </c>
      <c r="G99" s="1101">
        <v>0</v>
      </c>
      <c r="H99" s="1072">
        <f>SUM(H87:H98)</f>
        <v>193750</v>
      </c>
      <c r="I99" s="1100">
        <v>0.52341703225806457</v>
      </c>
      <c r="J99"/>
      <c r="K99"/>
      <c r="L99"/>
      <c r="M99"/>
    </row>
    <row r="100" spans="1:13">
      <c r="A100" s="3639" t="s">
        <v>1041</v>
      </c>
      <c r="B100" s="3633" t="s">
        <v>1043</v>
      </c>
      <c r="C100" s="3633"/>
      <c r="D100" s="3633"/>
      <c r="E100" s="3640"/>
      <c r="F100" s="3641" t="s">
        <v>1042</v>
      </c>
      <c r="G100" s="3642"/>
      <c r="H100" s="3642"/>
      <c r="I100" s="3643"/>
      <c r="J100" s="1099"/>
      <c r="K100" s="1098"/>
      <c r="L100" s="1098"/>
      <c r="M100" s="1097"/>
    </row>
    <row r="101" spans="1:13">
      <c r="A101" s="3631"/>
      <c r="B101" s="3635" t="s">
        <v>85</v>
      </c>
      <c r="C101" s="3636"/>
      <c r="D101" s="3637" t="s">
        <v>398</v>
      </c>
      <c r="E101" s="3637"/>
      <c r="F101" s="3635" t="s">
        <v>85</v>
      </c>
      <c r="G101" s="3636"/>
      <c r="H101" s="3635" t="s">
        <v>398</v>
      </c>
      <c r="I101" s="3638"/>
      <c r="J101" s="1099"/>
      <c r="K101" s="1098"/>
      <c r="L101" s="1058"/>
      <c r="M101" s="1097"/>
    </row>
    <row r="102" spans="1:13" ht="31.5">
      <c r="A102" s="3631"/>
      <c r="B102" s="1093" t="s">
        <v>258</v>
      </c>
      <c r="C102" s="1096" t="s">
        <v>1033</v>
      </c>
      <c r="D102" s="1093" t="s">
        <v>258</v>
      </c>
      <c r="E102" s="1112" t="s">
        <v>1033</v>
      </c>
      <c r="F102" s="1093" t="s">
        <v>258</v>
      </c>
      <c r="G102" s="1096" t="s">
        <v>1033</v>
      </c>
      <c r="H102" s="1093" t="s">
        <v>258</v>
      </c>
      <c r="I102" s="1091" t="s">
        <v>1033</v>
      </c>
      <c r="J102" s="1099"/>
      <c r="K102" s="1098"/>
      <c r="L102" s="1058"/>
      <c r="M102" s="1097"/>
    </row>
    <row r="103" spans="1:13">
      <c r="A103" s="1082" t="s">
        <v>509</v>
      </c>
      <c r="B103" s="1081">
        <v>30000</v>
      </c>
      <c r="C103" s="1108">
        <v>0.84036666666666671</v>
      </c>
      <c r="D103" s="1081">
        <v>0</v>
      </c>
      <c r="E103" s="1111">
        <v>0</v>
      </c>
      <c r="F103" s="1106">
        <v>3300</v>
      </c>
      <c r="G103" s="1105">
        <v>6</v>
      </c>
      <c r="H103" s="1081">
        <v>0</v>
      </c>
      <c r="I103" s="1104">
        <v>0</v>
      </c>
      <c r="J103" s="1099"/>
      <c r="K103" s="1098"/>
      <c r="L103" s="1058"/>
      <c r="M103" s="1097"/>
    </row>
    <row r="104" spans="1:13">
      <c r="A104" s="1082" t="s">
        <v>508</v>
      </c>
      <c r="B104" s="1086">
        <v>0</v>
      </c>
      <c r="C104" s="1108">
        <v>0</v>
      </c>
      <c r="D104" s="1081">
        <v>0</v>
      </c>
      <c r="E104" s="1110">
        <v>0</v>
      </c>
      <c r="F104" s="1106">
        <v>30720</v>
      </c>
      <c r="G104" s="1105">
        <v>6</v>
      </c>
      <c r="H104" s="1081">
        <v>0</v>
      </c>
      <c r="I104" s="1104">
        <v>0</v>
      </c>
      <c r="J104" s="1099"/>
      <c r="K104" s="1098"/>
      <c r="L104" s="1058"/>
      <c r="M104" s="1097"/>
    </row>
    <row r="105" spans="1:13">
      <c r="A105" s="1082" t="s">
        <v>507</v>
      </c>
      <c r="B105" s="1081">
        <v>0</v>
      </c>
      <c r="C105" s="1108">
        <v>0</v>
      </c>
      <c r="D105" s="1081">
        <v>0</v>
      </c>
      <c r="E105" s="1110">
        <v>0</v>
      </c>
      <c r="F105" s="1106">
        <v>15780</v>
      </c>
      <c r="G105" s="1105">
        <v>6</v>
      </c>
      <c r="H105" s="1081">
        <v>0</v>
      </c>
      <c r="I105" s="1104">
        <v>0</v>
      </c>
      <c r="J105" s="1099"/>
      <c r="K105" s="1098"/>
      <c r="L105" s="1058"/>
      <c r="M105" s="1097"/>
    </row>
    <row r="106" spans="1:13">
      <c r="A106" s="1082" t="s">
        <v>506</v>
      </c>
      <c r="B106" s="1084">
        <v>0</v>
      </c>
      <c r="C106" s="1105">
        <v>0</v>
      </c>
      <c r="D106" s="1078">
        <v>0</v>
      </c>
      <c r="E106" s="1110">
        <v>0</v>
      </c>
      <c r="F106" s="1106">
        <v>750</v>
      </c>
      <c r="G106" s="1105">
        <v>6</v>
      </c>
      <c r="H106" s="1081">
        <v>0</v>
      </c>
      <c r="I106" s="1104">
        <v>0</v>
      </c>
      <c r="J106" s="1099"/>
      <c r="K106" s="1098"/>
      <c r="L106" s="1058"/>
      <c r="M106" s="1097"/>
    </row>
    <row r="107" spans="1:13">
      <c r="A107" s="1082" t="s">
        <v>505</v>
      </c>
      <c r="B107" s="1084">
        <v>0</v>
      </c>
      <c r="C107" s="1105">
        <v>0</v>
      </c>
      <c r="D107" s="1078">
        <v>0</v>
      </c>
      <c r="E107" s="1110">
        <v>0</v>
      </c>
      <c r="F107" s="1106">
        <v>0</v>
      </c>
      <c r="G107" s="1105">
        <v>0</v>
      </c>
      <c r="H107" s="1081">
        <v>0</v>
      </c>
      <c r="I107" s="1104">
        <v>0</v>
      </c>
      <c r="J107" s="1099"/>
      <c r="K107" s="1098"/>
      <c r="L107" s="1058"/>
      <c r="M107" s="1097"/>
    </row>
    <row r="108" spans="1:13">
      <c r="A108" s="1082" t="s">
        <v>504</v>
      </c>
      <c r="B108" s="1084">
        <v>0</v>
      </c>
      <c r="C108" s="1108">
        <v>0</v>
      </c>
      <c r="D108" s="1078">
        <v>0</v>
      </c>
      <c r="E108" s="1107">
        <v>0</v>
      </c>
      <c r="F108" s="1106">
        <v>2000</v>
      </c>
      <c r="G108" s="1105">
        <v>6</v>
      </c>
      <c r="H108" s="1081">
        <v>0</v>
      </c>
      <c r="I108" s="1104">
        <v>0</v>
      </c>
      <c r="J108" s="1099"/>
      <c r="K108" s="1098"/>
      <c r="L108" s="1058"/>
      <c r="M108" s="1097"/>
    </row>
    <row r="109" spans="1:13">
      <c r="A109" s="1082" t="s">
        <v>503</v>
      </c>
      <c r="B109" s="1081">
        <v>0</v>
      </c>
      <c r="C109" s="1105">
        <v>0</v>
      </c>
      <c r="D109" s="1078">
        <v>0</v>
      </c>
      <c r="E109" s="1110">
        <v>0</v>
      </c>
      <c r="F109" s="1106">
        <v>17000</v>
      </c>
      <c r="G109" s="1105">
        <v>6</v>
      </c>
      <c r="H109" s="1081">
        <v>0</v>
      </c>
      <c r="I109" s="1104">
        <v>0</v>
      </c>
      <c r="J109" s="1099"/>
      <c r="K109" s="1098"/>
      <c r="L109" s="1058"/>
      <c r="M109" s="1097"/>
    </row>
    <row r="110" spans="1:13">
      <c r="A110" s="1082" t="s">
        <v>502</v>
      </c>
      <c r="B110" s="1084">
        <v>0</v>
      </c>
      <c r="C110" s="1105">
        <v>0</v>
      </c>
      <c r="D110" s="1078">
        <v>0</v>
      </c>
      <c r="E110" s="1107">
        <v>0</v>
      </c>
      <c r="F110" s="1106">
        <v>0</v>
      </c>
      <c r="G110" s="1105">
        <v>0</v>
      </c>
      <c r="H110" s="1081">
        <v>2000</v>
      </c>
      <c r="I110" s="1104">
        <v>5</v>
      </c>
      <c r="J110" s="1099"/>
      <c r="K110" s="1098"/>
      <c r="L110" s="1058"/>
      <c r="M110" s="1097"/>
    </row>
    <row r="111" spans="1:13">
      <c r="A111" s="1082" t="s">
        <v>501</v>
      </c>
      <c r="B111" s="1086">
        <v>0</v>
      </c>
      <c r="C111" s="1108">
        <v>0</v>
      </c>
      <c r="D111" s="1078">
        <v>0</v>
      </c>
      <c r="E111" s="1107">
        <v>0</v>
      </c>
      <c r="F111" s="1106">
        <v>3507</v>
      </c>
      <c r="G111" s="1105">
        <v>5.5560307955517541</v>
      </c>
      <c r="H111" s="1081">
        <v>5120</v>
      </c>
      <c r="I111" s="1104">
        <v>5</v>
      </c>
      <c r="J111" s="1099"/>
      <c r="K111" s="1098"/>
      <c r="L111" s="1058"/>
      <c r="M111" s="1097"/>
    </row>
    <row r="112" spans="1:13">
      <c r="A112" s="1082" t="s">
        <v>500</v>
      </c>
      <c r="B112" s="1086">
        <v>0</v>
      </c>
      <c r="C112" s="1105">
        <v>0</v>
      </c>
      <c r="D112" s="1078">
        <v>0</v>
      </c>
      <c r="E112" s="1107">
        <v>0</v>
      </c>
      <c r="F112" s="1106">
        <v>27526</v>
      </c>
      <c r="G112" s="1105">
        <v>5</v>
      </c>
      <c r="H112" s="1081">
        <v>67570</v>
      </c>
      <c r="I112" s="1104">
        <v>5</v>
      </c>
      <c r="J112" s="1099"/>
      <c r="K112" s="1098"/>
      <c r="L112" s="1058"/>
      <c r="M112" s="1097"/>
    </row>
    <row r="113" spans="1:13">
      <c r="A113" s="1082" t="s">
        <v>499</v>
      </c>
      <c r="B113" s="1086">
        <v>0</v>
      </c>
      <c r="C113" s="1108">
        <v>0</v>
      </c>
      <c r="D113" s="1078">
        <v>0</v>
      </c>
      <c r="E113" s="1107">
        <v>0</v>
      </c>
      <c r="F113" s="1106">
        <v>2700</v>
      </c>
      <c r="G113" s="1105">
        <v>5</v>
      </c>
      <c r="H113" s="1081">
        <v>58580</v>
      </c>
      <c r="I113" s="1104">
        <v>5</v>
      </c>
      <c r="J113" s="1099"/>
      <c r="K113" s="1098"/>
      <c r="L113" s="1058"/>
      <c r="M113" s="1097"/>
    </row>
    <row r="114" spans="1:13">
      <c r="A114" s="1082" t="s">
        <v>498</v>
      </c>
      <c r="B114" s="1109">
        <v>0</v>
      </c>
      <c r="C114" s="1108">
        <v>0</v>
      </c>
      <c r="D114" s="1078">
        <v>0</v>
      </c>
      <c r="E114" s="1107">
        <v>0</v>
      </c>
      <c r="F114" s="1106">
        <v>0</v>
      </c>
      <c r="G114" s="1105">
        <v>5</v>
      </c>
      <c r="H114" s="1081">
        <v>237070</v>
      </c>
      <c r="I114" s="1104">
        <v>5</v>
      </c>
      <c r="J114" s="1099"/>
      <c r="K114" s="1098"/>
      <c r="L114" s="1058"/>
      <c r="M114" s="1097"/>
    </row>
    <row r="115" spans="1:13">
      <c r="A115" s="1075" t="s">
        <v>234</v>
      </c>
      <c r="B115" s="1102">
        <f>SUM(B103:B114)</f>
        <v>30000</v>
      </c>
      <c r="C115" s="1101">
        <v>0.84036666666666704</v>
      </c>
      <c r="D115" s="1072">
        <f>SUM(D103:D114)</f>
        <v>0</v>
      </c>
      <c r="E115" s="1103">
        <v>0</v>
      </c>
      <c r="F115" s="1102">
        <f>SUM(F103:F114)</f>
        <v>103283</v>
      </c>
      <c r="G115" s="1101">
        <v>5.6922726876639897</v>
      </c>
      <c r="H115" s="1072">
        <f>SUM(H103:H114)</f>
        <v>370340</v>
      </c>
      <c r="I115" s="1100">
        <v>5</v>
      </c>
      <c r="J115" s="1099"/>
      <c r="K115" s="1098"/>
      <c r="L115" s="1058"/>
      <c r="M115" s="1097"/>
    </row>
    <row r="116" spans="1:13" ht="15.75" customHeight="1">
      <c r="A116" s="3630" t="s">
        <v>1041</v>
      </c>
      <c r="B116" s="3646" t="s">
        <v>1040</v>
      </c>
      <c r="C116" s="3647"/>
      <c r="D116" s="3647"/>
      <c r="E116" s="3647"/>
      <c r="F116" s="3647"/>
      <c r="G116" s="3647"/>
      <c r="H116" s="3647"/>
      <c r="I116" s="3648"/>
    </row>
    <row r="117" spans="1:13">
      <c r="A117" s="3630"/>
      <c r="B117" s="3624" t="s">
        <v>1039</v>
      </c>
      <c r="C117" s="3616"/>
      <c r="D117" s="3616"/>
      <c r="E117" s="3617"/>
      <c r="F117" s="3624" t="s">
        <v>1038</v>
      </c>
      <c r="G117" s="3616"/>
      <c r="H117" s="3616"/>
      <c r="I117" s="3649"/>
    </row>
    <row r="118" spans="1:13">
      <c r="A118" s="3630"/>
      <c r="B118" s="3626" t="s">
        <v>1037</v>
      </c>
      <c r="C118" s="3627"/>
      <c r="D118" s="3626" t="s">
        <v>1036</v>
      </c>
      <c r="E118" s="3627"/>
      <c r="F118" s="3650" t="s">
        <v>1035</v>
      </c>
      <c r="G118" s="3651"/>
      <c r="H118" s="3650" t="s">
        <v>1034</v>
      </c>
      <c r="I118" s="3652"/>
    </row>
    <row r="119" spans="1:13" ht="31.5">
      <c r="A119" s="3645"/>
      <c r="B119" s="1093" t="s">
        <v>258</v>
      </c>
      <c r="C119" s="1096" t="s">
        <v>1033</v>
      </c>
      <c r="D119" s="1093" t="s">
        <v>258</v>
      </c>
      <c r="E119" s="1095" t="s">
        <v>1033</v>
      </c>
      <c r="F119" s="1094" t="s">
        <v>258</v>
      </c>
      <c r="G119" s="1093" t="s">
        <v>1032</v>
      </c>
      <c r="H119" s="1092" t="s">
        <v>258</v>
      </c>
      <c r="I119" s="1091" t="s">
        <v>1032</v>
      </c>
    </row>
    <row r="120" spans="1:13">
      <c r="A120" s="1090" t="s">
        <v>509</v>
      </c>
      <c r="B120" s="1089">
        <v>0</v>
      </c>
      <c r="C120" s="1089">
        <v>0</v>
      </c>
      <c r="D120" s="1089">
        <v>0</v>
      </c>
      <c r="E120" s="1089">
        <v>0</v>
      </c>
      <c r="F120" s="1077">
        <v>0</v>
      </c>
      <c r="G120" s="1078">
        <v>0</v>
      </c>
      <c r="H120" s="1078">
        <v>0</v>
      </c>
      <c r="I120" s="1088">
        <v>0</v>
      </c>
    </row>
    <row r="121" spans="1:13">
      <c r="A121" s="1082" t="s">
        <v>508</v>
      </c>
      <c r="B121" s="1087">
        <v>0</v>
      </c>
      <c r="C121" s="1081">
        <v>0</v>
      </c>
      <c r="D121" s="1081">
        <v>0</v>
      </c>
      <c r="E121" s="1081">
        <v>0</v>
      </c>
      <c r="F121" s="1077">
        <v>0</v>
      </c>
      <c r="G121" s="1078">
        <v>0</v>
      </c>
      <c r="H121" s="1078">
        <v>0</v>
      </c>
      <c r="I121" s="1083">
        <v>0</v>
      </c>
    </row>
    <row r="122" spans="1:13">
      <c r="A122" s="1082" t="s">
        <v>507</v>
      </c>
      <c r="B122" s="1086">
        <v>0</v>
      </c>
      <c r="C122" s="1081">
        <v>0</v>
      </c>
      <c r="D122" s="1081">
        <v>0</v>
      </c>
      <c r="E122" s="1081">
        <v>0</v>
      </c>
      <c r="F122" s="1077">
        <v>970.5</v>
      </c>
      <c r="G122" s="1078">
        <v>4.5</v>
      </c>
      <c r="H122" s="1077">
        <v>0</v>
      </c>
      <c r="I122" s="1083">
        <v>0</v>
      </c>
    </row>
    <row r="123" spans="1:13">
      <c r="A123" s="1082" t="s">
        <v>506</v>
      </c>
      <c r="B123" s="1081">
        <v>0</v>
      </c>
      <c r="C123" s="1078">
        <v>0</v>
      </c>
      <c r="D123" s="1078">
        <v>0</v>
      </c>
      <c r="E123" s="1078">
        <v>0</v>
      </c>
      <c r="F123" s="1077">
        <v>0</v>
      </c>
      <c r="G123" s="1078">
        <v>0</v>
      </c>
      <c r="H123" s="1078">
        <v>0</v>
      </c>
      <c r="I123" s="1083">
        <v>0</v>
      </c>
    </row>
    <row r="124" spans="1:13">
      <c r="A124" s="1082" t="s">
        <v>505</v>
      </c>
      <c r="B124" s="1081">
        <v>0</v>
      </c>
      <c r="C124" s="1078">
        <v>0</v>
      </c>
      <c r="D124" s="1078">
        <v>0</v>
      </c>
      <c r="E124" s="1078">
        <v>0</v>
      </c>
      <c r="F124" s="1077">
        <v>0</v>
      </c>
      <c r="G124" s="1078">
        <v>0</v>
      </c>
      <c r="H124" s="1085">
        <v>0</v>
      </c>
      <c r="I124" s="1083">
        <v>0</v>
      </c>
    </row>
    <row r="125" spans="1:13">
      <c r="A125" s="1082" t="s">
        <v>504</v>
      </c>
      <c r="B125" s="1084">
        <v>0</v>
      </c>
      <c r="C125" s="1078">
        <v>0</v>
      </c>
      <c r="D125" s="1078">
        <v>0</v>
      </c>
      <c r="E125" s="1078">
        <v>0</v>
      </c>
      <c r="F125" s="1084">
        <v>0</v>
      </c>
      <c r="G125" s="1078">
        <v>0</v>
      </c>
      <c r="H125" s="1078">
        <v>0</v>
      </c>
      <c r="I125" s="1076">
        <v>0</v>
      </c>
    </row>
    <row r="126" spans="1:13">
      <c r="A126" s="1082" t="s">
        <v>503</v>
      </c>
      <c r="B126" s="1081">
        <v>0</v>
      </c>
      <c r="C126" s="1078">
        <v>0</v>
      </c>
      <c r="D126" s="1078">
        <v>0</v>
      </c>
      <c r="E126" s="1078">
        <v>0</v>
      </c>
      <c r="F126" s="1077">
        <v>2118</v>
      </c>
      <c r="G126" s="1078">
        <v>4.5</v>
      </c>
      <c r="H126" s="1077">
        <v>0</v>
      </c>
      <c r="I126" s="1083">
        <v>0</v>
      </c>
    </row>
    <row r="127" spans="1:13">
      <c r="A127" s="1082" t="s">
        <v>502</v>
      </c>
      <c r="B127" s="1081">
        <v>0</v>
      </c>
      <c r="C127" s="1078">
        <v>0</v>
      </c>
      <c r="D127" s="1078">
        <v>0</v>
      </c>
      <c r="E127" s="1078">
        <v>0</v>
      </c>
      <c r="F127" s="1077">
        <v>2348.5</v>
      </c>
      <c r="G127" s="1078">
        <v>4.5</v>
      </c>
      <c r="H127" s="1077">
        <v>0</v>
      </c>
      <c r="I127" s="1076">
        <v>0</v>
      </c>
    </row>
    <row r="128" spans="1:13">
      <c r="A128" s="1082" t="s">
        <v>501</v>
      </c>
      <c r="B128" s="1081">
        <v>0</v>
      </c>
      <c r="C128" s="1078">
        <v>0</v>
      </c>
      <c r="D128" s="1078">
        <v>0</v>
      </c>
      <c r="E128" s="1078">
        <v>0</v>
      </c>
      <c r="F128" s="1077">
        <v>0</v>
      </c>
      <c r="G128" s="1078">
        <v>0</v>
      </c>
      <c r="H128" s="1077">
        <v>341.1</v>
      </c>
      <c r="I128" s="1076">
        <v>3</v>
      </c>
    </row>
    <row r="129" spans="1:9">
      <c r="A129" s="1082" t="s">
        <v>500</v>
      </c>
      <c r="B129" s="1081">
        <v>0</v>
      </c>
      <c r="C129" s="1078">
        <v>0</v>
      </c>
      <c r="D129" s="1078">
        <v>0</v>
      </c>
      <c r="E129" s="1078">
        <v>0</v>
      </c>
      <c r="F129" s="1077">
        <v>1885</v>
      </c>
      <c r="G129" s="1078">
        <v>3.5</v>
      </c>
      <c r="H129" s="1077">
        <v>5334.7</v>
      </c>
      <c r="I129" s="1076">
        <v>3</v>
      </c>
    </row>
    <row r="130" spans="1:9">
      <c r="A130" s="1082" t="s">
        <v>499</v>
      </c>
      <c r="B130" s="1081">
        <v>0</v>
      </c>
      <c r="C130" s="1078">
        <v>0</v>
      </c>
      <c r="D130" s="1078">
        <v>0</v>
      </c>
      <c r="E130" s="1078">
        <v>0</v>
      </c>
      <c r="F130" s="1077">
        <v>0</v>
      </c>
      <c r="G130" s="1078">
        <v>0</v>
      </c>
      <c r="H130" s="1077">
        <v>3613.2</v>
      </c>
      <c r="I130" s="1076">
        <v>3</v>
      </c>
    </row>
    <row r="131" spans="1:9">
      <c r="A131" s="1080" t="s">
        <v>498</v>
      </c>
      <c r="B131" s="1079">
        <v>0</v>
      </c>
      <c r="C131" s="1078">
        <v>0</v>
      </c>
      <c r="D131" s="1078">
        <v>0</v>
      </c>
      <c r="E131" s="1078">
        <v>0</v>
      </c>
      <c r="F131" s="1077">
        <v>0</v>
      </c>
      <c r="G131" s="1078">
        <v>0</v>
      </c>
      <c r="H131" s="1077">
        <v>8648.1</v>
      </c>
      <c r="I131" s="1076">
        <v>3</v>
      </c>
    </row>
    <row r="132" spans="1:9" ht="16.5" thickBot="1">
      <c r="A132" s="1075" t="s">
        <v>234</v>
      </c>
      <c r="B132" s="1074">
        <f>SUM(B120:B131)</f>
        <v>0</v>
      </c>
      <c r="C132" s="1073">
        <v>0</v>
      </c>
      <c r="D132" s="1072">
        <f>SUM(D120:D131)</f>
        <v>0</v>
      </c>
      <c r="E132" s="1070">
        <v>0</v>
      </c>
      <c r="F132" s="1071">
        <f>SUM(F120:F131)</f>
        <v>7322</v>
      </c>
      <c r="G132" s="1070">
        <v>4.2425566785031412</v>
      </c>
      <c r="H132" s="1071">
        <f>SUM(H120:H131)</f>
        <v>17937.099999999999</v>
      </c>
      <c r="I132" s="1070">
        <v>3</v>
      </c>
    </row>
    <row r="133" spans="1:9" customFormat="1" ht="16.5" thickTop="1">
      <c r="A133" s="3644" t="s">
        <v>1031</v>
      </c>
      <c r="B133" s="3644"/>
      <c r="C133" s="3644"/>
      <c r="D133" s="3644"/>
      <c r="E133" s="1069"/>
      <c r="F133" s="1068"/>
      <c r="G133" s="1066"/>
      <c r="H133" s="1067"/>
      <c r="I133" s="1066"/>
    </row>
    <row r="134" spans="1:9" customFormat="1" ht="15"/>
    <row r="135" spans="1:9">
      <c r="A135"/>
      <c r="B135"/>
      <c r="C135"/>
      <c r="D135"/>
      <c r="E135"/>
      <c r="F135"/>
      <c r="G135"/>
      <c r="H135" s="1065"/>
      <c r="I135"/>
    </row>
    <row r="136" spans="1:9">
      <c r="A136"/>
      <c r="B136"/>
      <c r="C136"/>
      <c r="D136"/>
      <c r="E136"/>
      <c r="F136"/>
      <c r="G136"/>
      <c r="H136"/>
      <c r="I136"/>
    </row>
    <row r="137" spans="1:9">
      <c r="A137"/>
      <c r="B137"/>
      <c r="C137"/>
      <c r="D137"/>
      <c r="E137"/>
      <c r="F137"/>
      <c r="G137"/>
      <c r="H137"/>
      <c r="I137"/>
    </row>
    <row r="138" spans="1:9">
      <c r="A138"/>
      <c r="B138"/>
      <c r="C138"/>
      <c r="D138"/>
      <c r="E138"/>
      <c r="F138"/>
      <c r="G138"/>
      <c r="H138"/>
      <c r="I138"/>
    </row>
    <row r="139" spans="1:9">
      <c r="A139"/>
      <c r="B139"/>
      <c r="C139"/>
      <c r="D139"/>
      <c r="E139"/>
      <c r="F139"/>
      <c r="G139"/>
      <c r="H139"/>
      <c r="I139"/>
    </row>
    <row r="140" spans="1:9">
      <c r="A140"/>
      <c r="B140"/>
      <c r="C140"/>
      <c r="D140"/>
      <c r="E140"/>
      <c r="F140"/>
      <c r="G140"/>
      <c r="H140"/>
      <c r="I140"/>
    </row>
    <row r="141" spans="1:9">
      <c r="A141"/>
      <c r="B141"/>
      <c r="C141"/>
      <c r="D141"/>
      <c r="E141"/>
      <c r="F141"/>
      <c r="G141"/>
      <c r="H141"/>
      <c r="I141"/>
    </row>
    <row r="142" spans="1:9">
      <c r="A142"/>
      <c r="B142"/>
      <c r="C142"/>
      <c r="D142"/>
      <c r="E142"/>
      <c r="F142"/>
      <c r="G142"/>
      <c r="H142"/>
      <c r="I142"/>
    </row>
    <row r="143" spans="1:9">
      <c r="A143"/>
      <c r="B143"/>
      <c r="C143"/>
      <c r="D143"/>
      <c r="E143"/>
      <c r="F143"/>
      <c r="G143"/>
      <c r="H143"/>
      <c r="I143"/>
    </row>
    <row r="144" spans="1:9">
      <c r="A144"/>
      <c r="B144"/>
      <c r="C144"/>
      <c r="D144"/>
      <c r="E144"/>
      <c r="F144"/>
      <c r="G144"/>
      <c r="H144"/>
      <c r="I144"/>
    </row>
    <row r="145" spans="1:9">
      <c r="A145"/>
      <c r="B145"/>
      <c r="C145"/>
      <c r="D145"/>
      <c r="E145"/>
      <c r="F145"/>
      <c r="G145"/>
      <c r="H145"/>
      <c r="I145"/>
    </row>
    <row r="146" spans="1:9">
      <c r="A146"/>
      <c r="B146"/>
      <c r="C146"/>
      <c r="D146"/>
      <c r="E146"/>
      <c r="F146"/>
      <c r="G146"/>
      <c r="H146"/>
      <c r="I146"/>
    </row>
    <row r="147" spans="1:9">
      <c r="A147"/>
      <c r="B147"/>
      <c r="C147"/>
      <c r="D147"/>
      <c r="E147"/>
      <c r="F147"/>
      <c r="G147"/>
      <c r="H147"/>
      <c r="I147"/>
    </row>
    <row r="148" spans="1:9">
      <c r="A148"/>
      <c r="B148"/>
      <c r="C148"/>
      <c r="D148"/>
      <c r="E148"/>
      <c r="F148"/>
      <c r="G148"/>
      <c r="H148"/>
      <c r="I148"/>
    </row>
    <row r="149" spans="1:9">
      <c r="A149"/>
      <c r="B149"/>
      <c r="C149"/>
      <c r="D149"/>
      <c r="E149"/>
      <c r="F149"/>
      <c r="G149"/>
      <c r="H149"/>
      <c r="I149"/>
    </row>
    <row r="150" spans="1:9">
      <c r="A150"/>
      <c r="B150"/>
      <c r="C150"/>
      <c r="D150"/>
      <c r="E150"/>
      <c r="F150"/>
      <c r="G150"/>
      <c r="H150"/>
      <c r="I150"/>
    </row>
    <row r="152" spans="1:9">
      <c r="I152" s="1064"/>
    </row>
    <row r="154" spans="1:9">
      <c r="H154" s="1063"/>
    </row>
  </sheetData>
  <mergeCells count="61">
    <mergeCell ref="A133:D133"/>
    <mergeCell ref="A116:A119"/>
    <mergeCell ref="B116:I116"/>
    <mergeCell ref="B117:E117"/>
    <mergeCell ref="F117:I117"/>
    <mergeCell ref="B118:C118"/>
    <mergeCell ref="D118:E118"/>
    <mergeCell ref="F118:G118"/>
    <mergeCell ref="H118:I118"/>
    <mergeCell ref="A100:A102"/>
    <mergeCell ref="B100:E100"/>
    <mergeCell ref="F100:I100"/>
    <mergeCell ref="B101:C101"/>
    <mergeCell ref="D101:E101"/>
    <mergeCell ref="F101:G101"/>
    <mergeCell ref="H101:I101"/>
    <mergeCell ref="A84:A86"/>
    <mergeCell ref="B84:E84"/>
    <mergeCell ref="F84:I84"/>
    <mergeCell ref="B85:C85"/>
    <mergeCell ref="D85:E85"/>
    <mergeCell ref="F85:G85"/>
    <mergeCell ref="H85:I85"/>
    <mergeCell ref="A68:A70"/>
    <mergeCell ref="B68:E68"/>
    <mergeCell ref="F68:I68"/>
    <mergeCell ref="B69:C69"/>
    <mergeCell ref="D69:E69"/>
    <mergeCell ref="F69:G69"/>
    <mergeCell ref="H69:I69"/>
    <mergeCell ref="B52:E52"/>
    <mergeCell ref="F52:I52"/>
    <mergeCell ref="A53:A54"/>
    <mergeCell ref="B53:C53"/>
    <mergeCell ref="D53:E53"/>
    <mergeCell ref="F53:G53"/>
    <mergeCell ref="H53:I53"/>
    <mergeCell ref="B36:E36"/>
    <mergeCell ref="F36:I36"/>
    <mergeCell ref="A37:A38"/>
    <mergeCell ref="B37:C37"/>
    <mergeCell ref="D37:E37"/>
    <mergeCell ref="F37:G37"/>
    <mergeCell ref="H37:I37"/>
    <mergeCell ref="B20:E20"/>
    <mergeCell ref="F20:I20"/>
    <mergeCell ref="A21:A22"/>
    <mergeCell ref="B21:C21"/>
    <mergeCell ref="D21:E21"/>
    <mergeCell ref="F21:G21"/>
    <mergeCell ref="H21:I21"/>
    <mergeCell ref="A5:A6"/>
    <mergeCell ref="B5:C5"/>
    <mergeCell ref="D5:E5"/>
    <mergeCell ref="F5:G5"/>
    <mergeCell ref="H5:I5"/>
    <mergeCell ref="A1:I1"/>
    <mergeCell ref="A2:I2"/>
    <mergeCell ref="A3:I3"/>
    <mergeCell ref="B4:E4"/>
    <mergeCell ref="F4:I4"/>
  </mergeCells>
  <printOptions horizontalCentered="1"/>
  <pageMargins left="0" right="0" top="0" bottom="0" header="0.17" footer="0.3"/>
  <pageSetup paperSize="9" scale="37"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selection activeCell="L29" sqref="L29"/>
    </sheetView>
  </sheetViews>
  <sheetFormatPr defaultColWidth="13.28515625" defaultRowHeight="15.75"/>
  <cols>
    <col min="1" max="1" width="13.140625" style="1062" customWidth="1"/>
    <col min="2" max="2" width="12.7109375" style="1062" bestFit="1" customWidth="1"/>
    <col min="3" max="3" width="12.42578125" style="1062" bestFit="1" customWidth="1"/>
    <col min="4" max="4" width="12.7109375" style="1062" bestFit="1" customWidth="1"/>
    <col min="5" max="5" width="10.42578125" style="1062" bestFit="1" customWidth="1"/>
    <col min="6" max="6" width="12.7109375" style="1062" bestFit="1" customWidth="1"/>
    <col min="7" max="7" width="12.42578125" style="1062" bestFit="1" customWidth="1"/>
    <col min="8" max="8" width="12.7109375" style="1062" bestFit="1" customWidth="1"/>
    <col min="9" max="9" width="13.7109375" style="1062" bestFit="1" customWidth="1"/>
    <col min="10" max="10" width="12.7109375" style="1062" bestFit="1" customWidth="1"/>
    <col min="11" max="11" width="12.42578125" style="1062" bestFit="1" customWidth="1"/>
    <col min="12" max="12" width="11.5703125" style="1062" bestFit="1" customWidth="1"/>
    <col min="13" max="17" width="12.7109375" style="1062" bestFit="1" customWidth="1"/>
    <col min="18" max="18" width="11.7109375" style="1062" bestFit="1" customWidth="1"/>
    <col min="19" max="19" width="12.85546875" style="1062" bestFit="1" customWidth="1"/>
    <col min="20" max="20" width="9.5703125" style="1062" bestFit="1" customWidth="1"/>
    <col min="21" max="21" width="12.7109375" style="1062" bestFit="1" customWidth="1"/>
    <col min="22" max="22" width="10.7109375" style="1062" bestFit="1" customWidth="1"/>
    <col min="23" max="23" width="11.7109375" style="1062" bestFit="1" customWidth="1"/>
    <col min="24" max="16384" width="13.28515625" style="1062"/>
  </cols>
  <sheetData>
    <row r="1" spans="1:21">
      <c r="A1" s="3603" t="s">
        <v>1327</v>
      </c>
      <c r="B1" s="3603"/>
      <c r="C1" s="3603"/>
      <c r="D1" s="3603"/>
      <c r="E1" s="3603"/>
      <c r="F1" s="3603"/>
      <c r="G1" s="3603"/>
      <c r="H1" s="3603"/>
      <c r="I1" s="3603"/>
      <c r="J1" s="3603"/>
      <c r="K1" s="3603"/>
      <c r="L1" s="3603"/>
      <c r="M1" s="3603"/>
      <c r="N1" s="3603"/>
      <c r="O1" s="3603"/>
      <c r="P1" s="3603"/>
      <c r="Q1" s="3603"/>
    </row>
    <row r="2" spans="1:21">
      <c r="A2" s="3604" t="s">
        <v>155</v>
      </c>
      <c r="B2" s="3604"/>
      <c r="C2" s="3604"/>
      <c r="D2" s="3604"/>
      <c r="E2" s="3604"/>
      <c r="F2" s="3604"/>
      <c r="G2" s="3604"/>
      <c r="H2" s="3604"/>
      <c r="I2" s="3604"/>
      <c r="J2" s="3604"/>
      <c r="K2" s="3604"/>
      <c r="L2" s="3604"/>
      <c r="M2" s="3604"/>
      <c r="N2" s="3604"/>
      <c r="O2" s="3604"/>
      <c r="P2" s="3604"/>
      <c r="Q2" s="3604"/>
    </row>
    <row r="3" spans="1:21" ht="16.5" thickBot="1">
      <c r="A3" s="3605" t="s">
        <v>1071</v>
      </c>
      <c r="B3" s="3605"/>
      <c r="C3" s="3605"/>
      <c r="D3" s="3605"/>
      <c r="E3" s="3605"/>
      <c r="F3" s="3605"/>
      <c r="G3" s="3605"/>
      <c r="H3" s="3605"/>
      <c r="I3" s="3605"/>
      <c r="J3" s="3605"/>
      <c r="K3" s="3605"/>
      <c r="L3" s="3605"/>
      <c r="M3" s="3605"/>
      <c r="N3" s="3605"/>
      <c r="O3" s="3605"/>
      <c r="P3" s="3605"/>
      <c r="Q3" s="3605"/>
    </row>
    <row r="4" spans="1:21" ht="21" customHeight="1" thickTop="1">
      <c r="A4" s="3653" t="s">
        <v>1041</v>
      </c>
      <c r="B4" s="3655" t="s">
        <v>1070</v>
      </c>
      <c r="C4" s="3656"/>
      <c r="D4" s="3656"/>
      <c r="E4" s="3656"/>
      <c r="F4" s="3656"/>
      <c r="G4" s="3656"/>
      <c r="H4" s="3656"/>
      <c r="I4" s="3656"/>
      <c r="J4" s="3656"/>
      <c r="K4" s="3656"/>
      <c r="L4" s="3656"/>
      <c r="M4" s="3657"/>
      <c r="N4" s="3656" t="s">
        <v>1059</v>
      </c>
      <c r="O4" s="3656"/>
      <c r="P4" s="3656"/>
      <c r="Q4" s="3658"/>
    </row>
    <row r="5" spans="1:21" ht="21" customHeight="1">
      <c r="A5" s="3654"/>
      <c r="B5" s="3659" t="s">
        <v>85</v>
      </c>
      <c r="C5" s="3660"/>
      <c r="D5" s="3660"/>
      <c r="E5" s="3660"/>
      <c r="F5" s="3660"/>
      <c r="G5" s="3661"/>
      <c r="H5" s="3660" t="s">
        <v>398</v>
      </c>
      <c r="I5" s="3660"/>
      <c r="J5" s="3660"/>
      <c r="K5" s="3660"/>
      <c r="L5" s="3660"/>
      <c r="M5" s="3661"/>
      <c r="N5" s="3662" t="s">
        <v>85</v>
      </c>
      <c r="O5" s="3663"/>
      <c r="P5" s="3662" t="s">
        <v>398</v>
      </c>
      <c r="Q5" s="3666"/>
    </row>
    <row r="6" spans="1:21" ht="31.5" customHeight="1">
      <c r="A6" s="3654"/>
      <c r="B6" s="3668" t="s">
        <v>1069</v>
      </c>
      <c r="C6" s="3669"/>
      <c r="D6" s="3668" t="s">
        <v>1068</v>
      </c>
      <c r="E6" s="3669"/>
      <c r="F6" s="3670" t="s">
        <v>1067</v>
      </c>
      <c r="G6" s="3671"/>
      <c r="H6" s="3672" t="s">
        <v>1069</v>
      </c>
      <c r="I6" s="3669"/>
      <c r="J6" s="3668" t="s">
        <v>1068</v>
      </c>
      <c r="K6" s="3669"/>
      <c r="L6" s="3670" t="s">
        <v>1067</v>
      </c>
      <c r="M6" s="3671"/>
      <c r="N6" s="3664"/>
      <c r="O6" s="3665"/>
      <c r="P6" s="3664"/>
      <c r="Q6" s="3667"/>
    </row>
    <row r="7" spans="1:21" ht="21" customHeight="1">
      <c r="A7" s="3654"/>
      <c r="B7" s="1220" t="s">
        <v>1066</v>
      </c>
      <c r="C7" s="1220" t="s">
        <v>1065</v>
      </c>
      <c r="D7" s="1220" t="s">
        <v>1066</v>
      </c>
      <c r="E7" s="1220" t="s">
        <v>1065</v>
      </c>
      <c r="F7" s="1220" t="s">
        <v>1066</v>
      </c>
      <c r="G7" s="1219" t="s">
        <v>1065</v>
      </c>
      <c r="H7" s="1221" t="s">
        <v>1066</v>
      </c>
      <c r="I7" s="1220" t="s">
        <v>1065</v>
      </c>
      <c r="J7" s="1220" t="s">
        <v>1066</v>
      </c>
      <c r="K7" s="1220" t="s">
        <v>1065</v>
      </c>
      <c r="L7" s="1220" t="s">
        <v>1066</v>
      </c>
      <c r="M7" s="1219" t="s">
        <v>1065</v>
      </c>
      <c r="N7" s="1218" t="s">
        <v>1059</v>
      </c>
      <c r="O7" s="1218" t="s">
        <v>1063</v>
      </c>
      <c r="P7" s="1218" t="s">
        <v>1059</v>
      </c>
      <c r="Q7" s="1217" t="s">
        <v>1063</v>
      </c>
      <c r="R7" s="1216"/>
      <c r="S7" s="1216"/>
    </row>
    <row r="8" spans="1:21" ht="21" customHeight="1">
      <c r="A8" s="1082" t="s">
        <v>509</v>
      </c>
      <c r="B8" s="1210">
        <v>182.27499999999998</v>
      </c>
      <c r="C8" s="1215">
        <v>20521.082249999999</v>
      </c>
      <c r="D8" s="1207">
        <v>3.7</v>
      </c>
      <c r="E8" s="1207">
        <v>408.59100000000007</v>
      </c>
      <c r="F8" s="1204">
        <f t="shared" ref="F8:F19" si="0">B8-D8</f>
        <v>178.57499999999999</v>
      </c>
      <c r="G8" s="1204">
        <f t="shared" ref="G8:G19" si="1">C8-E8</f>
        <v>20112.491249999999</v>
      </c>
      <c r="H8" s="1209">
        <v>435.69999999999993</v>
      </c>
      <c r="I8" s="1215">
        <v>52194.600749999998</v>
      </c>
      <c r="J8" s="1196">
        <v>0</v>
      </c>
      <c r="K8" s="1214">
        <v>0</v>
      </c>
      <c r="L8" s="1204">
        <f t="shared" ref="L8:L19" si="2">H8-J8</f>
        <v>435.69999999999993</v>
      </c>
      <c r="M8" s="1204">
        <f t="shared" ref="M8:M19" si="3">I8-K8</f>
        <v>52194.600749999998</v>
      </c>
      <c r="N8" s="1188">
        <v>29255.412</v>
      </c>
      <c r="O8" s="1188">
        <v>420</v>
      </c>
      <c r="P8" s="1188">
        <v>23980.2</v>
      </c>
      <c r="Q8" s="1213">
        <v>320</v>
      </c>
      <c r="R8" s="1196"/>
      <c r="S8" s="1196"/>
      <c r="T8" s="1119"/>
      <c r="U8" s="1119"/>
    </row>
    <row r="9" spans="1:21" ht="21" customHeight="1">
      <c r="A9" s="1082" t="s">
        <v>508</v>
      </c>
      <c r="B9" s="1210">
        <v>282.09999999999991</v>
      </c>
      <c r="C9" s="1207">
        <v>32344.770749999996</v>
      </c>
      <c r="D9" s="1207">
        <v>0</v>
      </c>
      <c r="E9" s="1207">
        <v>0</v>
      </c>
      <c r="F9" s="1204">
        <f t="shared" si="0"/>
        <v>282.09999999999991</v>
      </c>
      <c r="G9" s="1204">
        <f t="shared" si="1"/>
        <v>32344.770749999996</v>
      </c>
      <c r="H9" s="1209">
        <v>279.41249999999997</v>
      </c>
      <c r="I9" s="1207">
        <v>33076.074874999977</v>
      </c>
      <c r="J9" s="1204">
        <v>0</v>
      </c>
      <c r="K9" s="1204">
        <v>0</v>
      </c>
      <c r="L9" s="1204">
        <f t="shared" si="2"/>
        <v>279.41249999999997</v>
      </c>
      <c r="M9" s="1204">
        <f t="shared" si="3"/>
        <v>33076.074874999977</v>
      </c>
      <c r="N9" s="1188">
        <v>25809.83</v>
      </c>
      <c r="O9" s="1188">
        <v>360</v>
      </c>
      <c r="P9" s="1188">
        <v>16260.5</v>
      </c>
      <c r="Q9" s="1187">
        <v>220</v>
      </c>
      <c r="R9" s="1196"/>
      <c r="S9" s="1196"/>
      <c r="T9" s="1119"/>
      <c r="U9" s="1119"/>
    </row>
    <row r="10" spans="1:21" ht="21" customHeight="1">
      <c r="A10" s="1082" t="s">
        <v>507</v>
      </c>
      <c r="B10" s="1210">
        <v>437.79999999999995</v>
      </c>
      <c r="C10" s="1207">
        <v>49761.223000000013</v>
      </c>
      <c r="D10" s="1207">
        <v>0</v>
      </c>
      <c r="E10" s="1207">
        <v>0</v>
      </c>
      <c r="F10" s="1204">
        <f t="shared" si="0"/>
        <v>437.79999999999995</v>
      </c>
      <c r="G10" s="1204">
        <f t="shared" si="1"/>
        <v>49761.223000000013</v>
      </c>
      <c r="H10" s="1209">
        <v>529.02500000000009</v>
      </c>
      <c r="I10" s="1207">
        <v>62160.814999999973</v>
      </c>
      <c r="J10" s="1204">
        <v>0</v>
      </c>
      <c r="K10" s="1204">
        <v>0</v>
      </c>
      <c r="L10" s="1204">
        <f t="shared" si="2"/>
        <v>529.02500000000009</v>
      </c>
      <c r="M10" s="1204">
        <f t="shared" si="3"/>
        <v>62160.814999999973</v>
      </c>
      <c r="N10" s="1188">
        <v>19924.12</v>
      </c>
      <c r="O10" s="1188">
        <v>280</v>
      </c>
      <c r="P10" s="1188">
        <v>22036.05</v>
      </c>
      <c r="Q10" s="1187">
        <v>300</v>
      </c>
      <c r="R10" s="1196"/>
      <c r="S10" s="1196"/>
      <c r="T10" s="1119"/>
      <c r="U10" s="1119"/>
    </row>
    <row r="11" spans="1:21" ht="21" customHeight="1">
      <c r="A11" s="1082" t="s">
        <v>506</v>
      </c>
      <c r="B11" s="1210">
        <v>301.66249999999997</v>
      </c>
      <c r="C11" s="1207">
        <v>34338.402125000001</v>
      </c>
      <c r="D11" s="1207">
        <v>0</v>
      </c>
      <c r="E11" s="1207">
        <v>0</v>
      </c>
      <c r="F11" s="1204">
        <f t="shared" si="0"/>
        <v>301.66249999999997</v>
      </c>
      <c r="G11" s="1204">
        <f t="shared" si="1"/>
        <v>34338.402125000001</v>
      </c>
      <c r="H11" s="1207">
        <v>452.9</v>
      </c>
      <c r="I11" s="1209">
        <v>53624.44475000001</v>
      </c>
      <c r="J11" s="1207">
        <v>0</v>
      </c>
      <c r="K11" s="1207">
        <v>0</v>
      </c>
      <c r="L11" s="1204">
        <f t="shared" si="2"/>
        <v>452.9</v>
      </c>
      <c r="M11" s="1204">
        <f t="shared" si="3"/>
        <v>53624.44475000001</v>
      </c>
      <c r="N11" s="1188">
        <v>25612.583999999995</v>
      </c>
      <c r="O11" s="1188">
        <v>360</v>
      </c>
      <c r="P11" s="1188">
        <v>28154.42</v>
      </c>
      <c r="Q11" s="1187">
        <v>380</v>
      </c>
      <c r="R11" s="1196"/>
      <c r="S11" s="1196"/>
      <c r="T11" s="1119"/>
      <c r="U11" s="1119"/>
    </row>
    <row r="12" spans="1:21" ht="21" customHeight="1">
      <c r="A12" s="1082" t="s">
        <v>505</v>
      </c>
      <c r="B12" s="1210">
        <v>218.52500000000003</v>
      </c>
      <c r="C12" s="1207">
        <v>25027.88925</v>
      </c>
      <c r="D12" s="1207">
        <v>0</v>
      </c>
      <c r="E12" s="1207">
        <v>0</v>
      </c>
      <c r="F12" s="1204">
        <f t="shared" si="0"/>
        <v>218.52500000000003</v>
      </c>
      <c r="G12" s="1204">
        <f t="shared" si="1"/>
        <v>25027.88925</v>
      </c>
      <c r="H12" s="1209">
        <v>175.7349999999999</v>
      </c>
      <c r="I12" s="1207">
        <v>20785.897199999999</v>
      </c>
      <c r="J12" s="1207">
        <v>0</v>
      </c>
      <c r="K12" s="1207">
        <v>0</v>
      </c>
      <c r="L12" s="1204">
        <f t="shared" si="2"/>
        <v>175.7349999999999</v>
      </c>
      <c r="M12" s="1204">
        <f t="shared" si="3"/>
        <v>20785.897199999999</v>
      </c>
      <c r="N12" s="1188">
        <v>22891.522000000001</v>
      </c>
      <c r="O12" s="1188">
        <v>320</v>
      </c>
      <c r="P12" s="1188">
        <v>29541.660000000003</v>
      </c>
      <c r="Q12" s="1187">
        <v>400</v>
      </c>
      <c r="R12" s="1196"/>
      <c r="S12" s="1196"/>
      <c r="T12" s="1119"/>
      <c r="U12" s="1119"/>
    </row>
    <row r="13" spans="1:21" ht="21" customHeight="1">
      <c r="A13" s="1082" t="s">
        <v>504</v>
      </c>
      <c r="B13" s="1210">
        <v>279.22500000000002</v>
      </c>
      <c r="C13" s="1207">
        <v>31815.376749999999</v>
      </c>
      <c r="D13" s="1207">
        <v>0</v>
      </c>
      <c r="E13" s="1207">
        <v>0</v>
      </c>
      <c r="F13" s="1204">
        <f t="shared" si="0"/>
        <v>279.22500000000002</v>
      </c>
      <c r="G13" s="1204">
        <f t="shared" si="1"/>
        <v>31815.376749999999</v>
      </c>
      <c r="H13" s="1209">
        <v>248.44999999999982</v>
      </c>
      <c r="I13" s="1207">
        <v>29173.831000000006</v>
      </c>
      <c r="J13" s="1207">
        <v>0</v>
      </c>
      <c r="K13" s="1207">
        <v>0</v>
      </c>
      <c r="L13" s="1204">
        <f t="shared" si="2"/>
        <v>248.44999999999982</v>
      </c>
      <c r="M13" s="1204">
        <f t="shared" si="3"/>
        <v>29173.831000000006</v>
      </c>
      <c r="N13" s="1188">
        <v>19973.440000000002</v>
      </c>
      <c r="O13" s="1188">
        <v>280</v>
      </c>
      <c r="P13" s="1188">
        <v>30847.33</v>
      </c>
      <c r="Q13" s="1187">
        <v>420</v>
      </c>
      <c r="R13" s="1196"/>
      <c r="S13" s="1196"/>
      <c r="T13" s="1119"/>
      <c r="U13" s="1119"/>
    </row>
    <row r="14" spans="1:21" ht="21" customHeight="1">
      <c r="A14" s="1082" t="s">
        <v>503</v>
      </c>
      <c r="B14" s="1210">
        <v>316.54999999999995</v>
      </c>
      <c r="C14" s="1207">
        <v>36058.7255</v>
      </c>
      <c r="D14" s="1207">
        <v>0</v>
      </c>
      <c r="E14" s="1207">
        <v>0</v>
      </c>
      <c r="F14" s="1204">
        <f t="shared" si="0"/>
        <v>316.54999999999995</v>
      </c>
      <c r="G14" s="1204">
        <f t="shared" si="1"/>
        <v>36058.7255</v>
      </c>
      <c r="H14" s="1209">
        <v>135.91250000000002</v>
      </c>
      <c r="I14" s="1207">
        <v>15851.597374999999</v>
      </c>
      <c r="J14" s="1207">
        <v>20.375</v>
      </c>
      <c r="K14" s="1207">
        <v>2377.6200000000003</v>
      </c>
      <c r="L14" s="1204">
        <f t="shared" si="2"/>
        <v>115.53750000000002</v>
      </c>
      <c r="M14" s="1204">
        <f t="shared" si="3"/>
        <v>13473.977374999999</v>
      </c>
      <c r="N14" s="1188">
        <v>28451.51</v>
      </c>
      <c r="O14" s="1188">
        <v>400</v>
      </c>
      <c r="P14" s="1188">
        <v>26302.240000000002</v>
      </c>
      <c r="Q14" s="1187">
        <v>360</v>
      </c>
      <c r="R14" s="1196"/>
      <c r="S14" s="1196"/>
      <c r="T14" s="1119"/>
      <c r="U14" s="1119"/>
    </row>
    <row r="15" spans="1:21" ht="21" customHeight="1">
      <c r="A15" s="1082" t="s">
        <v>502</v>
      </c>
      <c r="B15" s="1207">
        <v>478.77500000000003</v>
      </c>
      <c r="C15" s="1207">
        <v>55720.751249999994</v>
      </c>
      <c r="D15" s="1207">
        <v>0</v>
      </c>
      <c r="E15" s="1207">
        <v>0</v>
      </c>
      <c r="F15" s="1204">
        <f t="shared" si="0"/>
        <v>478.77500000000003</v>
      </c>
      <c r="G15" s="1204">
        <f t="shared" si="1"/>
        <v>55720.751249999994</v>
      </c>
      <c r="H15" s="1204">
        <v>190.17500000000004</v>
      </c>
      <c r="I15" s="1207">
        <v>22185.865249999999</v>
      </c>
      <c r="J15" s="1207">
        <v>0</v>
      </c>
      <c r="K15" s="1207">
        <v>0</v>
      </c>
      <c r="L15" s="1204">
        <f t="shared" si="2"/>
        <v>190.17500000000004</v>
      </c>
      <c r="M15" s="1204">
        <f t="shared" si="3"/>
        <v>22185.865249999999</v>
      </c>
      <c r="N15" s="1188">
        <v>25973.332000000002</v>
      </c>
      <c r="O15" s="1188">
        <v>360</v>
      </c>
      <c r="P15" s="1188">
        <v>32031</v>
      </c>
      <c r="Q15" s="1187">
        <v>440</v>
      </c>
      <c r="R15" s="1196"/>
      <c r="S15" s="1196"/>
      <c r="T15" s="1119"/>
      <c r="U15" s="1119"/>
    </row>
    <row r="16" spans="1:21" ht="21" customHeight="1">
      <c r="A16" s="1082" t="s">
        <v>501</v>
      </c>
      <c r="B16" s="1211">
        <v>167.07499999999999</v>
      </c>
      <c r="C16" s="1211">
        <v>20054.271000000001</v>
      </c>
      <c r="D16" s="1207">
        <v>0</v>
      </c>
      <c r="E16" s="1207">
        <v>0</v>
      </c>
      <c r="F16" s="1204">
        <f t="shared" si="0"/>
        <v>167.07499999999999</v>
      </c>
      <c r="G16" s="1204">
        <f t="shared" si="1"/>
        <v>20054.271000000001</v>
      </c>
      <c r="H16" s="1212">
        <v>334.99</v>
      </c>
      <c r="I16" s="1211">
        <v>39604.984800000006</v>
      </c>
      <c r="J16" s="1207">
        <v>11.73</v>
      </c>
      <c r="K16" s="1207">
        <v>1361.43</v>
      </c>
      <c r="L16" s="1204">
        <f t="shared" si="2"/>
        <v>323.26</v>
      </c>
      <c r="M16" s="1204">
        <f t="shared" si="3"/>
        <v>38243.554800000005</v>
      </c>
      <c r="N16" s="1188">
        <v>20912.972000000002</v>
      </c>
      <c r="O16" s="1188">
        <v>280</v>
      </c>
      <c r="P16" s="1188">
        <v>43782.6</v>
      </c>
      <c r="Q16" s="1187">
        <v>600</v>
      </c>
      <c r="R16" s="1196"/>
      <c r="S16" s="1196"/>
      <c r="T16" s="1119"/>
      <c r="U16" s="1119"/>
    </row>
    <row r="17" spans="1:23" ht="21" customHeight="1">
      <c r="A17" s="1082" t="s">
        <v>500</v>
      </c>
      <c r="B17" s="1210">
        <v>341.0625</v>
      </c>
      <c r="C17" s="1207">
        <v>41418.258125</v>
      </c>
      <c r="D17" s="1207">
        <v>0</v>
      </c>
      <c r="E17" s="1207">
        <v>0</v>
      </c>
      <c r="F17" s="1204">
        <f t="shared" si="0"/>
        <v>341.0625</v>
      </c>
      <c r="G17" s="1204">
        <f t="shared" si="1"/>
        <v>41418.258125</v>
      </c>
      <c r="H17" s="1209">
        <v>260.8</v>
      </c>
      <c r="I17" s="1207">
        <v>31048.984499999999</v>
      </c>
      <c r="J17" s="1207">
        <v>0</v>
      </c>
      <c r="K17" s="1207">
        <v>0</v>
      </c>
      <c r="L17" s="1204">
        <f t="shared" si="2"/>
        <v>260.8</v>
      </c>
      <c r="M17" s="1204">
        <f t="shared" si="3"/>
        <v>31048.984499999999</v>
      </c>
      <c r="N17" s="1188">
        <v>9159.2000000000007</v>
      </c>
      <c r="O17" s="1188">
        <v>120</v>
      </c>
      <c r="P17" s="1188">
        <v>37277.47</v>
      </c>
      <c r="Q17" s="1187">
        <v>500</v>
      </c>
      <c r="R17" s="1196"/>
      <c r="S17" s="1196"/>
      <c r="T17" s="1119"/>
      <c r="U17" s="1119"/>
    </row>
    <row r="18" spans="1:23" ht="21" customHeight="1">
      <c r="A18" s="1082" t="s">
        <v>499</v>
      </c>
      <c r="B18" s="1210">
        <v>579.77499999999998</v>
      </c>
      <c r="C18" s="1207">
        <v>70109.416750000004</v>
      </c>
      <c r="D18" s="1207">
        <v>0</v>
      </c>
      <c r="E18" s="1207">
        <v>0</v>
      </c>
      <c r="F18" s="1204">
        <f t="shared" si="0"/>
        <v>579.77499999999998</v>
      </c>
      <c r="G18" s="1204">
        <f t="shared" si="1"/>
        <v>70109.416750000004</v>
      </c>
      <c r="H18" s="1209">
        <v>137.05000000000001</v>
      </c>
      <c r="I18" s="1207">
        <v>16003.513800000001</v>
      </c>
      <c r="J18" s="1207">
        <v>15.38</v>
      </c>
      <c r="K18" s="1207">
        <v>1793.7608</v>
      </c>
      <c r="L18" s="1204">
        <f t="shared" si="2"/>
        <v>121.67000000000002</v>
      </c>
      <c r="M18" s="1204">
        <f t="shared" si="3"/>
        <v>14209.753000000001</v>
      </c>
      <c r="N18" s="1188">
        <v>22677.300000000007</v>
      </c>
      <c r="O18" s="1188">
        <v>300</v>
      </c>
      <c r="P18" s="1188">
        <v>16022.11</v>
      </c>
      <c r="Q18" s="1187">
        <v>220</v>
      </c>
      <c r="R18" s="1196"/>
      <c r="S18" s="1196"/>
      <c r="T18" s="1119"/>
      <c r="U18" s="1119"/>
    </row>
    <row r="19" spans="1:23" ht="21" customHeight="1">
      <c r="A19" s="1080" t="s">
        <v>498</v>
      </c>
      <c r="B19" s="1208">
        <v>624.72499999999991</v>
      </c>
      <c r="C19" s="1205">
        <v>75480.302999999985</v>
      </c>
      <c r="D19" s="1207">
        <v>0</v>
      </c>
      <c r="E19" s="1205">
        <v>0</v>
      </c>
      <c r="F19" s="1204">
        <f t="shared" si="0"/>
        <v>624.72499999999991</v>
      </c>
      <c r="G19" s="1204">
        <f t="shared" si="1"/>
        <v>75480.302999999985</v>
      </c>
      <c r="H19" s="1206">
        <v>491.17500000000001</v>
      </c>
      <c r="I19" s="1203">
        <v>58364.36825</v>
      </c>
      <c r="J19" s="1205">
        <v>0</v>
      </c>
      <c r="K19" s="1205">
        <v>0</v>
      </c>
      <c r="L19" s="1204">
        <f t="shared" si="2"/>
        <v>491.17500000000001</v>
      </c>
      <c r="M19" s="1204">
        <f t="shared" si="3"/>
        <v>58364.36825</v>
      </c>
      <c r="N19" s="1203">
        <v>25691.171999999999</v>
      </c>
      <c r="O19" s="1203">
        <v>340</v>
      </c>
      <c r="P19" s="1203">
        <f>28280150000/1000000</f>
        <v>28280.15</v>
      </c>
      <c r="Q19" s="1202">
        <v>380</v>
      </c>
      <c r="R19" s="1196"/>
      <c r="S19" s="1196"/>
    </row>
    <row r="20" spans="1:23" ht="21" customHeight="1" thickBot="1">
      <c r="A20" s="1201" t="s">
        <v>234</v>
      </c>
      <c r="B20" s="1200">
        <f t="shared" ref="B20:Q20" si="4">SUM(B8:B19)</f>
        <v>4209.5499999999993</v>
      </c>
      <c r="C20" s="1199">
        <f t="shared" si="4"/>
        <v>492650.46974999993</v>
      </c>
      <c r="D20" s="1199">
        <f t="shared" si="4"/>
        <v>3.7</v>
      </c>
      <c r="E20" s="1199">
        <f t="shared" si="4"/>
        <v>408.59100000000007</v>
      </c>
      <c r="F20" s="1200">
        <f t="shared" si="4"/>
        <v>4205.8499999999995</v>
      </c>
      <c r="G20" s="1199">
        <f t="shared" si="4"/>
        <v>492241.87874999992</v>
      </c>
      <c r="H20" s="1199">
        <f t="shared" si="4"/>
        <v>3671.3250000000007</v>
      </c>
      <c r="I20" s="1199">
        <f t="shared" si="4"/>
        <v>434074.97754999995</v>
      </c>
      <c r="J20" s="1199">
        <f t="shared" si="4"/>
        <v>47.485000000000007</v>
      </c>
      <c r="K20" s="1199">
        <f t="shared" si="4"/>
        <v>5532.8108000000002</v>
      </c>
      <c r="L20" s="1200">
        <f t="shared" si="4"/>
        <v>3623.84</v>
      </c>
      <c r="M20" s="1199">
        <f t="shared" si="4"/>
        <v>428542.16674999997</v>
      </c>
      <c r="N20" s="1198">
        <f t="shared" si="4"/>
        <v>276332.39400000003</v>
      </c>
      <c r="O20" s="1198">
        <f t="shared" si="4"/>
        <v>3820</v>
      </c>
      <c r="P20" s="1198">
        <f t="shared" si="4"/>
        <v>334515.73</v>
      </c>
      <c r="Q20" s="1197">
        <f t="shared" si="4"/>
        <v>4540</v>
      </c>
      <c r="R20" s="1196"/>
      <c r="S20" s="1196"/>
    </row>
    <row r="21" spans="1:23" ht="21" hidden="1" customHeight="1" thickTop="1">
      <c r="A21" s="1195"/>
      <c r="B21" s="1194"/>
      <c r="C21" s="1194"/>
      <c r="D21" s="1194"/>
      <c r="E21" s="1194"/>
      <c r="F21" s="1194"/>
      <c r="G21" s="1194"/>
      <c r="H21" s="1194"/>
      <c r="I21" s="1194"/>
      <c r="J21" s="1194"/>
      <c r="K21" s="1194"/>
      <c r="L21" s="1194"/>
      <c r="M21" s="1194"/>
      <c r="N21" s="1193"/>
      <c r="O21" s="1193"/>
      <c r="P21" s="1193"/>
      <c r="Q21" s="1193"/>
      <c r="S21" s="1192"/>
    </row>
    <row r="22" spans="1:23" ht="17.25" hidden="1" thickTop="1" thickBot="1">
      <c r="A22" s="3673" t="s">
        <v>1064</v>
      </c>
      <c r="B22" s="3673"/>
      <c r="C22" s="3673"/>
      <c r="D22" s="3673"/>
      <c r="E22" s="3673"/>
      <c r="F22" s="3673"/>
      <c r="G22" s="3673"/>
      <c r="H22" s="3673"/>
      <c r="I22" s="3673"/>
      <c r="J22" s="3673"/>
      <c r="K22" s="3673"/>
      <c r="L22" s="3673"/>
      <c r="M22" s="3673"/>
      <c r="N22" s="3673"/>
      <c r="O22" s="3673"/>
      <c r="P22" s="3673"/>
      <c r="Q22" s="3673"/>
      <c r="R22" s="3673"/>
      <c r="S22" s="3673"/>
      <c r="T22" s="3673"/>
      <c r="U22" s="3673"/>
      <c r="V22" s="3673"/>
      <c r="W22" s="3673"/>
    </row>
    <row r="23" spans="1:23" ht="16.5" hidden="1" thickTop="1">
      <c r="A23" s="3674" t="s">
        <v>1041</v>
      </c>
      <c r="B23" s="3676" t="s">
        <v>1059</v>
      </c>
      <c r="C23" s="3677"/>
      <c r="D23" s="3677"/>
      <c r="E23" s="3677"/>
      <c r="F23" s="3677"/>
      <c r="G23" s="3677"/>
      <c r="H23" s="3677"/>
      <c r="I23" s="3677"/>
      <c r="J23" s="3677"/>
      <c r="K23" s="3677"/>
      <c r="L23" s="3677"/>
      <c r="M23" s="3677"/>
      <c r="N23" s="3677"/>
      <c r="O23" s="3677"/>
      <c r="P23" s="3677"/>
      <c r="Q23" s="3677"/>
      <c r="R23" s="3677"/>
      <c r="S23" s="3677"/>
      <c r="T23" s="3677"/>
      <c r="U23" s="3677"/>
      <c r="V23" s="3677"/>
      <c r="W23" s="3678"/>
    </row>
    <row r="24" spans="1:23" ht="16.5" hidden="1" thickTop="1">
      <c r="A24" s="3675"/>
      <c r="B24" s="3679" t="s">
        <v>85</v>
      </c>
      <c r="C24" s="3680"/>
      <c r="D24" s="3680"/>
      <c r="E24" s="3680"/>
      <c r="F24" s="3680"/>
      <c r="G24" s="3680"/>
      <c r="H24" s="3680"/>
      <c r="I24" s="3680"/>
      <c r="J24" s="3680"/>
      <c r="K24" s="3680"/>
      <c r="L24" s="3681"/>
      <c r="M24" s="3685" t="s">
        <v>398</v>
      </c>
      <c r="N24" s="3686"/>
      <c r="O24" s="3686"/>
      <c r="P24" s="3686"/>
      <c r="Q24" s="3686"/>
      <c r="R24" s="3686"/>
      <c r="S24" s="3686"/>
      <c r="T24" s="3686"/>
      <c r="U24" s="3686"/>
      <c r="V24" s="3686"/>
      <c r="W24" s="3687"/>
    </row>
    <row r="25" spans="1:23" ht="16.5" hidden="1" thickTop="1">
      <c r="A25" s="3675"/>
      <c r="B25" s="3682"/>
      <c r="C25" s="3683"/>
      <c r="D25" s="3683"/>
      <c r="E25" s="3683"/>
      <c r="F25" s="3683"/>
      <c r="G25" s="3683"/>
      <c r="H25" s="3683"/>
      <c r="I25" s="3683"/>
      <c r="J25" s="3683"/>
      <c r="K25" s="3683"/>
      <c r="L25" s="3684"/>
      <c r="M25" s="3688"/>
      <c r="N25" s="3689"/>
      <c r="O25" s="3689"/>
      <c r="P25" s="3689"/>
      <c r="Q25" s="3689"/>
      <c r="R25" s="3689"/>
      <c r="S25" s="3689"/>
      <c r="T25" s="3689"/>
      <c r="U25" s="3689"/>
      <c r="V25" s="3689"/>
      <c r="W25" s="3690"/>
    </row>
    <row r="26" spans="1:23" ht="32.25" hidden="1" thickTop="1">
      <c r="A26" s="3675"/>
      <c r="B26" s="1191" t="s">
        <v>1059</v>
      </c>
      <c r="C26" s="1191" t="s">
        <v>1063</v>
      </c>
      <c r="D26" s="1191" t="s">
        <v>1059</v>
      </c>
      <c r="E26" s="1191" t="s">
        <v>1062</v>
      </c>
      <c r="F26" s="1191" t="s">
        <v>1059</v>
      </c>
      <c r="G26" s="1191" t="s">
        <v>1061</v>
      </c>
      <c r="H26" s="1191" t="s">
        <v>1059</v>
      </c>
      <c r="I26" s="1191" t="s">
        <v>1060</v>
      </c>
      <c r="J26" s="1191" t="s">
        <v>1059</v>
      </c>
      <c r="K26" s="1191" t="s">
        <v>1058</v>
      </c>
      <c r="L26" s="1191" t="s">
        <v>1057</v>
      </c>
      <c r="M26" s="1191" t="s">
        <v>1059</v>
      </c>
      <c r="N26" s="1191" t="s">
        <v>1063</v>
      </c>
      <c r="O26" s="1191" t="s">
        <v>1059</v>
      </c>
      <c r="P26" s="1191" t="s">
        <v>1062</v>
      </c>
      <c r="Q26" s="1191" t="s">
        <v>1059</v>
      </c>
      <c r="R26" s="1191" t="s">
        <v>1061</v>
      </c>
      <c r="S26" s="1191" t="s">
        <v>1059</v>
      </c>
      <c r="T26" s="1191" t="s">
        <v>1060</v>
      </c>
      <c r="U26" s="1191" t="s">
        <v>1059</v>
      </c>
      <c r="V26" s="1191" t="s">
        <v>1058</v>
      </c>
      <c r="W26" s="1190" t="s">
        <v>1057</v>
      </c>
    </row>
    <row r="27" spans="1:23" ht="16.5" hidden="1" thickTop="1">
      <c r="A27" s="1082" t="s">
        <v>509</v>
      </c>
      <c r="B27" s="1187">
        <v>29255.412</v>
      </c>
      <c r="C27" s="1187">
        <v>420</v>
      </c>
      <c r="D27" s="1187">
        <v>0</v>
      </c>
      <c r="E27" s="1187">
        <v>0</v>
      </c>
      <c r="F27" s="1187">
        <v>0</v>
      </c>
      <c r="G27" s="1187">
        <v>0</v>
      </c>
      <c r="H27" s="1187">
        <v>0</v>
      </c>
      <c r="I27" s="1187">
        <v>0</v>
      </c>
      <c r="J27" s="1187">
        <v>0</v>
      </c>
      <c r="K27" s="1186">
        <v>0</v>
      </c>
      <c r="L27" s="1187">
        <f t="shared" ref="L27:L38" si="5">B27+D27+F27+H27+J27</f>
        <v>29255.412</v>
      </c>
      <c r="M27" s="1187">
        <v>23980.2</v>
      </c>
      <c r="N27" s="1187">
        <v>320</v>
      </c>
      <c r="O27" s="1187">
        <v>0</v>
      </c>
      <c r="P27" s="1187">
        <v>0</v>
      </c>
      <c r="Q27" s="1187">
        <v>0</v>
      </c>
      <c r="R27" s="1187">
        <v>0</v>
      </c>
      <c r="S27" s="1187">
        <v>0</v>
      </c>
      <c r="T27" s="1187">
        <v>0</v>
      </c>
      <c r="U27" s="1187">
        <v>0</v>
      </c>
      <c r="V27" s="1186">
        <v>0</v>
      </c>
      <c r="W27" s="1185">
        <f t="shared" ref="W27:W38" si="6">M27+O27+Q27+S27+U27</f>
        <v>23980.2</v>
      </c>
    </row>
    <row r="28" spans="1:23" ht="16.5" hidden="1" thickTop="1">
      <c r="A28" s="1082" t="s">
        <v>508</v>
      </c>
      <c r="B28" s="1187">
        <v>25809.83</v>
      </c>
      <c r="C28" s="1187">
        <v>360</v>
      </c>
      <c r="D28" s="1187">
        <v>0</v>
      </c>
      <c r="E28" s="1187">
        <v>0</v>
      </c>
      <c r="F28" s="1187">
        <v>0</v>
      </c>
      <c r="G28" s="1187">
        <v>0</v>
      </c>
      <c r="H28" s="1187">
        <v>0</v>
      </c>
      <c r="I28" s="1187">
        <v>0</v>
      </c>
      <c r="J28" s="1187">
        <v>0</v>
      </c>
      <c r="K28" s="1186">
        <v>0</v>
      </c>
      <c r="L28" s="1187">
        <f t="shared" si="5"/>
        <v>25809.83</v>
      </c>
      <c r="M28" s="1187">
        <v>16260.5</v>
      </c>
      <c r="N28" s="1187">
        <v>220</v>
      </c>
      <c r="O28" s="1187">
        <v>0</v>
      </c>
      <c r="P28" s="1187">
        <v>0</v>
      </c>
      <c r="Q28" s="1187">
        <v>0</v>
      </c>
      <c r="R28" s="1187">
        <v>0</v>
      </c>
      <c r="S28" s="1187">
        <v>0</v>
      </c>
      <c r="T28" s="1187">
        <v>0</v>
      </c>
      <c r="U28" s="1187">
        <v>0</v>
      </c>
      <c r="V28" s="1186">
        <v>0</v>
      </c>
      <c r="W28" s="1185">
        <f t="shared" si="6"/>
        <v>16260.5</v>
      </c>
    </row>
    <row r="29" spans="1:23" ht="16.5" hidden="1" thickTop="1">
      <c r="A29" s="1082" t="s">
        <v>507</v>
      </c>
      <c r="B29" s="1187">
        <v>19924.12</v>
      </c>
      <c r="C29" s="1187">
        <v>280</v>
      </c>
      <c r="D29" s="1187">
        <v>0</v>
      </c>
      <c r="E29" s="1187">
        <v>0</v>
      </c>
      <c r="F29" s="1187">
        <v>0</v>
      </c>
      <c r="G29" s="1187">
        <v>0</v>
      </c>
      <c r="H29" s="1187">
        <v>0</v>
      </c>
      <c r="I29" s="1187">
        <v>0</v>
      </c>
      <c r="J29" s="1187">
        <v>0</v>
      </c>
      <c r="K29" s="1186">
        <v>0</v>
      </c>
      <c r="L29" s="1187">
        <f t="shared" si="5"/>
        <v>19924.12</v>
      </c>
      <c r="M29" s="1187">
        <v>22036.05</v>
      </c>
      <c r="N29" s="1187">
        <v>300</v>
      </c>
      <c r="O29" s="1187">
        <v>0</v>
      </c>
      <c r="P29" s="1187">
        <v>0</v>
      </c>
      <c r="Q29" s="1187">
        <v>0</v>
      </c>
      <c r="R29" s="1187">
        <v>0</v>
      </c>
      <c r="S29" s="1187">
        <v>0</v>
      </c>
      <c r="T29" s="1187">
        <v>0</v>
      </c>
      <c r="U29" s="1187">
        <v>0</v>
      </c>
      <c r="V29" s="1186">
        <v>0</v>
      </c>
      <c r="W29" s="1185">
        <f t="shared" si="6"/>
        <v>22036.05</v>
      </c>
    </row>
    <row r="30" spans="1:23" ht="16.5" hidden="1" thickTop="1">
      <c r="A30" s="1082" t="s">
        <v>506</v>
      </c>
      <c r="B30" s="1187">
        <v>25612.583999999995</v>
      </c>
      <c r="C30" s="1187">
        <v>360</v>
      </c>
      <c r="D30" s="1187">
        <v>0</v>
      </c>
      <c r="E30" s="1187">
        <v>0</v>
      </c>
      <c r="F30" s="1187">
        <v>0</v>
      </c>
      <c r="G30" s="1187">
        <v>0</v>
      </c>
      <c r="H30" s="1187">
        <v>0</v>
      </c>
      <c r="I30" s="1187">
        <v>0</v>
      </c>
      <c r="J30" s="1187">
        <v>0</v>
      </c>
      <c r="K30" s="1186">
        <v>0</v>
      </c>
      <c r="L30" s="1187">
        <f t="shared" si="5"/>
        <v>25612.583999999995</v>
      </c>
      <c r="M30" s="1187">
        <v>28154.42</v>
      </c>
      <c r="N30" s="1187">
        <v>380</v>
      </c>
      <c r="O30" s="1187">
        <v>0</v>
      </c>
      <c r="P30" s="1187">
        <v>0</v>
      </c>
      <c r="Q30" s="1187">
        <v>0</v>
      </c>
      <c r="R30" s="1187">
        <v>0</v>
      </c>
      <c r="S30" s="1187">
        <v>0</v>
      </c>
      <c r="T30" s="1187">
        <v>0</v>
      </c>
      <c r="U30" s="1187">
        <v>0</v>
      </c>
      <c r="V30" s="1186">
        <v>0</v>
      </c>
      <c r="W30" s="1185">
        <f t="shared" si="6"/>
        <v>28154.42</v>
      </c>
    </row>
    <row r="31" spans="1:23" ht="16.5" hidden="1" thickTop="1">
      <c r="A31" s="1082" t="s">
        <v>505</v>
      </c>
      <c r="B31" s="1187">
        <v>22891.522000000001</v>
      </c>
      <c r="C31" s="1187">
        <v>320</v>
      </c>
      <c r="D31" s="1187">
        <v>0</v>
      </c>
      <c r="E31" s="1187">
        <v>0</v>
      </c>
      <c r="F31" s="1187">
        <v>0</v>
      </c>
      <c r="G31" s="1187">
        <v>0</v>
      </c>
      <c r="H31" s="1187">
        <v>0</v>
      </c>
      <c r="I31" s="1187">
        <v>0</v>
      </c>
      <c r="J31" s="1187">
        <v>0</v>
      </c>
      <c r="K31" s="1189">
        <v>0</v>
      </c>
      <c r="L31" s="1187">
        <f t="shared" si="5"/>
        <v>22891.522000000001</v>
      </c>
      <c r="M31" s="1187">
        <v>29541.660000000003</v>
      </c>
      <c r="N31" s="1187">
        <v>400</v>
      </c>
      <c r="O31" s="1187">
        <v>0</v>
      </c>
      <c r="P31" s="1187">
        <v>0</v>
      </c>
      <c r="Q31" s="1187">
        <v>0</v>
      </c>
      <c r="R31" s="1187">
        <v>0</v>
      </c>
      <c r="S31" s="1187">
        <v>0</v>
      </c>
      <c r="T31" s="1187">
        <v>0</v>
      </c>
      <c r="U31" s="1187">
        <v>0</v>
      </c>
      <c r="V31" s="1189">
        <v>0</v>
      </c>
      <c r="W31" s="1185">
        <f t="shared" si="6"/>
        <v>29541.660000000003</v>
      </c>
    </row>
    <row r="32" spans="1:23" ht="16.5" hidden="1" thickTop="1">
      <c r="A32" s="1082" t="s">
        <v>504</v>
      </c>
      <c r="B32" s="1187">
        <v>19973.440000000002</v>
      </c>
      <c r="C32" s="1187">
        <v>280</v>
      </c>
      <c r="D32" s="1187">
        <v>0</v>
      </c>
      <c r="E32" s="1187">
        <v>0</v>
      </c>
      <c r="F32" s="1187">
        <v>0</v>
      </c>
      <c r="G32" s="1187">
        <v>0</v>
      </c>
      <c r="H32" s="1187">
        <v>0</v>
      </c>
      <c r="I32" s="1187">
        <v>0</v>
      </c>
      <c r="J32" s="1187">
        <v>0</v>
      </c>
      <c r="K32" s="1189">
        <v>0</v>
      </c>
      <c r="L32" s="1187">
        <f t="shared" si="5"/>
        <v>19973.440000000002</v>
      </c>
      <c r="M32" s="1187">
        <v>30847.33</v>
      </c>
      <c r="N32" s="1187">
        <v>420</v>
      </c>
      <c r="O32" s="1187">
        <v>0</v>
      </c>
      <c r="P32" s="1187">
        <v>0</v>
      </c>
      <c r="Q32" s="1187">
        <v>0</v>
      </c>
      <c r="R32" s="1187">
        <v>0</v>
      </c>
      <c r="S32" s="1187">
        <v>0</v>
      </c>
      <c r="T32" s="1187">
        <v>0</v>
      </c>
      <c r="U32" s="1187">
        <v>0</v>
      </c>
      <c r="V32" s="1189">
        <v>0</v>
      </c>
      <c r="W32" s="1185">
        <f t="shared" si="6"/>
        <v>30847.33</v>
      </c>
    </row>
    <row r="33" spans="1:23" ht="16.5" hidden="1" thickTop="1">
      <c r="A33" s="1082" t="s">
        <v>503</v>
      </c>
      <c r="B33" s="1187">
        <v>28451.51</v>
      </c>
      <c r="C33" s="1187">
        <v>400</v>
      </c>
      <c r="D33" s="1187">
        <v>0</v>
      </c>
      <c r="E33" s="1187">
        <v>0</v>
      </c>
      <c r="F33" s="1187">
        <v>0</v>
      </c>
      <c r="G33" s="1187">
        <v>0</v>
      </c>
      <c r="H33" s="1187">
        <v>0</v>
      </c>
      <c r="I33" s="1187">
        <v>0</v>
      </c>
      <c r="J33" s="1187">
        <v>0</v>
      </c>
      <c r="K33" s="1186">
        <v>0</v>
      </c>
      <c r="L33" s="1187">
        <f t="shared" si="5"/>
        <v>28451.51</v>
      </c>
      <c r="M33" s="1187">
        <v>26302.240000000002</v>
      </c>
      <c r="N33" s="1187">
        <v>360</v>
      </c>
      <c r="O33" s="1187">
        <v>0</v>
      </c>
      <c r="P33" s="1187">
        <v>0</v>
      </c>
      <c r="Q33" s="1187">
        <v>0</v>
      </c>
      <c r="R33" s="1187">
        <v>0</v>
      </c>
      <c r="S33" s="1187">
        <v>0</v>
      </c>
      <c r="T33" s="1187">
        <v>0</v>
      </c>
      <c r="U33" s="1187">
        <v>0</v>
      </c>
      <c r="V33" s="1186">
        <v>0</v>
      </c>
      <c r="W33" s="1185">
        <f t="shared" si="6"/>
        <v>26302.240000000002</v>
      </c>
    </row>
    <row r="34" spans="1:23" ht="16.5" hidden="1" thickTop="1">
      <c r="A34" s="1082" t="s">
        <v>502</v>
      </c>
      <c r="B34" s="1187">
        <v>25973.332000000002</v>
      </c>
      <c r="C34" s="1187">
        <v>360</v>
      </c>
      <c r="D34" s="1187">
        <v>0</v>
      </c>
      <c r="E34" s="1187">
        <v>0</v>
      </c>
      <c r="F34" s="1187">
        <v>0</v>
      </c>
      <c r="G34" s="1187">
        <v>0</v>
      </c>
      <c r="H34" s="1187">
        <v>0</v>
      </c>
      <c r="I34" s="1187">
        <v>0</v>
      </c>
      <c r="J34" s="1187">
        <v>0</v>
      </c>
      <c r="K34" s="1186">
        <v>0</v>
      </c>
      <c r="L34" s="1187">
        <f t="shared" si="5"/>
        <v>25973.332000000002</v>
      </c>
      <c r="M34" s="1188">
        <v>32031</v>
      </c>
      <c r="N34" s="1187">
        <v>440</v>
      </c>
      <c r="O34" s="1187"/>
      <c r="P34" s="1187"/>
      <c r="Q34" s="1187"/>
      <c r="R34" s="1187"/>
      <c r="S34" s="1187"/>
      <c r="T34" s="1187"/>
      <c r="U34" s="1187"/>
      <c r="V34" s="1186"/>
      <c r="W34" s="1185">
        <f t="shared" si="6"/>
        <v>32031</v>
      </c>
    </row>
    <row r="35" spans="1:23" ht="16.5" hidden="1" thickTop="1">
      <c r="A35" s="1082" t="s">
        <v>501</v>
      </c>
      <c r="B35" s="1187">
        <v>20912.972000000002</v>
      </c>
      <c r="C35" s="1187">
        <v>280</v>
      </c>
      <c r="D35" s="1187">
        <v>0</v>
      </c>
      <c r="E35" s="1187">
        <v>0</v>
      </c>
      <c r="F35" s="1187">
        <v>0</v>
      </c>
      <c r="G35" s="1187">
        <v>0</v>
      </c>
      <c r="H35" s="1187">
        <v>0</v>
      </c>
      <c r="I35" s="1187">
        <v>0</v>
      </c>
      <c r="J35" s="1187">
        <v>0</v>
      </c>
      <c r="K35" s="1186">
        <v>0</v>
      </c>
      <c r="L35" s="1187">
        <f t="shared" si="5"/>
        <v>20912.972000000002</v>
      </c>
      <c r="M35" s="1187">
        <v>43782.6</v>
      </c>
      <c r="N35" s="1187">
        <v>600</v>
      </c>
      <c r="O35" s="1187"/>
      <c r="P35" s="1187"/>
      <c r="Q35" s="1187"/>
      <c r="R35" s="1187"/>
      <c r="S35" s="1187"/>
      <c r="T35" s="1187"/>
      <c r="U35" s="1187"/>
      <c r="V35" s="1186"/>
      <c r="W35" s="1185">
        <f t="shared" si="6"/>
        <v>43782.6</v>
      </c>
    </row>
    <row r="36" spans="1:23" ht="16.5" hidden="1" thickTop="1">
      <c r="A36" s="1082" t="s">
        <v>500</v>
      </c>
      <c r="B36" s="1187">
        <v>9159.2000000000007</v>
      </c>
      <c r="C36" s="1187">
        <v>120</v>
      </c>
      <c r="D36" s="1187">
        <v>0</v>
      </c>
      <c r="E36" s="1187">
        <v>0</v>
      </c>
      <c r="F36" s="1187">
        <v>0</v>
      </c>
      <c r="G36" s="1187">
        <v>0</v>
      </c>
      <c r="H36" s="1187">
        <v>0</v>
      </c>
      <c r="I36" s="1187">
        <v>0</v>
      </c>
      <c r="J36" s="1187">
        <v>0</v>
      </c>
      <c r="K36" s="1186">
        <v>0</v>
      </c>
      <c r="L36" s="1187">
        <f t="shared" si="5"/>
        <v>9159.2000000000007</v>
      </c>
      <c r="M36" s="1187"/>
      <c r="N36" s="1187"/>
      <c r="O36" s="1187"/>
      <c r="P36" s="1187"/>
      <c r="Q36" s="1187"/>
      <c r="R36" s="1187"/>
      <c r="S36" s="1187"/>
      <c r="T36" s="1187"/>
      <c r="U36" s="1187"/>
      <c r="V36" s="1186"/>
      <c r="W36" s="1185">
        <f t="shared" si="6"/>
        <v>0</v>
      </c>
    </row>
    <row r="37" spans="1:23" ht="16.5" hidden="1" thickTop="1">
      <c r="A37" s="1082" t="s">
        <v>499</v>
      </c>
      <c r="B37" s="1187">
        <v>22677.300000000007</v>
      </c>
      <c r="C37" s="1187">
        <v>300</v>
      </c>
      <c r="D37" s="1187">
        <v>0</v>
      </c>
      <c r="E37" s="1187">
        <v>0</v>
      </c>
      <c r="F37" s="1187">
        <v>0</v>
      </c>
      <c r="G37" s="1187">
        <v>0</v>
      </c>
      <c r="H37" s="1187">
        <v>0</v>
      </c>
      <c r="I37" s="1187">
        <v>0</v>
      </c>
      <c r="J37" s="1187">
        <v>0</v>
      </c>
      <c r="K37" s="1186">
        <v>0</v>
      </c>
      <c r="L37" s="1187">
        <f t="shared" si="5"/>
        <v>22677.300000000007</v>
      </c>
      <c r="M37" s="1187"/>
      <c r="N37" s="1187"/>
      <c r="O37" s="1187"/>
      <c r="P37" s="1187"/>
      <c r="Q37" s="1187"/>
      <c r="R37" s="1187"/>
      <c r="S37" s="1187"/>
      <c r="T37" s="1187"/>
      <c r="U37" s="1187"/>
      <c r="V37" s="1186"/>
      <c r="W37" s="1185">
        <f t="shared" si="6"/>
        <v>0</v>
      </c>
    </row>
    <row r="38" spans="1:23" ht="16.5" hidden="1" thickTop="1">
      <c r="A38" s="1082" t="s">
        <v>498</v>
      </c>
      <c r="B38" s="1187">
        <v>25691.171999999999</v>
      </c>
      <c r="C38" s="1187">
        <v>340</v>
      </c>
      <c r="D38" s="1187">
        <v>0</v>
      </c>
      <c r="E38" s="1187">
        <v>0</v>
      </c>
      <c r="F38" s="1187">
        <v>0</v>
      </c>
      <c r="G38" s="1187">
        <v>0</v>
      </c>
      <c r="H38" s="1187">
        <v>0</v>
      </c>
      <c r="I38" s="1187">
        <v>0</v>
      </c>
      <c r="J38" s="1187">
        <v>0</v>
      </c>
      <c r="K38" s="1186">
        <v>0</v>
      </c>
      <c r="L38" s="1187">
        <f t="shared" si="5"/>
        <v>25691.171999999999</v>
      </c>
      <c r="M38" s="1187"/>
      <c r="N38" s="1187"/>
      <c r="O38" s="1187"/>
      <c r="P38" s="1187"/>
      <c r="Q38" s="1187"/>
      <c r="R38" s="1187"/>
      <c r="S38" s="1187"/>
      <c r="T38" s="1187"/>
      <c r="U38" s="1187"/>
      <c r="V38" s="1186"/>
      <c r="W38" s="1185">
        <f t="shared" si="6"/>
        <v>0</v>
      </c>
    </row>
    <row r="39" spans="1:23" ht="17.25" hidden="1" thickTop="1" thickBot="1">
      <c r="A39" s="1184" t="s">
        <v>234</v>
      </c>
      <c r="B39" s="1182">
        <f t="shared" ref="B39:W39" si="7">SUM(B27:B38)</f>
        <v>276332.39400000003</v>
      </c>
      <c r="C39" s="1183">
        <f t="shared" si="7"/>
        <v>3820</v>
      </c>
      <c r="D39" s="1182">
        <f t="shared" si="7"/>
        <v>0</v>
      </c>
      <c r="E39" s="1182">
        <f t="shared" si="7"/>
        <v>0</v>
      </c>
      <c r="F39" s="1182">
        <f t="shared" si="7"/>
        <v>0</v>
      </c>
      <c r="G39" s="1182">
        <f t="shared" si="7"/>
        <v>0</v>
      </c>
      <c r="H39" s="1182">
        <f t="shared" si="7"/>
        <v>0</v>
      </c>
      <c r="I39" s="1182">
        <f t="shared" si="7"/>
        <v>0</v>
      </c>
      <c r="J39" s="1182">
        <f t="shared" si="7"/>
        <v>0</v>
      </c>
      <c r="K39" s="1182">
        <f t="shared" si="7"/>
        <v>0</v>
      </c>
      <c r="L39" s="1182">
        <f t="shared" si="7"/>
        <v>276332.39400000003</v>
      </c>
      <c r="M39" s="1182">
        <f t="shared" si="7"/>
        <v>252936</v>
      </c>
      <c r="N39" s="1182">
        <f t="shared" si="7"/>
        <v>3440</v>
      </c>
      <c r="O39" s="1182">
        <f t="shared" si="7"/>
        <v>0</v>
      </c>
      <c r="P39" s="1182">
        <f t="shared" si="7"/>
        <v>0</v>
      </c>
      <c r="Q39" s="1182">
        <f t="shared" si="7"/>
        <v>0</v>
      </c>
      <c r="R39" s="1182">
        <f t="shared" si="7"/>
        <v>0</v>
      </c>
      <c r="S39" s="1182">
        <f t="shared" si="7"/>
        <v>0</v>
      </c>
      <c r="T39" s="1182">
        <f t="shared" si="7"/>
        <v>0</v>
      </c>
      <c r="U39" s="1182">
        <f t="shared" si="7"/>
        <v>0</v>
      </c>
      <c r="V39" s="1182">
        <f t="shared" si="7"/>
        <v>0</v>
      </c>
      <c r="W39" s="1181">
        <f t="shared" si="7"/>
        <v>252936</v>
      </c>
    </row>
    <row r="40" spans="1:23" ht="16.5" thickTop="1">
      <c r="L40" s="1180"/>
      <c r="M40" s="1180"/>
    </row>
    <row r="41" spans="1:23">
      <c r="H41" s="1179"/>
    </row>
    <row r="42" spans="1:23">
      <c r="B42" s="1178"/>
      <c r="C42" s="1178"/>
      <c r="D42" s="1178"/>
      <c r="E42" s="1178"/>
      <c r="F42" s="1178"/>
      <c r="G42" s="1178"/>
      <c r="H42" s="1178"/>
      <c r="I42" s="1178"/>
      <c r="J42" s="1178"/>
      <c r="K42" s="1178"/>
      <c r="L42" s="1178"/>
      <c r="M42" s="1178"/>
      <c r="N42" s="1178"/>
      <c r="O42" s="1178"/>
      <c r="P42" s="1178"/>
      <c r="Q42" s="1178"/>
    </row>
    <row r="44" spans="1:23">
      <c r="K44" s="1177"/>
    </row>
    <row r="45" spans="1:23">
      <c r="H45" s="1063"/>
      <c r="I45" s="1063"/>
      <c r="J45" s="1063"/>
      <c r="K45" s="1063"/>
    </row>
    <row r="50" spans="6:6">
      <c r="F50" s="1062" t="s">
        <v>694</v>
      </c>
    </row>
  </sheetData>
  <mergeCells count="21">
    <mergeCell ref="A22:W22"/>
    <mergeCell ref="A23:A26"/>
    <mergeCell ref="B23:W23"/>
    <mergeCell ref="B24:L25"/>
    <mergeCell ref="M24:W25"/>
    <mergeCell ref="A1:Q1"/>
    <mergeCell ref="A2:Q2"/>
    <mergeCell ref="A3:Q3"/>
    <mergeCell ref="A4:A7"/>
    <mergeCell ref="B4:M4"/>
    <mergeCell ref="N4:Q4"/>
    <mergeCell ref="B5:G5"/>
    <mergeCell ref="H5:M5"/>
    <mergeCell ref="N5:O6"/>
    <mergeCell ref="P5:Q6"/>
    <mergeCell ref="B6:C6"/>
    <mergeCell ref="D6:E6"/>
    <mergeCell ref="F6:G6"/>
    <mergeCell ref="H6:I6"/>
    <mergeCell ref="J6:K6"/>
    <mergeCell ref="L6:M6"/>
  </mergeCells>
  <pageMargins left="0.7" right="0.7" top="1" bottom="1" header="0.3" footer="0.3"/>
  <pageSetup paperSize="9" scale="4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view="pageBreakPreview" zoomScale="85" zoomScaleNormal="70" zoomScaleSheetLayoutView="85" workbookViewId="0">
      <selection activeCell="B51" sqref="B51"/>
    </sheetView>
  </sheetViews>
  <sheetFormatPr defaultColWidth="32" defaultRowHeight="15.75"/>
  <cols>
    <col min="1" max="1" width="51.7109375" style="2799" customWidth="1"/>
    <col min="2" max="8" width="11.42578125" style="2799" bestFit="1" customWidth="1"/>
    <col min="9" max="12" width="11.5703125" style="2799" bestFit="1" customWidth="1"/>
    <col min="13" max="250" width="32" style="2799"/>
    <col min="251" max="251" width="28.28515625" style="2799" customWidth="1"/>
    <col min="252" max="252" width="0" style="2799" hidden="1" customWidth="1"/>
    <col min="253" max="253" width="8" style="2799" customWidth="1"/>
    <col min="254" max="254" width="8.85546875" style="2799" bestFit="1" customWidth="1"/>
    <col min="255" max="260" width="9.42578125" style="2799" bestFit="1" customWidth="1"/>
    <col min="261" max="261" width="12.140625" style="2799" customWidth="1"/>
    <col min="262" max="262" width="9.42578125" style="2799" bestFit="1" customWidth="1"/>
    <col min="263" max="506" width="32" style="2799"/>
    <col min="507" max="507" width="28.28515625" style="2799" customWidth="1"/>
    <col min="508" max="508" width="0" style="2799" hidden="1" customWidth="1"/>
    <col min="509" max="509" width="8" style="2799" customWidth="1"/>
    <col min="510" max="510" width="8.85546875" style="2799" bestFit="1" customWidth="1"/>
    <col min="511" max="516" width="9.42578125" style="2799" bestFit="1" customWidth="1"/>
    <col min="517" max="517" width="12.140625" style="2799" customWidth="1"/>
    <col min="518" max="518" width="9.42578125" style="2799" bestFit="1" customWidth="1"/>
    <col min="519" max="762" width="32" style="2799"/>
    <col min="763" max="763" width="28.28515625" style="2799" customWidth="1"/>
    <col min="764" max="764" width="0" style="2799" hidden="1" customWidth="1"/>
    <col min="765" max="765" width="8" style="2799" customWidth="1"/>
    <col min="766" max="766" width="8.85546875" style="2799" bestFit="1" customWidth="1"/>
    <col min="767" max="772" width="9.42578125" style="2799" bestFit="1" customWidth="1"/>
    <col min="773" max="773" width="12.140625" style="2799" customWidth="1"/>
    <col min="774" max="774" width="9.42578125" style="2799" bestFit="1" customWidth="1"/>
    <col min="775" max="1018" width="32" style="2799"/>
    <col min="1019" max="1019" width="28.28515625" style="2799" customWidth="1"/>
    <col min="1020" max="1020" width="0" style="2799" hidden="1" customWidth="1"/>
    <col min="1021" max="1021" width="8" style="2799" customWidth="1"/>
    <col min="1022" max="1022" width="8.85546875" style="2799" bestFit="1" customWidth="1"/>
    <col min="1023" max="1028" width="9.42578125" style="2799" bestFit="1" customWidth="1"/>
    <col min="1029" max="1029" width="12.140625" style="2799" customWidth="1"/>
    <col min="1030" max="1030" width="9.42578125" style="2799" bestFit="1" customWidth="1"/>
    <col min="1031" max="1274" width="32" style="2799"/>
    <col min="1275" max="1275" width="28.28515625" style="2799" customWidth="1"/>
    <col min="1276" max="1276" width="0" style="2799" hidden="1" customWidth="1"/>
    <col min="1277" max="1277" width="8" style="2799" customWidth="1"/>
    <col min="1278" max="1278" width="8.85546875" style="2799" bestFit="1" customWidth="1"/>
    <col min="1279" max="1284" width="9.42578125" style="2799" bestFit="1" customWidth="1"/>
    <col min="1285" max="1285" width="12.140625" style="2799" customWidth="1"/>
    <col min="1286" max="1286" width="9.42578125" style="2799" bestFit="1" customWidth="1"/>
    <col min="1287" max="1530" width="32" style="2799"/>
    <col min="1531" max="1531" width="28.28515625" style="2799" customWidth="1"/>
    <col min="1532" max="1532" width="0" style="2799" hidden="1" customWidth="1"/>
    <col min="1533" max="1533" width="8" style="2799" customWidth="1"/>
    <col min="1534" max="1534" width="8.85546875" style="2799" bestFit="1" customWidth="1"/>
    <col min="1535" max="1540" width="9.42578125" style="2799" bestFit="1" customWidth="1"/>
    <col min="1541" max="1541" width="12.140625" style="2799" customWidth="1"/>
    <col min="1542" max="1542" width="9.42578125" style="2799" bestFit="1" customWidth="1"/>
    <col min="1543" max="1786" width="32" style="2799"/>
    <col min="1787" max="1787" width="28.28515625" style="2799" customWidth="1"/>
    <col min="1788" max="1788" width="0" style="2799" hidden="1" customWidth="1"/>
    <col min="1789" max="1789" width="8" style="2799" customWidth="1"/>
    <col min="1790" max="1790" width="8.85546875" style="2799" bestFit="1" customWidth="1"/>
    <col min="1791" max="1796" width="9.42578125" style="2799" bestFit="1" customWidth="1"/>
    <col min="1797" max="1797" width="12.140625" style="2799" customWidth="1"/>
    <col min="1798" max="1798" width="9.42578125" style="2799" bestFit="1" customWidth="1"/>
    <col min="1799" max="2042" width="32" style="2799"/>
    <col min="2043" max="2043" width="28.28515625" style="2799" customWidth="1"/>
    <col min="2044" max="2044" width="0" style="2799" hidden="1" customWidth="1"/>
    <col min="2045" max="2045" width="8" style="2799" customWidth="1"/>
    <col min="2046" max="2046" width="8.85546875" style="2799" bestFit="1" customWidth="1"/>
    <col min="2047" max="2052" width="9.42578125" style="2799" bestFit="1" customWidth="1"/>
    <col min="2053" max="2053" width="12.140625" style="2799" customWidth="1"/>
    <col min="2054" max="2054" width="9.42578125" style="2799" bestFit="1" customWidth="1"/>
    <col min="2055" max="2298" width="32" style="2799"/>
    <col min="2299" max="2299" width="28.28515625" style="2799" customWidth="1"/>
    <col min="2300" max="2300" width="0" style="2799" hidden="1" customWidth="1"/>
    <col min="2301" max="2301" width="8" style="2799" customWidth="1"/>
    <col min="2302" max="2302" width="8.85546875" style="2799" bestFit="1" customWidth="1"/>
    <col min="2303" max="2308" width="9.42578125" style="2799" bestFit="1" customWidth="1"/>
    <col min="2309" max="2309" width="12.140625" style="2799" customWidth="1"/>
    <col min="2310" max="2310" width="9.42578125" style="2799" bestFit="1" customWidth="1"/>
    <col min="2311" max="2554" width="32" style="2799"/>
    <col min="2555" max="2555" width="28.28515625" style="2799" customWidth="1"/>
    <col min="2556" max="2556" width="0" style="2799" hidden="1" customWidth="1"/>
    <col min="2557" max="2557" width="8" style="2799" customWidth="1"/>
    <col min="2558" max="2558" width="8.85546875" style="2799" bestFit="1" customWidth="1"/>
    <col min="2559" max="2564" width="9.42578125" style="2799" bestFit="1" customWidth="1"/>
    <col min="2565" max="2565" width="12.140625" style="2799" customWidth="1"/>
    <col min="2566" max="2566" width="9.42578125" style="2799" bestFit="1" customWidth="1"/>
    <col min="2567" max="2810" width="32" style="2799"/>
    <col min="2811" max="2811" width="28.28515625" style="2799" customWidth="1"/>
    <col min="2812" max="2812" width="0" style="2799" hidden="1" customWidth="1"/>
    <col min="2813" max="2813" width="8" style="2799" customWidth="1"/>
    <col min="2814" max="2814" width="8.85546875" style="2799" bestFit="1" customWidth="1"/>
    <col min="2815" max="2820" width="9.42578125" style="2799" bestFit="1" customWidth="1"/>
    <col min="2821" max="2821" width="12.140625" style="2799" customWidth="1"/>
    <col min="2822" max="2822" width="9.42578125" style="2799" bestFit="1" customWidth="1"/>
    <col min="2823" max="3066" width="32" style="2799"/>
    <col min="3067" max="3067" width="28.28515625" style="2799" customWidth="1"/>
    <col min="3068" max="3068" width="0" style="2799" hidden="1" customWidth="1"/>
    <col min="3069" max="3069" width="8" style="2799" customWidth="1"/>
    <col min="3070" max="3070" width="8.85546875" style="2799" bestFit="1" customWidth="1"/>
    <col min="3071" max="3076" width="9.42578125" style="2799" bestFit="1" customWidth="1"/>
    <col min="3077" max="3077" width="12.140625" style="2799" customWidth="1"/>
    <col min="3078" max="3078" width="9.42578125" style="2799" bestFit="1" customWidth="1"/>
    <col min="3079" max="3322" width="32" style="2799"/>
    <col min="3323" max="3323" width="28.28515625" style="2799" customWidth="1"/>
    <col min="3324" max="3324" width="0" style="2799" hidden="1" customWidth="1"/>
    <col min="3325" max="3325" width="8" style="2799" customWidth="1"/>
    <col min="3326" max="3326" width="8.85546875" style="2799" bestFit="1" customWidth="1"/>
    <col min="3327" max="3332" width="9.42578125" style="2799" bestFit="1" customWidth="1"/>
    <col min="3333" max="3333" width="12.140625" style="2799" customWidth="1"/>
    <col min="3334" max="3334" width="9.42578125" style="2799" bestFit="1" customWidth="1"/>
    <col min="3335" max="3578" width="32" style="2799"/>
    <col min="3579" max="3579" width="28.28515625" style="2799" customWidth="1"/>
    <col min="3580" max="3580" width="0" style="2799" hidden="1" customWidth="1"/>
    <col min="3581" max="3581" width="8" style="2799" customWidth="1"/>
    <col min="3582" max="3582" width="8.85546875" style="2799" bestFit="1" customWidth="1"/>
    <col min="3583" max="3588" width="9.42578125" style="2799" bestFit="1" customWidth="1"/>
    <col min="3589" max="3589" width="12.140625" style="2799" customWidth="1"/>
    <col min="3590" max="3590" width="9.42578125" style="2799" bestFit="1" customWidth="1"/>
    <col min="3591" max="3834" width="32" style="2799"/>
    <col min="3835" max="3835" width="28.28515625" style="2799" customWidth="1"/>
    <col min="3836" max="3836" width="0" style="2799" hidden="1" customWidth="1"/>
    <col min="3837" max="3837" width="8" style="2799" customWidth="1"/>
    <col min="3838" max="3838" width="8.85546875" style="2799" bestFit="1" customWidth="1"/>
    <col min="3839" max="3844" width="9.42578125" style="2799" bestFit="1" customWidth="1"/>
    <col min="3845" max="3845" width="12.140625" style="2799" customWidth="1"/>
    <col min="3846" max="3846" width="9.42578125" style="2799" bestFit="1" customWidth="1"/>
    <col min="3847" max="4090" width="32" style="2799"/>
    <col min="4091" max="4091" width="28.28515625" style="2799" customWidth="1"/>
    <col min="4092" max="4092" width="0" style="2799" hidden="1" customWidth="1"/>
    <col min="4093" max="4093" width="8" style="2799" customWidth="1"/>
    <col min="4094" max="4094" width="8.85546875" style="2799" bestFit="1" customWidth="1"/>
    <col min="4095" max="4100" width="9.42578125" style="2799" bestFit="1" customWidth="1"/>
    <col min="4101" max="4101" width="12.140625" style="2799" customWidth="1"/>
    <col min="4102" max="4102" width="9.42578125" style="2799" bestFit="1" customWidth="1"/>
    <col min="4103" max="4346" width="32" style="2799"/>
    <col min="4347" max="4347" width="28.28515625" style="2799" customWidth="1"/>
    <col min="4348" max="4348" width="0" style="2799" hidden="1" customWidth="1"/>
    <col min="4349" max="4349" width="8" style="2799" customWidth="1"/>
    <col min="4350" max="4350" width="8.85546875" style="2799" bestFit="1" customWidth="1"/>
    <col min="4351" max="4356" width="9.42578125" style="2799" bestFit="1" customWidth="1"/>
    <col min="4357" max="4357" width="12.140625" style="2799" customWidth="1"/>
    <col min="4358" max="4358" width="9.42578125" style="2799" bestFit="1" customWidth="1"/>
    <col min="4359" max="4602" width="32" style="2799"/>
    <col min="4603" max="4603" width="28.28515625" style="2799" customWidth="1"/>
    <col min="4604" max="4604" width="0" style="2799" hidden="1" customWidth="1"/>
    <col min="4605" max="4605" width="8" style="2799" customWidth="1"/>
    <col min="4606" max="4606" width="8.85546875" style="2799" bestFit="1" customWidth="1"/>
    <col min="4607" max="4612" width="9.42578125" style="2799" bestFit="1" customWidth="1"/>
    <col min="4613" max="4613" width="12.140625" style="2799" customWidth="1"/>
    <col min="4614" max="4614" width="9.42578125" style="2799" bestFit="1" customWidth="1"/>
    <col min="4615" max="4858" width="32" style="2799"/>
    <col min="4859" max="4859" width="28.28515625" style="2799" customWidth="1"/>
    <col min="4860" max="4860" width="0" style="2799" hidden="1" customWidth="1"/>
    <col min="4861" max="4861" width="8" style="2799" customWidth="1"/>
    <col min="4862" max="4862" width="8.85546875" style="2799" bestFit="1" customWidth="1"/>
    <col min="4863" max="4868" width="9.42578125" style="2799" bestFit="1" customWidth="1"/>
    <col min="4869" max="4869" width="12.140625" style="2799" customWidth="1"/>
    <col min="4870" max="4870" width="9.42578125" style="2799" bestFit="1" customWidth="1"/>
    <col min="4871" max="5114" width="32" style="2799"/>
    <col min="5115" max="5115" width="28.28515625" style="2799" customWidth="1"/>
    <col min="5116" max="5116" width="0" style="2799" hidden="1" customWidth="1"/>
    <col min="5117" max="5117" width="8" style="2799" customWidth="1"/>
    <col min="5118" max="5118" width="8.85546875" style="2799" bestFit="1" customWidth="1"/>
    <col min="5119" max="5124" width="9.42578125" style="2799" bestFit="1" customWidth="1"/>
    <col min="5125" max="5125" width="12.140625" style="2799" customWidth="1"/>
    <col min="5126" max="5126" width="9.42578125" style="2799" bestFit="1" customWidth="1"/>
    <col min="5127" max="5370" width="32" style="2799"/>
    <col min="5371" max="5371" width="28.28515625" style="2799" customWidth="1"/>
    <col min="5372" max="5372" width="0" style="2799" hidden="1" customWidth="1"/>
    <col min="5373" max="5373" width="8" style="2799" customWidth="1"/>
    <col min="5374" max="5374" width="8.85546875" style="2799" bestFit="1" customWidth="1"/>
    <col min="5375" max="5380" width="9.42578125" style="2799" bestFit="1" customWidth="1"/>
    <col min="5381" max="5381" width="12.140625" style="2799" customWidth="1"/>
    <col min="5382" max="5382" width="9.42578125" style="2799" bestFit="1" customWidth="1"/>
    <col min="5383" max="5626" width="32" style="2799"/>
    <col min="5627" max="5627" width="28.28515625" style="2799" customWidth="1"/>
    <col min="5628" max="5628" width="0" style="2799" hidden="1" customWidth="1"/>
    <col min="5629" max="5629" width="8" style="2799" customWidth="1"/>
    <col min="5630" max="5630" width="8.85546875" style="2799" bestFit="1" customWidth="1"/>
    <col min="5631" max="5636" width="9.42578125" style="2799" bestFit="1" customWidth="1"/>
    <col min="5637" max="5637" width="12.140625" style="2799" customWidth="1"/>
    <col min="5638" max="5638" width="9.42578125" style="2799" bestFit="1" customWidth="1"/>
    <col min="5639" max="5882" width="32" style="2799"/>
    <col min="5883" max="5883" width="28.28515625" style="2799" customWidth="1"/>
    <col min="5884" max="5884" width="0" style="2799" hidden="1" customWidth="1"/>
    <col min="5885" max="5885" width="8" style="2799" customWidth="1"/>
    <col min="5886" max="5886" width="8.85546875" style="2799" bestFit="1" customWidth="1"/>
    <col min="5887" max="5892" width="9.42578125" style="2799" bestFit="1" customWidth="1"/>
    <col min="5893" max="5893" width="12.140625" style="2799" customWidth="1"/>
    <col min="5894" max="5894" width="9.42578125" style="2799" bestFit="1" customWidth="1"/>
    <col min="5895" max="6138" width="32" style="2799"/>
    <col min="6139" max="6139" width="28.28515625" style="2799" customWidth="1"/>
    <col min="6140" max="6140" width="0" style="2799" hidden="1" customWidth="1"/>
    <col min="6141" max="6141" width="8" style="2799" customWidth="1"/>
    <col min="6142" max="6142" width="8.85546875" style="2799" bestFit="1" customWidth="1"/>
    <col min="6143" max="6148" width="9.42578125" style="2799" bestFit="1" customWidth="1"/>
    <col min="6149" max="6149" width="12.140625" style="2799" customWidth="1"/>
    <col min="6150" max="6150" width="9.42578125" style="2799" bestFit="1" customWidth="1"/>
    <col min="6151" max="6394" width="32" style="2799"/>
    <col min="6395" max="6395" width="28.28515625" style="2799" customWidth="1"/>
    <col min="6396" max="6396" width="0" style="2799" hidden="1" customWidth="1"/>
    <col min="6397" max="6397" width="8" style="2799" customWidth="1"/>
    <col min="6398" max="6398" width="8.85546875" style="2799" bestFit="1" customWidth="1"/>
    <col min="6399" max="6404" width="9.42578125" style="2799" bestFit="1" customWidth="1"/>
    <col min="6405" max="6405" width="12.140625" style="2799" customWidth="1"/>
    <col min="6406" max="6406" width="9.42578125" style="2799" bestFit="1" customWidth="1"/>
    <col min="6407" max="6650" width="32" style="2799"/>
    <col min="6651" max="6651" width="28.28515625" style="2799" customWidth="1"/>
    <col min="6652" max="6652" width="0" style="2799" hidden="1" customWidth="1"/>
    <col min="6653" max="6653" width="8" style="2799" customWidth="1"/>
    <col min="6654" max="6654" width="8.85546875" style="2799" bestFit="1" customWidth="1"/>
    <col min="6655" max="6660" width="9.42578125" style="2799" bestFit="1" customWidth="1"/>
    <col min="6661" max="6661" width="12.140625" style="2799" customWidth="1"/>
    <col min="6662" max="6662" width="9.42578125" style="2799" bestFit="1" customWidth="1"/>
    <col min="6663" max="6906" width="32" style="2799"/>
    <col min="6907" max="6907" width="28.28515625" style="2799" customWidth="1"/>
    <col min="6908" max="6908" width="0" style="2799" hidden="1" customWidth="1"/>
    <col min="6909" max="6909" width="8" style="2799" customWidth="1"/>
    <col min="6910" max="6910" width="8.85546875" style="2799" bestFit="1" customWidth="1"/>
    <col min="6911" max="6916" width="9.42578125" style="2799" bestFit="1" customWidth="1"/>
    <col min="6917" max="6917" width="12.140625" style="2799" customWidth="1"/>
    <col min="6918" max="6918" width="9.42578125" style="2799" bestFit="1" customWidth="1"/>
    <col min="6919" max="7162" width="32" style="2799"/>
    <col min="7163" max="7163" width="28.28515625" style="2799" customWidth="1"/>
    <col min="7164" max="7164" width="0" style="2799" hidden="1" customWidth="1"/>
    <col min="7165" max="7165" width="8" style="2799" customWidth="1"/>
    <col min="7166" max="7166" width="8.85546875" style="2799" bestFit="1" customWidth="1"/>
    <col min="7167" max="7172" width="9.42578125" style="2799" bestFit="1" customWidth="1"/>
    <col min="7173" max="7173" width="12.140625" style="2799" customWidth="1"/>
    <col min="7174" max="7174" width="9.42578125" style="2799" bestFit="1" customWidth="1"/>
    <col min="7175" max="7418" width="32" style="2799"/>
    <col min="7419" max="7419" width="28.28515625" style="2799" customWidth="1"/>
    <col min="7420" max="7420" width="0" style="2799" hidden="1" customWidth="1"/>
    <col min="7421" max="7421" width="8" style="2799" customWidth="1"/>
    <col min="7422" max="7422" width="8.85546875" style="2799" bestFit="1" customWidth="1"/>
    <col min="7423" max="7428" width="9.42578125" style="2799" bestFit="1" customWidth="1"/>
    <col min="7429" max="7429" width="12.140625" style="2799" customWidth="1"/>
    <col min="7430" max="7430" width="9.42578125" style="2799" bestFit="1" customWidth="1"/>
    <col min="7431" max="7674" width="32" style="2799"/>
    <col min="7675" max="7675" width="28.28515625" style="2799" customWidth="1"/>
    <col min="7676" max="7676" width="0" style="2799" hidden="1" customWidth="1"/>
    <col min="7677" max="7677" width="8" style="2799" customWidth="1"/>
    <col min="7678" max="7678" width="8.85546875" style="2799" bestFit="1" customWidth="1"/>
    <col min="7679" max="7684" width="9.42578125" style="2799" bestFit="1" customWidth="1"/>
    <col min="7685" max="7685" width="12.140625" style="2799" customWidth="1"/>
    <col min="7686" max="7686" width="9.42578125" style="2799" bestFit="1" customWidth="1"/>
    <col min="7687" max="7930" width="32" style="2799"/>
    <col min="7931" max="7931" width="28.28515625" style="2799" customWidth="1"/>
    <col min="7932" max="7932" width="0" style="2799" hidden="1" customWidth="1"/>
    <col min="7933" max="7933" width="8" style="2799" customWidth="1"/>
    <col min="7934" max="7934" width="8.85546875" style="2799" bestFit="1" customWidth="1"/>
    <col min="7935" max="7940" width="9.42578125" style="2799" bestFit="1" customWidth="1"/>
    <col min="7941" max="7941" width="12.140625" style="2799" customWidth="1"/>
    <col min="7942" max="7942" width="9.42578125" style="2799" bestFit="1" customWidth="1"/>
    <col min="7943" max="8186" width="32" style="2799"/>
    <col min="8187" max="8187" width="28.28515625" style="2799" customWidth="1"/>
    <col min="8188" max="8188" width="0" style="2799" hidden="1" customWidth="1"/>
    <col min="8189" max="8189" width="8" style="2799" customWidth="1"/>
    <col min="8190" max="8190" width="8.85546875" style="2799" bestFit="1" customWidth="1"/>
    <col min="8191" max="8196" width="9.42578125" style="2799" bestFit="1" customWidth="1"/>
    <col min="8197" max="8197" width="12.140625" style="2799" customWidth="1"/>
    <col min="8198" max="8198" width="9.42578125" style="2799" bestFit="1" customWidth="1"/>
    <col min="8199" max="8442" width="32" style="2799"/>
    <col min="8443" max="8443" width="28.28515625" style="2799" customWidth="1"/>
    <col min="8444" max="8444" width="0" style="2799" hidden="1" customWidth="1"/>
    <col min="8445" max="8445" width="8" style="2799" customWidth="1"/>
    <col min="8446" max="8446" width="8.85546875" style="2799" bestFit="1" customWidth="1"/>
    <col min="8447" max="8452" width="9.42578125" style="2799" bestFit="1" customWidth="1"/>
    <col min="8453" max="8453" width="12.140625" style="2799" customWidth="1"/>
    <col min="8454" max="8454" width="9.42578125" style="2799" bestFit="1" customWidth="1"/>
    <col min="8455" max="8698" width="32" style="2799"/>
    <col min="8699" max="8699" width="28.28515625" style="2799" customWidth="1"/>
    <col min="8700" max="8700" width="0" style="2799" hidden="1" customWidth="1"/>
    <col min="8701" max="8701" width="8" style="2799" customWidth="1"/>
    <col min="8702" max="8702" width="8.85546875" style="2799" bestFit="1" customWidth="1"/>
    <col min="8703" max="8708" width="9.42578125" style="2799" bestFit="1" customWidth="1"/>
    <col min="8709" max="8709" width="12.140625" style="2799" customWidth="1"/>
    <col min="8710" max="8710" width="9.42578125" style="2799" bestFit="1" customWidth="1"/>
    <col min="8711" max="8954" width="32" style="2799"/>
    <col min="8955" max="8955" width="28.28515625" style="2799" customWidth="1"/>
    <col min="8956" max="8956" width="0" style="2799" hidden="1" customWidth="1"/>
    <col min="8957" max="8957" width="8" style="2799" customWidth="1"/>
    <col min="8958" max="8958" width="8.85546875" style="2799" bestFit="1" customWidth="1"/>
    <col min="8959" max="8964" width="9.42578125" style="2799" bestFit="1" customWidth="1"/>
    <col min="8965" max="8965" width="12.140625" style="2799" customWidth="1"/>
    <col min="8966" max="8966" width="9.42578125" style="2799" bestFit="1" customWidth="1"/>
    <col min="8967" max="9210" width="32" style="2799"/>
    <col min="9211" max="9211" width="28.28515625" style="2799" customWidth="1"/>
    <col min="9212" max="9212" width="0" style="2799" hidden="1" customWidth="1"/>
    <col min="9213" max="9213" width="8" style="2799" customWidth="1"/>
    <col min="9214" max="9214" width="8.85546875" style="2799" bestFit="1" customWidth="1"/>
    <col min="9215" max="9220" width="9.42578125" style="2799" bestFit="1" customWidth="1"/>
    <col min="9221" max="9221" width="12.140625" style="2799" customWidth="1"/>
    <col min="9222" max="9222" width="9.42578125" style="2799" bestFit="1" customWidth="1"/>
    <col min="9223" max="9466" width="32" style="2799"/>
    <col min="9467" max="9467" width="28.28515625" style="2799" customWidth="1"/>
    <col min="9468" max="9468" width="0" style="2799" hidden="1" customWidth="1"/>
    <col min="9469" max="9469" width="8" style="2799" customWidth="1"/>
    <col min="9470" max="9470" width="8.85546875" style="2799" bestFit="1" customWidth="1"/>
    <col min="9471" max="9476" width="9.42578125" style="2799" bestFit="1" customWidth="1"/>
    <col min="9477" max="9477" width="12.140625" style="2799" customWidth="1"/>
    <col min="9478" max="9478" width="9.42578125" style="2799" bestFit="1" customWidth="1"/>
    <col min="9479" max="9722" width="32" style="2799"/>
    <col min="9723" max="9723" width="28.28515625" style="2799" customWidth="1"/>
    <col min="9724" max="9724" width="0" style="2799" hidden="1" customWidth="1"/>
    <col min="9725" max="9725" width="8" style="2799" customWidth="1"/>
    <col min="9726" max="9726" width="8.85546875" style="2799" bestFit="1" customWidth="1"/>
    <col min="9727" max="9732" width="9.42578125" style="2799" bestFit="1" customWidth="1"/>
    <col min="9733" max="9733" width="12.140625" style="2799" customWidth="1"/>
    <col min="9734" max="9734" width="9.42578125" style="2799" bestFit="1" customWidth="1"/>
    <col min="9735" max="9978" width="32" style="2799"/>
    <col min="9979" max="9979" width="28.28515625" style="2799" customWidth="1"/>
    <col min="9980" max="9980" width="0" style="2799" hidden="1" customWidth="1"/>
    <col min="9981" max="9981" width="8" style="2799" customWidth="1"/>
    <col min="9982" max="9982" width="8.85546875" style="2799" bestFit="1" customWidth="1"/>
    <col min="9983" max="9988" width="9.42578125" style="2799" bestFit="1" customWidth="1"/>
    <col min="9989" max="9989" width="12.140625" style="2799" customWidth="1"/>
    <col min="9990" max="9990" width="9.42578125" style="2799" bestFit="1" customWidth="1"/>
    <col min="9991" max="10234" width="32" style="2799"/>
    <col min="10235" max="10235" width="28.28515625" style="2799" customWidth="1"/>
    <col min="10236" max="10236" width="0" style="2799" hidden="1" customWidth="1"/>
    <col min="10237" max="10237" width="8" style="2799" customWidth="1"/>
    <col min="10238" max="10238" width="8.85546875" style="2799" bestFit="1" customWidth="1"/>
    <col min="10239" max="10244" width="9.42578125" style="2799" bestFit="1" customWidth="1"/>
    <col min="10245" max="10245" width="12.140625" style="2799" customWidth="1"/>
    <col min="10246" max="10246" width="9.42578125" style="2799" bestFit="1" customWidth="1"/>
    <col min="10247" max="10490" width="32" style="2799"/>
    <col min="10491" max="10491" width="28.28515625" style="2799" customWidth="1"/>
    <col min="10492" max="10492" width="0" style="2799" hidden="1" customWidth="1"/>
    <col min="10493" max="10493" width="8" style="2799" customWidth="1"/>
    <col min="10494" max="10494" width="8.85546875" style="2799" bestFit="1" customWidth="1"/>
    <col min="10495" max="10500" width="9.42578125" style="2799" bestFit="1" customWidth="1"/>
    <col min="10501" max="10501" width="12.140625" style="2799" customWidth="1"/>
    <col min="10502" max="10502" width="9.42578125" style="2799" bestFit="1" customWidth="1"/>
    <col min="10503" max="10746" width="32" style="2799"/>
    <col min="10747" max="10747" width="28.28515625" style="2799" customWidth="1"/>
    <col min="10748" max="10748" width="0" style="2799" hidden="1" customWidth="1"/>
    <col min="10749" max="10749" width="8" style="2799" customWidth="1"/>
    <col min="10750" max="10750" width="8.85546875" style="2799" bestFit="1" customWidth="1"/>
    <col min="10751" max="10756" width="9.42578125" style="2799" bestFit="1" customWidth="1"/>
    <col min="10757" max="10757" width="12.140625" style="2799" customWidth="1"/>
    <col min="10758" max="10758" width="9.42578125" style="2799" bestFit="1" customWidth="1"/>
    <col min="10759" max="11002" width="32" style="2799"/>
    <col min="11003" max="11003" width="28.28515625" style="2799" customWidth="1"/>
    <col min="11004" max="11004" width="0" style="2799" hidden="1" customWidth="1"/>
    <col min="11005" max="11005" width="8" style="2799" customWidth="1"/>
    <col min="11006" max="11006" width="8.85546875" style="2799" bestFit="1" customWidth="1"/>
    <col min="11007" max="11012" width="9.42578125" style="2799" bestFit="1" customWidth="1"/>
    <col min="11013" max="11013" width="12.140625" style="2799" customWidth="1"/>
    <col min="11014" max="11014" width="9.42578125" style="2799" bestFit="1" customWidth="1"/>
    <col min="11015" max="11258" width="32" style="2799"/>
    <col min="11259" max="11259" width="28.28515625" style="2799" customWidth="1"/>
    <col min="11260" max="11260" width="0" style="2799" hidden="1" customWidth="1"/>
    <col min="11261" max="11261" width="8" style="2799" customWidth="1"/>
    <col min="11262" max="11262" width="8.85546875" style="2799" bestFit="1" customWidth="1"/>
    <col min="11263" max="11268" width="9.42578125" style="2799" bestFit="1" customWidth="1"/>
    <col min="11269" max="11269" width="12.140625" style="2799" customWidth="1"/>
    <col min="11270" max="11270" width="9.42578125" style="2799" bestFit="1" customWidth="1"/>
    <col min="11271" max="11514" width="32" style="2799"/>
    <col min="11515" max="11515" width="28.28515625" style="2799" customWidth="1"/>
    <col min="11516" max="11516" width="0" style="2799" hidden="1" customWidth="1"/>
    <col min="11517" max="11517" width="8" style="2799" customWidth="1"/>
    <col min="11518" max="11518" width="8.85546875" style="2799" bestFit="1" customWidth="1"/>
    <col min="11519" max="11524" width="9.42578125" style="2799" bestFit="1" customWidth="1"/>
    <col min="11525" max="11525" width="12.140625" style="2799" customWidth="1"/>
    <col min="11526" max="11526" width="9.42578125" style="2799" bestFit="1" customWidth="1"/>
    <col min="11527" max="11770" width="32" style="2799"/>
    <col min="11771" max="11771" width="28.28515625" style="2799" customWidth="1"/>
    <col min="11772" max="11772" width="0" style="2799" hidden="1" customWidth="1"/>
    <col min="11773" max="11773" width="8" style="2799" customWidth="1"/>
    <col min="11774" max="11774" width="8.85546875" style="2799" bestFit="1" customWidth="1"/>
    <col min="11775" max="11780" width="9.42578125" style="2799" bestFit="1" customWidth="1"/>
    <col min="11781" max="11781" width="12.140625" style="2799" customWidth="1"/>
    <col min="11782" max="11782" width="9.42578125" style="2799" bestFit="1" customWidth="1"/>
    <col min="11783" max="12026" width="32" style="2799"/>
    <col min="12027" max="12027" width="28.28515625" style="2799" customWidth="1"/>
    <col min="12028" max="12028" width="0" style="2799" hidden="1" customWidth="1"/>
    <col min="12029" max="12029" width="8" style="2799" customWidth="1"/>
    <col min="12030" max="12030" width="8.85546875" style="2799" bestFit="1" customWidth="1"/>
    <col min="12031" max="12036" width="9.42578125" style="2799" bestFit="1" customWidth="1"/>
    <col min="12037" max="12037" width="12.140625" style="2799" customWidth="1"/>
    <col min="12038" max="12038" width="9.42578125" style="2799" bestFit="1" customWidth="1"/>
    <col min="12039" max="12282" width="32" style="2799"/>
    <col min="12283" max="12283" width="28.28515625" style="2799" customWidth="1"/>
    <col min="12284" max="12284" width="0" style="2799" hidden="1" customWidth="1"/>
    <col min="12285" max="12285" width="8" style="2799" customWidth="1"/>
    <col min="12286" max="12286" width="8.85546875" style="2799" bestFit="1" customWidth="1"/>
    <col min="12287" max="12292" width="9.42578125" style="2799" bestFit="1" customWidth="1"/>
    <col min="12293" max="12293" width="12.140625" style="2799" customWidth="1"/>
    <col min="12294" max="12294" width="9.42578125" style="2799" bestFit="1" customWidth="1"/>
    <col min="12295" max="12538" width="32" style="2799"/>
    <col min="12539" max="12539" width="28.28515625" style="2799" customWidth="1"/>
    <col min="12540" max="12540" width="0" style="2799" hidden="1" customWidth="1"/>
    <col min="12541" max="12541" width="8" style="2799" customWidth="1"/>
    <col min="12542" max="12542" width="8.85546875" style="2799" bestFit="1" customWidth="1"/>
    <col min="12543" max="12548" width="9.42578125" style="2799" bestFit="1" customWidth="1"/>
    <col min="12549" max="12549" width="12.140625" style="2799" customWidth="1"/>
    <col min="12550" max="12550" width="9.42578125" style="2799" bestFit="1" customWidth="1"/>
    <col min="12551" max="12794" width="32" style="2799"/>
    <col min="12795" max="12795" width="28.28515625" style="2799" customWidth="1"/>
    <col min="12796" max="12796" width="0" style="2799" hidden="1" customWidth="1"/>
    <col min="12797" max="12797" width="8" style="2799" customWidth="1"/>
    <col min="12798" max="12798" width="8.85546875" style="2799" bestFit="1" customWidth="1"/>
    <col min="12799" max="12804" width="9.42578125" style="2799" bestFit="1" customWidth="1"/>
    <col min="12805" max="12805" width="12.140625" style="2799" customWidth="1"/>
    <col min="12806" max="12806" width="9.42578125" style="2799" bestFit="1" customWidth="1"/>
    <col min="12807" max="13050" width="32" style="2799"/>
    <col min="13051" max="13051" width="28.28515625" style="2799" customWidth="1"/>
    <col min="13052" max="13052" width="0" style="2799" hidden="1" customWidth="1"/>
    <col min="13053" max="13053" width="8" style="2799" customWidth="1"/>
    <col min="13054" max="13054" width="8.85546875" style="2799" bestFit="1" customWidth="1"/>
    <col min="13055" max="13060" width="9.42578125" style="2799" bestFit="1" customWidth="1"/>
    <col min="13061" max="13061" width="12.140625" style="2799" customWidth="1"/>
    <col min="13062" max="13062" width="9.42578125" style="2799" bestFit="1" customWidth="1"/>
    <col min="13063" max="13306" width="32" style="2799"/>
    <col min="13307" max="13307" width="28.28515625" style="2799" customWidth="1"/>
    <col min="13308" max="13308" width="0" style="2799" hidden="1" customWidth="1"/>
    <col min="13309" max="13309" width="8" style="2799" customWidth="1"/>
    <col min="13310" max="13310" width="8.85546875" style="2799" bestFit="1" customWidth="1"/>
    <col min="13311" max="13316" width="9.42578125" style="2799" bestFit="1" customWidth="1"/>
    <col min="13317" max="13317" width="12.140625" style="2799" customWidth="1"/>
    <col min="13318" max="13318" width="9.42578125" style="2799" bestFit="1" customWidth="1"/>
    <col min="13319" max="13562" width="32" style="2799"/>
    <col min="13563" max="13563" width="28.28515625" style="2799" customWidth="1"/>
    <col min="13564" max="13564" width="0" style="2799" hidden="1" customWidth="1"/>
    <col min="13565" max="13565" width="8" style="2799" customWidth="1"/>
    <col min="13566" max="13566" width="8.85546875" style="2799" bestFit="1" customWidth="1"/>
    <col min="13567" max="13572" width="9.42578125" style="2799" bestFit="1" customWidth="1"/>
    <col min="13573" max="13573" width="12.140625" style="2799" customWidth="1"/>
    <col min="13574" max="13574" width="9.42578125" style="2799" bestFit="1" customWidth="1"/>
    <col min="13575" max="13818" width="32" style="2799"/>
    <col min="13819" max="13819" width="28.28515625" style="2799" customWidth="1"/>
    <col min="13820" max="13820" width="0" style="2799" hidden="1" customWidth="1"/>
    <col min="13821" max="13821" width="8" style="2799" customWidth="1"/>
    <col min="13822" max="13822" width="8.85546875" style="2799" bestFit="1" customWidth="1"/>
    <col min="13823" max="13828" width="9.42578125" style="2799" bestFit="1" customWidth="1"/>
    <col min="13829" max="13829" width="12.140625" style="2799" customWidth="1"/>
    <col min="13830" max="13830" width="9.42578125" style="2799" bestFit="1" customWidth="1"/>
    <col min="13831" max="14074" width="32" style="2799"/>
    <col min="14075" max="14075" width="28.28515625" style="2799" customWidth="1"/>
    <col min="14076" max="14076" width="0" style="2799" hidden="1" customWidth="1"/>
    <col min="14077" max="14077" width="8" style="2799" customWidth="1"/>
    <col min="14078" max="14078" width="8.85546875" style="2799" bestFit="1" customWidth="1"/>
    <col min="14079" max="14084" width="9.42578125" style="2799" bestFit="1" customWidth="1"/>
    <col min="14085" max="14085" width="12.140625" style="2799" customWidth="1"/>
    <col min="14086" max="14086" width="9.42578125" style="2799" bestFit="1" customWidth="1"/>
    <col min="14087" max="14330" width="32" style="2799"/>
    <col min="14331" max="14331" width="28.28515625" style="2799" customWidth="1"/>
    <col min="14332" max="14332" width="0" style="2799" hidden="1" customWidth="1"/>
    <col min="14333" max="14333" width="8" style="2799" customWidth="1"/>
    <col min="14334" max="14334" width="8.85546875" style="2799" bestFit="1" customWidth="1"/>
    <col min="14335" max="14340" width="9.42578125" style="2799" bestFit="1" customWidth="1"/>
    <col min="14341" max="14341" width="12.140625" style="2799" customWidth="1"/>
    <col min="14342" max="14342" width="9.42578125" style="2799" bestFit="1" customWidth="1"/>
    <col min="14343" max="14586" width="32" style="2799"/>
    <col min="14587" max="14587" width="28.28515625" style="2799" customWidth="1"/>
    <col min="14588" max="14588" width="0" style="2799" hidden="1" customWidth="1"/>
    <col min="14589" max="14589" width="8" style="2799" customWidth="1"/>
    <col min="14590" max="14590" width="8.85546875" style="2799" bestFit="1" customWidth="1"/>
    <col min="14591" max="14596" width="9.42578125" style="2799" bestFit="1" customWidth="1"/>
    <col min="14597" max="14597" width="12.140625" style="2799" customWidth="1"/>
    <col min="14598" max="14598" width="9.42578125" style="2799" bestFit="1" customWidth="1"/>
    <col min="14599" max="14842" width="32" style="2799"/>
    <col min="14843" max="14843" width="28.28515625" style="2799" customWidth="1"/>
    <col min="14844" max="14844" width="0" style="2799" hidden="1" customWidth="1"/>
    <col min="14845" max="14845" width="8" style="2799" customWidth="1"/>
    <col min="14846" max="14846" width="8.85546875" style="2799" bestFit="1" customWidth="1"/>
    <col min="14847" max="14852" width="9.42578125" style="2799" bestFit="1" customWidth="1"/>
    <col min="14853" max="14853" width="12.140625" style="2799" customWidth="1"/>
    <col min="14854" max="14854" width="9.42578125" style="2799" bestFit="1" customWidth="1"/>
    <col min="14855" max="15098" width="32" style="2799"/>
    <col min="15099" max="15099" width="28.28515625" style="2799" customWidth="1"/>
    <col min="15100" max="15100" width="0" style="2799" hidden="1" customWidth="1"/>
    <col min="15101" max="15101" width="8" style="2799" customWidth="1"/>
    <col min="15102" max="15102" width="8.85546875" style="2799" bestFit="1" customWidth="1"/>
    <col min="15103" max="15108" width="9.42578125" style="2799" bestFit="1" customWidth="1"/>
    <col min="15109" max="15109" width="12.140625" style="2799" customWidth="1"/>
    <col min="15110" max="15110" width="9.42578125" style="2799" bestFit="1" customWidth="1"/>
    <col min="15111" max="15354" width="32" style="2799"/>
    <col min="15355" max="15355" width="28.28515625" style="2799" customWidth="1"/>
    <col min="15356" max="15356" width="0" style="2799" hidden="1" customWidth="1"/>
    <col min="15357" max="15357" width="8" style="2799" customWidth="1"/>
    <col min="15358" max="15358" width="8.85546875" style="2799" bestFit="1" customWidth="1"/>
    <col min="15359" max="15364" width="9.42578125" style="2799" bestFit="1" customWidth="1"/>
    <col min="15365" max="15365" width="12.140625" style="2799" customWidth="1"/>
    <col min="15366" max="15366" width="9.42578125" style="2799" bestFit="1" customWidth="1"/>
    <col min="15367" max="15610" width="32" style="2799"/>
    <col min="15611" max="15611" width="28.28515625" style="2799" customWidth="1"/>
    <col min="15612" max="15612" width="0" style="2799" hidden="1" customWidth="1"/>
    <col min="15613" max="15613" width="8" style="2799" customWidth="1"/>
    <col min="15614" max="15614" width="8.85546875" style="2799" bestFit="1" customWidth="1"/>
    <col min="15615" max="15620" width="9.42578125" style="2799" bestFit="1" customWidth="1"/>
    <col min="15621" max="15621" width="12.140625" style="2799" customWidth="1"/>
    <col min="15622" max="15622" width="9.42578125" style="2799" bestFit="1" customWidth="1"/>
    <col min="15623" max="15866" width="32" style="2799"/>
    <col min="15867" max="15867" width="28.28515625" style="2799" customWidth="1"/>
    <col min="15868" max="15868" width="0" style="2799" hidden="1" customWidth="1"/>
    <col min="15869" max="15869" width="8" style="2799" customWidth="1"/>
    <col min="15870" max="15870" width="8.85546875" style="2799" bestFit="1" customWidth="1"/>
    <col min="15871" max="15876" width="9.42578125" style="2799" bestFit="1" customWidth="1"/>
    <col min="15877" max="15877" width="12.140625" style="2799" customWidth="1"/>
    <col min="15878" max="15878" width="9.42578125" style="2799" bestFit="1" customWidth="1"/>
    <col min="15879" max="16122" width="32" style="2799"/>
    <col min="16123" max="16123" width="28.28515625" style="2799" customWidth="1"/>
    <col min="16124" max="16124" width="0" style="2799" hidden="1" customWidth="1"/>
    <col min="16125" max="16125" width="8" style="2799" customWidth="1"/>
    <col min="16126" max="16126" width="8.85546875" style="2799" bestFit="1" customWidth="1"/>
    <col min="16127" max="16132" width="9.42578125" style="2799" bestFit="1" customWidth="1"/>
    <col min="16133" max="16133" width="12.140625" style="2799" customWidth="1"/>
    <col min="16134" max="16134" width="9.42578125" style="2799" bestFit="1" customWidth="1"/>
    <col min="16135" max="16384" width="32" style="2799"/>
  </cols>
  <sheetData>
    <row r="1" spans="1:13" ht="25.5">
      <c r="A1" s="3105" t="s">
        <v>2157</v>
      </c>
      <c r="B1" s="3105"/>
      <c r="C1" s="3105"/>
      <c r="D1" s="3105"/>
      <c r="E1" s="3105"/>
      <c r="F1" s="3105"/>
      <c r="G1" s="3105"/>
      <c r="H1" s="3105"/>
      <c r="I1" s="3105"/>
      <c r="J1" s="3105"/>
      <c r="K1" s="3105"/>
      <c r="L1" s="3105"/>
    </row>
    <row r="2" spans="1:13" ht="25.5">
      <c r="A2" s="3105" t="s">
        <v>229</v>
      </c>
      <c r="B2" s="3105"/>
      <c r="C2" s="3105"/>
      <c r="D2" s="3105"/>
      <c r="E2" s="3105"/>
      <c r="F2" s="3105"/>
      <c r="G2" s="3105"/>
      <c r="H2" s="3105"/>
      <c r="I2" s="3105"/>
      <c r="J2" s="3105"/>
      <c r="K2" s="3105"/>
      <c r="L2" s="3105"/>
    </row>
    <row r="3" spans="1:13" ht="18.75">
      <c r="A3" s="3109" t="s">
        <v>2132</v>
      </c>
      <c r="B3" s="3109"/>
      <c r="C3" s="3109"/>
      <c r="D3" s="3109"/>
      <c r="E3" s="3109"/>
      <c r="F3" s="3109"/>
      <c r="G3" s="3109"/>
      <c r="H3" s="3109"/>
      <c r="I3" s="3109"/>
      <c r="J3" s="3109"/>
      <c r="K3" s="3109"/>
      <c r="L3" s="3109"/>
    </row>
    <row r="4" spans="1:13" ht="16.5" thickBot="1">
      <c r="A4" s="2774"/>
      <c r="B4" s="2850"/>
      <c r="C4" s="2800"/>
      <c r="D4" s="3023"/>
      <c r="E4" s="2800"/>
      <c r="F4" s="2800"/>
      <c r="G4" s="3023"/>
      <c r="I4" s="3101" t="s">
        <v>2131</v>
      </c>
      <c r="J4" s="3101"/>
      <c r="K4" s="3101"/>
      <c r="L4" s="3101"/>
    </row>
    <row r="5" spans="1:13" ht="16.5" thickTop="1">
      <c r="A5" s="3110" t="s">
        <v>3</v>
      </c>
      <c r="B5" s="3047" t="s">
        <v>214</v>
      </c>
      <c r="C5" s="3046" t="s">
        <v>215</v>
      </c>
      <c r="D5" s="3046" t="s">
        <v>216</v>
      </c>
      <c r="E5" s="3046" t="s">
        <v>217</v>
      </c>
      <c r="F5" s="3046" t="s">
        <v>218</v>
      </c>
      <c r="G5" s="3046" t="s">
        <v>219</v>
      </c>
      <c r="H5" s="3046" t="s">
        <v>220</v>
      </c>
      <c r="I5" s="3046" t="s">
        <v>2135</v>
      </c>
      <c r="J5" s="3046" t="s">
        <v>344</v>
      </c>
      <c r="K5" s="3046" t="s">
        <v>2127</v>
      </c>
      <c r="L5" s="3045" t="s">
        <v>2126</v>
      </c>
    </row>
    <row r="6" spans="1:13">
      <c r="A6" s="3111"/>
      <c r="B6" s="2848" t="s">
        <v>224</v>
      </c>
      <c r="C6" s="2848" t="s">
        <v>225</v>
      </c>
      <c r="D6" s="2848" t="s">
        <v>226</v>
      </c>
      <c r="E6" s="2848" t="s">
        <v>227</v>
      </c>
      <c r="F6" s="2848" t="s">
        <v>228</v>
      </c>
      <c r="G6" s="2848" t="s">
        <v>167</v>
      </c>
      <c r="H6" s="2847" t="s">
        <v>168</v>
      </c>
      <c r="I6" s="2847" t="s">
        <v>2156</v>
      </c>
      <c r="J6" s="2847" t="s">
        <v>29</v>
      </c>
      <c r="K6" s="2847" t="s">
        <v>2125</v>
      </c>
      <c r="L6" s="3044" t="s">
        <v>2124</v>
      </c>
    </row>
    <row r="7" spans="1:13">
      <c r="A7" s="2846" t="s">
        <v>2155</v>
      </c>
      <c r="B7" s="2845">
        <v>1562680.9822084852</v>
      </c>
      <c r="C7" s="2845">
        <v>1758379.1778574469</v>
      </c>
      <c r="D7" s="2845">
        <v>1949294.8185045589</v>
      </c>
      <c r="E7" s="2845">
        <v>2232525.2835277542</v>
      </c>
      <c r="F7" s="2845">
        <v>2423638.4828479951</v>
      </c>
      <c r="G7" s="2845">
        <v>2608184.437723869</v>
      </c>
      <c r="H7" s="2845">
        <v>3077144.9193089572</v>
      </c>
      <c r="I7" s="2845">
        <v>3455949.2898334255</v>
      </c>
      <c r="J7" s="2845">
        <v>3858930.4023853722</v>
      </c>
      <c r="K7" s="2845">
        <v>3914701.0684983381</v>
      </c>
      <c r="L7" s="3043">
        <v>4266321.4739282271</v>
      </c>
      <c r="M7" s="2825"/>
    </row>
    <row r="8" spans="1:13">
      <c r="A8" s="2844" t="s">
        <v>2154</v>
      </c>
      <c r="B8" s="2843">
        <v>1448115.3551538873</v>
      </c>
      <c r="C8" s="2843">
        <v>1598003.8531820972</v>
      </c>
      <c r="D8" s="2843">
        <v>1789862.6409575525</v>
      </c>
      <c r="E8" s="2843">
        <v>2023455.6036075947</v>
      </c>
      <c r="F8" s="2843">
        <v>2238829.5074590803</v>
      </c>
      <c r="G8" s="2843">
        <v>2513171.9581776042</v>
      </c>
      <c r="H8" s="2842">
        <v>2677585.1859926451</v>
      </c>
      <c r="I8" s="2842">
        <v>2944758.6761377258</v>
      </c>
      <c r="J8" s="2842">
        <v>3268382.5660385811</v>
      </c>
      <c r="K8" s="2842">
        <v>3666294.7880911082</v>
      </c>
      <c r="L8" s="3042">
        <v>3983970.1227444694</v>
      </c>
      <c r="M8" s="2825"/>
    </row>
    <row r="9" spans="1:13">
      <c r="A9" s="2834" t="s">
        <v>2153</v>
      </c>
      <c r="B9" s="2833">
        <v>127813.81615169325</v>
      </c>
      <c r="C9" s="2833">
        <v>138848.41171617</v>
      </c>
      <c r="D9" s="2833">
        <v>146866.452648754</v>
      </c>
      <c r="E9" s="2833">
        <v>178627.505706786</v>
      </c>
      <c r="F9" s="2833">
        <v>213570.95032512402</v>
      </c>
      <c r="G9" s="2833">
        <v>206725.18062682802</v>
      </c>
      <c r="H9" s="2841">
        <v>262127.769172336</v>
      </c>
      <c r="I9" s="2841">
        <v>278602.60572698055</v>
      </c>
      <c r="J9" s="2841">
        <v>313233.05493974761</v>
      </c>
      <c r="K9" s="2841">
        <v>352617.2281391992</v>
      </c>
      <c r="L9" s="3041">
        <v>364308.25006932102</v>
      </c>
      <c r="M9" s="2825"/>
    </row>
    <row r="10" spans="1:13">
      <c r="A10" s="2831" t="s">
        <v>2152</v>
      </c>
      <c r="B10" s="2830">
        <v>78387.561019865912</v>
      </c>
      <c r="C10" s="2830">
        <v>86936.536608445997</v>
      </c>
      <c r="D10" s="2830">
        <v>92343.95706392001</v>
      </c>
      <c r="E10" s="2830">
        <v>112252.68774171</v>
      </c>
      <c r="F10" s="2830">
        <v>129847.12089080375</v>
      </c>
      <c r="G10" s="2830">
        <v>131535.90279149002</v>
      </c>
      <c r="H10" s="2840">
        <v>167721.91555819599</v>
      </c>
      <c r="I10" s="2840">
        <v>175078.81096449422</v>
      </c>
      <c r="J10" s="2840">
        <v>190439.80602156158</v>
      </c>
      <c r="K10" s="2840">
        <v>219304.05844455515</v>
      </c>
      <c r="L10" s="3040">
        <v>223714.57436711201</v>
      </c>
      <c r="M10" s="2825"/>
    </row>
    <row r="11" spans="1:13">
      <c r="A11" s="2831" t="s">
        <v>2151</v>
      </c>
      <c r="B11" s="2830">
        <v>49426.255131827333</v>
      </c>
      <c r="C11" s="2830">
        <v>51911.875107724001</v>
      </c>
      <c r="D11" s="2830">
        <v>54522.495584834003</v>
      </c>
      <c r="E11" s="2830">
        <v>66374.817965075999</v>
      </c>
      <c r="F11" s="2830">
        <v>83723.829434320258</v>
      </c>
      <c r="G11" s="2830">
        <v>75189.277835337998</v>
      </c>
      <c r="H11" s="2840">
        <v>94405.853614140011</v>
      </c>
      <c r="I11" s="2840">
        <v>103523.79476248633</v>
      </c>
      <c r="J11" s="2840">
        <v>122793.24891818603</v>
      </c>
      <c r="K11" s="2840">
        <v>133313.16969464408</v>
      </c>
      <c r="L11" s="3040">
        <v>140593.675702209</v>
      </c>
      <c r="M11" s="2825"/>
    </row>
    <row r="12" spans="1:13">
      <c r="A12" s="2834" t="s">
        <v>2150</v>
      </c>
      <c r="B12" s="2833">
        <v>1297998.3045489721</v>
      </c>
      <c r="C12" s="2833">
        <v>1433901.2916410086</v>
      </c>
      <c r="D12" s="2833">
        <v>1614696.1719300768</v>
      </c>
      <c r="E12" s="2833">
        <v>1812217.6193916809</v>
      </c>
      <c r="F12" s="2833">
        <v>1988897.805232041</v>
      </c>
      <c r="G12" s="2833">
        <v>2266461.6355165089</v>
      </c>
      <c r="H12" s="2841">
        <v>2370592.0634593014</v>
      </c>
      <c r="I12" s="2841">
        <v>2617170.6739154006</v>
      </c>
      <c r="J12" s="2841">
        <v>2896379.5857477365</v>
      </c>
      <c r="K12" s="2841">
        <v>3246421.6687588338</v>
      </c>
      <c r="L12" s="3041">
        <v>3545272.3229845082</v>
      </c>
      <c r="M12" s="2825"/>
    </row>
    <row r="13" spans="1:13">
      <c r="A13" s="2831" t="s">
        <v>542</v>
      </c>
      <c r="B13" s="2830">
        <v>614515.63142903696</v>
      </c>
      <c r="C13" s="2830">
        <v>675316.03244595544</v>
      </c>
      <c r="D13" s="2830">
        <v>759555.04388066242</v>
      </c>
      <c r="E13" s="2830">
        <v>873632.82952441508</v>
      </c>
      <c r="F13" s="2830">
        <v>982441.12631364539</v>
      </c>
      <c r="G13" s="2830">
        <v>1135856.0016673279</v>
      </c>
      <c r="H13" s="2840">
        <v>1165486.0356194966</v>
      </c>
      <c r="I13" s="2840">
        <v>1271256.008240127</v>
      </c>
      <c r="J13" s="2840">
        <v>1415726.0091876264</v>
      </c>
      <c r="K13" s="2840">
        <v>1584996.9748421484</v>
      </c>
      <c r="L13" s="3040">
        <v>1745975.176958326</v>
      </c>
      <c r="M13" s="2825"/>
    </row>
    <row r="14" spans="1:13">
      <c r="A14" s="2831" t="s">
        <v>2149</v>
      </c>
      <c r="B14" s="2830">
        <v>227642.22983382602</v>
      </c>
      <c r="C14" s="2830">
        <v>254552.84351413534</v>
      </c>
      <c r="D14" s="2830">
        <v>290977.66020929383</v>
      </c>
      <c r="E14" s="2830">
        <v>321041.23963245866</v>
      </c>
      <c r="F14" s="2830">
        <v>344424.36966484407</v>
      </c>
      <c r="G14" s="2830">
        <v>402639.08803900005</v>
      </c>
      <c r="H14" s="2840">
        <v>438545.77328854939</v>
      </c>
      <c r="I14" s="2840">
        <v>494380.39663617034</v>
      </c>
      <c r="J14" s="2840">
        <v>550601.89751950547</v>
      </c>
      <c r="K14" s="2840">
        <v>621369.11760185577</v>
      </c>
      <c r="L14" s="3040">
        <v>667989.81875125552</v>
      </c>
      <c r="M14" s="2825"/>
    </row>
    <row r="15" spans="1:13">
      <c r="A15" s="2831" t="s">
        <v>2139</v>
      </c>
      <c r="B15" s="2830">
        <v>455840.44328610908</v>
      </c>
      <c r="C15" s="2830">
        <v>504032.41568091768</v>
      </c>
      <c r="D15" s="2830">
        <v>564163.46784012043</v>
      </c>
      <c r="E15" s="2830">
        <v>617543.55023480719</v>
      </c>
      <c r="F15" s="2830">
        <v>662032.30925355142</v>
      </c>
      <c r="G15" s="2830">
        <v>727966.54581018083</v>
      </c>
      <c r="H15" s="2840">
        <v>766560.25455125538</v>
      </c>
      <c r="I15" s="2840">
        <v>851534.26903910341</v>
      </c>
      <c r="J15" s="2840">
        <v>930051.67904060497</v>
      </c>
      <c r="K15" s="2840">
        <v>1040055.5763148296</v>
      </c>
      <c r="L15" s="3040">
        <v>1131307.3272749269</v>
      </c>
      <c r="M15" s="2825"/>
    </row>
    <row r="16" spans="1:13">
      <c r="A16" s="2834" t="s">
        <v>2148</v>
      </c>
      <c r="B16" s="2835">
        <v>22303.234453222001</v>
      </c>
      <c r="C16" s="2835">
        <v>25254.149824918684</v>
      </c>
      <c r="D16" s="2835">
        <v>28300.016378721597</v>
      </c>
      <c r="E16" s="2835">
        <v>32610.478509127755</v>
      </c>
      <c r="F16" s="2835">
        <v>36360.751901915195</v>
      </c>
      <c r="G16" s="2835">
        <v>39985.142034267163</v>
      </c>
      <c r="H16" s="2832">
        <v>44865.353361007772</v>
      </c>
      <c r="I16" s="2832">
        <v>48985.396495344743</v>
      </c>
      <c r="J16" s="2832">
        <v>58769.925351096936</v>
      </c>
      <c r="K16" s="2832">
        <v>67255.891193075251</v>
      </c>
      <c r="L16" s="3038">
        <v>74389.549690640008</v>
      </c>
      <c r="M16" s="2825"/>
    </row>
    <row r="17" spans="1:13" ht="31.5">
      <c r="A17" s="2834" t="s">
        <v>2147</v>
      </c>
      <c r="B17" s="2835">
        <v>1369727.7941340215</v>
      </c>
      <c r="C17" s="2835">
        <v>1511067.3165736513</v>
      </c>
      <c r="D17" s="2835">
        <v>1697518.6838936324</v>
      </c>
      <c r="E17" s="2835">
        <v>1911202.9158658849</v>
      </c>
      <c r="F17" s="2835">
        <v>2108982.3865682767</v>
      </c>
      <c r="G17" s="2835">
        <v>2381636.0553861139</v>
      </c>
      <c r="H17" s="2832">
        <v>2509863.270434449</v>
      </c>
      <c r="I17" s="2832">
        <v>2769679.8651732313</v>
      </c>
      <c r="J17" s="2832">
        <v>3077942.7600170192</v>
      </c>
      <c r="K17" s="2832">
        <v>3446990.7296465528</v>
      </c>
      <c r="L17" s="3038">
        <v>3760255.5483773574</v>
      </c>
      <c r="M17" s="2825"/>
    </row>
    <row r="18" spans="1:13">
      <c r="A18" s="2838" t="s">
        <v>2146</v>
      </c>
      <c r="B18" s="2836">
        <v>433624.70846510195</v>
      </c>
      <c r="C18" s="2836">
        <v>502944.01325664454</v>
      </c>
      <c r="D18" s="2836">
        <v>578484.60192436585</v>
      </c>
      <c r="E18" s="2836">
        <v>691772.25403247331</v>
      </c>
      <c r="F18" s="2836">
        <v>758051.94675126288</v>
      </c>
      <c r="G18" s="2836">
        <v>736577.34617297119</v>
      </c>
      <c r="H18" s="2836">
        <v>1148546.0029745237</v>
      </c>
      <c r="I18" s="2836">
        <v>1366751.9248268425</v>
      </c>
      <c r="J18" s="2836">
        <v>1596776.8131379036</v>
      </c>
      <c r="K18" s="2836">
        <v>1111776.1183008477</v>
      </c>
      <c r="L18" s="3039">
        <v>1312712.6963862267</v>
      </c>
      <c r="M18" s="2825"/>
    </row>
    <row r="19" spans="1:13">
      <c r="A19" s="2834" t="s">
        <v>2145</v>
      </c>
      <c r="B19" s="2835">
        <v>373938.84720740502</v>
      </c>
      <c r="C19" s="2835">
        <v>421842.32838031242</v>
      </c>
      <c r="D19" s="2835">
        <v>482065.12007416051</v>
      </c>
      <c r="E19" s="2835">
        <v>563759.17532607715</v>
      </c>
      <c r="F19" s="2835">
        <v>667804.68111257942</v>
      </c>
      <c r="G19" s="2835">
        <v>748685.12493681605</v>
      </c>
      <c r="H19" s="2832">
        <v>940850.48766939482</v>
      </c>
      <c r="I19" s="2832">
        <v>1120863.8871575706</v>
      </c>
      <c r="J19" s="2832">
        <v>1304902.1655660395</v>
      </c>
      <c r="K19" s="2832">
        <v>1112901.4707289836</v>
      </c>
      <c r="L19" s="3038">
        <v>1163056.6013103267</v>
      </c>
      <c r="M19" s="2825"/>
    </row>
    <row r="20" spans="1:13">
      <c r="A20" s="2831" t="s">
        <v>1747</v>
      </c>
      <c r="B20" s="2839">
        <v>72014.029611999998</v>
      </c>
      <c r="C20" s="2839">
        <v>67782.984217727309</v>
      </c>
      <c r="D20" s="2839">
        <v>74903.914588920627</v>
      </c>
      <c r="E20" s="2839">
        <v>94150.231883102562</v>
      </c>
      <c r="F20" s="2839">
        <v>105358.75122872461</v>
      </c>
      <c r="G20" s="2839">
        <v>142821.5089811431</v>
      </c>
      <c r="H20" s="2829">
        <v>243535.79280237755</v>
      </c>
      <c r="I20" s="2829">
        <v>253228.88245794619</v>
      </c>
      <c r="J20" s="2829">
        <v>221875.40829669128</v>
      </c>
      <c r="K20" s="2829">
        <v>206829.59310927606</v>
      </c>
      <c r="L20" s="3037">
        <v>210195.34732168762</v>
      </c>
      <c r="M20" s="2825"/>
    </row>
    <row r="21" spans="1:13">
      <c r="A21" s="2831" t="s">
        <v>2144</v>
      </c>
      <c r="B21" s="2839">
        <v>63111.1</v>
      </c>
      <c r="C21" s="2839">
        <v>71962.756999999983</v>
      </c>
      <c r="D21" s="2839">
        <v>48260.343000000015</v>
      </c>
      <c r="E21" s="2839">
        <v>54746.7</v>
      </c>
      <c r="F21" s="2839">
        <v>26675.3</v>
      </c>
      <c r="G21" s="2839">
        <v>135156.9</v>
      </c>
      <c r="H21" s="2829">
        <v>141642.4</v>
      </c>
      <c r="I21" s="2829">
        <v>89184</v>
      </c>
      <c r="J21" s="2829">
        <v>99681.71361097433</v>
      </c>
      <c r="K21" s="2829">
        <v>93024.849157977136</v>
      </c>
      <c r="L21" s="3037">
        <v>88957.158884724689</v>
      </c>
      <c r="M21" s="2825"/>
    </row>
    <row r="22" spans="1:13">
      <c r="A22" s="2831" t="s">
        <v>2143</v>
      </c>
      <c r="B22" s="2839">
        <v>238813.71759540503</v>
      </c>
      <c r="C22" s="2839">
        <v>282096.58716258511</v>
      </c>
      <c r="D22" s="2839">
        <v>358900.86248523986</v>
      </c>
      <c r="E22" s="2839">
        <v>414862.24344297458</v>
      </c>
      <c r="F22" s="2839">
        <v>535770.62988385477</v>
      </c>
      <c r="G22" s="2839">
        <v>470706.7159556729</v>
      </c>
      <c r="H22" s="2829">
        <v>555672.29486701719</v>
      </c>
      <c r="I22" s="2829">
        <v>778451.00469962438</v>
      </c>
      <c r="J22" s="2829">
        <v>983345.04365837388</v>
      </c>
      <c r="K22" s="2829">
        <v>813047.02846173046</v>
      </c>
      <c r="L22" s="3037">
        <v>863904.09510391438</v>
      </c>
      <c r="M22" s="2825"/>
    </row>
    <row r="23" spans="1:13">
      <c r="A23" s="2834" t="s">
        <v>2142</v>
      </c>
      <c r="B23" s="2832">
        <v>59685.861257696932</v>
      </c>
      <c r="C23" s="2832">
        <v>81101.684876332118</v>
      </c>
      <c r="D23" s="2832">
        <v>96419.481850205397</v>
      </c>
      <c r="E23" s="2832">
        <v>128013.07870639616</v>
      </c>
      <c r="F23" s="2832">
        <v>90247.265638683457</v>
      </c>
      <c r="G23" s="2832">
        <v>-12107.778763844864</v>
      </c>
      <c r="H23" s="2832">
        <v>207695.515305129</v>
      </c>
      <c r="I23" s="2832">
        <v>245888.03766927193</v>
      </c>
      <c r="J23" s="2832">
        <v>291874.64757186401</v>
      </c>
      <c r="K23" s="2832">
        <v>-1125.352428135986</v>
      </c>
      <c r="L23" s="3038">
        <v>149656.0950759</v>
      </c>
      <c r="M23" s="2825"/>
    </row>
    <row r="24" spans="1:13">
      <c r="A24" s="2838" t="s">
        <v>2141</v>
      </c>
      <c r="B24" s="2837">
        <v>-322517.19789649994</v>
      </c>
      <c r="C24" s="2837">
        <v>-359084.3</v>
      </c>
      <c r="D24" s="2837">
        <v>-453719.00000000006</v>
      </c>
      <c r="E24" s="2837">
        <v>-574530.5</v>
      </c>
      <c r="F24" s="2837">
        <v>-635879.20000000007</v>
      </c>
      <c r="G24" s="2837">
        <v>-671772.59190160967</v>
      </c>
      <c r="H24" s="2836">
        <v>-892926.93775961094</v>
      </c>
      <c r="I24" s="2836">
        <v>-1134107.9443190626</v>
      </c>
      <c r="J24" s="2836">
        <v>-1300060.2867160144</v>
      </c>
      <c r="K24" s="2836">
        <v>-1061938.3125001502</v>
      </c>
      <c r="L24" s="3039">
        <v>-1183896.210906002</v>
      </c>
      <c r="M24" s="2825"/>
    </row>
    <row r="25" spans="1:13">
      <c r="A25" s="2834" t="s">
        <v>631</v>
      </c>
      <c r="B25" s="2835">
        <v>444232.22719949996</v>
      </c>
      <c r="C25" s="2835">
        <v>512947.6</v>
      </c>
      <c r="D25" s="2835">
        <v>634899.30000000005</v>
      </c>
      <c r="E25" s="2835">
        <v>800552.3</v>
      </c>
      <c r="F25" s="2835">
        <v>883443.9</v>
      </c>
      <c r="G25" s="2835">
        <v>885111.07343435206</v>
      </c>
      <c r="H25" s="2832">
        <v>1133319.3040414501</v>
      </c>
      <c r="I25" s="2832">
        <v>1404212.5347048461</v>
      </c>
      <c r="J25" s="2832">
        <v>1600282.620618507</v>
      </c>
      <c r="K25" s="2832">
        <v>1326575.866408977</v>
      </c>
      <c r="L25" s="3038">
        <v>1400618.3615267079</v>
      </c>
      <c r="M25" s="2825"/>
    </row>
    <row r="26" spans="1:13">
      <c r="A26" s="2831" t="s">
        <v>2140</v>
      </c>
      <c r="B26" s="2830">
        <v>382545.12719949998</v>
      </c>
      <c r="C26" s="2830">
        <v>454653.1</v>
      </c>
      <c r="D26" s="2830">
        <v>547294.30000000005</v>
      </c>
      <c r="E26" s="2830">
        <v>696373.3</v>
      </c>
      <c r="F26" s="2830">
        <v>761773</v>
      </c>
      <c r="G26" s="2830">
        <v>756487.88655387657</v>
      </c>
      <c r="H26" s="2829">
        <v>977945.75328046305</v>
      </c>
      <c r="I26" s="2829">
        <v>1229272.2591082701</v>
      </c>
      <c r="J26" s="2829">
        <v>1398685.06502843</v>
      </c>
      <c r="K26" s="2829">
        <v>1169261.40853944</v>
      </c>
      <c r="L26" s="3037">
        <v>1259066.3735428653</v>
      </c>
      <c r="M26" s="2825"/>
    </row>
    <row r="27" spans="1:13">
      <c r="A27" s="2831" t="s">
        <v>2139</v>
      </c>
      <c r="B27" s="2830">
        <v>61687.1</v>
      </c>
      <c r="C27" s="2830">
        <v>58294.5</v>
      </c>
      <c r="D27" s="2830">
        <v>87605</v>
      </c>
      <c r="E27" s="2830">
        <v>104179</v>
      </c>
      <c r="F27" s="2830">
        <v>121670.9</v>
      </c>
      <c r="G27" s="2830">
        <v>128623.18688047546</v>
      </c>
      <c r="H27" s="2829">
        <v>155373.55076098701</v>
      </c>
      <c r="I27" s="2829">
        <v>174940.27559657599</v>
      </c>
      <c r="J27" s="2829">
        <v>201597.55559007701</v>
      </c>
      <c r="K27" s="2829">
        <v>157314.457869537</v>
      </c>
      <c r="L27" s="3037">
        <v>141551.98798384267</v>
      </c>
      <c r="M27" s="2825"/>
    </row>
    <row r="28" spans="1:13">
      <c r="A28" s="2834" t="s">
        <v>632</v>
      </c>
      <c r="B28" s="2833">
        <v>121715.029303</v>
      </c>
      <c r="C28" s="2833">
        <v>153863.29999999999</v>
      </c>
      <c r="D28" s="2833">
        <v>181180.3</v>
      </c>
      <c r="E28" s="2833">
        <v>226021.8</v>
      </c>
      <c r="F28" s="2833">
        <v>247564.69999999998</v>
      </c>
      <c r="G28" s="2833">
        <v>213338.48153274236</v>
      </c>
      <c r="H28" s="2832">
        <v>240392.3662818392</v>
      </c>
      <c r="I28" s="2832">
        <v>270104.59038578352</v>
      </c>
      <c r="J28" s="2832">
        <v>300222.33390249271</v>
      </c>
      <c r="K28" s="2832">
        <v>264637.55390882678</v>
      </c>
      <c r="L28" s="3038">
        <v>216722.15062070583</v>
      </c>
      <c r="M28" s="2825"/>
    </row>
    <row r="29" spans="1:13">
      <c r="A29" s="2831" t="s">
        <v>2140</v>
      </c>
      <c r="B29" s="2830">
        <v>68702.529303000003</v>
      </c>
      <c r="C29" s="2830">
        <v>81511.8</v>
      </c>
      <c r="D29" s="2830">
        <v>85989.5</v>
      </c>
      <c r="E29" s="2830">
        <v>100960.6</v>
      </c>
      <c r="F29" s="2830">
        <v>98276.299999999988</v>
      </c>
      <c r="G29" s="2830">
        <v>74866.121901952371</v>
      </c>
      <c r="H29" s="2829">
        <v>82127.4824455786</v>
      </c>
      <c r="I29" s="2829">
        <v>93473.56955684998</v>
      </c>
      <c r="J29" s="2829">
        <v>113850.82300612597</v>
      </c>
      <c r="K29" s="2829">
        <v>108288.0835693877</v>
      </c>
      <c r="L29" s="3037">
        <v>111412.25213611638</v>
      </c>
      <c r="M29" s="2825"/>
    </row>
    <row r="30" spans="1:13">
      <c r="A30" s="2828" t="s">
        <v>2139</v>
      </c>
      <c r="B30" s="2827">
        <v>53012.5</v>
      </c>
      <c r="C30" s="2827">
        <v>72351.5</v>
      </c>
      <c r="D30" s="2827">
        <v>95190.8</v>
      </c>
      <c r="E30" s="2827">
        <v>125061.2</v>
      </c>
      <c r="F30" s="2827">
        <v>149288.4</v>
      </c>
      <c r="G30" s="2827">
        <v>138472.35963078999</v>
      </c>
      <c r="H30" s="2826">
        <v>158264.88383626062</v>
      </c>
      <c r="I30" s="2826">
        <v>176631.02082893354</v>
      </c>
      <c r="J30" s="2826">
        <v>186371.51089636676</v>
      </c>
      <c r="K30" s="2826">
        <v>156349.47033943908</v>
      </c>
      <c r="L30" s="3036">
        <v>105309.89848458944</v>
      </c>
      <c r="M30" s="2825"/>
    </row>
    <row r="31" spans="1:13" ht="16.5" thickBot="1">
      <c r="A31" s="3035" t="s">
        <v>2138</v>
      </c>
      <c r="B31" s="3033">
        <v>3458.116485995939</v>
      </c>
      <c r="C31" s="3033">
        <v>16515.611418705201</v>
      </c>
      <c r="D31" s="3033">
        <v>34666.57562264055</v>
      </c>
      <c r="E31" s="3033">
        <v>91827.9258876862</v>
      </c>
      <c r="F31" s="3033">
        <v>62636.228637652006</v>
      </c>
      <c r="G31" s="3033">
        <v>30207.725274903234</v>
      </c>
      <c r="H31" s="3033">
        <v>143940.66810139921</v>
      </c>
      <c r="I31" s="3033">
        <v>278546.63318791986</v>
      </c>
      <c r="J31" s="3034">
        <v>293831.30992490193</v>
      </c>
      <c r="K31" s="3033">
        <v>198568.47460653214</v>
      </c>
      <c r="L31" s="3032">
        <v>153534.86570353247</v>
      </c>
      <c r="M31" s="2825"/>
    </row>
    <row r="32" spans="1:13" ht="16.5" thickTop="1">
      <c r="A32" s="3112" t="s">
        <v>2104</v>
      </c>
      <c r="B32" s="3112"/>
      <c r="C32" s="3112"/>
      <c r="D32" s="3112"/>
      <c r="E32" s="3112"/>
      <c r="F32" s="3112"/>
      <c r="G32" s="3112"/>
      <c r="H32" s="3112"/>
      <c r="I32" s="3112"/>
      <c r="J32" s="3025"/>
    </row>
    <row r="33" spans="1:11">
      <c r="A33" s="3108" t="s">
        <v>2103</v>
      </c>
      <c r="B33" s="3108"/>
      <c r="C33" s="3108"/>
      <c r="D33" s="3108"/>
      <c r="E33" s="3108"/>
      <c r="F33" s="3108"/>
      <c r="G33" s="3108"/>
      <c r="H33" s="3108"/>
      <c r="I33" s="3108"/>
      <c r="J33" s="3108"/>
      <c r="K33" s="3108"/>
    </row>
    <row r="34" spans="1:11">
      <c r="A34" s="2824" t="s">
        <v>2265</v>
      </c>
      <c r="B34" s="2823"/>
      <c r="C34" s="2823"/>
      <c r="D34" s="2823"/>
      <c r="E34" s="2823"/>
      <c r="F34" s="2823"/>
      <c r="G34" s="2823"/>
      <c r="H34" s="2823"/>
      <c r="I34" s="2823"/>
      <c r="J34" s="2823"/>
      <c r="K34" s="2823"/>
    </row>
  </sheetData>
  <mergeCells count="7">
    <mergeCell ref="A33:K33"/>
    <mergeCell ref="A1:L1"/>
    <mergeCell ref="A2:L2"/>
    <mergeCell ref="A3:L3"/>
    <mergeCell ref="I4:L4"/>
    <mergeCell ref="A5:A6"/>
    <mergeCell ref="A32:I32"/>
  </mergeCells>
  <printOptions horizontalCentered="1"/>
  <pageMargins left="0.55118110236220474" right="0.55118110236220474" top="0.70866141732283472" bottom="0.70866141732283472" header="0" footer="0"/>
  <pageSetup paperSize="9" scale="67"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1"/>
  <sheetViews>
    <sheetView zoomScale="80" zoomScaleNormal="80" zoomScaleSheetLayoutView="84" workbookViewId="0">
      <pane xSplit="1" ySplit="2" topLeftCell="B3" activePane="bottomRight" state="frozen"/>
      <selection activeCell="L29" sqref="L29"/>
      <selection pane="topRight" activeCell="L29" sqref="L29"/>
      <selection pane="bottomLeft" activeCell="L29" sqref="L29"/>
      <selection pane="bottomRight" activeCell="L29" sqref="L29"/>
    </sheetView>
  </sheetViews>
  <sheetFormatPr defaultRowHeight="15.75"/>
  <cols>
    <col min="1" max="1" width="71" style="1222" bestFit="1" customWidth="1"/>
    <col min="2" max="2" width="12" style="1222" hidden="1" customWidth="1"/>
    <col min="3" max="6" width="12.85546875" style="1222" hidden="1" customWidth="1"/>
    <col min="7" max="7" width="12.7109375" style="1222" hidden="1" customWidth="1"/>
    <col min="8" max="10" width="12.85546875" style="1222" hidden="1" customWidth="1"/>
    <col min="11" max="11" width="12.85546875" style="1222" customWidth="1"/>
    <col min="12" max="13" width="12.85546875" style="1222" hidden="1" customWidth="1"/>
    <col min="14" max="14" width="12" style="1222" hidden="1" customWidth="1"/>
    <col min="15" max="17" width="12.85546875" style="1222" hidden="1" customWidth="1"/>
    <col min="18" max="18" width="12" style="1222" hidden="1" customWidth="1"/>
    <col min="19" max="22" width="11.140625" style="1222" hidden="1" customWidth="1"/>
    <col min="23" max="23" width="11.140625" style="1222" customWidth="1"/>
    <col min="24" max="25" width="11.140625" style="1222" hidden="1" customWidth="1"/>
    <col min="26" max="26" width="12" style="1222" hidden="1" customWidth="1"/>
    <col min="27" max="28" width="11.140625" style="1222" hidden="1" customWidth="1"/>
    <col min="29" max="34" width="12" style="1222" hidden="1" customWidth="1"/>
    <col min="35" max="35" width="12" style="1222" customWidth="1"/>
    <col min="36" max="46" width="12" style="1222" hidden="1" customWidth="1"/>
    <col min="47" max="47" width="12" style="1222" customWidth="1"/>
    <col min="48" max="53" width="12" style="1222" bestFit="1" customWidth="1"/>
    <col min="54" max="59" width="12" style="1222" customWidth="1"/>
    <col min="60" max="264" width="9.140625" style="1222"/>
    <col min="265" max="265" width="53.28515625" style="1222" customWidth="1"/>
    <col min="266" max="271" width="0" style="1222" hidden="1" customWidth="1"/>
    <col min="272" max="274" width="12.85546875" style="1222" customWidth="1"/>
    <col min="275" max="280" width="12.85546875" style="1222" bestFit="1" customWidth="1"/>
    <col min="281" max="282" width="12.85546875" style="1222" customWidth="1"/>
    <col min="283" max="284" width="11.140625" style="1222" customWidth="1"/>
    <col min="285" max="520" width="9.140625" style="1222"/>
    <col min="521" max="521" width="53.28515625" style="1222" customWidth="1"/>
    <col min="522" max="527" width="0" style="1222" hidden="1" customWidth="1"/>
    <col min="528" max="530" width="12.85546875" style="1222" customWidth="1"/>
    <col min="531" max="536" width="12.85546875" style="1222" bestFit="1" customWidth="1"/>
    <col min="537" max="538" width="12.85546875" style="1222" customWidth="1"/>
    <col min="539" max="540" width="11.140625" style="1222" customWidth="1"/>
    <col min="541" max="776" width="9.140625" style="1222"/>
    <col min="777" max="777" width="53.28515625" style="1222" customWidth="1"/>
    <col min="778" max="783" width="0" style="1222" hidden="1" customWidth="1"/>
    <col min="784" max="786" width="12.85546875" style="1222" customWidth="1"/>
    <col min="787" max="792" width="12.85546875" style="1222" bestFit="1" customWidth="1"/>
    <col min="793" max="794" width="12.85546875" style="1222" customWidth="1"/>
    <col min="795" max="796" width="11.140625" style="1222" customWidth="1"/>
    <col min="797" max="1032" width="9.140625" style="1222"/>
    <col min="1033" max="1033" width="53.28515625" style="1222" customWidth="1"/>
    <col min="1034" max="1039" width="0" style="1222" hidden="1" customWidth="1"/>
    <col min="1040" max="1042" width="12.85546875" style="1222" customWidth="1"/>
    <col min="1043" max="1048" width="12.85546875" style="1222" bestFit="1" customWidth="1"/>
    <col min="1049" max="1050" width="12.85546875" style="1222" customWidth="1"/>
    <col min="1051" max="1052" width="11.140625" style="1222" customWidth="1"/>
    <col min="1053" max="1288" width="9.140625" style="1222"/>
    <col min="1289" max="1289" width="53.28515625" style="1222" customWidth="1"/>
    <col min="1290" max="1295" width="0" style="1222" hidden="1" customWidth="1"/>
    <col min="1296" max="1298" width="12.85546875" style="1222" customWidth="1"/>
    <col min="1299" max="1304" width="12.85546875" style="1222" bestFit="1" customWidth="1"/>
    <col min="1305" max="1306" width="12.85546875" style="1222" customWidth="1"/>
    <col min="1307" max="1308" width="11.140625" style="1222" customWidth="1"/>
    <col min="1309" max="1544" width="9.140625" style="1222"/>
    <col min="1545" max="1545" width="53.28515625" style="1222" customWidth="1"/>
    <col min="1546" max="1551" width="0" style="1222" hidden="1" customWidth="1"/>
    <col min="1552" max="1554" width="12.85546875" style="1222" customWidth="1"/>
    <col min="1555" max="1560" width="12.85546875" style="1222" bestFit="1" customWidth="1"/>
    <col min="1561" max="1562" width="12.85546875" style="1222" customWidth="1"/>
    <col min="1563" max="1564" width="11.140625" style="1222" customWidth="1"/>
    <col min="1565" max="1800" width="9.140625" style="1222"/>
    <col min="1801" max="1801" width="53.28515625" style="1222" customWidth="1"/>
    <col min="1802" max="1807" width="0" style="1222" hidden="1" customWidth="1"/>
    <col min="1808" max="1810" width="12.85546875" style="1222" customWidth="1"/>
    <col min="1811" max="1816" width="12.85546875" style="1222" bestFit="1" customWidth="1"/>
    <col min="1817" max="1818" width="12.85546875" style="1222" customWidth="1"/>
    <col min="1819" max="1820" width="11.140625" style="1222" customWidth="1"/>
    <col min="1821" max="2056" width="9.140625" style="1222"/>
    <col min="2057" max="2057" width="53.28515625" style="1222" customWidth="1"/>
    <col min="2058" max="2063" width="0" style="1222" hidden="1" customWidth="1"/>
    <col min="2064" max="2066" width="12.85546875" style="1222" customWidth="1"/>
    <col min="2067" max="2072" width="12.85546875" style="1222" bestFit="1" customWidth="1"/>
    <col min="2073" max="2074" width="12.85546875" style="1222" customWidth="1"/>
    <col min="2075" max="2076" width="11.140625" style="1222" customWidth="1"/>
    <col min="2077" max="2312" width="9.140625" style="1222"/>
    <col min="2313" max="2313" width="53.28515625" style="1222" customWidth="1"/>
    <col min="2314" max="2319" width="0" style="1222" hidden="1" customWidth="1"/>
    <col min="2320" max="2322" width="12.85546875" style="1222" customWidth="1"/>
    <col min="2323" max="2328" width="12.85546875" style="1222" bestFit="1" customWidth="1"/>
    <col min="2329" max="2330" width="12.85546875" style="1222" customWidth="1"/>
    <col min="2331" max="2332" width="11.140625" style="1222" customWidth="1"/>
    <col min="2333" max="2568" width="9.140625" style="1222"/>
    <col min="2569" max="2569" width="53.28515625" style="1222" customWidth="1"/>
    <col min="2570" max="2575" width="0" style="1222" hidden="1" customWidth="1"/>
    <col min="2576" max="2578" width="12.85546875" style="1222" customWidth="1"/>
    <col min="2579" max="2584" width="12.85546875" style="1222" bestFit="1" customWidth="1"/>
    <col min="2585" max="2586" width="12.85546875" style="1222" customWidth="1"/>
    <col min="2587" max="2588" width="11.140625" style="1222" customWidth="1"/>
    <col min="2589" max="2824" width="9.140625" style="1222"/>
    <col min="2825" max="2825" width="53.28515625" style="1222" customWidth="1"/>
    <col min="2826" max="2831" width="0" style="1222" hidden="1" customWidth="1"/>
    <col min="2832" max="2834" width="12.85546875" style="1222" customWidth="1"/>
    <col min="2835" max="2840" width="12.85546875" style="1222" bestFit="1" customWidth="1"/>
    <col min="2841" max="2842" width="12.85546875" style="1222" customWidth="1"/>
    <col min="2843" max="2844" width="11.140625" style="1222" customWidth="1"/>
    <col min="2845" max="3080" width="9.140625" style="1222"/>
    <col min="3081" max="3081" width="53.28515625" style="1222" customWidth="1"/>
    <col min="3082" max="3087" width="0" style="1222" hidden="1" customWidth="1"/>
    <col min="3088" max="3090" width="12.85546875" style="1222" customWidth="1"/>
    <col min="3091" max="3096" width="12.85546875" style="1222" bestFit="1" customWidth="1"/>
    <col min="3097" max="3098" width="12.85546875" style="1222" customWidth="1"/>
    <col min="3099" max="3100" width="11.140625" style="1222" customWidth="1"/>
    <col min="3101" max="3336" width="9.140625" style="1222"/>
    <col min="3337" max="3337" width="53.28515625" style="1222" customWidth="1"/>
    <col min="3338" max="3343" width="0" style="1222" hidden="1" customWidth="1"/>
    <col min="3344" max="3346" width="12.85546875" style="1222" customWidth="1"/>
    <col min="3347" max="3352" width="12.85546875" style="1222" bestFit="1" customWidth="1"/>
    <col min="3353" max="3354" width="12.85546875" style="1222" customWidth="1"/>
    <col min="3355" max="3356" width="11.140625" style="1222" customWidth="1"/>
    <col min="3357" max="3592" width="9.140625" style="1222"/>
    <col min="3593" max="3593" width="53.28515625" style="1222" customWidth="1"/>
    <col min="3594" max="3599" width="0" style="1222" hidden="1" customWidth="1"/>
    <col min="3600" max="3602" width="12.85546875" style="1222" customWidth="1"/>
    <col min="3603" max="3608" width="12.85546875" style="1222" bestFit="1" customWidth="1"/>
    <col min="3609" max="3610" width="12.85546875" style="1222" customWidth="1"/>
    <col min="3611" max="3612" width="11.140625" style="1222" customWidth="1"/>
    <col min="3613" max="3848" width="9.140625" style="1222"/>
    <col min="3849" max="3849" width="53.28515625" style="1222" customWidth="1"/>
    <col min="3850" max="3855" width="0" style="1222" hidden="1" customWidth="1"/>
    <col min="3856" max="3858" width="12.85546875" style="1222" customWidth="1"/>
    <col min="3859" max="3864" width="12.85546875" style="1222" bestFit="1" customWidth="1"/>
    <col min="3865" max="3866" width="12.85546875" style="1222" customWidth="1"/>
    <col min="3867" max="3868" width="11.140625" style="1222" customWidth="1"/>
    <col min="3869" max="4104" width="9.140625" style="1222"/>
    <col min="4105" max="4105" width="53.28515625" style="1222" customWidth="1"/>
    <col min="4106" max="4111" width="0" style="1222" hidden="1" customWidth="1"/>
    <col min="4112" max="4114" width="12.85546875" style="1222" customWidth="1"/>
    <col min="4115" max="4120" width="12.85546875" style="1222" bestFit="1" customWidth="1"/>
    <col min="4121" max="4122" width="12.85546875" style="1222" customWidth="1"/>
    <col min="4123" max="4124" width="11.140625" style="1222" customWidth="1"/>
    <col min="4125" max="4360" width="9.140625" style="1222"/>
    <col min="4361" max="4361" width="53.28515625" style="1222" customWidth="1"/>
    <col min="4362" max="4367" width="0" style="1222" hidden="1" customWidth="1"/>
    <col min="4368" max="4370" width="12.85546875" style="1222" customWidth="1"/>
    <col min="4371" max="4376" width="12.85546875" style="1222" bestFit="1" customWidth="1"/>
    <col min="4377" max="4378" width="12.85546875" style="1222" customWidth="1"/>
    <col min="4379" max="4380" width="11.140625" style="1222" customWidth="1"/>
    <col min="4381" max="4616" width="9.140625" style="1222"/>
    <col min="4617" max="4617" width="53.28515625" style="1222" customWidth="1"/>
    <col min="4618" max="4623" width="0" style="1222" hidden="1" customWidth="1"/>
    <col min="4624" max="4626" width="12.85546875" style="1222" customWidth="1"/>
    <col min="4627" max="4632" width="12.85546875" style="1222" bestFit="1" customWidth="1"/>
    <col min="4633" max="4634" width="12.85546875" style="1222" customWidth="1"/>
    <col min="4635" max="4636" width="11.140625" style="1222" customWidth="1"/>
    <col min="4637" max="4872" width="9.140625" style="1222"/>
    <col min="4873" max="4873" width="53.28515625" style="1222" customWidth="1"/>
    <col min="4874" max="4879" width="0" style="1222" hidden="1" customWidth="1"/>
    <col min="4880" max="4882" width="12.85546875" style="1222" customWidth="1"/>
    <col min="4883" max="4888" width="12.85546875" style="1222" bestFit="1" customWidth="1"/>
    <col min="4889" max="4890" width="12.85546875" style="1222" customWidth="1"/>
    <col min="4891" max="4892" width="11.140625" style="1222" customWidth="1"/>
    <col min="4893" max="5128" width="9.140625" style="1222"/>
    <col min="5129" max="5129" width="53.28515625" style="1222" customWidth="1"/>
    <col min="5130" max="5135" width="0" style="1222" hidden="1" customWidth="1"/>
    <col min="5136" max="5138" width="12.85546875" style="1222" customWidth="1"/>
    <col min="5139" max="5144" width="12.85546875" style="1222" bestFit="1" customWidth="1"/>
    <col min="5145" max="5146" width="12.85546875" style="1222" customWidth="1"/>
    <col min="5147" max="5148" width="11.140625" style="1222" customWidth="1"/>
    <col min="5149" max="5384" width="9.140625" style="1222"/>
    <col min="5385" max="5385" width="53.28515625" style="1222" customWidth="1"/>
    <col min="5386" max="5391" width="0" style="1222" hidden="1" customWidth="1"/>
    <col min="5392" max="5394" width="12.85546875" style="1222" customWidth="1"/>
    <col min="5395" max="5400" width="12.85546875" style="1222" bestFit="1" customWidth="1"/>
    <col min="5401" max="5402" width="12.85546875" style="1222" customWidth="1"/>
    <col min="5403" max="5404" width="11.140625" style="1222" customWidth="1"/>
    <col min="5405" max="5640" width="9.140625" style="1222"/>
    <col min="5641" max="5641" width="53.28515625" style="1222" customWidth="1"/>
    <col min="5642" max="5647" width="0" style="1222" hidden="1" customWidth="1"/>
    <col min="5648" max="5650" width="12.85546875" style="1222" customWidth="1"/>
    <col min="5651" max="5656" width="12.85546875" style="1222" bestFit="1" customWidth="1"/>
    <col min="5657" max="5658" width="12.85546875" style="1222" customWidth="1"/>
    <col min="5659" max="5660" width="11.140625" style="1222" customWidth="1"/>
    <col min="5661" max="5896" width="9.140625" style="1222"/>
    <col min="5897" max="5897" width="53.28515625" style="1222" customWidth="1"/>
    <col min="5898" max="5903" width="0" style="1222" hidden="1" customWidth="1"/>
    <col min="5904" max="5906" width="12.85546875" style="1222" customWidth="1"/>
    <col min="5907" max="5912" width="12.85546875" style="1222" bestFit="1" customWidth="1"/>
    <col min="5913" max="5914" width="12.85546875" style="1222" customWidth="1"/>
    <col min="5915" max="5916" width="11.140625" style="1222" customWidth="1"/>
    <col min="5917" max="6152" width="9.140625" style="1222"/>
    <col min="6153" max="6153" width="53.28515625" style="1222" customWidth="1"/>
    <col min="6154" max="6159" width="0" style="1222" hidden="1" customWidth="1"/>
    <col min="6160" max="6162" width="12.85546875" style="1222" customWidth="1"/>
    <col min="6163" max="6168" width="12.85546875" style="1222" bestFit="1" customWidth="1"/>
    <col min="6169" max="6170" width="12.85546875" style="1222" customWidth="1"/>
    <col min="6171" max="6172" width="11.140625" style="1222" customWidth="1"/>
    <col min="6173" max="6408" width="9.140625" style="1222"/>
    <col min="6409" max="6409" width="53.28515625" style="1222" customWidth="1"/>
    <col min="6410" max="6415" width="0" style="1222" hidden="1" customWidth="1"/>
    <col min="6416" max="6418" width="12.85546875" style="1222" customWidth="1"/>
    <col min="6419" max="6424" width="12.85546875" style="1222" bestFit="1" customWidth="1"/>
    <col min="6425" max="6426" width="12.85546875" style="1222" customWidth="1"/>
    <col min="6427" max="6428" width="11.140625" style="1222" customWidth="1"/>
    <col min="6429" max="6664" width="9.140625" style="1222"/>
    <col min="6665" max="6665" width="53.28515625" style="1222" customWidth="1"/>
    <col min="6666" max="6671" width="0" style="1222" hidden="1" customWidth="1"/>
    <col min="6672" max="6674" width="12.85546875" style="1222" customWidth="1"/>
    <col min="6675" max="6680" width="12.85546875" style="1222" bestFit="1" customWidth="1"/>
    <col min="6681" max="6682" width="12.85546875" style="1222" customWidth="1"/>
    <col min="6683" max="6684" width="11.140625" style="1222" customWidth="1"/>
    <col min="6685" max="6920" width="9.140625" style="1222"/>
    <col min="6921" max="6921" width="53.28515625" style="1222" customWidth="1"/>
    <col min="6922" max="6927" width="0" style="1222" hidden="1" customWidth="1"/>
    <col min="6928" max="6930" width="12.85546875" style="1222" customWidth="1"/>
    <col min="6931" max="6936" width="12.85546875" style="1222" bestFit="1" customWidth="1"/>
    <col min="6937" max="6938" width="12.85546875" style="1222" customWidth="1"/>
    <col min="6939" max="6940" width="11.140625" style="1222" customWidth="1"/>
    <col min="6941" max="7176" width="9.140625" style="1222"/>
    <col min="7177" max="7177" width="53.28515625" style="1222" customWidth="1"/>
    <col min="7178" max="7183" width="0" style="1222" hidden="1" customWidth="1"/>
    <col min="7184" max="7186" width="12.85546875" style="1222" customWidth="1"/>
    <col min="7187" max="7192" width="12.85546875" style="1222" bestFit="1" customWidth="1"/>
    <col min="7193" max="7194" width="12.85546875" style="1222" customWidth="1"/>
    <col min="7195" max="7196" width="11.140625" style="1222" customWidth="1"/>
    <col min="7197" max="7432" width="9.140625" style="1222"/>
    <col min="7433" max="7433" width="53.28515625" style="1222" customWidth="1"/>
    <col min="7434" max="7439" width="0" style="1222" hidden="1" customWidth="1"/>
    <col min="7440" max="7442" width="12.85546875" style="1222" customWidth="1"/>
    <col min="7443" max="7448" width="12.85546875" style="1222" bestFit="1" customWidth="1"/>
    <col min="7449" max="7450" width="12.85546875" style="1222" customWidth="1"/>
    <col min="7451" max="7452" width="11.140625" style="1222" customWidth="1"/>
    <col min="7453" max="7688" width="9.140625" style="1222"/>
    <col min="7689" max="7689" width="53.28515625" style="1222" customWidth="1"/>
    <col min="7690" max="7695" width="0" style="1222" hidden="1" customWidth="1"/>
    <col min="7696" max="7698" width="12.85546875" style="1222" customWidth="1"/>
    <col min="7699" max="7704" width="12.85546875" style="1222" bestFit="1" customWidth="1"/>
    <col min="7705" max="7706" width="12.85546875" style="1222" customWidth="1"/>
    <col min="7707" max="7708" width="11.140625" style="1222" customWidth="1"/>
    <col min="7709" max="7944" width="9.140625" style="1222"/>
    <col min="7945" max="7945" width="53.28515625" style="1222" customWidth="1"/>
    <col min="7946" max="7951" width="0" style="1222" hidden="1" customWidth="1"/>
    <col min="7952" max="7954" width="12.85546875" style="1222" customWidth="1"/>
    <col min="7955" max="7960" width="12.85546875" style="1222" bestFit="1" customWidth="1"/>
    <col min="7961" max="7962" width="12.85546875" style="1222" customWidth="1"/>
    <col min="7963" max="7964" width="11.140625" style="1222" customWidth="1"/>
    <col min="7965" max="8200" width="9.140625" style="1222"/>
    <col min="8201" max="8201" width="53.28515625" style="1222" customWidth="1"/>
    <col min="8202" max="8207" width="0" style="1222" hidden="1" customWidth="1"/>
    <col min="8208" max="8210" width="12.85546875" style="1222" customWidth="1"/>
    <col min="8211" max="8216" width="12.85546875" style="1222" bestFit="1" customWidth="1"/>
    <col min="8217" max="8218" width="12.85546875" style="1222" customWidth="1"/>
    <col min="8219" max="8220" width="11.140625" style="1222" customWidth="1"/>
    <col min="8221" max="8456" width="9.140625" style="1222"/>
    <col min="8457" max="8457" width="53.28515625" style="1222" customWidth="1"/>
    <col min="8458" max="8463" width="0" style="1222" hidden="1" customWidth="1"/>
    <col min="8464" max="8466" width="12.85546875" style="1222" customWidth="1"/>
    <col min="8467" max="8472" width="12.85546875" style="1222" bestFit="1" customWidth="1"/>
    <col min="8473" max="8474" width="12.85546875" style="1222" customWidth="1"/>
    <col min="8475" max="8476" width="11.140625" style="1222" customWidth="1"/>
    <col min="8477" max="8712" width="9.140625" style="1222"/>
    <col min="8713" max="8713" width="53.28515625" style="1222" customWidth="1"/>
    <col min="8714" max="8719" width="0" style="1222" hidden="1" customWidth="1"/>
    <col min="8720" max="8722" width="12.85546875" style="1222" customWidth="1"/>
    <col min="8723" max="8728" width="12.85546875" style="1222" bestFit="1" customWidth="1"/>
    <col min="8729" max="8730" width="12.85546875" style="1222" customWidth="1"/>
    <col min="8731" max="8732" width="11.140625" style="1222" customWidth="1"/>
    <col min="8733" max="8968" width="9.140625" style="1222"/>
    <col min="8969" max="8969" width="53.28515625" style="1222" customWidth="1"/>
    <col min="8970" max="8975" width="0" style="1222" hidden="1" customWidth="1"/>
    <col min="8976" max="8978" width="12.85546875" style="1222" customWidth="1"/>
    <col min="8979" max="8984" width="12.85546875" style="1222" bestFit="1" customWidth="1"/>
    <col min="8985" max="8986" width="12.85546875" style="1222" customWidth="1"/>
    <col min="8987" max="8988" width="11.140625" style="1222" customWidth="1"/>
    <col min="8989" max="9224" width="9.140625" style="1222"/>
    <col min="9225" max="9225" width="53.28515625" style="1222" customWidth="1"/>
    <col min="9226" max="9231" width="0" style="1222" hidden="1" customWidth="1"/>
    <col min="9232" max="9234" width="12.85546875" style="1222" customWidth="1"/>
    <col min="9235" max="9240" width="12.85546875" style="1222" bestFit="1" customWidth="1"/>
    <col min="9241" max="9242" width="12.85546875" style="1222" customWidth="1"/>
    <col min="9243" max="9244" width="11.140625" style="1222" customWidth="1"/>
    <col min="9245" max="9480" width="9.140625" style="1222"/>
    <col min="9481" max="9481" width="53.28515625" style="1222" customWidth="1"/>
    <col min="9482" max="9487" width="0" style="1222" hidden="1" customWidth="1"/>
    <col min="9488" max="9490" width="12.85546875" style="1222" customWidth="1"/>
    <col min="9491" max="9496" width="12.85546875" style="1222" bestFit="1" customWidth="1"/>
    <col min="9497" max="9498" width="12.85546875" style="1222" customWidth="1"/>
    <col min="9499" max="9500" width="11.140625" style="1222" customWidth="1"/>
    <col min="9501" max="9736" width="9.140625" style="1222"/>
    <col min="9737" max="9737" width="53.28515625" style="1222" customWidth="1"/>
    <col min="9738" max="9743" width="0" style="1222" hidden="1" customWidth="1"/>
    <col min="9744" max="9746" width="12.85546875" style="1222" customWidth="1"/>
    <col min="9747" max="9752" width="12.85546875" style="1222" bestFit="1" customWidth="1"/>
    <col min="9753" max="9754" width="12.85546875" style="1222" customWidth="1"/>
    <col min="9755" max="9756" width="11.140625" style="1222" customWidth="1"/>
    <col min="9757" max="9992" width="9.140625" style="1222"/>
    <col min="9993" max="9993" width="53.28515625" style="1222" customWidth="1"/>
    <col min="9994" max="9999" width="0" style="1222" hidden="1" customWidth="1"/>
    <col min="10000" max="10002" width="12.85546875" style="1222" customWidth="1"/>
    <col min="10003" max="10008" width="12.85546875" style="1222" bestFit="1" customWidth="1"/>
    <col min="10009" max="10010" width="12.85546875" style="1222" customWidth="1"/>
    <col min="10011" max="10012" width="11.140625" style="1222" customWidth="1"/>
    <col min="10013" max="10248" width="9.140625" style="1222"/>
    <col min="10249" max="10249" width="53.28515625" style="1222" customWidth="1"/>
    <col min="10250" max="10255" width="0" style="1222" hidden="1" customWidth="1"/>
    <col min="10256" max="10258" width="12.85546875" style="1222" customWidth="1"/>
    <col min="10259" max="10264" width="12.85546875" style="1222" bestFit="1" customWidth="1"/>
    <col min="10265" max="10266" width="12.85546875" style="1222" customWidth="1"/>
    <col min="10267" max="10268" width="11.140625" style="1222" customWidth="1"/>
    <col min="10269" max="10504" width="9.140625" style="1222"/>
    <col min="10505" max="10505" width="53.28515625" style="1222" customWidth="1"/>
    <col min="10506" max="10511" width="0" style="1222" hidden="1" customWidth="1"/>
    <col min="10512" max="10514" width="12.85546875" style="1222" customWidth="1"/>
    <col min="10515" max="10520" width="12.85546875" style="1222" bestFit="1" customWidth="1"/>
    <col min="10521" max="10522" width="12.85546875" style="1222" customWidth="1"/>
    <col min="10523" max="10524" width="11.140625" style="1222" customWidth="1"/>
    <col min="10525" max="10760" width="9.140625" style="1222"/>
    <col min="10761" max="10761" width="53.28515625" style="1222" customWidth="1"/>
    <col min="10762" max="10767" width="0" style="1222" hidden="1" customWidth="1"/>
    <col min="10768" max="10770" width="12.85546875" style="1222" customWidth="1"/>
    <col min="10771" max="10776" width="12.85546875" style="1222" bestFit="1" customWidth="1"/>
    <col min="10777" max="10778" width="12.85546875" style="1222" customWidth="1"/>
    <col min="10779" max="10780" width="11.140625" style="1222" customWidth="1"/>
    <col min="10781" max="11016" width="9.140625" style="1222"/>
    <col min="11017" max="11017" width="53.28515625" style="1222" customWidth="1"/>
    <col min="11018" max="11023" width="0" style="1222" hidden="1" customWidth="1"/>
    <col min="11024" max="11026" width="12.85546875" style="1222" customWidth="1"/>
    <col min="11027" max="11032" width="12.85546875" style="1222" bestFit="1" customWidth="1"/>
    <col min="11033" max="11034" width="12.85546875" style="1222" customWidth="1"/>
    <col min="11035" max="11036" width="11.140625" style="1222" customWidth="1"/>
    <col min="11037" max="11272" width="9.140625" style="1222"/>
    <col min="11273" max="11273" width="53.28515625" style="1222" customWidth="1"/>
    <col min="11274" max="11279" width="0" style="1222" hidden="1" customWidth="1"/>
    <col min="11280" max="11282" width="12.85546875" style="1222" customWidth="1"/>
    <col min="11283" max="11288" width="12.85546875" style="1222" bestFit="1" customWidth="1"/>
    <col min="11289" max="11290" width="12.85546875" style="1222" customWidth="1"/>
    <col min="11291" max="11292" width="11.140625" style="1222" customWidth="1"/>
    <col min="11293" max="11528" width="9.140625" style="1222"/>
    <col min="11529" max="11529" width="53.28515625" style="1222" customWidth="1"/>
    <col min="11530" max="11535" width="0" style="1222" hidden="1" customWidth="1"/>
    <col min="11536" max="11538" width="12.85546875" style="1222" customWidth="1"/>
    <col min="11539" max="11544" width="12.85546875" style="1222" bestFit="1" customWidth="1"/>
    <col min="11545" max="11546" width="12.85546875" style="1222" customWidth="1"/>
    <col min="11547" max="11548" width="11.140625" style="1222" customWidth="1"/>
    <col min="11549" max="11784" width="9.140625" style="1222"/>
    <col min="11785" max="11785" width="53.28515625" style="1222" customWidth="1"/>
    <col min="11786" max="11791" width="0" style="1222" hidden="1" customWidth="1"/>
    <col min="11792" max="11794" width="12.85546875" style="1222" customWidth="1"/>
    <col min="11795" max="11800" width="12.85546875" style="1222" bestFit="1" customWidth="1"/>
    <col min="11801" max="11802" width="12.85546875" style="1222" customWidth="1"/>
    <col min="11803" max="11804" width="11.140625" style="1222" customWidth="1"/>
    <col min="11805" max="12040" width="9.140625" style="1222"/>
    <col min="12041" max="12041" width="53.28515625" style="1222" customWidth="1"/>
    <col min="12042" max="12047" width="0" style="1222" hidden="1" customWidth="1"/>
    <col min="12048" max="12050" width="12.85546875" style="1222" customWidth="1"/>
    <col min="12051" max="12056" width="12.85546875" style="1222" bestFit="1" customWidth="1"/>
    <col min="12057" max="12058" width="12.85546875" style="1222" customWidth="1"/>
    <col min="12059" max="12060" width="11.140625" style="1222" customWidth="1"/>
    <col min="12061" max="12296" width="9.140625" style="1222"/>
    <col min="12297" max="12297" width="53.28515625" style="1222" customWidth="1"/>
    <col min="12298" max="12303" width="0" style="1222" hidden="1" customWidth="1"/>
    <col min="12304" max="12306" width="12.85546875" style="1222" customWidth="1"/>
    <col min="12307" max="12312" width="12.85546875" style="1222" bestFit="1" customWidth="1"/>
    <col min="12313" max="12314" width="12.85546875" style="1222" customWidth="1"/>
    <col min="12315" max="12316" width="11.140625" style="1222" customWidth="1"/>
    <col min="12317" max="12552" width="9.140625" style="1222"/>
    <col min="12553" max="12553" width="53.28515625" style="1222" customWidth="1"/>
    <col min="12554" max="12559" width="0" style="1222" hidden="1" customWidth="1"/>
    <col min="12560" max="12562" width="12.85546875" style="1222" customWidth="1"/>
    <col min="12563" max="12568" width="12.85546875" style="1222" bestFit="1" customWidth="1"/>
    <col min="12569" max="12570" width="12.85546875" style="1222" customWidth="1"/>
    <col min="12571" max="12572" width="11.140625" style="1222" customWidth="1"/>
    <col min="12573" max="12808" width="9.140625" style="1222"/>
    <col min="12809" max="12809" width="53.28515625" style="1222" customWidth="1"/>
    <col min="12810" max="12815" width="0" style="1222" hidden="1" customWidth="1"/>
    <col min="12816" max="12818" width="12.85546875" style="1222" customWidth="1"/>
    <col min="12819" max="12824" width="12.85546875" style="1222" bestFit="1" customWidth="1"/>
    <col min="12825" max="12826" width="12.85546875" style="1222" customWidth="1"/>
    <col min="12827" max="12828" width="11.140625" style="1222" customWidth="1"/>
    <col min="12829" max="13064" width="9.140625" style="1222"/>
    <col min="13065" max="13065" width="53.28515625" style="1222" customWidth="1"/>
    <col min="13066" max="13071" width="0" style="1222" hidden="1" customWidth="1"/>
    <col min="13072" max="13074" width="12.85546875" style="1222" customWidth="1"/>
    <col min="13075" max="13080" width="12.85546875" style="1222" bestFit="1" customWidth="1"/>
    <col min="13081" max="13082" width="12.85546875" style="1222" customWidth="1"/>
    <col min="13083" max="13084" width="11.140625" style="1222" customWidth="1"/>
    <col min="13085" max="13320" width="9.140625" style="1222"/>
    <col min="13321" max="13321" width="53.28515625" style="1222" customWidth="1"/>
    <col min="13322" max="13327" width="0" style="1222" hidden="1" customWidth="1"/>
    <col min="13328" max="13330" width="12.85546875" style="1222" customWidth="1"/>
    <col min="13331" max="13336" width="12.85546875" style="1222" bestFit="1" customWidth="1"/>
    <col min="13337" max="13338" width="12.85546875" style="1222" customWidth="1"/>
    <col min="13339" max="13340" width="11.140625" style="1222" customWidth="1"/>
    <col min="13341" max="13576" width="9.140625" style="1222"/>
    <col min="13577" max="13577" width="53.28515625" style="1222" customWidth="1"/>
    <col min="13578" max="13583" width="0" style="1222" hidden="1" customWidth="1"/>
    <col min="13584" max="13586" width="12.85546875" style="1222" customWidth="1"/>
    <col min="13587" max="13592" width="12.85546875" style="1222" bestFit="1" customWidth="1"/>
    <col min="13593" max="13594" width="12.85546875" style="1222" customWidth="1"/>
    <col min="13595" max="13596" width="11.140625" style="1222" customWidth="1"/>
    <col min="13597" max="13832" width="9.140625" style="1222"/>
    <col min="13833" max="13833" width="53.28515625" style="1222" customWidth="1"/>
    <col min="13834" max="13839" width="0" style="1222" hidden="1" customWidth="1"/>
    <col min="13840" max="13842" width="12.85546875" style="1222" customWidth="1"/>
    <col min="13843" max="13848" width="12.85546875" style="1222" bestFit="1" customWidth="1"/>
    <col min="13849" max="13850" width="12.85546875" style="1222" customWidth="1"/>
    <col min="13851" max="13852" width="11.140625" style="1222" customWidth="1"/>
    <col min="13853" max="14088" width="9.140625" style="1222"/>
    <col min="14089" max="14089" width="53.28515625" style="1222" customWidth="1"/>
    <col min="14090" max="14095" width="0" style="1222" hidden="1" customWidth="1"/>
    <col min="14096" max="14098" width="12.85546875" style="1222" customWidth="1"/>
    <col min="14099" max="14104" width="12.85546875" style="1222" bestFit="1" customWidth="1"/>
    <col min="14105" max="14106" width="12.85546875" style="1222" customWidth="1"/>
    <col min="14107" max="14108" width="11.140625" style="1222" customWidth="1"/>
    <col min="14109" max="14344" width="9.140625" style="1222"/>
    <col min="14345" max="14345" width="53.28515625" style="1222" customWidth="1"/>
    <col min="14346" max="14351" width="0" style="1222" hidden="1" customWidth="1"/>
    <col min="14352" max="14354" width="12.85546875" style="1222" customWidth="1"/>
    <col min="14355" max="14360" width="12.85546875" style="1222" bestFit="1" customWidth="1"/>
    <col min="14361" max="14362" width="12.85546875" style="1222" customWidth="1"/>
    <col min="14363" max="14364" width="11.140625" style="1222" customWidth="1"/>
    <col min="14365" max="14600" width="9.140625" style="1222"/>
    <col min="14601" max="14601" width="53.28515625" style="1222" customWidth="1"/>
    <col min="14602" max="14607" width="0" style="1222" hidden="1" customWidth="1"/>
    <col min="14608" max="14610" width="12.85546875" style="1222" customWidth="1"/>
    <col min="14611" max="14616" width="12.85546875" style="1222" bestFit="1" customWidth="1"/>
    <col min="14617" max="14618" width="12.85546875" style="1222" customWidth="1"/>
    <col min="14619" max="14620" width="11.140625" style="1222" customWidth="1"/>
    <col min="14621" max="14856" width="9.140625" style="1222"/>
    <col min="14857" max="14857" width="53.28515625" style="1222" customWidth="1"/>
    <col min="14858" max="14863" width="0" style="1222" hidden="1" customWidth="1"/>
    <col min="14864" max="14866" width="12.85546875" style="1222" customWidth="1"/>
    <col min="14867" max="14872" width="12.85546875" style="1222" bestFit="1" customWidth="1"/>
    <col min="14873" max="14874" width="12.85546875" style="1222" customWidth="1"/>
    <col min="14875" max="14876" width="11.140625" style="1222" customWidth="1"/>
    <col min="14877" max="15112" width="9.140625" style="1222"/>
    <col min="15113" max="15113" width="53.28515625" style="1222" customWidth="1"/>
    <col min="15114" max="15119" width="0" style="1222" hidden="1" customWidth="1"/>
    <col min="15120" max="15122" width="12.85546875" style="1222" customWidth="1"/>
    <col min="15123" max="15128" width="12.85546875" style="1222" bestFit="1" customWidth="1"/>
    <col min="15129" max="15130" width="12.85546875" style="1222" customWidth="1"/>
    <col min="15131" max="15132" width="11.140625" style="1222" customWidth="1"/>
    <col min="15133" max="15368" width="9.140625" style="1222"/>
    <col min="15369" max="15369" width="53.28515625" style="1222" customWidth="1"/>
    <col min="15370" max="15375" width="0" style="1222" hidden="1" customWidth="1"/>
    <col min="15376" max="15378" width="12.85546875" style="1222" customWidth="1"/>
    <col min="15379" max="15384" width="12.85546875" style="1222" bestFit="1" customWidth="1"/>
    <col min="15385" max="15386" width="12.85546875" style="1222" customWidth="1"/>
    <col min="15387" max="15388" width="11.140625" style="1222" customWidth="1"/>
    <col min="15389" max="15624" width="9.140625" style="1222"/>
    <col min="15625" max="15625" width="53.28515625" style="1222" customWidth="1"/>
    <col min="15626" max="15631" width="0" style="1222" hidden="1" customWidth="1"/>
    <col min="15632" max="15634" width="12.85546875" style="1222" customWidth="1"/>
    <col min="15635" max="15640" width="12.85546875" style="1222" bestFit="1" customWidth="1"/>
    <col min="15641" max="15642" width="12.85546875" style="1222" customWidth="1"/>
    <col min="15643" max="15644" width="11.140625" style="1222" customWidth="1"/>
    <col min="15645" max="15880" width="9.140625" style="1222"/>
    <col min="15881" max="15881" width="53.28515625" style="1222" customWidth="1"/>
    <col min="15882" max="15887" width="0" style="1222" hidden="1" customWidth="1"/>
    <col min="15888" max="15890" width="12.85546875" style="1222" customWidth="1"/>
    <col min="15891" max="15896" width="12.85546875" style="1222" bestFit="1" customWidth="1"/>
    <col min="15897" max="15898" width="12.85546875" style="1222" customWidth="1"/>
    <col min="15899" max="15900" width="11.140625" style="1222" customWidth="1"/>
    <col min="15901" max="16136" width="9.140625" style="1222"/>
    <col min="16137" max="16137" width="53.28515625" style="1222" customWidth="1"/>
    <col min="16138" max="16143" width="0" style="1222" hidden="1" customWidth="1"/>
    <col min="16144" max="16146" width="12.85546875" style="1222" customWidth="1"/>
    <col min="16147" max="16152" width="12.85546875" style="1222" bestFit="1" customWidth="1"/>
    <col min="16153" max="16154" width="12.85546875" style="1222" customWidth="1"/>
    <col min="16155" max="16156" width="11.140625" style="1222" customWidth="1"/>
    <col min="16157" max="16384" width="9.140625" style="1222"/>
  </cols>
  <sheetData>
    <row r="1" spans="1:59">
      <c r="A1" s="3691" t="s">
        <v>1391</v>
      </c>
      <c r="B1" s="3691"/>
      <c r="C1" s="3691"/>
      <c r="D1" s="3691"/>
      <c r="E1" s="3691"/>
      <c r="F1" s="3691"/>
      <c r="G1" s="3691"/>
      <c r="H1" s="3691"/>
      <c r="I1" s="3691"/>
      <c r="J1" s="3691"/>
      <c r="K1" s="3691"/>
      <c r="L1" s="3691"/>
      <c r="M1" s="3691"/>
      <c r="N1" s="3691"/>
      <c r="O1" s="3691"/>
      <c r="P1" s="3691"/>
      <c r="Q1" s="3691"/>
      <c r="R1" s="3691"/>
      <c r="S1" s="3691"/>
      <c r="T1" s="3691"/>
      <c r="U1" s="3691"/>
      <c r="V1" s="3691"/>
      <c r="W1" s="3691"/>
      <c r="X1" s="3691"/>
      <c r="Y1" s="3691"/>
      <c r="Z1" s="3691"/>
      <c r="AA1" s="3691"/>
      <c r="AB1" s="3691"/>
      <c r="AC1" s="3691"/>
      <c r="AD1" s="3691"/>
      <c r="AE1" s="3691"/>
      <c r="AF1" s="3691"/>
      <c r="AG1" s="3691"/>
      <c r="AH1" s="3691"/>
      <c r="AI1" s="3691"/>
      <c r="AJ1" s="3691"/>
      <c r="AK1" s="3691"/>
      <c r="AL1" s="3691"/>
      <c r="AM1" s="3691"/>
      <c r="AN1" s="3691"/>
      <c r="AO1" s="3691"/>
      <c r="AP1" s="3691"/>
      <c r="AQ1" s="3691"/>
      <c r="AR1" s="3691"/>
      <c r="AS1" s="3691"/>
      <c r="AT1" s="3691"/>
      <c r="AU1" s="3691"/>
      <c r="AV1" s="3691"/>
      <c r="AW1" s="3691"/>
      <c r="AX1" s="3691"/>
      <c r="AY1" s="3691"/>
      <c r="AZ1" s="3691"/>
      <c r="BA1" s="3691"/>
      <c r="BB1" s="3691"/>
      <c r="BC1" s="3691"/>
      <c r="BD1" s="3691"/>
      <c r="BE1" s="3691"/>
      <c r="BF1" s="3691"/>
      <c r="BG1" s="3691"/>
    </row>
    <row r="2" spans="1:59">
      <c r="A2" s="3692" t="s">
        <v>157</v>
      </c>
      <c r="B2" s="3692"/>
      <c r="C2" s="3692"/>
      <c r="D2" s="3692"/>
      <c r="E2" s="3692"/>
      <c r="F2" s="3692"/>
      <c r="G2" s="3692"/>
      <c r="H2" s="3692"/>
      <c r="I2" s="3692"/>
      <c r="J2" s="3692"/>
      <c r="K2" s="3692"/>
      <c r="L2" s="3692"/>
      <c r="M2" s="3692"/>
      <c r="N2" s="3692"/>
      <c r="O2" s="3692"/>
      <c r="P2" s="3692"/>
      <c r="Q2" s="3692"/>
      <c r="R2" s="3692"/>
      <c r="S2" s="3692"/>
      <c r="T2" s="3692"/>
      <c r="U2" s="3692"/>
      <c r="V2" s="3692"/>
      <c r="W2" s="3692"/>
      <c r="X2" s="3692"/>
      <c r="Y2" s="3692"/>
      <c r="Z2" s="3692"/>
      <c r="AA2" s="3692"/>
      <c r="AB2" s="3692"/>
      <c r="AC2" s="3692"/>
      <c r="AD2" s="3692"/>
      <c r="AE2" s="3692"/>
      <c r="AF2" s="3692"/>
      <c r="AG2" s="3692"/>
      <c r="AH2" s="3692"/>
      <c r="AI2" s="3692"/>
      <c r="AJ2" s="3692"/>
      <c r="AK2" s="3692"/>
      <c r="AL2" s="3692"/>
      <c r="AM2" s="3692"/>
      <c r="AN2" s="3692"/>
      <c r="AO2" s="3692"/>
      <c r="AP2" s="3692"/>
      <c r="AQ2" s="3692"/>
      <c r="AR2" s="3692"/>
      <c r="AS2" s="3692"/>
      <c r="AT2" s="3692"/>
      <c r="AU2" s="3692"/>
      <c r="AV2" s="3692"/>
      <c r="AW2" s="3692"/>
      <c r="AX2" s="3692"/>
      <c r="AY2" s="3692"/>
      <c r="AZ2" s="3692"/>
      <c r="BA2" s="3692"/>
      <c r="BB2" s="3692"/>
      <c r="BC2" s="3692"/>
      <c r="BD2" s="3692"/>
      <c r="BE2" s="3692"/>
      <c r="BF2" s="3692"/>
      <c r="BG2" s="3692"/>
    </row>
    <row r="3" spans="1:59" ht="16.5" thickBot="1">
      <c r="A3" s="1223"/>
    </row>
    <row r="4" spans="1:59" ht="32.25" thickTop="1">
      <c r="A4" s="1276" t="s">
        <v>1168</v>
      </c>
      <c r="B4" s="1273" t="s">
        <v>1167</v>
      </c>
      <c r="C4" s="1273" t="s">
        <v>1166</v>
      </c>
      <c r="D4" s="1273" t="s">
        <v>1165</v>
      </c>
      <c r="E4" s="1273" t="s">
        <v>1164</v>
      </c>
      <c r="F4" s="1273" t="s">
        <v>1163</v>
      </c>
      <c r="G4" s="1273" t="s">
        <v>1162</v>
      </c>
      <c r="H4" s="1273" t="s">
        <v>1161</v>
      </c>
      <c r="I4" s="1273" t="s">
        <v>1160</v>
      </c>
      <c r="J4" s="1273" t="s">
        <v>1159</v>
      </c>
      <c r="K4" s="1273" t="s">
        <v>1158</v>
      </c>
      <c r="L4" s="1273" t="s">
        <v>1157</v>
      </c>
      <c r="M4" s="1273" t="s">
        <v>1156</v>
      </c>
      <c r="N4" s="1273" t="s">
        <v>1155</v>
      </c>
      <c r="O4" s="1273" t="s">
        <v>1154</v>
      </c>
      <c r="P4" s="1273" t="s">
        <v>1153</v>
      </c>
      <c r="Q4" s="1273" t="s">
        <v>1152</v>
      </c>
      <c r="R4" s="1273" t="s">
        <v>1151</v>
      </c>
      <c r="S4" s="1273" t="s">
        <v>1150</v>
      </c>
      <c r="T4" s="1273" t="s">
        <v>1149</v>
      </c>
      <c r="U4" s="1273" t="s">
        <v>1148</v>
      </c>
      <c r="V4" s="1273" t="s">
        <v>1147</v>
      </c>
      <c r="W4" s="1273" t="s">
        <v>1146</v>
      </c>
      <c r="X4" s="1274" t="s">
        <v>1145</v>
      </c>
      <c r="Y4" s="1273" t="s">
        <v>1144</v>
      </c>
      <c r="Z4" s="1275" t="s">
        <v>1143</v>
      </c>
      <c r="AA4" s="1273" t="s">
        <v>1142</v>
      </c>
      <c r="AB4" s="1274" t="s">
        <v>1141</v>
      </c>
      <c r="AC4" s="1273" t="s">
        <v>1140</v>
      </c>
      <c r="AD4" s="1273" t="s">
        <v>1139</v>
      </c>
      <c r="AE4" s="1273" t="s">
        <v>1138</v>
      </c>
      <c r="AF4" s="1273" t="s">
        <v>1137</v>
      </c>
      <c r="AG4" s="1273" t="s">
        <v>1136</v>
      </c>
      <c r="AH4" s="1273" t="s">
        <v>1135</v>
      </c>
      <c r="AI4" s="1273" t="s">
        <v>1134</v>
      </c>
      <c r="AJ4" s="1273" t="s">
        <v>1133</v>
      </c>
      <c r="AK4" s="1273" t="s">
        <v>1132</v>
      </c>
      <c r="AL4" s="1273" t="s">
        <v>1131</v>
      </c>
      <c r="AM4" s="1273" t="s">
        <v>1130</v>
      </c>
      <c r="AN4" s="1273" t="s">
        <v>1129</v>
      </c>
      <c r="AO4" s="1273" t="s">
        <v>1128</v>
      </c>
      <c r="AP4" s="1273" t="s">
        <v>1127</v>
      </c>
      <c r="AQ4" s="1273" t="s">
        <v>1126</v>
      </c>
      <c r="AR4" s="1273" t="s">
        <v>1125</v>
      </c>
      <c r="AS4" s="1273" t="s">
        <v>1124</v>
      </c>
      <c r="AT4" s="1273" t="s">
        <v>1123</v>
      </c>
      <c r="AU4" s="1273" t="s">
        <v>1122</v>
      </c>
      <c r="AV4" s="1273" t="s">
        <v>1121</v>
      </c>
      <c r="AW4" s="1273" t="s">
        <v>1120</v>
      </c>
      <c r="AX4" s="1273" t="s">
        <v>1119</v>
      </c>
      <c r="AY4" s="1273" t="s">
        <v>1118</v>
      </c>
      <c r="AZ4" s="1273" t="s">
        <v>1117</v>
      </c>
      <c r="BA4" s="1273" t="s">
        <v>1116</v>
      </c>
      <c r="BB4" s="1273" t="s">
        <v>1115</v>
      </c>
      <c r="BC4" s="1273" t="s">
        <v>1114</v>
      </c>
      <c r="BD4" s="1273" t="s">
        <v>1113</v>
      </c>
      <c r="BE4" s="1273" t="s">
        <v>1112</v>
      </c>
      <c r="BF4" s="1273" t="s">
        <v>1111</v>
      </c>
      <c r="BG4" s="1272" t="s">
        <v>1110</v>
      </c>
    </row>
    <row r="5" spans="1:59" ht="16.5" thickBot="1">
      <c r="A5" s="1271" t="s">
        <v>1109</v>
      </c>
      <c r="B5" s="1270"/>
      <c r="C5" s="1270"/>
      <c r="D5" s="1270"/>
      <c r="E5" s="1270"/>
      <c r="F5" s="1268"/>
      <c r="G5" s="1268"/>
      <c r="H5" s="1268"/>
      <c r="I5" s="1268"/>
      <c r="J5" s="1268"/>
      <c r="K5" s="1268"/>
      <c r="L5" s="1268"/>
      <c r="M5" s="1268"/>
      <c r="N5" s="1268"/>
      <c r="O5" s="1268"/>
      <c r="P5" s="1268"/>
      <c r="Q5" s="1268"/>
      <c r="R5" s="1268"/>
      <c r="S5" s="1268"/>
      <c r="T5" s="1268"/>
      <c r="U5" s="1268"/>
      <c r="V5" s="1268"/>
      <c r="W5" s="1268"/>
      <c r="X5" s="1269"/>
      <c r="Y5" s="1268"/>
      <c r="Z5" s="1269"/>
      <c r="AA5" s="1268"/>
      <c r="AB5" s="1269"/>
      <c r="AC5" s="1268"/>
      <c r="AD5" s="1268"/>
      <c r="AE5" s="1268"/>
      <c r="AF5" s="1268"/>
      <c r="AG5" s="1268"/>
      <c r="AH5" s="1268"/>
      <c r="AI5" s="1268"/>
      <c r="AJ5" s="1268"/>
      <c r="AK5" s="1268"/>
      <c r="AL5" s="1268"/>
      <c r="AM5" s="1268"/>
      <c r="AN5" s="1268"/>
      <c r="AO5" s="1268"/>
      <c r="AP5" s="1268"/>
      <c r="AQ5" s="1268"/>
      <c r="AR5" s="1268"/>
      <c r="AS5" s="1268"/>
      <c r="AT5" s="1268"/>
      <c r="AU5" s="1268"/>
      <c r="AV5" s="1268"/>
      <c r="AW5" s="1268"/>
      <c r="AX5" s="1268"/>
      <c r="AY5" s="1268"/>
      <c r="AZ5" s="1268"/>
      <c r="BA5" s="1268"/>
      <c r="BB5" s="1268"/>
      <c r="BC5" s="1268"/>
      <c r="BD5" s="1268"/>
      <c r="BE5" s="1268"/>
      <c r="BF5" s="1268"/>
      <c r="BG5" s="1267"/>
    </row>
    <row r="6" spans="1:59">
      <c r="A6" s="1266" t="s">
        <v>1108</v>
      </c>
      <c r="B6" s="1263"/>
      <c r="C6" s="1263"/>
      <c r="D6" s="1263"/>
      <c r="E6" s="1263"/>
      <c r="F6" s="1265"/>
      <c r="G6" s="1265"/>
      <c r="H6" s="1265"/>
      <c r="I6" s="1265"/>
      <c r="J6" s="1265"/>
      <c r="K6" s="1263">
        <v>5</v>
      </c>
      <c r="L6" s="1263">
        <v>5</v>
      </c>
      <c r="M6" s="1263">
        <v>5</v>
      </c>
      <c r="N6" s="1263">
        <v>5</v>
      </c>
      <c r="O6" s="1263">
        <v>5</v>
      </c>
      <c r="P6" s="1263">
        <v>5</v>
      </c>
      <c r="Q6" s="1263">
        <v>5</v>
      </c>
      <c r="R6" s="1263">
        <v>5</v>
      </c>
      <c r="S6" s="1263">
        <v>5</v>
      </c>
      <c r="T6" s="1263">
        <v>5</v>
      </c>
      <c r="U6" s="1263">
        <v>5</v>
      </c>
      <c r="V6" s="1263">
        <v>5</v>
      </c>
      <c r="W6" s="1263">
        <v>5</v>
      </c>
      <c r="X6" s="1263">
        <v>5</v>
      </c>
      <c r="Y6" s="1263">
        <v>5</v>
      </c>
      <c r="Z6" s="1264">
        <v>5</v>
      </c>
      <c r="AA6" s="1263">
        <v>5</v>
      </c>
      <c r="AB6" s="1264">
        <v>5</v>
      </c>
      <c r="AC6" s="1263">
        <v>5</v>
      </c>
      <c r="AD6" s="1263">
        <v>5</v>
      </c>
      <c r="AE6" s="1263">
        <v>5</v>
      </c>
      <c r="AF6" s="1263">
        <v>5</v>
      </c>
      <c r="AG6" s="1263">
        <v>5</v>
      </c>
      <c r="AH6" s="1263">
        <v>5</v>
      </c>
      <c r="AI6" s="1263">
        <v>5</v>
      </c>
      <c r="AJ6" s="1263">
        <v>4.5</v>
      </c>
      <c r="AK6" s="1263">
        <v>4.5</v>
      </c>
      <c r="AL6" s="1263">
        <v>4.5</v>
      </c>
      <c r="AM6" s="1263">
        <v>4.5</v>
      </c>
      <c r="AN6" s="1263">
        <v>4.5</v>
      </c>
      <c r="AO6" s="1263">
        <v>4.5</v>
      </c>
      <c r="AP6" s="1263">
        <v>4.5</v>
      </c>
      <c r="AQ6" s="1263">
        <v>4.5</v>
      </c>
      <c r="AR6" s="1263">
        <v>4.5</v>
      </c>
      <c r="AS6" s="1263">
        <v>3.5</v>
      </c>
      <c r="AT6" s="1263">
        <v>3.5</v>
      </c>
      <c r="AU6" s="1263">
        <v>3.5</v>
      </c>
      <c r="AV6" s="1263">
        <v>3</v>
      </c>
      <c r="AW6" s="1263">
        <v>3</v>
      </c>
      <c r="AX6" s="1263">
        <v>3</v>
      </c>
      <c r="AY6" s="1263">
        <v>3</v>
      </c>
      <c r="AZ6" s="1263">
        <v>3</v>
      </c>
      <c r="BA6" s="1263">
        <v>3</v>
      </c>
      <c r="BB6" s="1263">
        <v>3</v>
      </c>
      <c r="BC6" s="1263">
        <v>3</v>
      </c>
      <c r="BD6" s="1263">
        <v>3</v>
      </c>
      <c r="BE6" s="1263">
        <v>3</v>
      </c>
      <c r="BF6" s="1263">
        <v>3</v>
      </c>
      <c r="BG6" s="1262">
        <v>3</v>
      </c>
    </row>
    <row r="7" spans="1:59">
      <c r="A7" s="1240" t="s">
        <v>1107</v>
      </c>
      <c r="B7" s="1250"/>
      <c r="C7" s="1250"/>
      <c r="D7" s="1250"/>
      <c r="E7" s="1250"/>
      <c r="F7" s="1261"/>
      <c r="G7" s="1261"/>
      <c r="H7" s="1261"/>
      <c r="I7" s="1261"/>
      <c r="J7" s="1261"/>
      <c r="K7" s="1250">
        <v>3</v>
      </c>
      <c r="L7" s="1250">
        <v>3</v>
      </c>
      <c r="M7" s="1250">
        <v>3</v>
      </c>
      <c r="N7" s="1250">
        <v>3</v>
      </c>
      <c r="O7" s="1250">
        <v>3</v>
      </c>
      <c r="P7" s="1250">
        <v>3</v>
      </c>
      <c r="Q7" s="1250">
        <v>3</v>
      </c>
      <c r="R7" s="1250">
        <v>3</v>
      </c>
      <c r="S7" s="1250">
        <v>3</v>
      </c>
      <c r="T7" s="1250">
        <v>3</v>
      </c>
      <c r="U7" s="1250">
        <v>3</v>
      </c>
      <c r="V7" s="1250">
        <v>3</v>
      </c>
      <c r="W7" s="1250">
        <v>3</v>
      </c>
      <c r="X7" s="1250">
        <v>3.5</v>
      </c>
      <c r="Y7" s="1250">
        <v>3.5</v>
      </c>
      <c r="Z7" s="1251">
        <v>3.5</v>
      </c>
      <c r="AA7" s="1250">
        <v>3.5</v>
      </c>
      <c r="AB7" s="1251">
        <v>3.5</v>
      </c>
      <c r="AC7" s="1250">
        <v>3.5</v>
      </c>
      <c r="AD7" s="1250">
        <v>3.5</v>
      </c>
      <c r="AE7" s="1250">
        <v>3.5</v>
      </c>
      <c r="AF7" s="1250">
        <v>3.5</v>
      </c>
      <c r="AG7" s="1250">
        <v>3.5</v>
      </c>
      <c r="AH7" s="1250">
        <v>3.5</v>
      </c>
      <c r="AI7" s="1250">
        <v>3.5</v>
      </c>
      <c r="AJ7" s="1250">
        <v>3</v>
      </c>
      <c r="AK7" s="1250">
        <v>3</v>
      </c>
      <c r="AL7" s="1250">
        <v>3</v>
      </c>
      <c r="AM7" s="1250">
        <v>3</v>
      </c>
      <c r="AN7" s="1250">
        <v>3</v>
      </c>
      <c r="AO7" s="1250">
        <v>3</v>
      </c>
      <c r="AP7" s="1250">
        <v>3</v>
      </c>
      <c r="AQ7" s="1250">
        <v>3</v>
      </c>
      <c r="AR7" s="1250">
        <v>3</v>
      </c>
      <c r="AS7" s="1250">
        <v>2</v>
      </c>
      <c r="AT7" s="1250">
        <v>2</v>
      </c>
      <c r="AU7" s="1250">
        <v>2</v>
      </c>
      <c r="AV7" s="1250">
        <v>1</v>
      </c>
      <c r="AW7" s="1250">
        <v>1</v>
      </c>
      <c r="AX7" s="1250">
        <v>1</v>
      </c>
      <c r="AY7" s="1250">
        <v>1</v>
      </c>
      <c r="AZ7" s="1250">
        <v>1</v>
      </c>
      <c r="BA7" s="1250">
        <v>1</v>
      </c>
      <c r="BB7" s="1250">
        <v>1</v>
      </c>
      <c r="BC7" s="1250">
        <v>1</v>
      </c>
      <c r="BD7" s="1250">
        <v>1</v>
      </c>
      <c r="BE7" s="1250">
        <v>1</v>
      </c>
      <c r="BF7" s="1250">
        <v>1</v>
      </c>
      <c r="BG7" s="1249">
        <v>1</v>
      </c>
    </row>
    <row r="8" spans="1:59">
      <c r="A8" s="1240" t="s">
        <v>1106</v>
      </c>
      <c r="B8" s="1235">
        <v>7</v>
      </c>
      <c r="C8" s="1235">
        <v>7</v>
      </c>
      <c r="D8" s="1235">
        <v>7</v>
      </c>
      <c r="E8" s="1250">
        <v>7</v>
      </c>
      <c r="F8" s="1250">
        <v>7</v>
      </c>
      <c r="G8" s="1250">
        <v>7</v>
      </c>
      <c r="H8" s="1250">
        <v>7</v>
      </c>
      <c r="I8" s="1250">
        <v>7</v>
      </c>
      <c r="J8" s="1250">
        <v>7</v>
      </c>
      <c r="K8" s="1250">
        <v>7</v>
      </c>
      <c r="L8" s="1250">
        <v>7</v>
      </c>
      <c r="M8" s="1250">
        <v>7</v>
      </c>
      <c r="N8" s="1250">
        <v>7</v>
      </c>
      <c r="O8" s="1250">
        <v>7</v>
      </c>
      <c r="P8" s="1250">
        <v>7</v>
      </c>
      <c r="Q8" s="1250">
        <v>7</v>
      </c>
      <c r="R8" s="1250">
        <v>7</v>
      </c>
      <c r="S8" s="1250">
        <v>7</v>
      </c>
      <c r="T8" s="1250">
        <v>7</v>
      </c>
      <c r="U8" s="1250">
        <v>7</v>
      </c>
      <c r="V8" s="1250">
        <v>7</v>
      </c>
      <c r="W8" s="1250">
        <v>7</v>
      </c>
      <c r="X8" s="1250">
        <v>6.5</v>
      </c>
      <c r="Y8" s="1250">
        <v>6.5</v>
      </c>
      <c r="Z8" s="1251">
        <v>6.5</v>
      </c>
      <c r="AA8" s="1250">
        <v>6.5</v>
      </c>
      <c r="AB8" s="1251">
        <v>6.5</v>
      </c>
      <c r="AC8" s="1250">
        <v>6.5</v>
      </c>
      <c r="AD8" s="1250">
        <v>6.5</v>
      </c>
      <c r="AE8" s="1250">
        <v>6.5</v>
      </c>
      <c r="AF8" s="1250">
        <v>6.5</v>
      </c>
      <c r="AG8" s="1250">
        <v>6.5</v>
      </c>
      <c r="AH8" s="1250">
        <v>6.5</v>
      </c>
      <c r="AI8" s="1250">
        <v>6.5</v>
      </c>
      <c r="AJ8" s="1250">
        <v>6</v>
      </c>
      <c r="AK8" s="1250">
        <v>6</v>
      </c>
      <c r="AL8" s="1250">
        <v>6</v>
      </c>
      <c r="AM8" s="1250">
        <v>6</v>
      </c>
      <c r="AN8" s="1250">
        <v>6</v>
      </c>
      <c r="AO8" s="1250">
        <v>6</v>
      </c>
      <c r="AP8" s="1250">
        <v>6</v>
      </c>
      <c r="AQ8" s="1250">
        <v>6</v>
      </c>
      <c r="AR8" s="1250">
        <v>6</v>
      </c>
      <c r="AS8" s="1250">
        <v>5</v>
      </c>
      <c r="AT8" s="1250">
        <v>5</v>
      </c>
      <c r="AU8" s="1250">
        <v>5</v>
      </c>
      <c r="AV8" s="1250">
        <v>5</v>
      </c>
      <c r="AW8" s="1250">
        <v>5</v>
      </c>
      <c r="AX8" s="1250">
        <v>5</v>
      </c>
      <c r="AY8" s="1250">
        <v>5</v>
      </c>
      <c r="AZ8" s="1250">
        <v>5</v>
      </c>
      <c r="BA8" s="1250">
        <v>5</v>
      </c>
      <c r="BB8" s="1250">
        <v>5</v>
      </c>
      <c r="BC8" s="1250">
        <v>5</v>
      </c>
      <c r="BD8" s="1250">
        <v>5</v>
      </c>
      <c r="BE8" s="1250">
        <v>5</v>
      </c>
      <c r="BF8" s="1250">
        <v>5</v>
      </c>
      <c r="BG8" s="1249">
        <v>5</v>
      </c>
    </row>
    <row r="9" spans="1:59">
      <c r="A9" s="1240" t="s">
        <v>1105</v>
      </c>
      <c r="B9" s="1235">
        <v>7</v>
      </c>
      <c r="C9" s="1235">
        <v>7</v>
      </c>
      <c r="D9" s="1235">
        <v>7</v>
      </c>
      <c r="E9" s="1250">
        <v>7</v>
      </c>
      <c r="F9" s="1250">
        <v>7</v>
      </c>
      <c r="G9" s="1250">
        <v>7</v>
      </c>
      <c r="H9" s="1250">
        <v>7</v>
      </c>
      <c r="I9" s="1250">
        <v>7</v>
      </c>
      <c r="J9" s="1250">
        <v>7</v>
      </c>
      <c r="K9" s="1250">
        <v>7</v>
      </c>
      <c r="L9" s="1250">
        <v>7</v>
      </c>
      <c r="M9" s="1250">
        <v>7</v>
      </c>
      <c r="N9" s="1250">
        <v>7</v>
      </c>
      <c r="O9" s="1250">
        <v>7</v>
      </c>
      <c r="P9" s="1250">
        <v>7</v>
      </c>
      <c r="Q9" s="1250">
        <v>7</v>
      </c>
      <c r="R9" s="1250">
        <v>7</v>
      </c>
      <c r="S9" s="1250">
        <v>7</v>
      </c>
      <c r="T9" s="1250">
        <v>7</v>
      </c>
      <c r="U9" s="1250">
        <v>7</v>
      </c>
      <c r="V9" s="1250">
        <v>7</v>
      </c>
      <c r="W9" s="1250">
        <v>7</v>
      </c>
      <c r="X9" s="1250">
        <v>6.5</v>
      </c>
      <c r="Y9" s="1250">
        <v>6.5</v>
      </c>
      <c r="Z9" s="1251">
        <v>6.5</v>
      </c>
      <c r="AA9" s="1250">
        <v>6.5</v>
      </c>
      <c r="AB9" s="1251">
        <v>6.5</v>
      </c>
      <c r="AC9" s="1250">
        <v>6.5</v>
      </c>
      <c r="AD9" s="1250">
        <v>6.5</v>
      </c>
      <c r="AE9" s="1250">
        <v>6.5</v>
      </c>
      <c r="AF9" s="1250">
        <v>6.5</v>
      </c>
      <c r="AG9" s="1250">
        <v>6.5</v>
      </c>
      <c r="AH9" s="1250">
        <v>6.5</v>
      </c>
      <c r="AI9" s="1250">
        <v>6.5</v>
      </c>
      <c r="AJ9" s="1250">
        <v>6</v>
      </c>
      <c r="AK9" s="1250">
        <v>6</v>
      </c>
      <c r="AL9" s="1250">
        <v>6</v>
      </c>
      <c r="AM9" s="1250">
        <v>6</v>
      </c>
      <c r="AN9" s="1250">
        <v>6</v>
      </c>
      <c r="AO9" s="1250">
        <v>6</v>
      </c>
      <c r="AP9" s="1250">
        <v>6</v>
      </c>
      <c r="AQ9" s="1250">
        <v>6</v>
      </c>
      <c r="AR9" s="1250">
        <v>6</v>
      </c>
      <c r="AS9" s="1250">
        <v>5</v>
      </c>
      <c r="AT9" s="1250">
        <v>5</v>
      </c>
      <c r="AU9" s="1250">
        <v>5</v>
      </c>
      <c r="AV9" s="1250">
        <v>5</v>
      </c>
      <c r="AW9" s="1250">
        <v>5</v>
      </c>
      <c r="AX9" s="1250">
        <v>5</v>
      </c>
      <c r="AY9" s="1250">
        <v>5</v>
      </c>
      <c r="AZ9" s="1250">
        <v>5</v>
      </c>
      <c r="BA9" s="1250">
        <v>5</v>
      </c>
      <c r="BB9" s="1250">
        <v>5</v>
      </c>
      <c r="BC9" s="1250">
        <v>5</v>
      </c>
      <c r="BD9" s="1250">
        <v>5</v>
      </c>
      <c r="BE9" s="1250">
        <v>5</v>
      </c>
      <c r="BF9" s="1250">
        <v>5</v>
      </c>
      <c r="BG9" s="1249">
        <v>5</v>
      </c>
    </row>
    <row r="10" spans="1:59" s="1223" customFormat="1">
      <c r="A10" s="1248" t="s">
        <v>1104</v>
      </c>
      <c r="B10" s="1247"/>
      <c r="C10" s="1247"/>
      <c r="D10" s="1247"/>
      <c r="E10" s="1247"/>
      <c r="F10" s="1245"/>
      <c r="G10" s="1245"/>
      <c r="H10" s="1245"/>
      <c r="I10" s="1245"/>
      <c r="J10" s="1245"/>
      <c r="K10" s="1245"/>
      <c r="L10" s="1245"/>
      <c r="M10" s="1245"/>
      <c r="N10" s="1245"/>
      <c r="O10" s="1245"/>
      <c r="P10" s="1245"/>
      <c r="Q10" s="1245"/>
      <c r="R10" s="1245"/>
      <c r="S10" s="1245"/>
      <c r="T10" s="1245"/>
      <c r="U10" s="1245"/>
      <c r="V10" s="1245"/>
      <c r="W10" s="1245"/>
      <c r="X10" s="1245"/>
      <c r="Y10" s="1245"/>
      <c r="Z10" s="1246"/>
      <c r="AA10" s="1245"/>
      <c r="AB10" s="1246"/>
      <c r="AC10" s="1245"/>
      <c r="AD10" s="1245"/>
      <c r="AE10" s="1245"/>
      <c r="AF10" s="1245"/>
      <c r="AG10" s="1245"/>
      <c r="AH10" s="1245"/>
      <c r="AI10" s="1245"/>
      <c r="AJ10" s="1245"/>
      <c r="AK10" s="1245"/>
      <c r="AL10" s="1245"/>
      <c r="AM10" s="1245"/>
      <c r="AN10" s="1245"/>
      <c r="AO10" s="1245"/>
      <c r="AP10" s="1245"/>
      <c r="AQ10" s="1245"/>
      <c r="AR10" s="1245"/>
      <c r="AS10" s="1245"/>
      <c r="AT10" s="1245"/>
      <c r="AU10" s="1245"/>
      <c r="AV10" s="1245"/>
      <c r="AW10" s="1245"/>
      <c r="AX10" s="1245"/>
      <c r="AY10" s="1245"/>
      <c r="AZ10" s="1245"/>
      <c r="BA10" s="1245"/>
      <c r="BB10" s="1245"/>
      <c r="BC10" s="1245"/>
      <c r="BD10" s="1245"/>
      <c r="BE10" s="1245"/>
      <c r="BF10" s="1245"/>
      <c r="BG10" s="1244"/>
    </row>
    <row r="11" spans="1:59" s="1223" customFormat="1">
      <c r="A11" s="1240" t="s">
        <v>1103</v>
      </c>
      <c r="B11" s="1235">
        <v>1</v>
      </c>
      <c r="C11" s="1235">
        <v>1</v>
      </c>
      <c r="D11" s="1235">
        <v>1</v>
      </c>
      <c r="E11" s="1250">
        <v>1</v>
      </c>
      <c r="F11" s="1250">
        <v>1</v>
      </c>
      <c r="G11" s="1250">
        <v>1</v>
      </c>
      <c r="H11" s="1250">
        <v>1</v>
      </c>
      <c r="I11" s="1250">
        <v>1</v>
      </c>
      <c r="J11" s="1250">
        <v>1</v>
      </c>
      <c r="K11" s="1250">
        <v>1</v>
      </c>
      <c r="L11" s="1250">
        <v>1</v>
      </c>
      <c r="M11" s="1250">
        <v>1</v>
      </c>
      <c r="N11" s="1250">
        <v>1</v>
      </c>
      <c r="O11" s="1250">
        <v>1</v>
      </c>
      <c r="P11" s="1250">
        <v>1</v>
      </c>
      <c r="Q11" s="1250">
        <v>1</v>
      </c>
      <c r="R11" s="1250">
        <v>1</v>
      </c>
      <c r="S11" s="1250">
        <v>1</v>
      </c>
      <c r="T11" s="1250">
        <v>1</v>
      </c>
      <c r="U11" s="1250">
        <v>1</v>
      </c>
      <c r="V11" s="1250">
        <v>1</v>
      </c>
      <c r="W11" s="1250">
        <v>1</v>
      </c>
      <c r="X11" s="1250">
        <v>1</v>
      </c>
      <c r="Y11" s="1250">
        <v>1</v>
      </c>
      <c r="Z11" s="1260">
        <v>1</v>
      </c>
      <c r="AA11" s="1250">
        <v>1</v>
      </c>
      <c r="AB11" s="1251">
        <v>1</v>
      </c>
      <c r="AC11" s="1250">
        <v>1</v>
      </c>
      <c r="AD11" s="1250">
        <v>1</v>
      </c>
      <c r="AE11" s="1250">
        <v>1</v>
      </c>
      <c r="AF11" s="1250">
        <v>1</v>
      </c>
      <c r="AG11" s="1250">
        <v>1</v>
      </c>
      <c r="AH11" s="1250">
        <v>1</v>
      </c>
      <c r="AI11" s="1250">
        <v>1</v>
      </c>
      <c r="AJ11" s="1250">
        <v>1</v>
      </c>
      <c r="AK11" s="1250">
        <v>1</v>
      </c>
      <c r="AL11" s="1250">
        <v>1</v>
      </c>
      <c r="AM11" s="1250">
        <v>1</v>
      </c>
      <c r="AN11" s="1250">
        <v>1</v>
      </c>
      <c r="AO11" s="1250">
        <v>1</v>
      </c>
      <c r="AP11" s="1250">
        <v>1</v>
      </c>
      <c r="AQ11" s="1250">
        <v>1</v>
      </c>
      <c r="AR11" s="1250">
        <v>1</v>
      </c>
      <c r="AS11" s="1250">
        <v>1</v>
      </c>
      <c r="AT11" s="1250">
        <v>1</v>
      </c>
      <c r="AU11" s="1250">
        <v>1</v>
      </c>
      <c r="AV11" s="1250">
        <v>1</v>
      </c>
      <c r="AW11" s="1250">
        <v>1</v>
      </c>
      <c r="AX11" s="1250">
        <v>1</v>
      </c>
      <c r="AY11" s="1250">
        <v>1</v>
      </c>
      <c r="AZ11" s="1250">
        <v>1</v>
      </c>
      <c r="BA11" s="1250">
        <v>1</v>
      </c>
      <c r="BB11" s="1250">
        <v>1</v>
      </c>
      <c r="BC11" s="1250">
        <v>1</v>
      </c>
      <c r="BD11" s="1250">
        <v>1</v>
      </c>
      <c r="BE11" s="1250">
        <v>1</v>
      </c>
      <c r="BF11" s="1250">
        <v>1</v>
      </c>
      <c r="BG11" s="1249">
        <v>1</v>
      </c>
    </row>
    <row r="12" spans="1:59" s="1223" customFormat="1">
      <c r="A12" s="1240" t="s">
        <v>1102</v>
      </c>
      <c r="B12" s="1250">
        <v>4</v>
      </c>
      <c r="C12" s="1250">
        <v>4</v>
      </c>
      <c r="D12" s="1250">
        <v>4</v>
      </c>
      <c r="E12" s="1250">
        <v>4</v>
      </c>
      <c r="F12" s="1250">
        <v>4</v>
      </c>
      <c r="G12" s="1250">
        <v>4</v>
      </c>
      <c r="H12" s="1250">
        <v>4</v>
      </c>
      <c r="I12" s="1250">
        <v>4</v>
      </c>
      <c r="J12" s="1250">
        <v>4</v>
      </c>
      <c r="K12" s="1250">
        <v>4</v>
      </c>
      <c r="L12" s="1250">
        <v>4</v>
      </c>
      <c r="M12" s="1250">
        <v>4</v>
      </c>
      <c r="N12" s="1250">
        <v>4</v>
      </c>
      <c r="O12" s="1250">
        <v>4</v>
      </c>
      <c r="P12" s="1250">
        <v>4</v>
      </c>
      <c r="Q12" s="1250">
        <v>4</v>
      </c>
      <c r="R12" s="1250">
        <v>4</v>
      </c>
      <c r="S12" s="1250">
        <v>4</v>
      </c>
      <c r="T12" s="1250">
        <v>4</v>
      </c>
      <c r="U12" s="1250">
        <v>4</v>
      </c>
      <c r="V12" s="1250">
        <v>4</v>
      </c>
      <c r="W12" s="1250">
        <v>4</v>
      </c>
      <c r="X12" s="1250">
        <v>4</v>
      </c>
      <c r="Y12" s="1250">
        <v>4</v>
      </c>
      <c r="Z12" s="1260">
        <v>4</v>
      </c>
      <c r="AA12" s="1250">
        <v>4</v>
      </c>
      <c r="AB12" s="1251">
        <v>4</v>
      </c>
      <c r="AC12" s="1250">
        <v>4</v>
      </c>
      <c r="AD12" s="1250">
        <v>4</v>
      </c>
      <c r="AE12" s="1250">
        <v>4</v>
      </c>
      <c r="AF12" s="1250">
        <v>4</v>
      </c>
      <c r="AG12" s="1250">
        <v>4</v>
      </c>
      <c r="AH12" s="1250">
        <v>4</v>
      </c>
      <c r="AI12" s="1250">
        <v>4</v>
      </c>
      <c r="AJ12" s="1250">
        <v>3</v>
      </c>
      <c r="AK12" s="1250">
        <v>3</v>
      </c>
      <c r="AL12" s="1250">
        <v>3</v>
      </c>
      <c r="AM12" s="1250">
        <v>3</v>
      </c>
      <c r="AN12" s="1250">
        <v>3</v>
      </c>
      <c r="AO12" s="1250">
        <v>3</v>
      </c>
      <c r="AP12" s="1250">
        <v>3</v>
      </c>
      <c r="AQ12" s="1250">
        <v>3</v>
      </c>
      <c r="AR12" s="1250">
        <v>3</v>
      </c>
      <c r="AS12" s="1250">
        <v>3</v>
      </c>
      <c r="AT12" s="1250">
        <v>3</v>
      </c>
      <c r="AU12" s="1250">
        <v>3</v>
      </c>
      <c r="AV12" s="1250">
        <v>3</v>
      </c>
      <c r="AW12" s="1250">
        <v>3</v>
      </c>
      <c r="AX12" s="1250">
        <v>3</v>
      </c>
      <c r="AY12" s="1250">
        <v>3</v>
      </c>
      <c r="AZ12" s="1250">
        <v>3</v>
      </c>
      <c r="BA12" s="1250">
        <v>3</v>
      </c>
      <c r="BB12" s="1250">
        <v>3</v>
      </c>
      <c r="BC12" s="1250">
        <v>3</v>
      </c>
      <c r="BD12" s="1250">
        <v>3</v>
      </c>
      <c r="BE12" s="1250">
        <v>3</v>
      </c>
      <c r="BF12" s="1250">
        <v>3</v>
      </c>
      <c r="BG12" s="1249">
        <v>3</v>
      </c>
    </row>
    <row r="13" spans="1:59" s="1223" customFormat="1">
      <c r="A13" s="1240" t="s">
        <v>1101</v>
      </c>
      <c r="B13" s="1259" t="s">
        <v>1100</v>
      </c>
      <c r="C13" s="1259" t="s">
        <v>1100</v>
      </c>
      <c r="D13" s="1258" t="s">
        <v>1100</v>
      </c>
      <c r="E13" s="1256" t="s">
        <v>1100</v>
      </c>
      <c r="F13" s="1256" t="s">
        <v>1100</v>
      </c>
      <c r="G13" s="1256" t="s">
        <v>1100</v>
      </c>
      <c r="H13" s="1256" t="s">
        <v>1100</v>
      </c>
      <c r="I13" s="1256" t="s">
        <v>1100</v>
      </c>
      <c r="J13" s="1256" t="s">
        <v>1100</v>
      </c>
      <c r="K13" s="1256" t="s">
        <v>1100</v>
      </c>
      <c r="L13" s="1256" t="s">
        <v>1100</v>
      </c>
      <c r="M13" s="1256" t="s">
        <v>1100</v>
      </c>
      <c r="N13" s="1256" t="s">
        <v>1100</v>
      </c>
      <c r="O13" s="1256" t="s">
        <v>1100</v>
      </c>
      <c r="P13" s="1256" t="s">
        <v>1100</v>
      </c>
      <c r="Q13" s="1256" t="s">
        <v>1100</v>
      </c>
      <c r="R13" s="1256" t="s">
        <v>1100</v>
      </c>
      <c r="S13" s="1256" t="s">
        <v>1100</v>
      </c>
      <c r="T13" s="1256" t="s">
        <v>1100</v>
      </c>
      <c r="U13" s="1256" t="s">
        <v>1100</v>
      </c>
      <c r="V13" s="1256" t="s">
        <v>1100</v>
      </c>
      <c r="W13" s="1256" t="s">
        <v>1100</v>
      </c>
      <c r="X13" s="1256" t="s">
        <v>1100</v>
      </c>
      <c r="Y13" s="1256" t="s">
        <v>1100</v>
      </c>
      <c r="Z13" s="1257" t="s">
        <v>1100</v>
      </c>
      <c r="AA13" s="1256" t="s">
        <v>1100</v>
      </c>
      <c r="AB13" s="1257" t="s">
        <v>1100</v>
      </c>
      <c r="AC13" s="1256" t="s">
        <v>1100</v>
      </c>
      <c r="AD13" s="1256" t="s">
        <v>1100</v>
      </c>
      <c r="AE13" s="1256" t="s">
        <v>1100</v>
      </c>
      <c r="AF13" s="1256" t="s">
        <v>1100</v>
      </c>
      <c r="AG13" s="1256" t="s">
        <v>1100</v>
      </c>
      <c r="AH13" s="1256" t="s">
        <v>1100</v>
      </c>
      <c r="AI13" s="1256" t="s">
        <v>1100</v>
      </c>
      <c r="AJ13" s="1256" t="s">
        <v>1100</v>
      </c>
      <c r="AK13" s="1256" t="s">
        <v>1100</v>
      </c>
      <c r="AL13" s="1256" t="s">
        <v>1100</v>
      </c>
      <c r="AM13" s="1256" t="s">
        <v>1100</v>
      </c>
      <c r="AN13" s="1256" t="s">
        <v>1100</v>
      </c>
      <c r="AO13" s="1256" t="s">
        <v>1100</v>
      </c>
      <c r="AP13" s="1256" t="s">
        <v>1100</v>
      </c>
      <c r="AQ13" s="1256" t="s">
        <v>1100</v>
      </c>
      <c r="AR13" s="1256" t="s">
        <v>1100</v>
      </c>
      <c r="AS13" s="1256" t="s">
        <v>1100</v>
      </c>
      <c r="AT13" s="1256" t="s">
        <v>1100</v>
      </c>
      <c r="AU13" s="1256" t="s">
        <v>1100</v>
      </c>
      <c r="AV13" s="1256" t="s">
        <v>1100</v>
      </c>
      <c r="AW13" s="1256" t="s">
        <v>1100</v>
      </c>
      <c r="AX13" s="1256" t="s">
        <v>1100</v>
      </c>
      <c r="AY13" s="1256" t="s">
        <v>1100</v>
      </c>
      <c r="AZ13" s="1256" t="s">
        <v>1100</v>
      </c>
      <c r="BA13" s="1256" t="s">
        <v>1100</v>
      </c>
      <c r="BB13" s="1256" t="s">
        <v>1100</v>
      </c>
      <c r="BC13" s="1256" t="s">
        <v>1100</v>
      </c>
      <c r="BD13" s="1256" t="s">
        <v>1100</v>
      </c>
      <c r="BE13" s="1256" t="s">
        <v>1100</v>
      </c>
      <c r="BF13" s="1256" t="s">
        <v>1100</v>
      </c>
      <c r="BG13" s="1255" t="s">
        <v>1100</v>
      </c>
    </row>
    <row r="14" spans="1:59" s="1223" customFormat="1">
      <c r="A14" s="1248" t="s">
        <v>1099</v>
      </c>
      <c r="B14" s="1247"/>
      <c r="C14" s="1247"/>
      <c r="D14" s="1247"/>
      <c r="E14" s="1253"/>
      <c r="F14" s="1253"/>
      <c r="G14" s="1253"/>
      <c r="H14" s="1253"/>
      <c r="I14" s="1253"/>
      <c r="J14" s="1253"/>
      <c r="K14" s="1253"/>
      <c r="L14" s="1253"/>
      <c r="M14" s="1253"/>
      <c r="N14" s="1253"/>
      <c r="O14" s="1253"/>
      <c r="P14" s="1253"/>
      <c r="Q14" s="1253"/>
      <c r="R14" s="1253"/>
      <c r="S14" s="1253"/>
      <c r="T14" s="1253"/>
      <c r="U14" s="1253"/>
      <c r="V14" s="1253"/>
      <c r="W14" s="1253"/>
      <c r="X14" s="1253"/>
      <c r="Y14" s="1253"/>
      <c r="Z14" s="1254"/>
      <c r="AA14" s="1253"/>
      <c r="AB14" s="1254"/>
      <c r="AC14" s="1253"/>
      <c r="AD14" s="1253"/>
      <c r="AE14" s="1253"/>
      <c r="AF14" s="1253"/>
      <c r="AG14" s="1253"/>
      <c r="AH14" s="1253"/>
      <c r="AI14" s="1253"/>
      <c r="AJ14" s="1253"/>
      <c r="AK14" s="1253"/>
      <c r="AL14" s="1253"/>
      <c r="AM14" s="1253"/>
      <c r="AN14" s="1253"/>
      <c r="AO14" s="1253"/>
      <c r="AP14" s="1253"/>
      <c r="AQ14" s="1253"/>
      <c r="AR14" s="1253"/>
      <c r="AS14" s="1253"/>
      <c r="AT14" s="1253"/>
      <c r="AU14" s="1253"/>
      <c r="AV14" s="1253"/>
      <c r="AW14" s="1253"/>
      <c r="AX14" s="1253"/>
      <c r="AY14" s="1253"/>
      <c r="AZ14" s="1253"/>
      <c r="BA14" s="1253"/>
      <c r="BB14" s="1253"/>
      <c r="BC14" s="1253"/>
      <c r="BD14" s="1253"/>
      <c r="BE14" s="1253"/>
      <c r="BF14" s="1253"/>
      <c r="BG14" s="1252"/>
    </row>
    <row r="15" spans="1:59">
      <c r="A15" s="1240" t="s">
        <v>1098</v>
      </c>
      <c r="B15" s="1235">
        <v>6</v>
      </c>
      <c r="C15" s="1235">
        <v>6</v>
      </c>
      <c r="D15" s="1235">
        <v>6</v>
      </c>
      <c r="E15" s="1250">
        <v>6</v>
      </c>
      <c r="F15" s="1250">
        <v>6</v>
      </c>
      <c r="G15" s="1250">
        <v>6</v>
      </c>
      <c r="H15" s="1250">
        <v>6</v>
      </c>
      <c r="I15" s="1250">
        <v>6</v>
      </c>
      <c r="J15" s="1250">
        <v>6</v>
      </c>
      <c r="K15" s="1250">
        <v>6</v>
      </c>
      <c r="L15" s="1250">
        <v>6</v>
      </c>
      <c r="M15" s="1250">
        <v>6</v>
      </c>
      <c r="N15" s="1250">
        <v>6</v>
      </c>
      <c r="O15" s="1250">
        <v>6</v>
      </c>
      <c r="P15" s="1250">
        <v>6</v>
      </c>
      <c r="Q15" s="1250">
        <v>6</v>
      </c>
      <c r="R15" s="1250">
        <v>6</v>
      </c>
      <c r="S15" s="1250">
        <v>6</v>
      </c>
      <c r="T15" s="1250">
        <v>6</v>
      </c>
      <c r="U15" s="1250">
        <v>6</v>
      </c>
      <c r="V15" s="1250">
        <v>6</v>
      </c>
      <c r="W15" s="1250">
        <v>6</v>
      </c>
      <c r="X15" s="1250">
        <v>4</v>
      </c>
      <c r="Y15" s="1250">
        <v>4</v>
      </c>
      <c r="Z15" s="1251">
        <v>4</v>
      </c>
      <c r="AA15" s="1250">
        <v>4</v>
      </c>
      <c r="AB15" s="1251">
        <v>4</v>
      </c>
      <c r="AC15" s="1250">
        <v>4</v>
      </c>
      <c r="AD15" s="1250">
        <v>4</v>
      </c>
      <c r="AE15" s="1250">
        <v>4</v>
      </c>
      <c r="AF15" s="1250">
        <v>4</v>
      </c>
      <c r="AG15" s="1250">
        <v>4</v>
      </c>
      <c r="AH15" s="1250">
        <v>4</v>
      </c>
      <c r="AI15" s="1250">
        <v>4</v>
      </c>
      <c r="AJ15" s="1250">
        <v>4</v>
      </c>
      <c r="AK15" s="1250">
        <v>4</v>
      </c>
      <c r="AL15" s="1250">
        <v>4</v>
      </c>
      <c r="AM15" s="1250">
        <v>4</v>
      </c>
      <c r="AN15" s="1250">
        <v>4</v>
      </c>
      <c r="AO15" s="1250">
        <v>4</v>
      </c>
      <c r="AP15" s="1250">
        <v>4</v>
      </c>
      <c r="AQ15" s="1250">
        <v>4</v>
      </c>
      <c r="AR15" s="1250">
        <v>4</v>
      </c>
      <c r="AS15" s="1250">
        <v>3</v>
      </c>
      <c r="AT15" s="1250">
        <v>3</v>
      </c>
      <c r="AU15" s="1250">
        <v>3</v>
      </c>
      <c r="AV15" s="1250">
        <v>3</v>
      </c>
      <c r="AW15" s="1250">
        <v>3</v>
      </c>
      <c r="AX15" s="1250">
        <v>3</v>
      </c>
      <c r="AY15" s="1250">
        <v>3</v>
      </c>
      <c r="AZ15" s="1250">
        <v>3</v>
      </c>
      <c r="BA15" s="1250">
        <v>3</v>
      </c>
      <c r="BB15" s="1250">
        <v>3</v>
      </c>
      <c r="BC15" s="1250">
        <v>3</v>
      </c>
      <c r="BD15" s="1250">
        <v>3</v>
      </c>
      <c r="BE15" s="1250">
        <v>3</v>
      </c>
      <c r="BF15" s="1250">
        <v>3</v>
      </c>
      <c r="BG15" s="1249">
        <v>3</v>
      </c>
    </row>
    <row r="16" spans="1:59">
      <c r="A16" s="1240" t="s">
        <v>1097</v>
      </c>
      <c r="B16" s="1235">
        <v>5</v>
      </c>
      <c r="C16" s="1235">
        <v>5</v>
      </c>
      <c r="D16" s="1235">
        <v>5</v>
      </c>
      <c r="E16" s="1250">
        <v>5</v>
      </c>
      <c r="F16" s="1250">
        <v>5</v>
      </c>
      <c r="G16" s="1250">
        <v>5</v>
      </c>
      <c r="H16" s="1250">
        <v>5</v>
      </c>
      <c r="I16" s="1250">
        <v>5</v>
      </c>
      <c r="J16" s="1250">
        <v>5</v>
      </c>
      <c r="K16" s="1250">
        <v>5</v>
      </c>
      <c r="L16" s="1250">
        <v>5</v>
      </c>
      <c r="M16" s="1250">
        <v>5</v>
      </c>
      <c r="N16" s="1250">
        <v>5</v>
      </c>
      <c r="O16" s="1250">
        <v>5</v>
      </c>
      <c r="P16" s="1250">
        <v>5</v>
      </c>
      <c r="Q16" s="1250">
        <v>5</v>
      </c>
      <c r="R16" s="1250">
        <v>5</v>
      </c>
      <c r="S16" s="1250">
        <v>5</v>
      </c>
      <c r="T16" s="1250">
        <v>5</v>
      </c>
      <c r="U16" s="1250">
        <v>5</v>
      </c>
      <c r="V16" s="1250">
        <v>5</v>
      </c>
      <c r="W16" s="1250">
        <v>5</v>
      </c>
      <c r="X16" s="1250">
        <v>4</v>
      </c>
      <c r="Y16" s="1250">
        <v>4</v>
      </c>
      <c r="Z16" s="1251">
        <v>4</v>
      </c>
      <c r="AA16" s="1250">
        <v>4</v>
      </c>
      <c r="AB16" s="1251">
        <v>4</v>
      </c>
      <c r="AC16" s="1250">
        <v>4</v>
      </c>
      <c r="AD16" s="1250">
        <v>4</v>
      </c>
      <c r="AE16" s="1250">
        <v>4</v>
      </c>
      <c r="AF16" s="1250">
        <v>4</v>
      </c>
      <c r="AG16" s="1250">
        <v>4</v>
      </c>
      <c r="AH16" s="1250">
        <v>4</v>
      </c>
      <c r="AI16" s="1250">
        <v>4</v>
      </c>
      <c r="AJ16" s="1250">
        <v>4</v>
      </c>
      <c r="AK16" s="1250">
        <v>4</v>
      </c>
      <c r="AL16" s="1250">
        <v>4</v>
      </c>
      <c r="AM16" s="1250">
        <v>4</v>
      </c>
      <c r="AN16" s="1250">
        <v>4</v>
      </c>
      <c r="AO16" s="1250">
        <v>4</v>
      </c>
      <c r="AP16" s="1250">
        <v>4</v>
      </c>
      <c r="AQ16" s="1250">
        <v>4</v>
      </c>
      <c r="AR16" s="1250">
        <v>4</v>
      </c>
      <c r="AS16" s="1250">
        <v>3</v>
      </c>
      <c r="AT16" s="1250">
        <v>3</v>
      </c>
      <c r="AU16" s="1250">
        <v>3</v>
      </c>
      <c r="AV16" s="1250">
        <v>3</v>
      </c>
      <c r="AW16" s="1250">
        <v>3</v>
      </c>
      <c r="AX16" s="1250">
        <v>3</v>
      </c>
      <c r="AY16" s="1250">
        <v>3</v>
      </c>
      <c r="AZ16" s="1250">
        <v>3</v>
      </c>
      <c r="BA16" s="1250">
        <v>3</v>
      </c>
      <c r="BB16" s="1250">
        <v>3</v>
      </c>
      <c r="BC16" s="1250">
        <v>3</v>
      </c>
      <c r="BD16" s="1250">
        <v>3</v>
      </c>
      <c r="BE16" s="1250">
        <v>3</v>
      </c>
      <c r="BF16" s="1250">
        <v>3</v>
      </c>
      <c r="BG16" s="1249">
        <v>3</v>
      </c>
    </row>
    <row r="17" spans="1:59">
      <c r="A17" s="1240" t="s">
        <v>1096</v>
      </c>
      <c r="B17" s="1235">
        <v>4</v>
      </c>
      <c r="C17" s="1235">
        <v>4</v>
      </c>
      <c r="D17" s="1235">
        <v>4</v>
      </c>
      <c r="E17" s="1250">
        <v>4</v>
      </c>
      <c r="F17" s="1250">
        <v>4</v>
      </c>
      <c r="G17" s="1250">
        <v>4</v>
      </c>
      <c r="H17" s="1250">
        <v>4</v>
      </c>
      <c r="I17" s="1250">
        <v>4</v>
      </c>
      <c r="J17" s="1250">
        <v>4</v>
      </c>
      <c r="K17" s="1250">
        <v>4</v>
      </c>
      <c r="L17" s="1250">
        <v>4</v>
      </c>
      <c r="M17" s="1250">
        <v>4</v>
      </c>
      <c r="N17" s="1250">
        <v>4</v>
      </c>
      <c r="O17" s="1250">
        <v>4</v>
      </c>
      <c r="P17" s="1250">
        <v>4</v>
      </c>
      <c r="Q17" s="1250">
        <v>4</v>
      </c>
      <c r="R17" s="1250">
        <v>4</v>
      </c>
      <c r="S17" s="1250">
        <v>4</v>
      </c>
      <c r="T17" s="1250">
        <v>4</v>
      </c>
      <c r="U17" s="1250">
        <v>4</v>
      </c>
      <c r="V17" s="1250">
        <v>4</v>
      </c>
      <c r="W17" s="1250">
        <v>4</v>
      </c>
      <c r="X17" s="1250">
        <v>4</v>
      </c>
      <c r="Y17" s="1250">
        <v>4</v>
      </c>
      <c r="Z17" s="1251">
        <v>4</v>
      </c>
      <c r="AA17" s="1250">
        <v>4</v>
      </c>
      <c r="AB17" s="1251">
        <v>4</v>
      </c>
      <c r="AC17" s="1250">
        <v>4</v>
      </c>
      <c r="AD17" s="1250">
        <v>4</v>
      </c>
      <c r="AE17" s="1250">
        <v>4</v>
      </c>
      <c r="AF17" s="1250">
        <v>4</v>
      </c>
      <c r="AG17" s="1250">
        <v>4</v>
      </c>
      <c r="AH17" s="1250">
        <v>4</v>
      </c>
      <c r="AI17" s="1250">
        <v>4</v>
      </c>
      <c r="AJ17" s="1250">
        <v>4</v>
      </c>
      <c r="AK17" s="1250">
        <v>4</v>
      </c>
      <c r="AL17" s="1250">
        <v>4</v>
      </c>
      <c r="AM17" s="1250">
        <v>4</v>
      </c>
      <c r="AN17" s="1250">
        <v>4</v>
      </c>
      <c r="AO17" s="1250">
        <v>4</v>
      </c>
      <c r="AP17" s="1250">
        <v>4</v>
      </c>
      <c r="AQ17" s="1250">
        <v>4</v>
      </c>
      <c r="AR17" s="1250">
        <v>4</v>
      </c>
      <c r="AS17" s="1250">
        <v>3</v>
      </c>
      <c r="AT17" s="1250">
        <v>3</v>
      </c>
      <c r="AU17" s="1250">
        <v>3</v>
      </c>
      <c r="AV17" s="1250">
        <v>3</v>
      </c>
      <c r="AW17" s="1250">
        <v>3</v>
      </c>
      <c r="AX17" s="1250">
        <v>3</v>
      </c>
      <c r="AY17" s="1250">
        <v>3</v>
      </c>
      <c r="AZ17" s="1250">
        <v>3</v>
      </c>
      <c r="BA17" s="1250">
        <v>3</v>
      </c>
      <c r="BB17" s="1250">
        <v>3</v>
      </c>
      <c r="BC17" s="1250">
        <v>3</v>
      </c>
      <c r="BD17" s="1250">
        <v>3</v>
      </c>
      <c r="BE17" s="1250">
        <v>3</v>
      </c>
      <c r="BF17" s="1250">
        <v>3</v>
      </c>
      <c r="BG17" s="1249">
        <v>3</v>
      </c>
    </row>
    <row r="18" spans="1:59">
      <c r="A18" s="1248" t="s">
        <v>1095</v>
      </c>
      <c r="B18" s="1247"/>
      <c r="C18" s="1247"/>
      <c r="D18" s="1247"/>
      <c r="E18" s="1247"/>
      <c r="F18" s="1245"/>
      <c r="G18" s="1245"/>
      <c r="H18" s="1245"/>
      <c r="I18" s="1245"/>
      <c r="J18" s="1245"/>
      <c r="K18" s="1245"/>
      <c r="L18" s="1245"/>
      <c r="M18" s="1245"/>
      <c r="N18" s="1245"/>
      <c r="O18" s="1245"/>
      <c r="P18" s="1245"/>
      <c r="Q18" s="1245"/>
      <c r="R18" s="1245"/>
      <c r="S18" s="1245"/>
      <c r="T18" s="1245"/>
      <c r="U18" s="1245"/>
      <c r="V18" s="1245"/>
      <c r="W18" s="1245"/>
      <c r="X18" s="1245"/>
      <c r="Y18" s="1245"/>
      <c r="Z18" s="1246"/>
      <c r="AA18" s="1245"/>
      <c r="AB18" s="1246"/>
      <c r="AC18" s="1245"/>
      <c r="AD18" s="1245"/>
      <c r="AE18" s="1245"/>
      <c r="AF18" s="1245"/>
      <c r="AG18" s="1245"/>
      <c r="AH18" s="1245"/>
      <c r="AI18" s="1245"/>
      <c r="AJ18" s="1245"/>
      <c r="AK18" s="1245"/>
      <c r="AL18" s="1245"/>
      <c r="AM18" s="1245"/>
      <c r="AN18" s="1245"/>
      <c r="AO18" s="1245"/>
      <c r="AP18" s="1245"/>
      <c r="AQ18" s="1245"/>
      <c r="AR18" s="1245"/>
      <c r="AS18" s="1245"/>
      <c r="AT18" s="1245"/>
      <c r="AU18" s="1245"/>
      <c r="AV18" s="1245"/>
      <c r="AW18" s="1245"/>
      <c r="AX18" s="1245"/>
      <c r="AY18" s="1245"/>
      <c r="AZ18" s="1245"/>
      <c r="BA18" s="1245"/>
      <c r="BB18" s="1245"/>
      <c r="BC18" s="1245"/>
      <c r="BD18" s="1245"/>
      <c r="BE18" s="1245"/>
      <c r="BF18" s="1245"/>
      <c r="BG18" s="1244"/>
    </row>
    <row r="19" spans="1:59">
      <c r="A19" s="1243" t="s">
        <v>1094</v>
      </c>
      <c r="B19" s="1232" t="s">
        <v>95</v>
      </c>
      <c r="C19" s="1232" t="s">
        <v>95</v>
      </c>
      <c r="D19" s="1232" t="s">
        <v>95</v>
      </c>
      <c r="E19" s="1232" t="s">
        <v>95</v>
      </c>
      <c r="F19" s="1232" t="s">
        <v>95</v>
      </c>
      <c r="G19" s="1232" t="s">
        <v>95</v>
      </c>
      <c r="H19" s="1232" t="s">
        <v>95</v>
      </c>
      <c r="I19" s="1232" t="s">
        <v>95</v>
      </c>
      <c r="J19" s="1232" t="s">
        <v>95</v>
      </c>
      <c r="K19" s="1232" t="s">
        <v>95</v>
      </c>
      <c r="L19" s="1232">
        <v>0.24049999999999999</v>
      </c>
      <c r="M19" s="1232">
        <v>0.35549999999999998</v>
      </c>
      <c r="N19" s="1232">
        <v>1.11008</v>
      </c>
      <c r="O19" s="1232">
        <v>1.3104</v>
      </c>
      <c r="P19" s="1232">
        <v>4.9694454545454549</v>
      </c>
      <c r="Q19" s="1232">
        <v>4.2769000000000004</v>
      </c>
      <c r="R19" s="1232">
        <v>3.6447159090909089</v>
      </c>
      <c r="S19" s="1232">
        <v>4.63</v>
      </c>
      <c r="T19" s="1232">
        <v>4.6928000000000001</v>
      </c>
      <c r="U19" s="1232">
        <v>4.78</v>
      </c>
      <c r="V19" s="1232">
        <v>4.5482199999999997</v>
      </c>
      <c r="W19" s="1232">
        <v>3.0712999999999999</v>
      </c>
      <c r="X19" s="1232">
        <v>2.4500000000000002</v>
      </c>
      <c r="Y19" s="1232">
        <v>2.3180999999999998</v>
      </c>
      <c r="Z19" s="1238">
        <v>1.0004999999999999</v>
      </c>
      <c r="AA19" s="1232">
        <v>0.5746</v>
      </c>
      <c r="AB19" s="1238">
        <v>1.2999999999999999E-3</v>
      </c>
      <c r="AC19" s="1232">
        <v>1.7678</v>
      </c>
      <c r="AD19" s="1232">
        <v>3.8712</v>
      </c>
      <c r="AE19" s="1232">
        <v>3.7233999999999998</v>
      </c>
      <c r="AF19" s="1232">
        <v>3.8228</v>
      </c>
      <c r="AG19" s="1232">
        <v>3.7429999999999999</v>
      </c>
      <c r="AH19" s="1232">
        <v>3.7429999999999999</v>
      </c>
      <c r="AI19" s="1232">
        <v>4.3277999999999999</v>
      </c>
      <c r="AJ19" s="1232" t="s">
        <v>95</v>
      </c>
      <c r="AK19" s="1232" t="s">
        <v>95</v>
      </c>
      <c r="AL19" s="1232" t="s">
        <v>95</v>
      </c>
      <c r="AM19" s="1232" t="s">
        <v>95</v>
      </c>
      <c r="AN19" s="1232" t="s">
        <v>95</v>
      </c>
      <c r="AO19" s="1232" t="s">
        <v>95</v>
      </c>
      <c r="AP19" s="1232" t="s">
        <v>95</v>
      </c>
      <c r="AQ19" s="1232" t="s">
        <v>95</v>
      </c>
      <c r="AR19" s="1232" t="s">
        <v>95</v>
      </c>
      <c r="AS19" s="1232" t="s">
        <v>95</v>
      </c>
      <c r="AT19" s="1232" t="s">
        <v>95</v>
      </c>
      <c r="AU19" s="1232">
        <v>0.1144</v>
      </c>
      <c r="AV19" s="1232">
        <v>9.3600000000000003E-2</v>
      </c>
      <c r="AW19" s="1232">
        <v>2.9899999999999999E-2</v>
      </c>
      <c r="AX19" s="1232">
        <v>0.1066</v>
      </c>
      <c r="AY19" s="1232">
        <v>3.9E-2</v>
      </c>
      <c r="AZ19" s="1232">
        <v>0.26529999999999998</v>
      </c>
      <c r="BA19" s="1232">
        <v>0.1066</v>
      </c>
      <c r="BB19" s="1232">
        <v>0.82210000000000005</v>
      </c>
      <c r="BC19" s="1232">
        <v>0.66979999999999995</v>
      </c>
      <c r="BD19" s="1232">
        <v>0.70369999999999999</v>
      </c>
      <c r="BE19" s="1232">
        <v>1.6831</v>
      </c>
      <c r="BF19" s="1232">
        <v>2.129</v>
      </c>
      <c r="BG19" s="1231">
        <v>4.6825000000000001</v>
      </c>
    </row>
    <row r="20" spans="1:59">
      <c r="A20" s="1243" t="s">
        <v>1093</v>
      </c>
      <c r="B20" s="1232">
        <v>2.12</v>
      </c>
      <c r="C20" s="1232">
        <v>3.004</v>
      </c>
      <c r="D20" s="1232">
        <v>2.3420000000000001</v>
      </c>
      <c r="E20" s="1232">
        <v>1.74</v>
      </c>
      <c r="F20" s="1232">
        <v>2.6432000000000002</v>
      </c>
      <c r="G20" s="1232">
        <v>0.74419999999999997</v>
      </c>
      <c r="H20" s="1232">
        <v>0.92610000000000003</v>
      </c>
      <c r="I20" s="1232">
        <v>0.77629999999999999</v>
      </c>
      <c r="J20" s="1232">
        <v>1.03</v>
      </c>
      <c r="K20" s="1232">
        <v>0.71033567156063082</v>
      </c>
      <c r="L20" s="1232">
        <v>0.55069999999999997</v>
      </c>
      <c r="M20" s="1232">
        <v>0.48110000000000003</v>
      </c>
      <c r="N20" s="1232">
        <v>1.1832</v>
      </c>
      <c r="O20" s="1232">
        <v>2.5548000000000002</v>
      </c>
      <c r="P20" s="1232">
        <v>5.5149176531715014</v>
      </c>
      <c r="Q20" s="1232">
        <v>5.8220000000000001</v>
      </c>
      <c r="R20" s="1232">
        <v>3.9250794520547947</v>
      </c>
      <c r="S20" s="1232">
        <v>4.7</v>
      </c>
      <c r="T20" s="1232">
        <v>4.9848999999999997</v>
      </c>
      <c r="U20" s="1232">
        <v>5.15</v>
      </c>
      <c r="V20" s="1232">
        <v>4.3784369186716257</v>
      </c>
      <c r="W20" s="1232">
        <v>3.7410999999999999</v>
      </c>
      <c r="X20" s="1232">
        <v>3.34</v>
      </c>
      <c r="Y20" s="1232">
        <v>2.7395999999999998</v>
      </c>
      <c r="Z20" s="1238">
        <v>1.7707609396914445</v>
      </c>
      <c r="AA20" s="1232">
        <v>2.2029999999999998</v>
      </c>
      <c r="AB20" s="1238">
        <v>0.99690000000000001</v>
      </c>
      <c r="AC20" s="1232">
        <v>0.86</v>
      </c>
      <c r="AD20" s="1232">
        <v>3.4394</v>
      </c>
      <c r="AE20" s="1232">
        <v>3.5543999999999998</v>
      </c>
      <c r="AF20" s="1232">
        <v>4.4381650070126222</v>
      </c>
      <c r="AG20" s="1232">
        <v>4.2913156626506019</v>
      </c>
      <c r="AH20" s="1232">
        <v>5.503210042397539</v>
      </c>
      <c r="AI20" s="1232">
        <v>4.9685157869012704</v>
      </c>
      <c r="AJ20" s="1232">
        <v>0.20724000000000001</v>
      </c>
      <c r="AK20" s="1232">
        <v>2.7289786548069812</v>
      </c>
      <c r="AL20" s="1232">
        <v>4.3273659852820936</v>
      </c>
      <c r="AM20" s="1232">
        <v>3.8337399999999997</v>
      </c>
      <c r="AN20" s="1232">
        <v>1.6375838307423722</v>
      </c>
      <c r="AO20" s="1232">
        <v>3.1710930596285434</v>
      </c>
      <c r="AP20" s="1232">
        <v>3.9069000000000003</v>
      </c>
      <c r="AQ20" s="1232">
        <v>3.9651105287222541</v>
      </c>
      <c r="AR20" s="1232">
        <v>2.1309222357229651</v>
      </c>
      <c r="AS20" s="1232">
        <v>3.5118599999999995</v>
      </c>
      <c r="AT20" s="1232">
        <v>2.8078835500835742</v>
      </c>
      <c r="AU20" s="1232">
        <v>1.2727017155928326</v>
      </c>
      <c r="AV20" s="1232">
        <v>0.21474000000000001</v>
      </c>
      <c r="AW20" s="1232">
        <v>0.12893633038707711</v>
      </c>
      <c r="AX20" s="1232">
        <v>0.62888439046333788</v>
      </c>
      <c r="AY20" s="1232">
        <v>0.78642000000000012</v>
      </c>
      <c r="AZ20" s="1232">
        <v>0.5988099918723967</v>
      </c>
      <c r="BA20" s="1232">
        <v>0.8661787674313991</v>
      </c>
      <c r="BB20" s="1232">
        <v>1.1301000000000001</v>
      </c>
      <c r="BC20" s="1232">
        <v>2.0299999999999998</v>
      </c>
      <c r="BD20" s="1232">
        <v>2.7635000000000001</v>
      </c>
      <c r="BE20" s="1232">
        <v>2.2838474999999998</v>
      </c>
      <c r="BF20" s="1232">
        <v>3.7905938603285909</v>
      </c>
      <c r="BG20" s="1231">
        <v>4.5516872152678021</v>
      </c>
    </row>
    <row r="21" spans="1:59">
      <c r="A21" s="1243" t="s">
        <v>1092</v>
      </c>
      <c r="B21" s="1232">
        <v>2.2999999999999998</v>
      </c>
      <c r="C21" s="1232">
        <v>3.1621084055017827</v>
      </c>
      <c r="D21" s="1232" t="s">
        <v>95</v>
      </c>
      <c r="E21" s="1232">
        <v>2.23</v>
      </c>
      <c r="F21" s="1232" t="s">
        <v>95</v>
      </c>
      <c r="G21" s="1232">
        <v>2.8525</v>
      </c>
      <c r="H21" s="1232">
        <v>1.4455</v>
      </c>
      <c r="I21" s="1232">
        <v>1.3360000000000001</v>
      </c>
      <c r="J21" s="1232">
        <v>2.02</v>
      </c>
      <c r="K21" s="1232">
        <v>1.7079</v>
      </c>
      <c r="L21" s="1232" t="s">
        <v>1090</v>
      </c>
      <c r="M21" s="1232">
        <v>2.0487000000000002</v>
      </c>
      <c r="N21" s="1232">
        <v>1.7726</v>
      </c>
      <c r="O21" s="1232">
        <v>2.9860000000000002</v>
      </c>
      <c r="P21" s="1232" t="s">
        <v>1090</v>
      </c>
      <c r="Q21" s="1232">
        <v>5.0168999999999997</v>
      </c>
      <c r="R21" s="1232" t="s">
        <v>1090</v>
      </c>
      <c r="S21" s="1232" t="s">
        <v>1090</v>
      </c>
      <c r="T21" s="1232">
        <v>5.0824999999999996</v>
      </c>
      <c r="U21" s="1232">
        <v>5.25</v>
      </c>
      <c r="V21" s="1232">
        <v>4.9190006711409398</v>
      </c>
      <c r="W21" s="1232">
        <v>4.3910999999999998</v>
      </c>
      <c r="X21" s="1232" t="s">
        <v>95</v>
      </c>
      <c r="Y21" s="1232">
        <v>3.1676000000000002</v>
      </c>
      <c r="Z21" s="1238">
        <v>2.6588604855920774</v>
      </c>
      <c r="AA21" s="1232">
        <v>2.6684000000000001</v>
      </c>
      <c r="AB21" s="1238">
        <v>2.0661</v>
      </c>
      <c r="AC21" s="1232">
        <v>1.6659999999999999</v>
      </c>
      <c r="AD21" s="1232" t="s">
        <v>95</v>
      </c>
      <c r="AE21" s="1232">
        <v>4.3693999999999997</v>
      </c>
      <c r="AF21" s="1232">
        <v>4.6257844508737627</v>
      </c>
      <c r="AG21" s="1232">
        <v>4.754189189189189</v>
      </c>
      <c r="AH21" s="1232">
        <v>5.6880737572254336</v>
      </c>
      <c r="AI21" s="1232">
        <v>5.0255818181818173</v>
      </c>
      <c r="AJ21" s="1232" t="s">
        <v>95</v>
      </c>
      <c r="AK21" s="1232">
        <v>3.2666594684385379</v>
      </c>
      <c r="AL21" s="1232">
        <v>4.5362454645505599</v>
      </c>
      <c r="AM21" s="1232">
        <v>4.4024857142857137</v>
      </c>
      <c r="AN21" s="1232">
        <v>3.6099593063583817</v>
      </c>
      <c r="AO21" s="1232">
        <v>4.5081818181818178</v>
      </c>
      <c r="AP21" s="1232" t="s">
        <v>95</v>
      </c>
      <c r="AQ21" s="1232" t="s">
        <v>95</v>
      </c>
      <c r="AR21" s="1232">
        <v>3.7208150170648464</v>
      </c>
      <c r="AS21" s="1232">
        <v>4.5023623376623378</v>
      </c>
      <c r="AT21" s="1232">
        <v>4.565681130524152</v>
      </c>
      <c r="AU21" s="1232">
        <v>1.9586363636363637</v>
      </c>
      <c r="AV21" s="1232" t="s">
        <v>95</v>
      </c>
      <c r="AW21" s="1232">
        <v>1.0099</v>
      </c>
      <c r="AX21" s="1232">
        <v>1.332763282571912</v>
      </c>
      <c r="AY21" s="1232">
        <v>1.4798588235294117</v>
      </c>
      <c r="AZ21" s="1232">
        <v>1.2990453947368421</v>
      </c>
      <c r="BA21" s="1232">
        <v>1.1737</v>
      </c>
      <c r="BB21" s="1232">
        <v>1.5479000000000001</v>
      </c>
      <c r="BC21" s="1232" t="s">
        <v>95</v>
      </c>
      <c r="BD21" s="1232">
        <v>2.9289000000000001</v>
      </c>
      <c r="BE21" s="1232">
        <v>3.5869545454545455</v>
      </c>
      <c r="BF21" s="1232">
        <v>3.8596147186796697</v>
      </c>
      <c r="BG21" s="1231">
        <v>4.3863307692307698</v>
      </c>
    </row>
    <row r="22" spans="1:59">
      <c r="A22" s="1243" t="s">
        <v>1091</v>
      </c>
      <c r="B22" s="1232">
        <v>2.74</v>
      </c>
      <c r="C22" s="1232">
        <v>3.6509999999999998</v>
      </c>
      <c r="D22" s="1232">
        <v>3.25</v>
      </c>
      <c r="E22" s="1232">
        <v>2.7</v>
      </c>
      <c r="F22" s="1232" t="s">
        <v>95</v>
      </c>
      <c r="G22" s="1232">
        <v>2.2334999999999998</v>
      </c>
      <c r="H22" s="1232">
        <v>2.3067000000000002</v>
      </c>
      <c r="I22" s="1232">
        <v>2.8351000000000002</v>
      </c>
      <c r="J22" s="1232">
        <v>2.1</v>
      </c>
      <c r="K22" s="1232" t="s">
        <v>1090</v>
      </c>
      <c r="L22" s="1232">
        <v>1.3228599999999999</v>
      </c>
      <c r="M22" s="1232">
        <v>1.5144</v>
      </c>
      <c r="N22" s="1232">
        <v>2.0476999999999999</v>
      </c>
      <c r="O22" s="1232">
        <v>3.1175000000000002</v>
      </c>
      <c r="P22" s="1232">
        <v>4.9699</v>
      </c>
      <c r="Q22" s="1232">
        <v>5.7587999999999999</v>
      </c>
      <c r="R22" s="1232" t="s">
        <v>1090</v>
      </c>
      <c r="S22" s="1232">
        <v>5.17</v>
      </c>
      <c r="T22" s="1232">
        <v>5.1997</v>
      </c>
      <c r="U22" s="1232">
        <v>5.32</v>
      </c>
      <c r="V22" s="1232">
        <v>4.8255237762237764</v>
      </c>
      <c r="W22" s="1232" t="s">
        <v>95</v>
      </c>
      <c r="X22" s="1232">
        <v>3.93</v>
      </c>
      <c r="Y22" s="1232">
        <v>3.6044</v>
      </c>
      <c r="Z22" s="1238">
        <v>3.2066499999999998</v>
      </c>
      <c r="AA22" s="1232">
        <v>3.0962000000000001</v>
      </c>
      <c r="AB22" s="1238">
        <v>2.1920000000000002</v>
      </c>
      <c r="AC22" s="1232">
        <v>2</v>
      </c>
      <c r="AD22" s="1232" t="s">
        <v>95</v>
      </c>
      <c r="AE22" s="1232">
        <v>4.7937000000000003</v>
      </c>
      <c r="AF22" s="1232">
        <v>4.686042546683332</v>
      </c>
      <c r="AG22" s="1232">
        <v>4.773456862745098</v>
      </c>
      <c r="AH22" s="1232">
        <v>5.7765341849148415</v>
      </c>
      <c r="AI22" s="1232">
        <v>4.7758000000000003</v>
      </c>
      <c r="AJ22" s="1232" t="s">
        <v>95</v>
      </c>
      <c r="AK22" s="1232">
        <v>3.6505666666666667</v>
      </c>
      <c r="AL22" s="1232">
        <v>4.5620000000000003</v>
      </c>
      <c r="AM22" s="1232">
        <v>4.4587683453237412</v>
      </c>
      <c r="AN22" s="1232">
        <v>3.1934999999999998</v>
      </c>
      <c r="AO22" s="1232">
        <v>3.6015000000000001</v>
      </c>
      <c r="AP22" s="1232" t="s">
        <v>95</v>
      </c>
      <c r="AQ22" s="1232" t="s">
        <v>95</v>
      </c>
      <c r="AR22" s="1232">
        <v>3.9417230769230769</v>
      </c>
      <c r="AS22" s="1232">
        <v>5.0007019607843137</v>
      </c>
      <c r="AT22" s="1232">
        <v>4.234516684961581</v>
      </c>
      <c r="AU22" s="1232">
        <v>2.2574000000000001</v>
      </c>
      <c r="AV22" s="1232" t="s">
        <v>95</v>
      </c>
      <c r="AW22" s="1232">
        <v>1.2548666666666668</v>
      </c>
      <c r="AX22" s="1232">
        <v>2.0007800000000002</v>
      </c>
      <c r="AY22" s="1232">
        <v>2.4025179916317994</v>
      </c>
      <c r="AZ22" s="1232">
        <v>1.9453061611374405</v>
      </c>
      <c r="BA22" s="1232">
        <v>1.7313000000000001</v>
      </c>
      <c r="BB22" s="1232">
        <v>1.9798</v>
      </c>
      <c r="BC22" s="1232" t="s">
        <v>95</v>
      </c>
      <c r="BD22" s="1232">
        <v>3.3393999999999999</v>
      </c>
      <c r="BE22" s="1232">
        <v>3.7203196078431375</v>
      </c>
      <c r="BF22" s="1232">
        <v>4.2185426293408934</v>
      </c>
      <c r="BG22" s="1231">
        <v>4.160828767123288</v>
      </c>
    </row>
    <row r="23" spans="1:59" s="1223" customFormat="1">
      <c r="A23" s="1240" t="s">
        <v>1089</v>
      </c>
      <c r="B23" s="1232" t="s">
        <v>1088</v>
      </c>
      <c r="C23" s="1232" t="s">
        <v>1088</v>
      </c>
      <c r="D23" s="1232" t="s">
        <v>1088</v>
      </c>
      <c r="E23" s="1232" t="s">
        <v>1088</v>
      </c>
      <c r="F23" s="1232" t="s">
        <v>1088</v>
      </c>
      <c r="G23" s="1232" t="s">
        <v>1088</v>
      </c>
      <c r="H23" s="1232" t="s">
        <v>1088</v>
      </c>
      <c r="I23" s="1232" t="s">
        <v>1088</v>
      </c>
      <c r="J23" s="1232" t="s">
        <v>1088</v>
      </c>
      <c r="K23" s="1232" t="s">
        <v>1088</v>
      </c>
      <c r="L23" s="1232" t="s">
        <v>1087</v>
      </c>
      <c r="M23" s="1232" t="s">
        <v>1087</v>
      </c>
      <c r="N23" s="1232" t="s">
        <v>1087</v>
      </c>
      <c r="O23" s="1232" t="s">
        <v>1087</v>
      </c>
      <c r="P23" s="1232" t="s">
        <v>1087</v>
      </c>
      <c r="Q23" s="1232" t="s">
        <v>1087</v>
      </c>
      <c r="R23" s="1232" t="s">
        <v>1087</v>
      </c>
      <c r="S23" s="1232" t="s">
        <v>1087</v>
      </c>
      <c r="T23" s="1232" t="s">
        <v>1087</v>
      </c>
      <c r="U23" s="1232" t="s">
        <v>1087</v>
      </c>
      <c r="V23" s="1232" t="s">
        <v>1087</v>
      </c>
      <c r="W23" s="1232" t="s">
        <v>1087</v>
      </c>
      <c r="X23" s="1232" t="s">
        <v>1087</v>
      </c>
      <c r="Y23" s="1232" t="s">
        <v>1087</v>
      </c>
      <c r="Z23" s="1238" t="s">
        <v>1087</v>
      </c>
      <c r="AA23" s="1232" t="s">
        <v>1087</v>
      </c>
      <c r="AB23" s="1238" t="s">
        <v>1087</v>
      </c>
      <c r="AC23" s="1232" t="s">
        <v>1087</v>
      </c>
      <c r="AD23" s="1232" t="s">
        <v>1087</v>
      </c>
      <c r="AE23" s="1232" t="s">
        <v>1087</v>
      </c>
      <c r="AF23" s="1232" t="s">
        <v>1087</v>
      </c>
      <c r="AG23" s="1232" t="s">
        <v>1087</v>
      </c>
      <c r="AH23" s="1232" t="s">
        <v>1087</v>
      </c>
      <c r="AI23" s="1232" t="s">
        <v>1087</v>
      </c>
      <c r="AJ23" s="1232" t="s">
        <v>1087</v>
      </c>
      <c r="AK23" s="1232" t="s">
        <v>1087</v>
      </c>
      <c r="AL23" s="1232" t="s">
        <v>1087</v>
      </c>
      <c r="AM23" s="1232" t="s">
        <v>1087</v>
      </c>
      <c r="AN23" s="1232" t="s">
        <v>1087</v>
      </c>
      <c r="AO23" s="1232" t="s">
        <v>1087</v>
      </c>
      <c r="AP23" s="1232" t="s">
        <v>1087</v>
      </c>
      <c r="AQ23" s="1232" t="s">
        <v>1087</v>
      </c>
      <c r="AR23" s="1232" t="s">
        <v>1086</v>
      </c>
      <c r="AS23" s="1232" t="s">
        <v>1086</v>
      </c>
      <c r="AT23" s="1232" t="s">
        <v>1086</v>
      </c>
      <c r="AU23" s="1232" t="s">
        <v>1086</v>
      </c>
      <c r="AV23" s="1232" t="s">
        <v>1086</v>
      </c>
      <c r="AW23" s="1232" t="s">
        <v>1086</v>
      </c>
      <c r="AX23" s="1232" t="s">
        <v>1086</v>
      </c>
      <c r="AY23" s="1232" t="s">
        <v>1086</v>
      </c>
      <c r="AZ23" s="1232" t="s">
        <v>1086</v>
      </c>
      <c r="BA23" s="1232" t="s">
        <v>1086</v>
      </c>
      <c r="BB23" s="1242" t="s">
        <v>1086</v>
      </c>
      <c r="BC23" s="1242" t="s">
        <v>1086</v>
      </c>
      <c r="BD23" s="1242" t="s">
        <v>1086</v>
      </c>
      <c r="BE23" s="1242" t="s">
        <v>1086</v>
      </c>
      <c r="BF23" s="1242" t="s">
        <v>1086</v>
      </c>
      <c r="BG23" s="1241" t="s">
        <v>1086</v>
      </c>
    </row>
    <row r="24" spans="1:59">
      <c r="A24" s="1240" t="s">
        <v>1085</v>
      </c>
      <c r="B24" s="1232" t="s">
        <v>1084</v>
      </c>
      <c r="C24" s="1232" t="s">
        <v>1084</v>
      </c>
      <c r="D24" s="1232" t="s">
        <v>1084</v>
      </c>
      <c r="E24" s="1232" t="s">
        <v>1084</v>
      </c>
      <c r="F24" s="1232" t="s">
        <v>1084</v>
      </c>
      <c r="G24" s="1232" t="s">
        <v>1084</v>
      </c>
      <c r="H24" s="1232" t="s">
        <v>1084</v>
      </c>
      <c r="I24" s="1232" t="s">
        <v>1084</v>
      </c>
      <c r="J24" s="1232" t="s">
        <v>1084</v>
      </c>
      <c r="K24" s="1232" t="s">
        <v>1084</v>
      </c>
      <c r="L24" s="1232" t="s">
        <v>1083</v>
      </c>
      <c r="M24" s="1232" t="s">
        <v>1083</v>
      </c>
      <c r="N24" s="1232" t="s">
        <v>1083</v>
      </c>
      <c r="O24" s="1232" t="s">
        <v>1082</v>
      </c>
      <c r="P24" s="1232" t="s">
        <v>1082</v>
      </c>
      <c r="Q24" s="1232" t="s">
        <v>1081</v>
      </c>
      <c r="R24" s="1232" t="s">
        <v>1080</v>
      </c>
      <c r="S24" s="1232" t="s">
        <v>1080</v>
      </c>
      <c r="T24" s="1232" t="s">
        <v>1080</v>
      </c>
      <c r="U24" s="1232" t="s">
        <v>1080</v>
      </c>
      <c r="V24" s="1232" t="s">
        <v>1080</v>
      </c>
      <c r="W24" s="1232" t="s">
        <v>1080</v>
      </c>
      <c r="X24" s="1232" t="s">
        <v>1080</v>
      </c>
      <c r="Y24" s="1232" t="s">
        <v>1080</v>
      </c>
      <c r="Z24" s="1238" t="s">
        <v>1080</v>
      </c>
      <c r="AA24" s="1232" t="s">
        <v>1080</v>
      </c>
      <c r="AB24" s="1238" t="s">
        <v>1080</v>
      </c>
      <c r="AC24" s="1232" t="s">
        <v>1080</v>
      </c>
      <c r="AD24" s="1232" t="s">
        <v>1080</v>
      </c>
      <c r="AE24" s="1232" t="s">
        <v>1080</v>
      </c>
      <c r="AF24" s="1232" t="s">
        <v>1080</v>
      </c>
      <c r="AG24" s="1232" t="s">
        <v>1080</v>
      </c>
      <c r="AH24" s="1232" t="s">
        <v>1080</v>
      </c>
      <c r="AI24" s="1232" t="s">
        <v>1080</v>
      </c>
      <c r="AJ24" s="1232" t="s">
        <v>1080</v>
      </c>
      <c r="AK24" s="1232" t="s">
        <v>1080</v>
      </c>
      <c r="AL24" s="1232" t="s">
        <v>1080</v>
      </c>
      <c r="AM24" s="1232" t="s">
        <v>1080</v>
      </c>
      <c r="AN24" s="1232" t="s">
        <v>1080</v>
      </c>
      <c r="AO24" s="1232" t="s">
        <v>1080</v>
      </c>
      <c r="AP24" s="1232" t="s">
        <v>1080</v>
      </c>
      <c r="AQ24" s="1232" t="s">
        <v>1080</v>
      </c>
      <c r="AR24" s="1232" t="s">
        <v>1080</v>
      </c>
      <c r="AS24" s="1232" t="s">
        <v>1080</v>
      </c>
      <c r="AT24" s="1232" t="s">
        <v>1080</v>
      </c>
      <c r="AU24" s="1232" t="s">
        <v>1080</v>
      </c>
      <c r="AV24" s="1232" t="s">
        <v>1080</v>
      </c>
      <c r="AW24" s="1232" t="s">
        <v>1080</v>
      </c>
      <c r="AX24" s="1232" t="s">
        <v>1080</v>
      </c>
      <c r="AY24" s="1232" t="s">
        <v>1080</v>
      </c>
      <c r="AZ24" s="1232" t="s">
        <v>1080</v>
      </c>
      <c r="BA24" s="1232" t="s">
        <v>1080</v>
      </c>
      <c r="BB24" s="1232" t="s">
        <v>1080</v>
      </c>
      <c r="BC24" s="1232" t="s">
        <v>1080</v>
      </c>
      <c r="BD24" s="1232" t="s">
        <v>1080</v>
      </c>
      <c r="BE24" s="1232" t="s">
        <v>1080</v>
      </c>
      <c r="BF24" s="1232" t="s">
        <v>1080</v>
      </c>
      <c r="BG24" s="1231" t="s">
        <v>1080</v>
      </c>
    </row>
    <row r="25" spans="1:59" s="1237" customFormat="1">
      <c r="A25" s="1239" t="s">
        <v>1079</v>
      </c>
      <c r="B25" s="1232">
        <v>3.2654353261213163</v>
      </c>
      <c r="C25" s="1232">
        <v>3.5897992254016362</v>
      </c>
      <c r="D25" s="1232">
        <v>2.6726999999999999</v>
      </c>
      <c r="E25" s="1232">
        <v>2.71</v>
      </c>
      <c r="F25" s="1232">
        <v>4.1268000000000002</v>
      </c>
      <c r="G25" s="1232">
        <v>0.89629999999999999</v>
      </c>
      <c r="H25" s="1232">
        <v>0.75</v>
      </c>
      <c r="I25" s="1232">
        <v>2.7259000000000002</v>
      </c>
      <c r="J25" s="1232">
        <v>2.46</v>
      </c>
      <c r="K25" s="1232">
        <v>0.6364510804822362</v>
      </c>
      <c r="L25" s="1232">
        <v>0.28739999999999999</v>
      </c>
      <c r="M25" s="1232">
        <v>0.39</v>
      </c>
      <c r="N25" s="1232">
        <v>1.1299999999999999</v>
      </c>
      <c r="O25" s="1232">
        <v>2.6753</v>
      </c>
      <c r="P25" s="1232">
        <v>4.8301971251968672</v>
      </c>
      <c r="Q25" s="1232">
        <v>4.4000000000000004</v>
      </c>
      <c r="R25" s="1232">
        <v>4.3062330467845928</v>
      </c>
      <c r="S25" s="1232">
        <v>4.87</v>
      </c>
      <c r="T25" s="1232">
        <v>4.1199000000000003</v>
      </c>
      <c r="U25" s="1232">
        <v>4.53</v>
      </c>
      <c r="V25" s="1232">
        <v>4.1825550203065518</v>
      </c>
      <c r="W25" s="1232">
        <v>2.9626000000000001</v>
      </c>
      <c r="X25" s="1232">
        <v>1.88</v>
      </c>
      <c r="Y25" s="1232">
        <v>1.6778837822512049</v>
      </c>
      <c r="Z25" s="1238">
        <v>1.8590457492096282</v>
      </c>
      <c r="AA25" s="1232">
        <v>1.6787000000000001</v>
      </c>
      <c r="AB25" s="1238">
        <v>1.1969024903247523</v>
      </c>
      <c r="AC25" s="1232">
        <v>2.839016408473598</v>
      </c>
      <c r="AD25" s="1232">
        <v>5.7944945932845968</v>
      </c>
      <c r="AE25" s="1232">
        <v>5.1538275562803166</v>
      </c>
      <c r="AF25" s="1232">
        <v>5.2796798269809431</v>
      </c>
      <c r="AG25" s="1232">
        <v>6.1207865018683529</v>
      </c>
      <c r="AH25" s="1232">
        <v>6.9056876664303326</v>
      </c>
      <c r="AI25" s="1232">
        <v>4.5187192718019418</v>
      </c>
      <c r="AJ25" s="1232">
        <v>1.1887814391479412</v>
      </c>
      <c r="AK25" s="1232">
        <v>1.6882129461871012</v>
      </c>
      <c r="AL25" s="1232">
        <v>4.6173710940626007</v>
      </c>
      <c r="AM25" s="1232">
        <v>2.589154460713186</v>
      </c>
      <c r="AN25" s="1232">
        <v>0.78108827465870911</v>
      </c>
      <c r="AO25" s="1232">
        <v>1.7622490321978828</v>
      </c>
      <c r="AP25" s="1232">
        <v>4.587902172601086</v>
      </c>
      <c r="AQ25" s="1232">
        <v>4.3541351930413725</v>
      </c>
      <c r="AR25" s="1232">
        <v>2.1265040008082443</v>
      </c>
      <c r="AS25" s="1232">
        <v>4.0623203194575632</v>
      </c>
      <c r="AT25" s="1232">
        <v>2.8046806924460426</v>
      </c>
      <c r="AU25" s="1232">
        <v>0.34559453310159571</v>
      </c>
      <c r="AV25" s="1232">
        <v>0.02</v>
      </c>
      <c r="AW25" s="1232">
        <v>8.2701050321366973E-2</v>
      </c>
      <c r="AX25" s="1232">
        <v>0.10538818783282233</v>
      </c>
      <c r="AY25" s="1232">
        <v>0.13902292584665743</v>
      </c>
      <c r="AZ25" s="1232">
        <v>0.10294872021182701</v>
      </c>
      <c r="BA25" s="1232">
        <v>0.14140719079261957</v>
      </c>
      <c r="BB25" s="1232">
        <v>0.57596583943702429</v>
      </c>
      <c r="BC25" s="1232">
        <v>1.2601731088716375</v>
      </c>
      <c r="BD25" s="1232">
        <v>2.0314999999999999</v>
      </c>
      <c r="BE25" s="1232">
        <v>4.12</v>
      </c>
      <c r="BF25" s="1232">
        <v>3.2117112170745541</v>
      </c>
      <c r="BG25" s="1231">
        <v>4.1223589310193738</v>
      </c>
    </row>
    <row r="26" spans="1:59">
      <c r="A26" s="1236" t="s">
        <v>1078</v>
      </c>
      <c r="B26" s="1232">
        <v>3.3</v>
      </c>
      <c r="C26" s="1232">
        <v>3.46</v>
      </c>
      <c r="D26" s="1232">
        <v>3.74</v>
      </c>
      <c r="E26" s="1232">
        <v>3.98</v>
      </c>
      <c r="F26" s="1232">
        <v>4.7</v>
      </c>
      <c r="G26" s="1232">
        <v>5.04</v>
      </c>
      <c r="H26" s="1232">
        <v>5.0843628028065915</v>
      </c>
      <c r="I26" s="1232">
        <v>5.51</v>
      </c>
      <c r="J26" s="1232">
        <v>5.91</v>
      </c>
      <c r="K26" s="1232">
        <v>6.15</v>
      </c>
      <c r="L26" s="1232">
        <v>6.25</v>
      </c>
      <c r="M26" s="1232">
        <v>6.19</v>
      </c>
      <c r="N26" s="1232">
        <v>6.17</v>
      </c>
      <c r="O26" s="1232">
        <v>6.1</v>
      </c>
      <c r="P26" s="1232">
        <v>6.17</v>
      </c>
      <c r="Q26" s="1232">
        <v>6.21</v>
      </c>
      <c r="R26" s="1232">
        <v>6.38</v>
      </c>
      <c r="S26" s="1232">
        <v>6.45</v>
      </c>
      <c r="T26" s="1232">
        <v>6.64</v>
      </c>
      <c r="U26" s="1232">
        <v>6.6100840639480261</v>
      </c>
      <c r="V26" s="1232">
        <v>6.61</v>
      </c>
      <c r="W26" s="1233">
        <v>6.49</v>
      </c>
      <c r="X26" s="1233">
        <v>6.3993076371430346</v>
      </c>
      <c r="Y26" s="1233">
        <v>6.3</v>
      </c>
      <c r="Z26" s="1234">
        <v>6.57</v>
      </c>
      <c r="AA26" s="1233">
        <v>6.61</v>
      </c>
      <c r="AB26" s="1234">
        <v>6.6161021257179744</v>
      </c>
      <c r="AC26" s="1233">
        <v>6.72</v>
      </c>
      <c r="AD26" s="1233">
        <v>6.67</v>
      </c>
      <c r="AE26" s="1233">
        <v>6.6185755122047922</v>
      </c>
      <c r="AF26" s="1233">
        <v>6.6710907987025889</v>
      </c>
      <c r="AG26" s="1233">
        <v>6.67</v>
      </c>
      <c r="AH26" s="1233">
        <v>6.6352719667952442</v>
      </c>
      <c r="AI26" s="1233">
        <v>6.60176688176995</v>
      </c>
      <c r="AJ26" s="1233">
        <v>6.7657105159902322</v>
      </c>
      <c r="AK26" s="1233">
        <v>6.7969344556380094</v>
      </c>
      <c r="AL26" s="1233">
        <v>6.7528365303814386</v>
      </c>
      <c r="AM26" s="1233">
        <v>6.812104227644717</v>
      </c>
      <c r="AN26" s="1233">
        <v>6.7990752801041694</v>
      </c>
      <c r="AO26" s="1233">
        <v>6.786162197889281</v>
      </c>
      <c r="AP26" s="1233">
        <v>6.7800412401803731</v>
      </c>
      <c r="AQ26" s="1233">
        <v>6.7732241274743972</v>
      </c>
      <c r="AR26" s="1233">
        <v>6.7445847855517354</v>
      </c>
      <c r="AS26" s="1233">
        <v>6.4431100717597527</v>
      </c>
      <c r="AT26" s="1233">
        <v>6.1706504902350536</v>
      </c>
      <c r="AU26" s="1233">
        <v>6.0117202188965875</v>
      </c>
      <c r="AV26" s="1233">
        <v>5.7671504362585431</v>
      </c>
      <c r="AW26" s="1233">
        <v>5.605723681566924</v>
      </c>
      <c r="AX26" s="1233">
        <v>5.4485346781296711</v>
      </c>
      <c r="AY26" s="1233">
        <v>5.3083686809997035</v>
      </c>
      <c r="AZ26" s="1233">
        <v>5.1433643034573233</v>
      </c>
      <c r="BA26" s="1233">
        <v>5.000981577404195</v>
      </c>
      <c r="BB26" s="1232">
        <v>4.8643516895826258</v>
      </c>
      <c r="BC26" s="1232">
        <v>4.7646465856273448</v>
      </c>
      <c r="BD26" s="1232">
        <v>4.79</v>
      </c>
      <c r="BE26" s="1232">
        <v>4.8099999999999996</v>
      </c>
      <c r="BF26" s="1232">
        <v>4.7183868094842252</v>
      </c>
      <c r="BG26" s="1231">
        <v>4.6500000000000004</v>
      </c>
    </row>
    <row r="27" spans="1:59">
      <c r="A27" s="1236" t="s">
        <v>1077</v>
      </c>
      <c r="B27" s="1232">
        <v>8.6199999999999992</v>
      </c>
      <c r="C27" s="1232">
        <v>8.8800000000000008</v>
      </c>
      <c r="D27" s="1232">
        <v>9.11</v>
      </c>
      <c r="E27" s="1232">
        <v>9.31</v>
      </c>
      <c r="F27" s="1232">
        <v>10.119999999999999</v>
      </c>
      <c r="G27" s="1232">
        <v>10.6</v>
      </c>
      <c r="H27" s="1232">
        <v>10.768996824709188</v>
      </c>
      <c r="I27" s="1232">
        <v>10.69</v>
      </c>
      <c r="J27" s="1232">
        <v>11.29</v>
      </c>
      <c r="K27" s="1232">
        <v>11.33</v>
      </c>
      <c r="L27" s="1232">
        <v>11.68</v>
      </c>
      <c r="M27" s="1232">
        <v>11.78</v>
      </c>
      <c r="N27" s="1232">
        <v>11.1</v>
      </c>
      <c r="O27" s="1235">
        <v>11.64</v>
      </c>
      <c r="P27" s="1235">
        <v>11.25</v>
      </c>
      <c r="Q27" s="1235">
        <v>11.79</v>
      </c>
      <c r="R27" s="1235">
        <v>11.9</v>
      </c>
      <c r="S27" s="1232">
        <v>11.96</v>
      </c>
      <c r="T27" s="1232">
        <v>12.1</v>
      </c>
      <c r="U27" s="1232">
        <v>12.317973192508507</v>
      </c>
      <c r="V27" s="1232">
        <v>12.42</v>
      </c>
      <c r="W27" s="1233">
        <v>12.47</v>
      </c>
      <c r="X27" s="1233">
        <v>12.474039051717256</v>
      </c>
      <c r="Y27" s="1233">
        <v>12.31</v>
      </c>
      <c r="Z27" s="1234">
        <v>12.26</v>
      </c>
      <c r="AA27" s="1233">
        <v>12.26</v>
      </c>
      <c r="AB27" s="1234">
        <v>12.322112864374549</v>
      </c>
      <c r="AC27" s="1233">
        <v>12.29</v>
      </c>
      <c r="AD27" s="1233">
        <v>12.34</v>
      </c>
      <c r="AE27" s="1233">
        <v>12.331042666436183</v>
      </c>
      <c r="AF27" s="1233">
        <v>12.275943576148686</v>
      </c>
      <c r="AG27" s="1233">
        <v>12.23</v>
      </c>
      <c r="AH27" s="1233">
        <v>12.199304661279438</v>
      </c>
      <c r="AI27" s="1233">
        <v>12.134092700177552</v>
      </c>
      <c r="AJ27" s="1233">
        <v>12.084038186426156</v>
      </c>
      <c r="AK27" s="1233">
        <v>11.965903360305679</v>
      </c>
      <c r="AL27" s="1233">
        <v>11.98479244278075</v>
      </c>
      <c r="AM27" s="1233">
        <v>12.073929961045465</v>
      </c>
      <c r="AN27" s="1233">
        <v>11.932860907827484</v>
      </c>
      <c r="AO27" s="1233">
        <v>11.938543027385922</v>
      </c>
      <c r="AP27" s="1233">
        <v>11.93890115549449</v>
      </c>
      <c r="AQ27" s="1233">
        <v>11.795105403448739</v>
      </c>
      <c r="AR27" s="1233">
        <v>11.771392780728133</v>
      </c>
      <c r="AS27" s="1233">
        <v>10.987853651584457</v>
      </c>
      <c r="AT27" s="1233">
        <v>10.426250629386633</v>
      </c>
      <c r="AU27" s="1233">
        <v>10.109165203675886</v>
      </c>
      <c r="AV27" s="1233">
        <v>10.466635724383908</v>
      </c>
      <c r="AW27" s="1233">
        <v>10.178098954428284</v>
      </c>
      <c r="AX27" s="1233">
        <v>9.8318649812907015</v>
      </c>
      <c r="AY27" s="1233">
        <v>9.517731632300432</v>
      </c>
      <c r="AZ27" s="1233">
        <v>9.3697289946410578</v>
      </c>
      <c r="BA27" s="1233">
        <v>9.0942202201108095</v>
      </c>
      <c r="BB27" s="1232">
        <v>8.8912745435893399</v>
      </c>
      <c r="BC27" s="1232">
        <v>8.7276050942080641</v>
      </c>
      <c r="BD27" s="1232">
        <v>8.61</v>
      </c>
      <c r="BE27" s="1232">
        <v>8.5299999999999994</v>
      </c>
      <c r="BF27" s="1232">
        <v>8.4591292533300528</v>
      </c>
      <c r="BG27" s="1231">
        <v>8.4348018971758574</v>
      </c>
    </row>
    <row r="28" spans="1:59" ht="16.5" thickBot="1">
      <c r="A28" s="1230" t="s">
        <v>1076</v>
      </c>
      <c r="B28" s="1227">
        <v>6.43</v>
      </c>
      <c r="C28" s="1227">
        <v>6.55</v>
      </c>
      <c r="D28" s="1227">
        <v>6.78</v>
      </c>
      <c r="E28" s="1227">
        <v>7.1</v>
      </c>
      <c r="F28" s="1227">
        <v>7.8</v>
      </c>
      <c r="G28" s="1227">
        <v>8.3000000000000007</v>
      </c>
      <c r="H28" s="1227">
        <v>8.6</v>
      </c>
      <c r="I28" s="1227">
        <v>9</v>
      </c>
      <c r="J28" s="1227">
        <v>9.4</v>
      </c>
      <c r="K28" s="1227">
        <v>9.89</v>
      </c>
      <c r="L28" s="1227">
        <v>9.67</v>
      </c>
      <c r="M28" s="1227">
        <v>10.130000000000001</v>
      </c>
      <c r="N28" s="1227">
        <v>10.08</v>
      </c>
      <c r="O28" s="1227">
        <v>10.11</v>
      </c>
      <c r="P28" s="1227">
        <v>9.8699999999999992</v>
      </c>
      <c r="Q28" s="1227">
        <v>9.94</v>
      </c>
      <c r="R28" s="1227">
        <v>10.19</v>
      </c>
      <c r="S28" s="1227">
        <v>10.36</v>
      </c>
      <c r="T28" s="1227">
        <v>10.4</v>
      </c>
      <c r="U28" s="1227">
        <v>10.32</v>
      </c>
      <c r="V28" s="1227">
        <v>10.41</v>
      </c>
      <c r="W28" s="1228">
        <v>10.47</v>
      </c>
      <c r="X28" s="1228">
        <v>10.119999999999999</v>
      </c>
      <c r="Y28" s="1228">
        <v>10.029999999999999</v>
      </c>
      <c r="Z28" s="1229">
        <v>10.23</v>
      </c>
      <c r="AA28" s="1228">
        <v>10.210000000000001</v>
      </c>
      <c r="AB28" s="1229">
        <v>10.3</v>
      </c>
      <c r="AC28" s="1228">
        <v>9.8000000000000007</v>
      </c>
      <c r="AD28" s="1228">
        <v>9.69</v>
      </c>
      <c r="AE28" s="1228">
        <v>9.65</v>
      </c>
      <c r="AF28" s="1228">
        <v>9.64</v>
      </c>
      <c r="AG28" s="1228">
        <v>9.5894974304395255</v>
      </c>
      <c r="AH28" s="1228">
        <v>9.4796379999999996</v>
      </c>
      <c r="AI28" s="1228">
        <v>9.5652932561843897</v>
      </c>
      <c r="AJ28" s="1228">
        <v>9.4547594819898606</v>
      </c>
      <c r="AK28" s="1228">
        <v>9.5279797654207865</v>
      </c>
      <c r="AL28" s="1228">
        <v>9.5638687499999993</v>
      </c>
      <c r="AM28" s="1228">
        <v>9.5</v>
      </c>
      <c r="AN28" s="1228">
        <v>9.4647699060531565</v>
      </c>
      <c r="AO28" s="1228">
        <v>9.4327912959906328</v>
      </c>
      <c r="AP28" s="1228">
        <v>9.4531177329610987</v>
      </c>
      <c r="AQ28" s="1228">
        <v>9.4520602603713133</v>
      </c>
      <c r="AR28" s="1228">
        <v>9.3605305329798512</v>
      </c>
      <c r="AS28" s="1228">
        <v>8.9575083042526007</v>
      </c>
      <c r="AT28" s="1228">
        <v>8.6625455891258891</v>
      </c>
      <c r="AU28" s="1228">
        <v>8.5048589199702214</v>
      </c>
      <c r="AV28" s="1228">
        <v>8.0839937488962672</v>
      </c>
      <c r="AW28" s="1228">
        <v>7.8336111428311135</v>
      </c>
      <c r="AX28" s="1228">
        <v>7.7349848742244127</v>
      </c>
      <c r="AY28" s="1228">
        <v>7.5651528590317003</v>
      </c>
      <c r="AZ28" s="1228">
        <v>7.3632620325038927</v>
      </c>
      <c r="BA28" s="1228">
        <v>7.18</v>
      </c>
      <c r="BB28" s="1227">
        <v>6.9718357360598722</v>
      </c>
      <c r="BC28" s="1227">
        <v>6.84</v>
      </c>
      <c r="BD28" s="1227">
        <v>6.9</v>
      </c>
      <c r="BE28" s="1227">
        <v>6.83</v>
      </c>
      <c r="BF28" s="1227">
        <v>6.6641308725619615</v>
      </c>
      <c r="BG28" s="1226">
        <v>6.864127077806029</v>
      </c>
    </row>
    <row r="29" spans="1:59" ht="16.5" thickTop="1">
      <c r="A29" s="1224" t="s">
        <v>1075</v>
      </c>
      <c r="B29" s="1224"/>
      <c r="C29" s="1224"/>
      <c r="D29" s="1224"/>
      <c r="E29" s="1224"/>
      <c r="F29" s="1224"/>
      <c r="G29" s="1224"/>
      <c r="H29" s="1224"/>
      <c r="I29" s="1224"/>
      <c r="J29" s="1224"/>
      <c r="K29" s="1224"/>
      <c r="L29" s="1224"/>
      <c r="M29" s="1224"/>
      <c r="N29" s="1224"/>
      <c r="O29" s="1224"/>
      <c r="P29" s="1224"/>
      <c r="Q29" s="1223"/>
      <c r="R29" s="1223"/>
      <c r="S29" s="1223"/>
      <c r="T29" s="1223"/>
      <c r="U29" s="1223"/>
      <c r="V29" s="1223"/>
      <c r="W29" s="1223"/>
      <c r="X29" s="1223"/>
      <c r="Y29" s="1223"/>
      <c r="Z29" s="1223"/>
      <c r="AA29" s="1223"/>
      <c r="AB29" s="1223"/>
      <c r="AC29" s="1223"/>
      <c r="AD29" s="1223"/>
      <c r="AE29" s="1223"/>
      <c r="AF29" s="1223"/>
      <c r="AG29" s="1223"/>
      <c r="AH29" s="1223"/>
      <c r="AI29" s="1223"/>
      <c r="AJ29" s="1223"/>
      <c r="AK29" s="1223"/>
      <c r="AL29" s="1223"/>
      <c r="AM29" s="1223"/>
      <c r="AN29" s="1223"/>
      <c r="AO29" s="1223"/>
      <c r="AP29" s="1223"/>
      <c r="AQ29" s="1223"/>
      <c r="AR29" s="1223"/>
      <c r="AS29" s="1223"/>
      <c r="AT29" s="1223"/>
      <c r="AU29" s="1223"/>
      <c r="AV29" s="1223"/>
      <c r="AW29" s="1223"/>
      <c r="AX29" s="1223"/>
      <c r="AY29" s="1223"/>
      <c r="AZ29" s="1223"/>
      <c r="BA29" s="1223"/>
      <c r="BB29" s="1223"/>
      <c r="BC29" s="1223"/>
      <c r="BD29" s="1223"/>
      <c r="BE29" s="1223"/>
      <c r="BF29" s="1223"/>
      <c r="BG29" s="1223"/>
    </row>
    <row r="30" spans="1:59">
      <c r="A30" s="1224" t="s">
        <v>1074</v>
      </c>
      <c r="B30" s="1224"/>
      <c r="C30" s="1224"/>
      <c r="D30" s="1224"/>
      <c r="E30" s="1224"/>
      <c r="F30" s="1224"/>
      <c r="G30" s="1224"/>
      <c r="H30" s="1224"/>
      <c r="I30" s="1224"/>
      <c r="J30" s="1224"/>
      <c r="K30" s="1224"/>
      <c r="L30" s="1224"/>
      <c r="M30" s="1224"/>
      <c r="N30" s="1224"/>
      <c r="O30" s="1224"/>
      <c r="P30" s="1224"/>
      <c r="Q30" s="1223"/>
      <c r="R30" s="1223"/>
      <c r="S30" s="1223"/>
      <c r="T30" s="1223"/>
      <c r="U30" s="1223"/>
      <c r="V30" s="1223"/>
      <c r="W30" s="1223"/>
      <c r="X30" s="1223"/>
      <c r="Y30" s="1223"/>
      <c r="Z30" s="1223"/>
      <c r="AA30" s="1223"/>
      <c r="AB30" s="1225"/>
      <c r="AC30" s="1223"/>
      <c r="AD30" s="1223"/>
      <c r="AE30" s="1223"/>
      <c r="AF30" s="1223"/>
      <c r="AG30" s="1223"/>
      <c r="AH30" s="1223"/>
      <c r="AI30" s="1223"/>
      <c r="AJ30" s="1223"/>
      <c r="AK30" s="1223"/>
      <c r="AL30" s="1223"/>
      <c r="AM30" s="1223"/>
      <c r="AN30" s="1223"/>
      <c r="AO30" s="1223"/>
      <c r="AP30" s="1223"/>
      <c r="AQ30" s="1223"/>
      <c r="AR30" s="1223"/>
      <c r="AS30" s="1223"/>
      <c r="AT30" s="1223"/>
      <c r="AU30" s="1223"/>
      <c r="AV30" s="1223"/>
      <c r="AW30" s="1223"/>
      <c r="AX30" s="1223"/>
      <c r="AY30" s="1223"/>
      <c r="AZ30" s="1223"/>
      <c r="BA30" s="1223"/>
      <c r="BB30" s="1223"/>
      <c r="BC30" s="1223"/>
      <c r="BD30" s="1223"/>
      <c r="BE30" s="1223"/>
      <c r="BF30" s="1223"/>
      <c r="BG30" s="1223"/>
    </row>
    <row r="31" spans="1:59">
      <c r="A31" s="1224" t="s">
        <v>1073</v>
      </c>
      <c r="B31" s="1224"/>
      <c r="C31" s="1224"/>
      <c r="D31" s="1224"/>
      <c r="E31" s="1224"/>
      <c r="F31" s="1224"/>
      <c r="G31" s="1224"/>
      <c r="H31" s="1224"/>
      <c r="I31" s="1224"/>
      <c r="J31" s="1224"/>
      <c r="K31" s="1224"/>
      <c r="L31" s="1224"/>
      <c r="M31" s="1224"/>
      <c r="N31" s="1224"/>
      <c r="O31" s="1224"/>
      <c r="P31" s="1224"/>
      <c r="Q31" s="1223"/>
      <c r="R31" s="1223"/>
      <c r="S31" s="1223"/>
      <c r="T31" s="1223"/>
      <c r="U31" s="1223"/>
      <c r="V31" s="1223"/>
      <c r="W31" s="1223"/>
      <c r="X31" s="1223"/>
      <c r="Y31" s="1223"/>
      <c r="Z31" s="1223"/>
      <c r="AA31" s="1223"/>
      <c r="AB31" s="1223"/>
      <c r="AC31" s="1223"/>
      <c r="AD31" s="1223"/>
      <c r="AE31" s="1223"/>
      <c r="AF31" s="1223"/>
      <c r="AG31" s="1223"/>
      <c r="AH31" s="1223"/>
      <c r="AI31" s="1223"/>
      <c r="AJ31" s="1223"/>
      <c r="AK31" s="1223"/>
      <c r="AL31" s="1223"/>
      <c r="AM31" s="1223"/>
      <c r="AN31" s="1223"/>
      <c r="AO31" s="1223"/>
      <c r="AP31" s="1223"/>
      <c r="AQ31" s="1223"/>
      <c r="AR31" s="1223"/>
      <c r="AS31" s="1223"/>
      <c r="AT31" s="1223"/>
      <c r="AU31" s="1223"/>
      <c r="AV31" s="1223"/>
      <c r="AW31" s="1223"/>
      <c r="AX31" s="1223"/>
      <c r="AY31" s="1223"/>
      <c r="AZ31" s="1223"/>
      <c r="BA31" s="1223"/>
      <c r="BB31" s="1223"/>
      <c r="BC31" s="1223"/>
      <c r="BD31" s="1223"/>
      <c r="BE31" s="1223"/>
      <c r="BF31" s="1223"/>
      <c r="BG31" s="1223"/>
    </row>
  </sheetData>
  <mergeCells count="2">
    <mergeCell ref="A1:BG1"/>
    <mergeCell ref="A2:BG2"/>
  </mergeCells>
  <pageMargins left="0.7" right="0.7" top="1" bottom="1" header="0.5" footer="0.5"/>
  <pageSetup paperSize="9" scale="49"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view="pageBreakPreview" zoomScale="90" zoomScaleNormal="86" zoomScaleSheetLayoutView="90" workbookViewId="0">
      <selection activeCell="L29" sqref="L29"/>
    </sheetView>
  </sheetViews>
  <sheetFormatPr defaultColWidth="11.42578125" defaultRowHeight="15.75"/>
  <cols>
    <col min="1" max="1" width="11.85546875" style="1277" bestFit="1" customWidth="1"/>
    <col min="2" max="2" width="13.42578125" style="1277" bestFit="1" customWidth="1"/>
    <col min="3" max="3" width="13.5703125" style="1277" bestFit="1" customWidth="1"/>
    <col min="4" max="4" width="13.42578125" style="1277" bestFit="1" customWidth="1"/>
    <col min="5" max="5" width="13.5703125" style="1277" bestFit="1" customWidth="1"/>
    <col min="6" max="6" width="13.42578125" style="1277" bestFit="1" customWidth="1"/>
    <col min="7" max="7" width="13.5703125" style="1277" bestFit="1" customWidth="1"/>
    <col min="8" max="8" width="11.7109375" style="1277" bestFit="1" customWidth="1"/>
    <col min="9" max="9" width="13.5703125" style="1277" bestFit="1" customWidth="1"/>
    <col min="10" max="10" width="11.7109375" style="1277" bestFit="1" customWidth="1"/>
    <col min="11" max="11" width="13.5703125" style="1277" bestFit="1" customWidth="1"/>
    <col min="12" max="12" width="11.7109375" style="1277" customWidth="1"/>
    <col min="13" max="13" width="13.5703125" style="1277" bestFit="1" customWidth="1"/>
    <col min="14" max="14" width="13.42578125" style="1277" bestFit="1" customWidth="1"/>
    <col min="15" max="15" width="13.5703125" style="1277" bestFit="1" customWidth="1"/>
    <col min="16" max="16" width="11.42578125" style="1277"/>
    <col min="17" max="17" width="11.85546875" style="1277" bestFit="1" customWidth="1"/>
    <col min="18" max="16384" width="11.42578125" style="1277"/>
  </cols>
  <sheetData>
    <row r="1" spans="1:17">
      <c r="A1" s="3603" t="s">
        <v>1365</v>
      </c>
      <c r="B1" s="3603"/>
      <c r="C1" s="3603"/>
      <c r="D1" s="3603"/>
      <c r="E1" s="3603"/>
      <c r="F1" s="3603"/>
      <c r="G1" s="3603"/>
      <c r="H1" s="3603"/>
      <c r="I1" s="3603"/>
      <c r="J1" s="3603"/>
      <c r="K1" s="3603"/>
      <c r="L1" s="3603"/>
      <c r="M1" s="3603"/>
      <c r="N1" s="3603"/>
      <c r="O1" s="3603"/>
    </row>
    <row r="2" spans="1:17">
      <c r="A2" s="3603" t="s">
        <v>158</v>
      </c>
      <c r="B2" s="3603"/>
      <c r="C2" s="3603"/>
      <c r="D2" s="3603"/>
      <c r="E2" s="3603"/>
      <c r="F2" s="3603"/>
      <c r="G2" s="3603"/>
      <c r="H2" s="3603"/>
      <c r="I2" s="3603"/>
      <c r="J2" s="3603"/>
      <c r="K2" s="3603"/>
      <c r="L2" s="3603"/>
      <c r="M2" s="3603"/>
      <c r="N2" s="3603"/>
      <c r="O2" s="3603"/>
    </row>
    <row r="3" spans="1:17" ht="16.5" thickBot="1">
      <c r="A3" s="3695" t="s">
        <v>415</v>
      </c>
      <c r="B3" s="3695"/>
      <c r="C3" s="3695"/>
      <c r="D3" s="3695"/>
      <c r="E3" s="3695"/>
      <c r="F3" s="3695"/>
      <c r="G3" s="3695"/>
      <c r="H3" s="3695"/>
      <c r="I3" s="3695"/>
      <c r="J3" s="3695"/>
      <c r="K3" s="3695"/>
      <c r="L3" s="3695"/>
      <c r="M3" s="3695"/>
      <c r="N3" s="3695"/>
      <c r="O3" s="3695"/>
    </row>
    <row r="4" spans="1:17" ht="19.5" thickTop="1">
      <c r="A4" s="3696" t="s">
        <v>1041</v>
      </c>
      <c r="B4" s="3606" t="s">
        <v>1175</v>
      </c>
      <c r="C4" s="3607"/>
      <c r="D4" s="3607"/>
      <c r="E4" s="3607"/>
      <c r="F4" s="3607"/>
      <c r="G4" s="3608"/>
      <c r="H4" s="3607" t="s">
        <v>1174</v>
      </c>
      <c r="I4" s="3607"/>
      <c r="J4" s="3607"/>
      <c r="K4" s="3607"/>
      <c r="L4" s="3607"/>
      <c r="M4" s="3607"/>
      <c r="N4" s="3697" t="s">
        <v>1173</v>
      </c>
      <c r="O4" s="3698"/>
    </row>
    <row r="5" spans="1:17">
      <c r="A5" s="3610"/>
      <c r="B5" s="3699" t="s">
        <v>29</v>
      </c>
      <c r="C5" s="3651"/>
      <c r="D5" s="3699" t="s">
        <v>85</v>
      </c>
      <c r="E5" s="3651"/>
      <c r="F5" s="3700" t="s">
        <v>398</v>
      </c>
      <c r="G5" s="3651"/>
      <c r="H5" s="3701" t="s">
        <v>29</v>
      </c>
      <c r="I5" s="3702"/>
      <c r="J5" s="3703" t="s">
        <v>85</v>
      </c>
      <c r="K5" s="3704"/>
      <c r="L5" s="3703" t="s">
        <v>398</v>
      </c>
      <c r="M5" s="3702"/>
      <c r="N5" s="3705" t="s">
        <v>398</v>
      </c>
      <c r="O5" s="3706"/>
    </row>
    <row r="6" spans="1:17" ht="16.5" thickBot="1">
      <c r="A6" s="3610"/>
      <c r="B6" s="1339" t="s">
        <v>258</v>
      </c>
      <c r="C6" s="1340" t="s">
        <v>1172</v>
      </c>
      <c r="D6" s="1342" t="s">
        <v>258</v>
      </c>
      <c r="E6" s="1340" t="s">
        <v>1172</v>
      </c>
      <c r="F6" s="1340" t="s">
        <v>258</v>
      </c>
      <c r="G6" s="1340" t="s">
        <v>1172</v>
      </c>
      <c r="H6" s="1341" t="s">
        <v>258</v>
      </c>
      <c r="I6" s="1338" t="s">
        <v>1172</v>
      </c>
      <c r="J6" s="1339" t="s">
        <v>258</v>
      </c>
      <c r="K6" s="1340" t="s">
        <v>1172</v>
      </c>
      <c r="L6" s="1339" t="s">
        <v>258</v>
      </c>
      <c r="M6" s="1338" t="s">
        <v>1172</v>
      </c>
      <c r="N6" s="1337" t="s">
        <v>258</v>
      </c>
      <c r="O6" s="1336" t="s">
        <v>1172</v>
      </c>
    </row>
    <row r="7" spans="1:17">
      <c r="A7" s="1335" t="s">
        <v>509</v>
      </c>
      <c r="B7" s="1334">
        <v>67999</v>
      </c>
      <c r="C7" s="1332">
        <v>1.8801234929925437</v>
      </c>
      <c r="D7" s="1334">
        <v>146281</v>
      </c>
      <c r="E7" s="1332">
        <v>1.1887814391479412</v>
      </c>
      <c r="F7" s="1333">
        <v>1000</v>
      </c>
      <c r="G7" s="1332">
        <v>0.02</v>
      </c>
      <c r="H7" s="1331">
        <v>5770</v>
      </c>
      <c r="I7" s="1330">
        <v>4.3208799999999998</v>
      </c>
      <c r="J7" s="1329">
        <v>13838</v>
      </c>
      <c r="K7" s="1328">
        <v>3.9431285734932793</v>
      </c>
      <c r="L7" s="1327">
        <v>11705</v>
      </c>
      <c r="M7" s="1326">
        <v>0.32359248184536521</v>
      </c>
      <c r="N7" s="1310">
        <v>12705</v>
      </c>
      <c r="O7" s="1325">
        <v>0.29969696969696963</v>
      </c>
    </row>
    <row r="8" spans="1:17">
      <c r="A8" s="1319" t="s">
        <v>508</v>
      </c>
      <c r="B8" s="1318">
        <v>141080</v>
      </c>
      <c r="C8" s="1317">
        <v>1.6778837822512049</v>
      </c>
      <c r="D8" s="1318">
        <v>249587</v>
      </c>
      <c r="E8" s="1317">
        <v>1.6882129461871012</v>
      </c>
      <c r="F8" s="1316">
        <v>6379</v>
      </c>
      <c r="G8" s="1317">
        <v>8.2701050321366973E-2</v>
      </c>
      <c r="H8" s="1324">
        <v>9640</v>
      </c>
      <c r="I8" s="1320">
        <v>3.5541865145228209</v>
      </c>
      <c r="J8" s="1211">
        <v>15538</v>
      </c>
      <c r="K8" s="1313">
        <v>3.0541920839232852</v>
      </c>
      <c r="L8" s="1212">
        <v>18536</v>
      </c>
      <c r="M8" s="1311">
        <v>0.25053949072075959</v>
      </c>
      <c r="N8" s="1310">
        <v>24915</v>
      </c>
      <c r="O8" s="1309">
        <v>0.20756773028296205</v>
      </c>
    </row>
    <row r="9" spans="1:17">
      <c r="A9" s="1319" t="s">
        <v>507</v>
      </c>
      <c r="B9" s="1322">
        <v>127788</v>
      </c>
      <c r="C9" s="1317">
        <v>1.8590500000000001</v>
      </c>
      <c r="D9" s="1318">
        <v>187439</v>
      </c>
      <c r="E9" s="1317">
        <v>4.6173710940626007</v>
      </c>
      <c r="F9" s="1316">
        <v>24788</v>
      </c>
      <c r="G9" s="1317">
        <v>0.10538818783282233</v>
      </c>
      <c r="H9" s="1323">
        <v>17030</v>
      </c>
      <c r="I9" s="1320">
        <v>3.4184600000000001</v>
      </c>
      <c r="J9" s="1211">
        <v>14501</v>
      </c>
      <c r="K9" s="1313">
        <v>3.9675972553616994</v>
      </c>
      <c r="L9" s="1212">
        <v>18739</v>
      </c>
      <c r="M9" s="1311">
        <v>0.24866070761513423</v>
      </c>
      <c r="N9" s="1310">
        <v>43527</v>
      </c>
      <c r="O9" s="1309">
        <v>0.16706906977278468</v>
      </c>
    </row>
    <row r="10" spans="1:17">
      <c r="A10" s="1319" t="s">
        <v>506</v>
      </c>
      <c r="B10" s="1322">
        <v>85040</v>
      </c>
      <c r="C10" s="1317">
        <v>1.6787000000000001</v>
      </c>
      <c r="D10" s="1318">
        <v>113715</v>
      </c>
      <c r="E10" s="1317">
        <v>2.589154460713186</v>
      </c>
      <c r="F10" s="1316">
        <v>39715</v>
      </c>
      <c r="G10" s="1317">
        <v>0.13902292584665743</v>
      </c>
      <c r="H10" s="1323">
        <v>16245</v>
      </c>
      <c r="I10" s="1320">
        <v>3.7641</v>
      </c>
      <c r="J10" s="1211">
        <v>14350</v>
      </c>
      <c r="K10" s="1313">
        <v>4.0159335191637631</v>
      </c>
      <c r="L10" s="1212">
        <v>12220</v>
      </c>
      <c r="M10" s="1311">
        <v>0.24861072013093294</v>
      </c>
      <c r="N10" s="1310">
        <v>51935</v>
      </c>
      <c r="O10" s="1309">
        <v>0.16480828920766344</v>
      </c>
    </row>
    <row r="11" spans="1:17">
      <c r="A11" s="1319" t="s">
        <v>505</v>
      </c>
      <c r="B11" s="1322">
        <v>118860</v>
      </c>
      <c r="C11" s="1317">
        <v>1.1969024903247523</v>
      </c>
      <c r="D11" s="1318">
        <v>100867</v>
      </c>
      <c r="E11" s="1317">
        <v>0.78108827465870911</v>
      </c>
      <c r="F11" s="1316">
        <v>56650</v>
      </c>
      <c r="G11" s="1317">
        <v>0.10294872021182701</v>
      </c>
      <c r="H11" s="1321">
        <v>19015</v>
      </c>
      <c r="I11" s="1320">
        <v>3.1235377859584537</v>
      </c>
      <c r="J11" s="1211">
        <v>15932</v>
      </c>
      <c r="K11" s="1313">
        <v>3.1731579337183025</v>
      </c>
      <c r="L11" s="1212">
        <v>17360</v>
      </c>
      <c r="M11" s="1311">
        <v>0.24148709677419355</v>
      </c>
      <c r="N11" s="1310">
        <v>74010</v>
      </c>
      <c r="O11" s="1309">
        <v>0.13544468315092556</v>
      </c>
    </row>
    <row r="12" spans="1:17">
      <c r="A12" s="1319" t="s">
        <v>504</v>
      </c>
      <c r="B12" s="1322">
        <v>150727</v>
      </c>
      <c r="C12" s="1317">
        <v>2.839016408473598</v>
      </c>
      <c r="D12" s="1318">
        <v>128642</v>
      </c>
      <c r="E12" s="1317">
        <v>1.7622490321978828</v>
      </c>
      <c r="F12" s="1316">
        <v>60647</v>
      </c>
      <c r="G12" s="1317">
        <v>0.14140719079261957</v>
      </c>
      <c r="H12" s="1321">
        <v>35749</v>
      </c>
      <c r="I12" s="1320">
        <v>3.3509934767406069</v>
      </c>
      <c r="J12" s="1211">
        <v>17262</v>
      </c>
      <c r="K12" s="1313">
        <v>3.3782025721237394</v>
      </c>
      <c r="L12" s="1212">
        <v>23040</v>
      </c>
      <c r="M12" s="1311">
        <v>0.26472109375000002</v>
      </c>
      <c r="N12" s="1310">
        <v>83687</v>
      </c>
      <c r="O12" s="1309">
        <v>0.17535693596376975</v>
      </c>
    </row>
    <row r="13" spans="1:17">
      <c r="A13" s="1319" t="s">
        <v>503</v>
      </c>
      <c r="B13" s="1322">
        <v>150609</v>
      </c>
      <c r="C13" s="1317">
        <v>5.7944945932845968</v>
      </c>
      <c r="D13" s="1318">
        <v>132560</v>
      </c>
      <c r="E13" s="1317">
        <v>4.587902172601086</v>
      </c>
      <c r="F13" s="1316">
        <v>174075</v>
      </c>
      <c r="G13" s="1317">
        <v>0.57596583943702429</v>
      </c>
      <c r="H13" s="1321">
        <v>22586</v>
      </c>
      <c r="I13" s="1320">
        <v>4.4791172983263969</v>
      </c>
      <c r="J13" s="1314">
        <v>8950</v>
      </c>
      <c r="K13" s="1313">
        <v>4.6795966480446936</v>
      </c>
      <c r="L13" s="1312">
        <v>27480</v>
      </c>
      <c r="M13" s="1311">
        <v>0.64416044395924299</v>
      </c>
      <c r="N13" s="1310">
        <v>201555</v>
      </c>
      <c r="O13" s="1309">
        <v>0.58526348887400459</v>
      </c>
      <c r="Q13" s="1278"/>
    </row>
    <row r="14" spans="1:17">
      <c r="A14" s="1319" t="s">
        <v>502</v>
      </c>
      <c r="B14" s="1318">
        <v>149172</v>
      </c>
      <c r="C14" s="1317">
        <v>5.1543338669455387</v>
      </c>
      <c r="D14" s="1318">
        <v>168539</v>
      </c>
      <c r="E14" s="1317">
        <v>4.3541351930413725</v>
      </c>
      <c r="F14" s="1316">
        <v>235355.242466</v>
      </c>
      <c r="G14" s="1317">
        <v>1.2601731088716375</v>
      </c>
      <c r="H14" s="1321">
        <v>16557</v>
      </c>
      <c r="I14" s="1320">
        <v>4.8974732741438665</v>
      </c>
      <c r="J14" s="1314">
        <v>9675</v>
      </c>
      <c r="K14" s="1313">
        <v>4.7534613953488369</v>
      </c>
      <c r="L14" s="1312">
        <v>17620</v>
      </c>
      <c r="M14" s="1311">
        <v>1.2704211123723042</v>
      </c>
      <c r="N14" s="1310">
        <v>252975.242466</v>
      </c>
      <c r="O14" s="1309">
        <v>1.2608868934298476</v>
      </c>
    </row>
    <row r="15" spans="1:17">
      <c r="A15" s="1319" t="s">
        <v>501</v>
      </c>
      <c r="B15" s="1318">
        <v>159520</v>
      </c>
      <c r="C15" s="1317">
        <v>5.2796798269809431</v>
      </c>
      <c r="D15" s="1318">
        <v>34643</v>
      </c>
      <c r="E15" s="1317">
        <v>2.1265040008082443</v>
      </c>
      <c r="F15" s="1316">
        <v>276886.09999999998</v>
      </c>
      <c r="G15" s="1317">
        <v>2.0314999999999999</v>
      </c>
      <c r="H15" s="1316">
        <v>17229</v>
      </c>
      <c r="I15" s="1315">
        <v>5.061133472633351</v>
      </c>
      <c r="J15" s="1314">
        <v>6486</v>
      </c>
      <c r="K15" s="1313">
        <v>3.5174253777366635</v>
      </c>
      <c r="L15" s="1312">
        <v>12720</v>
      </c>
      <c r="M15" s="1311">
        <v>1.9172</v>
      </c>
      <c r="N15" s="1310">
        <v>289606.09999999998</v>
      </c>
      <c r="O15" s="1309">
        <v>2.0264797466282651</v>
      </c>
    </row>
    <row r="16" spans="1:17">
      <c r="A16" s="1319" t="s">
        <v>500</v>
      </c>
      <c r="B16" s="1318">
        <v>173950</v>
      </c>
      <c r="C16" s="1317">
        <v>6.1207865018683529</v>
      </c>
      <c r="D16" s="1318">
        <v>118576</v>
      </c>
      <c r="E16" s="1317">
        <v>4.0623203194575632</v>
      </c>
      <c r="F16" s="1316">
        <v>280512</v>
      </c>
      <c r="G16" s="1317">
        <v>4.1173281620750632</v>
      </c>
      <c r="H16" s="1316">
        <v>14839</v>
      </c>
      <c r="I16" s="1315">
        <v>5.6559489723027161</v>
      </c>
      <c r="J16" s="1314">
        <v>1540</v>
      </c>
      <c r="K16" s="1313">
        <v>4.4918909090909098</v>
      </c>
      <c r="L16" s="1312">
        <v>5540</v>
      </c>
      <c r="M16" s="1311">
        <v>4.1250902527075812</v>
      </c>
      <c r="N16" s="1310">
        <v>286052</v>
      </c>
      <c r="O16" s="1309">
        <v>4.1174784913232561</v>
      </c>
    </row>
    <row r="17" spans="1:15">
      <c r="A17" s="1319" t="s">
        <v>499</v>
      </c>
      <c r="B17" s="1318">
        <v>229901</v>
      </c>
      <c r="C17" s="1317">
        <v>6.9056876664303326</v>
      </c>
      <c r="D17" s="1318">
        <v>88960</v>
      </c>
      <c r="E17" s="1317">
        <v>2.8046806924460426</v>
      </c>
      <c r="F17" s="1316">
        <v>273155</v>
      </c>
      <c r="G17" s="1317">
        <v>3.2117112170745541</v>
      </c>
      <c r="H17" s="1316">
        <v>20188</v>
      </c>
      <c r="I17" s="1315">
        <v>6.8134660491381025</v>
      </c>
      <c r="J17" s="1314">
        <v>3349</v>
      </c>
      <c r="K17" s="1313">
        <v>2.9971618393550314</v>
      </c>
      <c r="L17" s="1312">
        <v>20200</v>
      </c>
      <c r="M17" s="1311">
        <v>3.5841191089108908</v>
      </c>
      <c r="N17" s="1310">
        <v>293355</v>
      </c>
      <c r="O17" s="1309">
        <v>3.2373546845971601</v>
      </c>
    </row>
    <row r="18" spans="1:15" ht="16.5" thickBot="1">
      <c r="A18" s="1308" t="s">
        <v>498</v>
      </c>
      <c r="B18" s="1307">
        <v>220462</v>
      </c>
      <c r="C18" s="1306">
        <v>4.5187192718019418</v>
      </c>
      <c r="D18" s="1307">
        <v>31645</v>
      </c>
      <c r="E18" s="1306">
        <v>0.34559453310159571</v>
      </c>
      <c r="F18" s="1305">
        <v>353795</v>
      </c>
      <c r="G18" s="1306">
        <v>4.1223589310193738</v>
      </c>
      <c r="H18" s="1305">
        <v>14705</v>
      </c>
      <c r="I18" s="1304">
        <v>6.2422663719823195</v>
      </c>
      <c r="J18" s="1303">
        <v>7975</v>
      </c>
      <c r="K18" s="1302">
        <v>1.0140626457680251</v>
      </c>
      <c r="L18" s="1301">
        <v>28460</v>
      </c>
      <c r="M18" s="1300">
        <v>4.3034800773014759</v>
      </c>
      <c r="N18" s="1299">
        <v>382255</v>
      </c>
      <c r="O18" s="1298">
        <v>4.1358439287909885</v>
      </c>
    </row>
    <row r="19" spans="1:15" ht="16.5" thickBot="1">
      <c r="A19" s="1297" t="s">
        <v>234</v>
      </c>
      <c r="B19" s="1296">
        <f>SUM(B7:B18)</f>
        <v>1775108</v>
      </c>
      <c r="C19" s="1295">
        <v>4.1954698276949909</v>
      </c>
      <c r="D19" s="1292">
        <f>SUM(D7:D18)</f>
        <v>1501454</v>
      </c>
      <c r="E19" s="1291">
        <v>2.8095801418491702</v>
      </c>
      <c r="F19" s="1290">
        <f>SUM(F7:F18)</f>
        <v>1782957.342466</v>
      </c>
      <c r="G19" s="1291">
        <v>2.5088399003426614</v>
      </c>
      <c r="H19" s="1294">
        <f>SUM(H7:H18)</f>
        <v>209553</v>
      </c>
      <c r="I19" s="1293">
        <v>4.4879776815411851</v>
      </c>
      <c r="J19" s="1292">
        <f>SUM(J7:J18)</f>
        <v>129396</v>
      </c>
      <c r="K19" s="1291">
        <v>3.5687456737457106</v>
      </c>
      <c r="L19" s="1290">
        <f>SUM(L7:L18)</f>
        <v>213620</v>
      </c>
      <c r="M19" s="1289">
        <v>1.4447287800767719</v>
      </c>
      <c r="N19" s="1288">
        <f>SUM(N7:N18)</f>
        <v>1996577.342466</v>
      </c>
      <c r="O19" s="1287">
        <v>2.3949873524466505</v>
      </c>
    </row>
    <row r="20" spans="1:15" ht="16.5" thickTop="1">
      <c r="A20" s="3693" t="s">
        <v>1171</v>
      </c>
      <c r="B20" s="3693"/>
      <c r="C20" s="3693"/>
      <c r="D20" s="3693"/>
      <c r="E20" s="3693"/>
      <c r="F20" s="3693"/>
      <c r="G20" s="3693"/>
      <c r="H20" s="3693"/>
      <c r="I20" s="3693"/>
      <c r="J20" s="3693"/>
      <c r="K20" s="3693"/>
      <c r="L20" s="3693"/>
      <c r="M20" s="3693"/>
      <c r="N20" s="3693"/>
      <c r="O20" s="3693"/>
    </row>
    <row r="21" spans="1:15">
      <c r="A21" s="3694" t="s">
        <v>1170</v>
      </c>
      <c r="B21" s="3694"/>
      <c r="C21" s="3694"/>
      <c r="D21" s="3694"/>
      <c r="E21" s="3694"/>
      <c r="F21" s="3694"/>
      <c r="G21" s="3694"/>
      <c r="H21" s="3694"/>
      <c r="I21" s="3694"/>
      <c r="J21" s="3694"/>
      <c r="K21" s="3694"/>
      <c r="L21" s="3694"/>
      <c r="M21" s="3694"/>
      <c r="N21" s="3694"/>
      <c r="O21" s="3694"/>
    </row>
    <row r="22" spans="1:15">
      <c r="N22" s="1285"/>
    </row>
    <row r="23" spans="1:15">
      <c r="N23" s="1280"/>
      <c r="O23" s="1279"/>
    </row>
    <row r="24" spans="1:15">
      <c r="I24" s="1286"/>
      <c r="N24" s="1280"/>
      <c r="O24" s="1279"/>
    </row>
    <row r="25" spans="1:15">
      <c r="B25" s="1285"/>
      <c r="N25" s="1280"/>
      <c r="O25" s="1279"/>
    </row>
    <row r="26" spans="1:15">
      <c r="E26" s="1284"/>
      <c r="F26" s="1283"/>
      <c r="G26" s="1284"/>
      <c r="H26" s="1283"/>
      <c r="I26" s="1284"/>
      <c r="J26" s="1283"/>
      <c r="K26" s="1282"/>
      <c r="L26" s="1281"/>
      <c r="N26" s="1280"/>
      <c r="O26" s="1279"/>
    </row>
    <row r="27" spans="1:15">
      <c r="N27" s="1280"/>
      <c r="O27" s="1279"/>
    </row>
    <row r="28" spans="1:15">
      <c r="N28" s="1280"/>
      <c r="O28" s="1279"/>
    </row>
    <row r="29" spans="1:15">
      <c r="N29" s="1280"/>
      <c r="O29" s="1279"/>
    </row>
    <row r="30" spans="1:15">
      <c r="N30" s="1280"/>
      <c r="O30" s="1279"/>
    </row>
    <row r="31" spans="1:15">
      <c r="N31" s="1280"/>
      <c r="O31" s="1279"/>
    </row>
    <row r="32" spans="1:15">
      <c r="N32" s="1280"/>
      <c r="O32" s="1279"/>
    </row>
    <row r="33" spans="4:15">
      <c r="N33" s="1280"/>
      <c r="O33" s="1279"/>
    </row>
    <row r="34" spans="4:15">
      <c r="D34" s="1278"/>
      <c r="N34" s="1280"/>
      <c r="O34" s="1279"/>
    </row>
    <row r="35" spans="4:15">
      <c r="D35" s="1278"/>
      <c r="H35" s="1278"/>
      <c r="N35" s="1280"/>
      <c r="O35" s="1279"/>
    </row>
    <row r="36" spans="4:15">
      <c r="D36" s="1278"/>
      <c r="H36" s="1278"/>
    </row>
  </sheetData>
  <mergeCells count="16">
    <mergeCell ref="A20:O20"/>
    <mergeCell ref="A21:O21"/>
    <mergeCell ref="A1:O1"/>
    <mergeCell ref="A2:O2"/>
    <mergeCell ref="A3:O3"/>
    <mergeCell ref="A4:A6"/>
    <mergeCell ref="B4:G4"/>
    <mergeCell ref="H4:M4"/>
    <mergeCell ref="N4:O4"/>
    <mergeCell ref="B5:C5"/>
    <mergeCell ref="D5:E5"/>
    <mergeCell ref="F5:G5"/>
    <mergeCell ref="H5:I5"/>
    <mergeCell ref="J5:K5"/>
    <mergeCell ref="L5:M5"/>
    <mergeCell ref="N5:O5"/>
  </mergeCells>
  <printOptions horizontalCentered="1"/>
  <pageMargins left="0.7" right="0.7" top="0.75" bottom="0.75" header="0.3" footer="0.3"/>
  <pageSetup paperSize="9" scale="67"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view="pageBreakPreview" zoomScale="96" zoomScaleSheetLayoutView="96" workbookViewId="0">
      <selection activeCell="L29" sqref="L29"/>
    </sheetView>
  </sheetViews>
  <sheetFormatPr defaultRowHeight="15.75"/>
  <cols>
    <col min="1" max="1" width="1.85546875" style="1344" customWidth="1"/>
    <col min="2" max="2" width="16.42578125" style="1344" bestFit="1" customWidth="1"/>
    <col min="3" max="14" width="8.7109375" style="1343" bestFit="1" customWidth="1"/>
    <col min="15" max="258" width="9.140625" style="1343"/>
    <col min="259" max="259" width="16.140625" style="1343" bestFit="1" customWidth="1"/>
    <col min="260" max="262" width="11" style="1343" customWidth="1"/>
    <col min="263" max="264" width="10.7109375" style="1343" customWidth="1"/>
    <col min="265" max="265" width="11.7109375" style="1343" customWidth="1"/>
    <col min="266" max="266" width="10.7109375" style="1343" customWidth="1"/>
    <col min="267" max="267" width="11.28515625" style="1343" customWidth="1"/>
    <col min="268" max="268" width="11.42578125" style="1343" customWidth="1"/>
    <col min="269" max="269" width="12.42578125" style="1343" customWidth="1"/>
    <col min="270" max="514" width="9.140625" style="1343"/>
    <col min="515" max="515" width="16.140625" style="1343" bestFit="1" customWidth="1"/>
    <col min="516" max="518" width="11" style="1343" customWidth="1"/>
    <col min="519" max="520" width="10.7109375" style="1343" customWidth="1"/>
    <col min="521" max="521" width="11.7109375" style="1343" customWidth="1"/>
    <col min="522" max="522" width="10.7109375" style="1343" customWidth="1"/>
    <col min="523" max="523" width="11.28515625" style="1343" customWidth="1"/>
    <col min="524" max="524" width="11.42578125" style="1343" customWidth="1"/>
    <col min="525" max="525" width="12.42578125" style="1343" customWidth="1"/>
    <col min="526" max="770" width="9.140625" style="1343"/>
    <col min="771" max="771" width="16.140625" style="1343" bestFit="1" customWidth="1"/>
    <col min="772" max="774" width="11" style="1343" customWidth="1"/>
    <col min="775" max="776" width="10.7109375" style="1343" customWidth="1"/>
    <col min="777" max="777" width="11.7109375" style="1343" customWidth="1"/>
    <col min="778" max="778" width="10.7109375" style="1343" customWidth="1"/>
    <col min="779" max="779" width="11.28515625" style="1343" customWidth="1"/>
    <col min="780" max="780" width="11.42578125" style="1343" customWidth="1"/>
    <col min="781" max="781" width="12.42578125" style="1343" customWidth="1"/>
    <col min="782" max="1026" width="9.140625" style="1343"/>
    <col min="1027" max="1027" width="16.140625" style="1343" bestFit="1" customWidth="1"/>
    <col min="1028" max="1030" width="11" style="1343" customWidth="1"/>
    <col min="1031" max="1032" width="10.7109375" style="1343" customWidth="1"/>
    <col min="1033" max="1033" width="11.7109375" style="1343" customWidth="1"/>
    <col min="1034" max="1034" width="10.7109375" style="1343" customWidth="1"/>
    <col min="1035" max="1035" width="11.28515625" style="1343" customWidth="1"/>
    <col min="1036" max="1036" width="11.42578125" style="1343" customWidth="1"/>
    <col min="1037" max="1037" width="12.42578125" style="1343" customWidth="1"/>
    <col min="1038" max="1282" width="9.140625" style="1343"/>
    <col min="1283" max="1283" width="16.140625" style="1343" bestFit="1" customWidth="1"/>
    <col min="1284" max="1286" width="11" style="1343" customWidth="1"/>
    <col min="1287" max="1288" width="10.7109375" style="1343" customWidth="1"/>
    <col min="1289" max="1289" width="11.7109375" style="1343" customWidth="1"/>
    <col min="1290" max="1290" width="10.7109375" style="1343" customWidth="1"/>
    <col min="1291" max="1291" width="11.28515625" style="1343" customWidth="1"/>
    <col min="1292" max="1292" width="11.42578125" style="1343" customWidth="1"/>
    <col min="1293" max="1293" width="12.42578125" style="1343" customWidth="1"/>
    <col min="1294" max="1538" width="9.140625" style="1343"/>
    <col min="1539" max="1539" width="16.140625" style="1343" bestFit="1" customWidth="1"/>
    <col min="1540" max="1542" width="11" style="1343" customWidth="1"/>
    <col min="1543" max="1544" width="10.7109375" style="1343" customWidth="1"/>
    <col min="1545" max="1545" width="11.7109375" style="1343" customWidth="1"/>
    <col min="1546" max="1546" width="10.7109375" style="1343" customWidth="1"/>
    <col min="1547" max="1547" width="11.28515625" style="1343" customWidth="1"/>
    <col min="1548" max="1548" width="11.42578125" style="1343" customWidth="1"/>
    <col min="1549" max="1549" width="12.42578125" style="1343" customWidth="1"/>
    <col min="1550" max="1794" width="9.140625" style="1343"/>
    <col min="1795" max="1795" width="16.140625" style="1343" bestFit="1" customWidth="1"/>
    <col min="1796" max="1798" width="11" style="1343" customWidth="1"/>
    <col min="1799" max="1800" width="10.7109375" style="1343" customWidth="1"/>
    <col min="1801" max="1801" width="11.7109375" style="1343" customWidth="1"/>
    <col min="1802" max="1802" width="10.7109375" style="1343" customWidth="1"/>
    <col min="1803" max="1803" width="11.28515625" style="1343" customWidth="1"/>
    <col min="1804" max="1804" width="11.42578125" style="1343" customWidth="1"/>
    <col min="1805" max="1805" width="12.42578125" style="1343" customWidth="1"/>
    <col min="1806" max="2050" width="9.140625" style="1343"/>
    <col min="2051" max="2051" width="16.140625" style="1343" bestFit="1" customWidth="1"/>
    <col min="2052" max="2054" width="11" style="1343" customWidth="1"/>
    <col min="2055" max="2056" width="10.7109375" style="1343" customWidth="1"/>
    <col min="2057" max="2057" width="11.7109375" style="1343" customWidth="1"/>
    <col min="2058" max="2058" width="10.7109375" style="1343" customWidth="1"/>
    <col min="2059" max="2059" width="11.28515625" style="1343" customWidth="1"/>
    <col min="2060" max="2060" width="11.42578125" style="1343" customWidth="1"/>
    <col min="2061" max="2061" width="12.42578125" style="1343" customWidth="1"/>
    <col min="2062" max="2306" width="9.140625" style="1343"/>
    <col min="2307" max="2307" width="16.140625" style="1343" bestFit="1" customWidth="1"/>
    <col min="2308" max="2310" width="11" style="1343" customWidth="1"/>
    <col min="2311" max="2312" width="10.7109375" style="1343" customWidth="1"/>
    <col min="2313" max="2313" width="11.7109375" style="1343" customWidth="1"/>
    <col min="2314" max="2314" width="10.7109375" style="1343" customWidth="1"/>
    <col min="2315" max="2315" width="11.28515625" style="1343" customWidth="1"/>
    <col min="2316" max="2316" width="11.42578125" style="1343" customWidth="1"/>
    <col min="2317" max="2317" width="12.42578125" style="1343" customWidth="1"/>
    <col min="2318" max="2562" width="9.140625" style="1343"/>
    <col min="2563" max="2563" width="16.140625" style="1343" bestFit="1" customWidth="1"/>
    <col min="2564" max="2566" width="11" style="1343" customWidth="1"/>
    <col min="2567" max="2568" width="10.7109375" style="1343" customWidth="1"/>
    <col min="2569" max="2569" width="11.7109375" style="1343" customWidth="1"/>
    <col min="2570" max="2570" width="10.7109375" style="1343" customWidth="1"/>
    <col min="2571" max="2571" width="11.28515625" style="1343" customWidth="1"/>
    <col min="2572" max="2572" width="11.42578125" style="1343" customWidth="1"/>
    <col min="2573" max="2573" width="12.42578125" style="1343" customWidth="1"/>
    <col min="2574" max="2818" width="9.140625" style="1343"/>
    <col min="2819" max="2819" width="16.140625" style="1343" bestFit="1" customWidth="1"/>
    <col min="2820" max="2822" width="11" style="1343" customWidth="1"/>
    <col min="2823" max="2824" width="10.7109375" style="1343" customWidth="1"/>
    <col min="2825" max="2825" width="11.7109375" style="1343" customWidth="1"/>
    <col min="2826" max="2826" width="10.7109375" style="1343" customWidth="1"/>
    <col min="2827" max="2827" width="11.28515625" style="1343" customWidth="1"/>
    <col min="2828" max="2828" width="11.42578125" style="1343" customWidth="1"/>
    <col min="2829" max="2829" width="12.42578125" style="1343" customWidth="1"/>
    <col min="2830" max="3074" width="9.140625" style="1343"/>
    <col min="3075" max="3075" width="16.140625" style="1343" bestFit="1" customWidth="1"/>
    <col min="3076" max="3078" width="11" style="1343" customWidth="1"/>
    <col min="3079" max="3080" width="10.7109375" style="1343" customWidth="1"/>
    <col min="3081" max="3081" width="11.7109375" style="1343" customWidth="1"/>
    <col min="3082" max="3082" width="10.7109375" style="1343" customWidth="1"/>
    <col min="3083" max="3083" width="11.28515625" style="1343" customWidth="1"/>
    <col min="3084" max="3084" width="11.42578125" style="1343" customWidth="1"/>
    <col min="3085" max="3085" width="12.42578125" style="1343" customWidth="1"/>
    <col min="3086" max="3330" width="9.140625" style="1343"/>
    <col min="3331" max="3331" width="16.140625" style="1343" bestFit="1" customWidth="1"/>
    <col min="3332" max="3334" width="11" style="1343" customWidth="1"/>
    <col min="3335" max="3336" width="10.7109375" style="1343" customWidth="1"/>
    <col min="3337" max="3337" width="11.7109375" style="1343" customWidth="1"/>
    <col min="3338" max="3338" width="10.7109375" style="1343" customWidth="1"/>
    <col min="3339" max="3339" width="11.28515625" style="1343" customWidth="1"/>
    <col min="3340" max="3340" width="11.42578125" style="1343" customWidth="1"/>
    <col min="3341" max="3341" width="12.42578125" style="1343" customWidth="1"/>
    <col min="3342" max="3586" width="9.140625" style="1343"/>
    <col min="3587" max="3587" width="16.140625" style="1343" bestFit="1" customWidth="1"/>
    <col min="3588" max="3590" width="11" style="1343" customWidth="1"/>
    <col min="3591" max="3592" width="10.7109375" style="1343" customWidth="1"/>
    <col min="3593" max="3593" width="11.7109375" style="1343" customWidth="1"/>
    <col min="3594" max="3594" width="10.7109375" style="1343" customWidth="1"/>
    <col min="3595" max="3595" width="11.28515625" style="1343" customWidth="1"/>
    <col min="3596" max="3596" width="11.42578125" style="1343" customWidth="1"/>
    <col min="3597" max="3597" width="12.42578125" style="1343" customWidth="1"/>
    <col min="3598" max="3842" width="9.140625" style="1343"/>
    <col min="3843" max="3843" width="16.140625" style="1343" bestFit="1" customWidth="1"/>
    <col min="3844" max="3846" width="11" style="1343" customWidth="1"/>
    <col min="3847" max="3848" width="10.7109375" style="1343" customWidth="1"/>
    <col min="3849" max="3849" width="11.7109375" style="1343" customWidth="1"/>
    <col min="3850" max="3850" width="10.7109375" style="1343" customWidth="1"/>
    <col min="3851" max="3851" width="11.28515625" style="1343" customWidth="1"/>
    <col min="3852" max="3852" width="11.42578125" style="1343" customWidth="1"/>
    <col min="3853" max="3853" width="12.42578125" style="1343" customWidth="1"/>
    <col min="3854" max="4098" width="9.140625" style="1343"/>
    <col min="4099" max="4099" width="16.140625" style="1343" bestFit="1" customWidth="1"/>
    <col min="4100" max="4102" width="11" style="1343" customWidth="1"/>
    <col min="4103" max="4104" width="10.7109375" style="1343" customWidth="1"/>
    <col min="4105" max="4105" width="11.7109375" style="1343" customWidth="1"/>
    <col min="4106" max="4106" width="10.7109375" style="1343" customWidth="1"/>
    <col min="4107" max="4107" width="11.28515625" style="1343" customWidth="1"/>
    <col min="4108" max="4108" width="11.42578125" style="1343" customWidth="1"/>
    <col min="4109" max="4109" width="12.42578125" style="1343" customWidth="1"/>
    <col min="4110" max="4354" width="9.140625" style="1343"/>
    <col min="4355" max="4355" width="16.140625" style="1343" bestFit="1" customWidth="1"/>
    <col min="4356" max="4358" width="11" style="1343" customWidth="1"/>
    <col min="4359" max="4360" width="10.7109375" style="1343" customWidth="1"/>
    <col min="4361" max="4361" width="11.7109375" style="1343" customWidth="1"/>
    <col min="4362" max="4362" width="10.7109375" style="1343" customWidth="1"/>
    <col min="4363" max="4363" width="11.28515625" style="1343" customWidth="1"/>
    <col min="4364" max="4364" width="11.42578125" style="1343" customWidth="1"/>
    <col min="4365" max="4365" width="12.42578125" style="1343" customWidth="1"/>
    <col min="4366" max="4610" width="9.140625" style="1343"/>
    <col min="4611" max="4611" width="16.140625" style="1343" bestFit="1" customWidth="1"/>
    <col min="4612" max="4614" width="11" style="1343" customWidth="1"/>
    <col min="4615" max="4616" width="10.7109375" style="1343" customWidth="1"/>
    <col min="4617" max="4617" width="11.7109375" style="1343" customWidth="1"/>
    <col min="4618" max="4618" width="10.7109375" style="1343" customWidth="1"/>
    <col min="4619" max="4619" width="11.28515625" style="1343" customWidth="1"/>
    <col min="4620" max="4620" width="11.42578125" style="1343" customWidth="1"/>
    <col min="4621" max="4621" width="12.42578125" style="1343" customWidth="1"/>
    <col min="4622" max="4866" width="9.140625" style="1343"/>
    <col min="4867" max="4867" width="16.140625" style="1343" bestFit="1" customWidth="1"/>
    <col min="4868" max="4870" width="11" style="1343" customWidth="1"/>
    <col min="4871" max="4872" width="10.7109375" style="1343" customWidth="1"/>
    <col min="4873" max="4873" width="11.7109375" style="1343" customWidth="1"/>
    <col min="4874" max="4874" width="10.7109375" style="1343" customWidth="1"/>
    <col min="4875" max="4875" width="11.28515625" style="1343" customWidth="1"/>
    <col min="4876" max="4876" width="11.42578125" style="1343" customWidth="1"/>
    <col min="4877" max="4877" width="12.42578125" style="1343" customWidth="1"/>
    <col min="4878" max="5122" width="9.140625" style="1343"/>
    <col min="5123" max="5123" width="16.140625" style="1343" bestFit="1" customWidth="1"/>
    <col min="5124" max="5126" width="11" style="1343" customWidth="1"/>
    <col min="5127" max="5128" width="10.7109375" style="1343" customWidth="1"/>
    <col min="5129" max="5129" width="11.7109375" style="1343" customWidth="1"/>
    <col min="5130" max="5130" width="10.7109375" style="1343" customWidth="1"/>
    <col min="5131" max="5131" width="11.28515625" style="1343" customWidth="1"/>
    <col min="5132" max="5132" width="11.42578125" style="1343" customWidth="1"/>
    <col min="5133" max="5133" width="12.42578125" style="1343" customWidth="1"/>
    <col min="5134" max="5378" width="9.140625" style="1343"/>
    <col min="5379" max="5379" width="16.140625" style="1343" bestFit="1" customWidth="1"/>
    <col min="5380" max="5382" width="11" style="1343" customWidth="1"/>
    <col min="5383" max="5384" width="10.7109375" style="1343" customWidth="1"/>
    <col min="5385" max="5385" width="11.7109375" style="1343" customWidth="1"/>
    <col min="5386" max="5386" width="10.7109375" style="1343" customWidth="1"/>
    <col min="5387" max="5387" width="11.28515625" style="1343" customWidth="1"/>
    <col min="5388" max="5388" width="11.42578125" style="1343" customWidth="1"/>
    <col min="5389" max="5389" width="12.42578125" style="1343" customWidth="1"/>
    <col min="5390" max="5634" width="9.140625" style="1343"/>
    <col min="5635" max="5635" width="16.140625" style="1343" bestFit="1" customWidth="1"/>
    <col min="5636" max="5638" width="11" style="1343" customWidth="1"/>
    <col min="5639" max="5640" width="10.7109375" style="1343" customWidth="1"/>
    <col min="5641" max="5641" width="11.7109375" style="1343" customWidth="1"/>
    <col min="5642" max="5642" width="10.7109375" style="1343" customWidth="1"/>
    <col min="5643" max="5643" width="11.28515625" style="1343" customWidth="1"/>
    <col min="5644" max="5644" width="11.42578125" style="1343" customWidth="1"/>
    <col min="5645" max="5645" width="12.42578125" style="1343" customWidth="1"/>
    <col min="5646" max="5890" width="9.140625" style="1343"/>
    <col min="5891" max="5891" width="16.140625" style="1343" bestFit="1" customWidth="1"/>
    <col min="5892" max="5894" width="11" style="1343" customWidth="1"/>
    <col min="5895" max="5896" width="10.7109375" style="1343" customWidth="1"/>
    <col min="5897" max="5897" width="11.7109375" style="1343" customWidth="1"/>
    <col min="5898" max="5898" width="10.7109375" style="1343" customWidth="1"/>
    <col min="5899" max="5899" width="11.28515625" style="1343" customWidth="1"/>
    <col min="5900" max="5900" width="11.42578125" style="1343" customWidth="1"/>
    <col min="5901" max="5901" width="12.42578125" style="1343" customWidth="1"/>
    <col min="5902" max="6146" width="9.140625" style="1343"/>
    <col min="6147" max="6147" width="16.140625" style="1343" bestFit="1" customWidth="1"/>
    <col min="6148" max="6150" width="11" style="1343" customWidth="1"/>
    <col min="6151" max="6152" width="10.7109375" style="1343" customWidth="1"/>
    <col min="6153" max="6153" width="11.7109375" style="1343" customWidth="1"/>
    <col min="6154" max="6154" width="10.7109375" style="1343" customWidth="1"/>
    <col min="6155" max="6155" width="11.28515625" style="1343" customWidth="1"/>
    <col min="6156" max="6156" width="11.42578125" style="1343" customWidth="1"/>
    <col min="6157" max="6157" width="12.42578125" style="1343" customWidth="1"/>
    <col min="6158" max="6402" width="9.140625" style="1343"/>
    <col min="6403" max="6403" width="16.140625" style="1343" bestFit="1" customWidth="1"/>
    <col min="6404" max="6406" width="11" style="1343" customWidth="1"/>
    <col min="6407" max="6408" width="10.7109375" style="1343" customWidth="1"/>
    <col min="6409" max="6409" width="11.7109375" style="1343" customWidth="1"/>
    <col min="6410" max="6410" width="10.7109375" style="1343" customWidth="1"/>
    <col min="6411" max="6411" width="11.28515625" style="1343" customWidth="1"/>
    <col min="6412" max="6412" width="11.42578125" style="1343" customWidth="1"/>
    <col min="6413" max="6413" width="12.42578125" style="1343" customWidth="1"/>
    <col min="6414" max="6658" width="9.140625" style="1343"/>
    <col min="6659" max="6659" width="16.140625" style="1343" bestFit="1" customWidth="1"/>
    <col min="6660" max="6662" width="11" style="1343" customWidth="1"/>
    <col min="6663" max="6664" width="10.7109375" style="1343" customWidth="1"/>
    <col min="6665" max="6665" width="11.7109375" style="1343" customWidth="1"/>
    <col min="6666" max="6666" width="10.7109375" style="1343" customWidth="1"/>
    <col min="6667" max="6667" width="11.28515625" style="1343" customWidth="1"/>
    <col min="6668" max="6668" width="11.42578125" style="1343" customWidth="1"/>
    <col min="6669" max="6669" width="12.42578125" style="1343" customWidth="1"/>
    <col min="6670" max="6914" width="9.140625" style="1343"/>
    <col min="6915" max="6915" width="16.140625" style="1343" bestFit="1" customWidth="1"/>
    <col min="6916" max="6918" width="11" style="1343" customWidth="1"/>
    <col min="6919" max="6920" width="10.7109375" style="1343" customWidth="1"/>
    <col min="6921" max="6921" width="11.7109375" style="1343" customWidth="1"/>
    <col min="6922" max="6922" width="10.7109375" style="1343" customWidth="1"/>
    <col min="6923" max="6923" width="11.28515625" style="1343" customWidth="1"/>
    <col min="6924" max="6924" width="11.42578125" style="1343" customWidth="1"/>
    <col min="6925" max="6925" width="12.42578125" style="1343" customWidth="1"/>
    <col min="6926" max="7170" width="9.140625" style="1343"/>
    <col min="7171" max="7171" width="16.140625" style="1343" bestFit="1" customWidth="1"/>
    <col min="7172" max="7174" width="11" style="1343" customWidth="1"/>
    <col min="7175" max="7176" width="10.7109375" style="1343" customWidth="1"/>
    <col min="7177" max="7177" width="11.7109375" style="1343" customWidth="1"/>
    <col min="7178" max="7178" width="10.7109375" style="1343" customWidth="1"/>
    <col min="7179" max="7179" width="11.28515625" style="1343" customWidth="1"/>
    <col min="7180" max="7180" width="11.42578125" style="1343" customWidth="1"/>
    <col min="7181" max="7181" width="12.42578125" style="1343" customWidth="1"/>
    <col min="7182" max="7426" width="9.140625" style="1343"/>
    <col min="7427" max="7427" width="16.140625" style="1343" bestFit="1" customWidth="1"/>
    <col min="7428" max="7430" width="11" style="1343" customWidth="1"/>
    <col min="7431" max="7432" width="10.7109375" style="1343" customWidth="1"/>
    <col min="7433" max="7433" width="11.7109375" style="1343" customWidth="1"/>
    <col min="7434" max="7434" width="10.7109375" style="1343" customWidth="1"/>
    <col min="7435" max="7435" width="11.28515625" style="1343" customWidth="1"/>
    <col min="7436" max="7436" width="11.42578125" style="1343" customWidth="1"/>
    <col min="7437" max="7437" width="12.42578125" style="1343" customWidth="1"/>
    <col min="7438" max="7682" width="9.140625" style="1343"/>
    <col min="7683" max="7683" width="16.140625" style="1343" bestFit="1" customWidth="1"/>
    <col min="7684" max="7686" width="11" style="1343" customWidth="1"/>
    <col min="7687" max="7688" width="10.7109375" style="1343" customWidth="1"/>
    <col min="7689" max="7689" width="11.7109375" style="1343" customWidth="1"/>
    <col min="7690" max="7690" width="10.7109375" style="1343" customWidth="1"/>
    <col min="7691" max="7691" width="11.28515625" style="1343" customWidth="1"/>
    <col min="7692" max="7692" width="11.42578125" style="1343" customWidth="1"/>
    <col min="7693" max="7693" width="12.42578125" style="1343" customWidth="1"/>
    <col min="7694" max="7938" width="9.140625" style="1343"/>
    <col min="7939" max="7939" width="16.140625" style="1343" bestFit="1" customWidth="1"/>
    <col min="7940" max="7942" width="11" style="1343" customWidth="1"/>
    <col min="7943" max="7944" width="10.7109375" style="1343" customWidth="1"/>
    <col min="7945" max="7945" width="11.7109375" style="1343" customWidth="1"/>
    <col min="7946" max="7946" width="10.7109375" style="1343" customWidth="1"/>
    <col min="7947" max="7947" width="11.28515625" style="1343" customWidth="1"/>
    <col min="7948" max="7948" width="11.42578125" style="1343" customWidth="1"/>
    <col min="7949" max="7949" width="12.42578125" style="1343" customWidth="1"/>
    <col min="7950" max="8194" width="9.140625" style="1343"/>
    <col min="8195" max="8195" width="16.140625" style="1343" bestFit="1" customWidth="1"/>
    <col min="8196" max="8198" width="11" style="1343" customWidth="1"/>
    <col min="8199" max="8200" width="10.7109375" style="1343" customWidth="1"/>
    <col min="8201" max="8201" width="11.7109375" style="1343" customWidth="1"/>
    <col min="8202" max="8202" width="10.7109375" style="1343" customWidth="1"/>
    <col min="8203" max="8203" width="11.28515625" style="1343" customWidth="1"/>
    <col min="8204" max="8204" width="11.42578125" style="1343" customWidth="1"/>
    <col min="8205" max="8205" width="12.42578125" style="1343" customWidth="1"/>
    <col min="8206" max="8450" width="9.140625" style="1343"/>
    <col min="8451" max="8451" width="16.140625" style="1343" bestFit="1" customWidth="1"/>
    <col min="8452" max="8454" width="11" style="1343" customWidth="1"/>
    <col min="8455" max="8456" width="10.7109375" style="1343" customWidth="1"/>
    <col min="8457" max="8457" width="11.7109375" style="1343" customWidth="1"/>
    <col min="8458" max="8458" width="10.7109375" style="1343" customWidth="1"/>
    <col min="8459" max="8459" width="11.28515625" style="1343" customWidth="1"/>
    <col min="8460" max="8460" width="11.42578125" style="1343" customWidth="1"/>
    <col min="8461" max="8461" width="12.42578125" style="1343" customWidth="1"/>
    <col min="8462" max="8706" width="9.140625" style="1343"/>
    <col min="8707" max="8707" width="16.140625" style="1343" bestFit="1" customWidth="1"/>
    <col min="8708" max="8710" width="11" style="1343" customWidth="1"/>
    <col min="8711" max="8712" width="10.7109375" style="1343" customWidth="1"/>
    <col min="8713" max="8713" width="11.7109375" style="1343" customWidth="1"/>
    <col min="8714" max="8714" width="10.7109375" style="1343" customWidth="1"/>
    <col min="8715" max="8715" width="11.28515625" style="1343" customWidth="1"/>
    <col min="8716" max="8716" width="11.42578125" style="1343" customWidth="1"/>
    <col min="8717" max="8717" width="12.42578125" style="1343" customWidth="1"/>
    <col min="8718" max="8962" width="9.140625" style="1343"/>
    <col min="8963" max="8963" width="16.140625" style="1343" bestFit="1" customWidth="1"/>
    <col min="8964" max="8966" width="11" style="1343" customWidth="1"/>
    <col min="8967" max="8968" width="10.7109375" style="1343" customWidth="1"/>
    <col min="8969" max="8969" width="11.7109375" style="1343" customWidth="1"/>
    <col min="8970" max="8970" width="10.7109375" style="1343" customWidth="1"/>
    <col min="8971" max="8971" width="11.28515625" style="1343" customWidth="1"/>
    <col min="8972" max="8972" width="11.42578125" style="1343" customWidth="1"/>
    <col min="8973" max="8973" width="12.42578125" style="1343" customWidth="1"/>
    <col min="8974" max="9218" width="9.140625" style="1343"/>
    <col min="9219" max="9219" width="16.140625" style="1343" bestFit="1" customWidth="1"/>
    <col min="9220" max="9222" width="11" style="1343" customWidth="1"/>
    <col min="9223" max="9224" width="10.7109375" style="1343" customWidth="1"/>
    <col min="9225" max="9225" width="11.7109375" style="1343" customWidth="1"/>
    <col min="9226" max="9226" width="10.7109375" style="1343" customWidth="1"/>
    <col min="9227" max="9227" width="11.28515625" style="1343" customWidth="1"/>
    <col min="9228" max="9228" width="11.42578125" style="1343" customWidth="1"/>
    <col min="9229" max="9229" width="12.42578125" style="1343" customWidth="1"/>
    <col min="9230" max="9474" width="9.140625" style="1343"/>
    <col min="9475" max="9475" width="16.140625" style="1343" bestFit="1" customWidth="1"/>
    <col min="9476" max="9478" width="11" style="1343" customWidth="1"/>
    <col min="9479" max="9480" width="10.7109375" style="1343" customWidth="1"/>
    <col min="9481" max="9481" width="11.7109375" style="1343" customWidth="1"/>
    <col min="9482" max="9482" width="10.7109375" style="1343" customWidth="1"/>
    <col min="9483" max="9483" width="11.28515625" style="1343" customWidth="1"/>
    <col min="9484" max="9484" width="11.42578125" style="1343" customWidth="1"/>
    <col min="9485" max="9485" width="12.42578125" style="1343" customWidth="1"/>
    <col min="9486" max="9730" width="9.140625" style="1343"/>
    <col min="9731" max="9731" width="16.140625" style="1343" bestFit="1" customWidth="1"/>
    <col min="9732" max="9734" width="11" style="1343" customWidth="1"/>
    <col min="9735" max="9736" width="10.7109375" style="1343" customWidth="1"/>
    <col min="9737" max="9737" width="11.7109375" style="1343" customWidth="1"/>
    <col min="9738" max="9738" width="10.7109375" style="1343" customWidth="1"/>
    <col min="9739" max="9739" width="11.28515625" style="1343" customWidth="1"/>
    <col min="9740" max="9740" width="11.42578125" style="1343" customWidth="1"/>
    <col min="9741" max="9741" width="12.42578125" style="1343" customWidth="1"/>
    <col min="9742" max="9986" width="9.140625" style="1343"/>
    <col min="9987" max="9987" width="16.140625" style="1343" bestFit="1" customWidth="1"/>
    <col min="9988" max="9990" width="11" style="1343" customWidth="1"/>
    <col min="9991" max="9992" width="10.7109375" style="1343" customWidth="1"/>
    <col min="9993" max="9993" width="11.7109375" style="1343" customWidth="1"/>
    <col min="9994" max="9994" width="10.7109375" style="1343" customWidth="1"/>
    <col min="9995" max="9995" width="11.28515625" style="1343" customWidth="1"/>
    <col min="9996" max="9996" width="11.42578125" style="1343" customWidth="1"/>
    <col min="9997" max="9997" width="12.42578125" style="1343" customWidth="1"/>
    <col min="9998" max="10242" width="9.140625" style="1343"/>
    <col min="10243" max="10243" width="16.140625" style="1343" bestFit="1" customWidth="1"/>
    <col min="10244" max="10246" width="11" style="1343" customWidth="1"/>
    <col min="10247" max="10248" width="10.7109375" style="1343" customWidth="1"/>
    <col min="10249" max="10249" width="11.7109375" style="1343" customWidth="1"/>
    <col min="10250" max="10250" width="10.7109375" style="1343" customWidth="1"/>
    <col min="10251" max="10251" width="11.28515625" style="1343" customWidth="1"/>
    <col min="10252" max="10252" width="11.42578125" style="1343" customWidth="1"/>
    <col min="10253" max="10253" width="12.42578125" style="1343" customWidth="1"/>
    <col min="10254" max="10498" width="9.140625" style="1343"/>
    <col min="10499" max="10499" width="16.140625" style="1343" bestFit="1" customWidth="1"/>
    <col min="10500" max="10502" width="11" style="1343" customWidth="1"/>
    <col min="10503" max="10504" width="10.7109375" style="1343" customWidth="1"/>
    <col min="10505" max="10505" width="11.7109375" style="1343" customWidth="1"/>
    <col min="10506" max="10506" width="10.7109375" style="1343" customWidth="1"/>
    <col min="10507" max="10507" width="11.28515625" style="1343" customWidth="1"/>
    <col min="10508" max="10508" width="11.42578125" style="1343" customWidth="1"/>
    <col min="10509" max="10509" width="12.42578125" style="1343" customWidth="1"/>
    <col min="10510" max="10754" width="9.140625" style="1343"/>
    <col min="10755" max="10755" width="16.140625" style="1343" bestFit="1" customWidth="1"/>
    <col min="10756" max="10758" width="11" style="1343" customWidth="1"/>
    <col min="10759" max="10760" width="10.7109375" style="1343" customWidth="1"/>
    <col min="10761" max="10761" width="11.7109375" style="1343" customWidth="1"/>
    <col min="10762" max="10762" width="10.7109375" style="1343" customWidth="1"/>
    <col min="10763" max="10763" width="11.28515625" style="1343" customWidth="1"/>
    <col min="10764" max="10764" width="11.42578125" style="1343" customWidth="1"/>
    <col min="10765" max="10765" width="12.42578125" style="1343" customWidth="1"/>
    <col min="10766" max="11010" width="9.140625" style="1343"/>
    <col min="11011" max="11011" width="16.140625" style="1343" bestFit="1" customWidth="1"/>
    <col min="11012" max="11014" width="11" style="1343" customWidth="1"/>
    <col min="11015" max="11016" width="10.7109375" style="1343" customWidth="1"/>
    <col min="11017" max="11017" width="11.7109375" style="1343" customWidth="1"/>
    <col min="11018" max="11018" width="10.7109375" style="1343" customWidth="1"/>
    <col min="11019" max="11019" width="11.28515625" style="1343" customWidth="1"/>
    <col min="11020" max="11020" width="11.42578125" style="1343" customWidth="1"/>
    <col min="11021" max="11021" width="12.42578125" style="1343" customWidth="1"/>
    <col min="11022" max="11266" width="9.140625" style="1343"/>
    <col min="11267" max="11267" width="16.140625" style="1343" bestFit="1" customWidth="1"/>
    <col min="11268" max="11270" width="11" style="1343" customWidth="1"/>
    <col min="11271" max="11272" width="10.7109375" style="1343" customWidth="1"/>
    <col min="11273" max="11273" width="11.7109375" style="1343" customWidth="1"/>
    <col min="11274" max="11274" width="10.7109375" style="1343" customWidth="1"/>
    <col min="11275" max="11275" width="11.28515625" style="1343" customWidth="1"/>
    <col min="11276" max="11276" width="11.42578125" style="1343" customWidth="1"/>
    <col min="11277" max="11277" width="12.42578125" style="1343" customWidth="1"/>
    <col min="11278" max="11522" width="9.140625" style="1343"/>
    <col min="11523" max="11523" width="16.140625" style="1343" bestFit="1" customWidth="1"/>
    <col min="11524" max="11526" width="11" style="1343" customWidth="1"/>
    <col min="11527" max="11528" width="10.7109375" style="1343" customWidth="1"/>
    <col min="11529" max="11529" width="11.7109375" style="1343" customWidth="1"/>
    <col min="11530" max="11530" width="10.7109375" style="1343" customWidth="1"/>
    <col min="11531" max="11531" width="11.28515625" style="1343" customWidth="1"/>
    <col min="11532" max="11532" width="11.42578125" style="1343" customWidth="1"/>
    <col min="11533" max="11533" width="12.42578125" style="1343" customWidth="1"/>
    <col min="11534" max="11778" width="9.140625" style="1343"/>
    <col min="11779" max="11779" width="16.140625" style="1343" bestFit="1" customWidth="1"/>
    <col min="11780" max="11782" width="11" style="1343" customWidth="1"/>
    <col min="11783" max="11784" width="10.7109375" style="1343" customWidth="1"/>
    <col min="11785" max="11785" width="11.7109375" style="1343" customWidth="1"/>
    <col min="11786" max="11786" width="10.7109375" style="1343" customWidth="1"/>
    <col min="11787" max="11787" width="11.28515625" style="1343" customWidth="1"/>
    <col min="11788" max="11788" width="11.42578125" style="1343" customWidth="1"/>
    <col min="11789" max="11789" width="12.42578125" style="1343" customWidth="1"/>
    <col min="11790" max="12034" width="9.140625" style="1343"/>
    <col min="12035" max="12035" width="16.140625" style="1343" bestFit="1" customWidth="1"/>
    <col min="12036" max="12038" width="11" style="1343" customWidth="1"/>
    <col min="12039" max="12040" width="10.7109375" style="1343" customWidth="1"/>
    <col min="12041" max="12041" width="11.7109375" style="1343" customWidth="1"/>
    <col min="12042" max="12042" width="10.7109375" style="1343" customWidth="1"/>
    <col min="12043" max="12043" width="11.28515625" style="1343" customWidth="1"/>
    <col min="12044" max="12044" width="11.42578125" style="1343" customWidth="1"/>
    <col min="12045" max="12045" width="12.42578125" style="1343" customWidth="1"/>
    <col min="12046" max="12290" width="9.140625" style="1343"/>
    <col min="12291" max="12291" width="16.140625" style="1343" bestFit="1" customWidth="1"/>
    <col min="12292" max="12294" width="11" style="1343" customWidth="1"/>
    <col min="12295" max="12296" width="10.7109375" style="1343" customWidth="1"/>
    <col min="12297" max="12297" width="11.7109375" style="1343" customWidth="1"/>
    <col min="12298" max="12298" width="10.7109375" style="1343" customWidth="1"/>
    <col min="12299" max="12299" width="11.28515625" style="1343" customWidth="1"/>
    <col min="12300" max="12300" width="11.42578125" style="1343" customWidth="1"/>
    <col min="12301" max="12301" width="12.42578125" style="1343" customWidth="1"/>
    <col min="12302" max="12546" width="9.140625" style="1343"/>
    <col min="12547" max="12547" width="16.140625" style="1343" bestFit="1" customWidth="1"/>
    <col min="12548" max="12550" width="11" style="1343" customWidth="1"/>
    <col min="12551" max="12552" width="10.7109375" style="1343" customWidth="1"/>
    <col min="12553" max="12553" width="11.7109375" style="1343" customWidth="1"/>
    <col min="12554" max="12554" width="10.7109375" style="1343" customWidth="1"/>
    <col min="12555" max="12555" width="11.28515625" style="1343" customWidth="1"/>
    <col min="12556" max="12556" width="11.42578125" style="1343" customWidth="1"/>
    <col min="12557" max="12557" width="12.42578125" style="1343" customWidth="1"/>
    <col min="12558" max="12802" width="9.140625" style="1343"/>
    <col min="12803" max="12803" width="16.140625" style="1343" bestFit="1" customWidth="1"/>
    <col min="12804" max="12806" width="11" style="1343" customWidth="1"/>
    <col min="12807" max="12808" width="10.7109375" style="1343" customWidth="1"/>
    <col min="12809" max="12809" width="11.7109375" style="1343" customWidth="1"/>
    <col min="12810" max="12810" width="10.7109375" style="1343" customWidth="1"/>
    <col min="12811" max="12811" width="11.28515625" style="1343" customWidth="1"/>
    <col min="12812" max="12812" width="11.42578125" style="1343" customWidth="1"/>
    <col min="12813" max="12813" width="12.42578125" style="1343" customWidth="1"/>
    <col min="12814" max="13058" width="9.140625" style="1343"/>
    <col min="13059" max="13059" width="16.140625" style="1343" bestFit="1" customWidth="1"/>
    <col min="13060" max="13062" width="11" style="1343" customWidth="1"/>
    <col min="13063" max="13064" width="10.7109375" style="1343" customWidth="1"/>
    <col min="13065" max="13065" width="11.7109375" style="1343" customWidth="1"/>
    <col min="13066" max="13066" width="10.7109375" style="1343" customWidth="1"/>
    <col min="13067" max="13067" width="11.28515625" style="1343" customWidth="1"/>
    <col min="13068" max="13068" width="11.42578125" style="1343" customWidth="1"/>
    <col min="13069" max="13069" width="12.42578125" style="1343" customWidth="1"/>
    <col min="13070" max="13314" width="9.140625" style="1343"/>
    <col min="13315" max="13315" width="16.140625" style="1343" bestFit="1" customWidth="1"/>
    <col min="13316" max="13318" width="11" style="1343" customWidth="1"/>
    <col min="13319" max="13320" width="10.7109375" style="1343" customWidth="1"/>
    <col min="13321" max="13321" width="11.7109375" style="1343" customWidth="1"/>
    <col min="13322" max="13322" width="10.7109375" style="1343" customWidth="1"/>
    <col min="13323" max="13323" width="11.28515625" style="1343" customWidth="1"/>
    <col min="13324" max="13324" width="11.42578125" style="1343" customWidth="1"/>
    <col min="13325" max="13325" width="12.42578125" style="1343" customWidth="1"/>
    <col min="13326" max="13570" width="9.140625" style="1343"/>
    <col min="13571" max="13571" width="16.140625" style="1343" bestFit="1" customWidth="1"/>
    <col min="13572" max="13574" width="11" style="1343" customWidth="1"/>
    <col min="13575" max="13576" width="10.7109375" style="1343" customWidth="1"/>
    <col min="13577" max="13577" width="11.7109375" style="1343" customWidth="1"/>
    <col min="13578" max="13578" width="10.7109375" style="1343" customWidth="1"/>
    <col min="13579" max="13579" width="11.28515625" style="1343" customWidth="1"/>
    <col min="13580" max="13580" width="11.42578125" style="1343" customWidth="1"/>
    <col min="13581" max="13581" width="12.42578125" style="1343" customWidth="1"/>
    <col min="13582" max="13826" width="9.140625" style="1343"/>
    <col min="13827" max="13827" width="16.140625" style="1343" bestFit="1" customWidth="1"/>
    <col min="13828" max="13830" width="11" style="1343" customWidth="1"/>
    <col min="13831" max="13832" width="10.7109375" style="1343" customWidth="1"/>
    <col min="13833" max="13833" width="11.7109375" style="1343" customWidth="1"/>
    <col min="13834" max="13834" width="10.7109375" style="1343" customWidth="1"/>
    <col min="13835" max="13835" width="11.28515625" style="1343" customWidth="1"/>
    <col min="13836" max="13836" width="11.42578125" style="1343" customWidth="1"/>
    <col min="13837" max="13837" width="12.42578125" style="1343" customWidth="1"/>
    <col min="13838" max="14082" width="9.140625" style="1343"/>
    <col min="14083" max="14083" width="16.140625" style="1343" bestFit="1" customWidth="1"/>
    <col min="14084" max="14086" width="11" style="1343" customWidth="1"/>
    <col min="14087" max="14088" width="10.7109375" style="1343" customWidth="1"/>
    <col min="14089" max="14089" width="11.7109375" style="1343" customWidth="1"/>
    <col min="14090" max="14090" width="10.7109375" style="1343" customWidth="1"/>
    <col min="14091" max="14091" width="11.28515625" style="1343" customWidth="1"/>
    <col min="14092" max="14092" width="11.42578125" style="1343" customWidth="1"/>
    <col min="14093" max="14093" width="12.42578125" style="1343" customWidth="1"/>
    <col min="14094" max="14338" width="9.140625" style="1343"/>
    <col min="14339" max="14339" width="16.140625" style="1343" bestFit="1" customWidth="1"/>
    <col min="14340" max="14342" width="11" style="1343" customWidth="1"/>
    <col min="14343" max="14344" width="10.7109375" style="1343" customWidth="1"/>
    <col min="14345" max="14345" width="11.7109375" style="1343" customWidth="1"/>
    <col min="14346" max="14346" width="10.7109375" style="1343" customWidth="1"/>
    <col min="14347" max="14347" width="11.28515625" style="1343" customWidth="1"/>
    <col min="14348" max="14348" width="11.42578125" style="1343" customWidth="1"/>
    <col min="14349" max="14349" width="12.42578125" style="1343" customWidth="1"/>
    <col min="14350" max="14594" width="9.140625" style="1343"/>
    <col min="14595" max="14595" width="16.140625" style="1343" bestFit="1" customWidth="1"/>
    <col min="14596" max="14598" width="11" style="1343" customWidth="1"/>
    <col min="14599" max="14600" width="10.7109375" style="1343" customWidth="1"/>
    <col min="14601" max="14601" width="11.7109375" style="1343" customWidth="1"/>
    <col min="14602" max="14602" width="10.7109375" style="1343" customWidth="1"/>
    <col min="14603" max="14603" width="11.28515625" style="1343" customWidth="1"/>
    <col min="14604" max="14604" width="11.42578125" style="1343" customWidth="1"/>
    <col min="14605" max="14605" width="12.42578125" style="1343" customWidth="1"/>
    <col min="14606" max="14850" width="9.140625" style="1343"/>
    <col min="14851" max="14851" width="16.140625" style="1343" bestFit="1" customWidth="1"/>
    <col min="14852" max="14854" width="11" style="1343" customWidth="1"/>
    <col min="14855" max="14856" width="10.7109375" style="1343" customWidth="1"/>
    <col min="14857" max="14857" width="11.7109375" style="1343" customWidth="1"/>
    <col min="14858" max="14858" width="10.7109375" style="1343" customWidth="1"/>
    <col min="14859" max="14859" width="11.28515625" style="1343" customWidth="1"/>
    <col min="14860" max="14860" width="11.42578125" style="1343" customWidth="1"/>
    <col min="14861" max="14861" width="12.42578125" style="1343" customWidth="1"/>
    <col min="14862" max="15106" width="9.140625" style="1343"/>
    <col min="15107" max="15107" width="16.140625" style="1343" bestFit="1" customWidth="1"/>
    <col min="15108" max="15110" width="11" style="1343" customWidth="1"/>
    <col min="15111" max="15112" width="10.7109375" style="1343" customWidth="1"/>
    <col min="15113" max="15113" width="11.7109375" style="1343" customWidth="1"/>
    <col min="15114" max="15114" width="10.7109375" style="1343" customWidth="1"/>
    <col min="15115" max="15115" width="11.28515625" style="1343" customWidth="1"/>
    <col min="15116" max="15116" width="11.42578125" style="1343" customWidth="1"/>
    <col min="15117" max="15117" width="12.42578125" style="1343" customWidth="1"/>
    <col min="15118" max="15362" width="9.140625" style="1343"/>
    <col min="15363" max="15363" width="16.140625" style="1343" bestFit="1" customWidth="1"/>
    <col min="15364" max="15366" width="11" style="1343" customWidth="1"/>
    <col min="15367" max="15368" width="10.7109375" style="1343" customWidth="1"/>
    <col min="15369" max="15369" width="11.7109375" style="1343" customWidth="1"/>
    <col min="15370" max="15370" width="10.7109375" style="1343" customWidth="1"/>
    <col min="15371" max="15371" width="11.28515625" style="1343" customWidth="1"/>
    <col min="15372" max="15372" width="11.42578125" style="1343" customWidth="1"/>
    <col min="15373" max="15373" width="12.42578125" style="1343" customWidth="1"/>
    <col min="15374" max="15618" width="9.140625" style="1343"/>
    <col min="15619" max="15619" width="16.140625" style="1343" bestFit="1" customWidth="1"/>
    <col min="15620" max="15622" width="11" style="1343" customWidth="1"/>
    <col min="15623" max="15624" width="10.7109375" style="1343" customWidth="1"/>
    <col min="15625" max="15625" width="11.7109375" style="1343" customWidth="1"/>
    <col min="15626" max="15626" width="10.7109375" style="1343" customWidth="1"/>
    <col min="15627" max="15627" width="11.28515625" style="1343" customWidth="1"/>
    <col min="15628" max="15628" width="11.42578125" style="1343" customWidth="1"/>
    <col min="15629" max="15629" width="12.42578125" style="1343" customWidth="1"/>
    <col min="15630" max="15874" width="9.140625" style="1343"/>
    <col min="15875" max="15875" width="16.140625" style="1343" bestFit="1" customWidth="1"/>
    <col min="15876" max="15878" width="11" style="1343" customWidth="1"/>
    <col min="15879" max="15880" width="10.7109375" style="1343" customWidth="1"/>
    <col min="15881" max="15881" width="11.7109375" style="1343" customWidth="1"/>
    <col min="15882" max="15882" width="10.7109375" style="1343" customWidth="1"/>
    <col min="15883" max="15883" width="11.28515625" style="1343" customWidth="1"/>
    <col min="15884" max="15884" width="11.42578125" style="1343" customWidth="1"/>
    <col min="15885" max="15885" width="12.42578125" style="1343" customWidth="1"/>
    <col min="15886" max="16130" width="9.140625" style="1343"/>
    <col min="16131" max="16131" width="16.140625" style="1343" bestFit="1" customWidth="1"/>
    <col min="16132" max="16134" width="11" style="1343" customWidth="1"/>
    <col min="16135" max="16136" width="10.7109375" style="1343" customWidth="1"/>
    <col min="16137" max="16137" width="11.7109375" style="1343" customWidth="1"/>
    <col min="16138" max="16138" width="10.7109375" style="1343" customWidth="1"/>
    <col min="16139" max="16139" width="11.28515625" style="1343" customWidth="1"/>
    <col min="16140" max="16140" width="11.42578125" style="1343" customWidth="1"/>
    <col min="16141" max="16141" width="12.42578125" style="1343" customWidth="1"/>
    <col min="16142" max="16384" width="9.140625" style="1343"/>
  </cols>
  <sheetData>
    <row r="1" spans="1:17">
      <c r="A1" s="1383"/>
      <c r="B1" s="3707" t="s">
        <v>1392</v>
      </c>
      <c r="C1" s="3707"/>
      <c r="D1" s="3707"/>
      <c r="E1" s="3707"/>
      <c r="F1" s="3707"/>
      <c r="G1" s="3707"/>
      <c r="H1" s="3707"/>
      <c r="I1" s="3707"/>
      <c r="J1" s="3707"/>
      <c r="K1" s="3707"/>
      <c r="L1" s="3707"/>
      <c r="M1" s="3707"/>
      <c r="N1" s="3707"/>
    </row>
    <row r="2" spans="1:17">
      <c r="A2" s="1383"/>
      <c r="B2" s="3707" t="s">
        <v>159</v>
      </c>
      <c r="C2" s="3707"/>
      <c r="D2" s="3707"/>
      <c r="E2" s="3707"/>
      <c r="F2" s="3707"/>
      <c r="G2" s="3707"/>
      <c r="H2" s="3707"/>
      <c r="I2" s="3707"/>
      <c r="J2" s="3707"/>
      <c r="K2" s="3707"/>
      <c r="L2" s="3707"/>
      <c r="M2" s="3707"/>
      <c r="N2" s="3707"/>
    </row>
    <row r="3" spans="1:17" ht="16.5" thickBot="1">
      <c r="B3" s="3708" t="s">
        <v>1180</v>
      </c>
      <c r="C3" s="3708"/>
      <c r="D3" s="3708"/>
      <c r="E3" s="3708"/>
      <c r="F3" s="3708"/>
      <c r="G3" s="3708"/>
      <c r="H3" s="3708"/>
      <c r="I3" s="3708"/>
      <c r="J3" s="3708"/>
      <c r="K3" s="3708"/>
      <c r="L3" s="3708"/>
      <c r="M3" s="3708"/>
      <c r="N3" s="3708"/>
    </row>
    <row r="4" spans="1:17" ht="16.5" thickTop="1">
      <c r="B4" s="3709" t="s">
        <v>1041</v>
      </c>
      <c r="C4" s="3711" t="s">
        <v>1179</v>
      </c>
      <c r="D4" s="3712"/>
      <c r="E4" s="3712"/>
      <c r="F4" s="3712"/>
      <c r="G4" s="3712"/>
      <c r="H4" s="3713"/>
      <c r="I4" s="3711" t="s">
        <v>1178</v>
      </c>
      <c r="J4" s="3712"/>
      <c r="K4" s="3712"/>
      <c r="L4" s="3712"/>
      <c r="M4" s="3712"/>
      <c r="N4" s="3714"/>
    </row>
    <row r="5" spans="1:17" ht="16.5" thickBot="1">
      <c r="B5" s="3710"/>
      <c r="C5" s="1381" t="s">
        <v>167</v>
      </c>
      <c r="D5" s="1382" t="s">
        <v>168</v>
      </c>
      <c r="E5" s="1382" t="s">
        <v>5</v>
      </c>
      <c r="F5" s="1382" t="s">
        <v>29</v>
      </c>
      <c r="G5" s="1381" t="s">
        <v>85</v>
      </c>
      <c r="H5" s="1380" t="s">
        <v>398</v>
      </c>
      <c r="I5" s="1380" t="s">
        <v>167</v>
      </c>
      <c r="J5" s="1381" t="s">
        <v>168</v>
      </c>
      <c r="K5" s="1381" t="s">
        <v>5</v>
      </c>
      <c r="L5" s="1380" t="s">
        <v>29</v>
      </c>
      <c r="M5" s="1379" t="s">
        <v>85</v>
      </c>
      <c r="N5" s="1378" t="s">
        <v>398</v>
      </c>
    </row>
    <row r="6" spans="1:17">
      <c r="B6" s="1372" t="s">
        <v>509</v>
      </c>
      <c r="C6" s="1368">
        <v>0.94777795275590537</v>
      </c>
      <c r="D6" s="1374">
        <v>0.43990000000000001</v>
      </c>
      <c r="E6" s="1374">
        <v>0.55069999999999997</v>
      </c>
      <c r="F6" s="1373">
        <v>3.34</v>
      </c>
      <c r="G6" s="1366">
        <v>0.20724000000000001</v>
      </c>
      <c r="H6" s="1369">
        <v>0.21474000000000001</v>
      </c>
      <c r="I6" s="1377">
        <v>0</v>
      </c>
      <c r="J6" s="1374">
        <v>0</v>
      </c>
      <c r="K6" s="1374">
        <v>1.3228599999999999</v>
      </c>
      <c r="L6" s="1377">
        <v>3.9347799999999999</v>
      </c>
      <c r="M6" s="1366">
        <v>0</v>
      </c>
      <c r="N6" s="1365">
        <v>0</v>
      </c>
    </row>
    <row r="7" spans="1:17">
      <c r="B7" s="1372" t="s">
        <v>508</v>
      </c>
      <c r="C7" s="1368">
        <v>2.2200000000000002</v>
      </c>
      <c r="D7" s="1368">
        <v>2.0503999999999998</v>
      </c>
      <c r="E7" s="1368">
        <v>0.48</v>
      </c>
      <c r="F7" s="1370">
        <v>2.74</v>
      </c>
      <c r="G7" s="1366">
        <v>2.7289786548069812</v>
      </c>
      <c r="H7" s="1369">
        <v>0.12893633038707711</v>
      </c>
      <c r="I7" s="1367">
        <v>3.04</v>
      </c>
      <c r="J7" s="1368">
        <v>2.6856</v>
      </c>
      <c r="K7" s="1368">
        <v>1.51</v>
      </c>
      <c r="L7" s="1367">
        <v>3.6044</v>
      </c>
      <c r="M7" s="1366">
        <v>3.6505666666666667</v>
      </c>
      <c r="N7" s="1365">
        <v>1.2548666666666668</v>
      </c>
    </row>
    <row r="8" spans="1:17">
      <c r="B8" s="1372" t="s">
        <v>507</v>
      </c>
      <c r="C8" s="1368">
        <v>1.1000000000000001</v>
      </c>
      <c r="D8" s="1368">
        <v>2.1162000000000001</v>
      </c>
      <c r="E8" s="1368">
        <v>1.1832</v>
      </c>
      <c r="F8" s="1370">
        <v>1.7707999999999999</v>
      </c>
      <c r="G8" s="1366">
        <v>4.3273659852820936</v>
      </c>
      <c r="H8" s="1369">
        <v>0.62888439046333788</v>
      </c>
      <c r="I8" s="1367">
        <v>1.97</v>
      </c>
      <c r="J8" s="1368">
        <v>2.7359</v>
      </c>
      <c r="K8" s="1368">
        <v>2.0476999999999999</v>
      </c>
      <c r="L8" s="1367">
        <v>3.2067000000000001</v>
      </c>
      <c r="M8" s="1366">
        <v>4.5620000000000003</v>
      </c>
      <c r="N8" s="1365">
        <v>2.0007800000000002</v>
      </c>
    </row>
    <row r="9" spans="1:17">
      <c r="B9" s="1372" t="s">
        <v>506</v>
      </c>
      <c r="C9" s="1368">
        <v>0.28999999999999998</v>
      </c>
      <c r="D9" s="1368">
        <v>3.0040184818481848</v>
      </c>
      <c r="E9" s="1368">
        <v>2.5548000000000002</v>
      </c>
      <c r="F9" s="1370">
        <v>2.2000000000000002</v>
      </c>
      <c r="G9" s="1366">
        <v>3.8337399999999997</v>
      </c>
      <c r="H9" s="1369">
        <v>0.78642000000000012</v>
      </c>
      <c r="I9" s="1367">
        <v>0.97</v>
      </c>
      <c r="J9" s="1368">
        <v>3.6509746666666669</v>
      </c>
      <c r="K9" s="1368">
        <v>3.1175000000000002</v>
      </c>
      <c r="L9" s="1367">
        <v>3.1</v>
      </c>
      <c r="M9" s="1366">
        <v>4.4587683453237412</v>
      </c>
      <c r="N9" s="1365">
        <v>2.4025179916317994</v>
      </c>
      <c r="Q9" s="154"/>
    </row>
    <row r="10" spans="1:17">
      <c r="B10" s="1372" t="s">
        <v>505</v>
      </c>
      <c r="C10" s="1368">
        <v>0.48370000000000002</v>
      </c>
      <c r="D10" s="1368">
        <v>2.3419982353698852</v>
      </c>
      <c r="E10" s="1368">
        <v>5.5149176531715014</v>
      </c>
      <c r="F10" s="1370">
        <v>0.99690000000000001</v>
      </c>
      <c r="G10" s="1366">
        <v>1.6375838307423722</v>
      </c>
      <c r="H10" s="1369">
        <v>0.5988099918723967</v>
      </c>
      <c r="I10" s="1367">
        <v>0.95879999999999999</v>
      </c>
      <c r="J10" s="1368">
        <v>3.25</v>
      </c>
      <c r="K10" s="1368">
        <v>4.9699</v>
      </c>
      <c r="L10" s="1367">
        <v>2.1920000000000002</v>
      </c>
      <c r="M10" s="1366">
        <v>3.1934999999999998</v>
      </c>
      <c r="N10" s="1365">
        <v>1.9453061611374405</v>
      </c>
      <c r="Q10" s="154"/>
    </row>
    <row r="11" spans="1:17">
      <c r="B11" s="1372" t="s">
        <v>504</v>
      </c>
      <c r="C11" s="1368">
        <v>0.67949999999999999</v>
      </c>
      <c r="D11" s="1368">
        <v>1.7373000000000001</v>
      </c>
      <c r="E11" s="1368">
        <v>5.8220000000000001</v>
      </c>
      <c r="F11" s="1370">
        <v>0.86</v>
      </c>
      <c r="G11" s="1366">
        <v>3.1710930596285434</v>
      </c>
      <c r="H11" s="1369">
        <v>0.8661787674313991</v>
      </c>
      <c r="I11" s="1367">
        <v>0.94340000000000002</v>
      </c>
      <c r="J11" s="1368">
        <v>2.6956000000000002</v>
      </c>
      <c r="K11" s="1368">
        <v>5.7587999999999999</v>
      </c>
      <c r="L11" s="1367">
        <v>2</v>
      </c>
      <c r="M11" s="1366">
        <v>3.6015000000000001</v>
      </c>
      <c r="N11" s="1365">
        <v>1.7313000000000001</v>
      </c>
      <c r="Q11" s="154"/>
    </row>
    <row r="12" spans="1:17">
      <c r="B12" s="1372" t="s">
        <v>503</v>
      </c>
      <c r="C12" s="1368">
        <v>0.35</v>
      </c>
      <c r="D12" s="1368">
        <v>2.6432000000000002</v>
      </c>
      <c r="E12" s="1368">
        <v>3.9250794520547947</v>
      </c>
      <c r="F12" s="1370">
        <v>3.4394</v>
      </c>
      <c r="G12" s="1366">
        <v>3.9069000000000003</v>
      </c>
      <c r="H12" s="1369">
        <v>1.1301000000000001</v>
      </c>
      <c r="I12" s="1367">
        <v>0</v>
      </c>
      <c r="J12" s="1368">
        <v>0</v>
      </c>
      <c r="K12" s="1368">
        <v>0</v>
      </c>
      <c r="L12" s="1367">
        <v>0</v>
      </c>
      <c r="M12" s="1366">
        <v>0</v>
      </c>
      <c r="N12" s="1365">
        <v>1.9798</v>
      </c>
      <c r="Q12" s="154"/>
    </row>
    <row r="13" spans="1:17" s="1356" customFormat="1">
      <c r="A13" s="1376"/>
      <c r="B13" s="1375" t="s">
        <v>502</v>
      </c>
      <c r="C13" s="1368">
        <v>0.5323</v>
      </c>
      <c r="D13" s="1374">
        <v>0.74419999999999997</v>
      </c>
      <c r="E13" s="1374">
        <v>4.7</v>
      </c>
      <c r="F13" s="1373">
        <v>3.5543999999999998</v>
      </c>
      <c r="G13" s="1366">
        <v>3.9651105287222541</v>
      </c>
      <c r="H13" s="1369">
        <v>2.0299999999999998</v>
      </c>
      <c r="I13" s="1367">
        <v>1.3328</v>
      </c>
      <c r="J13" s="1374">
        <v>2.2334999999999998</v>
      </c>
      <c r="K13" s="1374">
        <v>5.17</v>
      </c>
      <c r="L13" s="1377">
        <v>4.7937000000000003</v>
      </c>
      <c r="M13" s="1366">
        <v>0</v>
      </c>
      <c r="N13" s="1365">
        <v>0</v>
      </c>
    </row>
    <row r="14" spans="1:17" s="1356" customFormat="1">
      <c r="A14" s="1376"/>
      <c r="B14" s="1375" t="s">
        <v>501</v>
      </c>
      <c r="C14" s="1368">
        <v>1.0973999999999999</v>
      </c>
      <c r="D14" s="1368">
        <v>0.92610000000000003</v>
      </c>
      <c r="E14" s="1368">
        <v>4.9848999999999997</v>
      </c>
      <c r="F14" s="1370">
        <v>4.4381650070126222</v>
      </c>
      <c r="G14" s="1366">
        <v>2.1309222357229651</v>
      </c>
      <c r="H14" s="1369">
        <v>2.7635000000000001</v>
      </c>
      <c r="I14" s="1367">
        <v>1.2907999999999999</v>
      </c>
      <c r="J14" s="1368">
        <v>2.3067000000000002</v>
      </c>
      <c r="K14" s="1368">
        <v>5.1997</v>
      </c>
      <c r="L14" s="1367">
        <v>4.686042546683332</v>
      </c>
      <c r="M14" s="1366">
        <v>3.9417230769230769</v>
      </c>
      <c r="N14" s="1365">
        <v>3.3393999999999999</v>
      </c>
    </row>
    <row r="15" spans="1:17">
      <c r="B15" s="1372" t="s">
        <v>500</v>
      </c>
      <c r="C15" s="1368">
        <v>1.3361000000000001</v>
      </c>
      <c r="D15" s="1374">
        <v>0.77629999999999999</v>
      </c>
      <c r="E15" s="1374">
        <v>5.1452</v>
      </c>
      <c r="F15" s="1373">
        <v>4.2913156626506019</v>
      </c>
      <c r="G15" s="1366">
        <v>3.5118599999999995</v>
      </c>
      <c r="H15" s="1369">
        <v>2.2838474999999998</v>
      </c>
      <c r="I15" s="1367">
        <v>0.60160000000000002</v>
      </c>
      <c r="J15" s="1368">
        <v>2.8351000000000002</v>
      </c>
      <c r="K15" s="1368">
        <v>5.3190999999999997</v>
      </c>
      <c r="L15" s="1367">
        <v>4.773456862745098</v>
      </c>
      <c r="M15" s="1366">
        <v>5.0007019607843137</v>
      </c>
      <c r="N15" s="1365">
        <v>3.7203196078431375</v>
      </c>
    </row>
    <row r="16" spans="1:17">
      <c r="B16" s="1372" t="s">
        <v>499</v>
      </c>
      <c r="C16" s="1368">
        <v>0.1182</v>
      </c>
      <c r="D16" s="1368">
        <v>1.03</v>
      </c>
      <c r="E16" s="1368">
        <v>4.3784369186716257</v>
      </c>
      <c r="F16" s="1370">
        <v>5.503210042397539</v>
      </c>
      <c r="G16" s="1366">
        <v>2.8078835500835742</v>
      </c>
      <c r="H16" s="1369">
        <v>3.7905938603285909</v>
      </c>
      <c r="I16" s="1367">
        <v>0.67369999999999997</v>
      </c>
      <c r="J16" s="1368">
        <v>2.1</v>
      </c>
      <c r="K16" s="1368">
        <v>4.8255237762237764</v>
      </c>
      <c r="L16" s="1367">
        <v>5.7765341849148415</v>
      </c>
      <c r="M16" s="1366">
        <v>4.234516684961581</v>
      </c>
      <c r="N16" s="1365">
        <v>4.2185426293408934</v>
      </c>
    </row>
    <row r="17" spans="2:14" ht="16.5" thickBot="1">
      <c r="B17" s="1372" t="s">
        <v>498</v>
      </c>
      <c r="C17" s="1368">
        <v>4.5600000000000002E-2</v>
      </c>
      <c r="D17" s="1371">
        <v>0.71033567156063082</v>
      </c>
      <c r="E17" s="1368">
        <v>3.7410999999999999</v>
      </c>
      <c r="F17" s="1370">
        <v>4.9685157869012704</v>
      </c>
      <c r="G17" s="1366">
        <v>1.2727017155928326</v>
      </c>
      <c r="H17" s="1369">
        <v>4.5516872152678021</v>
      </c>
      <c r="I17" s="1367">
        <v>0.7218</v>
      </c>
      <c r="J17" s="1368">
        <v>0</v>
      </c>
      <c r="K17" s="1368">
        <v>0</v>
      </c>
      <c r="L17" s="1367">
        <v>4.7758000000000003</v>
      </c>
      <c r="M17" s="1366">
        <v>2.2574000000000001</v>
      </c>
      <c r="N17" s="1365">
        <v>4.160828767123288</v>
      </c>
    </row>
    <row r="18" spans="2:14" ht="16.5" thickBot="1">
      <c r="B18" s="1364" t="s">
        <v>1177</v>
      </c>
      <c r="C18" s="1358">
        <v>0.7860129132792667</v>
      </c>
      <c r="D18" s="1363">
        <v>1.4459628150761978</v>
      </c>
      <c r="E18" s="1358">
        <v>4.4763999999999999</v>
      </c>
      <c r="F18" s="1362">
        <v>3.1999835997438901</v>
      </c>
      <c r="G18" s="1361">
        <v>2.6912559277164601</v>
      </c>
      <c r="H18" s="1360">
        <v>2.1879380357939104</v>
      </c>
      <c r="I18" s="1359">
        <v>1.03</v>
      </c>
      <c r="J18" s="1358">
        <v>2.5409970529741455</v>
      </c>
      <c r="K18" s="1358">
        <v>4.18</v>
      </c>
      <c r="L18" s="1359">
        <v>4.258367237220833</v>
      </c>
      <c r="M18" s="1358">
        <v>3.8595153196811007</v>
      </c>
      <c r="N18" s="1357">
        <v>3.2741819919187503</v>
      </c>
    </row>
    <row r="19" spans="2:14" ht="16.5" thickTop="1">
      <c r="L19" s="1356"/>
      <c r="M19" s="1356"/>
      <c r="N19" s="1356"/>
    </row>
    <row r="20" spans="2:14">
      <c r="L20" s="1356"/>
      <c r="M20" s="1356"/>
      <c r="N20" s="1356"/>
    </row>
    <row r="21" spans="2:14">
      <c r="C21" s="1352"/>
      <c r="D21" s="1355"/>
      <c r="E21" s="1355"/>
      <c r="F21" s="1355"/>
      <c r="G21" s="1355"/>
      <c r="H21" s="1355"/>
    </row>
    <row r="22" spans="2:14">
      <c r="C22" s="1350"/>
      <c r="D22" s="1353"/>
      <c r="E22" s="1353"/>
      <c r="F22" s="1353"/>
      <c r="G22" s="1353"/>
      <c r="H22" s="1353"/>
    </row>
    <row r="23" spans="2:14">
      <c r="C23" s="1350"/>
      <c r="D23" s="1353"/>
      <c r="E23" s="1353"/>
      <c r="F23" s="1353"/>
      <c r="G23" s="1353"/>
      <c r="H23" s="1353"/>
    </row>
    <row r="24" spans="2:14">
      <c r="C24" s="1350"/>
      <c r="D24" s="1353"/>
      <c r="E24" s="1353"/>
      <c r="F24" s="1353"/>
      <c r="G24" s="1353"/>
      <c r="H24" s="1353"/>
    </row>
    <row r="25" spans="2:14">
      <c r="C25" s="1350"/>
      <c r="D25" s="1353"/>
      <c r="E25" s="1353"/>
      <c r="F25" s="1353"/>
      <c r="G25" s="1353"/>
      <c r="H25" s="1353"/>
    </row>
    <row r="26" spans="2:14">
      <c r="C26" s="1350"/>
      <c r="D26" s="1353"/>
      <c r="E26" s="1353"/>
      <c r="F26" s="1353"/>
      <c r="G26" s="1353"/>
      <c r="H26" s="1353"/>
    </row>
    <row r="27" spans="2:14">
      <c r="C27" s="1350"/>
      <c r="D27" s="1353"/>
      <c r="E27" s="1353"/>
      <c r="F27" s="1353"/>
      <c r="G27" s="1353"/>
      <c r="H27" s="1353"/>
    </row>
    <row r="28" spans="2:14">
      <c r="C28" s="1350"/>
      <c r="D28" s="1354"/>
      <c r="E28" s="1354"/>
      <c r="F28" s="1354"/>
      <c r="G28" s="1354"/>
      <c r="H28" s="1354"/>
    </row>
    <row r="29" spans="2:14">
      <c r="C29" s="1352"/>
      <c r="D29" s="1353"/>
      <c r="E29" s="1353"/>
      <c r="F29" s="1353"/>
      <c r="G29" s="1353"/>
      <c r="H29" s="1353"/>
    </row>
    <row r="30" spans="2:14">
      <c r="C30" s="1350"/>
      <c r="D30" s="1351"/>
      <c r="E30" s="1351"/>
      <c r="F30" s="1351"/>
      <c r="G30" s="1351"/>
      <c r="H30" s="1351"/>
    </row>
    <row r="31" spans="2:14">
      <c r="C31" s="1352"/>
      <c r="D31" s="1346"/>
      <c r="E31" s="1346"/>
      <c r="F31" s="1346"/>
      <c r="G31" s="1346"/>
      <c r="H31" s="1346"/>
    </row>
    <row r="32" spans="2:14">
      <c r="C32" s="1350"/>
      <c r="D32" s="1351"/>
      <c r="E32" s="1351"/>
      <c r="F32" s="1351"/>
      <c r="G32" s="1351"/>
      <c r="H32" s="1351"/>
      <c r="I32" s="1348"/>
      <c r="J32" s="1348"/>
      <c r="K32" s="1348"/>
      <c r="L32" s="1348"/>
      <c r="M32" s="1348"/>
      <c r="N32" s="1348"/>
    </row>
    <row r="33" spans="3:14">
      <c r="C33" s="1350"/>
      <c r="D33" s="1346"/>
      <c r="E33" s="1346"/>
      <c r="F33" s="1346"/>
      <c r="G33" s="1346"/>
      <c r="H33" s="1346"/>
      <c r="I33" s="1349"/>
      <c r="J33" s="1348"/>
      <c r="K33" s="1348"/>
      <c r="L33" s="1348"/>
      <c r="M33" s="1348"/>
      <c r="N33" s="1348"/>
    </row>
    <row r="34" spans="3:14">
      <c r="C34" s="1347"/>
      <c r="D34" s="1346"/>
      <c r="E34" s="1346"/>
      <c r="F34" s="1346"/>
      <c r="G34" s="1346"/>
      <c r="H34" s="1346"/>
    </row>
    <row r="35" spans="3:14">
      <c r="C35" s="1345"/>
      <c r="E35" s="1345"/>
    </row>
    <row r="36" spans="3:14">
      <c r="C36" s="1345"/>
      <c r="E36" s="1345"/>
    </row>
  </sheetData>
  <mergeCells count="6">
    <mergeCell ref="B1:N1"/>
    <mergeCell ref="B2:N2"/>
    <mergeCell ref="B3:N3"/>
    <mergeCell ref="B4:B5"/>
    <mergeCell ref="C4:H4"/>
    <mergeCell ref="I4:N4"/>
  </mergeCells>
  <pageMargins left="0.5" right="0.5" top="1" bottom="1" header="0.3" footer="0.3"/>
  <pageSetup scale="78"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workbookViewId="0">
      <selection activeCell="L29" sqref="L29"/>
    </sheetView>
  </sheetViews>
  <sheetFormatPr defaultColWidth="9.140625" defaultRowHeight="12.75"/>
  <cols>
    <col min="1" max="1" width="58.5703125" style="4" customWidth="1"/>
    <col min="2" max="4" width="12.85546875" style="4" customWidth="1"/>
    <col min="5" max="6" width="9.140625" style="4" customWidth="1"/>
    <col min="7" max="7" width="9.140625" style="4"/>
    <col min="8" max="8" width="16.85546875" style="4" customWidth="1"/>
    <col min="9" max="9" width="9.140625" style="4"/>
    <col min="10" max="10" width="1.42578125" style="4" bestFit="1" customWidth="1"/>
    <col min="11" max="16384" width="9.140625" style="4"/>
  </cols>
  <sheetData>
    <row r="1" spans="1:22">
      <c r="A1" s="3715" t="s">
        <v>1393</v>
      </c>
      <c r="B1" s="3715"/>
      <c r="C1" s="3715"/>
      <c r="D1" s="3715"/>
      <c r="E1" s="3715"/>
      <c r="F1" s="3715"/>
    </row>
    <row r="2" spans="1:22" ht="15.75">
      <c r="A2" s="3716" t="s">
        <v>161</v>
      </c>
      <c r="B2" s="3716"/>
      <c r="C2" s="3716"/>
      <c r="D2" s="3716"/>
      <c r="E2" s="3716"/>
      <c r="F2" s="3716"/>
    </row>
    <row r="3" spans="1:22" ht="13.5" thickBot="1">
      <c r="A3" s="1400"/>
      <c r="B3" s="1400"/>
      <c r="C3" s="1400"/>
      <c r="D3" s="1400"/>
      <c r="E3" s="1400"/>
      <c r="F3" s="1400"/>
      <c r="G3" s="1387"/>
      <c r="J3" s="4" t="s">
        <v>694</v>
      </c>
    </row>
    <row r="4" spans="1:22" ht="13.5" thickTop="1">
      <c r="A4" s="3717" t="s">
        <v>3</v>
      </c>
      <c r="B4" s="3719" t="s">
        <v>1203</v>
      </c>
      <c r="C4" s="3720"/>
      <c r="D4" s="3721"/>
      <c r="E4" s="3722" t="s">
        <v>477</v>
      </c>
      <c r="F4" s="3723"/>
    </row>
    <row r="5" spans="1:22">
      <c r="A5" s="3718"/>
      <c r="B5" s="3724">
        <v>2019</v>
      </c>
      <c r="C5" s="3724">
        <v>2020</v>
      </c>
      <c r="D5" s="3724">
        <v>2021</v>
      </c>
      <c r="E5" s="3726" t="s">
        <v>1202</v>
      </c>
      <c r="F5" s="3727" t="s">
        <v>490</v>
      </c>
    </row>
    <row r="6" spans="1:22" ht="15">
      <c r="A6" s="3718"/>
      <c r="B6" s="3725"/>
      <c r="C6" s="3725"/>
      <c r="D6" s="3725"/>
      <c r="E6" s="3726"/>
      <c r="F6" s="3727"/>
      <c r="K6"/>
      <c r="L6"/>
      <c r="M6"/>
      <c r="N6"/>
      <c r="O6"/>
      <c r="P6"/>
      <c r="Q6"/>
      <c r="R6"/>
      <c r="S6"/>
      <c r="T6"/>
      <c r="U6"/>
      <c r="V6"/>
    </row>
    <row r="7" spans="1:22" ht="16.5" customHeight="1">
      <c r="A7" s="72" t="s">
        <v>1201</v>
      </c>
      <c r="B7" s="1628">
        <v>1259.02</v>
      </c>
      <c r="C7" s="1628">
        <v>1362.35</v>
      </c>
      <c r="D7" s="1628">
        <v>2883.41</v>
      </c>
      <c r="E7" s="1439">
        <v>8.2071770106908559</v>
      </c>
      <c r="F7" s="1438">
        <v>111.64972290527396</v>
      </c>
      <c r="H7" s="1392"/>
      <c r="I7" s="1392"/>
      <c r="K7"/>
      <c r="L7"/>
      <c r="M7"/>
      <c r="N7"/>
      <c r="O7"/>
      <c r="P7"/>
      <c r="Q7"/>
      <c r="R7"/>
      <c r="S7"/>
      <c r="T7"/>
      <c r="U7"/>
      <c r="V7"/>
    </row>
    <row r="8" spans="1:22" ht="16.5" customHeight="1">
      <c r="A8" s="164" t="s">
        <v>1200</v>
      </c>
      <c r="B8" s="1629">
        <v>271.25</v>
      </c>
      <c r="C8" s="1629">
        <v>288.25</v>
      </c>
      <c r="D8" s="1629">
        <v>541.41</v>
      </c>
      <c r="E8" s="1432">
        <v>6.26728110599079</v>
      </c>
      <c r="F8" s="1431">
        <v>87.826539462272336</v>
      </c>
      <c r="H8" s="1392"/>
      <c r="I8" s="1392"/>
      <c r="K8"/>
      <c r="L8"/>
      <c r="M8"/>
      <c r="N8"/>
      <c r="O8"/>
      <c r="P8"/>
      <c r="Q8"/>
      <c r="R8"/>
      <c r="S8"/>
      <c r="T8"/>
      <c r="U8"/>
      <c r="V8"/>
    </row>
    <row r="9" spans="1:22" ht="16.5" customHeight="1">
      <c r="A9" s="164" t="s">
        <v>1199</v>
      </c>
      <c r="B9" s="1629">
        <v>92.43</v>
      </c>
      <c r="C9" s="1629">
        <v>95.47</v>
      </c>
      <c r="D9" s="1629">
        <v>200.34</v>
      </c>
      <c r="E9" s="1432">
        <v>3.2889754408741538</v>
      </c>
      <c r="F9" s="1431">
        <v>109.84602492929716</v>
      </c>
      <c r="H9" s="1392"/>
      <c r="I9" s="1392"/>
      <c r="K9"/>
      <c r="L9"/>
      <c r="M9"/>
      <c r="N9"/>
      <c r="O9"/>
      <c r="P9"/>
      <c r="Q9"/>
      <c r="R9"/>
      <c r="S9"/>
      <c r="T9"/>
      <c r="U9"/>
      <c r="V9"/>
    </row>
    <row r="10" spans="1:22" ht="16.5" customHeight="1">
      <c r="A10" s="1399" t="s">
        <v>1198</v>
      </c>
      <c r="B10" s="1629">
        <v>1133.04</v>
      </c>
      <c r="C10" s="1629">
        <v>1153</v>
      </c>
      <c r="D10" s="1629">
        <v>1964.8054</v>
      </c>
      <c r="E10" s="1432">
        <v>1.7616324225093649</v>
      </c>
      <c r="F10" s="1431">
        <v>70.408100607111891</v>
      </c>
      <c r="H10" s="1392"/>
      <c r="I10" s="1392"/>
      <c r="K10"/>
      <c r="L10"/>
      <c r="M10"/>
      <c r="N10"/>
      <c r="O10"/>
      <c r="P10"/>
      <c r="Q10"/>
      <c r="R10"/>
      <c r="S10"/>
      <c r="T10"/>
      <c r="U10"/>
      <c r="V10"/>
    </row>
    <row r="11" spans="1:22" ht="16.5" customHeight="1">
      <c r="A11" s="164" t="s">
        <v>1197</v>
      </c>
      <c r="B11" s="1630">
        <v>1567499.39</v>
      </c>
      <c r="C11" s="1630">
        <v>1792762.67</v>
      </c>
      <c r="D11" s="1630">
        <v>4010957.81</v>
      </c>
      <c r="E11" s="1432">
        <v>14.370868750385924</v>
      </c>
      <c r="F11" s="1431">
        <v>123.73055157378974</v>
      </c>
      <c r="H11" s="1392"/>
      <c r="I11" s="1392"/>
      <c r="K11"/>
      <c r="L11"/>
      <c r="M11"/>
      <c r="N11"/>
      <c r="O11"/>
      <c r="P11"/>
      <c r="Q11"/>
      <c r="R11"/>
      <c r="S11"/>
      <c r="T11"/>
      <c r="U11"/>
      <c r="V11"/>
    </row>
    <row r="12" spans="1:22" ht="16.5" customHeight="1">
      <c r="A12" s="1398" t="s">
        <v>1196</v>
      </c>
      <c r="B12" s="1631">
        <v>412280.73</v>
      </c>
      <c r="C12" s="1631">
        <v>473389.58</v>
      </c>
      <c r="D12" s="1631">
        <v>573236.17000000004</v>
      </c>
      <c r="E12" s="1432">
        <v>14.822145580270046</v>
      </c>
      <c r="F12" s="1431">
        <v>21.091843635426031</v>
      </c>
      <c r="H12" s="1392"/>
      <c r="I12" s="1392"/>
      <c r="K12"/>
      <c r="L12"/>
      <c r="M12"/>
      <c r="N12"/>
      <c r="O12"/>
      <c r="P12"/>
      <c r="Q12"/>
      <c r="R12"/>
      <c r="S12"/>
      <c r="T12"/>
      <c r="U12"/>
      <c r="V12"/>
    </row>
    <row r="13" spans="1:22" ht="16.5" customHeight="1">
      <c r="A13" s="1397" t="s">
        <v>1195</v>
      </c>
      <c r="B13" s="1632">
        <v>215</v>
      </c>
      <c r="C13" s="1632">
        <v>212</v>
      </c>
      <c r="D13" s="1632">
        <v>219</v>
      </c>
      <c r="E13" s="1633">
        <v>-1.3953488372092977</v>
      </c>
      <c r="F13" s="1431">
        <v>3.3018867924528195</v>
      </c>
      <c r="H13" s="1392"/>
      <c r="I13" s="1392"/>
      <c r="K13"/>
      <c r="L13"/>
      <c r="M13"/>
      <c r="N13"/>
      <c r="O13"/>
      <c r="P13"/>
      <c r="Q13"/>
      <c r="R13"/>
      <c r="S13"/>
      <c r="T13"/>
      <c r="U13"/>
      <c r="V13"/>
    </row>
    <row r="14" spans="1:22" ht="16.5" customHeight="1">
      <c r="A14" s="1397" t="s">
        <v>1194</v>
      </c>
      <c r="B14" s="1629">
        <v>4206.6019800000004</v>
      </c>
      <c r="C14" s="1629">
        <v>4827.58158</v>
      </c>
      <c r="D14" s="1629">
        <v>5826.0482599999996</v>
      </c>
      <c r="E14" s="1633">
        <v>14.762024145673976</v>
      </c>
      <c r="F14" s="1431">
        <v>20.682543908455273</v>
      </c>
      <c r="H14" s="1392"/>
      <c r="I14" s="1392"/>
      <c r="K14"/>
      <c r="L14"/>
      <c r="M14"/>
      <c r="N14"/>
      <c r="O14"/>
      <c r="P14"/>
      <c r="Q14"/>
      <c r="R14"/>
      <c r="S14"/>
      <c r="T14"/>
      <c r="U14"/>
      <c r="V14"/>
    </row>
    <row r="15" spans="1:22" ht="16.5" customHeight="1">
      <c r="A15" s="1395" t="s">
        <v>1193</v>
      </c>
      <c r="B15" s="1634">
        <v>40.620048214164747</v>
      </c>
      <c r="C15" s="1634">
        <v>45.795646682358196</v>
      </c>
      <c r="D15" s="1634">
        <v>94.014429866835599</v>
      </c>
      <c r="E15" s="1633">
        <v>12.741487752317965</v>
      </c>
      <c r="F15" s="1633">
        <v>105.29119398384358</v>
      </c>
      <c r="H15" s="1392"/>
      <c r="I15" s="1392"/>
      <c r="K15"/>
      <c r="L15"/>
      <c r="M15"/>
      <c r="N15"/>
      <c r="O15"/>
      <c r="P15"/>
      <c r="Q15"/>
      <c r="R15"/>
      <c r="S15"/>
      <c r="T15"/>
      <c r="U15"/>
      <c r="V15"/>
    </row>
    <row r="16" spans="1:22" ht="16.5" customHeight="1">
      <c r="A16" s="1394" t="s">
        <v>1192</v>
      </c>
      <c r="B16" s="1634">
        <v>56.645193382433916</v>
      </c>
      <c r="C16" s="1634">
        <v>87.943016170596636</v>
      </c>
      <c r="D16" s="1634">
        <v>568.67408131109778</v>
      </c>
      <c r="E16" s="1432">
        <v>55.252389336653607</v>
      </c>
      <c r="F16" s="1431">
        <v>546.6392740134736</v>
      </c>
      <c r="H16" s="1392"/>
      <c r="I16" s="1392"/>
      <c r="K16"/>
      <c r="L16"/>
      <c r="M16"/>
      <c r="N16"/>
      <c r="O16"/>
      <c r="P16"/>
      <c r="Q16"/>
      <c r="R16"/>
      <c r="S16"/>
      <c r="T16"/>
      <c r="U16"/>
      <c r="V16"/>
    </row>
    <row r="17" spans="1:254" ht="16.5" customHeight="1">
      <c r="A17" s="1394" t="s">
        <v>1191</v>
      </c>
      <c r="B17" s="1634">
        <v>9.2118750916386904</v>
      </c>
      <c r="C17" s="1634">
        <v>8.8765364789547476</v>
      </c>
      <c r="D17" s="1634">
        <v>58.436051472048746</v>
      </c>
      <c r="E17" s="1432">
        <v>-3.6402861453073712</v>
      </c>
      <c r="F17" s="1431">
        <v>558.32041146447079</v>
      </c>
      <c r="H17" s="1392"/>
      <c r="I17" s="1392"/>
      <c r="K17"/>
      <c r="L17"/>
      <c r="M17"/>
      <c r="N17"/>
      <c r="O17"/>
      <c r="P17"/>
      <c r="Q17"/>
      <c r="R17"/>
      <c r="S17"/>
      <c r="T17"/>
      <c r="U17"/>
      <c r="V17"/>
    </row>
    <row r="18" spans="1:254" ht="16.5" customHeight="1">
      <c r="A18" s="1394" t="s">
        <v>1190</v>
      </c>
      <c r="B18" s="1634">
        <v>7.0223293675412535</v>
      </c>
      <c r="C18" s="1634">
        <v>8.3691752684698653</v>
      </c>
      <c r="D18" s="1634">
        <v>36.261760130555949</v>
      </c>
      <c r="E18" s="1432">
        <v>19.179474935397195</v>
      </c>
      <c r="F18" s="1431">
        <v>333.27758073330062</v>
      </c>
      <c r="H18" s="1392"/>
      <c r="I18" s="1392"/>
      <c r="K18"/>
      <c r="L18"/>
      <c r="M18"/>
      <c r="N18"/>
      <c r="O18"/>
      <c r="P18"/>
      <c r="Q18"/>
      <c r="R18"/>
      <c r="S18"/>
      <c r="T18"/>
      <c r="U18"/>
      <c r="V18"/>
    </row>
    <row r="19" spans="1:254" ht="16.5" customHeight="1">
      <c r="A19" s="1394" t="s">
        <v>1189</v>
      </c>
      <c r="B19" s="1634">
        <v>50.726000601505817</v>
      </c>
      <c r="C19" s="1634">
        <v>47.366560237446272</v>
      </c>
      <c r="D19" s="1634">
        <v>40.580986814219322</v>
      </c>
      <c r="E19" s="1432">
        <v>-6.6227187718793203</v>
      </c>
      <c r="F19" s="1431">
        <v>-14.325662216574727</v>
      </c>
      <c r="H19" s="1392"/>
      <c r="I19" s="1392"/>
      <c r="K19"/>
      <c r="L19"/>
      <c r="M19"/>
      <c r="N19"/>
      <c r="O19"/>
      <c r="P19"/>
      <c r="Q19"/>
      <c r="R19"/>
      <c r="S19"/>
      <c r="T19"/>
      <c r="U19"/>
      <c r="V19"/>
    </row>
    <row r="20" spans="1:254" ht="16.5" customHeight="1" thickBot="1">
      <c r="A20" s="1393" t="s">
        <v>1188</v>
      </c>
      <c r="B20" s="1635">
        <v>35.847612036391297</v>
      </c>
      <c r="C20" s="1635">
        <v>34.865168182021549</v>
      </c>
      <c r="D20" s="1635">
        <v>31.827355720802259</v>
      </c>
      <c r="E20" s="1636">
        <v>-2.7406117131941841</v>
      </c>
      <c r="F20" s="1637">
        <v>-8.7130297073563412</v>
      </c>
      <c r="H20" s="1392"/>
      <c r="I20" s="1392"/>
      <c r="K20"/>
      <c r="L20"/>
      <c r="M20"/>
      <c r="N20"/>
      <c r="O20"/>
      <c r="P20"/>
      <c r="Q20"/>
      <c r="R20"/>
      <c r="S20"/>
      <c r="T20"/>
      <c r="U20"/>
      <c r="V20"/>
    </row>
    <row r="21" spans="1:254" ht="15.75" thickTop="1">
      <c r="A21" s="1389" t="s">
        <v>1187</v>
      </c>
      <c r="B21" s="1389"/>
      <c r="C21" s="1389"/>
      <c r="D21" s="1389"/>
      <c r="E21" s="1391"/>
      <c r="F21" s="1391"/>
      <c r="H21" s="4" t="s">
        <v>1186</v>
      </c>
      <c r="K21"/>
      <c r="L21"/>
      <c r="M21"/>
      <c r="N21"/>
      <c r="O21"/>
      <c r="P21"/>
      <c r="Q21"/>
      <c r="R21"/>
      <c r="S21"/>
      <c r="T21"/>
      <c r="U21"/>
      <c r="V21"/>
    </row>
    <row r="22" spans="1:254">
      <c r="A22" s="1389" t="s">
        <v>1185</v>
      </c>
      <c r="B22" s="1389"/>
      <c r="C22" s="1389"/>
      <c r="D22" s="1389"/>
      <c r="E22" s="1384"/>
      <c r="F22" s="1384"/>
    </row>
    <row r="23" spans="1:254">
      <c r="A23" s="1389" t="s">
        <v>1184</v>
      </c>
      <c r="B23" s="1389"/>
      <c r="C23" s="1389"/>
      <c r="D23" s="1389"/>
      <c r="E23" s="1384"/>
      <c r="F23" s="1384"/>
    </row>
    <row r="24" spans="1:254">
      <c r="A24" s="1389" t="s">
        <v>1183</v>
      </c>
      <c r="B24" s="1389"/>
      <c r="C24" s="1389"/>
      <c r="D24" s="1389"/>
      <c r="E24" s="1390"/>
      <c r="F24" s="1384"/>
    </row>
    <row r="25" spans="1:254">
      <c r="A25" s="1389" t="s">
        <v>1182</v>
      </c>
      <c r="E25" s="1384"/>
      <c r="F25" s="1384"/>
    </row>
    <row r="26" spans="1:254">
      <c r="A26" s="1384"/>
      <c r="B26" s="1384"/>
      <c r="C26" s="1384"/>
      <c r="D26" s="1384"/>
      <c r="E26" s="1384"/>
      <c r="F26" s="1384"/>
      <c r="G26" s="1384"/>
    </row>
    <row r="27" spans="1:254" ht="15">
      <c r="A27"/>
      <c r="B27"/>
      <c r="C27"/>
      <c r="D27"/>
      <c r="E27"/>
      <c r="F27" s="1384"/>
      <c r="G27" s="1388"/>
      <c r="H27" s="1387"/>
      <c r="I27" s="1387"/>
      <c r="J27" s="1387"/>
      <c r="K27" s="1387"/>
      <c r="L27" s="1387"/>
      <c r="M27" s="1387"/>
      <c r="N27" s="1387"/>
      <c r="O27" s="1387"/>
      <c r="P27" s="1387"/>
      <c r="Q27" s="1387"/>
      <c r="R27" s="1387"/>
      <c r="S27" s="1387"/>
      <c r="T27" s="1387"/>
      <c r="U27" s="1387"/>
      <c r="V27" s="1387"/>
      <c r="W27" s="1387"/>
      <c r="X27" s="1387"/>
      <c r="Y27" s="1387"/>
      <c r="Z27" s="1387"/>
      <c r="AA27" s="1387"/>
      <c r="AB27" s="1387"/>
      <c r="AC27" s="1387"/>
      <c r="AD27" s="1387"/>
      <c r="AE27" s="1387"/>
      <c r="AF27" s="1387"/>
      <c r="AG27" s="1387"/>
      <c r="AH27" s="1387"/>
      <c r="AI27" s="1387"/>
      <c r="AJ27" s="1387"/>
      <c r="AK27" s="1387"/>
      <c r="AL27" s="1387"/>
      <c r="AM27" s="1387"/>
      <c r="AN27" s="1387"/>
      <c r="AO27" s="1387"/>
      <c r="AP27" s="1387"/>
      <c r="AQ27" s="1387"/>
      <c r="AR27" s="1387"/>
      <c r="AS27" s="1387"/>
      <c r="AT27" s="1387"/>
      <c r="AU27" s="1387"/>
      <c r="AV27" s="1387"/>
      <c r="AW27" s="1387"/>
      <c r="AX27" s="1387"/>
      <c r="AY27" s="1387"/>
      <c r="AZ27" s="1387"/>
      <c r="BA27" s="1387"/>
      <c r="BB27" s="1387"/>
      <c r="BC27" s="1387"/>
      <c r="BD27" s="1387"/>
      <c r="BE27" s="1387"/>
      <c r="BF27" s="1387"/>
      <c r="BG27" s="1387"/>
      <c r="BH27" s="1387"/>
      <c r="BI27" s="1387"/>
      <c r="BJ27" s="1387"/>
      <c r="BK27" s="1387"/>
      <c r="BL27" s="1387"/>
      <c r="BM27" s="1387"/>
      <c r="BN27" s="1387"/>
      <c r="BO27" s="1387"/>
      <c r="BP27" s="1387"/>
      <c r="BQ27" s="1387"/>
      <c r="BR27" s="1387"/>
      <c r="BS27" s="1387"/>
      <c r="BT27" s="1387"/>
      <c r="BU27" s="1387"/>
      <c r="BV27" s="1387"/>
      <c r="BW27" s="1387"/>
      <c r="BX27" s="1387"/>
      <c r="BY27" s="1387"/>
      <c r="BZ27" s="1387"/>
      <c r="CA27" s="1387"/>
      <c r="CB27" s="1387"/>
      <c r="CC27" s="1387"/>
      <c r="CD27" s="1387"/>
      <c r="CE27" s="1387"/>
      <c r="CF27" s="1387"/>
      <c r="CG27" s="1387"/>
      <c r="CH27" s="1387"/>
      <c r="CI27" s="1387"/>
      <c r="CJ27" s="1387"/>
      <c r="CK27" s="1387"/>
      <c r="CL27" s="1387"/>
      <c r="CM27" s="1387"/>
      <c r="CN27" s="1387"/>
      <c r="CO27" s="1387"/>
      <c r="CP27" s="1387"/>
      <c r="CQ27" s="1387"/>
      <c r="CR27" s="1387"/>
      <c r="CS27" s="1387"/>
      <c r="CT27" s="1387"/>
      <c r="CU27" s="1387"/>
      <c r="CV27" s="1387"/>
      <c r="CW27" s="1387"/>
      <c r="CX27" s="1387"/>
      <c r="CY27" s="1387"/>
      <c r="CZ27" s="1387"/>
      <c r="DA27" s="1387"/>
      <c r="DB27" s="1387"/>
      <c r="DC27" s="1387"/>
      <c r="DD27" s="1387"/>
      <c r="DE27" s="1387"/>
      <c r="DF27" s="1387"/>
      <c r="DG27" s="1387"/>
      <c r="DH27" s="1387"/>
      <c r="DI27" s="1387"/>
      <c r="DJ27" s="1387"/>
      <c r="DK27" s="1387"/>
      <c r="DL27" s="1387"/>
      <c r="DM27" s="1387"/>
      <c r="DN27" s="1387"/>
      <c r="DO27" s="1387"/>
      <c r="DP27" s="1387"/>
      <c r="DQ27" s="1387"/>
      <c r="DR27" s="1387"/>
      <c r="DS27" s="1387"/>
      <c r="DT27" s="1387"/>
      <c r="DU27" s="1387"/>
      <c r="DV27" s="1387"/>
      <c r="DW27" s="1387"/>
      <c r="DX27" s="1387"/>
      <c r="DY27" s="1387"/>
      <c r="DZ27" s="1387"/>
      <c r="EA27" s="1387"/>
      <c r="EB27" s="1387"/>
      <c r="EC27" s="1387"/>
      <c r="ED27" s="1387"/>
      <c r="EE27" s="1387"/>
      <c r="EF27" s="1387"/>
      <c r="EG27" s="1387"/>
      <c r="EH27" s="1387"/>
      <c r="EI27" s="1387"/>
      <c r="EJ27" s="1387"/>
      <c r="EK27" s="1387"/>
      <c r="EL27" s="1387"/>
      <c r="EM27" s="1387"/>
      <c r="EN27" s="1387"/>
      <c r="EO27" s="1387"/>
      <c r="EP27" s="1387"/>
      <c r="EQ27" s="1387"/>
      <c r="ER27" s="1387"/>
      <c r="ES27" s="1387"/>
      <c r="ET27" s="1387"/>
      <c r="EU27" s="1387"/>
      <c r="EV27" s="1387"/>
      <c r="EW27" s="1387"/>
      <c r="EX27" s="1387"/>
      <c r="EY27" s="1387"/>
      <c r="EZ27" s="1387"/>
      <c r="FA27" s="1387"/>
      <c r="FB27" s="1387"/>
      <c r="FC27" s="1387"/>
      <c r="FD27" s="1387"/>
      <c r="FE27" s="1387"/>
      <c r="FF27" s="1387"/>
      <c r="FG27" s="1387"/>
      <c r="FH27" s="1387"/>
      <c r="FI27" s="1387"/>
      <c r="FJ27" s="1387"/>
      <c r="FK27" s="1387"/>
      <c r="FL27" s="1387"/>
      <c r="FM27" s="1387"/>
      <c r="FN27" s="1387"/>
      <c r="FO27" s="1387"/>
      <c r="FP27" s="1387"/>
      <c r="FQ27" s="1387"/>
      <c r="FR27" s="1387"/>
      <c r="FS27" s="1387"/>
      <c r="FT27" s="1387"/>
      <c r="FU27" s="1387"/>
      <c r="FV27" s="1387"/>
      <c r="FW27" s="1387"/>
      <c r="FX27" s="1387"/>
      <c r="FY27" s="1387"/>
      <c r="FZ27" s="1387"/>
      <c r="GA27" s="1387"/>
      <c r="GB27" s="1387"/>
      <c r="GC27" s="1387"/>
      <c r="GD27" s="1387"/>
      <c r="GE27" s="1387"/>
      <c r="GF27" s="1387"/>
      <c r="GG27" s="1387"/>
      <c r="GH27" s="1387"/>
      <c r="GI27" s="1387"/>
      <c r="GJ27" s="1387"/>
      <c r="GK27" s="1387"/>
      <c r="GL27" s="1387"/>
      <c r="GM27" s="1387"/>
      <c r="GN27" s="1387"/>
      <c r="GO27" s="1387"/>
      <c r="GP27" s="1387"/>
      <c r="GQ27" s="1387"/>
      <c r="GR27" s="1387"/>
      <c r="GS27" s="1387"/>
      <c r="GT27" s="1387"/>
      <c r="GU27" s="1387"/>
      <c r="GV27" s="1387"/>
      <c r="GW27" s="1387"/>
      <c r="GX27" s="1387"/>
      <c r="GY27" s="1387"/>
      <c r="GZ27" s="1387"/>
      <c r="HA27" s="1387"/>
      <c r="HB27" s="1387"/>
      <c r="HC27" s="1387"/>
      <c r="HD27" s="1387"/>
      <c r="HE27" s="1387"/>
      <c r="HF27" s="1387"/>
      <c r="HG27" s="1387"/>
      <c r="HH27" s="1387"/>
      <c r="HI27" s="1387"/>
      <c r="HJ27" s="1387"/>
      <c r="HK27" s="1387"/>
      <c r="HL27" s="1387"/>
      <c r="HM27" s="1387"/>
      <c r="HN27" s="1387"/>
      <c r="HO27" s="1387"/>
      <c r="HP27" s="1387"/>
      <c r="HQ27" s="1387"/>
      <c r="HR27" s="1387"/>
      <c r="HS27" s="1387"/>
      <c r="HT27" s="1387"/>
      <c r="HU27" s="1387"/>
      <c r="HV27" s="1387"/>
      <c r="HW27" s="1387"/>
      <c r="HX27" s="1387"/>
      <c r="HY27" s="1387"/>
      <c r="HZ27" s="1387"/>
      <c r="IA27" s="1387"/>
      <c r="IB27" s="1387"/>
      <c r="IC27" s="1387"/>
      <c r="ID27" s="1387"/>
      <c r="IE27" s="1387"/>
      <c r="IF27" s="1387"/>
      <c r="IG27" s="1387"/>
      <c r="IH27" s="1387"/>
      <c r="II27" s="1387"/>
      <c r="IJ27" s="1387"/>
      <c r="IK27" s="1387"/>
      <c r="IL27" s="1387"/>
      <c r="IM27" s="1387"/>
      <c r="IN27" s="1387"/>
      <c r="IO27" s="1387"/>
      <c r="IP27" s="1387"/>
      <c r="IQ27" s="1387"/>
      <c r="IR27" s="1387"/>
      <c r="IS27" s="1387"/>
      <c r="IT27" s="1387"/>
    </row>
    <row r="28" spans="1:254" ht="15">
      <c r="A28"/>
      <c r="B28"/>
      <c r="C28"/>
      <c r="D28"/>
      <c r="E28"/>
    </row>
    <row r="29" spans="1:254" ht="15">
      <c r="A29"/>
      <c r="B29"/>
      <c r="C29"/>
      <c r="D29"/>
      <c r="E29"/>
    </row>
    <row r="30" spans="1:254" ht="15">
      <c r="A30"/>
      <c r="B30"/>
      <c r="C30"/>
      <c r="D30"/>
      <c r="E30"/>
    </row>
    <row r="31" spans="1:254" ht="15">
      <c r="A31"/>
      <c r="B31"/>
      <c r="C31"/>
      <c r="D31"/>
      <c r="E31"/>
    </row>
    <row r="39" spans="1:10">
      <c r="A39" s="1384"/>
      <c r="B39" s="1384"/>
      <c r="C39" s="1384"/>
      <c r="D39" s="1384"/>
      <c r="E39" s="1384"/>
      <c r="F39" s="1384"/>
      <c r="G39" s="1384"/>
      <c r="H39" s="1384"/>
      <c r="I39" s="1384"/>
      <c r="J39" s="1384"/>
    </row>
    <row r="40" spans="1:10">
      <c r="A40" s="1384"/>
      <c r="B40" s="1384"/>
      <c r="C40" s="1384"/>
      <c r="D40" s="1384"/>
      <c r="E40" s="1384"/>
      <c r="F40" s="1384"/>
      <c r="G40" s="1384"/>
      <c r="H40" s="1384"/>
      <c r="I40" s="1384"/>
      <c r="J40" s="1384"/>
    </row>
    <row r="41" spans="1:10">
      <c r="A41" s="1384"/>
      <c r="B41" s="1384"/>
      <c r="C41" s="1384"/>
      <c r="D41" s="1384"/>
      <c r="E41" s="1384"/>
      <c r="F41" s="1384"/>
      <c r="G41" s="1384"/>
      <c r="H41" s="1384"/>
      <c r="I41" s="1384"/>
      <c r="J41" s="1384"/>
    </row>
    <row r="42" spans="1:10">
      <c r="A42" s="1384"/>
      <c r="B42" s="1384"/>
      <c r="C42" s="1384"/>
      <c r="D42" s="1384"/>
      <c r="E42" s="1384"/>
      <c r="F42" s="1384"/>
      <c r="G42" s="1384"/>
      <c r="H42" s="1384"/>
      <c r="I42" s="1384"/>
      <c r="J42" s="1384"/>
    </row>
    <row r="43" spans="1:10">
      <c r="A43" s="1384"/>
      <c r="B43" s="1384"/>
      <c r="C43" s="1384"/>
      <c r="D43" s="1384"/>
      <c r="E43" s="1384"/>
      <c r="F43" s="1384"/>
      <c r="G43" s="1384"/>
      <c r="H43" s="1384"/>
      <c r="I43" s="1384"/>
      <c r="J43" s="1384"/>
    </row>
    <row r="44" spans="1:10">
      <c r="A44" s="1384"/>
      <c r="B44" s="1384"/>
      <c r="C44" s="1384"/>
      <c r="D44" s="1384"/>
      <c r="E44" s="1384"/>
      <c r="F44" s="1384"/>
      <c r="G44" s="1384"/>
      <c r="H44" s="1384"/>
      <c r="I44" s="1384"/>
      <c r="J44" s="1384"/>
    </row>
    <row r="45" spans="1:10">
      <c r="A45" s="1384"/>
      <c r="B45" s="1384"/>
      <c r="C45" s="1384"/>
      <c r="D45" s="1384"/>
      <c r="E45" s="1384"/>
      <c r="F45" s="1384"/>
      <c r="G45" s="1384"/>
      <c r="H45" s="1384"/>
      <c r="I45" s="1384"/>
      <c r="J45" s="1384"/>
    </row>
    <row r="46" spans="1:10">
      <c r="A46" s="1384"/>
      <c r="B46" s="1384"/>
      <c r="C46" s="1384"/>
      <c r="D46" s="1384"/>
      <c r="E46" s="1384"/>
      <c r="F46" s="1384"/>
      <c r="G46" s="1384"/>
      <c r="H46" s="1384"/>
      <c r="I46" s="1384"/>
      <c r="J46" s="1384"/>
    </row>
    <row r="47" spans="1:10">
      <c r="A47" s="1384"/>
      <c r="B47" s="1384"/>
      <c r="C47" s="1384"/>
      <c r="D47" s="1384"/>
      <c r="E47" s="1384"/>
      <c r="F47" s="1384"/>
      <c r="G47" s="1384"/>
      <c r="H47" s="1384"/>
      <c r="I47" s="1384"/>
      <c r="J47" s="1384"/>
    </row>
    <row r="48" spans="1:10">
      <c r="A48" s="1384"/>
      <c r="B48" s="1384"/>
      <c r="C48" s="1384"/>
      <c r="D48" s="1384"/>
      <c r="E48" s="1384"/>
      <c r="F48" s="1384"/>
      <c r="G48" s="1384"/>
      <c r="H48" s="1384"/>
      <c r="I48" s="1384"/>
      <c r="J48" s="1384"/>
    </row>
    <row r="49" spans="1:10">
      <c r="A49" s="1384"/>
      <c r="B49" s="1384"/>
      <c r="C49" s="1384"/>
      <c r="D49" s="1384"/>
      <c r="E49" s="1384"/>
      <c r="F49" s="1384"/>
      <c r="G49" s="1384"/>
      <c r="H49" s="1384"/>
      <c r="I49" s="1384"/>
      <c r="J49" s="1384"/>
    </row>
    <row r="50" spans="1:10">
      <c r="A50" s="1384"/>
      <c r="B50" s="1384"/>
      <c r="C50" s="1384"/>
      <c r="D50" s="1384"/>
      <c r="E50" s="1384"/>
      <c r="F50" s="1384"/>
      <c r="G50" s="1384"/>
      <c r="H50" s="1384"/>
      <c r="I50" s="1384"/>
      <c r="J50" s="1384"/>
    </row>
    <row r="51" spans="1:10">
      <c r="A51" s="1384"/>
      <c r="B51" s="1384"/>
      <c r="C51" s="1384"/>
      <c r="D51" s="1384"/>
      <c r="E51" s="1384"/>
      <c r="F51" s="1384"/>
      <c r="G51" s="1384"/>
      <c r="H51" s="1384"/>
      <c r="I51" s="1384"/>
      <c r="J51" s="1384"/>
    </row>
    <row r="52" spans="1:10">
      <c r="A52" s="1384"/>
      <c r="B52" s="1384"/>
      <c r="C52" s="1384"/>
      <c r="D52" s="1384"/>
      <c r="E52" s="1384"/>
      <c r="F52" s="1384"/>
      <c r="G52" s="1384"/>
      <c r="H52" s="1384"/>
      <c r="I52" s="1384"/>
      <c r="J52" s="1384"/>
    </row>
    <row r="53" spans="1:10">
      <c r="A53" s="1386"/>
      <c r="B53" s="1386"/>
      <c r="C53" s="1386"/>
      <c r="D53" s="1386"/>
      <c r="E53" s="1385"/>
      <c r="F53" s="1385"/>
      <c r="G53" s="1384"/>
      <c r="H53" s="1384"/>
      <c r="I53" s="1384"/>
      <c r="J53" s="1384"/>
    </row>
    <row r="54" spans="1:10">
      <c r="A54" s="1384"/>
      <c r="B54" s="1384"/>
      <c r="C54" s="1384"/>
      <c r="D54" s="1384"/>
      <c r="E54" s="1384"/>
      <c r="F54" s="1384"/>
      <c r="G54" s="1384"/>
      <c r="H54" s="1384"/>
      <c r="I54" s="1384"/>
      <c r="J54" s="1384"/>
    </row>
    <row r="55" spans="1:10">
      <c r="A55" s="1384"/>
      <c r="B55" s="1384"/>
      <c r="C55" s="1384"/>
      <c r="D55" s="1384"/>
      <c r="E55" s="1384"/>
      <c r="F55" s="1384"/>
      <c r="G55" s="1384"/>
      <c r="H55" s="1384"/>
      <c r="I55" s="1384"/>
      <c r="J55" s="1384"/>
    </row>
    <row r="56" spans="1:10">
      <c r="A56" s="1384"/>
      <c r="B56" s="1384"/>
      <c r="C56" s="1384"/>
      <c r="D56" s="1384"/>
      <c r="E56" s="1384"/>
      <c r="F56" s="1384"/>
      <c r="G56" s="1384"/>
      <c r="H56" s="1384"/>
      <c r="I56" s="1384"/>
      <c r="J56" s="1384"/>
    </row>
    <row r="57" spans="1:10">
      <c r="A57" s="1384"/>
      <c r="B57" s="1384"/>
      <c r="C57" s="1384"/>
      <c r="D57" s="1384"/>
      <c r="E57" s="1384"/>
      <c r="F57" s="1384"/>
      <c r="G57" s="1384"/>
      <c r="H57" s="1384"/>
      <c r="I57" s="1384"/>
      <c r="J57" s="1384"/>
    </row>
    <row r="58" spans="1:10">
      <c r="A58" s="1384"/>
      <c r="B58" s="1384"/>
      <c r="C58" s="1384"/>
      <c r="D58" s="1384"/>
      <c r="E58" s="1384"/>
      <c r="F58" s="1384"/>
      <c r="G58" s="1384"/>
      <c r="H58" s="1384"/>
      <c r="I58" s="1384"/>
      <c r="J58" s="1384"/>
    </row>
    <row r="59" spans="1:10">
      <c r="A59" s="1384"/>
      <c r="B59" s="1384"/>
      <c r="C59" s="1384"/>
      <c r="D59" s="1384"/>
      <c r="E59" s="1384"/>
      <c r="F59" s="1384"/>
      <c r="G59" s="1384"/>
      <c r="H59" s="1384"/>
      <c r="I59" s="1384"/>
      <c r="J59" s="1384"/>
    </row>
    <row r="60" spans="1:10">
      <c r="A60" s="1384"/>
      <c r="B60" s="1384"/>
      <c r="C60" s="1384"/>
      <c r="D60" s="1384"/>
      <c r="E60" s="1384"/>
      <c r="F60" s="1384"/>
      <c r="G60" s="1384"/>
      <c r="H60" s="1384"/>
      <c r="I60" s="1384"/>
      <c r="J60" s="1384"/>
    </row>
    <row r="61" spans="1:10">
      <c r="A61" s="1384"/>
      <c r="B61" s="1384"/>
      <c r="C61" s="1384"/>
      <c r="D61" s="1384"/>
      <c r="E61" s="1384"/>
      <c r="F61" s="1384"/>
      <c r="G61" s="1384"/>
      <c r="H61" s="1384"/>
      <c r="I61" s="1384"/>
      <c r="J61" s="1384"/>
    </row>
    <row r="62" spans="1:10">
      <c r="A62" s="1384"/>
      <c r="B62" s="1384"/>
      <c r="C62" s="1384"/>
      <c r="D62" s="1384"/>
      <c r="E62" s="1384"/>
      <c r="F62" s="1384"/>
      <c r="G62" s="1384"/>
      <c r="H62" s="1384"/>
      <c r="I62" s="1384"/>
      <c r="J62" s="1384"/>
    </row>
    <row r="63" spans="1:10">
      <c r="A63" s="1384"/>
      <c r="B63" s="1384"/>
      <c r="C63" s="1384"/>
      <c r="D63" s="1384"/>
      <c r="E63" s="1384"/>
      <c r="F63" s="1384"/>
      <c r="G63" s="1384"/>
      <c r="H63" s="1384"/>
      <c r="I63" s="1384"/>
      <c r="J63" s="1384"/>
    </row>
    <row r="64" spans="1:10">
      <c r="A64" s="1384"/>
      <c r="B64" s="1384"/>
      <c r="C64" s="1384"/>
      <c r="D64" s="1384"/>
      <c r="E64" s="1384"/>
      <c r="F64" s="1384"/>
      <c r="G64" s="1384"/>
      <c r="H64" s="1384"/>
      <c r="I64" s="1384"/>
      <c r="J64" s="1384"/>
    </row>
    <row r="65" spans="1:10">
      <c r="A65" s="1384"/>
      <c r="B65" s="1384"/>
      <c r="C65" s="1384"/>
      <c r="D65" s="1384"/>
      <c r="E65" s="1384"/>
      <c r="F65" s="1384"/>
      <c r="G65" s="1384"/>
      <c r="H65" s="1384"/>
      <c r="I65" s="1384"/>
      <c r="J65" s="1384"/>
    </row>
    <row r="66" spans="1:10">
      <c r="A66" s="1384"/>
      <c r="B66" s="1384"/>
      <c r="C66" s="1384"/>
      <c r="D66" s="1384"/>
      <c r="E66" s="1384"/>
      <c r="F66" s="1384"/>
      <c r="G66" s="1384"/>
      <c r="H66" s="1384"/>
      <c r="I66" s="1384"/>
      <c r="J66" s="1384"/>
    </row>
    <row r="67" spans="1:10">
      <c r="A67" s="1384"/>
      <c r="B67" s="1384"/>
      <c r="C67" s="1384"/>
      <c r="D67" s="1384"/>
      <c r="E67" s="1384"/>
      <c r="F67" s="1384"/>
      <c r="G67" s="1384"/>
      <c r="H67" s="1384"/>
      <c r="I67" s="1384"/>
      <c r="J67" s="1384"/>
    </row>
    <row r="68" spans="1:10">
      <c r="A68" s="1384"/>
      <c r="B68" s="1384"/>
      <c r="C68" s="1384"/>
      <c r="D68" s="1384"/>
      <c r="E68" s="1384"/>
      <c r="F68" s="1384"/>
      <c r="G68" s="1384"/>
      <c r="H68" s="1384"/>
      <c r="I68" s="1384"/>
      <c r="J68" s="1384"/>
    </row>
    <row r="69" spans="1:10">
      <c r="A69" s="1384"/>
      <c r="B69" s="1384"/>
      <c r="C69" s="1384"/>
      <c r="D69" s="1384"/>
      <c r="E69" s="1384"/>
      <c r="F69" s="1384"/>
      <c r="G69" s="1384"/>
      <c r="H69" s="1384"/>
      <c r="I69" s="1384"/>
      <c r="J69" s="1384"/>
    </row>
    <row r="70" spans="1:10">
      <c r="A70" s="1384"/>
      <c r="B70" s="1384"/>
      <c r="C70" s="1384"/>
      <c r="D70" s="1384"/>
      <c r="E70" s="1384"/>
      <c r="F70" s="1384"/>
      <c r="G70" s="1384"/>
      <c r="H70" s="1384"/>
      <c r="I70" s="1384"/>
      <c r="J70" s="1384"/>
    </row>
    <row r="71" spans="1:10">
      <c r="A71" s="1384"/>
      <c r="B71" s="1384"/>
      <c r="C71" s="1384"/>
      <c r="D71" s="1384"/>
      <c r="E71" s="1384"/>
      <c r="F71" s="1384"/>
      <c r="G71" s="1384"/>
      <c r="H71" s="1384"/>
      <c r="I71" s="1384"/>
      <c r="J71" s="1384"/>
    </row>
    <row r="72" spans="1:10">
      <c r="A72" s="1384"/>
      <c r="B72" s="1384"/>
      <c r="C72" s="1384"/>
      <c r="D72" s="1384"/>
      <c r="E72" s="1384"/>
      <c r="F72" s="1384"/>
      <c r="G72" s="1384"/>
      <c r="H72" s="1384"/>
      <c r="I72" s="1384"/>
      <c r="J72" s="1384"/>
    </row>
    <row r="73" spans="1:10">
      <c r="A73" s="1384"/>
      <c r="B73" s="1384"/>
      <c r="C73" s="1384"/>
      <c r="D73" s="1384"/>
      <c r="E73" s="1384"/>
      <c r="F73" s="1384"/>
      <c r="G73" s="1384"/>
      <c r="H73" s="1384"/>
      <c r="I73" s="1384"/>
      <c r="J73" s="1384"/>
    </row>
    <row r="74" spans="1:10">
      <c r="A74" s="1384"/>
      <c r="B74" s="1384"/>
      <c r="C74" s="1384"/>
      <c r="D74" s="1384"/>
      <c r="E74" s="1384"/>
      <c r="F74" s="1384"/>
      <c r="G74" s="1384"/>
      <c r="H74" s="1384"/>
      <c r="I74" s="1384"/>
      <c r="J74" s="1384"/>
    </row>
  </sheetData>
  <mergeCells count="10">
    <mergeCell ref="A1:F1"/>
    <mergeCell ref="A2:F2"/>
    <mergeCell ref="A4:A6"/>
    <mergeCell ref="B4:D4"/>
    <mergeCell ref="E4:F4"/>
    <mergeCell ref="B5:B6"/>
    <mergeCell ref="C5:C6"/>
    <mergeCell ref="D5:D6"/>
    <mergeCell ref="E5:E6"/>
    <mergeCell ref="F5:F6"/>
  </mergeCells>
  <pageMargins left="0.7" right="0.7" top="0.75" bottom="0.75" header="0.3" footer="0.3"/>
  <pageSetup paperSize="9" scale="75"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2"/>
  <sheetViews>
    <sheetView workbookViewId="0">
      <selection activeCell="L29" sqref="L29"/>
    </sheetView>
  </sheetViews>
  <sheetFormatPr defaultColWidth="9.140625" defaultRowHeight="12.75"/>
  <cols>
    <col min="1" max="1" width="45.42578125" style="48" bestFit="1" customWidth="1"/>
    <col min="2" max="2" width="11.42578125" style="48" customWidth="1"/>
    <col min="3" max="3" width="15.42578125" style="48" customWidth="1"/>
    <col min="4" max="6" width="9.140625" style="48"/>
    <col min="7" max="8" width="56.5703125" style="48" customWidth="1"/>
    <col min="9" max="9" width="16.7109375" style="48" customWidth="1"/>
    <col min="10" max="10" width="13.5703125" style="48" customWidth="1"/>
    <col min="11" max="16384" width="9.140625" style="48"/>
  </cols>
  <sheetData>
    <row r="1" spans="1:11">
      <c r="A1" s="3728" t="s">
        <v>1394</v>
      </c>
      <c r="B1" s="3728"/>
      <c r="C1" s="3728"/>
    </row>
    <row r="2" spans="1:11">
      <c r="A2" s="3715" t="s">
        <v>162</v>
      </c>
      <c r="B2" s="3715"/>
      <c r="C2" s="3715"/>
    </row>
    <row r="3" spans="1:11">
      <c r="A3" s="3729" t="s">
        <v>1285</v>
      </c>
      <c r="B3" s="3729"/>
      <c r="C3" s="3729"/>
    </row>
    <row r="4" spans="1:11" ht="13.5" thickBot="1">
      <c r="A4" s="1409"/>
      <c r="B4" s="1409"/>
      <c r="C4" s="1408" t="s">
        <v>1284</v>
      </c>
      <c r="D4" s="1407"/>
      <c r="E4" s="1407"/>
      <c r="F4" s="1407"/>
      <c r="G4" s="1407"/>
      <c r="H4" s="1407"/>
    </row>
    <row r="5" spans="1:11" ht="26.25" thickTop="1">
      <c r="A5" s="1600" t="s">
        <v>1283</v>
      </c>
      <c r="B5" s="1601" t="s">
        <v>1282</v>
      </c>
      <c r="C5" s="1602" t="s">
        <v>1281</v>
      </c>
      <c r="D5" s="1407"/>
      <c r="E5" s="1407"/>
      <c r="F5" s="1407"/>
      <c r="G5" s="1407"/>
      <c r="H5" s="1407"/>
    </row>
    <row r="6" spans="1:11" ht="16.5" customHeight="1">
      <c r="A6" s="1603" t="s">
        <v>1280</v>
      </c>
      <c r="B6" s="1593">
        <v>14049.689</v>
      </c>
      <c r="C6" s="1604"/>
      <c r="D6" s="1407"/>
      <c r="E6"/>
      <c r="F6"/>
      <c r="G6"/>
      <c r="H6"/>
    </row>
    <row r="7" spans="1:11" ht="16.5" customHeight="1">
      <c r="A7" s="1605" t="s">
        <v>1279</v>
      </c>
      <c r="B7" s="1594">
        <v>363.96</v>
      </c>
      <c r="C7" s="1606">
        <v>64772</v>
      </c>
      <c r="D7" s="1404"/>
      <c r="E7"/>
      <c r="F7"/>
      <c r="G7"/>
      <c r="H7"/>
      <c r="I7" s="1401"/>
      <c r="J7" s="1401"/>
      <c r="K7" s="1401"/>
    </row>
    <row r="8" spans="1:11" ht="16.5" customHeight="1">
      <c r="A8" s="1605" t="s">
        <v>1278</v>
      </c>
      <c r="B8" s="1594">
        <v>169.75</v>
      </c>
      <c r="C8" s="1606">
        <v>64820</v>
      </c>
      <c r="D8" s="1404"/>
      <c r="E8"/>
      <c r="F8"/>
      <c r="G8"/>
      <c r="H8"/>
      <c r="I8" s="1403"/>
      <c r="J8" s="1402"/>
      <c r="K8" s="1401"/>
    </row>
    <row r="9" spans="1:11" ht="16.5" customHeight="1">
      <c r="A9" s="1605" t="s">
        <v>1277</v>
      </c>
      <c r="B9" s="1594">
        <v>1359.25</v>
      </c>
      <c r="C9" s="1606">
        <v>64895</v>
      </c>
      <c r="D9" s="1404"/>
      <c r="E9"/>
      <c r="F9"/>
      <c r="G9"/>
      <c r="H9"/>
      <c r="I9" s="1403"/>
      <c r="J9" s="1402"/>
      <c r="K9" s="1401"/>
    </row>
    <row r="10" spans="1:11" ht="16.5" customHeight="1">
      <c r="A10" s="1605" t="s">
        <v>1276</v>
      </c>
      <c r="B10" s="1594">
        <v>65.61</v>
      </c>
      <c r="C10" s="1606">
        <v>64913</v>
      </c>
      <c r="D10" s="1404"/>
      <c r="E10"/>
      <c r="F10"/>
      <c r="G10"/>
      <c r="H10"/>
      <c r="I10" s="1403"/>
      <c r="J10" s="1402"/>
      <c r="K10" s="1401"/>
    </row>
    <row r="11" spans="1:11" ht="16.5" customHeight="1">
      <c r="A11" s="1605" t="s">
        <v>1275</v>
      </c>
      <c r="B11" s="1594">
        <v>524.11900000000003</v>
      </c>
      <c r="C11" s="1607" t="s">
        <v>1274</v>
      </c>
      <c r="D11" s="1404"/>
      <c r="E11"/>
      <c r="F11"/>
      <c r="G11"/>
      <c r="H11"/>
      <c r="I11" s="1403"/>
      <c r="J11" s="1402"/>
      <c r="K11" s="1401"/>
    </row>
    <row r="12" spans="1:11" ht="16.5" customHeight="1">
      <c r="A12" s="1605" t="s">
        <v>1273</v>
      </c>
      <c r="B12" s="1594">
        <v>567</v>
      </c>
      <c r="C12" s="1607">
        <v>65034</v>
      </c>
      <c r="D12" s="1404"/>
      <c r="E12"/>
      <c r="F12"/>
      <c r="G12"/>
      <c r="H12"/>
      <c r="I12" s="1403"/>
      <c r="J12" s="1402"/>
      <c r="K12" s="1401"/>
    </row>
    <row r="13" spans="1:11" ht="16.5" customHeight="1">
      <c r="A13" s="1608" t="s">
        <v>1272</v>
      </c>
      <c r="B13" s="1595">
        <v>11000</v>
      </c>
      <c r="C13" s="1609" t="s">
        <v>1271</v>
      </c>
      <c r="D13" s="1404"/>
      <c r="E13"/>
      <c r="F13"/>
      <c r="G13"/>
      <c r="H13"/>
      <c r="I13" s="1403"/>
      <c r="J13" s="1402"/>
      <c r="K13" s="1401"/>
    </row>
    <row r="14" spans="1:11" ht="16.5" customHeight="1">
      <c r="A14" s="1610" t="s">
        <v>1270</v>
      </c>
      <c r="B14" s="1596">
        <v>15178.327599999999</v>
      </c>
      <c r="C14" s="1604"/>
      <c r="D14" s="1404"/>
      <c r="E14"/>
      <c r="F14"/>
      <c r="G14"/>
      <c r="H14"/>
      <c r="I14" s="1403"/>
      <c r="J14" s="1402"/>
      <c r="K14" s="1401"/>
    </row>
    <row r="15" spans="1:11" ht="16.5" customHeight="1">
      <c r="A15" s="1611" t="s">
        <v>1269</v>
      </c>
      <c r="B15" s="1597">
        <v>630</v>
      </c>
      <c r="C15" s="1606">
        <v>64756</v>
      </c>
      <c r="D15" s="1404"/>
      <c r="E15"/>
      <c r="F15"/>
      <c r="G15"/>
      <c r="H15"/>
      <c r="I15" s="1403"/>
      <c r="J15" s="1402"/>
      <c r="K15" s="1401"/>
    </row>
    <row r="16" spans="1:11" ht="16.5" customHeight="1">
      <c r="A16" s="1611" t="s">
        <v>1268</v>
      </c>
      <c r="B16" s="1597">
        <v>8.6</v>
      </c>
      <c r="C16" s="1606">
        <v>64761</v>
      </c>
      <c r="D16" s="1404"/>
      <c r="E16"/>
      <c r="F16"/>
      <c r="G16"/>
      <c r="H16"/>
      <c r="I16" s="1403"/>
      <c r="J16" s="1402"/>
      <c r="K16" s="1401"/>
    </row>
    <row r="17" spans="1:11" ht="16.5" customHeight="1">
      <c r="A17" s="1611" t="s">
        <v>1267</v>
      </c>
      <c r="B17" s="1597">
        <v>300</v>
      </c>
      <c r="C17" s="1606">
        <v>64794</v>
      </c>
      <c r="D17" s="1404"/>
      <c r="E17"/>
      <c r="F17"/>
      <c r="G17"/>
      <c r="H17"/>
      <c r="I17" s="1403"/>
      <c r="J17" s="1402"/>
      <c r="K17" s="1401"/>
    </row>
    <row r="18" spans="1:11" ht="16.5" customHeight="1">
      <c r="A18" s="1611" t="s">
        <v>1266</v>
      </c>
      <c r="B18" s="1597">
        <v>300</v>
      </c>
      <c r="C18" s="1606">
        <v>64806</v>
      </c>
      <c r="D18" s="1404"/>
      <c r="E18"/>
      <c r="F18"/>
      <c r="G18"/>
      <c r="H18"/>
      <c r="I18" s="1403"/>
      <c r="J18" s="1402"/>
      <c r="K18" s="1401"/>
    </row>
    <row r="19" spans="1:11" ht="16.5" customHeight="1">
      <c r="A19" s="1611" t="s">
        <v>1265</v>
      </c>
      <c r="B19" s="1597">
        <v>184.09</v>
      </c>
      <c r="C19" s="1606">
        <v>64859</v>
      </c>
      <c r="D19" s="1404"/>
      <c r="E19"/>
      <c r="F19"/>
      <c r="G19"/>
      <c r="H19"/>
      <c r="I19" s="1403"/>
      <c r="J19" s="1402"/>
      <c r="K19" s="1401"/>
    </row>
    <row r="20" spans="1:11" ht="16.5" customHeight="1">
      <c r="A20" s="1611" t="s">
        <v>1264</v>
      </c>
      <c r="B20" s="1597">
        <v>600</v>
      </c>
      <c r="C20" s="1606">
        <v>64873</v>
      </c>
      <c r="D20" s="1404"/>
      <c r="E20"/>
      <c r="F20"/>
      <c r="G20"/>
      <c r="H20"/>
      <c r="I20" s="1403"/>
      <c r="J20" s="1402"/>
      <c r="K20" s="1401"/>
    </row>
    <row r="21" spans="1:11" ht="16.5" customHeight="1">
      <c r="A21" s="1611" t="s">
        <v>1263</v>
      </c>
      <c r="B21" s="1597">
        <v>8000</v>
      </c>
      <c r="C21" s="1606">
        <v>64903</v>
      </c>
      <c r="D21" s="1404"/>
      <c r="E21"/>
      <c r="F21"/>
      <c r="G21"/>
      <c r="H21"/>
      <c r="I21" s="1403"/>
      <c r="J21" s="1402"/>
      <c r="K21" s="1401"/>
    </row>
    <row r="22" spans="1:11" ht="16.5" customHeight="1">
      <c r="A22" s="1611" t="s">
        <v>1262</v>
      </c>
      <c r="B22" s="1597">
        <v>435</v>
      </c>
      <c r="C22" s="1606">
        <v>64914</v>
      </c>
      <c r="D22" s="1404"/>
      <c r="E22"/>
      <c r="F22"/>
      <c r="G22"/>
      <c r="H22"/>
      <c r="I22" s="1403"/>
      <c r="J22" s="1402"/>
      <c r="K22" s="1401"/>
    </row>
    <row r="23" spans="1:11" ht="16.5" customHeight="1">
      <c r="A23" s="1612" t="s">
        <v>1261</v>
      </c>
      <c r="B23" s="1598">
        <v>349.64</v>
      </c>
      <c r="C23" s="1613">
        <v>64925</v>
      </c>
      <c r="D23" s="1404"/>
      <c r="E23"/>
      <c r="F23"/>
      <c r="G23"/>
      <c r="H23"/>
      <c r="I23" s="1403"/>
      <c r="J23" s="1402"/>
      <c r="K23" s="1401"/>
    </row>
    <row r="24" spans="1:11" ht="16.5" customHeight="1">
      <c r="A24" s="1611" t="s">
        <v>1260</v>
      </c>
      <c r="B24" s="1597">
        <v>40</v>
      </c>
      <c r="C24" s="1606">
        <v>64931</v>
      </c>
      <c r="D24" s="1404"/>
      <c r="E24"/>
      <c r="F24"/>
      <c r="G24"/>
      <c r="H24"/>
      <c r="I24" s="1403"/>
      <c r="J24" s="1402"/>
      <c r="K24" s="1401"/>
    </row>
    <row r="25" spans="1:11" ht="16.5" customHeight="1">
      <c r="A25" s="1611" t="s">
        <v>1259</v>
      </c>
      <c r="B25" s="1597">
        <v>81.540999999999997</v>
      </c>
      <c r="C25" s="1606">
        <v>64944</v>
      </c>
      <c r="D25" s="1404"/>
      <c r="E25"/>
      <c r="F25"/>
      <c r="G25"/>
      <c r="H25"/>
      <c r="I25" s="1403"/>
      <c r="J25" s="1402"/>
      <c r="K25" s="1401"/>
    </row>
    <row r="26" spans="1:11" ht="16.5" customHeight="1">
      <c r="A26" s="1611" t="s">
        <v>1258</v>
      </c>
      <c r="B26" s="1597">
        <v>660</v>
      </c>
      <c r="C26" s="1606">
        <v>64842</v>
      </c>
      <c r="D26" s="1404"/>
      <c r="E26"/>
      <c r="F26"/>
      <c r="G26"/>
      <c r="H26"/>
      <c r="I26" s="1403"/>
      <c r="J26" s="1402"/>
      <c r="K26" s="1401"/>
    </row>
    <row r="27" spans="1:11" ht="16.5" customHeight="1">
      <c r="A27" s="1611" t="s">
        <v>1257</v>
      </c>
      <c r="B27" s="1597">
        <v>251.82300000000001</v>
      </c>
      <c r="C27" s="1606">
        <v>65017</v>
      </c>
      <c r="D27" s="1407"/>
      <c r="E27"/>
      <c r="F27"/>
      <c r="G27"/>
      <c r="H27"/>
      <c r="I27" s="1406"/>
      <c r="J27" s="1405"/>
    </row>
    <row r="28" spans="1:11" ht="16.5" customHeight="1">
      <c r="A28" s="1611" t="s">
        <v>1256</v>
      </c>
      <c r="B28" s="1597">
        <v>1500</v>
      </c>
      <c r="C28" s="1606">
        <v>65020</v>
      </c>
      <c r="D28" s="1404"/>
      <c r="E28"/>
      <c r="F28"/>
      <c r="G28"/>
      <c r="H28"/>
      <c r="I28" s="1403"/>
      <c r="J28" s="1402"/>
      <c r="K28" s="1401"/>
    </row>
    <row r="29" spans="1:11" ht="16.5" customHeight="1">
      <c r="A29" s="1611" t="s">
        <v>1255</v>
      </c>
      <c r="B29" s="1597">
        <v>197.73</v>
      </c>
      <c r="C29" s="1607" t="s">
        <v>1254</v>
      </c>
      <c r="E29"/>
      <c r="F29"/>
      <c r="G29"/>
      <c r="H29"/>
    </row>
    <row r="30" spans="1:11" ht="16.5" customHeight="1">
      <c r="A30" s="1611" t="s">
        <v>1253</v>
      </c>
      <c r="B30" s="1597">
        <v>38.9</v>
      </c>
      <c r="C30" s="1606">
        <v>65080</v>
      </c>
      <c r="D30"/>
      <c r="E30"/>
      <c r="F30"/>
      <c r="G30"/>
      <c r="H30"/>
      <c r="I30"/>
      <c r="J30"/>
      <c r="K30"/>
    </row>
    <row r="31" spans="1:11" ht="16.5" customHeight="1">
      <c r="A31" s="1611" t="s">
        <v>1252</v>
      </c>
      <c r="B31" s="1597">
        <v>120</v>
      </c>
      <c r="C31" s="1606">
        <v>65084</v>
      </c>
      <c r="D31"/>
      <c r="E31"/>
      <c r="F31"/>
      <c r="G31"/>
      <c r="H31"/>
      <c r="I31"/>
      <c r="J31"/>
      <c r="K31"/>
    </row>
    <row r="32" spans="1:11" ht="16.5" customHeight="1">
      <c r="A32" s="1611" t="s">
        <v>1251</v>
      </c>
      <c r="B32" s="1597">
        <v>645</v>
      </c>
      <c r="C32" s="1606">
        <v>65087</v>
      </c>
      <c r="D32"/>
      <c r="E32"/>
      <c r="F32"/>
      <c r="G32"/>
      <c r="H32"/>
      <c r="I32"/>
      <c r="J32"/>
      <c r="K32"/>
    </row>
    <row r="33" spans="1:14" ht="16.5" customHeight="1">
      <c r="A33" s="1611" t="s">
        <v>1250</v>
      </c>
      <c r="B33" s="1597">
        <v>73.628600000000006</v>
      </c>
      <c r="C33" s="1606">
        <v>65097</v>
      </c>
      <c r="D33"/>
      <c r="E33"/>
      <c r="F33"/>
      <c r="G33"/>
      <c r="H33"/>
      <c r="I33"/>
      <c r="J33"/>
      <c r="K33"/>
      <c r="N33" s="48">
        <v>1000000</v>
      </c>
    </row>
    <row r="34" spans="1:14" ht="16.5" customHeight="1">
      <c r="A34" s="1611" t="s">
        <v>1249</v>
      </c>
      <c r="B34" s="1597">
        <v>600</v>
      </c>
      <c r="C34" s="1606">
        <v>65105</v>
      </c>
      <c r="D34"/>
      <c r="E34"/>
      <c r="F34"/>
      <c r="G34"/>
      <c r="H34"/>
      <c r="I34"/>
      <c r="J34"/>
      <c r="K34"/>
    </row>
    <row r="35" spans="1:14" ht="16.5" customHeight="1">
      <c r="A35" s="1611" t="s">
        <v>1248</v>
      </c>
      <c r="B35" s="1597">
        <v>39.375</v>
      </c>
      <c r="C35" s="1606">
        <v>65105</v>
      </c>
      <c r="D35"/>
      <c r="E35"/>
      <c r="F35"/>
      <c r="G35"/>
      <c r="H35"/>
      <c r="I35"/>
      <c r="J35"/>
      <c r="K35"/>
    </row>
    <row r="36" spans="1:14" ht="16.5" customHeight="1">
      <c r="A36" s="1614" t="s">
        <v>1247</v>
      </c>
      <c r="B36" s="1599">
        <v>123</v>
      </c>
      <c r="C36" s="1615">
        <v>65105</v>
      </c>
      <c r="D36"/>
      <c r="E36"/>
      <c r="F36"/>
      <c r="G36"/>
      <c r="H36"/>
      <c r="I36"/>
      <c r="J36"/>
      <c r="K36"/>
    </row>
    <row r="37" spans="1:14" ht="16.5" customHeight="1">
      <c r="A37" s="1616" t="s">
        <v>1246</v>
      </c>
      <c r="B37" s="1593">
        <v>9400</v>
      </c>
      <c r="C37" s="1617"/>
      <c r="D37"/>
      <c r="E37"/>
      <c r="F37"/>
      <c r="G37"/>
      <c r="H37"/>
      <c r="I37"/>
      <c r="J37"/>
      <c r="K37"/>
    </row>
    <row r="38" spans="1:14" ht="16.5" customHeight="1">
      <c r="A38" s="1611" t="s">
        <v>1245</v>
      </c>
      <c r="B38" s="1597">
        <v>1000</v>
      </c>
      <c r="C38" s="1606">
        <v>64852</v>
      </c>
      <c r="D38"/>
      <c r="E38"/>
      <c r="F38"/>
      <c r="G38"/>
      <c r="H38"/>
      <c r="I38"/>
      <c r="J38"/>
      <c r="K38"/>
    </row>
    <row r="39" spans="1:14" ht="16.5" customHeight="1">
      <c r="A39" s="1611" t="s">
        <v>1244</v>
      </c>
      <c r="B39" s="1597">
        <v>1200</v>
      </c>
      <c r="C39" s="1606">
        <v>64907</v>
      </c>
      <c r="D39"/>
      <c r="E39"/>
      <c r="F39"/>
      <c r="G39"/>
      <c r="H39"/>
      <c r="I39"/>
      <c r="J39"/>
      <c r="K39"/>
    </row>
    <row r="40" spans="1:14" ht="16.5" customHeight="1">
      <c r="A40" s="1611" t="s">
        <v>1243</v>
      </c>
      <c r="B40" s="1597">
        <v>1000</v>
      </c>
      <c r="C40" s="1606">
        <v>64720</v>
      </c>
      <c r="D40"/>
      <c r="E40"/>
      <c r="F40"/>
      <c r="G40"/>
      <c r="H40"/>
      <c r="I40"/>
      <c r="J40"/>
      <c r="K40"/>
    </row>
    <row r="41" spans="1:14" ht="16.5" customHeight="1">
      <c r="A41" s="1611" t="s">
        <v>1242</v>
      </c>
      <c r="B41" s="1597">
        <v>1250</v>
      </c>
      <c r="C41" s="1607" t="s">
        <v>1241</v>
      </c>
      <c r="D41" s="1404"/>
      <c r="E41"/>
      <c r="F41"/>
      <c r="G41"/>
      <c r="H41"/>
      <c r="I41" s="1403"/>
      <c r="J41" s="1402"/>
      <c r="K41" s="1401"/>
    </row>
    <row r="42" spans="1:14" ht="16.5" customHeight="1">
      <c r="A42" s="1611" t="s">
        <v>1240</v>
      </c>
      <c r="B42" s="1597">
        <v>1500</v>
      </c>
      <c r="C42" s="1607">
        <v>65075</v>
      </c>
      <c r="D42" s="1404"/>
      <c r="E42"/>
      <c r="F42"/>
      <c r="G42"/>
      <c r="H42"/>
      <c r="I42" s="1403"/>
      <c r="J42" s="1402"/>
      <c r="K42" s="1401"/>
    </row>
    <row r="43" spans="1:14" ht="16.5" customHeight="1">
      <c r="A43" s="1611" t="s">
        <v>1239</v>
      </c>
      <c r="B43" s="1597">
        <v>1250</v>
      </c>
      <c r="C43" s="1607" t="s">
        <v>1238</v>
      </c>
      <c r="E43"/>
      <c r="F43"/>
      <c r="G43"/>
      <c r="H43"/>
    </row>
    <row r="44" spans="1:14" ht="16.5" customHeight="1">
      <c r="A44" s="1611" t="s">
        <v>1237</v>
      </c>
      <c r="B44" s="1597">
        <v>1000</v>
      </c>
      <c r="C44" s="1607" t="s">
        <v>1236</v>
      </c>
      <c r="E44"/>
      <c r="F44"/>
      <c r="G44"/>
      <c r="H44"/>
    </row>
    <row r="45" spans="1:14" ht="16.5" customHeight="1">
      <c r="A45" s="1611" t="s">
        <v>1235</v>
      </c>
      <c r="B45" s="1597">
        <v>200</v>
      </c>
      <c r="C45" s="1607">
        <v>65073</v>
      </c>
      <c r="E45"/>
      <c r="F45"/>
      <c r="G45"/>
      <c r="H45"/>
    </row>
    <row r="46" spans="1:14" ht="16.5" customHeight="1">
      <c r="A46" s="1614" t="s">
        <v>1234</v>
      </c>
      <c r="B46" s="1599">
        <v>1000</v>
      </c>
      <c r="C46" s="1609">
        <v>65084</v>
      </c>
      <c r="E46"/>
      <c r="F46"/>
      <c r="G46"/>
      <c r="H46"/>
    </row>
    <row r="47" spans="1:14" ht="16.5" customHeight="1">
      <c r="A47" s="1618" t="s">
        <v>1233</v>
      </c>
      <c r="B47" s="1593">
        <v>23040</v>
      </c>
      <c r="C47" s="1619"/>
      <c r="E47"/>
      <c r="F47"/>
      <c r="G47"/>
      <c r="H47"/>
    </row>
    <row r="48" spans="1:14" ht="16.5" customHeight="1">
      <c r="A48" s="1620" t="s">
        <v>1232</v>
      </c>
      <c r="B48" s="1594">
        <v>1200</v>
      </c>
      <c r="C48" s="1621">
        <v>64802</v>
      </c>
      <c r="E48"/>
      <c r="F48"/>
      <c r="G48"/>
      <c r="H48"/>
    </row>
    <row r="49" spans="1:8" ht="16.5" customHeight="1">
      <c r="A49" s="1620" t="s">
        <v>1231</v>
      </c>
      <c r="B49" s="1594">
        <v>640</v>
      </c>
      <c r="C49" s="1621">
        <v>64855</v>
      </c>
      <c r="E49"/>
      <c r="F49"/>
      <c r="G49"/>
      <c r="H49"/>
    </row>
    <row r="50" spans="1:8" ht="16.5" customHeight="1">
      <c r="A50" s="1620" t="s">
        <v>1230</v>
      </c>
      <c r="B50" s="1594">
        <v>1600</v>
      </c>
      <c r="C50" s="1621">
        <v>64858</v>
      </c>
      <c r="E50"/>
      <c r="F50"/>
      <c r="G50"/>
      <c r="H50"/>
    </row>
    <row r="51" spans="1:8" ht="16.5" customHeight="1">
      <c r="A51" s="1620" t="s">
        <v>1229</v>
      </c>
      <c r="B51" s="1594">
        <v>1600</v>
      </c>
      <c r="C51" s="1621">
        <v>64880</v>
      </c>
      <c r="E51"/>
      <c r="F51"/>
      <c r="G51"/>
      <c r="H51"/>
    </row>
    <row r="52" spans="1:8" ht="16.5" customHeight="1">
      <c r="A52" s="1620" t="s">
        <v>1228</v>
      </c>
      <c r="B52" s="1594">
        <v>200</v>
      </c>
      <c r="C52" s="1621">
        <v>64919</v>
      </c>
      <c r="E52"/>
      <c r="F52"/>
      <c r="G52"/>
      <c r="H52"/>
    </row>
    <row r="53" spans="1:8" ht="16.5" customHeight="1">
      <c r="A53" s="1620" t="s">
        <v>1227</v>
      </c>
      <c r="B53" s="1594">
        <v>1400</v>
      </c>
      <c r="C53" s="1621">
        <v>64919</v>
      </c>
      <c r="E53"/>
      <c r="F53"/>
      <c r="G53"/>
      <c r="H53"/>
    </row>
    <row r="54" spans="1:8" ht="16.5" customHeight="1">
      <c r="A54" s="1620" t="s">
        <v>1226</v>
      </c>
      <c r="B54" s="1594">
        <v>400</v>
      </c>
      <c r="C54" s="1621">
        <v>64925</v>
      </c>
      <c r="E54"/>
      <c r="F54"/>
      <c r="G54"/>
      <c r="H54"/>
    </row>
    <row r="55" spans="1:8" ht="16.5" customHeight="1">
      <c r="A55" s="1620" t="s">
        <v>1225</v>
      </c>
      <c r="B55" s="1594">
        <v>2400</v>
      </c>
      <c r="C55" s="1621">
        <v>64927</v>
      </c>
      <c r="E55"/>
      <c r="F55"/>
      <c r="G55"/>
      <c r="H55"/>
    </row>
    <row r="56" spans="1:8" ht="16.5" customHeight="1">
      <c r="A56" s="1620" t="s">
        <v>1224</v>
      </c>
      <c r="B56" s="1594">
        <v>1200</v>
      </c>
      <c r="C56" s="1621">
        <v>64928</v>
      </c>
      <c r="E56"/>
      <c r="F56"/>
      <c r="G56"/>
      <c r="H56"/>
    </row>
    <row r="57" spans="1:8" ht="16.5" customHeight="1">
      <c r="A57" s="1620" t="s">
        <v>1223</v>
      </c>
      <c r="B57" s="1594">
        <v>1200</v>
      </c>
      <c r="C57" s="1621" t="s">
        <v>1222</v>
      </c>
      <c r="E57"/>
      <c r="F57"/>
      <c r="G57"/>
      <c r="H57"/>
    </row>
    <row r="58" spans="1:8" ht="16.5" customHeight="1">
      <c r="A58" s="1620" t="s">
        <v>1221</v>
      </c>
      <c r="B58" s="1594">
        <v>1400</v>
      </c>
      <c r="C58" s="1607" t="s">
        <v>1220</v>
      </c>
      <c r="E58"/>
      <c r="F58"/>
      <c r="G58"/>
      <c r="H58"/>
    </row>
    <row r="59" spans="1:8" ht="16.5" customHeight="1">
      <c r="A59" s="1620" t="s">
        <v>1219</v>
      </c>
      <c r="B59" s="1594">
        <v>800</v>
      </c>
      <c r="C59" s="1621">
        <v>65136</v>
      </c>
      <c r="E59"/>
      <c r="F59"/>
      <c r="G59"/>
      <c r="H59"/>
    </row>
    <row r="60" spans="1:8" ht="16.5" customHeight="1">
      <c r="A60" s="1620" t="s">
        <v>1218</v>
      </c>
      <c r="B60" s="1594">
        <v>600</v>
      </c>
      <c r="C60" s="1621">
        <v>65136</v>
      </c>
    </row>
    <row r="61" spans="1:8" ht="16.5" customHeight="1">
      <c r="A61" s="1620" t="s">
        <v>1217</v>
      </c>
      <c r="B61" s="1594">
        <v>300</v>
      </c>
      <c r="C61" s="1621">
        <v>65167</v>
      </c>
    </row>
    <row r="62" spans="1:8" ht="16.5" customHeight="1">
      <c r="A62" s="1620" t="s">
        <v>1216</v>
      </c>
      <c r="B62" s="1594">
        <v>1600</v>
      </c>
      <c r="C62" s="1621">
        <v>65167</v>
      </c>
    </row>
    <row r="63" spans="1:8" ht="16.5" customHeight="1">
      <c r="A63" s="1620" t="s">
        <v>1215</v>
      </c>
      <c r="B63" s="1594">
        <v>1000</v>
      </c>
      <c r="C63" s="1607" t="s">
        <v>1214</v>
      </c>
    </row>
    <row r="64" spans="1:8" ht="16.5" customHeight="1">
      <c r="A64" s="1620" t="s">
        <v>1213</v>
      </c>
      <c r="B64" s="1594">
        <v>1200</v>
      </c>
      <c r="C64" s="1607">
        <v>65321</v>
      </c>
    </row>
    <row r="65" spans="1:3" ht="16.5" customHeight="1">
      <c r="A65" s="1620" t="s">
        <v>1212</v>
      </c>
      <c r="B65" s="1594">
        <v>1200</v>
      </c>
      <c r="C65" s="1607" t="s">
        <v>1211</v>
      </c>
    </row>
    <row r="66" spans="1:3" ht="16.5" customHeight="1">
      <c r="A66" s="1620" t="s">
        <v>1210</v>
      </c>
      <c r="B66" s="1594">
        <v>600</v>
      </c>
      <c r="C66" s="1607" t="s">
        <v>1209</v>
      </c>
    </row>
    <row r="67" spans="1:3" ht="16.5" customHeight="1">
      <c r="A67" s="1620" t="s">
        <v>1208</v>
      </c>
      <c r="B67" s="1594">
        <v>500</v>
      </c>
      <c r="C67" s="1607">
        <v>65230</v>
      </c>
    </row>
    <row r="68" spans="1:3" ht="16.5" customHeight="1">
      <c r="A68" s="1620" t="s">
        <v>1207</v>
      </c>
      <c r="B68" s="1594"/>
      <c r="C68" s="1607">
        <v>65084</v>
      </c>
    </row>
    <row r="69" spans="1:3" ht="16.5" customHeight="1">
      <c r="A69" s="1620" t="s">
        <v>1206</v>
      </c>
      <c r="B69" s="1594">
        <v>800</v>
      </c>
      <c r="C69" s="1607">
        <v>65089</v>
      </c>
    </row>
    <row r="70" spans="1:3" ht="16.5" customHeight="1">
      <c r="A70" s="1622" t="s">
        <v>1205</v>
      </c>
      <c r="B70" s="1595">
        <v>1200</v>
      </c>
      <c r="C70" s="1609">
        <v>65090</v>
      </c>
    </row>
    <row r="71" spans="1:3" ht="16.5" customHeight="1" thickBot="1">
      <c r="A71" s="1623" t="s">
        <v>234</v>
      </c>
      <c r="B71" s="1624">
        <v>61668.016599999995</v>
      </c>
      <c r="C71" s="1625"/>
    </row>
    <row r="72" spans="1:3" ht="13.5" thickTop="1"/>
  </sheetData>
  <mergeCells count="3">
    <mergeCell ref="A1:C1"/>
    <mergeCell ref="A2:C2"/>
    <mergeCell ref="A3:C3"/>
  </mergeCells>
  <pageMargins left="0.7" right="0.7" top="0.75" bottom="0.75" header="0.3" footer="0.3"/>
  <pageSetup paperSize="9" scale="65"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activeCell="L29" sqref="L29"/>
    </sheetView>
  </sheetViews>
  <sheetFormatPr defaultColWidth="9.140625" defaultRowHeight="12.75"/>
  <cols>
    <col min="1" max="1" width="27.85546875" style="4" customWidth="1"/>
    <col min="2" max="4" width="7" style="4" customWidth="1"/>
    <col min="5" max="10" width="10.85546875" style="4" customWidth="1"/>
    <col min="11" max="11" width="10.140625" style="4" bestFit="1" customWidth="1"/>
    <col min="12" max="12" width="8.140625" style="4" customWidth="1"/>
    <col min="13" max="16384" width="9.140625" style="4"/>
  </cols>
  <sheetData>
    <row r="1" spans="1:26">
      <c r="A1" s="3732" t="s">
        <v>1395</v>
      </c>
      <c r="B1" s="3732"/>
      <c r="C1" s="3732"/>
      <c r="D1" s="3732"/>
      <c r="E1" s="3732"/>
      <c r="F1" s="3732"/>
      <c r="G1" s="3732"/>
      <c r="H1" s="3732"/>
      <c r="I1" s="3732"/>
      <c r="J1" s="3732"/>
      <c r="K1" s="3732"/>
      <c r="L1" s="3732"/>
    </row>
    <row r="2" spans="1:26" ht="15.75">
      <c r="A2" s="3083" t="s">
        <v>1306</v>
      </c>
      <c r="B2" s="3083"/>
      <c r="C2" s="3083"/>
      <c r="D2" s="3083"/>
      <c r="E2" s="3083"/>
      <c r="F2" s="3083"/>
      <c r="G2" s="3083"/>
      <c r="H2" s="3083"/>
      <c r="I2" s="3083"/>
      <c r="J2" s="3083"/>
      <c r="K2" s="3083"/>
      <c r="L2" s="3083"/>
    </row>
    <row r="3" spans="1:26" ht="13.5" thickBot="1">
      <c r="A3" s="3733"/>
      <c r="B3" s="3733"/>
      <c r="C3" s="3733"/>
      <c r="D3" s="3733"/>
      <c r="E3" s="3733"/>
      <c r="F3" s="3733"/>
      <c r="G3" s="3733"/>
      <c r="H3" s="3733"/>
      <c r="I3" s="3733"/>
      <c r="J3" s="3733"/>
      <c r="K3" s="3733"/>
      <c r="L3" s="3733"/>
      <c r="M3" s="1387"/>
    </row>
    <row r="4" spans="1:26" ht="18" customHeight="1" thickTop="1">
      <c r="A4" s="3734" t="s">
        <v>3</v>
      </c>
      <c r="B4" s="3719" t="s">
        <v>1305</v>
      </c>
      <c r="C4" s="3720"/>
      <c r="D4" s="3721"/>
      <c r="E4" s="3720" t="s">
        <v>1304</v>
      </c>
      <c r="F4" s="3720"/>
      <c r="G4" s="3720"/>
      <c r="H4" s="3720"/>
      <c r="I4" s="3720"/>
      <c r="J4" s="3720"/>
      <c r="K4" s="3720"/>
      <c r="L4" s="3738"/>
    </row>
    <row r="5" spans="1:26" ht="15" customHeight="1">
      <c r="A5" s="3735"/>
      <c r="B5" s="3739" t="s">
        <v>1010</v>
      </c>
      <c r="C5" s="3740"/>
      <c r="D5" s="3741"/>
      <c r="E5" s="3730" t="s">
        <v>1010</v>
      </c>
      <c r="F5" s="3742"/>
      <c r="G5" s="3742"/>
      <c r="H5" s="3742"/>
      <c r="I5" s="3742"/>
      <c r="J5" s="3742"/>
      <c r="K5" s="3742"/>
      <c r="L5" s="3743"/>
    </row>
    <row r="6" spans="1:26" ht="15.75" customHeight="1">
      <c r="A6" s="3735"/>
      <c r="B6" s="1459"/>
      <c r="C6" s="1459"/>
      <c r="D6" s="1459"/>
      <c r="E6" s="3730">
        <v>2019</v>
      </c>
      <c r="F6" s="3731"/>
      <c r="G6" s="3726">
        <v>2020</v>
      </c>
      <c r="H6" s="3726"/>
      <c r="I6" s="3726">
        <v>2021</v>
      </c>
      <c r="J6" s="3726"/>
      <c r="K6" s="3726" t="s">
        <v>477</v>
      </c>
      <c r="L6" s="3727"/>
    </row>
    <row r="7" spans="1:26" ht="15.75">
      <c r="A7" s="3736"/>
      <c r="B7" s="1458">
        <v>2019</v>
      </c>
      <c r="C7" s="1458">
        <v>2020</v>
      </c>
      <c r="D7" s="1458">
        <v>2021</v>
      </c>
      <c r="E7" s="1457">
        <v>1</v>
      </c>
      <c r="F7" s="1456">
        <v>2</v>
      </c>
      <c r="G7" s="1454">
        <v>3</v>
      </c>
      <c r="H7" s="1455">
        <v>4</v>
      </c>
      <c r="I7" s="1454">
        <v>5</v>
      </c>
      <c r="J7" s="1454">
        <v>6</v>
      </c>
      <c r="K7" s="1453" t="s">
        <v>1303</v>
      </c>
      <c r="L7" s="1452" t="s">
        <v>1302</v>
      </c>
    </row>
    <row r="8" spans="1:26" ht="15.75">
      <c r="A8" s="3737"/>
      <c r="B8" s="1451"/>
      <c r="C8" s="1450"/>
      <c r="D8" s="1449"/>
      <c r="E8" s="1448" t="s">
        <v>1301</v>
      </c>
      <c r="F8" s="1447" t="s">
        <v>1300</v>
      </c>
      <c r="G8" s="1447" t="s">
        <v>1301</v>
      </c>
      <c r="H8" s="1447" t="s">
        <v>1300</v>
      </c>
      <c r="I8" s="1447" t="s">
        <v>1301</v>
      </c>
      <c r="J8" s="1447" t="s">
        <v>1300</v>
      </c>
      <c r="K8" s="1446">
        <v>1</v>
      </c>
      <c r="L8" s="1445">
        <v>3</v>
      </c>
    </row>
    <row r="9" spans="1:26" ht="23.25" customHeight="1">
      <c r="A9" s="1444" t="s">
        <v>1299</v>
      </c>
      <c r="B9" s="1421">
        <v>154</v>
      </c>
      <c r="C9" s="1421">
        <v>147</v>
      </c>
      <c r="D9" s="1421">
        <v>143</v>
      </c>
      <c r="E9" s="1420">
        <v>1230665.0578310001</v>
      </c>
      <c r="F9" s="1418">
        <v>78.46584112188782</v>
      </c>
      <c r="G9" s="1420">
        <v>1402330.82</v>
      </c>
      <c r="H9" s="1418">
        <v>80.077427185854617</v>
      </c>
      <c r="I9" s="1419">
        <v>2762882.16</v>
      </c>
      <c r="J9" s="1418">
        <v>68.883352533153342</v>
      </c>
      <c r="K9" s="1418">
        <v>13.949023828754378</v>
      </c>
      <c r="L9" s="1417">
        <v>97.02071156077136</v>
      </c>
      <c r="M9" s="1424"/>
      <c r="N9"/>
      <c r="O9"/>
      <c r="P9"/>
      <c r="Q9"/>
      <c r="R9"/>
      <c r="S9"/>
      <c r="T9"/>
      <c r="U9"/>
      <c r="V9"/>
      <c r="W9"/>
      <c r="X9"/>
      <c r="Y9"/>
      <c r="Z9"/>
    </row>
    <row r="10" spans="1:26" ht="23.25" customHeight="1">
      <c r="A10" s="1443" t="s">
        <v>1298</v>
      </c>
      <c r="B10" s="1442">
        <v>27</v>
      </c>
      <c r="C10" s="1442">
        <v>26</v>
      </c>
      <c r="D10" s="1442">
        <v>26</v>
      </c>
      <c r="E10" s="1441">
        <v>830790.01916499995</v>
      </c>
      <c r="F10" s="1439">
        <v>52.696456735720403</v>
      </c>
      <c r="G10" s="1440">
        <v>868998.06</v>
      </c>
      <c r="H10" s="1439">
        <v>50.618760831133585</v>
      </c>
      <c r="I10" s="1440">
        <v>1513049.96</v>
      </c>
      <c r="J10" s="1439">
        <v>37.722909541300723</v>
      </c>
      <c r="K10" s="1439">
        <v>4.599000945317286</v>
      </c>
      <c r="L10" s="1438">
        <v>74.114308149318532</v>
      </c>
      <c r="M10" s="1424"/>
      <c r="N10"/>
      <c r="O10"/>
      <c r="P10"/>
      <c r="Q10"/>
      <c r="R10"/>
      <c r="S10"/>
      <c r="T10"/>
      <c r="U10"/>
      <c r="V10"/>
      <c r="W10"/>
      <c r="X10"/>
      <c r="Y10"/>
      <c r="Z10"/>
    </row>
    <row r="11" spans="1:26" ht="23.25" customHeight="1">
      <c r="A11" s="1437" t="s">
        <v>1297</v>
      </c>
      <c r="B11" s="1435">
        <v>32</v>
      </c>
      <c r="C11" s="1435">
        <v>24</v>
      </c>
      <c r="D11" s="1435">
        <v>17</v>
      </c>
      <c r="E11" s="1434">
        <v>82100.972242000003</v>
      </c>
      <c r="F11" s="1432">
        <v>5.1527312262241614</v>
      </c>
      <c r="G11" s="1433">
        <v>75570.899999999994</v>
      </c>
      <c r="H11" s="1432">
        <v>5.2659342023435114</v>
      </c>
      <c r="I11" s="1433">
        <v>168377.39</v>
      </c>
      <c r="J11" s="1432">
        <v>4.1979347805344869</v>
      </c>
      <c r="K11" s="1432">
        <v>-7.9537087852650927</v>
      </c>
      <c r="L11" s="1431">
        <v>122.80717842449943</v>
      </c>
      <c r="M11" s="1424"/>
      <c r="N11"/>
      <c r="O11"/>
      <c r="P11"/>
      <c r="Q11"/>
      <c r="R11"/>
      <c r="S11"/>
      <c r="T11"/>
      <c r="U11"/>
      <c r="V11"/>
      <c r="W11"/>
      <c r="X11"/>
      <c r="Y11"/>
      <c r="Z11"/>
    </row>
    <row r="12" spans="1:26" ht="23.25" customHeight="1">
      <c r="A12" s="1437" t="s">
        <v>1296</v>
      </c>
      <c r="B12" s="1435">
        <v>26</v>
      </c>
      <c r="C12" s="1435">
        <v>24</v>
      </c>
      <c r="D12" s="1435">
        <v>23</v>
      </c>
      <c r="E12" s="1434">
        <v>20526.355390000001</v>
      </c>
      <c r="F12" s="1432">
        <v>1.2679583111538359</v>
      </c>
      <c r="G12" s="1433">
        <v>21486.89</v>
      </c>
      <c r="H12" s="1432">
        <v>1.3440842106364828</v>
      </c>
      <c r="I12" s="1433">
        <v>84412.57</v>
      </c>
      <c r="J12" s="1432">
        <v>2.1045489748790023</v>
      </c>
      <c r="K12" s="1432">
        <v>4.6795185591883097</v>
      </c>
      <c r="L12" s="1431">
        <v>292.85615554414812</v>
      </c>
      <c r="M12" s="1424"/>
      <c r="N12"/>
      <c r="O12"/>
      <c r="P12"/>
      <c r="Q12"/>
      <c r="R12"/>
      <c r="S12"/>
      <c r="T12"/>
      <c r="U12"/>
      <c r="V12"/>
      <c r="W12"/>
      <c r="X12"/>
      <c r="Y12"/>
      <c r="Z12"/>
    </row>
    <row r="13" spans="1:26" ht="23.25" customHeight="1">
      <c r="A13" s="1437" t="s">
        <v>1295</v>
      </c>
      <c r="B13" s="1436">
        <v>47</v>
      </c>
      <c r="C13" s="1435">
        <v>51</v>
      </c>
      <c r="D13" s="1435">
        <v>49</v>
      </c>
      <c r="E13" s="1434">
        <v>92661.699835000007</v>
      </c>
      <c r="F13" s="1432">
        <v>5.8350461857177436</v>
      </c>
      <c r="G13" s="1433">
        <v>166769.46</v>
      </c>
      <c r="H13" s="1432">
        <v>8.5967322289450507</v>
      </c>
      <c r="I13" s="1433">
        <v>382308.37</v>
      </c>
      <c r="J13" s="1432">
        <v>9.5315980566776055</v>
      </c>
      <c r="K13" s="1432">
        <v>79.976689718580076</v>
      </c>
      <c r="L13" s="1431">
        <v>129.24363369648137</v>
      </c>
      <c r="M13" s="1424"/>
      <c r="N13"/>
      <c r="O13"/>
      <c r="P13"/>
      <c r="Q13"/>
      <c r="R13"/>
      <c r="S13"/>
      <c r="T13"/>
      <c r="U13"/>
      <c r="V13"/>
      <c r="W13"/>
      <c r="X13"/>
      <c r="Y13"/>
      <c r="Z13"/>
    </row>
    <row r="14" spans="1:26" ht="23.25" customHeight="1">
      <c r="A14" s="1430" t="s">
        <v>1294</v>
      </c>
      <c r="B14" s="1429">
        <v>22</v>
      </c>
      <c r="C14" s="1429">
        <v>22</v>
      </c>
      <c r="D14" s="1429">
        <v>28</v>
      </c>
      <c r="E14" s="1428">
        <v>204586.011199</v>
      </c>
      <c r="F14" s="1426">
        <v>13.513648663071715</v>
      </c>
      <c r="G14" s="1428">
        <v>269505.51</v>
      </c>
      <c r="H14" s="1426">
        <v>14.251915712795991</v>
      </c>
      <c r="I14" s="1427">
        <v>614733.87000000011</v>
      </c>
      <c r="J14" s="1426">
        <v>15.326361179761522</v>
      </c>
      <c r="K14" s="1426">
        <v>31.732129885387451</v>
      </c>
      <c r="L14" s="1425">
        <v>128.09695801766728</v>
      </c>
      <c r="M14" s="1424"/>
      <c r="N14"/>
      <c r="O14"/>
      <c r="P14"/>
      <c r="Q14"/>
      <c r="R14"/>
      <c r="S14"/>
      <c r="T14"/>
      <c r="U14"/>
      <c r="V14"/>
      <c r="W14"/>
      <c r="X14"/>
      <c r="Y14"/>
      <c r="Z14"/>
    </row>
    <row r="15" spans="1:26" ht="23.25" customHeight="1">
      <c r="A15" s="1422" t="s">
        <v>1293</v>
      </c>
      <c r="B15" s="1421">
        <v>19</v>
      </c>
      <c r="C15" s="1421">
        <v>19</v>
      </c>
      <c r="D15" s="1421">
        <v>19</v>
      </c>
      <c r="E15" s="1420">
        <v>65509.870698999999</v>
      </c>
      <c r="F15" s="1418">
        <v>4.2526922193755485</v>
      </c>
      <c r="G15" s="1420">
        <v>65536.679999999993</v>
      </c>
      <c r="H15" s="1418">
        <v>3.774443836082777</v>
      </c>
      <c r="I15" s="1419">
        <v>147671.63</v>
      </c>
      <c r="J15" s="1418">
        <v>3.6817049585768009</v>
      </c>
      <c r="K15" s="1418">
        <v>4.0924063372330011E-2</v>
      </c>
      <c r="L15" s="1417">
        <v>125.32668728412855</v>
      </c>
      <c r="M15" s="1424"/>
      <c r="N15"/>
      <c r="O15"/>
      <c r="P15"/>
      <c r="Q15"/>
      <c r="R15"/>
      <c r="S15"/>
      <c r="T15"/>
      <c r="U15"/>
      <c r="V15"/>
      <c r="W15"/>
      <c r="X15"/>
      <c r="Y15"/>
      <c r="Z15"/>
    </row>
    <row r="16" spans="1:26" ht="23.25" customHeight="1">
      <c r="A16" s="1422" t="s">
        <v>1292</v>
      </c>
      <c r="B16" s="1421">
        <v>4</v>
      </c>
      <c r="C16" s="1421">
        <v>4</v>
      </c>
      <c r="D16" s="1421">
        <v>5</v>
      </c>
      <c r="E16" s="1420">
        <v>28078.273292000002</v>
      </c>
      <c r="F16" s="1418">
        <v>1.7597902497148061</v>
      </c>
      <c r="G16" s="1420">
        <v>19405.66</v>
      </c>
      <c r="H16" s="1418">
        <v>1.3395867471505656</v>
      </c>
      <c r="I16" s="1419">
        <v>61413.51</v>
      </c>
      <c r="J16" s="1418">
        <v>1.5311432825018993</v>
      </c>
      <c r="K16" s="1418">
        <v>-30.887274305685253</v>
      </c>
      <c r="L16" s="1417">
        <v>216.47215296980369</v>
      </c>
      <c r="M16" s="1424"/>
      <c r="N16"/>
      <c r="O16"/>
      <c r="P16"/>
      <c r="Q16"/>
      <c r="R16"/>
      <c r="S16"/>
      <c r="T16"/>
      <c r="U16"/>
      <c r="V16"/>
      <c r="W16"/>
      <c r="X16"/>
      <c r="Y16"/>
      <c r="Z16"/>
    </row>
    <row r="17" spans="1:26" ht="23.25" customHeight="1">
      <c r="A17" s="1422" t="s">
        <v>1291</v>
      </c>
      <c r="B17" s="1421">
        <v>4</v>
      </c>
      <c r="C17" s="1421">
        <v>4</v>
      </c>
      <c r="D17" s="1421">
        <v>4</v>
      </c>
      <c r="E17" s="1420">
        <v>1511.507312</v>
      </c>
      <c r="F17" s="1418">
        <v>9.7195531420033524E-2</v>
      </c>
      <c r="G17" s="1420">
        <v>5095.9799999999996</v>
      </c>
      <c r="H17" s="1418">
        <v>0.28435294247589943</v>
      </c>
      <c r="I17" s="1419">
        <v>21671.040000000001</v>
      </c>
      <c r="J17" s="1418">
        <v>0.54029589451620597</v>
      </c>
      <c r="K17" s="1418">
        <v>237.14557379527912</v>
      </c>
      <c r="L17" s="1417">
        <v>325.25755595587117</v>
      </c>
      <c r="N17"/>
      <c r="O17"/>
      <c r="P17"/>
      <c r="Q17"/>
      <c r="R17"/>
      <c r="S17"/>
      <c r="T17"/>
      <c r="U17"/>
      <c r="V17"/>
      <c r="W17"/>
      <c r="X17"/>
      <c r="Y17"/>
      <c r="Z17"/>
    </row>
    <row r="18" spans="1:26" ht="18.75" customHeight="1">
      <c r="A18" s="1422" t="s">
        <v>1290</v>
      </c>
      <c r="B18" s="1421"/>
      <c r="C18" s="1421"/>
      <c r="D18" s="1421">
        <v>5</v>
      </c>
      <c r="E18" s="1420"/>
      <c r="F18" s="1420"/>
      <c r="G18" s="1420"/>
      <c r="H18" s="1420"/>
      <c r="I18" s="1419">
        <v>323777.73</v>
      </c>
      <c r="J18" s="1418">
        <v>8.0723296276863774</v>
      </c>
      <c r="K18" s="1418" t="s">
        <v>95</v>
      </c>
      <c r="L18" s="1417" t="s">
        <v>95</v>
      </c>
      <c r="N18"/>
      <c r="O18"/>
      <c r="P18"/>
      <c r="Q18"/>
      <c r="R18"/>
      <c r="S18"/>
      <c r="T18"/>
      <c r="U18"/>
      <c r="V18"/>
      <c r="W18"/>
      <c r="X18"/>
      <c r="Y18"/>
      <c r="Z18"/>
    </row>
    <row r="19" spans="1:26" ht="23.25" customHeight="1">
      <c r="A19" s="1423" t="s">
        <v>1289</v>
      </c>
      <c r="B19" s="1421">
        <v>30</v>
      </c>
      <c r="C19" s="1421">
        <v>33</v>
      </c>
      <c r="D19" s="1421">
        <v>40</v>
      </c>
      <c r="E19" s="1420">
        <v>93281.843733000002</v>
      </c>
      <c r="F19" s="1418">
        <v>5.8832591678160604</v>
      </c>
      <c r="G19" s="1420">
        <v>97259.64</v>
      </c>
      <c r="H19" s="1418">
        <v>5.8947277615384195</v>
      </c>
      <c r="I19" s="1419">
        <v>337024.97</v>
      </c>
      <c r="J19" s="1418">
        <v>8.4026058574229694</v>
      </c>
      <c r="K19" s="1418">
        <v>4.2642770638042151</v>
      </c>
      <c r="L19" s="1417">
        <v>246.5208898572933</v>
      </c>
      <c r="N19"/>
      <c r="O19"/>
      <c r="P19"/>
      <c r="Q19"/>
      <c r="R19"/>
      <c r="S19"/>
      <c r="T19"/>
      <c r="U19"/>
      <c r="V19"/>
      <c r="W19"/>
      <c r="X19"/>
      <c r="Y19"/>
      <c r="Z19"/>
    </row>
    <row r="20" spans="1:26" ht="23.25" customHeight="1">
      <c r="A20" s="1422" t="s">
        <v>1288</v>
      </c>
      <c r="B20" s="1421">
        <v>4</v>
      </c>
      <c r="C20" s="1421">
        <v>5</v>
      </c>
      <c r="D20" s="1421">
        <v>3</v>
      </c>
      <c r="E20" s="1420">
        <v>148452.83619900001</v>
      </c>
      <c r="F20" s="1418">
        <v>9.5412217097857415</v>
      </c>
      <c r="G20" s="1420">
        <v>203133.89</v>
      </c>
      <c r="H20" s="1418">
        <v>8.6294615268977051</v>
      </c>
      <c r="I20" s="1419">
        <v>356516.7</v>
      </c>
      <c r="J20" s="1418">
        <v>8.8885678461424042</v>
      </c>
      <c r="K20" s="1418">
        <v>36.833956966440439</v>
      </c>
      <c r="L20" s="1417">
        <v>75.508232525847831</v>
      </c>
      <c r="N20"/>
      <c r="O20"/>
      <c r="P20"/>
      <c r="Q20"/>
      <c r="R20"/>
      <c r="S20"/>
      <c r="T20"/>
      <c r="U20"/>
      <c r="V20"/>
      <c r="W20"/>
      <c r="X20"/>
      <c r="Y20"/>
      <c r="Z20"/>
    </row>
    <row r="21" spans="1:26" ht="23.25" customHeight="1" thickBot="1">
      <c r="A21" s="1416" t="s">
        <v>235</v>
      </c>
      <c r="B21" s="1415">
        <v>215</v>
      </c>
      <c r="C21" s="1415">
        <v>212</v>
      </c>
      <c r="D21" s="1415">
        <v>219</v>
      </c>
      <c r="E21" s="1414">
        <v>1567499.3890660002</v>
      </c>
      <c r="F21" s="1413">
        <v>100.00000000000001</v>
      </c>
      <c r="G21" s="1414">
        <v>1792762.67</v>
      </c>
      <c r="H21" s="1413">
        <v>99.999999999999986</v>
      </c>
      <c r="I21" s="1414">
        <v>4010957.74</v>
      </c>
      <c r="J21" s="1413">
        <v>100</v>
      </c>
      <c r="K21" s="1413">
        <v>14.370868818534177</v>
      </c>
      <c r="L21" s="1412">
        <v>123.73054766920154</v>
      </c>
      <c r="N21"/>
      <c r="O21"/>
      <c r="P21"/>
      <c r="Q21"/>
      <c r="R21"/>
      <c r="S21"/>
      <c r="T21"/>
      <c r="U21"/>
      <c r="V21"/>
      <c r="W21"/>
      <c r="X21"/>
      <c r="Y21"/>
      <c r="Z21"/>
    </row>
    <row r="22" spans="1:26" ht="13.5" thickTop="1">
      <c r="A22" s="1389" t="s">
        <v>1287</v>
      </c>
      <c r="B22" s="1389"/>
      <c r="C22" s="1384"/>
      <c r="D22" s="1388"/>
      <c r="E22" s="1384"/>
      <c r="F22" s="1384"/>
      <c r="G22" s="1384"/>
      <c r="H22" s="1384"/>
      <c r="I22" s="1411"/>
      <c r="J22" s="1384"/>
      <c r="K22" s="1384"/>
      <c r="L22" s="1384"/>
    </row>
    <row r="23" spans="1:26">
      <c r="A23" s="1389"/>
      <c r="I23" s="1392"/>
    </row>
    <row r="24" spans="1:26">
      <c r="J24" s="1392"/>
    </row>
    <row r="26" spans="1:26">
      <c r="D26" s="4" t="s">
        <v>95</v>
      </c>
    </row>
    <row r="27" spans="1:26">
      <c r="F27" s="1410"/>
      <c r="J27" s="1392"/>
    </row>
    <row r="28" spans="1:26">
      <c r="J28" s="1392"/>
    </row>
    <row r="29" spans="1:26">
      <c r="J29" s="1392"/>
    </row>
    <row r="30" spans="1:26">
      <c r="J30" s="1392"/>
    </row>
    <row r="31" spans="1:26">
      <c r="J31" s="1392"/>
      <c r="K31" s="1392"/>
    </row>
    <row r="32" spans="1:26">
      <c r="K32" s="1392"/>
    </row>
    <row r="33" spans="10:11">
      <c r="J33" s="1392"/>
      <c r="K33" s="1392"/>
    </row>
    <row r="34" spans="10:11">
      <c r="J34" s="1392"/>
      <c r="K34" s="1392"/>
    </row>
    <row r="35" spans="10:11">
      <c r="J35" s="1392"/>
      <c r="K35" s="1392"/>
    </row>
    <row r="36" spans="10:11">
      <c r="J36" s="1392"/>
      <c r="K36" s="1392"/>
    </row>
    <row r="37" spans="10:11">
      <c r="K37" s="1392"/>
    </row>
    <row r="39" spans="10:11">
      <c r="J39" s="1392"/>
    </row>
  </sheetData>
  <mergeCells count="12">
    <mergeCell ref="E6:F6"/>
    <mergeCell ref="G6:H6"/>
    <mergeCell ref="I6:J6"/>
    <mergeCell ref="K6:L6"/>
    <mergeCell ref="A1:L1"/>
    <mergeCell ref="A2:L2"/>
    <mergeCell ref="A3:L3"/>
    <mergeCell ref="A4:A8"/>
    <mergeCell ref="B4:D4"/>
    <mergeCell ref="E4:L4"/>
    <mergeCell ref="B5:D5"/>
    <mergeCell ref="E5:L5"/>
  </mergeCells>
  <pageMargins left="0.7" right="0.7" top="0.75" bottom="0.75" header="0.3" footer="0.3"/>
  <pageSetup paperSize="9" scale="66"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activeCell="L29" sqref="L29"/>
    </sheetView>
  </sheetViews>
  <sheetFormatPr defaultColWidth="9.140625" defaultRowHeight="12.75"/>
  <cols>
    <col min="1" max="1" width="27.5703125" style="1460" customWidth="1"/>
    <col min="2" max="10" width="10.140625" style="1460" customWidth="1"/>
    <col min="11" max="11" width="20.42578125" style="1460" customWidth="1"/>
    <col min="12" max="16384" width="9.140625" style="1460"/>
  </cols>
  <sheetData>
    <row r="1" spans="1:31">
      <c r="A1" s="3744" t="s">
        <v>1396</v>
      </c>
      <c r="B1" s="3744"/>
      <c r="C1" s="3744"/>
      <c r="D1" s="3744"/>
      <c r="E1" s="3744"/>
      <c r="F1" s="3744"/>
      <c r="G1" s="3744"/>
      <c r="H1" s="3744"/>
      <c r="I1" s="3744"/>
      <c r="J1" s="3744"/>
      <c r="K1" s="1498"/>
      <c r="L1" s="1498"/>
      <c r="M1" s="1498"/>
      <c r="N1" s="1498"/>
    </row>
    <row r="2" spans="1:31" ht="15.75">
      <c r="A2" s="3716" t="s">
        <v>164</v>
      </c>
      <c r="B2" s="3716"/>
      <c r="C2" s="3716"/>
      <c r="D2" s="3716"/>
      <c r="E2" s="3716"/>
      <c r="F2" s="3716"/>
      <c r="G2" s="3716"/>
      <c r="H2" s="3716"/>
      <c r="I2" s="3716"/>
      <c r="J2" s="3716"/>
      <c r="K2" s="1498"/>
      <c r="L2" s="1498"/>
      <c r="M2" s="1498"/>
      <c r="N2" s="1498"/>
    </row>
    <row r="3" spans="1:31">
      <c r="A3" s="3733" t="s">
        <v>1326</v>
      </c>
      <c r="B3" s="3733"/>
      <c r="C3" s="3733"/>
      <c r="D3" s="3733"/>
      <c r="E3" s="3733"/>
      <c r="F3" s="3733"/>
      <c r="G3" s="3733"/>
      <c r="H3" s="3733"/>
      <c r="I3" s="3733"/>
      <c r="J3" s="3733"/>
      <c r="K3" s="1496"/>
      <c r="L3" s="1497"/>
      <c r="M3" s="1496"/>
      <c r="N3" s="1496"/>
    </row>
    <row r="4" spans="1:31" ht="13.5" thickBot="1">
      <c r="A4" s="3733"/>
      <c r="B4" s="3733"/>
      <c r="C4" s="3733"/>
      <c r="D4" s="3733"/>
      <c r="E4" s="3733"/>
      <c r="F4" s="3733"/>
      <c r="G4" s="3733"/>
      <c r="H4" s="3733"/>
      <c r="I4" s="3733"/>
      <c r="J4" s="3733"/>
      <c r="K4" s="1496"/>
      <c r="L4" s="1496"/>
      <c r="M4" s="1496"/>
      <c r="N4" s="1496"/>
    </row>
    <row r="5" spans="1:31" ht="13.5" thickTop="1">
      <c r="A5" s="3717" t="s">
        <v>1325</v>
      </c>
      <c r="B5" s="1592" t="s">
        <v>29</v>
      </c>
      <c r="C5" s="3722" t="s">
        <v>85</v>
      </c>
      <c r="D5" s="3722"/>
      <c r="E5" s="3722"/>
      <c r="F5" s="3722" t="s">
        <v>1324</v>
      </c>
      <c r="G5" s="3722"/>
      <c r="H5" s="3722"/>
      <c r="I5" s="3722" t="s">
        <v>477</v>
      </c>
      <c r="J5" s="3723"/>
      <c r="K5" s="1496"/>
    </row>
    <row r="6" spans="1:31">
      <c r="A6" s="3718"/>
      <c r="B6" s="1494" t="s">
        <v>1321</v>
      </c>
      <c r="C6" s="1495" t="s">
        <v>1323</v>
      </c>
      <c r="D6" s="1494" t="s">
        <v>1322</v>
      </c>
      <c r="E6" s="1494" t="s">
        <v>1321</v>
      </c>
      <c r="F6" s="1495" t="s">
        <v>1323</v>
      </c>
      <c r="G6" s="1494" t="s">
        <v>1322</v>
      </c>
      <c r="H6" s="1494" t="s">
        <v>1321</v>
      </c>
      <c r="I6" s="3746" t="s">
        <v>1320</v>
      </c>
      <c r="J6" s="3747" t="s">
        <v>1319</v>
      </c>
      <c r="K6" s="1491"/>
    </row>
    <row r="7" spans="1:31" ht="15.75">
      <c r="A7" s="3745"/>
      <c r="B7" s="7">
        <v>1</v>
      </c>
      <c r="C7" s="1493">
        <v>2</v>
      </c>
      <c r="D7" s="1493">
        <v>3</v>
      </c>
      <c r="E7" s="7">
        <v>4</v>
      </c>
      <c r="F7" s="1493">
        <v>5</v>
      </c>
      <c r="G7" s="1493">
        <v>6</v>
      </c>
      <c r="H7" s="7">
        <v>7</v>
      </c>
      <c r="I7" s="3746"/>
      <c r="J7" s="3747"/>
      <c r="K7" s="1409"/>
      <c r="L7" s="1491"/>
      <c r="M7" s="1492"/>
      <c r="N7" s="1491"/>
    </row>
    <row r="8" spans="1:31" ht="15">
      <c r="A8" s="1490" t="s">
        <v>1098</v>
      </c>
      <c r="B8" s="1441">
        <v>1133.0411999999999</v>
      </c>
      <c r="C8" s="1489">
        <v>1440.1505</v>
      </c>
      <c r="D8" s="1489">
        <v>1016.2897</v>
      </c>
      <c r="E8" s="1489">
        <v>1153.0020999999999</v>
      </c>
      <c r="F8" s="1489">
        <v>1997.6067</v>
      </c>
      <c r="G8" s="1489">
        <v>1173.3823</v>
      </c>
      <c r="H8" s="1489">
        <v>1964.8054</v>
      </c>
      <c r="I8" s="1439">
        <v>1.7617099890101144</v>
      </c>
      <c r="J8" s="1438">
        <v>70.407790237329152</v>
      </c>
      <c r="L8"/>
      <c r="M8"/>
      <c r="N8"/>
      <c r="O8"/>
      <c r="P8"/>
      <c r="Q8"/>
      <c r="R8"/>
      <c r="S8"/>
      <c r="T8"/>
      <c r="U8"/>
      <c r="V8"/>
      <c r="W8"/>
      <c r="X8"/>
      <c r="Y8"/>
      <c r="Z8"/>
      <c r="AA8"/>
      <c r="AB8"/>
      <c r="AC8"/>
      <c r="AD8"/>
      <c r="AE8"/>
    </row>
    <row r="9" spans="1:31" ht="15">
      <c r="A9" s="1486" t="s">
        <v>1097</v>
      </c>
      <c r="B9" s="1434">
        <v>1613.8761999999999</v>
      </c>
      <c r="C9" s="1483">
        <v>2063.7064999999998</v>
      </c>
      <c r="D9" s="1483">
        <v>1516.7594999999999</v>
      </c>
      <c r="E9" s="1483">
        <v>1711.4327000000001</v>
      </c>
      <c r="F9" s="1483">
        <v>5099.8897999999999</v>
      </c>
      <c r="G9" s="1483">
        <v>1723.4250999999999</v>
      </c>
      <c r="H9" s="1483">
        <v>4614.3852999999999</v>
      </c>
      <c r="I9" s="1432">
        <v>6.0448564765996338</v>
      </c>
      <c r="J9" s="1431">
        <v>169.62119515421205</v>
      </c>
      <c r="L9"/>
      <c r="M9"/>
      <c r="N9"/>
      <c r="O9"/>
      <c r="P9"/>
      <c r="Q9"/>
      <c r="R9"/>
      <c r="S9"/>
      <c r="T9"/>
      <c r="U9"/>
      <c r="V9"/>
      <c r="W9"/>
      <c r="X9"/>
      <c r="Y9"/>
      <c r="Z9"/>
      <c r="AA9"/>
      <c r="AB9"/>
      <c r="AC9"/>
      <c r="AD9"/>
      <c r="AE9"/>
    </row>
    <row r="10" spans="1:31" ht="15">
      <c r="A10" s="1486" t="s">
        <v>1318</v>
      </c>
      <c r="B10" s="1434">
        <v>6018.6886000000004</v>
      </c>
      <c r="C10" s="1483">
        <v>9905.9436999999998</v>
      </c>
      <c r="D10" s="1483">
        <v>4874.5397999999996</v>
      </c>
      <c r="E10" s="1483">
        <v>8087.3341</v>
      </c>
      <c r="F10" s="1483">
        <v>18997.415000000001</v>
      </c>
      <c r="G10" s="1483">
        <v>8218.4874999999993</v>
      </c>
      <c r="H10" s="1483">
        <v>17017.5337</v>
      </c>
      <c r="I10" s="1432">
        <v>34.370369319323146</v>
      </c>
      <c r="J10" s="1431">
        <v>110.42204377336162</v>
      </c>
      <c r="L10"/>
      <c r="M10"/>
      <c r="N10"/>
      <c r="O10"/>
      <c r="P10"/>
      <c r="Q10"/>
      <c r="R10"/>
      <c r="S10"/>
      <c r="T10"/>
      <c r="U10"/>
      <c r="V10"/>
      <c r="W10"/>
      <c r="X10"/>
      <c r="Y10"/>
      <c r="Z10"/>
      <c r="AA10"/>
      <c r="AB10"/>
      <c r="AC10"/>
      <c r="AD10"/>
      <c r="AE10"/>
    </row>
    <row r="11" spans="1:31" ht="15">
      <c r="A11" s="1486" t="s">
        <v>1317</v>
      </c>
      <c r="B11" s="1434">
        <v>5070.2537000000002</v>
      </c>
      <c r="C11" s="1483">
        <v>7568.5556999999999</v>
      </c>
      <c r="D11" s="1483">
        <v>3947.2154</v>
      </c>
      <c r="E11" s="1483">
        <v>6245.1812</v>
      </c>
      <c r="F11" s="1483">
        <v>15486.327799999999</v>
      </c>
      <c r="G11" s="1483">
        <v>6275.0057999999999</v>
      </c>
      <c r="H11" s="1483">
        <v>14016.1175</v>
      </c>
      <c r="I11" s="1432">
        <v>23.172952864271863</v>
      </c>
      <c r="J11" s="1431">
        <v>124.430918033251</v>
      </c>
      <c r="L11"/>
      <c r="M11"/>
      <c r="N11"/>
      <c r="O11"/>
      <c r="P11"/>
      <c r="Q11"/>
      <c r="R11"/>
      <c r="S11"/>
      <c r="T11"/>
      <c r="U11"/>
      <c r="V11"/>
      <c r="W11"/>
      <c r="X11"/>
      <c r="Y11"/>
      <c r="Z11"/>
      <c r="AA11"/>
      <c r="AB11"/>
      <c r="AC11"/>
      <c r="AD11"/>
      <c r="AE11"/>
    </row>
    <row r="12" spans="1:31" ht="15">
      <c r="A12" s="1486" t="s">
        <v>1096</v>
      </c>
      <c r="B12" s="1434">
        <v>626.02049999999997</v>
      </c>
      <c r="C12" s="1483">
        <v>721.18600000000004</v>
      </c>
      <c r="D12" s="1483">
        <v>551.01769999999999</v>
      </c>
      <c r="E12" s="1483">
        <v>654.70939999999996</v>
      </c>
      <c r="F12" s="1483">
        <v>2626.7316000000001</v>
      </c>
      <c r="G12" s="1483">
        <v>650.25750000000005</v>
      </c>
      <c r="H12" s="1483">
        <v>2513.6691999999998</v>
      </c>
      <c r="I12" s="1432">
        <v>4.5827413000053383</v>
      </c>
      <c r="J12" s="1431">
        <v>283.93662898379034</v>
      </c>
      <c r="L12"/>
      <c r="M12"/>
      <c r="N12"/>
      <c r="O12"/>
      <c r="P12"/>
      <c r="Q12"/>
      <c r="R12"/>
      <c r="S12"/>
      <c r="T12"/>
      <c r="U12"/>
      <c r="V12"/>
      <c r="W12"/>
      <c r="X12"/>
      <c r="Y12"/>
      <c r="Z12"/>
      <c r="AA12"/>
      <c r="AB12"/>
      <c r="AC12"/>
      <c r="AD12"/>
      <c r="AE12"/>
    </row>
    <row r="13" spans="1:31" ht="15">
      <c r="A13" s="1486" t="s">
        <v>1316</v>
      </c>
      <c r="B13" s="1487">
        <v>1434.3217</v>
      </c>
      <c r="C13" s="1483">
        <v>2803.6565999999998</v>
      </c>
      <c r="D13" s="1483">
        <v>1437.2946999999999</v>
      </c>
      <c r="E13" s="1483">
        <v>2438.9908</v>
      </c>
      <c r="F13" s="1483">
        <v>5672.9448000000002</v>
      </c>
      <c r="G13" s="1483">
        <v>2343.5508</v>
      </c>
      <c r="H13" s="1483">
        <v>5323.8073000000004</v>
      </c>
      <c r="I13" s="1432">
        <v>70.044892997156779</v>
      </c>
      <c r="J13" s="1431">
        <v>118.27910543984012</v>
      </c>
      <c r="L13"/>
      <c r="M13"/>
      <c r="N13"/>
      <c r="O13"/>
      <c r="P13"/>
      <c r="Q13"/>
      <c r="R13"/>
      <c r="S13"/>
      <c r="T13"/>
      <c r="U13"/>
      <c r="V13"/>
      <c r="W13"/>
      <c r="X13"/>
      <c r="Y13"/>
      <c r="Z13"/>
      <c r="AA13"/>
      <c r="AB13"/>
      <c r="AC13"/>
      <c r="AD13"/>
      <c r="AE13"/>
    </row>
    <row r="14" spans="1:31" ht="15">
      <c r="A14" s="1486" t="s">
        <v>1293</v>
      </c>
      <c r="B14" s="1487">
        <v>2676.8287</v>
      </c>
      <c r="C14" s="1483">
        <v>3243.1691000000001</v>
      </c>
      <c r="D14" s="1483">
        <v>2118.8009999999999</v>
      </c>
      <c r="E14" s="1483">
        <v>2701.6961000000001</v>
      </c>
      <c r="F14" s="1483">
        <v>6449.5892999999996</v>
      </c>
      <c r="G14" s="1483">
        <v>2655.3739</v>
      </c>
      <c r="H14" s="1483">
        <v>6087.6431000000002</v>
      </c>
      <c r="I14" s="1432">
        <v>0.9289873498442347</v>
      </c>
      <c r="J14" s="1431">
        <v>125.32671605810881</v>
      </c>
      <c r="K14" s="1488"/>
      <c r="L14"/>
      <c r="M14"/>
      <c r="N14"/>
      <c r="O14"/>
      <c r="P14"/>
      <c r="Q14"/>
      <c r="R14"/>
      <c r="S14"/>
      <c r="T14"/>
      <c r="U14"/>
      <c r="V14"/>
      <c r="W14"/>
      <c r="X14"/>
      <c r="Y14"/>
      <c r="Z14"/>
      <c r="AA14"/>
      <c r="AB14"/>
      <c r="AC14"/>
      <c r="AD14"/>
      <c r="AE14"/>
    </row>
    <row r="15" spans="1:31" ht="15">
      <c r="A15" s="1486" t="s">
        <v>1292</v>
      </c>
      <c r="B15" s="1487">
        <v>2123.7033999999999</v>
      </c>
      <c r="C15" s="1483">
        <v>2115.9870000000001</v>
      </c>
      <c r="D15" s="1483">
        <v>1348.8988999999999</v>
      </c>
      <c r="E15" s="1483">
        <v>1467.749</v>
      </c>
      <c r="F15" s="1483">
        <v>4128.4675999999999</v>
      </c>
      <c r="G15" s="1483">
        <v>1413.8964000000001</v>
      </c>
      <c r="H15" s="1483">
        <v>3547.2820000000002</v>
      </c>
      <c r="I15" s="1432">
        <v>-30.887288686357977</v>
      </c>
      <c r="J15" s="1431">
        <v>141.68178619096318</v>
      </c>
      <c r="L15"/>
      <c r="M15"/>
      <c r="N15"/>
      <c r="O15"/>
      <c r="P15"/>
      <c r="Q15"/>
      <c r="R15"/>
      <c r="S15"/>
      <c r="T15"/>
      <c r="U15"/>
      <c r="V15"/>
      <c r="W15"/>
      <c r="X15"/>
      <c r="Y15"/>
      <c r="Z15"/>
      <c r="AA15"/>
      <c r="AB15"/>
      <c r="AC15"/>
      <c r="AD15"/>
      <c r="AE15"/>
    </row>
    <row r="16" spans="1:31" ht="15">
      <c r="A16" s="1486" t="s">
        <v>1291</v>
      </c>
      <c r="B16" s="1487">
        <v>259.84559999999999</v>
      </c>
      <c r="C16" s="1483">
        <v>992.22389999999996</v>
      </c>
      <c r="D16" s="1483">
        <v>251.39789999999999</v>
      </c>
      <c r="E16" s="1483">
        <v>876.05669999999998</v>
      </c>
      <c r="F16" s="1483">
        <v>4638.4544999999998</v>
      </c>
      <c r="G16" s="1483">
        <v>829.86379999999997</v>
      </c>
      <c r="H16" s="1483">
        <v>3723.8166999999999</v>
      </c>
      <c r="I16" s="1432">
        <v>237.14509693448724</v>
      </c>
      <c r="J16" s="1431">
        <v>325.06571777831272</v>
      </c>
      <c r="L16"/>
      <c r="M16"/>
      <c r="N16"/>
      <c r="O16"/>
      <c r="P16"/>
      <c r="Q16"/>
      <c r="R16"/>
      <c r="S16"/>
      <c r="T16"/>
      <c r="U16"/>
      <c r="V16"/>
      <c r="W16"/>
      <c r="X16"/>
      <c r="Y16"/>
      <c r="Z16"/>
      <c r="AA16"/>
      <c r="AB16"/>
      <c r="AC16"/>
      <c r="AD16"/>
      <c r="AE16"/>
    </row>
    <row r="17" spans="1:256" ht="21" customHeight="1">
      <c r="A17" s="1486" t="s">
        <v>1315</v>
      </c>
      <c r="B17" s="1485"/>
      <c r="C17" s="1484"/>
      <c r="D17" s="1484"/>
      <c r="E17" s="1484"/>
      <c r="F17" s="1483">
        <v>15.755699999999999</v>
      </c>
      <c r="G17" s="1483">
        <v>12.2583</v>
      </c>
      <c r="H17" s="1483">
        <v>15.755699999999999</v>
      </c>
      <c r="I17" s="1432" t="s">
        <v>95</v>
      </c>
      <c r="J17" s="1432" t="s">
        <v>95</v>
      </c>
      <c r="L17"/>
      <c r="M17"/>
      <c r="N17"/>
      <c r="O17"/>
      <c r="P17"/>
      <c r="Q17"/>
      <c r="R17"/>
      <c r="S17"/>
      <c r="T17"/>
      <c r="U17"/>
      <c r="V17"/>
      <c r="W17"/>
      <c r="X17"/>
      <c r="Y17"/>
      <c r="Z17"/>
      <c r="AA17"/>
      <c r="AB17"/>
      <c r="AC17"/>
      <c r="AD17"/>
      <c r="AE17"/>
    </row>
    <row r="18" spans="1:256" ht="21" customHeight="1">
      <c r="A18" s="1486" t="s">
        <v>1290</v>
      </c>
      <c r="B18" s="1485"/>
      <c r="C18" s="1484"/>
      <c r="D18" s="1484"/>
      <c r="E18" s="1484"/>
      <c r="F18" s="1483">
        <v>113.21939999999999</v>
      </c>
      <c r="G18" s="1483">
        <v>92.780100000000004</v>
      </c>
      <c r="H18" s="1483">
        <v>106.2603</v>
      </c>
      <c r="I18" s="1432" t="s">
        <v>95</v>
      </c>
      <c r="J18" s="1432" t="s">
        <v>95</v>
      </c>
      <c r="L18"/>
      <c r="M18"/>
      <c r="N18"/>
      <c r="O18"/>
      <c r="P18"/>
      <c r="Q18"/>
      <c r="R18"/>
      <c r="S18"/>
      <c r="T18"/>
      <c r="U18"/>
      <c r="V18"/>
      <c r="W18"/>
      <c r="X18"/>
      <c r="Y18"/>
      <c r="Z18"/>
      <c r="AA18"/>
      <c r="AB18"/>
      <c r="AC18"/>
      <c r="AD18"/>
      <c r="AE18"/>
    </row>
    <row r="19" spans="1:256" ht="21" customHeight="1">
      <c r="A19" s="1482" t="s">
        <v>1289</v>
      </c>
      <c r="B19" s="1481">
        <v>1205.4775999999999</v>
      </c>
      <c r="C19" s="1480">
        <v>1224.2062000000001</v>
      </c>
      <c r="D19" s="1480">
        <v>886.33550000000002</v>
      </c>
      <c r="E19" s="1480">
        <v>966.1771</v>
      </c>
      <c r="F19" s="1480">
        <v>3241.3755000000001</v>
      </c>
      <c r="G19" s="1480">
        <v>943.60350000000005</v>
      </c>
      <c r="H19" s="1480">
        <v>2892.8166000000001</v>
      </c>
      <c r="I19" s="1426">
        <v>-19.85109470304549</v>
      </c>
      <c r="J19" s="1425">
        <v>199.40852458622754</v>
      </c>
      <c r="L19"/>
      <c r="M19"/>
      <c r="N19"/>
      <c r="O19"/>
      <c r="P19"/>
      <c r="Q19"/>
      <c r="R19"/>
      <c r="S19"/>
      <c r="T19"/>
      <c r="U19"/>
      <c r="V19"/>
      <c r="W19"/>
      <c r="X19"/>
      <c r="Y19"/>
      <c r="Z19"/>
      <c r="AA19"/>
      <c r="AB19"/>
      <c r="AC19"/>
      <c r="AD19"/>
      <c r="AE19"/>
    </row>
    <row r="20" spans="1:256" ht="21" customHeight="1">
      <c r="A20" s="1482" t="s">
        <v>1288</v>
      </c>
      <c r="B20" s="1481">
        <v>718.57219999999995</v>
      </c>
      <c r="C20" s="1480">
        <v>821.95989999999995</v>
      </c>
      <c r="D20" s="1480">
        <v>624.12310000000002</v>
      </c>
      <c r="E20" s="1480">
        <v>768.53219999999999</v>
      </c>
      <c r="F20" s="1480">
        <v>2356.6356999999998</v>
      </c>
      <c r="G20" s="1480">
        <v>775.31880000000001</v>
      </c>
      <c r="H20" s="1480">
        <v>2140.4947999999999</v>
      </c>
      <c r="I20" s="1426">
        <v>6.9526764325143802</v>
      </c>
      <c r="J20" s="1425">
        <v>178.5172566614645</v>
      </c>
      <c r="L20"/>
      <c r="M20"/>
      <c r="N20"/>
      <c r="O20"/>
      <c r="P20"/>
      <c r="Q20"/>
      <c r="R20"/>
      <c r="S20"/>
      <c r="T20"/>
      <c r="U20"/>
      <c r="V20"/>
      <c r="W20"/>
      <c r="X20"/>
      <c r="Y20"/>
      <c r="Z20"/>
      <c r="AA20"/>
      <c r="AB20"/>
      <c r="AC20"/>
      <c r="AD20"/>
      <c r="AE20"/>
    </row>
    <row r="21" spans="1:256" ht="21" customHeight="1">
      <c r="A21" s="1479" t="s">
        <v>1314</v>
      </c>
      <c r="B21" s="1478">
        <v>1259.0172</v>
      </c>
      <c r="C21" s="1477">
        <v>1632.1786</v>
      </c>
      <c r="D21" s="1477">
        <v>1109.1678999999999</v>
      </c>
      <c r="E21" s="1477">
        <v>1362.3492000000001</v>
      </c>
      <c r="F21" s="1477">
        <v>3025.8254999999999</v>
      </c>
      <c r="G21" s="1477">
        <v>1381.3778</v>
      </c>
      <c r="H21" s="1477">
        <v>2883.4050999999999</v>
      </c>
      <c r="I21" s="1476">
        <v>8.2073541171637743</v>
      </c>
      <c r="J21" s="1475">
        <v>111.64948751759093</v>
      </c>
      <c r="K21" s="1469"/>
      <c r="L21"/>
      <c r="M21"/>
      <c r="N21"/>
      <c r="O21"/>
      <c r="P21"/>
      <c r="Q21"/>
      <c r="R21"/>
      <c r="S21"/>
      <c r="T21"/>
      <c r="U21"/>
      <c r="V21"/>
      <c r="W21"/>
      <c r="X21"/>
      <c r="Y21"/>
      <c r="Z21"/>
      <c r="AA21"/>
      <c r="AB21"/>
      <c r="AC21"/>
      <c r="AD21"/>
      <c r="AE21"/>
    </row>
    <row r="22" spans="1:256" ht="21" customHeight="1">
      <c r="A22" s="1474" t="s">
        <v>1313</v>
      </c>
      <c r="B22" s="1473">
        <v>271.25310000000002</v>
      </c>
      <c r="C22" s="1472">
        <v>347.68630000000002</v>
      </c>
      <c r="D22" s="1472">
        <v>244.86369999999999</v>
      </c>
      <c r="E22" s="1472">
        <v>288.24900000000002</v>
      </c>
      <c r="F22" s="1472">
        <v>550.26469999999995</v>
      </c>
      <c r="G22" s="1472">
        <v>287.07159999999999</v>
      </c>
      <c r="H22" s="1472">
        <v>541.4085</v>
      </c>
      <c r="I22" s="1471">
        <v>6.2656979772765737</v>
      </c>
      <c r="J22" s="1470">
        <v>87.826670690965102</v>
      </c>
      <c r="K22" s="1469"/>
      <c r="L22"/>
      <c r="M22"/>
      <c r="N22"/>
      <c r="O22"/>
      <c r="P22"/>
      <c r="Q22"/>
      <c r="R22"/>
      <c r="S22"/>
      <c r="T22"/>
      <c r="U22"/>
      <c r="V22"/>
      <c r="W22"/>
      <c r="X22"/>
      <c r="Y22"/>
      <c r="Z22"/>
      <c r="AA22"/>
      <c r="AB22"/>
      <c r="AC22"/>
      <c r="AD22"/>
      <c r="AE22"/>
      <c r="AF22" s="1462"/>
      <c r="AG22" s="1462"/>
      <c r="AH22" s="1462"/>
      <c r="AI22" s="1462"/>
      <c r="AJ22" s="1462"/>
      <c r="AK22" s="1462"/>
      <c r="AL22" s="1462"/>
      <c r="AM22" s="1462"/>
      <c r="AN22" s="1462"/>
      <c r="AO22" s="1462"/>
      <c r="AP22" s="1462"/>
      <c r="AQ22" s="1462"/>
      <c r="AR22" s="1462"/>
      <c r="AS22" s="1462"/>
      <c r="AT22" s="1462"/>
      <c r="AU22" s="1462"/>
      <c r="AV22" s="1462"/>
      <c r="AW22" s="1462"/>
      <c r="AX22" s="1462"/>
      <c r="AY22" s="1462"/>
      <c r="AZ22" s="1462"/>
      <c r="BA22" s="1462"/>
      <c r="BB22" s="1462"/>
      <c r="BC22" s="1462"/>
      <c r="BD22" s="1462"/>
      <c r="BE22" s="1462"/>
      <c r="BF22" s="1462"/>
      <c r="BG22" s="1462"/>
      <c r="BH22" s="1462"/>
      <c r="BI22" s="1462"/>
      <c r="BJ22" s="1462"/>
      <c r="BK22" s="1462"/>
      <c r="BL22" s="1462"/>
      <c r="BM22" s="1462"/>
      <c r="BN22" s="1462"/>
      <c r="BO22" s="1462"/>
      <c r="BP22" s="1462"/>
      <c r="BQ22" s="1462"/>
      <c r="BR22" s="1462"/>
      <c r="BS22" s="1462"/>
      <c r="BT22" s="1462"/>
      <c r="BU22" s="1462"/>
      <c r="BV22" s="1462"/>
      <c r="BW22" s="1462"/>
      <c r="BX22" s="1462"/>
      <c r="BY22" s="1462"/>
      <c r="BZ22" s="1462"/>
      <c r="CA22" s="1462"/>
      <c r="CB22" s="1462"/>
      <c r="CC22" s="1462"/>
      <c r="CD22" s="1462"/>
      <c r="CE22" s="1462"/>
      <c r="CF22" s="1462"/>
      <c r="CG22" s="1462"/>
      <c r="CH22" s="1462"/>
      <c r="CI22" s="1462"/>
      <c r="CJ22" s="1462"/>
      <c r="CK22" s="1462"/>
      <c r="CL22" s="1462"/>
      <c r="CM22" s="1462"/>
      <c r="CN22" s="1462"/>
      <c r="CO22" s="1462"/>
      <c r="CP22" s="1462"/>
      <c r="CQ22" s="1462"/>
      <c r="CR22" s="1462"/>
      <c r="CS22" s="1462"/>
      <c r="CT22" s="1462"/>
      <c r="CU22" s="1462"/>
      <c r="CV22" s="1462"/>
      <c r="CW22" s="1462"/>
      <c r="CX22" s="1462"/>
      <c r="CY22" s="1462"/>
      <c r="CZ22" s="1462"/>
      <c r="DA22" s="1462"/>
      <c r="DB22" s="1462"/>
      <c r="DC22" s="1462"/>
      <c r="DD22" s="1462"/>
      <c r="DE22" s="1462"/>
      <c r="DF22" s="1462"/>
      <c r="DG22" s="1462"/>
      <c r="DH22" s="1462"/>
      <c r="DI22" s="1462"/>
      <c r="DJ22" s="1462"/>
      <c r="DK22" s="1462"/>
      <c r="DL22" s="1462"/>
      <c r="DM22" s="1462"/>
      <c r="DN22" s="1462"/>
      <c r="DO22" s="1462"/>
      <c r="DP22" s="1462"/>
      <c r="DQ22" s="1462"/>
      <c r="DR22" s="1462"/>
      <c r="DS22" s="1462"/>
      <c r="DT22" s="1462"/>
      <c r="DU22" s="1462"/>
      <c r="DV22" s="1462"/>
      <c r="DW22" s="1462"/>
      <c r="DX22" s="1462"/>
      <c r="DY22" s="1462"/>
      <c r="DZ22" s="1462"/>
      <c r="EA22" s="1462"/>
      <c r="EB22" s="1462"/>
      <c r="EC22" s="1462"/>
      <c r="ED22" s="1462"/>
      <c r="EE22" s="1462"/>
      <c r="EF22" s="1462"/>
      <c r="EG22" s="1462"/>
      <c r="EH22" s="1462"/>
      <c r="EI22" s="1462"/>
      <c r="EJ22" s="1462"/>
      <c r="EK22" s="1462"/>
      <c r="EL22" s="1462"/>
      <c r="EM22" s="1462"/>
      <c r="EN22" s="1462"/>
      <c r="EO22" s="1462"/>
      <c r="EP22" s="1462"/>
      <c r="EQ22" s="1462"/>
      <c r="ER22" s="1462"/>
      <c r="ES22" s="1462"/>
      <c r="ET22" s="1462"/>
      <c r="EU22" s="1462"/>
      <c r="EV22" s="1462"/>
      <c r="EW22" s="1462"/>
      <c r="EX22" s="1462"/>
      <c r="EY22" s="1462"/>
      <c r="EZ22" s="1462"/>
      <c r="FA22" s="1462"/>
      <c r="FB22" s="1462"/>
      <c r="FC22" s="1462"/>
      <c r="FD22" s="1462"/>
      <c r="FE22" s="1462"/>
      <c r="FF22" s="1462"/>
      <c r="FG22" s="1462"/>
      <c r="FH22" s="1462"/>
      <c r="FI22" s="1462"/>
      <c r="FJ22" s="1462"/>
      <c r="FK22" s="1462"/>
      <c r="FL22" s="1462"/>
      <c r="FM22" s="1462"/>
      <c r="FN22" s="1462"/>
      <c r="FO22" s="1462"/>
      <c r="FP22" s="1462"/>
      <c r="FQ22" s="1462"/>
      <c r="FR22" s="1462"/>
      <c r="FS22" s="1462"/>
      <c r="FT22" s="1462"/>
      <c r="FU22" s="1462"/>
      <c r="FV22" s="1462"/>
      <c r="FW22" s="1462"/>
      <c r="FX22" s="1462"/>
      <c r="FY22" s="1462"/>
      <c r="FZ22" s="1462"/>
      <c r="GA22" s="1462"/>
      <c r="GB22" s="1462"/>
      <c r="GC22" s="1462"/>
      <c r="GD22" s="1462"/>
      <c r="GE22" s="1462"/>
      <c r="GF22" s="1462"/>
      <c r="GG22" s="1462"/>
      <c r="GH22" s="1462"/>
      <c r="GI22" s="1462"/>
      <c r="GJ22" s="1462"/>
      <c r="GK22" s="1462"/>
      <c r="GL22" s="1462"/>
      <c r="GM22" s="1462"/>
      <c r="GN22" s="1462"/>
      <c r="GO22" s="1462"/>
      <c r="GP22" s="1462"/>
      <c r="GQ22" s="1462"/>
      <c r="GR22" s="1462"/>
      <c r="GS22" s="1462"/>
      <c r="GT22" s="1462"/>
      <c r="GU22" s="1462"/>
      <c r="GV22" s="1462"/>
      <c r="GW22" s="1462"/>
      <c r="GX22" s="1462"/>
      <c r="GY22" s="1462"/>
      <c r="GZ22" s="1462"/>
      <c r="HA22" s="1462"/>
      <c r="HB22" s="1462"/>
      <c r="HC22" s="1462"/>
      <c r="HD22" s="1462"/>
      <c r="HE22" s="1462"/>
      <c r="HF22" s="1462"/>
      <c r="HG22" s="1462"/>
      <c r="HH22" s="1462"/>
      <c r="HI22" s="1462"/>
      <c r="HJ22" s="1462"/>
      <c r="HK22" s="1462"/>
      <c r="HL22" s="1462"/>
      <c r="HM22" s="1462"/>
      <c r="HN22" s="1462"/>
      <c r="HO22" s="1462"/>
      <c r="HP22" s="1462"/>
      <c r="HQ22" s="1462"/>
      <c r="HR22" s="1462"/>
      <c r="HS22" s="1462"/>
      <c r="HT22" s="1462"/>
      <c r="HU22" s="1462"/>
      <c r="HV22" s="1462"/>
      <c r="HW22" s="1462"/>
      <c r="HX22" s="1462"/>
      <c r="HY22" s="1462"/>
      <c r="HZ22" s="1462"/>
      <c r="IA22" s="1462"/>
      <c r="IB22" s="1462"/>
      <c r="IC22" s="1462"/>
      <c r="ID22" s="1462"/>
      <c r="IE22" s="1462"/>
      <c r="IF22" s="1462"/>
      <c r="IG22" s="1462"/>
      <c r="IH22" s="1462"/>
      <c r="II22" s="1462"/>
      <c r="IJ22" s="1462"/>
      <c r="IK22" s="1462"/>
      <c r="IL22" s="1462"/>
      <c r="IM22" s="1462"/>
      <c r="IN22" s="1462"/>
      <c r="IO22" s="1462"/>
      <c r="IP22" s="1462"/>
      <c r="IQ22" s="1462"/>
      <c r="IR22" s="1462"/>
      <c r="IS22" s="1462"/>
      <c r="IT22" s="1462"/>
      <c r="IU22" s="1462"/>
      <c r="IV22" s="1462"/>
    </row>
    <row r="23" spans="1:256" ht="21" customHeight="1" thickBot="1">
      <c r="A23" s="1468" t="s">
        <v>1312</v>
      </c>
      <c r="B23" s="1466">
        <v>92.427099999999996</v>
      </c>
      <c r="C23" s="1467">
        <v>115.7098</v>
      </c>
      <c r="D23" s="1466">
        <v>82.484899999999996</v>
      </c>
      <c r="E23" s="1466">
        <v>95.467600000000004</v>
      </c>
      <c r="F23" s="1466">
        <v>210.2193</v>
      </c>
      <c r="G23" s="1466">
        <v>96.718000000000004</v>
      </c>
      <c r="H23" s="1466">
        <v>200.34299999999999</v>
      </c>
      <c r="I23" s="1413">
        <v>3.2896196029086866</v>
      </c>
      <c r="J23" s="1412">
        <v>109.85444276382771</v>
      </c>
      <c r="K23" s="1465"/>
      <c r="L23"/>
      <c r="M23"/>
      <c r="N23"/>
      <c r="O23"/>
      <c r="P23"/>
      <c r="Q23"/>
      <c r="R23"/>
      <c r="S23"/>
      <c r="T23"/>
      <c r="U23"/>
      <c r="V23"/>
      <c r="W23"/>
      <c r="X23"/>
      <c r="Y23"/>
      <c r="Z23"/>
      <c r="AA23"/>
      <c r="AB23"/>
      <c r="AC23"/>
      <c r="AD23"/>
      <c r="AE23"/>
      <c r="AF23" s="1462"/>
      <c r="AG23" s="1462"/>
      <c r="AH23" s="1462"/>
      <c r="AI23" s="1462"/>
      <c r="AJ23" s="1462"/>
      <c r="AK23" s="1462"/>
      <c r="AL23" s="1462"/>
      <c r="AM23" s="1462"/>
      <c r="AN23" s="1462"/>
      <c r="AO23" s="1462"/>
      <c r="AP23" s="1462"/>
      <c r="AQ23" s="1462"/>
      <c r="AR23" s="1462"/>
      <c r="AS23" s="1462"/>
      <c r="AT23" s="1462"/>
      <c r="AU23" s="1462"/>
      <c r="AV23" s="1462"/>
      <c r="AW23" s="1462"/>
      <c r="AX23" s="1462"/>
      <c r="AY23" s="1462"/>
      <c r="AZ23" s="1462"/>
      <c r="BA23" s="1462"/>
      <c r="BB23" s="1462"/>
      <c r="BC23" s="1462"/>
      <c r="BD23" s="1462"/>
      <c r="BE23" s="1462"/>
      <c r="BF23" s="1462"/>
      <c r="BG23" s="1462"/>
      <c r="BH23" s="1462"/>
      <c r="BI23" s="1462"/>
      <c r="BJ23" s="1462"/>
      <c r="BK23" s="1462"/>
      <c r="BL23" s="1462"/>
      <c r="BM23" s="1462"/>
      <c r="BN23" s="1462"/>
      <c r="BO23" s="1462"/>
      <c r="BP23" s="1462"/>
      <c r="BQ23" s="1462"/>
      <c r="BR23" s="1462"/>
      <c r="BS23" s="1462"/>
      <c r="BT23" s="1462"/>
      <c r="BU23" s="1462"/>
      <c r="BV23" s="1462"/>
      <c r="BW23" s="1462"/>
      <c r="BX23" s="1462"/>
      <c r="BY23" s="1462"/>
      <c r="BZ23" s="1462"/>
      <c r="CA23" s="1462"/>
      <c r="CB23" s="1462"/>
      <c r="CC23" s="1462"/>
      <c r="CD23" s="1462"/>
      <c r="CE23" s="1462"/>
      <c r="CF23" s="1462"/>
      <c r="CG23" s="1462"/>
      <c r="CH23" s="1462"/>
      <c r="CI23" s="1462"/>
      <c r="CJ23" s="1462"/>
      <c r="CK23" s="1462"/>
      <c r="CL23" s="1462"/>
      <c r="CM23" s="1462"/>
      <c r="CN23" s="1462"/>
      <c r="CO23" s="1462"/>
      <c r="CP23" s="1462"/>
      <c r="CQ23" s="1462"/>
      <c r="CR23" s="1462"/>
      <c r="CS23" s="1462"/>
      <c r="CT23" s="1462"/>
      <c r="CU23" s="1462"/>
      <c r="CV23" s="1462"/>
      <c r="CW23" s="1462"/>
      <c r="CX23" s="1462"/>
      <c r="CY23" s="1462"/>
      <c r="CZ23" s="1462"/>
      <c r="DA23" s="1462"/>
      <c r="DB23" s="1462"/>
      <c r="DC23" s="1462"/>
      <c r="DD23" s="1462"/>
      <c r="DE23" s="1462"/>
      <c r="DF23" s="1462"/>
      <c r="DG23" s="1462"/>
      <c r="DH23" s="1462"/>
      <c r="DI23" s="1462"/>
      <c r="DJ23" s="1462"/>
      <c r="DK23" s="1462"/>
      <c r="DL23" s="1462"/>
      <c r="DM23" s="1462"/>
      <c r="DN23" s="1462"/>
      <c r="DO23" s="1462"/>
      <c r="DP23" s="1462"/>
      <c r="DQ23" s="1462"/>
      <c r="DR23" s="1462"/>
      <c r="DS23" s="1462"/>
      <c r="DT23" s="1462"/>
      <c r="DU23" s="1462"/>
      <c r="DV23" s="1462"/>
      <c r="DW23" s="1462"/>
      <c r="DX23" s="1462"/>
      <c r="DY23" s="1462"/>
      <c r="DZ23" s="1462"/>
      <c r="EA23" s="1462"/>
      <c r="EB23" s="1462"/>
      <c r="EC23" s="1462"/>
      <c r="ED23" s="1462"/>
      <c r="EE23" s="1462"/>
      <c r="EF23" s="1462"/>
      <c r="EG23" s="1462"/>
      <c r="EH23" s="1462"/>
      <c r="EI23" s="1462"/>
      <c r="EJ23" s="1462"/>
      <c r="EK23" s="1462"/>
      <c r="EL23" s="1462"/>
      <c r="EM23" s="1462"/>
      <c r="EN23" s="1462"/>
      <c r="EO23" s="1462"/>
      <c r="EP23" s="1462"/>
      <c r="EQ23" s="1462"/>
      <c r="ER23" s="1462"/>
      <c r="ES23" s="1462"/>
      <c r="ET23" s="1462"/>
      <c r="EU23" s="1462"/>
      <c r="EV23" s="1462"/>
      <c r="EW23" s="1462"/>
      <c r="EX23" s="1462"/>
      <c r="EY23" s="1462"/>
      <c r="EZ23" s="1462"/>
      <c r="FA23" s="1462"/>
      <c r="FB23" s="1462"/>
      <c r="FC23" s="1462"/>
      <c r="FD23" s="1462"/>
      <c r="FE23" s="1462"/>
      <c r="FF23" s="1462"/>
      <c r="FG23" s="1462"/>
      <c r="FH23" s="1462"/>
      <c r="FI23" s="1462"/>
      <c r="FJ23" s="1462"/>
      <c r="FK23" s="1462"/>
      <c r="FL23" s="1462"/>
      <c r="FM23" s="1462"/>
      <c r="FN23" s="1462"/>
      <c r="FO23" s="1462"/>
      <c r="FP23" s="1462"/>
      <c r="FQ23" s="1462"/>
      <c r="FR23" s="1462"/>
      <c r="FS23" s="1462"/>
      <c r="FT23" s="1462"/>
      <c r="FU23" s="1462"/>
      <c r="FV23" s="1462"/>
      <c r="FW23" s="1462"/>
      <c r="FX23" s="1462"/>
      <c r="FY23" s="1462"/>
      <c r="FZ23" s="1462"/>
      <c r="GA23" s="1462"/>
      <c r="GB23" s="1462"/>
      <c r="GC23" s="1462"/>
      <c r="GD23" s="1462"/>
      <c r="GE23" s="1462"/>
      <c r="GF23" s="1462"/>
      <c r="GG23" s="1462"/>
      <c r="GH23" s="1462"/>
      <c r="GI23" s="1462"/>
      <c r="GJ23" s="1462"/>
      <c r="GK23" s="1462"/>
      <c r="GL23" s="1462"/>
      <c r="GM23" s="1462"/>
      <c r="GN23" s="1462"/>
      <c r="GO23" s="1462"/>
      <c r="GP23" s="1462"/>
      <c r="GQ23" s="1462"/>
      <c r="GR23" s="1462"/>
      <c r="GS23" s="1462"/>
      <c r="GT23" s="1462"/>
      <c r="GU23" s="1462"/>
      <c r="GV23" s="1462"/>
      <c r="GW23" s="1462"/>
      <c r="GX23" s="1462"/>
      <c r="GY23" s="1462"/>
      <c r="GZ23" s="1462"/>
      <c r="HA23" s="1462"/>
      <c r="HB23" s="1462"/>
      <c r="HC23" s="1462"/>
      <c r="HD23" s="1462"/>
      <c r="HE23" s="1462"/>
      <c r="HF23" s="1462"/>
      <c r="HG23" s="1462"/>
      <c r="HH23" s="1462"/>
      <c r="HI23" s="1462"/>
      <c r="HJ23" s="1462"/>
      <c r="HK23" s="1462"/>
      <c r="HL23" s="1462"/>
      <c r="HM23" s="1462"/>
      <c r="HN23" s="1462"/>
      <c r="HO23" s="1462"/>
      <c r="HP23" s="1462"/>
      <c r="HQ23" s="1462"/>
      <c r="HR23" s="1462"/>
      <c r="HS23" s="1462"/>
      <c r="HT23" s="1462"/>
      <c r="HU23" s="1462"/>
      <c r="HV23" s="1462"/>
      <c r="HW23" s="1462"/>
      <c r="HX23" s="1462"/>
      <c r="HY23" s="1462"/>
      <c r="HZ23" s="1462"/>
      <c r="IA23" s="1462"/>
      <c r="IB23" s="1462"/>
      <c r="IC23" s="1462"/>
      <c r="ID23" s="1462"/>
      <c r="IE23" s="1462"/>
      <c r="IF23" s="1462"/>
      <c r="IG23" s="1462"/>
      <c r="IH23" s="1462"/>
      <c r="II23" s="1462"/>
      <c r="IJ23" s="1462"/>
      <c r="IK23" s="1462"/>
      <c r="IL23" s="1462"/>
      <c r="IM23" s="1462"/>
      <c r="IN23" s="1462"/>
      <c r="IO23" s="1462"/>
      <c r="IP23" s="1462"/>
      <c r="IQ23" s="1462"/>
      <c r="IR23" s="1462"/>
      <c r="IS23" s="1462"/>
      <c r="IT23" s="1462"/>
      <c r="IU23" s="1462"/>
      <c r="IV23" s="1462"/>
    </row>
    <row r="24" spans="1:256" ht="15.75" thickTop="1">
      <c r="A24" s="48" t="s">
        <v>1311</v>
      </c>
      <c r="B24" s="48"/>
      <c r="C24" s="48"/>
      <c r="D24" s="48"/>
      <c r="E24" s="48"/>
      <c r="F24" s="48"/>
      <c r="G24" s="48"/>
      <c r="H24" s="48"/>
      <c r="I24" s="48"/>
      <c r="J24" s="48"/>
      <c r="K24" s="1465"/>
      <c r="L24"/>
      <c r="M24"/>
      <c r="N24"/>
      <c r="O24"/>
      <c r="P24"/>
      <c r="Q24"/>
      <c r="R24"/>
      <c r="S24"/>
      <c r="T24"/>
      <c r="U24"/>
      <c r="V24"/>
      <c r="W24"/>
      <c r="X24"/>
      <c r="Y24"/>
      <c r="Z24"/>
      <c r="AA24"/>
      <c r="AB24"/>
      <c r="AC24"/>
      <c r="AD24"/>
      <c r="AE24"/>
      <c r="AF24" s="1462"/>
      <c r="AG24" s="1462"/>
      <c r="AH24" s="1462"/>
      <c r="AI24" s="1462"/>
      <c r="AJ24" s="1462"/>
      <c r="AK24" s="1462"/>
      <c r="AL24" s="1462"/>
      <c r="AM24" s="1462"/>
      <c r="AN24" s="1462"/>
      <c r="AO24" s="1462"/>
      <c r="AP24" s="1462"/>
      <c r="AQ24" s="1462"/>
      <c r="AR24" s="1462"/>
      <c r="AS24" s="1462"/>
      <c r="AT24" s="1462"/>
      <c r="AU24" s="1462"/>
      <c r="AV24" s="1462"/>
      <c r="AW24" s="1462"/>
      <c r="AX24" s="1462"/>
      <c r="AY24" s="1462"/>
      <c r="AZ24" s="1462"/>
      <c r="BA24" s="1462"/>
      <c r="BB24" s="1462"/>
      <c r="BC24" s="1462"/>
      <c r="BD24" s="1462"/>
      <c r="BE24" s="1462"/>
      <c r="BF24" s="1462"/>
      <c r="BG24" s="1462"/>
      <c r="BH24" s="1462"/>
      <c r="BI24" s="1462"/>
      <c r="BJ24" s="1462"/>
      <c r="BK24" s="1462"/>
      <c r="BL24" s="1462"/>
      <c r="BM24" s="1462"/>
      <c r="BN24" s="1462"/>
      <c r="BO24" s="1462"/>
      <c r="BP24" s="1462"/>
      <c r="BQ24" s="1462"/>
      <c r="BR24" s="1462"/>
      <c r="BS24" s="1462"/>
      <c r="BT24" s="1462"/>
      <c r="BU24" s="1462"/>
      <c r="BV24" s="1462"/>
      <c r="BW24" s="1462"/>
      <c r="BX24" s="1462"/>
      <c r="BY24" s="1462"/>
      <c r="BZ24" s="1462"/>
      <c r="CA24" s="1462"/>
      <c r="CB24" s="1462"/>
      <c r="CC24" s="1462"/>
      <c r="CD24" s="1462"/>
      <c r="CE24" s="1462"/>
      <c r="CF24" s="1462"/>
      <c r="CG24" s="1462"/>
      <c r="CH24" s="1462"/>
      <c r="CI24" s="1462"/>
      <c r="CJ24" s="1462"/>
      <c r="CK24" s="1462"/>
      <c r="CL24" s="1462"/>
      <c r="CM24" s="1462"/>
      <c r="CN24" s="1462"/>
      <c r="CO24" s="1462"/>
      <c r="CP24" s="1462"/>
      <c r="CQ24" s="1462"/>
      <c r="CR24" s="1462"/>
      <c r="CS24" s="1462"/>
      <c r="CT24" s="1462"/>
      <c r="CU24" s="1462"/>
      <c r="CV24" s="1462"/>
      <c r="CW24" s="1462"/>
      <c r="CX24" s="1462"/>
      <c r="CY24" s="1462"/>
      <c r="CZ24" s="1462"/>
      <c r="DA24" s="1462"/>
      <c r="DB24" s="1462"/>
      <c r="DC24" s="1462"/>
      <c r="DD24" s="1462"/>
      <c r="DE24" s="1462"/>
      <c r="DF24" s="1462"/>
      <c r="DG24" s="1462"/>
      <c r="DH24" s="1462"/>
      <c r="DI24" s="1462"/>
      <c r="DJ24" s="1462"/>
      <c r="DK24" s="1462"/>
      <c r="DL24" s="1462"/>
      <c r="DM24" s="1462"/>
      <c r="DN24" s="1462"/>
      <c r="DO24" s="1462"/>
      <c r="DP24" s="1462"/>
      <c r="DQ24" s="1462"/>
      <c r="DR24" s="1462"/>
      <c r="DS24" s="1462"/>
      <c r="DT24" s="1462"/>
      <c r="DU24" s="1462"/>
      <c r="DV24" s="1462"/>
      <c r="DW24" s="1462"/>
      <c r="DX24" s="1462"/>
      <c r="DY24" s="1462"/>
      <c r="DZ24" s="1462"/>
      <c r="EA24" s="1462"/>
      <c r="EB24" s="1462"/>
      <c r="EC24" s="1462"/>
      <c r="ED24" s="1462"/>
      <c r="EE24" s="1462"/>
      <c r="EF24" s="1462"/>
      <c r="EG24" s="1462"/>
      <c r="EH24" s="1462"/>
      <c r="EI24" s="1462"/>
      <c r="EJ24" s="1462"/>
      <c r="EK24" s="1462"/>
      <c r="EL24" s="1462"/>
      <c r="EM24" s="1462"/>
      <c r="EN24" s="1462"/>
      <c r="EO24" s="1462"/>
      <c r="EP24" s="1462"/>
      <c r="EQ24" s="1462"/>
      <c r="ER24" s="1462"/>
      <c r="ES24" s="1462"/>
      <c r="ET24" s="1462"/>
      <c r="EU24" s="1462"/>
      <c r="EV24" s="1462"/>
      <c r="EW24" s="1462"/>
      <c r="EX24" s="1462"/>
      <c r="EY24" s="1462"/>
      <c r="EZ24" s="1462"/>
      <c r="FA24" s="1462"/>
      <c r="FB24" s="1462"/>
      <c r="FC24" s="1462"/>
      <c r="FD24" s="1462"/>
      <c r="FE24" s="1462"/>
      <c r="FF24" s="1462"/>
      <c r="FG24" s="1462"/>
      <c r="FH24" s="1462"/>
      <c r="FI24" s="1462"/>
      <c r="FJ24" s="1462"/>
      <c r="FK24" s="1462"/>
      <c r="FL24" s="1462"/>
      <c r="FM24" s="1462"/>
      <c r="FN24" s="1462"/>
      <c r="FO24" s="1462"/>
      <c r="FP24" s="1462"/>
      <c r="FQ24" s="1462"/>
      <c r="FR24" s="1462"/>
      <c r="FS24" s="1462"/>
      <c r="FT24" s="1462"/>
      <c r="FU24" s="1462"/>
      <c r="FV24" s="1462"/>
      <c r="FW24" s="1462"/>
      <c r="FX24" s="1462"/>
      <c r="FY24" s="1462"/>
      <c r="FZ24" s="1462"/>
      <c r="GA24" s="1462"/>
      <c r="GB24" s="1462"/>
      <c r="GC24" s="1462"/>
      <c r="GD24" s="1462"/>
      <c r="GE24" s="1462"/>
      <c r="GF24" s="1462"/>
      <c r="GG24" s="1462"/>
      <c r="GH24" s="1462"/>
      <c r="GI24" s="1462"/>
      <c r="GJ24" s="1462"/>
      <c r="GK24" s="1462"/>
      <c r="GL24" s="1462"/>
      <c r="GM24" s="1462"/>
      <c r="GN24" s="1462"/>
      <c r="GO24" s="1462"/>
      <c r="GP24" s="1462"/>
      <c r="GQ24" s="1462"/>
      <c r="GR24" s="1462"/>
      <c r="GS24" s="1462"/>
      <c r="GT24" s="1462"/>
      <c r="GU24" s="1462"/>
      <c r="GV24" s="1462"/>
      <c r="GW24" s="1462"/>
      <c r="GX24" s="1462"/>
      <c r="GY24" s="1462"/>
      <c r="GZ24" s="1462"/>
      <c r="HA24" s="1462"/>
      <c r="HB24" s="1462"/>
      <c r="HC24" s="1462"/>
      <c r="HD24" s="1462"/>
      <c r="HE24" s="1462"/>
      <c r="HF24" s="1462"/>
      <c r="HG24" s="1462"/>
      <c r="HH24" s="1462"/>
      <c r="HI24" s="1462"/>
      <c r="HJ24" s="1462"/>
      <c r="HK24" s="1462"/>
      <c r="HL24" s="1462"/>
      <c r="HM24" s="1462"/>
      <c r="HN24" s="1462"/>
      <c r="HO24" s="1462"/>
      <c r="HP24" s="1462"/>
      <c r="HQ24" s="1462"/>
      <c r="HR24" s="1462"/>
      <c r="HS24" s="1462"/>
      <c r="HT24" s="1462"/>
      <c r="HU24" s="1462"/>
      <c r="HV24" s="1462"/>
      <c r="HW24" s="1462"/>
      <c r="HX24" s="1462"/>
      <c r="HY24" s="1462"/>
      <c r="HZ24" s="1462"/>
      <c r="IA24" s="1462"/>
      <c r="IB24" s="1462"/>
      <c r="IC24" s="1462"/>
      <c r="ID24" s="1462"/>
      <c r="IE24" s="1462"/>
      <c r="IF24" s="1462"/>
      <c r="IG24" s="1462"/>
      <c r="IH24" s="1462"/>
      <c r="II24" s="1462"/>
      <c r="IJ24" s="1462"/>
      <c r="IK24" s="1462"/>
      <c r="IL24" s="1462"/>
      <c r="IM24" s="1462"/>
      <c r="IN24" s="1462"/>
      <c r="IO24" s="1462"/>
      <c r="IP24" s="1462"/>
      <c r="IQ24" s="1462"/>
      <c r="IR24" s="1462"/>
      <c r="IS24" s="1462"/>
      <c r="IT24" s="1462"/>
      <c r="IU24" s="1462"/>
      <c r="IV24" s="1462"/>
    </row>
    <row r="25" spans="1:256">
      <c r="A25" s="1389" t="s">
        <v>1310</v>
      </c>
      <c r="B25" s="48"/>
      <c r="C25" s="48"/>
      <c r="D25" s="48"/>
      <c r="E25" s="48"/>
      <c r="F25" s="48"/>
      <c r="G25" s="48"/>
      <c r="H25" s="48"/>
      <c r="I25" s="48"/>
      <c r="J25" s="48"/>
      <c r="K25" s="1464"/>
      <c r="L25" s="1464"/>
      <c r="M25" s="1464"/>
      <c r="N25" s="1464"/>
      <c r="O25" s="1462"/>
      <c r="P25" s="1462"/>
      <c r="Q25" s="1462"/>
      <c r="R25" s="1462"/>
      <c r="S25" s="1462"/>
      <c r="T25" s="1462"/>
      <c r="U25" s="1462"/>
      <c r="V25" s="1462"/>
      <c r="W25" s="1462"/>
      <c r="X25" s="1462"/>
      <c r="Y25" s="1462"/>
      <c r="Z25" s="1462"/>
      <c r="AA25" s="1462"/>
      <c r="AB25" s="1462"/>
      <c r="AC25" s="1462"/>
      <c r="AD25" s="1462"/>
      <c r="AE25" s="1462"/>
      <c r="AF25" s="1462"/>
      <c r="AG25" s="1462"/>
      <c r="AH25" s="1462"/>
      <c r="AI25" s="1462"/>
      <c r="AJ25" s="1462"/>
      <c r="AK25" s="1462"/>
      <c r="AL25" s="1462"/>
      <c r="AM25" s="1462"/>
      <c r="AN25" s="1462"/>
      <c r="AO25" s="1462"/>
      <c r="AP25" s="1462"/>
      <c r="AQ25" s="1462"/>
      <c r="AR25" s="1462"/>
      <c r="AS25" s="1462"/>
      <c r="AT25" s="1462"/>
      <c r="AU25" s="1462"/>
      <c r="AV25" s="1462"/>
      <c r="AW25" s="1462"/>
      <c r="AX25" s="1462"/>
      <c r="AY25" s="1462"/>
      <c r="AZ25" s="1462"/>
      <c r="BA25" s="1462"/>
      <c r="BB25" s="1462"/>
      <c r="BC25" s="1462"/>
      <c r="BD25" s="1462"/>
      <c r="BE25" s="1462"/>
      <c r="BF25" s="1462"/>
      <c r="BG25" s="1462"/>
      <c r="BH25" s="1462"/>
      <c r="BI25" s="1462"/>
      <c r="BJ25" s="1462"/>
      <c r="BK25" s="1462"/>
      <c r="BL25" s="1462"/>
      <c r="BM25" s="1462"/>
      <c r="BN25" s="1462"/>
      <c r="BO25" s="1462"/>
      <c r="BP25" s="1462"/>
      <c r="BQ25" s="1462"/>
      <c r="BR25" s="1462"/>
      <c r="BS25" s="1462"/>
      <c r="BT25" s="1462"/>
      <c r="BU25" s="1462"/>
      <c r="BV25" s="1462"/>
      <c r="BW25" s="1462"/>
      <c r="BX25" s="1462"/>
      <c r="BY25" s="1462"/>
      <c r="BZ25" s="1462"/>
      <c r="CA25" s="1462"/>
      <c r="CB25" s="1462"/>
      <c r="CC25" s="1462"/>
      <c r="CD25" s="1462"/>
      <c r="CE25" s="1462"/>
      <c r="CF25" s="1462"/>
      <c r="CG25" s="1462"/>
      <c r="CH25" s="1462"/>
      <c r="CI25" s="1462"/>
      <c r="CJ25" s="1462"/>
      <c r="CK25" s="1462"/>
      <c r="CL25" s="1462"/>
      <c r="CM25" s="1462"/>
      <c r="CN25" s="1462"/>
      <c r="CO25" s="1462"/>
      <c r="CP25" s="1462"/>
      <c r="CQ25" s="1462"/>
      <c r="CR25" s="1462"/>
      <c r="CS25" s="1462"/>
      <c r="CT25" s="1462"/>
      <c r="CU25" s="1462"/>
      <c r="CV25" s="1462"/>
      <c r="CW25" s="1462"/>
      <c r="CX25" s="1462"/>
      <c r="CY25" s="1462"/>
      <c r="CZ25" s="1462"/>
      <c r="DA25" s="1462"/>
      <c r="DB25" s="1462"/>
      <c r="DC25" s="1462"/>
      <c r="DD25" s="1462"/>
      <c r="DE25" s="1462"/>
      <c r="DF25" s="1462"/>
      <c r="DG25" s="1462"/>
      <c r="DH25" s="1462"/>
      <c r="DI25" s="1462"/>
      <c r="DJ25" s="1462"/>
      <c r="DK25" s="1462"/>
      <c r="DL25" s="1462"/>
      <c r="DM25" s="1462"/>
      <c r="DN25" s="1462"/>
      <c r="DO25" s="1462"/>
      <c r="DP25" s="1462"/>
      <c r="DQ25" s="1462"/>
      <c r="DR25" s="1462"/>
      <c r="DS25" s="1462"/>
      <c r="DT25" s="1462"/>
      <c r="DU25" s="1462"/>
      <c r="DV25" s="1462"/>
      <c r="DW25" s="1462"/>
      <c r="DX25" s="1462"/>
      <c r="DY25" s="1462"/>
      <c r="DZ25" s="1462"/>
      <c r="EA25" s="1462"/>
      <c r="EB25" s="1462"/>
      <c r="EC25" s="1462"/>
      <c r="ED25" s="1462"/>
      <c r="EE25" s="1462"/>
      <c r="EF25" s="1462"/>
      <c r="EG25" s="1462"/>
      <c r="EH25" s="1462"/>
      <c r="EI25" s="1462"/>
      <c r="EJ25" s="1462"/>
      <c r="EK25" s="1462"/>
      <c r="EL25" s="1462"/>
      <c r="EM25" s="1462"/>
      <c r="EN25" s="1462"/>
      <c r="EO25" s="1462"/>
      <c r="EP25" s="1462"/>
      <c r="EQ25" s="1462"/>
      <c r="ER25" s="1462"/>
      <c r="ES25" s="1462"/>
      <c r="ET25" s="1462"/>
      <c r="EU25" s="1462"/>
      <c r="EV25" s="1462"/>
      <c r="EW25" s="1462"/>
      <c r="EX25" s="1462"/>
      <c r="EY25" s="1462"/>
      <c r="EZ25" s="1462"/>
      <c r="FA25" s="1462"/>
      <c r="FB25" s="1462"/>
      <c r="FC25" s="1462"/>
      <c r="FD25" s="1462"/>
      <c r="FE25" s="1462"/>
      <c r="FF25" s="1462"/>
      <c r="FG25" s="1462"/>
      <c r="FH25" s="1462"/>
      <c r="FI25" s="1462"/>
      <c r="FJ25" s="1462"/>
      <c r="FK25" s="1462"/>
      <c r="FL25" s="1462"/>
      <c r="FM25" s="1462"/>
      <c r="FN25" s="1462"/>
      <c r="FO25" s="1462"/>
      <c r="FP25" s="1462"/>
      <c r="FQ25" s="1462"/>
      <c r="FR25" s="1462"/>
      <c r="FS25" s="1462"/>
      <c r="FT25" s="1462"/>
      <c r="FU25" s="1462"/>
      <c r="FV25" s="1462"/>
      <c r="FW25" s="1462"/>
      <c r="FX25" s="1462"/>
      <c r="FY25" s="1462"/>
      <c r="FZ25" s="1462"/>
      <c r="GA25" s="1462"/>
      <c r="GB25" s="1462"/>
      <c r="GC25" s="1462"/>
      <c r="GD25" s="1462"/>
      <c r="GE25" s="1462"/>
      <c r="GF25" s="1462"/>
      <c r="GG25" s="1462"/>
      <c r="GH25" s="1462"/>
      <c r="GI25" s="1462"/>
      <c r="GJ25" s="1462"/>
      <c r="GK25" s="1462"/>
      <c r="GL25" s="1462"/>
      <c r="GM25" s="1462"/>
      <c r="GN25" s="1462"/>
      <c r="GO25" s="1462"/>
      <c r="GP25" s="1462"/>
      <c r="GQ25" s="1462"/>
      <c r="GR25" s="1462"/>
      <c r="GS25" s="1462"/>
      <c r="GT25" s="1462"/>
      <c r="GU25" s="1462"/>
      <c r="GV25" s="1462"/>
      <c r="GW25" s="1462"/>
      <c r="GX25" s="1462"/>
      <c r="GY25" s="1462"/>
      <c r="GZ25" s="1462"/>
      <c r="HA25" s="1462"/>
      <c r="HB25" s="1462"/>
      <c r="HC25" s="1462"/>
      <c r="HD25" s="1462"/>
      <c r="HE25" s="1462"/>
      <c r="HF25" s="1462"/>
      <c r="HG25" s="1462"/>
      <c r="HH25" s="1462"/>
      <c r="HI25" s="1462"/>
      <c r="HJ25" s="1462"/>
      <c r="HK25" s="1462"/>
      <c r="HL25" s="1462"/>
      <c r="HM25" s="1462"/>
      <c r="HN25" s="1462"/>
      <c r="HO25" s="1462"/>
      <c r="HP25" s="1462"/>
      <c r="HQ25" s="1462"/>
      <c r="HR25" s="1462"/>
      <c r="HS25" s="1462"/>
      <c r="HT25" s="1462"/>
      <c r="HU25" s="1462"/>
      <c r="HV25" s="1462"/>
      <c r="HW25" s="1462"/>
      <c r="HX25" s="1462"/>
      <c r="HY25" s="1462"/>
      <c r="HZ25" s="1462"/>
      <c r="IA25" s="1462"/>
      <c r="IB25" s="1462"/>
      <c r="IC25" s="1462"/>
      <c r="ID25" s="1462"/>
      <c r="IE25" s="1462"/>
      <c r="IF25" s="1462"/>
      <c r="IG25" s="1462"/>
      <c r="IH25" s="1462"/>
      <c r="II25" s="1462"/>
      <c r="IJ25" s="1462"/>
      <c r="IK25" s="1462"/>
      <c r="IL25" s="1462"/>
      <c r="IM25" s="1462"/>
      <c r="IN25" s="1462"/>
      <c r="IO25" s="1462"/>
      <c r="IP25" s="1462"/>
      <c r="IQ25" s="1462"/>
      <c r="IR25" s="1462"/>
      <c r="IS25" s="1462"/>
      <c r="IT25" s="1462"/>
      <c r="IU25" s="1462"/>
      <c r="IV25" s="1462"/>
    </row>
    <row r="26" spans="1:256">
      <c r="A26" s="1389" t="s">
        <v>1309</v>
      </c>
      <c r="B26" s="1463"/>
      <c r="F26" s="1462"/>
      <c r="G26" s="1462"/>
      <c r="H26" s="1462"/>
      <c r="I26" s="1462"/>
      <c r="J26" s="1462"/>
      <c r="K26" s="1462"/>
      <c r="L26" s="1461"/>
      <c r="M26" s="1461"/>
      <c r="N26" s="1462"/>
      <c r="O26" s="1384"/>
      <c r="P26" s="1384"/>
      <c r="Q26" s="4"/>
      <c r="R26" s="4"/>
    </row>
    <row r="27" spans="1:256">
      <c r="A27" s="1389" t="s">
        <v>1308</v>
      </c>
      <c r="B27" s="1463"/>
      <c r="F27" s="1462"/>
      <c r="G27" s="1462"/>
      <c r="H27" s="1462"/>
      <c r="I27" s="1462"/>
      <c r="J27" s="1462"/>
      <c r="K27" s="1462"/>
      <c r="L27" s="1461"/>
      <c r="M27" s="1461"/>
      <c r="N27" s="1462"/>
      <c r="O27" s="1384"/>
      <c r="P27" s="1384"/>
      <c r="Q27" s="4"/>
      <c r="R27" s="4"/>
    </row>
    <row r="28" spans="1:256">
      <c r="A28" s="1389"/>
      <c r="L28" s="1461"/>
      <c r="M28" s="1461"/>
      <c r="O28" s="4"/>
      <c r="P28" s="4"/>
      <c r="Q28" s="4"/>
      <c r="R28" s="4"/>
    </row>
    <row r="29" spans="1:256">
      <c r="L29" s="1461"/>
      <c r="M29" s="1461"/>
      <c r="O29" s="4"/>
      <c r="P29" s="4"/>
      <c r="Q29" s="4"/>
      <c r="R29" s="4"/>
    </row>
    <row r="30" spans="1:256">
      <c r="L30" s="1461"/>
      <c r="M30" s="1461"/>
      <c r="O30" s="4"/>
      <c r="P30" s="4"/>
      <c r="Q30" s="4"/>
      <c r="R30" s="4"/>
    </row>
    <row r="31" spans="1:256">
      <c r="L31" s="1461"/>
      <c r="M31" s="1461"/>
      <c r="O31" s="4"/>
      <c r="P31" s="4"/>
      <c r="Q31" s="4"/>
      <c r="R31" s="4"/>
    </row>
    <row r="32" spans="1:256">
      <c r="L32" s="1461"/>
      <c r="M32" s="1461"/>
      <c r="O32" s="4"/>
      <c r="P32" s="4"/>
      <c r="Q32" s="4"/>
      <c r="R32" s="4"/>
    </row>
    <row r="33" spans="12:18">
      <c r="L33" s="1461"/>
      <c r="M33" s="1461"/>
      <c r="O33" s="4"/>
      <c r="P33" s="4"/>
      <c r="Q33" s="4"/>
      <c r="R33" s="4"/>
    </row>
    <row r="34" spans="12:18">
      <c r="L34" s="1461"/>
      <c r="M34" s="1461"/>
      <c r="O34" s="4"/>
      <c r="P34" s="4"/>
      <c r="Q34" s="4"/>
      <c r="R34" s="4"/>
    </row>
    <row r="35" spans="12:18">
      <c r="L35" s="1461"/>
      <c r="M35" s="1461"/>
      <c r="O35" s="4"/>
      <c r="P35" s="4"/>
      <c r="Q35" s="4"/>
      <c r="R35" s="4"/>
    </row>
    <row r="36" spans="12:18">
      <c r="L36" s="1461"/>
      <c r="M36" s="1461"/>
      <c r="O36" s="4"/>
      <c r="P36" s="4"/>
      <c r="Q36" s="4"/>
      <c r="R36" s="4"/>
    </row>
    <row r="37" spans="12:18">
      <c r="L37" s="1461"/>
      <c r="M37" s="1461"/>
    </row>
    <row r="38" spans="12:18">
      <c r="L38" s="1461"/>
      <c r="M38" s="1461"/>
    </row>
    <row r="39" spans="12:18">
      <c r="L39" s="1461"/>
      <c r="M39" s="1461"/>
    </row>
    <row r="40" spans="12:18">
      <c r="L40" s="1461"/>
      <c r="M40" s="1461"/>
    </row>
    <row r="41" spans="12:18">
      <c r="L41" s="1461"/>
      <c r="M41" s="1461"/>
    </row>
    <row r="42" spans="12:18">
      <c r="L42" s="1461"/>
      <c r="M42" s="1461"/>
    </row>
    <row r="43" spans="12:18">
      <c r="L43" s="1461"/>
      <c r="M43" s="1461"/>
    </row>
    <row r="44" spans="12:18">
      <c r="L44" s="1461"/>
      <c r="M44" s="1461"/>
    </row>
    <row r="45" spans="12:18">
      <c r="L45" s="1461"/>
      <c r="M45" s="1461"/>
    </row>
    <row r="46" spans="12:18">
      <c r="L46" s="1461"/>
      <c r="M46" s="1461"/>
    </row>
    <row r="47" spans="12:18">
      <c r="L47" s="1461"/>
      <c r="M47" s="1461"/>
    </row>
    <row r="48" spans="12:18">
      <c r="L48" s="1461"/>
      <c r="M48" s="1461"/>
    </row>
    <row r="49" spans="12:13">
      <c r="L49" s="1461"/>
      <c r="M49" s="1461"/>
    </row>
    <row r="50" spans="12:13">
      <c r="L50" s="1461"/>
      <c r="M50" s="1461"/>
    </row>
    <row r="51" spans="12:13">
      <c r="L51" s="1461"/>
      <c r="M51" s="1461"/>
    </row>
    <row r="52" spans="12:13">
      <c r="L52" s="1461"/>
      <c r="M52" s="1461"/>
    </row>
    <row r="53" spans="12:13">
      <c r="L53" s="1461"/>
      <c r="M53" s="1461"/>
    </row>
    <row r="54" spans="12:13">
      <c r="L54" s="1461"/>
      <c r="M54" s="1461"/>
    </row>
    <row r="55" spans="12:13">
      <c r="L55" s="1461"/>
      <c r="M55" s="1461"/>
    </row>
    <row r="56" spans="12:13">
      <c r="L56" s="1461"/>
      <c r="M56" s="1461"/>
    </row>
    <row r="57" spans="12:13">
      <c r="L57" s="1461"/>
      <c r="M57" s="1461"/>
    </row>
    <row r="58" spans="12:13">
      <c r="L58" s="1461"/>
      <c r="M58" s="1461"/>
    </row>
    <row r="59" spans="12:13">
      <c r="L59" s="1461"/>
      <c r="M59" s="1461"/>
    </row>
    <row r="60" spans="12:13">
      <c r="L60" s="1461"/>
      <c r="M60" s="1461"/>
    </row>
    <row r="61" spans="12:13">
      <c r="L61" s="1461"/>
      <c r="M61" s="1461"/>
    </row>
    <row r="62" spans="12:13">
      <c r="L62" s="1461"/>
      <c r="M62" s="1461"/>
    </row>
    <row r="63" spans="12:13">
      <c r="L63" s="1461"/>
      <c r="M63" s="1461"/>
    </row>
    <row r="64" spans="12:13">
      <c r="L64" s="1461"/>
      <c r="M64" s="1461"/>
    </row>
    <row r="65" spans="12:13">
      <c r="L65" s="1461"/>
      <c r="M65" s="1461"/>
    </row>
    <row r="66" spans="12:13">
      <c r="L66" s="1461"/>
      <c r="M66" s="1461"/>
    </row>
    <row r="67" spans="12:13">
      <c r="L67" s="1461"/>
      <c r="M67" s="1461"/>
    </row>
    <row r="68" spans="12:13">
      <c r="L68" s="1461"/>
      <c r="M68" s="1461"/>
    </row>
    <row r="69" spans="12:13">
      <c r="L69" s="1461"/>
      <c r="M69" s="1461"/>
    </row>
    <row r="70" spans="12:13">
      <c r="L70" s="1461"/>
      <c r="M70" s="1461"/>
    </row>
    <row r="71" spans="12:13">
      <c r="L71" s="1461"/>
      <c r="M71" s="1461"/>
    </row>
    <row r="72" spans="12:13">
      <c r="L72" s="1461"/>
      <c r="M72" s="1461"/>
    </row>
    <row r="73" spans="12:13">
      <c r="L73" s="1461"/>
      <c r="M73" s="1461"/>
    </row>
    <row r="74" spans="12:13">
      <c r="L74" s="1461"/>
      <c r="M74" s="1461"/>
    </row>
    <row r="75" spans="12:13">
      <c r="L75" s="1461"/>
      <c r="M75" s="1461"/>
    </row>
    <row r="76" spans="12:13">
      <c r="L76" s="1461"/>
      <c r="M76" s="1461"/>
    </row>
    <row r="77" spans="12:13">
      <c r="L77" s="1461"/>
      <c r="M77" s="1461"/>
    </row>
    <row r="78" spans="12:13">
      <c r="L78" s="1461"/>
      <c r="M78" s="1461"/>
    </row>
    <row r="79" spans="12:13">
      <c r="L79" s="1461"/>
      <c r="M79" s="1461"/>
    </row>
    <row r="80" spans="12:13">
      <c r="L80" s="1461"/>
      <c r="M80" s="1461"/>
    </row>
    <row r="81" spans="12:13">
      <c r="L81" s="1461"/>
      <c r="M81" s="1461"/>
    </row>
    <row r="82" spans="12:13">
      <c r="L82" s="1461"/>
      <c r="M82" s="1461"/>
    </row>
    <row r="83" spans="12:13">
      <c r="L83" s="1461"/>
      <c r="M83" s="1461"/>
    </row>
    <row r="84" spans="12:13">
      <c r="L84" s="1461"/>
      <c r="M84" s="1461"/>
    </row>
    <row r="85" spans="12:13">
      <c r="L85" s="1461"/>
      <c r="M85" s="1461"/>
    </row>
    <row r="86" spans="12:13">
      <c r="L86" s="1461"/>
      <c r="M86" s="1461"/>
    </row>
    <row r="87" spans="12:13">
      <c r="L87" s="1461"/>
      <c r="M87" s="1461"/>
    </row>
    <row r="88" spans="12:13">
      <c r="L88" s="1461"/>
      <c r="M88" s="1461"/>
    </row>
    <row r="89" spans="12:13">
      <c r="L89" s="1461"/>
      <c r="M89" s="1461"/>
    </row>
    <row r="90" spans="12:13">
      <c r="L90" s="1461"/>
      <c r="M90" s="1461"/>
    </row>
    <row r="91" spans="12:13">
      <c r="L91" s="1461"/>
      <c r="M91" s="1461"/>
    </row>
    <row r="92" spans="12:13">
      <c r="L92" s="1461"/>
      <c r="M92" s="1461"/>
    </row>
    <row r="93" spans="12:13">
      <c r="L93" s="1461"/>
      <c r="M93" s="1461"/>
    </row>
    <row r="94" spans="12:13">
      <c r="L94" s="1461"/>
      <c r="M94" s="1461"/>
    </row>
    <row r="95" spans="12:13">
      <c r="L95" s="1461"/>
      <c r="M95" s="1461"/>
    </row>
    <row r="96" spans="12:13">
      <c r="L96" s="1461"/>
      <c r="M96" s="1461"/>
    </row>
    <row r="97" spans="12:13">
      <c r="L97" s="1461"/>
      <c r="M97" s="1461"/>
    </row>
    <row r="98" spans="12:13">
      <c r="L98" s="1461"/>
      <c r="M98" s="1461"/>
    </row>
    <row r="99" spans="12:13">
      <c r="L99" s="1461"/>
      <c r="M99" s="1461"/>
    </row>
    <row r="100" spans="12:13">
      <c r="L100" s="1461"/>
      <c r="M100" s="1461"/>
    </row>
    <row r="101" spans="12:13">
      <c r="L101" s="1461"/>
      <c r="M101" s="1461"/>
    </row>
    <row r="102" spans="12:13">
      <c r="L102" s="1461"/>
      <c r="M102" s="1461"/>
    </row>
    <row r="103" spans="12:13">
      <c r="L103" s="1461"/>
      <c r="M103" s="1461"/>
    </row>
    <row r="104" spans="12:13">
      <c r="L104" s="1461"/>
      <c r="M104" s="1461"/>
    </row>
    <row r="105" spans="12:13">
      <c r="L105" s="1461"/>
      <c r="M105" s="1461"/>
    </row>
    <row r="106" spans="12:13">
      <c r="L106" s="1461"/>
      <c r="M106" s="1461"/>
    </row>
    <row r="107" spans="12:13">
      <c r="L107" s="1461"/>
      <c r="M107" s="1461"/>
    </row>
    <row r="108" spans="12:13">
      <c r="L108" s="1461"/>
      <c r="M108" s="1461"/>
    </row>
    <row r="109" spans="12:13">
      <c r="L109" s="1461"/>
      <c r="M109" s="1461"/>
    </row>
    <row r="110" spans="12:13">
      <c r="L110" s="1461"/>
      <c r="M110" s="1461"/>
    </row>
    <row r="111" spans="12:13">
      <c r="L111" s="1461"/>
      <c r="M111" s="1461"/>
    </row>
    <row r="112" spans="12:13">
      <c r="L112" s="1461"/>
      <c r="M112" s="1461"/>
    </row>
    <row r="113" spans="12:13">
      <c r="L113" s="1461"/>
      <c r="M113" s="1461"/>
    </row>
    <row r="114" spans="12:13">
      <c r="L114" s="1461"/>
      <c r="M114" s="1461"/>
    </row>
    <row r="115" spans="12:13">
      <c r="L115" s="1461"/>
      <c r="M115" s="1461"/>
    </row>
    <row r="116" spans="12:13">
      <c r="L116" s="1461"/>
      <c r="M116" s="1461"/>
    </row>
    <row r="117" spans="12:13">
      <c r="L117" s="1461"/>
      <c r="M117" s="1461"/>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paperSize="9" scale="73"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activeCell="L29" sqref="L29"/>
    </sheetView>
  </sheetViews>
  <sheetFormatPr defaultColWidth="9.140625" defaultRowHeight="15"/>
  <cols>
    <col min="1" max="1" width="31.7109375" style="48" bestFit="1" customWidth="1"/>
    <col min="2" max="7" width="9.7109375" style="48" customWidth="1"/>
    <col min="8" max="8" width="10.7109375" style="48" bestFit="1" customWidth="1"/>
    <col min="9" max="9" width="10.5703125" style="48" customWidth="1"/>
    <col min="10" max="10" width="9.7109375" style="48" customWidth="1"/>
    <col min="11" max="31" width="9.140625" style="48"/>
    <col min="33" max="16384" width="9.140625" style="48"/>
  </cols>
  <sheetData>
    <row r="1" spans="1:31">
      <c r="A1" s="3752" t="s">
        <v>1397</v>
      </c>
      <c r="B1" s="3752"/>
      <c r="C1" s="3752"/>
      <c r="D1" s="3752"/>
      <c r="E1" s="3752"/>
      <c r="F1" s="3752"/>
      <c r="G1" s="3752"/>
      <c r="H1" s="3752"/>
      <c r="I1" s="3752"/>
      <c r="J1" s="3752"/>
    </row>
    <row r="2" spans="1:31" ht="15.75">
      <c r="A2" s="3083" t="s">
        <v>1339</v>
      </c>
      <c r="B2" s="3083"/>
      <c r="C2" s="3083"/>
      <c r="D2" s="3083"/>
      <c r="E2" s="3083"/>
      <c r="F2" s="3083"/>
      <c r="G2" s="3083"/>
      <c r="H2" s="3083"/>
      <c r="I2" s="3083"/>
      <c r="J2" s="3083"/>
      <c r="K2" s="1514"/>
      <c r="L2" s="1514"/>
      <c r="M2" s="1514"/>
    </row>
    <row r="3" spans="1:31" ht="15.75" thickBot="1">
      <c r="A3" s="3753" t="s">
        <v>1326</v>
      </c>
      <c r="B3" s="3753"/>
      <c r="C3" s="3753"/>
      <c r="D3" s="3753"/>
      <c r="E3" s="3753"/>
      <c r="F3" s="3753"/>
      <c r="G3" s="3753"/>
      <c r="H3" s="3753"/>
      <c r="I3" s="3753"/>
      <c r="J3" s="3753"/>
    </row>
    <row r="4" spans="1:31" ht="18.75" customHeight="1" thickTop="1">
      <c r="A4" s="3748" t="s">
        <v>648</v>
      </c>
      <c r="B4" s="3722" t="s">
        <v>29</v>
      </c>
      <c r="C4" s="3722"/>
      <c r="D4" s="3722"/>
      <c r="E4" s="3722" t="s">
        <v>85</v>
      </c>
      <c r="F4" s="3722"/>
      <c r="G4" s="3751"/>
      <c r="H4" s="3722" t="s">
        <v>1324</v>
      </c>
      <c r="I4" s="3722"/>
      <c r="J4" s="3723"/>
    </row>
    <row r="5" spans="1:31" ht="38.25">
      <c r="A5" s="3749"/>
      <c r="B5" s="1494" t="s">
        <v>1338</v>
      </c>
      <c r="C5" s="1494" t="s">
        <v>1337</v>
      </c>
      <c r="D5" s="1494" t="s">
        <v>1336</v>
      </c>
      <c r="E5" s="1494" t="s">
        <v>1338</v>
      </c>
      <c r="F5" s="1494" t="s">
        <v>1337</v>
      </c>
      <c r="G5" s="1494" t="s">
        <v>1336</v>
      </c>
      <c r="H5" s="1494" t="s">
        <v>1338</v>
      </c>
      <c r="I5" s="1494" t="s">
        <v>1337</v>
      </c>
      <c r="J5" s="1513" t="s">
        <v>1336</v>
      </c>
    </row>
    <row r="6" spans="1:31" ht="17.25" customHeight="1">
      <c r="A6" s="3750"/>
      <c r="B6" s="1512">
        <v>1</v>
      </c>
      <c r="C6" s="1512">
        <v>2</v>
      </c>
      <c r="D6" s="1512">
        <v>3</v>
      </c>
      <c r="E6" s="1512">
        <v>4</v>
      </c>
      <c r="F6" s="1512">
        <v>5</v>
      </c>
      <c r="G6" s="1512">
        <v>6</v>
      </c>
      <c r="H6" s="1512">
        <v>7</v>
      </c>
      <c r="I6" s="1512">
        <v>8</v>
      </c>
      <c r="J6" s="1511">
        <v>9</v>
      </c>
    </row>
    <row r="7" spans="1:31" ht="20.25" customHeight="1">
      <c r="A7" s="1510" t="s">
        <v>1098</v>
      </c>
      <c r="B7" s="1441">
        <v>187236.9</v>
      </c>
      <c r="C7" s="1441">
        <v>53938.57</v>
      </c>
      <c r="D7" s="1441">
        <v>49.005157125474256</v>
      </c>
      <c r="E7" s="1441">
        <v>176309.07</v>
      </c>
      <c r="F7" s="1441">
        <v>54517.63</v>
      </c>
      <c r="G7" s="1441">
        <v>36.335557061234738</v>
      </c>
      <c r="H7" s="1441">
        <v>950120.72</v>
      </c>
      <c r="I7" s="1441">
        <v>378012.13</v>
      </c>
      <c r="J7" s="1509">
        <v>25.990148537183185</v>
      </c>
      <c r="L7"/>
      <c r="M7"/>
      <c r="N7"/>
      <c r="O7"/>
      <c r="P7"/>
      <c r="Q7"/>
      <c r="R7"/>
      <c r="S7"/>
      <c r="T7"/>
      <c r="U7"/>
      <c r="V7"/>
      <c r="W7"/>
      <c r="X7"/>
      <c r="Y7"/>
      <c r="Z7"/>
      <c r="AA7"/>
      <c r="AB7"/>
      <c r="AC7"/>
      <c r="AD7"/>
      <c r="AE7"/>
    </row>
    <row r="8" spans="1:31" ht="20.25" customHeight="1">
      <c r="A8" s="1508" t="s">
        <v>1097</v>
      </c>
      <c r="B8" s="1434">
        <v>30488.09</v>
      </c>
      <c r="C8" s="1434">
        <v>5651.63</v>
      </c>
      <c r="D8" s="1434">
        <v>5.1347118799227358</v>
      </c>
      <c r="E8" s="1434">
        <v>31004.34</v>
      </c>
      <c r="F8" s="1434">
        <v>6706.33</v>
      </c>
      <c r="G8" s="1434">
        <v>4.4697144095675174</v>
      </c>
      <c r="H8" s="1434">
        <v>238213.52</v>
      </c>
      <c r="I8" s="1434">
        <v>85981.59</v>
      </c>
      <c r="J8" s="1506">
        <v>5.9116470563079133</v>
      </c>
      <c r="L8"/>
      <c r="M8"/>
      <c r="N8"/>
      <c r="O8"/>
      <c r="P8"/>
      <c r="Q8"/>
      <c r="R8"/>
      <c r="S8"/>
      <c r="T8"/>
      <c r="U8"/>
      <c r="V8"/>
      <c r="W8"/>
      <c r="X8"/>
      <c r="Y8"/>
      <c r="Z8"/>
      <c r="AA8"/>
      <c r="AB8"/>
      <c r="AC8"/>
      <c r="AD8"/>
      <c r="AE8"/>
    </row>
    <row r="9" spans="1:31" ht="20.25" customHeight="1">
      <c r="A9" s="1508" t="s">
        <v>1318</v>
      </c>
      <c r="B9" s="1434">
        <v>8843.01</v>
      </c>
      <c r="C9" s="1434">
        <v>6837.44</v>
      </c>
      <c r="D9" s="1434">
        <v>6.2120634925249716</v>
      </c>
      <c r="E9" s="1434">
        <v>24725.43</v>
      </c>
      <c r="F9" s="1434">
        <v>18137.099999999999</v>
      </c>
      <c r="G9" s="1434">
        <v>12.08822966030109</v>
      </c>
      <c r="H9" s="1434">
        <v>107405.95</v>
      </c>
      <c r="I9" s="1434">
        <v>126115.72</v>
      </c>
      <c r="J9" s="1506">
        <v>8.6710611526508519</v>
      </c>
      <c r="L9"/>
      <c r="M9"/>
      <c r="N9"/>
      <c r="O9"/>
      <c r="P9"/>
      <c r="Q9"/>
      <c r="R9"/>
      <c r="S9"/>
      <c r="T9"/>
      <c r="U9"/>
      <c r="V9"/>
      <c r="W9"/>
      <c r="X9"/>
      <c r="Y9"/>
      <c r="Z9"/>
      <c r="AA9"/>
      <c r="AB9"/>
      <c r="AC9"/>
      <c r="AD9"/>
      <c r="AE9"/>
    </row>
    <row r="10" spans="1:31" ht="20.25" customHeight="1">
      <c r="A10" s="1508" t="s">
        <v>1335</v>
      </c>
      <c r="B10" s="1434">
        <v>12772.06</v>
      </c>
      <c r="C10" s="1434">
        <v>8514.02</v>
      </c>
      <c r="D10" s="1434">
        <v>7.7352975406917599</v>
      </c>
      <c r="E10" s="1434">
        <v>27318.03</v>
      </c>
      <c r="F10" s="1434">
        <v>14543.04</v>
      </c>
      <c r="G10" s="1434">
        <v>9.6928178969595589</v>
      </c>
      <c r="H10" s="1434">
        <v>167100.98000000001</v>
      </c>
      <c r="I10" s="1434">
        <v>163046.72</v>
      </c>
      <c r="J10" s="1506">
        <v>11.210244685271121</v>
      </c>
      <c r="L10"/>
      <c r="M10"/>
      <c r="N10"/>
      <c r="O10"/>
      <c r="P10"/>
      <c r="Q10"/>
      <c r="R10"/>
      <c r="S10"/>
      <c r="T10"/>
      <c r="U10"/>
      <c r="V10"/>
      <c r="W10"/>
      <c r="X10"/>
      <c r="Y10"/>
      <c r="Z10"/>
      <c r="AA10"/>
      <c r="AB10"/>
      <c r="AC10"/>
      <c r="AD10"/>
      <c r="AE10"/>
    </row>
    <row r="11" spans="1:31" ht="20.25" customHeight="1">
      <c r="A11" s="1508" t="s">
        <v>1096</v>
      </c>
      <c r="B11" s="1434">
        <v>10173.14</v>
      </c>
      <c r="C11" s="1434">
        <v>1011.65</v>
      </c>
      <c r="D11" s="1434">
        <v>0.91912090376118671</v>
      </c>
      <c r="E11" s="1434">
        <v>11940.39</v>
      </c>
      <c r="F11" s="1434">
        <v>1981.19</v>
      </c>
      <c r="G11" s="1434">
        <v>1.3204470240938144</v>
      </c>
      <c r="H11" s="1434">
        <v>150394.65</v>
      </c>
      <c r="I11" s="1434">
        <v>55840.639999999999</v>
      </c>
      <c r="J11" s="1506">
        <v>3.839312055968608</v>
      </c>
      <c r="L11"/>
      <c r="M11"/>
      <c r="N11"/>
      <c r="O11"/>
      <c r="P11"/>
      <c r="Q11"/>
      <c r="R11"/>
      <c r="S11"/>
      <c r="T11"/>
      <c r="U11"/>
      <c r="V11"/>
      <c r="W11"/>
      <c r="X11"/>
      <c r="Y11"/>
      <c r="Z11"/>
      <c r="AA11"/>
      <c r="AB11"/>
      <c r="AC11"/>
      <c r="AD11"/>
      <c r="AE11"/>
    </row>
    <row r="12" spans="1:31" ht="20.25" customHeight="1">
      <c r="A12" s="1508" t="s">
        <v>1334</v>
      </c>
      <c r="B12" s="1434">
        <v>10923.7</v>
      </c>
      <c r="C12" s="1434">
        <v>8465.0300000000007</v>
      </c>
      <c r="D12" s="1434">
        <v>7.6907883398068089</v>
      </c>
      <c r="E12" s="1434">
        <v>31675.14</v>
      </c>
      <c r="F12" s="1434">
        <v>23756.09</v>
      </c>
      <c r="G12" s="1434">
        <v>15.833240802045651</v>
      </c>
      <c r="H12" s="1434">
        <v>121515.13</v>
      </c>
      <c r="I12" s="1434">
        <v>165743.41</v>
      </c>
      <c r="J12" s="1506">
        <v>11.395655067892273</v>
      </c>
      <c r="L12"/>
      <c r="M12"/>
      <c r="N12"/>
      <c r="O12"/>
      <c r="P12"/>
      <c r="Q12"/>
      <c r="R12"/>
      <c r="S12"/>
      <c r="T12"/>
      <c r="U12"/>
      <c r="V12"/>
      <c r="W12"/>
      <c r="X12"/>
      <c r="Y12"/>
      <c r="Z12"/>
      <c r="AA12"/>
      <c r="AB12"/>
      <c r="AC12"/>
      <c r="AD12"/>
      <c r="AE12"/>
    </row>
    <row r="13" spans="1:31" ht="20.25" customHeight="1">
      <c r="A13" s="1508" t="s">
        <v>1293</v>
      </c>
      <c r="B13" s="1434">
        <v>6570.67</v>
      </c>
      <c r="C13" s="1434">
        <v>4320.9799999999996</v>
      </c>
      <c r="D13" s="1434">
        <v>3.9257678473128181</v>
      </c>
      <c r="E13" s="1434">
        <v>12368.55</v>
      </c>
      <c r="F13" s="1434">
        <v>9925.0300000000007</v>
      </c>
      <c r="G13" s="1434">
        <v>6.6149517853117734</v>
      </c>
      <c r="H13" s="1434">
        <v>24980.720000000001</v>
      </c>
      <c r="I13" s="1434">
        <v>50220.47</v>
      </c>
      <c r="J13" s="1506">
        <v>3.4528983895494356</v>
      </c>
      <c r="L13"/>
      <c r="M13"/>
      <c r="N13"/>
      <c r="O13"/>
      <c r="P13"/>
      <c r="Q13"/>
      <c r="R13"/>
      <c r="S13"/>
      <c r="T13"/>
      <c r="U13"/>
      <c r="V13"/>
      <c r="W13"/>
      <c r="X13"/>
      <c r="Y13"/>
      <c r="Z13"/>
      <c r="AA13"/>
      <c r="AB13"/>
      <c r="AC13"/>
      <c r="AD13"/>
      <c r="AE13"/>
    </row>
    <row r="14" spans="1:31" ht="20.25" customHeight="1">
      <c r="A14" s="1508" t="s">
        <v>1333</v>
      </c>
      <c r="B14" s="1434">
        <v>3750.74</v>
      </c>
      <c r="C14" s="1434">
        <v>1243.8800000000001</v>
      </c>
      <c r="D14" s="1434">
        <v>1.1301103244901547</v>
      </c>
      <c r="E14" s="1434">
        <v>4850.3999999999996</v>
      </c>
      <c r="F14" s="1434">
        <v>1351.66</v>
      </c>
      <c r="G14" s="1434">
        <v>0.90087039839018224</v>
      </c>
      <c r="H14" s="1434">
        <v>34125.64</v>
      </c>
      <c r="I14" s="1434">
        <v>11830.38</v>
      </c>
      <c r="J14" s="1506">
        <v>0.81339541525114845</v>
      </c>
      <c r="L14"/>
      <c r="M14"/>
      <c r="N14"/>
      <c r="O14"/>
      <c r="P14"/>
      <c r="Q14"/>
      <c r="R14"/>
      <c r="S14"/>
      <c r="T14"/>
      <c r="U14"/>
      <c r="V14"/>
      <c r="W14"/>
      <c r="X14"/>
      <c r="Y14"/>
      <c r="Z14"/>
      <c r="AA14"/>
      <c r="AB14"/>
      <c r="AC14"/>
      <c r="AD14"/>
      <c r="AE14"/>
    </row>
    <row r="15" spans="1:31" ht="20.25" customHeight="1">
      <c r="A15" s="1508" t="s">
        <v>1291</v>
      </c>
      <c r="B15" s="1434">
        <v>100.61</v>
      </c>
      <c r="C15" s="1434">
        <v>76.349999999999994</v>
      </c>
      <c r="D15" s="1434">
        <v>6.936675826834042E-2</v>
      </c>
      <c r="E15" s="1434">
        <v>423.39</v>
      </c>
      <c r="F15" s="1434">
        <v>782.07</v>
      </c>
      <c r="G15" s="1434">
        <v>0.52124329525843027</v>
      </c>
      <c r="H15" s="1434">
        <v>836.73</v>
      </c>
      <c r="I15" s="1434">
        <v>6234.68</v>
      </c>
      <c r="J15" s="1506">
        <v>0.42866417879713348</v>
      </c>
      <c r="L15"/>
      <c r="M15"/>
      <c r="N15"/>
      <c r="O15"/>
      <c r="P15"/>
      <c r="Q15"/>
      <c r="R15"/>
      <c r="S15"/>
      <c r="T15"/>
      <c r="U15"/>
      <c r="V15"/>
      <c r="W15"/>
      <c r="X15"/>
      <c r="Y15"/>
      <c r="Z15"/>
      <c r="AA15"/>
      <c r="AB15"/>
      <c r="AC15"/>
      <c r="AD15"/>
      <c r="AE15"/>
    </row>
    <row r="16" spans="1:31" ht="20.25" customHeight="1">
      <c r="A16" s="1508" t="s">
        <v>1332</v>
      </c>
      <c r="B16" s="1434">
        <v>29686.37</v>
      </c>
      <c r="C16" s="1434">
        <v>6787.15</v>
      </c>
      <c r="D16" s="1434">
        <v>6.1663731942497284</v>
      </c>
      <c r="E16" s="1434">
        <v>41833.15</v>
      </c>
      <c r="F16" s="1434">
        <v>7015.46</v>
      </c>
      <c r="G16" s="1434">
        <v>4.6757470407427819</v>
      </c>
      <c r="H16" s="1434">
        <v>696786.75</v>
      </c>
      <c r="I16" s="1434">
        <v>222066.06</v>
      </c>
      <c r="J16" s="1506">
        <v>15.268107625189256</v>
      </c>
      <c r="L16"/>
      <c r="M16"/>
      <c r="N16"/>
      <c r="O16"/>
      <c r="P16"/>
      <c r="Q16"/>
      <c r="R16"/>
      <c r="S16"/>
      <c r="T16"/>
      <c r="U16"/>
      <c r="V16"/>
      <c r="W16"/>
      <c r="X16"/>
      <c r="Y16"/>
      <c r="Z16"/>
      <c r="AA16"/>
      <c r="AB16"/>
      <c r="AC16"/>
      <c r="AD16"/>
      <c r="AE16"/>
    </row>
    <row r="17" spans="1:32" ht="20.25" customHeight="1">
      <c r="A17" s="1508" t="s">
        <v>1290</v>
      </c>
      <c r="B17" s="1432"/>
      <c r="C17" s="1432"/>
      <c r="D17" s="1432">
        <v>0</v>
      </c>
      <c r="E17" s="1432"/>
      <c r="F17" s="1432"/>
      <c r="G17" s="1432">
        <v>0</v>
      </c>
      <c r="H17" s="1434">
        <v>85437.53</v>
      </c>
      <c r="I17" s="1434">
        <v>51677.69</v>
      </c>
      <c r="J17" s="1506">
        <v>3.5530892597507546</v>
      </c>
      <c r="L17"/>
      <c r="M17"/>
      <c r="N17"/>
      <c r="O17"/>
      <c r="P17"/>
      <c r="Q17"/>
      <c r="R17"/>
      <c r="S17"/>
      <c r="T17"/>
      <c r="U17"/>
      <c r="V17"/>
      <c r="W17"/>
      <c r="X17"/>
      <c r="Y17"/>
      <c r="Z17"/>
      <c r="AA17"/>
      <c r="AB17"/>
      <c r="AC17"/>
      <c r="AD17"/>
      <c r="AE17"/>
    </row>
    <row r="18" spans="1:32" ht="20.25" customHeight="1">
      <c r="A18" s="1508" t="s">
        <v>1315</v>
      </c>
      <c r="B18" s="1434">
        <v>38488.26</v>
      </c>
      <c r="C18" s="1434">
        <v>387.72</v>
      </c>
      <c r="D18" s="1434">
        <v>0.35225775397250758</v>
      </c>
      <c r="E18" s="1434">
        <v>29016.34</v>
      </c>
      <c r="F18" s="1434">
        <v>268.75</v>
      </c>
      <c r="G18" s="1434">
        <v>0.17911968954275592</v>
      </c>
      <c r="H18" s="1434">
        <v>666021.54</v>
      </c>
      <c r="I18" s="1434">
        <v>8458.5499999999993</v>
      </c>
      <c r="J18" s="1506">
        <v>0.58156591670534696</v>
      </c>
      <c r="L18"/>
      <c r="M18"/>
      <c r="N18"/>
      <c r="O18"/>
      <c r="P18"/>
      <c r="Q18"/>
      <c r="R18"/>
      <c r="S18"/>
      <c r="T18"/>
      <c r="U18"/>
      <c r="V18"/>
      <c r="W18"/>
      <c r="X18"/>
      <c r="Y18"/>
      <c r="Z18"/>
      <c r="AA18"/>
      <c r="AB18"/>
      <c r="AC18"/>
      <c r="AD18"/>
      <c r="AE18"/>
    </row>
    <row r="19" spans="1:32" ht="20.25" customHeight="1">
      <c r="A19" s="1508" t="s">
        <v>1331</v>
      </c>
      <c r="B19" s="1434">
        <v>1.52</v>
      </c>
      <c r="C19" s="1434">
        <v>0.93</v>
      </c>
      <c r="D19" s="1434">
        <v>8.4493890228626853E-4</v>
      </c>
      <c r="E19" s="1434">
        <v>3.05</v>
      </c>
      <c r="F19" s="1434">
        <v>2.0299999999999998</v>
      </c>
      <c r="G19" s="1434">
        <v>1.3529784921741191E-3</v>
      </c>
      <c r="H19" s="1434">
        <v>34.72</v>
      </c>
      <c r="I19" s="1434">
        <v>22.74</v>
      </c>
      <c r="J19" s="1506">
        <v>1.5634841605097316E-3</v>
      </c>
      <c r="L19"/>
      <c r="M19"/>
      <c r="N19"/>
      <c r="O19"/>
      <c r="P19"/>
      <c r="Q19"/>
      <c r="R19"/>
      <c r="S19"/>
      <c r="T19"/>
      <c r="U19"/>
      <c r="V19"/>
      <c r="W19"/>
      <c r="X19"/>
      <c r="Y19"/>
      <c r="Z19"/>
      <c r="AA19"/>
      <c r="AB19"/>
      <c r="AC19"/>
      <c r="AD19"/>
      <c r="AE19"/>
    </row>
    <row r="20" spans="1:32" ht="20.25" customHeight="1">
      <c r="A20" s="1508" t="s">
        <v>1330</v>
      </c>
      <c r="B20" s="1434">
        <v>42429.13</v>
      </c>
      <c r="C20" s="1434">
        <v>9566.98</v>
      </c>
      <c r="D20" s="1434">
        <v>8.69195008537063</v>
      </c>
      <c r="E20" s="1434">
        <v>29003.07</v>
      </c>
      <c r="F20" s="1434">
        <v>5622.34</v>
      </c>
      <c r="G20" s="1434">
        <v>3.7472438895025801</v>
      </c>
      <c r="H20" s="1434">
        <v>55343.64</v>
      </c>
      <c r="I20" s="1434">
        <v>16347.41</v>
      </c>
      <c r="J20" s="1506">
        <v>1.1239629111855054</v>
      </c>
      <c r="L20"/>
      <c r="M20"/>
      <c r="N20"/>
      <c r="O20"/>
      <c r="P20"/>
      <c r="Q20"/>
      <c r="R20"/>
      <c r="S20"/>
      <c r="T20"/>
      <c r="U20"/>
      <c r="V20"/>
      <c r="W20"/>
      <c r="X20"/>
      <c r="Y20"/>
      <c r="Z20"/>
      <c r="AA20"/>
      <c r="AB20"/>
      <c r="AC20"/>
      <c r="AD20"/>
      <c r="AE20"/>
    </row>
    <row r="21" spans="1:32" ht="20.25" customHeight="1">
      <c r="A21" s="1508" t="s">
        <v>1329</v>
      </c>
      <c r="B21" s="1432">
        <v>0.04</v>
      </c>
      <c r="C21" s="1432">
        <v>0.04</v>
      </c>
      <c r="D21" s="1432">
        <v>3.6341458162850259E-5</v>
      </c>
      <c r="E21" s="1434">
        <v>167.05</v>
      </c>
      <c r="F21" s="1434">
        <v>163.94</v>
      </c>
      <c r="G21" s="1434">
        <v>0.10926467685075127</v>
      </c>
      <c r="H21" s="1434">
        <v>408.28</v>
      </c>
      <c r="I21" s="1434">
        <v>437.17</v>
      </c>
      <c r="J21" s="1506">
        <v>3.0057536079597158E-2</v>
      </c>
      <c r="L21"/>
      <c r="M21"/>
      <c r="N21"/>
      <c r="O21"/>
      <c r="P21"/>
      <c r="Q21"/>
      <c r="R21"/>
      <c r="S21"/>
      <c r="T21"/>
      <c r="U21"/>
      <c r="V21"/>
      <c r="W21"/>
      <c r="X21"/>
      <c r="Y21"/>
      <c r="Z21"/>
      <c r="AA21"/>
      <c r="AB21"/>
      <c r="AC21"/>
      <c r="AD21"/>
      <c r="AE21"/>
    </row>
    <row r="22" spans="1:32" s="1505" customFormat="1" ht="20.25" customHeight="1">
      <c r="A22" s="1507" t="s">
        <v>1288</v>
      </c>
      <c r="B22" s="1434">
        <v>6001.61</v>
      </c>
      <c r="C22" s="1434">
        <v>3264.76</v>
      </c>
      <c r="D22" s="1434">
        <v>2.9661534737936757</v>
      </c>
      <c r="E22" s="1434">
        <v>7884.42</v>
      </c>
      <c r="F22" s="1434">
        <v>5266.68</v>
      </c>
      <c r="G22" s="1434">
        <v>3.5101993917062022</v>
      </c>
      <c r="H22" s="1434">
        <v>105786.06</v>
      </c>
      <c r="I22" s="1434">
        <v>112408.54</v>
      </c>
      <c r="J22" s="1506">
        <v>7.7286267280573693</v>
      </c>
      <c r="L22"/>
      <c r="M22"/>
      <c r="N22"/>
      <c r="O22"/>
      <c r="P22"/>
      <c r="Q22"/>
      <c r="R22"/>
      <c r="S22"/>
      <c r="T22"/>
      <c r="U22"/>
      <c r="V22"/>
      <c r="W22"/>
      <c r="X22"/>
      <c r="Y22"/>
      <c r="Z22"/>
      <c r="AA22"/>
      <c r="AB22"/>
      <c r="AC22"/>
      <c r="AD22"/>
      <c r="AE22"/>
      <c r="AF22"/>
    </row>
    <row r="23" spans="1:32" ht="20.25" customHeight="1" thickBot="1">
      <c r="A23" s="1504"/>
      <c r="B23" s="1503">
        <v>387465.85</v>
      </c>
      <c r="C23" s="1503">
        <v>110067.12999999998</v>
      </c>
      <c r="D23" s="1413">
        <v>100.00000000000004</v>
      </c>
      <c r="E23" s="1503">
        <v>428521.82000000007</v>
      </c>
      <c r="F23" s="1503">
        <v>150039.34</v>
      </c>
      <c r="G23" s="1413">
        <v>100.00000000000001</v>
      </c>
      <c r="H23" s="1503">
        <v>3404512.5599999996</v>
      </c>
      <c r="I23" s="1503">
        <v>1454443.9</v>
      </c>
      <c r="J23" s="1412">
        <v>100</v>
      </c>
      <c r="L23"/>
      <c r="M23"/>
      <c r="N23"/>
      <c r="O23"/>
      <c r="P23"/>
      <c r="Q23"/>
      <c r="R23"/>
      <c r="S23"/>
      <c r="T23"/>
      <c r="U23"/>
      <c r="V23"/>
      <c r="W23"/>
      <c r="X23"/>
      <c r="Y23"/>
      <c r="Z23"/>
      <c r="AA23"/>
      <c r="AB23"/>
      <c r="AC23"/>
      <c r="AD23"/>
      <c r="AE23"/>
    </row>
    <row r="24" spans="1:32" ht="15.75" thickTop="1">
      <c r="A24" s="1502" t="s">
        <v>1328</v>
      </c>
      <c r="B24" s="1501"/>
      <c r="C24" s="1500"/>
      <c r="D24" s="1462"/>
      <c r="E24" s="1462"/>
      <c r="F24" s="1461"/>
      <c r="G24" s="1461"/>
      <c r="H24" s="1460"/>
      <c r="I24" s="4"/>
      <c r="J24" s="4"/>
    </row>
    <row r="25" spans="1:32">
      <c r="A25" s="1389"/>
      <c r="B25" s="1499"/>
      <c r="C25" s="1499"/>
      <c r="D25" s="1499"/>
      <c r="E25" s="1499"/>
      <c r="F25" s="1499"/>
      <c r="G25" s="1499"/>
      <c r="H25" s="1499"/>
      <c r="I25" s="1499"/>
      <c r="J25" s="1499"/>
    </row>
    <row r="27" spans="1:32">
      <c r="B27" s="1499"/>
      <c r="C27" s="1499"/>
      <c r="D27" s="1499"/>
      <c r="E27" s="1499"/>
      <c r="F27" s="1499"/>
      <c r="G27" s="1499"/>
      <c r="H27" s="1499"/>
      <c r="I27" s="1499"/>
      <c r="J27" s="1499"/>
    </row>
  </sheetData>
  <mergeCells count="7">
    <mergeCell ref="A4:A6"/>
    <mergeCell ref="B4:D4"/>
    <mergeCell ref="E4:G4"/>
    <mergeCell ref="H4:J4"/>
    <mergeCell ref="A1:J1"/>
    <mergeCell ref="A2:J2"/>
    <mergeCell ref="A3:J3"/>
  </mergeCells>
  <pageMargins left="0.7" right="0.7" top="0.75" bottom="0.75" header="0.3" footer="0.3"/>
  <pageSetup paperSize="9" scale="72"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1"/>
  <sheetViews>
    <sheetView workbookViewId="0">
      <selection activeCell="L29" sqref="L29"/>
    </sheetView>
  </sheetViews>
  <sheetFormatPr defaultRowHeight="15"/>
  <cols>
    <col min="1" max="1" width="41.7109375" style="48" bestFit="1" customWidth="1"/>
    <col min="2" max="2" width="10.7109375" style="48" bestFit="1" customWidth="1"/>
    <col min="3" max="3" width="9.5703125" style="48" bestFit="1" customWidth="1"/>
    <col min="4" max="4" width="9.140625" style="48"/>
    <col min="5" max="5" width="10.7109375" style="48" bestFit="1" customWidth="1"/>
    <col min="6" max="7" width="9.140625" style="48"/>
    <col min="8" max="8" width="11.7109375" style="48" customWidth="1"/>
    <col min="9" max="9" width="10.7109375" style="48" bestFit="1" customWidth="1"/>
    <col min="10" max="11" width="9.140625" style="48"/>
    <col min="12" max="12" width="8.5703125" style="48" customWidth="1"/>
    <col min="13" max="251" width="9.140625" style="48"/>
  </cols>
  <sheetData>
    <row r="1" spans="1:32">
      <c r="A1" s="3754" t="s">
        <v>1398</v>
      </c>
      <c r="B1" s="3754"/>
      <c r="C1" s="3754"/>
      <c r="D1" s="3754"/>
      <c r="E1" s="3754"/>
      <c r="F1" s="3754"/>
      <c r="G1" s="3754"/>
      <c r="H1" s="3754"/>
      <c r="I1" s="3754"/>
      <c r="J1" s="3754"/>
    </row>
    <row r="2" spans="1:32" ht="15.75">
      <c r="A2" s="3755" t="s">
        <v>1364</v>
      </c>
      <c r="B2" s="3755"/>
      <c r="C2" s="3755"/>
      <c r="D2" s="3755"/>
      <c r="E2" s="3755"/>
      <c r="F2" s="3755"/>
      <c r="G2" s="3755"/>
      <c r="H2" s="3755"/>
      <c r="I2" s="3755"/>
      <c r="J2" s="3755"/>
    </row>
    <row r="3" spans="1:32">
      <c r="A3" s="3753" t="s">
        <v>1326</v>
      </c>
      <c r="B3" s="3753"/>
      <c r="C3" s="3753"/>
      <c r="D3" s="3753"/>
      <c r="E3" s="3753"/>
      <c r="F3" s="3753"/>
      <c r="G3" s="3753"/>
      <c r="H3" s="3753"/>
      <c r="I3" s="3753"/>
      <c r="J3" s="3753"/>
    </row>
    <row r="4" spans="1:32" ht="15.75" thickBot="1">
      <c r="A4" s="3754"/>
      <c r="B4" s="3754"/>
      <c r="C4" s="3754"/>
      <c r="D4" s="3754"/>
      <c r="E4" s="3754"/>
      <c r="F4" s="3754"/>
      <c r="G4" s="3754"/>
      <c r="H4" s="3754"/>
      <c r="I4" s="3754"/>
      <c r="J4" s="3754"/>
    </row>
    <row r="5" spans="1:32" ht="15" customHeight="1" thickTop="1">
      <c r="A5" s="3756" t="s">
        <v>3</v>
      </c>
      <c r="B5" s="3758" t="s">
        <v>29</v>
      </c>
      <c r="C5" s="3758"/>
      <c r="D5" s="3758"/>
      <c r="E5" s="3758" t="s">
        <v>85</v>
      </c>
      <c r="F5" s="3758"/>
      <c r="G5" s="3758"/>
      <c r="H5" s="3758" t="s">
        <v>398</v>
      </c>
      <c r="I5" s="3758"/>
      <c r="J5" s="3759"/>
    </row>
    <row r="6" spans="1:32" ht="22.5" customHeight="1">
      <c r="A6" s="3757"/>
      <c r="B6" s="1626" t="s">
        <v>1338</v>
      </c>
      <c r="C6" s="1626" t="s">
        <v>1362</v>
      </c>
      <c r="D6" s="1626" t="s">
        <v>1336</v>
      </c>
      <c r="E6" s="1626" t="s">
        <v>1338</v>
      </c>
      <c r="F6" s="1626" t="s">
        <v>1363</v>
      </c>
      <c r="G6" s="1626" t="s">
        <v>1336</v>
      </c>
      <c r="H6" s="1626" t="s">
        <v>1338</v>
      </c>
      <c r="I6" s="1626" t="s">
        <v>1362</v>
      </c>
      <c r="J6" s="1627" t="s">
        <v>1336</v>
      </c>
      <c r="L6"/>
      <c r="M6"/>
      <c r="N6"/>
      <c r="O6"/>
      <c r="P6"/>
      <c r="Q6"/>
      <c r="R6"/>
      <c r="S6"/>
      <c r="T6"/>
      <c r="U6"/>
      <c r="V6"/>
    </row>
    <row r="7" spans="1:32" ht="18" customHeight="1">
      <c r="A7" s="1539" t="s">
        <v>1361</v>
      </c>
      <c r="B7" s="1526"/>
      <c r="C7" s="1526"/>
      <c r="D7" s="1526"/>
      <c r="E7" s="1526"/>
      <c r="F7" s="1526"/>
      <c r="G7" s="1526"/>
      <c r="H7" s="1526"/>
      <c r="I7" s="1525"/>
      <c r="J7" s="1524"/>
      <c r="L7"/>
      <c r="M7"/>
      <c r="N7"/>
      <c r="O7"/>
      <c r="P7"/>
      <c r="Q7"/>
      <c r="R7"/>
      <c r="S7"/>
      <c r="T7"/>
      <c r="U7"/>
      <c r="V7"/>
      <c r="X7"/>
      <c r="Y7"/>
      <c r="Z7"/>
      <c r="AA7"/>
      <c r="AB7"/>
      <c r="AC7"/>
      <c r="AD7"/>
      <c r="AE7"/>
      <c r="AF7"/>
    </row>
    <row r="8" spans="1:32" ht="18" customHeight="1">
      <c r="A8" s="1538" t="s">
        <v>1360</v>
      </c>
      <c r="B8" s="1537">
        <v>243699.04070000001</v>
      </c>
      <c r="C8" s="1537">
        <v>33682.447970000001</v>
      </c>
      <c r="D8" s="340">
        <v>44.662591723285125</v>
      </c>
      <c r="E8" s="1537">
        <v>359898.03745000012</v>
      </c>
      <c r="F8" s="1537">
        <v>64331.152944999994</v>
      </c>
      <c r="G8" s="340">
        <v>64.783097788042838</v>
      </c>
      <c r="H8" s="1537">
        <v>619896.69565420004</v>
      </c>
      <c r="I8" s="1537">
        <v>52586.833165420001</v>
      </c>
      <c r="J8" s="195">
        <v>12.991676824257093</v>
      </c>
      <c r="L8"/>
      <c r="M8"/>
      <c r="N8"/>
      <c r="O8"/>
      <c r="P8"/>
      <c r="Q8"/>
      <c r="R8"/>
      <c r="S8"/>
      <c r="T8"/>
      <c r="U8"/>
      <c r="V8"/>
      <c r="X8"/>
      <c r="Y8"/>
      <c r="Z8"/>
      <c r="AA8"/>
      <c r="AB8"/>
      <c r="AC8"/>
      <c r="AD8"/>
      <c r="AE8"/>
      <c r="AF8"/>
    </row>
    <row r="9" spans="1:32" ht="18" customHeight="1">
      <c r="A9" s="1536" t="s">
        <v>1359</v>
      </c>
      <c r="B9" s="1519">
        <v>38762.535669999997</v>
      </c>
      <c r="C9" s="1519">
        <v>3876.2535670000007</v>
      </c>
      <c r="D9" s="166">
        <v>5.1398737595629882</v>
      </c>
      <c r="E9" s="1519">
        <v>69078.323660000024</v>
      </c>
      <c r="F9" s="1519">
        <v>6907.8323660000005</v>
      </c>
      <c r="G9" s="166">
        <v>6.9563618742009075</v>
      </c>
      <c r="H9" s="1519">
        <v>38452.618868899997</v>
      </c>
      <c r="I9" s="1519">
        <v>4745.261886889999</v>
      </c>
      <c r="J9" s="167">
        <v>1.1723259449188188</v>
      </c>
      <c r="L9"/>
      <c r="M9"/>
      <c r="N9"/>
      <c r="O9"/>
      <c r="P9"/>
      <c r="Q9"/>
      <c r="R9"/>
      <c r="S9"/>
      <c r="T9"/>
      <c r="U9"/>
      <c r="V9"/>
      <c r="X9"/>
      <c r="Y9"/>
      <c r="Z9"/>
      <c r="AA9"/>
      <c r="AB9"/>
      <c r="AC9"/>
      <c r="AD9"/>
      <c r="AE9"/>
      <c r="AF9"/>
    </row>
    <row r="10" spans="1:32" ht="18" customHeight="1">
      <c r="A10" s="1536" t="s">
        <v>1358</v>
      </c>
      <c r="B10" s="1519">
        <v>42864.008880000001</v>
      </c>
      <c r="C10" s="1519">
        <v>4286.4008880000001</v>
      </c>
      <c r="D10" s="166">
        <v>5.6837250366595242</v>
      </c>
      <c r="E10" s="1519">
        <v>60857.876977199987</v>
      </c>
      <c r="F10" s="1519">
        <v>6085.7876977199994</v>
      </c>
      <c r="G10" s="166">
        <v>6.1285421058088705</v>
      </c>
      <c r="H10" s="1519">
        <v>149875.331504</v>
      </c>
      <c r="I10" s="1519">
        <v>14987.533150400001</v>
      </c>
      <c r="J10" s="167">
        <v>3.7026984772088518</v>
      </c>
      <c r="L10"/>
      <c r="M10"/>
      <c r="N10"/>
      <c r="O10"/>
      <c r="P10"/>
      <c r="Q10"/>
      <c r="R10"/>
      <c r="S10"/>
      <c r="T10"/>
      <c r="U10"/>
      <c r="V10"/>
      <c r="X10"/>
      <c r="Y10"/>
      <c r="Z10"/>
      <c r="AA10"/>
      <c r="AB10"/>
      <c r="AC10"/>
      <c r="AD10"/>
      <c r="AE10"/>
      <c r="AF10"/>
    </row>
    <row r="11" spans="1:32" ht="18" customHeight="1">
      <c r="A11" s="1536" t="s">
        <v>1357</v>
      </c>
      <c r="B11" s="1519">
        <v>20174.167349999996</v>
      </c>
      <c r="C11" s="1519">
        <v>2017.416735</v>
      </c>
      <c r="D11" s="166">
        <v>2.6750745685491779</v>
      </c>
      <c r="E11" s="1519">
        <v>8904.6692400000011</v>
      </c>
      <c r="F11" s="1519">
        <v>1295.4669240000001</v>
      </c>
      <c r="G11" s="166">
        <v>1.3045679515555753</v>
      </c>
      <c r="H11" s="1519">
        <v>11007.9291796</v>
      </c>
      <c r="I11" s="1519">
        <v>1550.7929179600001</v>
      </c>
      <c r="J11" s="167">
        <v>0.38312633027560733</v>
      </c>
      <c r="L11"/>
      <c r="M11"/>
      <c r="N11"/>
      <c r="O11"/>
      <c r="P11"/>
      <c r="Q11"/>
      <c r="R11"/>
      <c r="S11"/>
      <c r="T11"/>
      <c r="U11"/>
      <c r="V11"/>
      <c r="X11"/>
      <c r="Y11"/>
      <c r="Z11"/>
      <c r="AA11"/>
      <c r="AB11"/>
      <c r="AC11"/>
      <c r="AD11"/>
      <c r="AE11"/>
      <c r="AF11"/>
    </row>
    <row r="12" spans="1:32" ht="18" customHeight="1">
      <c r="A12" s="1536" t="s">
        <v>1356</v>
      </c>
      <c r="B12" s="1519">
        <v>37553.801381799996</v>
      </c>
      <c r="C12" s="1519">
        <v>3755.3801381799999</v>
      </c>
      <c r="D12" s="166">
        <v>4.9795967925684996</v>
      </c>
      <c r="E12" s="1519">
        <v>21422.038929999999</v>
      </c>
      <c r="F12" s="1519">
        <v>2142.2038929999999</v>
      </c>
      <c r="G12" s="166">
        <v>2.1572534911785897</v>
      </c>
      <c r="H12" s="1519">
        <v>39953.805297299987</v>
      </c>
      <c r="I12" s="1519">
        <v>3995.38052973</v>
      </c>
      <c r="J12" s="167">
        <v>0.98706633405553734</v>
      </c>
      <c r="L12"/>
      <c r="M12"/>
      <c r="N12"/>
      <c r="O12"/>
      <c r="P12"/>
      <c r="Q12"/>
      <c r="R12"/>
      <c r="S12"/>
      <c r="T12"/>
      <c r="U12"/>
      <c r="V12"/>
      <c r="X12"/>
      <c r="Y12"/>
      <c r="Z12"/>
      <c r="AA12"/>
      <c r="AB12"/>
      <c r="AC12"/>
      <c r="AD12"/>
      <c r="AE12"/>
      <c r="AF12"/>
    </row>
    <row r="13" spans="1:32" ht="18" customHeight="1">
      <c r="A13" s="1536" t="s">
        <v>1355</v>
      </c>
      <c r="B13" s="1519">
        <v>44000</v>
      </c>
      <c r="C13" s="1519">
        <v>4400</v>
      </c>
      <c r="D13" s="166">
        <v>5.8343563317454006</v>
      </c>
      <c r="E13" s="1519">
        <v>1928.2275</v>
      </c>
      <c r="F13" s="1519">
        <v>192.82275000000001</v>
      </c>
      <c r="G13" s="166">
        <v>0.19417738525048814</v>
      </c>
      <c r="H13" s="1519">
        <v>2892.3412499999999</v>
      </c>
      <c r="I13" s="1519">
        <v>289.23412500000001</v>
      </c>
      <c r="J13" s="167">
        <v>7.1455838892723472E-2</v>
      </c>
      <c r="L13"/>
      <c r="M13"/>
      <c r="N13"/>
      <c r="O13"/>
      <c r="P13"/>
      <c r="Q13"/>
      <c r="R13"/>
      <c r="S13"/>
      <c r="T13"/>
      <c r="U13"/>
      <c r="V13"/>
      <c r="X13"/>
      <c r="Y13"/>
      <c r="Z13"/>
      <c r="AA13"/>
      <c r="AB13"/>
      <c r="AC13"/>
      <c r="AD13"/>
      <c r="AE13"/>
      <c r="AF13"/>
    </row>
    <row r="14" spans="1:32" ht="18" customHeight="1">
      <c r="A14" s="1536" t="s">
        <v>1354</v>
      </c>
      <c r="B14" s="1519">
        <v>8062.5175799999997</v>
      </c>
      <c r="C14" s="1519">
        <v>806.251758</v>
      </c>
      <c r="D14" s="166">
        <v>1.0690818293791273</v>
      </c>
      <c r="E14" s="1519">
        <v>537.18592000000001</v>
      </c>
      <c r="F14" s="1519">
        <v>53.718592000000008</v>
      </c>
      <c r="G14" s="166">
        <v>5.4095980551557281E-2</v>
      </c>
      <c r="H14" s="1519">
        <v>10990.436</v>
      </c>
      <c r="I14" s="1519">
        <v>1099.0436</v>
      </c>
      <c r="J14" s="167">
        <v>0.27152080487625313</v>
      </c>
      <c r="L14"/>
      <c r="M14"/>
      <c r="N14"/>
      <c r="O14"/>
      <c r="P14"/>
      <c r="Q14"/>
      <c r="R14"/>
      <c r="S14"/>
      <c r="T14"/>
      <c r="U14"/>
      <c r="V14"/>
      <c r="X14"/>
      <c r="Y14"/>
      <c r="Z14"/>
      <c r="AA14"/>
      <c r="AB14"/>
      <c r="AC14"/>
      <c r="AD14"/>
      <c r="AE14"/>
      <c r="AF14"/>
    </row>
    <row r="15" spans="1:32" ht="18" customHeight="1">
      <c r="A15" s="1536" t="s">
        <v>1353</v>
      </c>
      <c r="B15" s="1519">
        <v>307.42399999999998</v>
      </c>
      <c r="C15" s="1519">
        <v>30.7424</v>
      </c>
      <c r="D15" s="166">
        <v>4.0764117293874955E-2</v>
      </c>
      <c r="E15" s="1519">
        <v>0</v>
      </c>
      <c r="F15" s="1519">
        <v>0</v>
      </c>
      <c r="G15" s="166">
        <v>0</v>
      </c>
      <c r="H15" s="1519">
        <v>384.488</v>
      </c>
      <c r="I15" s="1519">
        <v>38.448799999999999</v>
      </c>
      <c r="J15" s="167">
        <v>9.4988489287650482E-3</v>
      </c>
      <c r="L15"/>
      <c r="M15"/>
      <c r="N15"/>
      <c r="O15"/>
      <c r="P15"/>
      <c r="Q15"/>
      <c r="R15"/>
      <c r="S15"/>
      <c r="T15"/>
      <c r="U15"/>
      <c r="V15"/>
      <c r="X15"/>
      <c r="Y15"/>
      <c r="Z15"/>
      <c r="AA15"/>
      <c r="AB15"/>
      <c r="AC15"/>
      <c r="AD15"/>
      <c r="AE15"/>
      <c r="AF15"/>
    </row>
    <row r="16" spans="1:32" ht="18" customHeight="1">
      <c r="A16" s="1536" t="s">
        <v>1352</v>
      </c>
      <c r="B16" s="1519">
        <v>223612.23330000002</v>
      </c>
      <c r="C16" s="1519">
        <v>22361.223330000001</v>
      </c>
      <c r="D16" s="166">
        <v>29.650760209308746</v>
      </c>
      <c r="E16" s="1519">
        <v>123058.69655999998</v>
      </c>
      <c r="F16" s="1519">
        <v>12305.869656000001</v>
      </c>
      <c r="G16" s="338">
        <v>12.392321927964433</v>
      </c>
      <c r="H16" s="1396">
        <v>120769.18255</v>
      </c>
      <c r="I16" s="1519">
        <v>12076.918255</v>
      </c>
      <c r="J16" s="167">
        <v>2.983625549543544</v>
      </c>
      <c r="L16"/>
      <c r="M16"/>
      <c r="N16"/>
      <c r="O16"/>
      <c r="P16"/>
      <c r="Q16"/>
      <c r="R16"/>
      <c r="S16"/>
      <c r="T16"/>
      <c r="U16"/>
      <c r="V16"/>
      <c r="X16"/>
      <c r="Y16"/>
      <c r="Z16"/>
      <c r="AA16"/>
      <c r="AB16"/>
      <c r="AC16"/>
      <c r="AD16"/>
      <c r="AE16"/>
      <c r="AF16"/>
    </row>
    <row r="17" spans="1:32" ht="18" customHeight="1">
      <c r="A17" s="1535" t="s">
        <v>1351</v>
      </c>
      <c r="B17" s="1533">
        <v>1992.2896599999999</v>
      </c>
      <c r="C17" s="1533">
        <v>199.22896600000001</v>
      </c>
      <c r="D17" s="1534">
        <v>0.26417563164754299</v>
      </c>
      <c r="E17" s="1533">
        <v>576925.17463999998</v>
      </c>
      <c r="F17" s="1530">
        <v>5987.5174640000005</v>
      </c>
      <c r="G17" s="1532">
        <v>6.0295814954467444</v>
      </c>
      <c r="H17" s="1531">
        <v>67853274.210065007</v>
      </c>
      <c r="I17" s="1530">
        <v>313403.80860650004</v>
      </c>
      <c r="J17" s="196">
        <v>77.427005047042812</v>
      </c>
      <c r="L17"/>
      <c r="M17"/>
      <c r="N17"/>
      <c r="O17"/>
      <c r="P17"/>
      <c r="Q17"/>
      <c r="R17"/>
      <c r="S17"/>
      <c r="T17"/>
      <c r="U17"/>
      <c r="V17"/>
      <c r="X17"/>
      <c r="Y17"/>
      <c r="Z17"/>
      <c r="AA17"/>
      <c r="AB17"/>
      <c r="AC17"/>
      <c r="AD17"/>
      <c r="AE17"/>
      <c r="AF17"/>
    </row>
    <row r="18" spans="1:32" ht="18" customHeight="1">
      <c r="A18" s="1529" t="s">
        <v>1350</v>
      </c>
      <c r="B18" s="1528">
        <v>661028.01852179994</v>
      </c>
      <c r="C18" s="1528">
        <v>75415.345752180001</v>
      </c>
      <c r="D18" s="337">
        <v>100.00000000000001</v>
      </c>
      <c r="E18" s="1528">
        <v>1222610.2308772001</v>
      </c>
      <c r="F18" s="1528">
        <v>99302.372287719991</v>
      </c>
      <c r="G18" s="337">
        <v>100</v>
      </c>
      <c r="H18" s="1528">
        <v>68847497.038369</v>
      </c>
      <c r="I18" s="1528">
        <v>404773.25503690005</v>
      </c>
      <c r="J18" s="336">
        <v>100</v>
      </c>
      <c r="L18"/>
      <c r="M18"/>
      <c r="N18"/>
      <c r="O18"/>
      <c r="P18"/>
      <c r="Q18"/>
      <c r="R18"/>
      <c r="S18"/>
      <c r="T18"/>
      <c r="U18"/>
      <c r="V18"/>
      <c r="X18"/>
      <c r="Y18"/>
      <c r="Z18"/>
      <c r="AA18"/>
      <c r="AB18"/>
      <c r="AC18"/>
      <c r="AD18"/>
      <c r="AE18"/>
      <c r="AF18"/>
    </row>
    <row r="19" spans="1:32" ht="18" customHeight="1">
      <c r="A19" s="1527" t="s">
        <v>1349</v>
      </c>
      <c r="B19" s="1526"/>
      <c r="C19" s="1526"/>
      <c r="D19" s="1526"/>
      <c r="E19" s="1526"/>
      <c r="F19" s="1526"/>
      <c r="G19" s="1526"/>
      <c r="H19" s="1526"/>
      <c r="I19" s="1525"/>
      <c r="J19" s="1524"/>
      <c r="L19"/>
      <c r="M19"/>
      <c r="N19"/>
      <c r="O19"/>
      <c r="P19"/>
      <c r="Q19"/>
      <c r="R19"/>
      <c r="S19"/>
      <c r="T19"/>
      <c r="U19"/>
      <c r="V19"/>
      <c r="X19"/>
      <c r="Y19"/>
      <c r="Z19"/>
      <c r="AA19"/>
      <c r="AB19"/>
      <c r="AC19"/>
      <c r="AD19"/>
      <c r="AE19"/>
      <c r="AF19"/>
    </row>
    <row r="20" spans="1:32" ht="18" customHeight="1">
      <c r="A20" s="1523" t="s">
        <v>1348</v>
      </c>
      <c r="B20" s="1519">
        <v>289705.36499999999</v>
      </c>
      <c r="C20" s="1519">
        <v>28970.536500000006</v>
      </c>
      <c r="D20" s="166">
        <v>38.414643877917335</v>
      </c>
      <c r="E20" s="1519">
        <v>136426.26799999998</v>
      </c>
      <c r="F20" s="1519">
        <v>13642.6268</v>
      </c>
      <c r="G20" s="166">
        <v>13.738470175185416</v>
      </c>
      <c r="H20" s="1519">
        <v>421660.95599999995</v>
      </c>
      <c r="I20" s="1519">
        <v>42166.095600000001</v>
      </c>
      <c r="J20" s="167">
        <v>10.417213853755246</v>
      </c>
      <c r="L20"/>
      <c r="M20"/>
      <c r="N20"/>
      <c r="O20"/>
      <c r="P20"/>
      <c r="Q20"/>
      <c r="R20"/>
      <c r="S20"/>
      <c r="T20"/>
      <c r="U20"/>
      <c r="V20"/>
      <c r="X20"/>
      <c r="Y20"/>
      <c r="Z20"/>
      <c r="AA20"/>
      <c r="AB20"/>
      <c r="AC20"/>
      <c r="AD20"/>
      <c r="AE20"/>
      <c r="AF20"/>
    </row>
    <row r="21" spans="1:32" ht="18" customHeight="1">
      <c r="A21" s="1522" t="s">
        <v>1347</v>
      </c>
      <c r="B21" s="1519">
        <v>108849.16599000002</v>
      </c>
      <c r="C21" s="1519">
        <v>10884.916598999998</v>
      </c>
      <c r="D21" s="166">
        <v>14.433291381794602</v>
      </c>
      <c r="E21" s="1519">
        <v>46860.774750000004</v>
      </c>
      <c r="F21" s="1519">
        <v>4686.077475</v>
      </c>
      <c r="G21" s="166">
        <v>4.7189985163924355</v>
      </c>
      <c r="H21" s="1519">
        <v>55177.481080000012</v>
      </c>
      <c r="I21" s="1519">
        <v>5517.7481079999998</v>
      </c>
      <c r="J21" s="167">
        <v>1.3631701302737973</v>
      </c>
      <c r="L21"/>
      <c r="M21"/>
      <c r="N21"/>
      <c r="O21"/>
      <c r="P21"/>
      <c r="Q21"/>
      <c r="R21"/>
      <c r="S21"/>
      <c r="T21"/>
      <c r="U21"/>
      <c r="V21"/>
      <c r="X21"/>
      <c r="Y21"/>
      <c r="Z21"/>
      <c r="AA21"/>
      <c r="AB21"/>
      <c r="AC21"/>
      <c r="AD21"/>
      <c r="AE21"/>
      <c r="AF21"/>
    </row>
    <row r="22" spans="1:32" ht="18" customHeight="1">
      <c r="A22" s="1522" t="s">
        <v>1346</v>
      </c>
      <c r="B22" s="1519">
        <v>252126.21653180008</v>
      </c>
      <c r="C22" s="1519">
        <v>25212.621653179995</v>
      </c>
      <c r="D22" s="166">
        <v>33.431686086848153</v>
      </c>
      <c r="E22" s="1519">
        <v>281489.37264720007</v>
      </c>
      <c r="F22" s="1519">
        <v>28148.93726472</v>
      </c>
      <c r="G22" s="166">
        <v>28.34669164112303</v>
      </c>
      <c r="H22" s="1519">
        <v>467373.8372890001</v>
      </c>
      <c r="I22" s="1519">
        <v>46737.383728900022</v>
      </c>
      <c r="J22" s="167">
        <v>11.546559251954367</v>
      </c>
      <c r="K22" s="1518"/>
      <c r="L22"/>
      <c r="M22"/>
      <c r="N22"/>
      <c r="O22"/>
      <c r="P22"/>
      <c r="Q22"/>
      <c r="R22"/>
      <c r="S22"/>
      <c r="T22"/>
      <c r="U22"/>
      <c r="V22"/>
      <c r="X22"/>
      <c r="Y22"/>
      <c r="Z22"/>
      <c r="AA22"/>
      <c r="AB22"/>
      <c r="AC22"/>
      <c r="AD22"/>
      <c r="AE22"/>
      <c r="AF22"/>
    </row>
    <row r="23" spans="1:32" ht="16.899999999999999" customHeight="1">
      <c r="A23" s="1522" t="s">
        <v>1345</v>
      </c>
      <c r="B23" s="1519">
        <v>0</v>
      </c>
      <c r="C23" s="1519">
        <v>0</v>
      </c>
      <c r="D23" s="166">
        <v>0</v>
      </c>
      <c r="E23" s="1519">
        <v>0</v>
      </c>
      <c r="F23" s="1519">
        <v>0</v>
      </c>
      <c r="G23" s="166">
        <v>0</v>
      </c>
      <c r="H23" s="1519">
        <v>67199470</v>
      </c>
      <c r="I23" s="1519">
        <v>284947</v>
      </c>
      <c r="J23" s="167">
        <v>70.396696534217313</v>
      </c>
      <c r="K23" s="1518"/>
      <c r="L23"/>
      <c r="M23"/>
      <c r="N23"/>
      <c r="O23"/>
      <c r="P23"/>
      <c r="Q23"/>
      <c r="R23"/>
      <c r="S23"/>
      <c r="T23"/>
      <c r="U23"/>
      <c r="V23"/>
      <c r="X23"/>
      <c r="Y23"/>
      <c r="Z23"/>
      <c r="AA23"/>
      <c r="AB23"/>
      <c r="AC23"/>
      <c r="AD23"/>
      <c r="AE23"/>
      <c r="AF23"/>
    </row>
    <row r="24" spans="1:32" ht="0.75" customHeight="1">
      <c r="A24" s="1522" t="s">
        <v>1344</v>
      </c>
      <c r="B24" s="1519">
        <v>0</v>
      </c>
      <c r="C24" s="1519">
        <v>0</v>
      </c>
      <c r="D24" s="166">
        <v>0</v>
      </c>
      <c r="E24" s="1519">
        <v>0</v>
      </c>
      <c r="F24" s="1519">
        <v>0</v>
      </c>
      <c r="G24" s="166">
        <v>0</v>
      </c>
      <c r="H24" s="1519"/>
      <c r="I24" s="1519"/>
      <c r="J24" s="167">
        <v>0</v>
      </c>
      <c r="K24" s="1518"/>
      <c r="L24"/>
      <c r="M24"/>
      <c r="N24"/>
      <c r="O24"/>
      <c r="P24"/>
      <c r="Q24"/>
      <c r="R24"/>
      <c r="S24"/>
      <c r="T24"/>
      <c r="U24"/>
      <c r="V24"/>
      <c r="X24"/>
      <c r="Y24"/>
      <c r="Z24"/>
      <c r="AA24"/>
      <c r="AB24"/>
      <c r="AC24"/>
      <c r="AD24"/>
      <c r="AE24"/>
      <c r="AF24"/>
    </row>
    <row r="25" spans="1:32" ht="18" customHeight="1">
      <c r="A25" s="1522" t="s">
        <v>1343</v>
      </c>
      <c r="B25" s="1519">
        <v>10347.271000000001</v>
      </c>
      <c r="C25" s="1519">
        <v>10347.271000000001</v>
      </c>
      <c r="D25" s="166">
        <v>13.720378653439901</v>
      </c>
      <c r="E25" s="1519">
        <v>31940.387999999999</v>
      </c>
      <c r="F25" s="1519">
        <v>31940.387999999999</v>
      </c>
      <c r="G25" s="166">
        <v>32.164778407766029</v>
      </c>
      <c r="H25" s="1519">
        <v>18552.404000000002</v>
      </c>
      <c r="I25" s="1519">
        <v>18552.404000000002</v>
      </c>
      <c r="J25" s="167">
        <v>4.5834065786556781</v>
      </c>
      <c r="K25" s="1518"/>
      <c r="L25"/>
      <c r="M25"/>
      <c r="N25"/>
      <c r="O25"/>
      <c r="P25"/>
      <c r="Q25"/>
      <c r="R25"/>
      <c r="S25"/>
      <c r="T25"/>
      <c r="U25"/>
      <c r="V25"/>
      <c r="X25"/>
      <c r="Y25"/>
      <c r="Z25"/>
      <c r="AA25"/>
      <c r="AB25"/>
      <c r="AC25"/>
      <c r="AD25"/>
      <c r="AE25"/>
      <c r="AF25"/>
    </row>
    <row r="26" spans="1:32" ht="18" customHeight="1">
      <c r="A26" s="1521" t="s">
        <v>1342</v>
      </c>
      <c r="B26" s="1519">
        <v>0</v>
      </c>
      <c r="C26" s="1519">
        <v>0</v>
      </c>
      <c r="D26" s="166">
        <v>0</v>
      </c>
      <c r="E26" s="1519">
        <v>574500</v>
      </c>
      <c r="F26" s="1519">
        <v>5745</v>
      </c>
      <c r="G26" s="166">
        <v>5.7853602765444121</v>
      </c>
      <c r="H26" s="1519">
        <v>685262.36</v>
      </c>
      <c r="I26" s="1519">
        <v>6852.6235999999999</v>
      </c>
      <c r="J26" s="167">
        <v>1.6929536511436014</v>
      </c>
      <c r="K26" s="1518"/>
      <c r="L26"/>
      <c r="M26"/>
      <c r="N26"/>
      <c r="O26"/>
      <c r="P26"/>
      <c r="Q26"/>
      <c r="R26"/>
      <c r="S26"/>
      <c r="T26"/>
      <c r="U26"/>
      <c r="V26"/>
      <c r="X26"/>
      <c r="Y26"/>
      <c r="Z26"/>
      <c r="AA26"/>
      <c r="AB26"/>
      <c r="AC26"/>
      <c r="AD26"/>
      <c r="AE26"/>
      <c r="AF26"/>
    </row>
    <row r="27" spans="1:32" ht="18" customHeight="1">
      <c r="A27" s="1520" t="s">
        <v>108</v>
      </c>
      <c r="B27" s="1519">
        <v>0</v>
      </c>
      <c r="C27" s="1519">
        <v>0</v>
      </c>
      <c r="D27" s="166">
        <v>0</v>
      </c>
      <c r="E27" s="1519">
        <v>151393.42748000004</v>
      </c>
      <c r="F27" s="1519">
        <v>15139.342748000001</v>
      </c>
      <c r="G27" s="166">
        <v>15.245700982988675</v>
      </c>
      <c r="H27" s="1519"/>
      <c r="I27" s="1519"/>
      <c r="J27" s="167">
        <v>0</v>
      </c>
      <c r="K27" s="1518"/>
      <c r="L27"/>
      <c r="M27"/>
      <c r="N27"/>
      <c r="O27"/>
      <c r="P27"/>
      <c r="Q27"/>
      <c r="R27"/>
      <c r="S27"/>
      <c r="T27"/>
      <c r="U27"/>
      <c r="V27"/>
      <c r="X27"/>
      <c r="Y27"/>
      <c r="Z27"/>
      <c r="AA27"/>
      <c r="AB27"/>
      <c r="AC27"/>
      <c r="AD27"/>
      <c r="AE27"/>
      <c r="AF27"/>
    </row>
    <row r="28" spans="1:32" ht="16.5" thickBot="1">
      <c r="A28" s="1517" t="s">
        <v>1341</v>
      </c>
      <c r="B28" s="1516">
        <v>661028.01852180006</v>
      </c>
      <c r="C28" s="1516">
        <v>75415.345752180001</v>
      </c>
      <c r="D28" s="332">
        <v>100</v>
      </c>
      <c r="E28" s="1516">
        <v>1222610.2308772001</v>
      </c>
      <c r="F28" s="1516">
        <v>99302.372287720005</v>
      </c>
      <c r="G28" s="332">
        <v>100</v>
      </c>
      <c r="H28" s="1516">
        <v>68847497.038369</v>
      </c>
      <c r="I28" s="1516">
        <v>404773.25503689999</v>
      </c>
      <c r="J28" s="331">
        <v>100</v>
      </c>
      <c r="L28"/>
      <c r="M28"/>
      <c r="N28"/>
      <c r="O28"/>
      <c r="P28"/>
      <c r="Q28"/>
      <c r="R28"/>
      <c r="S28"/>
      <c r="T28"/>
      <c r="U28"/>
      <c r="V28"/>
      <c r="X28"/>
      <c r="Y28"/>
      <c r="Z28"/>
      <c r="AA28"/>
      <c r="AB28"/>
      <c r="AC28"/>
      <c r="AD28"/>
      <c r="AE28"/>
      <c r="AF28"/>
    </row>
    <row r="29" spans="1:32" ht="15.75" thickTop="1">
      <c r="A29" s="1389" t="s">
        <v>1311</v>
      </c>
      <c r="B29" s="1515"/>
      <c r="C29" s="1515"/>
      <c r="D29" s="1515"/>
      <c r="E29" s="1515"/>
      <c r="F29" s="1515"/>
      <c r="G29" s="1515"/>
      <c r="H29" s="1515"/>
      <c r="I29" s="1515"/>
      <c r="J29" s="1515"/>
      <c r="L29"/>
      <c r="M29"/>
      <c r="N29"/>
      <c r="O29"/>
      <c r="P29"/>
      <c r="Q29"/>
      <c r="R29"/>
      <c r="S29"/>
      <c r="T29"/>
      <c r="U29"/>
      <c r="V29"/>
    </row>
    <row r="30" spans="1:32">
      <c r="A30" s="1389" t="s">
        <v>1340</v>
      </c>
      <c r="L30"/>
    </row>
    <row r="31" spans="1:32">
      <c r="A31" s="1389"/>
      <c r="L31"/>
    </row>
  </sheetData>
  <mergeCells count="8">
    <mergeCell ref="A1:J1"/>
    <mergeCell ref="A2:J2"/>
    <mergeCell ref="A3:J3"/>
    <mergeCell ref="A4:J4"/>
    <mergeCell ref="A5:A6"/>
    <mergeCell ref="B5:D5"/>
    <mergeCell ref="E5:G5"/>
    <mergeCell ref="H5:J5"/>
  </mergeCells>
  <pageMargins left="0.7" right="0.7" top="0.75" bottom="0.75" header="0.3" footer="0.3"/>
  <pageSetup paperSize="9" scale="66"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G46"/>
  <sheetViews>
    <sheetView showGridLines="0" zoomScale="98" zoomScaleNormal="98" workbookViewId="0">
      <selection activeCell="L29" sqref="L29"/>
    </sheetView>
  </sheetViews>
  <sheetFormatPr defaultRowHeight="15"/>
  <cols>
    <col min="6" max="6" width="23.5703125" customWidth="1"/>
    <col min="7" max="8" width="9" bestFit="1" customWidth="1"/>
    <col min="9" max="9" width="8" bestFit="1" customWidth="1"/>
    <col min="10" max="10" width="9" bestFit="1" customWidth="1"/>
    <col min="11" max="13" width="8" bestFit="1" customWidth="1"/>
    <col min="14" max="16" width="9" customWidth="1"/>
    <col min="20" max="20" width="9.7109375" bestFit="1" customWidth="1"/>
  </cols>
  <sheetData>
    <row r="2" spans="1:241" s="2714" customFormat="1" ht="15.75">
      <c r="B2" s="2716"/>
      <c r="C2" s="2716"/>
      <c r="D2" s="2716"/>
      <c r="E2" s="2716"/>
      <c r="F2" s="3762" t="s">
        <v>2088</v>
      </c>
      <c r="G2" s="3762"/>
      <c r="H2" s="3762"/>
      <c r="I2" s="3762"/>
      <c r="J2" s="3762"/>
      <c r="K2" s="3762"/>
      <c r="L2" s="3762"/>
      <c r="M2" s="3762"/>
      <c r="N2" s="3762"/>
      <c r="O2" s="3762"/>
      <c r="P2" s="3762"/>
      <c r="Q2" s="3762"/>
      <c r="R2" s="3762"/>
      <c r="S2" s="3762"/>
      <c r="T2" s="2715"/>
      <c r="U2" s="2715"/>
      <c r="V2" s="2715"/>
      <c r="W2" s="2715"/>
      <c r="X2" s="2715"/>
      <c r="Y2" s="2715"/>
      <c r="Z2" s="2715"/>
      <c r="AA2" s="2715"/>
      <c r="AB2" s="2715"/>
      <c r="AC2" s="2715"/>
      <c r="AD2" s="2715"/>
      <c r="AE2" s="2715"/>
      <c r="AF2" s="2715"/>
      <c r="AG2" s="2715"/>
      <c r="AH2" s="2715"/>
      <c r="AI2" s="2715"/>
      <c r="AJ2" s="2715"/>
      <c r="AK2" s="2715"/>
      <c r="AL2" s="2715"/>
      <c r="AM2" s="2715"/>
      <c r="AN2" s="2715"/>
      <c r="AO2" s="2715"/>
      <c r="AP2" s="2715"/>
      <c r="AQ2" s="2715"/>
      <c r="AR2" s="2715"/>
      <c r="AS2" s="2715"/>
      <c r="AT2" s="2715"/>
      <c r="AU2" s="2715"/>
      <c r="AV2" s="2715"/>
      <c r="AW2" s="2715"/>
      <c r="AX2" s="2715"/>
      <c r="AY2" s="2715"/>
      <c r="AZ2" s="2715"/>
      <c r="BA2" s="2715"/>
      <c r="BB2" s="2715"/>
      <c r="BC2" s="2715"/>
      <c r="BD2" s="2715"/>
      <c r="BE2" s="2715"/>
      <c r="BF2" s="2715"/>
      <c r="BG2" s="2715"/>
      <c r="BH2" s="2715"/>
      <c r="BI2" s="2715"/>
      <c r="BJ2" s="2715"/>
      <c r="BK2" s="2715"/>
      <c r="BL2" s="2715"/>
      <c r="BM2" s="2715"/>
      <c r="BN2" s="2715"/>
      <c r="BO2" s="2715"/>
      <c r="BP2" s="2715"/>
      <c r="BQ2" s="2715"/>
      <c r="BR2" s="2715"/>
      <c r="BS2" s="2715"/>
      <c r="BT2" s="2715"/>
      <c r="BU2" s="2715"/>
      <c r="BV2" s="2715"/>
      <c r="BW2" s="2715"/>
      <c r="BX2" s="2715"/>
      <c r="BY2" s="2715"/>
      <c r="BZ2" s="2715"/>
      <c r="CA2" s="2715"/>
      <c r="CB2" s="2715"/>
      <c r="CC2" s="2715"/>
      <c r="CD2" s="2715"/>
      <c r="CE2" s="2715"/>
      <c r="CF2" s="2715"/>
      <c r="CG2" s="2715"/>
      <c r="CH2" s="2715"/>
      <c r="CI2" s="2715"/>
      <c r="CJ2" s="2715"/>
      <c r="CK2" s="2715"/>
      <c r="CL2" s="2715"/>
      <c r="CM2" s="2715"/>
      <c r="CN2" s="2715"/>
      <c r="CO2" s="2715"/>
      <c r="CP2" s="2715"/>
      <c r="CQ2" s="2715"/>
      <c r="CR2" s="2715"/>
      <c r="CS2" s="2715"/>
      <c r="CT2" s="2715"/>
      <c r="CU2" s="2715"/>
      <c r="CV2" s="2715"/>
      <c r="CW2" s="2715"/>
      <c r="CX2" s="2715"/>
      <c r="CY2" s="2715"/>
      <c r="CZ2" s="2715"/>
      <c r="DA2" s="2715"/>
      <c r="DB2" s="2715"/>
      <c r="DC2" s="2715"/>
      <c r="DD2" s="2715"/>
      <c r="DE2" s="2715"/>
      <c r="DF2" s="2715"/>
      <c r="DG2" s="2715"/>
      <c r="DH2" s="2715"/>
      <c r="DI2" s="2715"/>
      <c r="DJ2" s="2715"/>
      <c r="DK2" s="2715"/>
      <c r="DL2" s="2715"/>
      <c r="DM2" s="2715"/>
      <c r="DN2" s="2715"/>
      <c r="DO2" s="2715"/>
      <c r="DP2" s="2715"/>
      <c r="DQ2" s="2715"/>
      <c r="DR2" s="2715"/>
      <c r="DS2" s="2715"/>
      <c r="DT2" s="2715"/>
      <c r="DU2" s="2715"/>
      <c r="DV2" s="2715"/>
      <c r="DW2" s="2715"/>
      <c r="DX2" s="2715"/>
      <c r="DY2" s="2715"/>
      <c r="DZ2" s="2715"/>
      <c r="EA2" s="2715"/>
      <c r="EB2" s="2715"/>
      <c r="EC2" s="2715"/>
      <c r="ED2" s="2715"/>
      <c r="EE2" s="2715"/>
      <c r="EF2" s="2715"/>
      <c r="EG2" s="2715"/>
      <c r="EH2" s="2715"/>
      <c r="EI2" s="2715"/>
      <c r="EJ2" s="2715"/>
      <c r="EK2" s="2715"/>
      <c r="EL2" s="2715"/>
      <c r="EM2" s="2715"/>
      <c r="EN2" s="2715"/>
      <c r="EO2" s="2715"/>
      <c r="EP2" s="2715"/>
      <c r="EQ2" s="2715"/>
      <c r="ER2" s="2715"/>
      <c r="ES2" s="2715"/>
      <c r="ET2" s="2715"/>
      <c r="EU2" s="2715"/>
      <c r="EV2" s="2715"/>
      <c r="EW2" s="2715"/>
      <c r="EX2" s="2715"/>
      <c r="EY2" s="2715"/>
      <c r="EZ2" s="2715"/>
      <c r="FA2" s="2715"/>
      <c r="FB2" s="2715"/>
      <c r="FC2" s="2715"/>
      <c r="FD2" s="2715"/>
      <c r="FE2" s="2715"/>
      <c r="FF2" s="2715"/>
      <c r="FG2" s="2715"/>
      <c r="FH2" s="2715"/>
      <c r="FI2" s="2715"/>
      <c r="FJ2" s="2715"/>
      <c r="FK2" s="2715"/>
      <c r="FL2" s="2715"/>
      <c r="FM2" s="2715"/>
      <c r="FN2" s="2715"/>
      <c r="FO2" s="2715"/>
      <c r="FP2" s="2715"/>
      <c r="FQ2" s="2715"/>
      <c r="FR2" s="2715"/>
      <c r="FS2" s="2715"/>
      <c r="FT2" s="2715"/>
      <c r="FU2" s="2715"/>
      <c r="FV2" s="2715"/>
      <c r="FW2" s="2715"/>
      <c r="FX2" s="2715"/>
      <c r="FY2" s="2715"/>
      <c r="FZ2" s="2715"/>
      <c r="GA2" s="2715"/>
      <c r="GB2" s="2715"/>
      <c r="GC2" s="2715"/>
      <c r="GD2" s="2715"/>
      <c r="GE2" s="2715"/>
      <c r="GF2" s="2715"/>
      <c r="GG2" s="2715"/>
      <c r="GH2" s="2715"/>
      <c r="GI2" s="2715"/>
      <c r="GJ2" s="2715"/>
      <c r="GK2" s="2715"/>
      <c r="GL2" s="2715"/>
      <c r="GM2" s="2715"/>
      <c r="GN2" s="2715"/>
      <c r="GO2" s="2715"/>
      <c r="GP2" s="2715"/>
      <c r="GQ2" s="2715"/>
      <c r="GR2" s="2715"/>
      <c r="GS2" s="2715"/>
      <c r="GT2" s="2715"/>
      <c r="GU2" s="2715"/>
      <c r="GV2" s="2715"/>
      <c r="GW2" s="2715"/>
      <c r="GX2" s="2715"/>
      <c r="GY2" s="2715"/>
      <c r="GZ2" s="2715"/>
      <c r="HA2" s="2715"/>
      <c r="HB2" s="2715"/>
      <c r="HC2" s="2715"/>
      <c r="HD2" s="2715"/>
      <c r="HE2" s="2715"/>
      <c r="HF2" s="2715"/>
      <c r="HG2" s="2715"/>
      <c r="HH2" s="2715"/>
      <c r="HI2" s="2715"/>
      <c r="HJ2" s="2715"/>
      <c r="HK2" s="2715"/>
      <c r="HL2" s="2715"/>
      <c r="HM2" s="2715"/>
      <c r="HN2" s="2715"/>
      <c r="HO2" s="2715"/>
      <c r="HP2" s="2715"/>
      <c r="HQ2" s="2715"/>
      <c r="HR2" s="2715"/>
      <c r="HS2" s="2715"/>
      <c r="HT2" s="2715"/>
      <c r="HU2" s="2715"/>
      <c r="HV2" s="2715"/>
      <c r="HW2" s="2715"/>
      <c r="HX2" s="2715"/>
      <c r="HY2" s="2715"/>
      <c r="HZ2" s="2715"/>
      <c r="IA2" s="2715"/>
      <c r="IB2" s="2715"/>
      <c r="IC2" s="2715"/>
      <c r="ID2" s="2715"/>
      <c r="IE2" s="2715"/>
      <c r="IF2" s="2715"/>
      <c r="IG2" s="2715"/>
    </row>
    <row r="3" spans="1:241" s="2714" customFormat="1" ht="15.75">
      <c r="A3" s="2716"/>
      <c r="B3" s="2716"/>
      <c r="C3" s="2716"/>
      <c r="D3" s="2716"/>
      <c r="E3" s="2716"/>
      <c r="F3" s="3762" t="s">
        <v>1406</v>
      </c>
      <c r="G3" s="3762"/>
      <c r="H3" s="3762"/>
      <c r="I3" s="3762"/>
      <c r="J3" s="3762"/>
      <c r="K3" s="3762"/>
      <c r="L3" s="3762"/>
      <c r="M3" s="3762"/>
      <c r="N3" s="3762"/>
      <c r="O3" s="3762"/>
      <c r="P3" s="3762"/>
      <c r="Q3" s="3762"/>
      <c r="R3" s="3762"/>
      <c r="S3" s="3762"/>
      <c r="T3" s="2715"/>
      <c r="U3" s="2715"/>
      <c r="V3" s="2715"/>
      <c r="W3" s="2715"/>
      <c r="X3" s="2715"/>
      <c r="Y3" s="2715"/>
      <c r="Z3" s="2715"/>
      <c r="AA3" s="2715"/>
      <c r="AB3" s="2715"/>
      <c r="AC3" s="2715"/>
      <c r="AD3" s="2715"/>
      <c r="AE3" s="2715"/>
      <c r="AF3" s="2715"/>
      <c r="AG3" s="2715"/>
      <c r="AH3" s="2715"/>
      <c r="AI3" s="2715"/>
      <c r="AJ3" s="2715"/>
      <c r="AK3" s="2715"/>
      <c r="AL3" s="2715"/>
      <c r="AM3" s="2715"/>
      <c r="AN3" s="2715"/>
      <c r="AO3" s="2715"/>
      <c r="AP3" s="2715"/>
      <c r="AQ3" s="2715"/>
      <c r="AR3" s="2715"/>
      <c r="AS3" s="2715"/>
      <c r="AT3" s="2715"/>
      <c r="AU3" s="2715"/>
      <c r="AV3" s="2715"/>
      <c r="AW3" s="2715"/>
      <c r="AX3" s="2715"/>
      <c r="AY3" s="2715"/>
      <c r="AZ3" s="2715"/>
      <c r="BA3" s="2715"/>
      <c r="BB3" s="2715"/>
      <c r="BC3" s="2715"/>
      <c r="BD3" s="2715"/>
      <c r="BE3" s="2715"/>
      <c r="BF3" s="2715"/>
      <c r="BG3" s="2715"/>
      <c r="BH3" s="2715"/>
      <c r="BI3" s="2715"/>
      <c r="BJ3" s="2715"/>
      <c r="BK3" s="2715"/>
      <c r="BL3" s="2715"/>
      <c r="BM3" s="2715"/>
      <c r="BN3" s="2715"/>
      <c r="BO3" s="2715"/>
      <c r="BP3" s="2715"/>
      <c r="BQ3" s="2715"/>
      <c r="BR3" s="2715"/>
      <c r="BS3" s="2715"/>
      <c r="BT3" s="2715"/>
      <c r="BU3" s="2715"/>
      <c r="BV3" s="2715"/>
      <c r="BW3" s="2715"/>
      <c r="BX3" s="2715"/>
      <c r="BY3" s="2715"/>
      <c r="BZ3" s="2715"/>
      <c r="CA3" s="2715"/>
      <c r="CB3" s="2715"/>
      <c r="CC3" s="2715"/>
      <c r="CD3" s="2715"/>
      <c r="CE3" s="2715"/>
      <c r="CF3" s="2715"/>
      <c r="CG3" s="2715"/>
      <c r="CH3" s="2715"/>
      <c r="CI3" s="2715"/>
      <c r="CJ3" s="2715"/>
      <c r="CK3" s="2715"/>
      <c r="CL3" s="2715"/>
      <c r="CM3" s="2715"/>
      <c r="CN3" s="2715"/>
      <c r="CO3" s="2715"/>
      <c r="CP3" s="2715"/>
      <c r="CQ3" s="2715"/>
      <c r="CR3" s="2715"/>
      <c r="CS3" s="2715"/>
      <c r="CT3" s="2715"/>
      <c r="CU3" s="2715"/>
      <c r="CV3" s="2715"/>
      <c r="CW3" s="2715"/>
      <c r="CX3" s="2715"/>
      <c r="CY3" s="2715"/>
      <c r="CZ3" s="2715"/>
      <c r="DA3" s="2715"/>
      <c r="DB3" s="2715"/>
      <c r="DC3" s="2715"/>
      <c r="DD3" s="2715"/>
      <c r="DE3" s="2715"/>
      <c r="DF3" s="2715"/>
      <c r="DG3" s="2715"/>
      <c r="DH3" s="2715"/>
      <c r="DI3" s="2715"/>
      <c r="DJ3" s="2715"/>
      <c r="DK3" s="2715"/>
      <c r="DL3" s="2715"/>
      <c r="DM3" s="2715"/>
      <c r="DN3" s="2715"/>
      <c r="DO3" s="2715"/>
      <c r="DP3" s="2715"/>
      <c r="DQ3" s="2715"/>
      <c r="DR3" s="2715"/>
      <c r="DS3" s="2715"/>
      <c r="DT3" s="2715"/>
      <c r="DU3" s="2715"/>
      <c r="DV3" s="2715"/>
      <c r="DW3" s="2715"/>
      <c r="DX3" s="2715"/>
      <c r="DY3" s="2715"/>
      <c r="DZ3" s="2715"/>
      <c r="EA3" s="2715"/>
      <c r="EB3" s="2715"/>
      <c r="EC3" s="2715"/>
      <c r="ED3" s="2715"/>
      <c r="EE3" s="2715"/>
      <c r="EF3" s="2715"/>
      <c r="EG3" s="2715"/>
      <c r="EH3" s="2715"/>
      <c r="EI3" s="2715"/>
      <c r="EJ3" s="2715"/>
      <c r="EK3" s="2715"/>
      <c r="EL3" s="2715"/>
      <c r="EM3" s="2715"/>
      <c r="EN3" s="2715"/>
      <c r="EO3" s="2715"/>
      <c r="EP3" s="2715"/>
      <c r="EQ3" s="2715"/>
      <c r="ER3" s="2715"/>
      <c r="ES3" s="2715"/>
      <c r="ET3" s="2715"/>
      <c r="EU3" s="2715"/>
      <c r="EV3" s="2715"/>
      <c r="EW3" s="2715"/>
      <c r="EX3" s="2715"/>
      <c r="EY3" s="2715"/>
      <c r="EZ3" s="2715"/>
      <c r="FA3" s="2715"/>
      <c r="FB3" s="2715"/>
      <c r="FC3" s="2715"/>
      <c r="FD3" s="2715"/>
      <c r="FE3" s="2715"/>
      <c r="FF3" s="2715"/>
      <c r="FG3" s="2715"/>
      <c r="FH3" s="2715"/>
      <c r="FI3" s="2715"/>
      <c r="FJ3" s="2715"/>
      <c r="FK3" s="2715"/>
      <c r="FL3" s="2715"/>
      <c r="FM3" s="2715"/>
      <c r="FN3" s="2715"/>
      <c r="FO3" s="2715"/>
      <c r="FP3" s="2715"/>
      <c r="FQ3" s="2715"/>
      <c r="FR3" s="2715"/>
      <c r="FS3" s="2715"/>
      <c r="FT3" s="2715"/>
      <c r="FU3" s="2715"/>
      <c r="FV3" s="2715"/>
      <c r="FW3" s="2715"/>
      <c r="FX3" s="2715"/>
      <c r="FY3" s="2715"/>
      <c r="FZ3" s="2715"/>
      <c r="GA3" s="2715"/>
      <c r="GB3" s="2715"/>
      <c r="GC3" s="2715"/>
      <c r="GD3" s="2715"/>
      <c r="GE3" s="2715"/>
      <c r="GF3" s="2715"/>
      <c r="GG3" s="2715"/>
      <c r="GH3" s="2715"/>
      <c r="GI3" s="2715"/>
      <c r="GJ3" s="2715"/>
      <c r="GK3" s="2715"/>
      <c r="GL3" s="2715"/>
      <c r="GM3" s="2715"/>
      <c r="GN3" s="2715"/>
      <c r="GO3" s="2715"/>
      <c r="GP3" s="2715"/>
      <c r="GQ3" s="2715"/>
      <c r="GR3" s="2715"/>
      <c r="GS3" s="2715"/>
      <c r="GT3" s="2715"/>
      <c r="GU3" s="2715"/>
      <c r="GV3" s="2715"/>
      <c r="GW3" s="2715"/>
      <c r="GX3" s="2715"/>
      <c r="GY3" s="2715"/>
      <c r="GZ3" s="2715"/>
      <c r="HA3" s="2715"/>
      <c r="HB3" s="2715"/>
      <c r="HC3" s="2715"/>
      <c r="HD3" s="2715"/>
      <c r="HE3" s="2715"/>
      <c r="HF3" s="2715"/>
      <c r="HG3" s="2715"/>
      <c r="HH3" s="2715"/>
      <c r="HI3" s="2715"/>
      <c r="HJ3" s="2715"/>
      <c r="HK3" s="2715"/>
      <c r="HL3" s="2715"/>
      <c r="HM3" s="2715"/>
      <c r="HN3" s="2715"/>
      <c r="HO3" s="2715"/>
      <c r="HP3" s="2715"/>
      <c r="HQ3" s="2715"/>
      <c r="HR3" s="2715"/>
      <c r="HS3" s="2715"/>
      <c r="HT3" s="2715"/>
      <c r="HU3" s="2715"/>
      <c r="HV3" s="2715"/>
      <c r="HW3" s="2715"/>
      <c r="HX3" s="2715"/>
      <c r="HY3" s="2715"/>
      <c r="HZ3" s="2715"/>
      <c r="IA3" s="2715"/>
      <c r="IB3" s="2715"/>
      <c r="IC3" s="2715"/>
      <c r="ID3" s="2715"/>
      <c r="IE3" s="2715"/>
      <c r="IF3" s="2715"/>
      <c r="IG3" s="2715"/>
    </row>
    <row r="4" spans="1:241" ht="15.75" thickBot="1"/>
    <row r="5" spans="1:241" ht="15.75" thickTop="1">
      <c r="F5" s="3765" t="s">
        <v>648</v>
      </c>
      <c r="G5" s="3768" t="s">
        <v>2087</v>
      </c>
      <c r="H5" s="3769"/>
      <c r="I5" s="3769"/>
      <c r="J5" s="3769"/>
      <c r="K5" s="3769"/>
      <c r="L5" s="3769"/>
      <c r="M5" s="3769"/>
      <c r="N5" s="3769"/>
      <c r="O5" s="3769"/>
      <c r="P5" s="3769"/>
      <c r="Q5" s="3769"/>
      <c r="R5" s="3769"/>
      <c r="S5" s="3770"/>
    </row>
    <row r="6" spans="1:241" ht="15.75" customHeight="1">
      <c r="F6" s="3766"/>
      <c r="G6" s="3763" t="s">
        <v>233</v>
      </c>
      <c r="H6" s="3763"/>
      <c r="I6" s="3763"/>
      <c r="J6" s="3763"/>
      <c r="K6" s="3763"/>
      <c r="L6" s="3763"/>
      <c r="M6" s="3763"/>
      <c r="N6" s="3763"/>
      <c r="O6" s="3763"/>
      <c r="P6" s="3763"/>
      <c r="Q6" s="3763"/>
      <c r="R6" s="3763"/>
      <c r="S6" s="3764"/>
    </row>
    <row r="7" spans="1:241" ht="15.75" customHeight="1">
      <c r="F7" s="3766"/>
      <c r="G7" s="3019" t="s">
        <v>85</v>
      </c>
      <c r="H7" s="3771" t="s">
        <v>398</v>
      </c>
      <c r="I7" s="3772"/>
      <c r="J7" s="3772"/>
      <c r="K7" s="3772"/>
      <c r="L7" s="3772"/>
      <c r="M7" s="3772"/>
      <c r="N7" s="3772"/>
      <c r="O7" s="3772"/>
      <c r="P7" s="3772"/>
      <c r="Q7" s="3772"/>
      <c r="R7" s="3772"/>
      <c r="S7" s="3773"/>
    </row>
    <row r="8" spans="1:241">
      <c r="F8" s="3767"/>
      <c r="G8" s="751" t="s">
        <v>647</v>
      </c>
      <c r="H8" s="751" t="s">
        <v>646</v>
      </c>
      <c r="I8" s="751" t="s">
        <v>645</v>
      </c>
      <c r="J8" s="751" t="s">
        <v>644</v>
      </c>
      <c r="K8" s="751" t="s">
        <v>643</v>
      </c>
      <c r="L8" s="751" t="s">
        <v>642</v>
      </c>
      <c r="M8" s="751" t="s">
        <v>641</v>
      </c>
      <c r="N8" s="751" t="s">
        <v>640</v>
      </c>
      <c r="O8" s="751" t="s">
        <v>639</v>
      </c>
      <c r="P8" s="751" t="s">
        <v>638</v>
      </c>
      <c r="Q8" s="751" t="s">
        <v>637</v>
      </c>
      <c r="R8" s="751" t="s">
        <v>636</v>
      </c>
      <c r="S8" s="749" t="s">
        <v>647</v>
      </c>
    </row>
    <row r="9" spans="1:241" ht="20.100000000000001" customHeight="1">
      <c r="F9" s="2704" t="s">
        <v>2085</v>
      </c>
      <c r="G9" s="2703">
        <v>37297</v>
      </c>
      <c r="H9" s="2703">
        <v>34616</v>
      </c>
      <c r="I9" s="2703">
        <v>28137</v>
      </c>
      <c r="J9" s="2703">
        <v>41385</v>
      </c>
      <c r="K9" s="2703">
        <v>34765</v>
      </c>
      <c r="L9" s="2703">
        <v>41332</v>
      </c>
      <c r="M9" s="2703">
        <v>49029</v>
      </c>
      <c r="N9" s="2703">
        <v>49081</v>
      </c>
      <c r="O9" s="2703">
        <v>48765</v>
      </c>
      <c r="P9" s="2703">
        <v>62859</v>
      </c>
      <c r="Q9" s="2713">
        <v>49343</v>
      </c>
      <c r="R9" s="2713">
        <v>34874</v>
      </c>
      <c r="S9" s="2712">
        <v>59655</v>
      </c>
    </row>
    <row r="10" spans="1:241" ht="20.100000000000001" customHeight="1">
      <c r="F10" s="2699" t="s">
        <v>2084</v>
      </c>
      <c r="G10" s="2697">
        <v>6302846</v>
      </c>
      <c r="H10" s="2697">
        <v>4769340</v>
      </c>
      <c r="I10" s="2697">
        <v>3797969</v>
      </c>
      <c r="J10" s="2697">
        <v>5388502</v>
      </c>
      <c r="K10" s="2697">
        <v>6016320</v>
      </c>
      <c r="L10" s="2697">
        <v>6297931</v>
      </c>
      <c r="M10" s="2697">
        <v>6790646</v>
      </c>
      <c r="N10" s="2697">
        <v>7080504</v>
      </c>
      <c r="O10" s="2697">
        <v>7472259</v>
      </c>
      <c r="P10" s="2697">
        <v>8356061</v>
      </c>
      <c r="Q10" s="2711">
        <v>6664179</v>
      </c>
      <c r="R10" s="2711">
        <v>4926771</v>
      </c>
      <c r="S10" s="2710">
        <v>6919199</v>
      </c>
    </row>
    <row r="11" spans="1:241" ht="20.100000000000001" customHeight="1">
      <c r="F11" s="2699" t="s">
        <v>2083</v>
      </c>
      <c r="G11" s="2697">
        <v>1260169</v>
      </c>
      <c r="H11" s="2697">
        <v>1039330</v>
      </c>
      <c r="I11" s="2697">
        <v>677845</v>
      </c>
      <c r="J11" s="2697">
        <v>1061661</v>
      </c>
      <c r="K11" s="2697">
        <v>877695</v>
      </c>
      <c r="L11" s="2697">
        <v>970604</v>
      </c>
      <c r="M11" s="2697">
        <v>1122295</v>
      </c>
      <c r="N11" s="2697">
        <v>1097113</v>
      </c>
      <c r="O11" s="2697">
        <v>1104909</v>
      </c>
      <c r="P11" s="2697">
        <v>1396795</v>
      </c>
      <c r="Q11" s="2711">
        <v>945609</v>
      </c>
      <c r="R11" s="2711">
        <v>561598</v>
      </c>
      <c r="S11" s="2710">
        <v>1440472</v>
      </c>
    </row>
    <row r="12" spans="1:241" ht="20.100000000000001" customHeight="1">
      <c r="F12" s="2699" t="s">
        <v>2082</v>
      </c>
      <c r="G12" s="2697">
        <v>596538</v>
      </c>
      <c r="H12" s="2697">
        <v>347854</v>
      </c>
      <c r="I12" s="2697">
        <v>656142</v>
      </c>
      <c r="J12" s="2697">
        <v>1077322</v>
      </c>
      <c r="K12" s="2697">
        <v>654918</v>
      </c>
      <c r="L12" s="2697">
        <v>794694</v>
      </c>
      <c r="M12" s="2697">
        <v>980237</v>
      </c>
      <c r="N12" s="2697">
        <v>1642868</v>
      </c>
      <c r="O12" s="2697">
        <v>907398</v>
      </c>
      <c r="P12" s="2697">
        <v>997255</v>
      </c>
      <c r="Q12" s="2711">
        <v>762332</v>
      </c>
      <c r="R12" s="2711">
        <v>855522</v>
      </c>
      <c r="S12" s="2710">
        <v>1164481</v>
      </c>
    </row>
    <row r="13" spans="1:241" ht="20.100000000000001" customHeight="1">
      <c r="F13" s="2699" t="s">
        <v>2081</v>
      </c>
      <c r="G13" s="2697">
        <v>696447</v>
      </c>
      <c r="H13" s="2697">
        <v>633134</v>
      </c>
      <c r="I13" s="2697">
        <v>895586</v>
      </c>
      <c r="J13" s="2697">
        <v>1259291</v>
      </c>
      <c r="K13" s="2697">
        <v>1028037</v>
      </c>
      <c r="L13" s="2697">
        <v>1217310</v>
      </c>
      <c r="M13" s="2697">
        <v>1403873</v>
      </c>
      <c r="N13" s="2697">
        <v>1545414</v>
      </c>
      <c r="O13" s="2697">
        <v>1603598</v>
      </c>
      <c r="P13" s="2697">
        <v>2038465</v>
      </c>
      <c r="Q13" s="2711">
        <v>1843551</v>
      </c>
      <c r="R13" s="2711">
        <v>2160648</v>
      </c>
      <c r="S13" s="2710">
        <v>3204845</v>
      </c>
    </row>
    <row r="14" spans="1:241" ht="20.100000000000001" customHeight="1">
      <c r="F14" s="2699" t="s">
        <v>2080</v>
      </c>
      <c r="G14" s="2697">
        <v>3316554</v>
      </c>
      <c r="H14" s="2697">
        <v>5426368</v>
      </c>
      <c r="I14" s="2697">
        <v>4118182</v>
      </c>
      <c r="J14" s="2697">
        <v>5952693</v>
      </c>
      <c r="K14" s="2697">
        <v>6650567</v>
      </c>
      <c r="L14" s="2697">
        <v>6890924</v>
      </c>
      <c r="M14" s="2697">
        <v>7478022</v>
      </c>
      <c r="N14" s="2697">
        <v>7783284</v>
      </c>
      <c r="O14" s="2697">
        <v>8215170</v>
      </c>
      <c r="P14" s="2697">
        <v>9199716</v>
      </c>
      <c r="Q14" s="2711">
        <v>7249824</v>
      </c>
      <c r="R14" s="2711">
        <v>5218514</v>
      </c>
      <c r="S14" s="2710">
        <v>7465439</v>
      </c>
    </row>
    <row r="15" spans="1:241" ht="20.100000000000001" customHeight="1">
      <c r="F15" s="2699" t="s">
        <v>2079</v>
      </c>
      <c r="G15" s="2697">
        <v>119610</v>
      </c>
      <c r="H15" s="2697">
        <v>154698</v>
      </c>
      <c r="I15" s="2697">
        <v>76317</v>
      </c>
      <c r="J15" s="2697">
        <v>128460</v>
      </c>
      <c r="K15" s="2697">
        <v>141333</v>
      </c>
      <c r="L15" s="2697">
        <v>196158</v>
      </c>
      <c r="M15" s="2697">
        <v>151685</v>
      </c>
      <c r="N15" s="2697">
        <v>169985</v>
      </c>
      <c r="O15" s="2697">
        <v>189166</v>
      </c>
      <c r="P15" s="2697">
        <v>191946</v>
      </c>
      <c r="Q15" s="2711">
        <v>123558</v>
      </c>
      <c r="R15" s="2711">
        <v>69848</v>
      </c>
      <c r="S15" s="2710">
        <v>124243</v>
      </c>
    </row>
    <row r="16" spans="1:241" ht="20.100000000000001" customHeight="1">
      <c r="F16" s="2699" t="s">
        <v>2078</v>
      </c>
      <c r="G16" s="2697">
        <v>5249</v>
      </c>
      <c r="H16" s="2697">
        <v>8986</v>
      </c>
      <c r="I16" s="2697">
        <v>4587</v>
      </c>
      <c r="J16" s="2697">
        <v>7706</v>
      </c>
      <c r="K16" s="2697">
        <v>5760</v>
      </c>
      <c r="L16" s="2697">
        <v>9788</v>
      </c>
      <c r="M16" s="2697">
        <v>15655</v>
      </c>
      <c r="N16" s="2697">
        <v>11928</v>
      </c>
      <c r="O16" s="2697">
        <v>11491</v>
      </c>
      <c r="P16" s="2697">
        <v>13378</v>
      </c>
      <c r="Q16" s="2711">
        <v>13181</v>
      </c>
      <c r="R16" s="2711">
        <v>11176</v>
      </c>
      <c r="S16" s="2710">
        <v>17231</v>
      </c>
    </row>
    <row r="17" spans="6:20" ht="20.100000000000001" customHeight="1">
      <c r="F17" s="2699" t="s">
        <v>2077</v>
      </c>
      <c r="G17" s="2697">
        <v>653459</v>
      </c>
      <c r="H17" s="2697">
        <v>205735</v>
      </c>
      <c r="I17" s="2697">
        <v>208934</v>
      </c>
      <c r="J17" s="2697">
        <v>275933</v>
      </c>
      <c r="K17" s="2697">
        <v>221405</v>
      </c>
      <c r="L17" s="2697">
        <v>245286</v>
      </c>
      <c r="M17" s="2697">
        <v>302056</v>
      </c>
      <c r="N17" s="2697">
        <v>310482</v>
      </c>
      <c r="O17" s="2697">
        <v>267582</v>
      </c>
      <c r="P17" s="2697">
        <v>303844</v>
      </c>
      <c r="Q17" s="2711">
        <v>268144</v>
      </c>
      <c r="R17" s="2711">
        <v>240438</v>
      </c>
      <c r="S17" s="2710">
        <v>329523</v>
      </c>
    </row>
    <row r="18" spans="6:20" ht="20.100000000000001" customHeight="1">
      <c r="F18" s="2699" t="s">
        <v>2076</v>
      </c>
      <c r="G18" s="2697">
        <v>5817681</v>
      </c>
      <c r="H18" s="2697">
        <v>5923411</v>
      </c>
      <c r="I18" s="2697">
        <v>5961339</v>
      </c>
      <c r="J18" s="2697">
        <v>7850154</v>
      </c>
      <c r="K18" s="2697">
        <v>7643296</v>
      </c>
      <c r="L18" s="2697">
        <v>8386470</v>
      </c>
      <c r="M18" s="2697">
        <v>8681369</v>
      </c>
      <c r="N18" s="2697">
        <v>9672478</v>
      </c>
      <c r="O18" s="2697">
        <v>10082655</v>
      </c>
      <c r="P18" s="2697">
        <v>11047474</v>
      </c>
      <c r="Q18" s="2711">
        <v>11616566</v>
      </c>
      <c r="R18" s="2711">
        <v>11357181</v>
      </c>
      <c r="S18" s="2710">
        <v>13700993</v>
      </c>
    </row>
    <row r="19" spans="6:20" ht="20.100000000000001" customHeight="1">
      <c r="F19" s="2699" t="s">
        <v>2075</v>
      </c>
      <c r="G19" s="2697">
        <v>83249</v>
      </c>
      <c r="H19" s="2697">
        <v>53350</v>
      </c>
      <c r="I19" s="2697">
        <v>37344</v>
      </c>
      <c r="J19" s="2697">
        <v>47650</v>
      </c>
      <c r="K19" s="2697">
        <v>48454</v>
      </c>
      <c r="L19" s="2697">
        <v>86675</v>
      </c>
      <c r="M19" s="2697">
        <v>50350</v>
      </c>
      <c r="N19" s="2697">
        <v>50836</v>
      </c>
      <c r="O19" s="2697">
        <v>51093</v>
      </c>
      <c r="P19" s="2697">
        <v>68157</v>
      </c>
      <c r="Q19" s="2711">
        <v>50792</v>
      </c>
      <c r="R19" s="2711">
        <v>34854</v>
      </c>
      <c r="S19" s="2710">
        <v>59783</v>
      </c>
    </row>
    <row r="20" spans="6:20" ht="20.100000000000001" customHeight="1">
      <c r="F20" s="2699" t="s">
        <v>2074</v>
      </c>
      <c r="G20" s="2697">
        <v>10179557</v>
      </c>
      <c r="H20" s="2697">
        <v>10177889</v>
      </c>
      <c r="I20" s="2697">
        <v>9415447</v>
      </c>
      <c r="J20" s="2697">
        <v>10175962</v>
      </c>
      <c r="K20" s="2697">
        <v>9749707</v>
      </c>
      <c r="L20" s="2697">
        <v>9929969</v>
      </c>
      <c r="M20" s="2697">
        <v>9890521</v>
      </c>
      <c r="N20" s="2697">
        <v>10516599</v>
      </c>
      <c r="O20" s="2697">
        <v>10614268</v>
      </c>
      <c r="P20" s="2697">
        <v>11465257</v>
      </c>
      <c r="Q20" s="2711">
        <v>10743511</v>
      </c>
      <c r="R20" s="2711">
        <v>9750065</v>
      </c>
      <c r="S20" s="2710">
        <v>12515904</v>
      </c>
    </row>
    <row r="21" spans="6:20" ht="20.100000000000001" customHeight="1">
      <c r="F21" s="2699" t="s">
        <v>2073</v>
      </c>
      <c r="G21" s="2698" t="s">
        <v>95</v>
      </c>
      <c r="H21" s="2697">
        <v>195016</v>
      </c>
      <c r="I21" s="2697">
        <v>179150</v>
      </c>
      <c r="J21" s="2697">
        <v>265125</v>
      </c>
      <c r="K21" s="2697">
        <v>241818</v>
      </c>
      <c r="L21" s="2697">
        <v>343574</v>
      </c>
      <c r="M21" s="2697">
        <v>372176</v>
      </c>
      <c r="N21" s="2697">
        <v>535790</v>
      </c>
      <c r="O21" s="2697">
        <v>635738</v>
      </c>
      <c r="P21" s="2697">
        <v>782471</v>
      </c>
      <c r="Q21" s="2711">
        <v>672689</v>
      </c>
      <c r="R21" s="2711">
        <v>502666</v>
      </c>
      <c r="S21" s="2710">
        <v>855566</v>
      </c>
    </row>
    <row r="22" spans="6:20" ht="20.100000000000001" customHeight="1">
      <c r="F22" s="2699" t="s">
        <v>2072</v>
      </c>
      <c r="G22" s="2698" t="s">
        <v>95</v>
      </c>
      <c r="H22" s="2697">
        <v>532911</v>
      </c>
      <c r="I22" s="2697">
        <v>314110</v>
      </c>
      <c r="J22" s="2697">
        <v>586731</v>
      </c>
      <c r="K22" s="2697">
        <v>668319</v>
      </c>
      <c r="L22" s="2697">
        <v>690259</v>
      </c>
      <c r="M22" s="2697">
        <v>734376</v>
      </c>
      <c r="N22" s="2697">
        <v>757424</v>
      </c>
      <c r="O22" s="2697">
        <v>813330</v>
      </c>
      <c r="P22" s="2697">
        <v>871488</v>
      </c>
      <c r="Q22" s="2711">
        <v>608704</v>
      </c>
      <c r="R22" s="2711">
        <v>334154</v>
      </c>
      <c r="S22" s="2710">
        <v>635599</v>
      </c>
    </row>
    <row r="23" spans="6:20" ht="20.100000000000001" customHeight="1" thickBot="1">
      <c r="F23" s="2693" t="s">
        <v>2071</v>
      </c>
      <c r="G23" s="2692" t="s">
        <v>95</v>
      </c>
      <c r="H23" s="2691">
        <v>168627</v>
      </c>
      <c r="I23" s="2691">
        <v>87007</v>
      </c>
      <c r="J23" s="2691">
        <v>113052</v>
      </c>
      <c r="K23" s="2691">
        <v>112706</v>
      </c>
      <c r="L23" s="2691">
        <v>108459</v>
      </c>
      <c r="M23" s="2691">
        <v>120013</v>
      </c>
      <c r="N23" s="2691">
        <v>127233</v>
      </c>
      <c r="O23" s="2691">
        <v>130202</v>
      </c>
      <c r="P23" s="2691">
        <v>173657</v>
      </c>
      <c r="Q23" s="2709">
        <v>113680</v>
      </c>
      <c r="R23" s="2709">
        <v>38613</v>
      </c>
      <c r="S23" s="2708">
        <v>52115</v>
      </c>
    </row>
    <row r="24" spans="6:20" ht="20.100000000000001" customHeight="1" thickTop="1" thickBot="1">
      <c r="F24" s="2707"/>
      <c r="G24" s="2706"/>
      <c r="H24" s="2705"/>
      <c r="I24" s="2705"/>
      <c r="J24" s="2705"/>
      <c r="K24" s="2705"/>
      <c r="L24" s="2705"/>
      <c r="M24" s="2705"/>
      <c r="N24" s="2705"/>
      <c r="O24" s="2705"/>
      <c r="P24" s="2705"/>
    </row>
    <row r="25" spans="6:20" ht="20.100000000000001" customHeight="1" thickTop="1">
      <c r="F25" s="3765" t="s">
        <v>648</v>
      </c>
      <c r="G25" s="3768" t="s">
        <v>2086</v>
      </c>
      <c r="H25" s="3769"/>
      <c r="I25" s="3769"/>
      <c r="J25" s="3769"/>
      <c r="K25" s="3769"/>
      <c r="L25" s="3769"/>
      <c r="M25" s="3769"/>
      <c r="N25" s="3769"/>
      <c r="O25" s="3769"/>
      <c r="P25" s="3769"/>
      <c r="Q25" s="3769"/>
      <c r="R25" s="3769"/>
      <c r="S25" s="3770"/>
    </row>
    <row r="26" spans="6:20" ht="18.75" customHeight="1">
      <c r="F26" s="3766"/>
      <c r="G26" s="3763" t="s">
        <v>233</v>
      </c>
      <c r="H26" s="3763"/>
      <c r="I26" s="3763"/>
      <c r="J26" s="3763"/>
      <c r="K26" s="3763"/>
      <c r="L26" s="3763"/>
      <c r="M26" s="3763"/>
      <c r="N26" s="3763"/>
      <c r="O26" s="3763"/>
      <c r="P26" s="3763"/>
      <c r="Q26" s="3763"/>
      <c r="R26" s="3763"/>
      <c r="S26" s="3764"/>
    </row>
    <row r="27" spans="6:20" ht="18.75" customHeight="1">
      <c r="F27" s="3766"/>
      <c r="G27" s="3019" t="s">
        <v>85</v>
      </c>
      <c r="H27" s="3771" t="s">
        <v>398</v>
      </c>
      <c r="I27" s="3772"/>
      <c r="J27" s="3772"/>
      <c r="K27" s="3772"/>
      <c r="L27" s="3772"/>
      <c r="M27" s="3772"/>
      <c r="N27" s="3772"/>
      <c r="O27" s="3772"/>
      <c r="P27" s="3772"/>
      <c r="Q27" s="3772"/>
      <c r="R27" s="3772"/>
      <c r="S27" s="3773"/>
    </row>
    <row r="28" spans="6:20" ht="18.75" customHeight="1">
      <c r="F28" s="3767"/>
      <c r="G28" s="751" t="s">
        <v>647</v>
      </c>
      <c r="H28" s="751" t="s">
        <v>646</v>
      </c>
      <c r="I28" s="751" t="s">
        <v>645</v>
      </c>
      <c r="J28" s="751" t="s">
        <v>644</v>
      </c>
      <c r="K28" s="751" t="s">
        <v>643</v>
      </c>
      <c r="L28" s="751" t="s">
        <v>642</v>
      </c>
      <c r="M28" s="751" t="s">
        <v>641</v>
      </c>
      <c r="N28" s="751" t="s">
        <v>640</v>
      </c>
      <c r="O28" s="751" t="s">
        <v>639</v>
      </c>
      <c r="P28" s="751" t="s">
        <v>638</v>
      </c>
      <c r="Q28" s="751" t="s">
        <v>637</v>
      </c>
      <c r="R28" s="751" t="s">
        <v>636</v>
      </c>
      <c r="S28" s="749" t="s">
        <v>647</v>
      </c>
    </row>
    <row r="29" spans="6:20" ht="18.75" customHeight="1">
      <c r="F29" s="2704" t="s">
        <v>2085</v>
      </c>
      <c r="G29" s="2703">
        <v>1567959</v>
      </c>
      <c r="H29" s="2703">
        <v>1213870</v>
      </c>
      <c r="I29" s="2703">
        <v>835526</v>
      </c>
      <c r="J29" s="2703">
        <v>1406545</v>
      </c>
      <c r="K29" s="2703">
        <v>1108297</v>
      </c>
      <c r="L29" s="2702">
        <v>1304852.0098825842</v>
      </c>
      <c r="M29" s="2702">
        <v>1684030.8568340582</v>
      </c>
      <c r="N29" s="2702">
        <v>1701030.0663191599</v>
      </c>
      <c r="O29" s="2702">
        <v>1736328.9945078304</v>
      </c>
      <c r="P29" s="2702">
        <v>2177811.9935289375</v>
      </c>
      <c r="Q29" s="2701">
        <v>1980869.5165976533</v>
      </c>
      <c r="R29" s="2701">
        <v>1900993.5843671977</v>
      </c>
      <c r="S29" s="2700">
        <v>3502057.1637262478</v>
      </c>
      <c r="T29" s="2687"/>
    </row>
    <row r="30" spans="6:20" ht="18.75" customHeight="1">
      <c r="F30" s="2699" t="s">
        <v>2084</v>
      </c>
      <c r="G30" s="2697">
        <v>54763</v>
      </c>
      <c r="H30" s="2697">
        <v>38393</v>
      </c>
      <c r="I30" s="2697">
        <v>32320</v>
      </c>
      <c r="J30" s="2697">
        <v>46785</v>
      </c>
      <c r="K30" s="2697">
        <v>55490</v>
      </c>
      <c r="L30" s="2696">
        <v>56255.945173239998</v>
      </c>
      <c r="M30" s="2696">
        <v>58768.90030583</v>
      </c>
      <c r="N30" s="2696">
        <v>60283.783158640013</v>
      </c>
      <c r="O30" s="2696">
        <v>60711.264339339999</v>
      </c>
      <c r="P30" s="2696">
        <v>70604.221380710005</v>
      </c>
      <c r="Q30" s="2695">
        <v>58064.923720869992</v>
      </c>
      <c r="R30" s="2695">
        <v>46201.184868550001</v>
      </c>
      <c r="S30" s="2694">
        <v>64389.47</v>
      </c>
      <c r="T30" s="2687"/>
    </row>
    <row r="31" spans="6:20" ht="18.75" customHeight="1">
      <c r="F31" s="2699" t="s">
        <v>2083</v>
      </c>
      <c r="G31" s="2697">
        <v>792007</v>
      </c>
      <c r="H31" s="2697">
        <v>657113</v>
      </c>
      <c r="I31" s="2697">
        <v>402477</v>
      </c>
      <c r="J31" s="2697">
        <v>687075</v>
      </c>
      <c r="K31" s="2697">
        <v>545185</v>
      </c>
      <c r="L31" s="2696">
        <v>612782.44338182849</v>
      </c>
      <c r="M31" s="2696">
        <v>762766.4262246209</v>
      </c>
      <c r="N31" s="2696">
        <v>722283.64327156846</v>
      </c>
      <c r="O31" s="2696">
        <v>701807.93688469648</v>
      </c>
      <c r="P31" s="2696">
        <v>930788.90795401193</v>
      </c>
      <c r="Q31" s="2695">
        <v>657310.8746883584</v>
      </c>
      <c r="R31" s="2695">
        <v>389071.18237222848</v>
      </c>
      <c r="S31" s="2694">
        <v>987787.72841720202</v>
      </c>
      <c r="T31" s="2687"/>
    </row>
    <row r="32" spans="6:20" ht="18.75" customHeight="1">
      <c r="F32" s="2699" t="s">
        <v>2082</v>
      </c>
      <c r="G32" s="2697">
        <v>223651</v>
      </c>
      <c r="H32" s="2697">
        <v>156360</v>
      </c>
      <c r="I32" s="2697">
        <v>153073</v>
      </c>
      <c r="J32" s="2697">
        <v>234498</v>
      </c>
      <c r="K32" s="2697">
        <v>170810</v>
      </c>
      <c r="L32" s="2696">
        <v>200589.76748605468</v>
      </c>
      <c r="M32" s="2696">
        <v>242531.26915906195</v>
      </c>
      <c r="N32" s="2696">
        <v>202282.70032943261</v>
      </c>
      <c r="O32" s="2696">
        <v>179696.81582550201</v>
      </c>
      <c r="P32" s="2696">
        <v>211431.78852097897</v>
      </c>
      <c r="Q32" s="2695">
        <v>173879.01892873418</v>
      </c>
      <c r="R32" s="2695">
        <v>144896.53271038242</v>
      </c>
      <c r="S32" s="2694">
        <v>299059.3867667914</v>
      </c>
      <c r="T32" s="2687"/>
    </row>
    <row r="33" spans="6:20" ht="18.75" customHeight="1">
      <c r="F33" s="2699" t="s">
        <v>2081</v>
      </c>
      <c r="G33" s="2697">
        <v>51306</v>
      </c>
      <c r="H33" s="2697">
        <v>47367</v>
      </c>
      <c r="I33" s="2697">
        <v>61958</v>
      </c>
      <c r="J33" s="2697">
        <v>88979</v>
      </c>
      <c r="K33" s="2697">
        <v>73594</v>
      </c>
      <c r="L33" s="2696">
        <v>90014.56304862001</v>
      </c>
      <c r="M33" s="2696">
        <v>100779.09969826</v>
      </c>
      <c r="N33" s="2696">
        <v>104394.37961484001</v>
      </c>
      <c r="O33" s="2696">
        <v>110571.98082275</v>
      </c>
      <c r="P33" s="2696">
        <v>141801.84983813998</v>
      </c>
      <c r="Q33" s="2695">
        <v>141270.38580224002</v>
      </c>
      <c r="R33" s="2695">
        <v>158253.58153167</v>
      </c>
      <c r="S33" s="2694">
        <v>237758.39804640997</v>
      </c>
      <c r="T33" s="2687"/>
    </row>
    <row r="34" spans="6:20" ht="18.75" customHeight="1">
      <c r="F34" s="2699" t="s">
        <v>2080</v>
      </c>
      <c r="G34" s="2697">
        <v>25894</v>
      </c>
      <c r="H34" s="2697">
        <v>41787</v>
      </c>
      <c r="I34" s="2697">
        <v>33667</v>
      </c>
      <c r="J34" s="2697">
        <v>49109</v>
      </c>
      <c r="K34" s="2697">
        <v>58472</v>
      </c>
      <c r="L34" s="2696">
        <v>58835.065821019998</v>
      </c>
      <c r="M34" s="2696">
        <v>61601.493285210017</v>
      </c>
      <c r="N34" s="2696">
        <v>63354.499693750011</v>
      </c>
      <c r="O34" s="2696">
        <v>63796.667098110003</v>
      </c>
      <c r="P34" s="2696">
        <v>74146.198088890014</v>
      </c>
      <c r="Q34" s="2695">
        <v>60698.587309939991</v>
      </c>
      <c r="R34" s="2695">
        <v>47468.209112470002</v>
      </c>
      <c r="S34" s="2694">
        <v>66417.490000000005</v>
      </c>
      <c r="T34" s="2687"/>
    </row>
    <row r="35" spans="6:20" ht="18.75" customHeight="1">
      <c r="F35" s="2699" t="s">
        <v>2079</v>
      </c>
      <c r="G35" s="2697">
        <v>584</v>
      </c>
      <c r="H35" s="2697">
        <v>708</v>
      </c>
      <c r="I35" s="2697">
        <v>407</v>
      </c>
      <c r="J35" s="2697">
        <v>760</v>
      </c>
      <c r="K35" s="2697">
        <v>816</v>
      </c>
      <c r="L35" s="2696">
        <v>1200.5983694099998</v>
      </c>
      <c r="M35" s="2696">
        <v>955.45996297999989</v>
      </c>
      <c r="N35" s="2696">
        <v>1019.5979090800001</v>
      </c>
      <c r="O35" s="2696">
        <v>1039.1391956699999</v>
      </c>
      <c r="P35" s="2696">
        <v>1131.0461580900001</v>
      </c>
      <c r="Q35" s="2695">
        <v>689.82726277999996</v>
      </c>
      <c r="R35" s="2695">
        <v>400.42861154999997</v>
      </c>
      <c r="S35" s="2694">
        <v>859.02139999999997</v>
      </c>
      <c r="T35" s="2687"/>
    </row>
    <row r="36" spans="6:20" ht="18.75" customHeight="1">
      <c r="F36" s="2699" t="s">
        <v>2078</v>
      </c>
      <c r="G36" s="2697">
        <v>36</v>
      </c>
      <c r="H36" s="2697">
        <v>57</v>
      </c>
      <c r="I36" s="2697">
        <v>30</v>
      </c>
      <c r="J36" s="2697">
        <v>58</v>
      </c>
      <c r="K36" s="2697">
        <v>60</v>
      </c>
      <c r="L36" s="2696">
        <v>88.662001070000002</v>
      </c>
      <c r="M36" s="2696">
        <v>108.38129465</v>
      </c>
      <c r="N36" s="2696">
        <v>101.07137426</v>
      </c>
      <c r="O36" s="2696">
        <v>101.80188984</v>
      </c>
      <c r="P36" s="2696">
        <v>76.527269849999996</v>
      </c>
      <c r="Q36" s="2695">
        <v>61.142940600000003</v>
      </c>
      <c r="R36" s="2695">
        <v>37.72749031</v>
      </c>
      <c r="S36" s="2694">
        <v>73.041709999999995</v>
      </c>
      <c r="T36" s="2687"/>
    </row>
    <row r="37" spans="6:20" ht="18.75" customHeight="1">
      <c r="F37" s="2699" t="s">
        <v>2077</v>
      </c>
      <c r="G37" s="2697">
        <v>19048</v>
      </c>
      <c r="H37" s="2697">
        <v>3082</v>
      </c>
      <c r="I37" s="2697">
        <v>4741</v>
      </c>
      <c r="J37" s="2697">
        <v>6314</v>
      </c>
      <c r="K37" s="2697">
        <v>5436</v>
      </c>
      <c r="L37" s="2696">
        <v>7205.7911306600008</v>
      </c>
      <c r="M37" s="2696">
        <v>8502.7419541499985</v>
      </c>
      <c r="N37" s="2696">
        <v>9226.9916942700002</v>
      </c>
      <c r="O37" s="2696">
        <v>8880.02983709</v>
      </c>
      <c r="P37" s="2696">
        <v>10214.694649729998</v>
      </c>
      <c r="Q37" s="2695">
        <v>10079.503134740004</v>
      </c>
      <c r="R37" s="2695">
        <v>11141.771870679999</v>
      </c>
      <c r="S37" s="2694">
        <v>13831.56</v>
      </c>
      <c r="T37" s="2687"/>
    </row>
    <row r="38" spans="6:20" ht="18.75" customHeight="1">
      <c r="F38" s="2699" t="s">
        <v>2076</v>
      </c>
      <c r="G38" s="2697">
        <v>18839</v>
      </c>
      <c r="H38" s="2697">
        <v>18393</v>
      </c>
      <c r="I38" s="2697">
        <v>20340</v>
      </c>
      <c r="J38" s="2697">
        <v>28804</v>
      </c>
      <c r="K38" s="2697">
        <v>25654</v>
      </c>
      <c r="L38" s="2696">
        <v>30286.632058239997</v>
      </c>
      <c r="M38" s="2696">
        <v>33152.786895839999</v>
      </c>
      <c r="N38" s="2696">
        <v>38596.635574180007</v>
      </c>
      <c r="O38" s="2696">
        <v>40358.874713099998</v>
      </c>
      <c r="P38" s="2696">
        <v>48652.172925209983</v>
      </c>
      <c r="Q38" s="2695">
        <v>48887.12622754</v>
      </c>
      <c r="R38" s="2695">
        <v>53159.560585879997</v>
      </c>
      <c r="S38" s="2694">
        <v>73729.19</v>
      </c>
      <c r="T38" s="2687"/>
    </row>
    <row r="39" spans="6:20" ht="18.75" customHeight="1">
      <c r="F39" s="2699" t="s">
        <v>2075</v>
      </c>
      <c r="G39" s="2697">
        <v>1338</v>
      </c>
      <c r="H39" s="2697">
        <v>1042</v>
      </c>
      <c r="I39" s="2697">
        <v>815</v>
      </c>
      <c r="J39" s="2697">
        <v>1066</v>
      </c>
      <c r="K39" s="2697">
        <v>1009</v>
      </c>
      <c r="L39" s="2696">
        <v>1048.2498164599999</v>
      </c>
      <c r="M39" s="2696">
        <v>1115.39471237</v>
      </c>
      <c r="N39" s="2696">
        <v>1086.1188923099999</v>
      </c>
      <c r="O39" s="2696">
        <v>1123.2800556300001</v>
      </c>
      <c r="P39" s="2696">
        <v>1452.9784984100002</v>
      </c>
      <c r="Q39" s="2695">
        <v>1092.1974489200002</v>
      </c>
      <c r="R39" s="2695">
        <v>709.76569372000006</v>
      </c>
      <c r="S39" s="2694">
        <v>1308.8689999999999</v>
      </c>
      <c r="T39" s="2687"/>
    </row>
    <row r="40" spans="6:20" ht="18.75" customHeight="1">
      <c r="F40" s="2699" t="s">
        <v>2074</v>
      </c>
      <c r="G40" s="2697">
        <v>10222</v>
      </c>
      <c r="H40" s="2697">
        <v>7579</v>
      </c>
      <c r="I40" s="2697">
        <v>7339</v>
      </c>
      <c r="J40" s="2697">
        <v>9883</v>
      </c>
      <c r="K40" s="2697">
        <v>8592</v>
      </c>
      <c r="L40" s="2696">
        <v>8986.8230519180015</v>
      </c>
      <c r="M40" s="2696">
        <v>9655.5473069750005</v>
      </c>
      <c r="N40" s="2696">
        <v>9947.7353721249983</v>
      </c>
      <c r="O40" s="2696">
        <v>10179.528843307999</v>
      </c>
      <c r="P40" s="2696">
        <v>11021.036637108999</v>
      </c>
      <c r="Q40" s="2695">
        <v>10106.07718523</v>
      </c>
      <c r="R40" s="2695">
        <v>8352.6385785900002</v>
      </c>
      <c r="S40" s="2694">
        <v>12789.630708750001</v>
      </c>
      <c r="T40" s="2687"/>
    </row>
    <row r="41" spans="6:20" ht="18.75" customHeight="1">
      <c r="F41" s="2699" t="s">
        <v>2073</v>
      </c>
      <c r="G41" s="2698" t="s">
        <v>95</v>
      </c>
      <c r="H41" s="2697">
        <v>589</v>
      </c>
      <c r="I41" s="2697">
        <v>648</v>
      </c>
      <c r="J41" s="2697">
        <v>969</v>
      </c>
      <c r="K41" s="2697">
        <v>939</v>
      </c>
      <c r="L41" s="2696">
        <v>1255.5737791900024</v>
      </c>
      <c r="M41" s="2696">
        <v>1244.9626273399999</v>
      </c>
      <c r="N41" s="2696">
        <v>1712.1970962799999</v>
      </c>
      <c r="O41" s="2696">
        <v>2055.33158632</v>
      </c>
      <c r="P41" s="2696">
        <v>2721.7425971900002</v>
      </c>
      <c r="Q41" s="2695">
        <v>2528.8173676700003</v>
      </c>
      <c r="R41" s="2695">
        <v>1967.8004693400001</v>
      </c>
      <c r="S41" s="2694">
        <v>3650.7532366400001</v>
      </c>
      <c r="T41" s="2687"/>
    </row>
    <row r="42" spans="6:20" ht="18.75" customHeight="1">
      <c r="F42" s="2699" t="s">
        <v>2072</v>
      </c>
      <c r="G42" s="2698" t="s">
        <v>95</v>
      </c>
      <c r="H42" s="2697">
        <v>1858</v>
      </c>
      <c r="I42" s="2697">
        <v>1223</v>
      </c>
      <c r="J42" s="2697">
        <v>2349</v>
      </c>
      <c r="K42" s="2697">
        <v>3038</v>
      </c>
      <c r="L42" s="2696">
        <v>3105.5707794900004</v>
      </c>
      <c r="M42" s="2696">
        <v>3053.34246798</v>
      </c>
      <c r="N42" s="2696">
        <v>3259.5619490100007</v>
      </c>
      <c r="O42" s="2696">
        <v>3322.2508180900008</v>
      </c>
      <c r="P42" s="2696">
        <v>3691.2347619999996</v>
      </c>
      <c r="Q42" s="2695">
        <v>2616.8786033200004</v>
      </c>
      <c r="R42" s="2695">
        <v>1543.6819806899998</v>
      </c>
      <c r="S42" s="2694">
        <v>2664.5259999999998</v>
      </c>
      <c r="T42" s="2687"/>
    </row>
    <row r="43" spans="6:20" ht="18.75" customHeight="1" thickBot="1">
      <c r="F43" s="2693" t="s">
        <v>2071</v>
      </c>
      <c r="G43" s="2692" t="s">
        <v>95</v>
      </c>
      <c r="H43" s="2691">
        <v>1201</v>
      </c>
      <c r="I43" s="2691">
        <v>561</v>
      </c>
      <c r="J43" s="2691">
        <v>794</v>
      </c>
      <c r="K43" s="2691">
        <v>820</v>
      </c>
      <c r="L43" s="2690">
        <v>762.80614476999995</v>
      </c>
      <c r="M43" s="2690">
        <v>843.08548370000017</v>
      </c>
      <c r="N43" s="2690">
        <v>931.96336207000002</v>
      </c>
      <c r="O43" s="2690">
        <v>904.09259518999988</v>
      </c>
      <c r="P43" s="2690">
        <v>1058.25070312</v>
      </c>
      <c r="Q43" s="2689">
        <v>767.75518912999996</v>
      </c>
      <c r="R43" s="2689">
        <v>161.49836508999999</v>
      </c>
      <c r="S43" s="2688">
        <v>295.5496</v>
      </c>
      <c r="T43" s="2687"/>
    </row>
    <row r="44" spans="6:20" ht="16.5" thickTop="1">
      <c r="F44" s="3760" t="s">
        <v>2070</v>
      </c>
      <c r="G44" s="3760"/>
      <c r="H44" s="3760"/>
      <c r="I44" s="3760"/>
      <c r="J44" s="3760"/>
      <c r="K44" s="3760"/>
      <c r="L44" s="3760"/>
      <c r="M44" s="3760"/>
      <c r="N44" s="3760"/>
      <c r="O44" s="3760"/>
      <c r="P44" s="3760"/>
    </row>
    <row r="45" spans="6:20">
      <c r="F45" s="3761" t="s">
        <v>2069</v>
      </c>
      <c r="G45" s="3761"/>
      <c r="H45" s="3761"/>
      <c r="I45" s="3761"/>
      <c r="J45" s="3761"/>
      <c r="K45" s="3761"/>
      <c r="L45" s="3761"/>
      <c r="M45" s="3761"/>
      <c r="N45" s="3761"/>
      <c r="O45" s="3761"/>
      <c r="P45" s="3761"/>
    </row>
    <row r="46" spans="6:20">
      <c r="F46" s="2686" t="s">
        <v>2068</v>
      </c>
    </row>
  </sheetData>
  <mergeCells count="12">
    <mergeCell ref="F44:P44"/>
    <mergeCell ref="F45:P45"/>
    <mergeCell ref="F3:S3"/>
    <mergeCell ref="F2:S2"/>
    <mergeCell ref="G26:S26"/>
    <mergeCell ref="G6:S6"/>
    <mergeCell ref="F5:F8"/>
    <mergeCell ref="G5:S5"/>
    <mergeCell ref="H7:S7"/>
    <mergeCell ref="F25:F28"/>
    <mergeCell ref="G25:S25"/>
    <mergeCell ref="H27:S27"/>
  </mergeCells>
  <pageMargins left="0.51" right="0.39" top="0.75" bottom="0.75" header="0.3" footer="0.3"/>
  <pageSetup paperSize="9" scale="60"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view="pageBreakPreview" zoomScaleNormal="100" zoomScaleSheetLayoutView="100" workbookViewId="0">
      <selection activeCell="B51" sqref="B51"/>
    </sheetView>
  </sheetViews>
  <sheetFormatPr defaultColWidth="18.42578125" defaultRowHeight="15.75"/>
  <cols>
    <col min="1" max="1" width="38.42578125" style="2851" bestFit="1" customWidth="1"/>
    <col min="2" max="9" width="10.140625" style="2851" customWidth="1"/>
    <col min="10" max="11" width="10.140625" style="2851" bestFit="1" customWidth="1"/>
    <col min="12" max="12" width="9.7109375" style="2851" bestFit="1" customWidth="1"/>
    <col min="13" max="248" width="18.42578125" style="2851"/>
    <col min="249" max="249" width="37.5703125" style="2851" customWidth="1"/>
    <col min="250" max="250" width="18.42578125" style="2851" customWidth="1"/>
    <col min="251" max="251" width="8.85546875" style="2851" customWidth="1"/>
    <col min="252" max="258" width="8.85546875" style="2851" bestFit="1" customWidth="1"/>
    <col min="259" max="259" width="10.140625" style="2851" customWidth="1"/>
    <col min="260" max="260" width="9.140625" style="2851" customWidth="1"/>
    <col min="261" max="504" width="18.42578125" style="2851"/>
    <col min="505" max="505" width="37.5703125" style="2851" customWidth="1"/>
    <col min="506" max="506" width="18.42578125" style="2851" customWidth="1"/>
    <col min="507" max="507" width="8.85546875" style="2851" customWidth="1"/>
    <col min="508" max="514" width="8.85546875" style="2851" bestFit="1" customWidth="1"/>
    <col min="515" max="515" width="10.140625" style="2851" customWidth="1"/>
    <col min="516" max="516" width="9.140625" style="2851" customWidth="1"/>
    <col min="517" max="760" width="18.42578125" style="2851"/>
    <col min="761" max="761" width="37.5703125" style="2851" customWidth="1"/>
    <col min="762" max="762" width="18.42578125" style="2851" customWidth="1"/>
    <col min="763" max="763" width="8.85546875" style="2851" customWidth="1"/>
    <col min="764" max="770" width="8.85546875" style="2851" bestFit="1" customWidth="1"/>
    <col min="771" max="771" width="10.140625" style="2851" customWidth="1"/>
    <col min="772" max="772" width="9.140625" style="2851" customWidth="1"/>
    <col min="773" max="1016" width="18.42578125" style="2851"/>
    <col min="1017" max="1017" width="37.5703125" style="2851" customWidth="1"/>
    <col min="1018" max="1018" width="18.42578125" style="2851" customWidth="1"/>
    <col min="1019" max="1019" width="8.85546875" style="2851" customWidth="1"/>
    <col min="1020" max="1026" width="8.85546875" style="2851" bestFit="1" customWidth="1"/>
    <col min="1027" max="1027" width="10.140625" style="2851" customWidth="1"/>
    <col min="1028" max="1028" width="9.140625" style="2851" customWidth="1"/>
    <col min="1029" max="1272" width="18.42578125" style="2851"/>
    <col min="1273" max="1273" width="37.5703125" style="2851" customWidth="1"/>
    <col min="1274" max="1274" width="18.42578125" style="2851" customWidth="1"/>
    <col min="1275" max="1275" width="8.85546875" style="2851" customWidth="1"/>
    <col min="1276" max="1282" width="8.85546875" style="2851" bestFit="1" customWidth="1"/>
    <col min="1283" max="1283" width="10.140625" style="2851" customWidth="1"/>
    <col min="1284" max="1284" width="9.140625" style="2851" customWidth="1"/>
    <col min="1285" max="1528" width="18.42578125" style="2851"/>
    <col min="1529" max="1529" width="37.5703125" style="2851" customWidth="1"/>
    <col min="1530" max="1530" width="18.42578125" style="2851" customWidth="1"/>
    <col min="1531" max="1531" width="8.85546875" style="2851" customWidth="1"/>
    <col min="1532" max="1538" width="8.85546875" style="2851" bestFit="1" customWidth="1"/>
    <col min="1539" max="1539" width="10.140625" style="2851" customWidth="1"/>
    <col min="1540" max="1540" width="9.140625" style="2851" customWidth="1"/>
    <col min="1541" max="1784" width="18.42578125" style="2851"/>
    <col min="1785" max="1785" width="37.5703125" style="2851" customWidth="1"/>
    <col min="1786" max="1786" width="18.42578125" style="2851" customWidth="1"/>
    <col min="1787" max="1787" width="8.85546875" style="2851" customWidth="1"/>
    <col min="1788" max="1794" width="8.85546875" style="2851" bestFit="1" customWidth="1"/>
    <col min="1795" max="1795" width="10.140625" style="2851" customWidth="1"/>
    <col min="1796" max="1796" width="9.140625" style="2851" customWidth="1"/>
    <col min="1797" max="2040" width="18.42578125" style="2851"/>
    <col min="2041" max="2041" width="37.5703125" style="2851" customWidth="1"/>
    <col min="2042" max="2042" width="18.42578125" style="2851" customWidth="1"/>
    <col min="2043" max="2043" width="8.85546875" style="2851" customWidth="1"/>
    <col min="2044" max="2050" width="8.85546875" style="2851" bestFit="1" customWidth="1"/>
    <col min="2051" max="2051" width="10.140625" style="2851" customWidth="1"/>
    <col min="2052" max="2052" width="9.140625" style="2851" customWidth="1"/>
    <col min="2053" max="2296" width="18.42578125" style="2851"/>
    <col min="2297" max="2297" width="37.5703125" style="2851" customWidth="1"/>
    <col min="2298" max="2298" width="18.42578125" style="2851" customWidth="1"/>
    <col min="2299" max="2299" width="8.85546875" style="2851" customWidth="1"/>
    <col min="2300" max="2306" width="8.85546875" style="2851" bestFit="1" customWidth="1"/>
    <col min="2307" max="2307" width="10.140625" style="2851" customWidth="1"/>
    <col min="2308" max="2308" width="9.140625" style="2851" customWidth="1"/>
    <col min="2309" max="2552" width="18.42578125" style="2851"/>
    <col min="2553" max="2553" width="37.5703125" style="2851" customWidth="1"/>
    <col min="2554" max="2554" width="18.42578125" style="2851" customWidth="1"/>
    <col min="2555" max="2555" width="8.85546875" style="2851" customWidth="1"/>
    <col min="2556" max="2562" width="8.85546875" style="2851" bestFit="1" customWidth="1"/>
    <col min="2563" max="2563" width="10.140625" style="2851" customWidth="1"/>
    <col min="2564" max="2564" width="9.140625" style="2851" customWidth="1"/>
    <col min="2565" max="2808" width="18.42578125" style="2851"/>
    <col min="2809" max="2809" width="37.5703125" style="2851" customWidth="1"/>
    <col min="2810" max="2810" width="18.42578125" style="2851" customWidth="1"/>
    <col min="2811" max="2811" width="8.85546875" style="2851" customWidth="1"/>
    <col min="2812" max="2818" width="8.85546875" style="2851" bestFit="1" customWidth="1"/>
    <col min="2819" max="2819" width="10.140625" style="2851" customWidth="1"/>
    <col min="2820" max="2820" width="9.140625" style="2851" customWidth="1"/>
    <col min="2821" max="3064" width="18.42578125" style="2851"/>
    <col min="3065" max="3065" width="37.5703125" style="2851" customWidth="1"/>
    <col min="3066" max="3066" width="18.42578125" style="2851" customWidth="1"/>
    <col min="3067" max="3067" width="8.85546875" style="2851" customWidth="1"/>
    <col min="3068" max="3074" width="8.85546875" style="2851" bestFit="1" customWidth="1"/>
    <col min="3075" max="3075" width="10.140625" style="2851" customWidth="1"/>
    <col min="3076" max="3076" width="9.140625" style="2851" customWidth="1"/>
    <col min="3077" max="3320" width="18.42578125" style="2851"/>
    <col min="3321" max="3321" width="37.5703125" style="2851" customWidth="1"/>
    <col min="3322" max="3322" width="18.42578125" style="2851" customWidth="1"/>
    <col min="3323" max="3323" width="8.85546875" style="2851" customWidth="1"/>
    <col min="3324" max="3330" width="8.85546875" style="2851" bestFit="1" customWidth="1"/>
    <col min="3331" max="3331" width="10.140625" style="2851" customWidth="1"/>
    <col min="3332" max="3332" width="9.140625" style="2851" customWidth="1"/>
    <col min="3333" max="3576" width="18.42578125" style="2851"/>
    <col min="3577" max="3577" width="37.5703125" style="2851" customWidth="1"/>
    <col min="3578" max="3578" width="18.42578125" style="2851" customWidth="1"/>
    <col min="3579" max="3579" width="8.85546875" style="2851" customWidth="1"/>
    <col min="3580" max="3586" width="8.85546875" style="2851" bestFit="1" customWidth="1"/>
    <col min="3587" max="3587" width="10.140625" style="2851" customWidth="1"/>
    <col min="3588" max="3588" width="9.140625" style="2851" customWidth="1"/>
    <col min="3589" max="3832" width="18.42578125" style="2851"/>
    <col min="3833" max="3833" width="37.5703125" style="2851" customWidth="1"/>
    <col min="3834" max="3834" width="18.42578125" style="2851" customWidth="1"/>
    <col min="3835" max="3835" width="8.85546875" style="2851" customWidth="1"/>
    <col min="3836" max="3842" width="8.85546875" style="2851" bestFit="1" customWidth="1"/>
    <col min="3843" max="3843" width="10.140625" style="2851" customWidth="1"/>
    <col min="3844" max="3844" width="9.140625" style="2851" customWidth="1"/>
    <col min="3845" max="4088" width="18.42578125" style="2851"/>
    <col min="4089" max="4089" width="37.5703125" style="2851" customWidth="1"/>
    <col min="4090" max="4090" width="18.42578125" style="2851" customWidth="1"/>
    <col min="4091" max="4091" width="8.85546875" style="2851" customWidth="1"/>
    <col min="4092" max="4098" width="8.85546875" style="2851" bestFit="1" customWidth="1"/>
    <col min="4099" max="4099" width="10.140625" style="2851" customWidth="1"/>
    <col min="4100" max="4100" width="9.140625" style="2851" customWidth="1"/>
    <col min="4101" max="4344" width="18.42578125" style="2851"/>
    <col min="4345" max="4345" width="37.5703125" style="2851" customWidth="1"/>
    <col min="4346" max="4346" width="18.42578125" style="2851" customWidth="1"/>
    <col min="4347" max="4347" width="8.85546875" style="2851" customWidth="1"/>
    <col min="4348" max="4354" width="8.85546875" style="2851" bestFit="1" customWidth="1"/>
    <col min="4355" max="4355" width="10.140625" style="2851" customWidth="1"/>
    <col min="4356" max="4356" width="9.140625" style="2851" customWidth="1"/>
    <col min="4357" max="4600" width="18.42578125" style="2851"/>
    <col min="4601" max="4601" width="37.5703125" style="2851" customWidth="1"/>
    <col min="4602" max="4602" width="18.42578125" style="2851" customWidth="1"/>
    <col min="4603" max="4603" width="8.85546875" style="2851" customWidth="1"/>
    <col min="4604" max="4610" width="8.85546875" style="2851" bestFit="1" customWidth="1"/>
    <col min="4611" max="4611" width="10.140625" style="2851" customWidth="1"/>
    <col min="4612" max="4612" width="9.140625" style="2851" customWidth="1"/>
    <col min="4613" max="4856" width="18.42578125" style="2851"/>
    <col min="4857" max="4857" width="37.5703125" style="2851" customWidth="1"/>
    <col min="4858" max="4858" width="18.42578125" style="2851" customWidth="1"/>
    <col min="4859" max="4859" width="8.85546875" style="2851" customWidth="1"/>
    <col min="4860" max="4866" width="8.85546875" style="2851" bestFit="1" customWidth="1"/>
    <col min="4867" max="4867" width="10.140625" style="2851" customWidth="1"/>
    <col min="4868" max="4868" width="9.140625" style="2851" customWidth="1"/>
    <col min="4869" max="5112" width="18.42578125" style="2851"/>
    <col min="5113" max="5113" width="37.5703125" style="2851" customWidth="1"/>
    <col min="5114" max="5114" width="18.42578125" style="2851" customWidth="1"/>
    <col min="5115" max="5115" width="8.85546875" style="2851" customWidth="1"/>
    <col min="5116" max="5122" width="8.85546875" style="2851" bestFit="1" customWidth="1"/>
    <col min="5123" max="5123" width="10.140625" style="2851" customWidth="1"/>
    <col min="5124" max="5124" width="9.140625" style="2851" customWidth="1"/>
    <col min="5125" max="5368" width="18.42578125" style="2851"/>
    <col min="5369" max="5369" width="37.5703125" style="2851" customWidth="1"/>
    <col min="5370" max="5370" width="18.42578125" style="2851" customWidth="1"/>
    <col min="5371" max="5371" width="8.85546875" style="2851" customWidth="1"/>
    <col min="5372" max="5378" width="8.85546875" style="2851" bestFit="1" customWidth="1"/>
    <col min="5379" max="5379" width="10.140625" style="2851" customWidth="1"/>
    <col min="5380" max="5380" width="9.140625" style="2851" customWidth="1"/>
    <col min="5381" max="5624" width="18.42578125" style="2851"/>
    <col min="5625" max="5625" width="37.5703125" style="2851" customWidth="1"/>
    <col min="5626" max="5626" width="18.42578125" style="2851" customWidth="1"/>
    <col min="5627" max="5627" width="8.85546875" style="2851" customWidth="1"/>
    <col min="5628" max="5634" width="8.85546875" style="2851" bestFit="1" customWidth="1"/>
    <col min="5635" max="5635" width="10.140625" style="2851" customWidth="1"/>
    <col min="5636" max="5636" width="9.140625" style="2851" customWidth="1"/>
    <col min="5637" max="5880" width="18.42578125" style="2851"/>
    <col min="5881" max="5881" width="37.5703125" style="2851" customWidth="1"/>
    <col min="5882" max="5882" width="18.42578125" style="2851" customWidth="1"/>
    <col min="5883" max="5883" width="8.85546875" style="2851" customWidth="1"/>
    <col min="5884" max="5890" width="8.85546875" style="2851" bestFit="1" customWidth="1"/>
    <col min="5891" max="5891" width="10.140625" style="2851" customWidth="1"/>
    <col min="5892" max="5892" width="9.140625" style="2851" customWidth="1"/>
    <col min="5893" max="6136" width="18.42578125" style="2851"/>
    <col min="6137" max="6137" width="37.5703125" style="2851" customWidth="1"/>
    <col min="6138" max="6138" width="18.42578125" style="2851" customWidth="1"/>
    <col min="6139" max="6139" width="8.85546875" style="2851" customWidth="1"/>
    <col min="6140" max="6146" width="8.85546875" style="2851" bestFit="1" customWidth="1"/>
    <col min="6147" max="6147" width="10.140625" style="2851" customWidth="1"/>
    <col min="6148" max="6148" width="9.140625" style="2851" customWidth="1"/>
    <col min="6149" max="6392" width="18.42578125" style="2851"/>
    <col min="6393" max="6393" width="37.5703125" style="2851" customWidth="1"/>
    <col min="6394" max="6394" width="18.42578125" style="2851" customWidth="1"/>
    <col min="6395" max="6395" width="8.85546875" style="2851" customWidth="1"/>
    <col min="6396" max="6402" width="8.85546875" style="2851" bestFit="1" customWidth="1"/>
    <col min="6403" max="6403" width="10.140625" style="2851" customWidth="1"/>
    <col min="6404" max="6404" width="9.140625" style="2851" customWidth="1"/>
    <col min="6405" max="6648" width="18.42578125" style="2851"/>
    <col min="6649" max="6649" width="37.5703125" style="2851" customWidth="1"/>
    <col min="6650" max="6650" width="18.42578125" style="2851" customWidth="1"/>
    <col min="6651" max="6651" width="8.85546875" style="2851" customWidth="1"/>
    <col min="6652" max="6658" width="8.85546875" style="2851" bestFit="1" customWidth="1"/>
    <col min="6659" max="6659" width="10.140625" style="2851" customWidth="1"/>
    <col min="6660" max="6660" width="9.140625" style="2851" customWidth="1"/>
    <col min="6661" max="6904" width="18.42578125" style="2851"/>
    <col min="6905" max="6905" width="37.5703125" style="2851" customWidth="1"/>
    <col min="6906" max="6906" width="18.42578125" style="2851" customWidth="1"/>
    <col min="6907" max="6907" width="8.85546875" style="2851" customWidth="1"/>
    <col min="6908" max="6914" width="8.85546875" style="2851" bestFit="1" customWidth="1"/>
    <col min="6915" max="6915" width="10.140625" style="2851" customWidth="1"/>
    <col min="6916" max="6916" width="9.140625" style="2851" customWidth="1"/>
    <col min="6917" max="7160" width="18.42578125" style="2851"/>
    <col min="7161" max="7161" width="37.5703125" style="2851" customWidth="1"/>
    <col min="7162" max="7162" width="18.42578125" style="2851" customWidth="1"/>
    <col min="7163" max="7163" width="8.85546875" style="2851" customWidth="1"/>
    <col min="7164" max="7170" width="8.85546875" style="2851" bestFit="1" customWidth="1"/>
    <col min="7171" max="7171" width="10.140625" style="2851" customWidth="1"/>
    <col min="7172" max="7172" width="9.140625" style="2851" customWidth="1"/>
    <col min="7173" max="7416" width="18.42578125" style="2851"/>
    <col min="7417" max="7417" width="37.5703125" style="2851" customWidth="1"/>
    <col min="7418" max="7418" width="18.42578125" style="2851" customWidth="1"/>
    <col min="7419" max="7419" width="8.85546875" style="2851" customWidth="1"/>
    <col min="7420" max="7426" width="8.85546875" style="2851" bestFit="1" customWidth="1"/>
    <col min="7427" max="7427" width="10.140625" style="2851" customWidth="1"/>
    <col min="7428" max="7428" width="9.140625" style="2851" customWidth="1"/>
    <col min="7429" max="7672" width="18.42578125" style="2851"/>
    <col min="7673" max="7673" width="37.5703125" style="2851" customWidth="1"/>
    <col min="7674" max="7674" width="18.42578125" style="2851" customWidth="1"/>
    <col min="7675" max="7675" width="8.85546875" style="2851" customWidth="1"/>
    <col min="7676" max="7682" width="8.85546875" style="2851" bestFit="1" customWidth="1"/>
    <col min="7683" max="7683" width="10.140625" style="2851" customWidth="1"/>
    <col min="7684" max="7684" width="9.140625" style="2851" customWidth="1"/>
    <col min="7685" max="7928" width="18.42578125" style="2851"/>
    <col min="7929" max="7929" width="37.5703125" style="2851" customWidth="1"/>
    <col min="7930" max="7930" width="18.42578125" style="2851" customWidth="1"/>
    <col min="7931" max="7931" width="8.85546875" style="2851" customWidth="1"/>
    <col min="7932" max="7938" width="8.85546875" style="2851" bestFit="1" customWidth="1"/>
    <col min="7939" max="7939" width="10.140625" style="2851" customWidth="1"/>
    <col min="7940" max="7940" width="9.140625" style="2851" customWidth="1"/>
    <col min="7941" max="8184" width="18.42578125" style="2851"/>
    <col min="8185" max="8185" width="37.5703125" style="2851" customWidth="1"/>
    <col min="8186" max="8186" width="18.42578125" style="2851" customWidth="1"/>
    <col min="8187" max="8187" width="8.85546875" style="2851" customWidth="1"/>
    <col min="8188" max="8194" width="8.85546875" style="2851" bestFit="1" customWidth="1"/>
    <col min="8195" max="8195" width="10.140625" style="2851" customWidth="1"/>
    <col min="8196" max="8196" width="9.140625" style="2851" customWidth="1"/>
    <col min="8197" max="8440" width="18.42578125" style="2851"/>
    <col min="8441" max="8441" width="37.5703125" style="2851" customWidth="1"/>
    <col min="8442" max="8442" width="18.42578125" style="2851" customWidth="1"/>
    <col min="8443" max="8443" width="8.85546875" style="2851" customWidth="1"/>
    <col min="8444" max="8450" width="8.85546875" style="2851" bestFit="1" customWidth="1"/>
    <col min="8451" max="8451" width="10.140625" style="2851" customWidth="1"/>
    <col min="8452" max="8452" width="9.140625" style="2851" customWidth="1"/>
    <col min="8453" max="8696" width="18.42578125" style="2851"/>
    <col min="8697" max="8697" width="37.5703125" style="2851" customWidth="1"/>
    <col min="8698" max="8698" width="18.42578125" style="2851" customWidth="1"/>
    <col min="8699" max="8699" width="8.85546875" style="2851" customWidth="1"/>
    <col min="8700" max="8706" width="8.85546875" style="2851" bestFit="1" customWidth="1"/>
    <col min="8707" max="8707" width="10.140625" style="2851" customWidth="1"/>
    <col min="8708" max="8708" width="9.140625" style="2851" customWidth="1"/>
    <col min="8709" max="8952" width="18.42578125" style="2851"/>
    <col min="8953" max="8953" width="37.5703125" style="2851" customWidth="1"/>
    <col min="8954" max="8954" width="18.42578125" style="2851" customWidth="1"/>
    <col min="8955" max="8955" width="8.85546875" style="2851" customWidth="1"/>
    <col min="8956" max="8962" width="8.85546875" style="2851" bestFit="1" customWidth="1"/>
    <col min="8963" max="8963" width="10.140625" style="2851" customWidth="1"/>
    <col min="8964" max="8964" width="9.140625" style="2851" customWidth="1"/>
    <col min="8965" max="9208" width="18.42578125" style="2851"/>
    <col min="9209" max="9209" width="37.5703125" style="2851" customWidth="1"/>
    <col min="9210" max="9210" width="18.42578125" style="2851" customWidth="1"/>
    <col min="9211" max="9211" width="8.85546875" style="2851" customWidth="1"/>
    <col min="9212" max="9218" width="8.85546875" style="2851" bestFit="1" customWidth="1"/>
    <col min="9219" max="9219" width="10.140625" style="2851" customWidth="1"/>
    <col min="9220" max="9220" width="9.140625" style="2851" customWidth="1"/>
    <col min="9221" max="9464" width="18.42578125" style="2851"/>
    <col min="9465" max="9465" width="37.5703125" style="2851" customWidth="1"/>
    <col min="9466" max="9466" width="18.42578125" style="2851" customWidth="1"/>
    <col min="9467" max="9467" width="8.85546875" style="2851" customWidth="1"/>
    <col min="9468" max="9474" width="8.85546875" style="2851" bestFit="1" customWidth="1"/>
    <col min="9475" max="9475" width="10.140625" style="2851" customWidth="1"/>
    <col min="9476" max="9476" width="9.140625" style="2851" customWidth="1"/>
    <col min="9477" max="9720" width="18.42578125" style="2851"/>
    <col min="9721" max="9721" width="37.5703125" style="2851" customWidth="1"/>
    <col min="9722" max="9722" width="18.42578125" style="2851" customWidth="1"/>
    <col min="9723" max="9723" width="8.85546875" style="2851" customWidth="1"/>
    <col min="9724" max="9730" width="8.85546875" style="2851" bestFit="1" customWidth="1"/>
    <col min="9731" max="9731" width="10.140625" style="2851" customWidth="1"/>
    <col min="9732" max="9732" width="9.140625" style="2851" customWidth="1"/>
    <col min="9733" max="9976" width="18.42578125" style="2851"/>
    <col min="9977" max="9977" width="37.5703125" style="2851" customWidth="1"/>
    <col min="9978" max="9978" width="18.42578125" style="2851" customWidth="1"/>
    <col min="9979" max="9979" width="8.85546875" style="2851" customWidth="1"/>
    <col min="9980" max="9986" width="8.85546875" style="2851" bestFit="1" customWidth="1"/>
    <col min="9987" max="9987" width="10.140625" style="2851" customWidth="1"/>
    <col min="9988" max="9988" width="9.140625" style="2851" customWidth="1"/>
    <col min="9989" max="10232" width="18.42578125" style="2851"/>
    <col min="10233" max="10233" width="37.5703125" style="2851" customWidth="1"/>
    <col min="10234" max="10234" width="18.42578125" style="2851" customWidth="1"/>
    <col min="10235" max="10235" width="8.85546875" style="2851" customWidth="1"/>
    <col min="10236" max="10242" width="8.85546875" style="2851" bestFit="1" customWidth="1"/>
    <col min="10243" max="10243" width="10.140625" style="2851" customWidth="1"/>
    <col min="10244" max="10244" width="9.140625" style="2851" customWidth="1"/>
    <col min="10245" max="10488" width="18.42578125" style="2851"/>
    <col min="10489" max="10489" width="37.5703125" style="2851" customWidth="1"/>
    <col min="10490" max="10490" width="18.42578125" style="2851" customWidth="1"/>
    <col min="10491" max="10491" width="8.85546875" style="2851" customWidth="1"/>
    <col min="10492" max="10498" width="8.85546875" style="2851" bestFit="1" customWidth="1"/>
    <col min="10499" max="10499" width="10.140625" style="2851" customWidth="1"/>
    <col min="10500" max="10500" width="9.140625" style="2851" customWidth="1"/>
    <col min="10501" max="10744" width="18.42578125" style="2851"/>
    <col min="10745" max="10745" width="37.5703125" style="2851" customWidth="1"/>
    <col min="10746" max="10746" width="18.42578125" style="2851" customWidth="1"/>
    <col min="10747" max="10747" width="8.85546875" style="2851" customWidth="1"/>
    <col min="10748" max="10754" width="8.85546875" style="2851" bestFit="1" customWidth="1"/>
    <col min="10755" max="10755" width="10.140625" style="2851" customWidth="1"/>
    <col min="10756" max="10756" width="9.140625" style="2851" customWidth="1"/>
    <col min="10757" max="11000" width="18.42578125" style="2851"/>
    <col min="11001" max="11001" width="37.5703125" style="2851" customWidth="1"/>
    <col min="11002" max="11002" width="18.42578125" style="2851" customWidth="1"/>
    <col min="11003" max="11003" width="8.85546875" style="2851" customWidth="1"/>
    <col min="11004" max="11010" width="8.85546875" style="2851" bestFit="1" customWidth="1"/>
    <col min="11011" max="11011" width="10.140625" style="2851" customWidth="1"/>
    <col min="11012" max="11012" width="9.140625" style="2851" customWidth="1"/>
    <col min="11013" max="11256" width="18.42578125" style="2851"/>
    <col min="11257" max="11257" width="37.5703125" style="2851" customWidth="1"/>
    <col min="11258" max="11258" width="18.42578125" style="2851" customWidth="1"/>
    <col min="11259" max="11259" width="8.85546875" style="2851" customWidth="1"/>
    <col min="11260" max="11266" width="8.85546875" style="2851" bestFit="1" customWidth="1"/>
    <col min="11267" max="11267" width="10.140625" style="2851" customWidth="1"/>
    <col min="11268" max="11268" width="9.140625" style="2851" customWidth="1"/>
    <col min="11269" max="11512" width="18.42578125" style="2851"/>
    <col min="11513" max="11513" width="37.5703125" style="2851" customWidth="1"/>
    <col min="11514" max="11514" width="18.42578125" style="2851" customWidth="1"/>
    <col min="11515" max="11515" width="8.85546875" style="2851" customWidth="1"/>
    <col min="11516" max="11522" width="8.85546875" style="2851" bestFit="1" customWidth="1"/>
    <col min="11523" max="11523" width="10.140625" style="2851" customWidth="1"/>
    <col min="11524" max="11524" width="9.140625" style="2851" customWidth="1"/>
    <col min="11525" max="11768" width="18.42578125" style="2851"/>
    <col min="11769" max="11769" width="37.5703125" style="2851" customWidth="1"/>
    <col min="11770" max="11770" width="18.42578125" style="2851" customWidth="1"/>
    <col min="11771" max="11771" width="8.85546875" style="2851" customWidth="1"/>
    <col min="11772" max="11778" width="8.85546875" style="2851" bestFit="1" customWidth="1"/>
    <col min="11779" max="11779" width="10.140625" style="2851" customWidth="1"/>
    <col min="11780" max="11780" width="9.140625" style="2851" customWidth="1"/>
    <col min="11781" max="12024" width="18.42578125" style="2851"/>
    <col min="12025" max="12025" width="37.5703125" style="2851" customWidth="1"/>
    <col min="12026" max="12026" width="18.42578125" style="2851" customWidth="1"/>
    <col min="12027" max="12027" width="8.85546875" style="2851" customWidth="1"/>
    <col min="12028" max="12034" width="8.85546875" style="2851" bestFit="1" customWidth="1"/>
    <col min="12035" max="12035" width="10.140625" style="2851" customWidth="1"/>
    <col min="12036" max="12036" width="9.140625" style="2851" customWidth="1"/>
    <col min="12037" max="12280" width="18.42578125" style="2851"/>
    <col min="12281" max="12281" width="37.5703125" style="2851" customWidth="1"/>
    <col min="12282" max="12282" width="18.42578125" style="2851" customWidth="1"/>
    <col min="12283" max="12283" width="8.85546875" style="2851" customWidth="1"/>
    <col min="12284" max="12290" width="8.85546875" style="2851" bestFit="1" customWidth="1"/>
    <col min="12291" max="12291" width="10.140625" style="2851" customWidth="1"/>
    <col min="12292" max="12292" width="9.140625" style="2851" customWidth="1"/>
    <col min="12293" max="12536" width="18.42578125" style="2851"/>
    <col min="12537" max="12537" width="37.5703125" style="2851" customWidth="1"/>
    <col min="12538" max="12538" width="18.42578125" style="2851" customWidth="1"/>
    <col min="12539" max="12539" width="8.85546875" style="2851" customWidth="1"/>
    <col min="12540" max="12546" width="8.85546875" style="2851" bestFit="1" customWidth="1"/>
    <col min="12547" max="12547" width="10.140625" style="2851" customWidth="1"/>
    <col min="12548" max="12548" width="9.140625" style="2851" customWidth="1"/>
    <col min="12549" max="12792" width="18.42578125" style="2851"/>
    <col min="12793" max="12793" width="37.5703125" style="2851" customWidth="1"/>
    <col min="12794" max="12794" width="18.42578125" style="2851" customWidth="1"/>
    <col min="12795" max="12795" width="8.85546875" style="2851" customWidth="1"/>
    <col min="12796" max="12802" width="8.85546875" style="2851" bestFit="1" customWidth="1"/>
    <col min="12803" max="12803" width="10.140625" style="2851" customWidth="1"/>
    <col min="12804" max="12804" width="9.140625" style="2851" customWidth="1"/>
    <col min="12805" max="13048" width="18.42578125" style="2851"/>
    <col min="13049" max="13049" width="37.5703125" style="2851" customWidth="1"/>
    <col min="13050" max="13050" width="18.42578125" style="2851" customWidth="1"/>
    <col min="13051" max="13051" width="8.85546875" style="2851" customWidth="1"/>
    <col min="13052" max="13058" width="8.85546875" style="2851" bestFit="1" customWidth="1"/>
    <col min="13059" max="13059" width="10.140625" style="2851" customWidth="1"/>
    <col min="13060" max="13060" width="9.140625" style="2851" customWidth="1"/>
    <col min="13061" max="13304" width="18.42578125" style="2851"/>
    <col min="13305" max="13305" width="37.5703125" style="2851" customWidth="1"/>
    <col min="13306" max="13306" width="18.42578125" style="2851" customWidth="1"/>
    <col min="13307" max="13307" width="8.85546875" style="2851" customWidth="1"/>
    <col min="13308" max="13314" width="8.85546875" style="2851" bestFit="1" customWidth="1"/>
    <col min="13315" max="13315" width="10.140625" style="2851" customWidth="1"/>
    <col min="13316" max="13316" width="9.140625" style="2851" customWidth="1"/>
    <col min="13317" max="13560" width="18.42578125" style="2851"/>
    <col min="13561" max="13561" width="37.5703125" style="2851" customWidth="1"/>
    <col min="13562" max="13562" width="18.42578125" style="2851" customWidth="1"/>
    <col min="13563" max="13563" width="8.85546875" style="2851" customWidth="1"/>
    <col min="13564" max="13570" width="8.85546875" style="2851" bestFit="1" customWidth="1"/>
    <col min="13571" max="13571" width="10.140625" style="2851" customWidth="1"/>
    <col min="13572" max="13572" width="9.140625" style="2851" customWidth="1"/>
    <col min="13573" max="13816" width="18.42578125" style="2851"/>
    <col min="13817" max="13817" width="37.5703125" style="2851" customWidth="1"/>
    <col min="13818" max="13818" width="18.42578125" style="2851" customWidth="1"/>
    <col min="13819" max="13819" width="8.85546875" style="2851" customWidth="1"/>
    <col min="13820" max="13826" width="8.85546875" style="2851" bestFit="1" customWidth="1"/>
    <col min="13827" max="13827" width="10.140625" style="2851" customWidth="1"/>
    <col min="13828" max="13828" width="9.140625" style="2851" customWidth="1"/>
    <col min="13829" max="14072" width="18.42578125" style="2851"/>
    <col min="14073" max="14073" width="37.5703125" style="2851" customWidth="1"/>
    <col min="14074" max="14074" width="18.42578125" style="2851" customWidth="1"/>
    <col min="14075" max="14075" width="8.85546875" style="2851" customWidth="1"/>
    <col min="14076" max="14082" width="8.85546875" style="2851" bestFit="1" customWidth="1"/>
    <col min="14083" max="14083" width="10.140625" style="2851" customWidth="1"/>
    <col min="14084" max="14084" width="9.140625" style="2851" customWidth="1"/>
    <col min="14085" max="14328" width="18.42578125" style="2851"/>
    <col min="14329" max="14329" width="37.5703125" style="2851" customWidth="1"/>
    <col min="14330" max="14330" width="18.42578125" style="2851" customWidth="1"/>
    <col min="14331" max="14331" width="8.85546875" style="2851" customWidth="1"/>
    <col min="14332" max="14338" width="8.85546875" style="2851" bestFit="1" customWidth="1"/>
    <col min="14339" max="14339" width="10.140625" style="2851" customWidth="1"/>
    <col min="14340" max="14340" width="9.140625" style="2851" customWidth="1"/>
    <col min="14341" max="14584" width="18.42578125" style="2851"/>
    <col min="14585" max="14585" width="37.5703125" style="2851" customWidth="1"/>
    <col min="14586" max="14586" width="18.42578125" style="2851" customWidth="1"/>
    <col min="14587" max="14587" width="8.85546875" style="2851" customWidth="1"/>
    <col min="14588" max="14594" width="8.85546875" style="2851" bestFit="1" customWidth="1"/>
    <col min="14595" max="14595" width="10.140625" style="2851" customWidth="1"/>
    <col min="14596" max="14596" width="9.140625" style="2851" customWidth="1"/>
    <col min="14597" max="14840" width="18.42578125" style="2851"/>
    <col min="14841" max="14841" width="37.5703125" style="2851" customWidth="1"/>
    <col min="14842" max="14842" width="18.42578125" style="2851" customWidth="1"/>
    <col min="14843" max="14843" width="8.85546875" style="2851" customWidth="1"/>
    <col min="14844" max="14850" width="8.85546875" style="2851" bestFit="1" customWidth="1"/>
    <col min="14851" max="14851" width="10.140625" style="2851" customWidth="1"/>
    <col min="14852" max="14852" width="9.140625" style="2851" customWidth="1"/>
    <col min="14853" max="15096" width="18.42578125" style="2851"/>
    <col min="15097" max="15097" width="37.5703125" style="2851" customWidth="1"/>
    <col min="15098" max="15098" width="18.42578125" style="2851" customWidth="1"/>
    <col min="15099" max="15099" width="8.85546875" style="2851" customWidth="1"/>
    <col min="15100" max="15106" width="8.85546875" style="2851" bestFit="1" customWidth="1"/>
    <col min="15107" max="15107" width="10.140625" style="2851" customWidth="1"/>
    <col min="15108" max="15108" width="9.140625" style="2851" customWidth="1"/>
    <col min="15109" max="15352" width="18.42578125" style="2851"/>
    <col min="15353" max="15353" width="37.5703125" style="2851" customWidth="1"/>
    <col min="15354" max="15354" width="18.42578125" style="2851" customWidth="1"/>
    <col min="15355" max="15355" width="8.85546875" style="2851" customWidth="1"/>
    <col min="15356" max="15362" width="8.85546875" style="2851" bestFit="1" customWidth="1"/>
    <col min="15363" max="15363" width="10.140625" style="2851" customWidth="1"/>
    <col min="15364" max="15364" width="9.140625" style="2851" customWidth="1"/>
    <col min="15365" max="15608" width="18.42578125" style="2851"/>
    <col min="15609" max="15609" width="37.5703125" style="2851" customWidth="1"/>
    <col min="15610" max="15610" width="18.42578125" style="2851" customWidth="1"/>
    <col min="15611" max="15611" width="8.85546875" style="2851" customWidth="1"/>
    <col min="15612" max="15618" width="8.85546875" style="2851" bestFit="1" customWidth="1"/>
    <col min="15619" max="15619" width="10.140625" style="2851" customWidth="1"/>
    <col min="15620" max="15620" width="9.140625" style="2851" customWidth="1"/>
    <col min="15621" max="15864" width="18.42578125" style="2851"/>
    <col min="15865" max="15865" width="37.5703125" style="2851" customWidth="1"/>
    <col min="15866" max="15866" width="18.42578125" style="2851" customWidth="1"/>
    <col min="15867" max="15867" width="8.85546875" style="2851" customWidth="1"/>
    <col min="15868" max="15874" width="8.85546875" style="2851" bestFit="1" customWidth="1"/>
    <col min="15875" max="15875" width="10.140625" style="2851" customWidth="1"/>
    <col min="15876" max="15876" width="9.140625" style="2851" customWidth="1"/>
    <col min="15877" max="16120" width="18.42578125" style="2851"/>
    <col min="16121" max="16121" width="37.5703125" style="2851" customWidth="1"/>
    <col min="16122" max="16122" width="18.42578125" style="2851" customWidth="1"/>
    <col min="16123" max="16123" width="8.85546875" style="2851" customWidth="1"/>
    <col min="16124" max="16130" width="8.85546875" style="2851" bestFit="1" customWidth="1"/>
    <col min="16131" max="16131" width="10.140625" style="2851" customWidth="1"/>
    <col min="16132" max="16132" width="9.140625" style="2851" customWidth="1"/>
    <col min="16133" max="16384" width="18.42578125" style="2851"/>
  </cols>
  <sheetData>
    <row r="1" spans="1:12" ht="18.75">
      <c r="A1" s="3109" t="s">
        <v>2172</v>
      </c>
      <c r="B1" s="3109"/>
      <c r="C1" s="3109"/>
      <c r="D1" s="3109"/>
      <c r="E1" s="3109"/>
      <c r="F1" s="3109"/>
      <c r="G1" s="3109"/>
      <c r="H1" s="3109"/>
      <c r="I1" s="3109"/>
      <c r="J1" s="3109"/>
      <c r="K1" s="3109"/>
      <c r="L1" s="3109"/>
    </row>
    <row r="2" spans="1:12" ht="18.75">
      <c r="A2" s="3109" t="s">
        <v>2171</v>
      </c>
      <c r="B2" s="3109"/>
      <c r="C2" s="3109"/>
      <c r="D2" s="3109"/>
      <c r="E2" s="3109"/>
      <c r="F2" s="3109"/>
      <c r="G2" s="3109"/>
      <c r="H2" s="3109"/>
      <c r="I2" s="3109"/>
      <c r="J2" s="3109"/>
      <c r="K2" s="3109"/>
      <c r="L2" s="3109"/>
    </row>
    <row r="3" spans="1:12" ht="18.75">
      <c r="A3" s="3109" t="s">
        <v>2132</v>
      </c>
      <c r="B3" s="3109"/>
      <c r="C3" s="3109"/>
      <c r="D3" s="3109"/>
      <c r="E3" s="3109"/>
      <c r="F3" s="3109"/>
      <c r="G3" s="3109"/>
      <c r="H3" s="3109"/>
      <c r="I3" s="3109"/>
      <c r="J3" s="3109"/>
      <c r="K3" s="3109"/>
      <c r="L3" s="3109"/>
    </row>
    <row r="4" spans="1:12" ht="16.5" thickBot="1">
      <c r="A4" s="3024"/>
      <c r="B4" s="2850"/>
      <c r="C4" s="2854"/>
      <c r="D4" s="3023"/>
      <c r="E4" s="2854"/>
      <c r="F4" s="2854"/>
      <c r="G4" s="3101" t="s">
        <v>2131</v>
      </c>
      <c r="H4" s="3101"/>
      <c r="I4" s="3101"/>
      <c r="J4" s="3101"/>
      <c r="K4" s="3101"/>
      <c r="L4" s="3101"/>
    </row>
    <row r="5" spans="1:12" ht="16.5" thickTop="1">
      <c r="A5" s="3113" t="s">
        <v>3</v>
      </c>
      <c r="B5" s="3063" t="s">
        <v>214</v>
      </c>
      <c r="C5" s="3062" t="s">
        <v>215</v>
      </c>
      <c r="D5" s="3062" t="s">
        <v>216</v>
      </c>
      <c r="E5" s="3062" t="s">
        <v>217</v>
      </c>
      <c r="F5" s="3062" t="s">
        <v>218</v>
      </c>
      <c r="G5" s="3062" t="s">
        <v>219</v>
      </c>
      <c r="H5" s="3062" t="s">
        <v>220</v>
      </c>
      <c r="I5" s="3062" t="s">
        <v>2135</v>
      </c>
      <c r="J5" s="3062" t="s">
        <v>344</v>
      </c>
      <c r="K5" s="3062" t="s">
        <v>2127</v>
      </c>
      <c r="L5" s="3061" t="s">
        <v>2126</v>
      </c>
    </row>
    <row r="6" spans="1:12">
      <c r="A6" s="3114"/>
      <c r="B6" s="2860" t="s">
        <v>224</v>
      </c>
      <c r="C6" s="2860" t="s">
        <v>225</v>
      </c>
      <c r="D6" s="2860" t="s">
        <v>226</v>
      </c>
      <c r="E6" s="2860" t="s">
        <v>227</v>
      </c>
      <c r="F6" s="2860" t="s">
        <v>228</v>
      </c>
      <c r="G6" s="2860" t="s">
        <v>167</v>
      </c>
      <c r="H6" s="2860" t="s">
        <v>168</v>
      </c>
      <c r="I6" s="2860" t="s">
        <v>2156</v>
      </c>
      <c r="J6" s="2860" t="s">
        <v>29</v>
      </c>
      <c r="K6" s="2859" t="s">
        <v>2125</v>
      </c>
      <c r="L6" s="3060" t="s">
        <v>2124</v>
      </c>
    </row>
    <row r="7" spans="1:12">
      <c r="A7" s="3059" t="s">
        <v>2105</v>
      </c>
      <c r="B7" s="3011">
        <v>1562680.9822084852</v>
      </c>
      <c r="C7" s="3012">
        <v>1758379.1778574469</v>
      </c>
      <c r="D7" s="3012">
        <v>1949294.8185045589</v>
      </c>
      <c r="E7" s="3012">
        <v>2232525.2835277542</v>
      </c>
      <c r="F7" s="3012">
        <v>2423638.4828479951</v>
      </c>
      <c r="G7" s="3012">
        <v>2608184.437723869</v>
      </c>
      <c r="H7" s="3012">
        <v>3077144.9193089572</v>
      </c>
      <c r="I7" s="3012">
        <v>3455949.2898334255</v>
      </c>
      <c r="J7" s="3012">
        <v>3858930.4023853722</v>
      </c>
      <c r="K7" s="3012">
        <v>3914701.0684983381</v>
      </c>
      <c r="L7" s="3058">
        <v>4266321.4739282271</v>
      </c>
    </row>
    <row r="8" spans="1:12">
      <c r="A8" s="3054" t="s">
        <v>2170</v>
      </c>
      <c r="B8" s="3013">
        <v>578879</v>
      </c>
      <c r="C8" s="3014">
        <v>737440</v>
      </c>
      <c r="D8" s="3014">
        <v>805560</v>
      </c>
      <c r="E8" s="3014">
        <v>916003</v>
      </c>
      <c r="F8" s="3014">
        <v>1011564</v>
      </c>
      <c r="G8" s="3014">
        <v>1072003</v>
      </c>
      <c r="H8" s="3014">
        <v>1226772</v>
      </c>
      <c r="I8" s="3014">
        <v>1302767</v>
      </c>
      <c r="J8" s="3014">
        <v>1423500</v>
      </c>
      <c r="K8" s="3014">
        <v>1557945.3044999999</v>
      </c>
      <c r="L8" s="3057">
        <v>1616196.879435255</v>
      </c>
    </row>
    <row r="9" spans="1:12">
      <c r="A9" s="3054" t="s">
        <v>2169</v>
      </c>
      <c r="B9" s="3013">
        <v>123823.04083953428</v>
      </c>
      <c r="C9" s="3013">
        <v>141945.03840469348</v>
      </c>
      <c r="D9" s="3013">
        <v>174326.57372283828</v>
      </c>
      <c r="E9" s="3013">
        <v>212672.95268022799</v>
      </c>
      <c r="F9" s="3013">
        <v>240018.5996277477</v>
      </c>
      <c r="G9" s="3013">
        <v>269544.85013273981</v>
      </c>
      <c r="H9" s="3013">
        <v>359632.16518726776</v>
      </c>
      <c r="I9" s="3013">
        <v>448809.6973413073</v>
      </c>
      <c r="J9" s="3013">
        <v>521120.43762044387</v>
      </c>
      <c r="K9" s="3013">
        <v>464811.32725193148</v>
      </c>
      <c r="L9" s="3053">
        <v>537078.75091536192</v>
      </c>
    </row>
    <row r="10" spans="1:12">
      <c r="A10" s="3056" t="s">
        <v>2168</v>
      </c>
      <c r="B10" s="3015">
        <v>673.46982582129328</v>
      </c>
      <c r="C10" s="3016">
        <v>840.80430954348321</v>
      </c>
      <c r="D10" s="3016">
        <v>1110.3173826722584</v>
      </c>
      <c r="E10" s="3016">
        <v>1293.8528460279827</v>
      </c>
      <c r="F10" s="3016">
        <v>1447.0450229976959</v>
      </c>
      <c r="G10" s="3016">
        <v>1409.4218523997558</v>
      </c>
      <c r="H10" s="3016">
        <v>1453.1921872677917</v>
      </c>
      <c r="I10" s="3016">
        <v>1651.4715420673583</v>
      </c>
      <c r="J10" s="3016">
        <v>2283.6796204438738</v>
      </c>
      <c r="K10" s="3016">
        <v>2127.9212519314992</v>
      </c>
      <c r="L10" s="3055">
        <v>2144.9446219469514</v>
      </c>
    </row>
    <row r="11" spans="1:12">
      <c r="A11" s="3056" t="s">
        <v>2106</v>
      </c>
      <c r="B11" s="3015">
        <v>123149.57101371299</v>
      </c>
      <c r="C11" s="3015">
        <v>141104.23409514999</v>
      </c>
      <c r="D11" s="3015">
        <v>173216.25634016603</v>
      </c>
      <c r="E11" s="3015">
        <v>211379.09983419999</v>
      </c>
      <c r="F11" s="3015">
        <v>238571.55460475001</v>
      </c>
      <c r="G11" s="3015">
        <v>268135.42828034004</v>
      </c>
      <c r="H11" s="3015">
        <v>358178.973</v>
      </c>
      <c r="I11" s="3015">
        <v>447158.22579923994</v>
      </c>
      <c r="J11" s="3015">
        <v>518836.75799999997</v>
      </c>
      <c r="K11" s="3015">
        <v>462683.40599999996</v>
      </c>
      <c r="L11" s="3051">
        <v>534933.80629341502</v>
      </c>
    </row>
    <row r="12" spans="1:12">
      <c r="A12" s="3054" t="s">
        <v>2167</v>
      </c>
      <c r="B12" s="3013">
        <v>859978.941368951</v>
      </c>
      <c r="C12" s="3014">
        <v>878994.13945275347</v>
      </c>
      <c r="D12" s="3014">
        <v>969408.24478172057</v>
      </c>
      <c r="E12" s="3014">
        <v>1103849.3308475262</v>
      </c>
      <c r="F12" s="3014">
        <v>1172055.8832202475</v>
      </c>
      <c r="G12" s="3014">
        <v>1266636.5875911291</v>
      </c>
      <c r="H12" s="3014">
        <v>1490740.7541216894</v>
      </c>
      <c r="I12" s="3014">
        <v>1704372.5924921182</v>
      </c>
      <c r="J12" s="3014">
        <v>1914309.9647649284</v>
      </c>
      <c r="K12" s="3014">
        <v>1891944.4367464066</v>
      </c>
      <c r="L12" s="3057">
        <v>2113045.8435776099</v>
      </c>
    </row>
    <row r="13" spans="1:12">
      <c r="A13" s="3056" t="s">
        <v>2166</v>
      </c>
      <c r="B13" s="3015">
        <v>17504</v>
      </c>
      <c r="C13" s="3016">
        <v>22521.3</v>
      </c>
      <c r="D13" s="3017">
        <v>23320.14</v>
      </c>
      <c r="E13" s="3017">
        <v>39539.799999999996</v>
      </c>
      <c r="F13" s="3017">
        <v>42831.5</v>
      </c>
      <c r="G13" s="3018">
        <v>43085.254032349287</v>
      </c>
      <c r="H13" s="3016">
        <v>51958.827345880141</v>
      </c>
      <c r="I13" s="3016">
        <v>69142.832647786825</v>
      </c>
      <c r="J13" s="3016">
        <v>79916.698801712802</v>
      </c>
      <c r="K13" s="3016">
        <v>68041.391098843014</v>
      </c>
      <c r="L13" s="3055">
        <v>60232.077580060679</v>
      </c>
    </row>
    <row r="14" spans="1:12">
      <c r="A14" s="3056" t="s">
        <v>2165</v>
      </c>
      <c r="B14" s="3015">
        <v>9954.6</v>
      </c>
      <c r="C14" s="3016">
        <v>10229.9</v>
      </c>
      <c r="D14" s="3017">
        <v>10241.299999999999</v>
      </c>
      <c r="E14" s="3017">
        <v>6788.1</v>
      </c>
      <c r="F14" s="3017">
        <v>8589</v>
      </c>
      <c r="G14" s="3018">
        <v>9080.9320000000007</v>
      </c>
      <c r="H14" s="3016">
        <v>20963.755000000001</v>
      </c>
      <c r="I14" s="3016">
        <v>46528.057000000001</v>
      </c>
      <c r="J14" s="3016">
        <v>40001.156000000003</v>
      </c>
      <c r="K14" s="3016">
        <v>21940.10476428</v>
      </c>
      <c r="L14" s="3055">
        <v>42381.964111487512</v>
      </c>
    </row>
    <row r="15" spans="1:12">
      <c r="A15" s="3054" t="s">
        <v>173</v>
      </c>
      <c r="B15" s="3013">
        <v>1570230.3822084852</v>
      </c>
      <c r="C15" s="3013">
        <v>1770670.5778574471</v>
      </c>
      <c r="D15" s="3013">
        <v>1962373.6585045587</v>
      </c>
      <c r="E15" s="3013">
        <v>2265276.983527754</v>
      </c>
      <c r="F15" s="3013">
        <v>2457880.9828479951</v>
      </c>
      <c r="G15" s="3013">
        <v>2642188.7597562182</v>
      </c>
      <c r="H15" s="3013">
        <v>3108139.9916548375</v>
      </c>
      <c r="I15" s="3013">
        <v>3478564.0654812125</v>
      </c>
      <c r="J15" s="3013">
        <v>3898845.9451870848</v>
      </c>
      <c r="K15" s="3013">
        <v>3960802.3548329012</v>
      </c>
      <c r="L15" s="3053">
        <v>4284171.5873968005</v>
      </c>
    </row>
    <row r="16" spans="1:12">
      <c r="A16" s="3056" t="s">
        <v>2164</v>
      </c>
      <c r="B16" s="3015">
        <v>311156.7</v>
      </c>
      <c r="C16" s="3016">
        <v>427805.7</v>
      </c>
      <c r="D16" s="3017">
        <v>505068.2</v>
      </c>
      <c r="E16" s="3017">
        <v>634854.80000000005</v>
      </c>
      <c r="F16" s="3017">
        <v>712522.2</v>
      </c>
      <c r="G16" s="3018">
        <v>781989.59876815509</v>
      </c>
      <c r="H16" s="3016">
        <v>855708.843463692</v>
      </c>
      <c r="I16" s="3016">
        <v>870475.70609414612</v>
      </c>
      <c r="J16" s="3016">
        <v>1005588.0952605744</v>
      </c>
      <c r="K16" s="3016">
        <v>987673.52274271101</v>
      </c>
      <c r="L16" s="3055">
        <v>1044940.8356169378</v>
      </c>
    </row>
    <row r="17" spans="1:13">
      <c r="A17" s="3056" t="s">
        <v>2163</v>
      </c>
      <c r="B17" s="3015">
        <v>3298</v>
      </c>
      <c r="C17" s="3016">
        <v>5033.6000000000004</v>
      </c>
      <c r="D17" s="3017">
        <v>7367.6</v>
      </c>
      <c r="E17" s="3017">
        <v>3354.5</v>
      </c>
      <c r="F17" s="3017">
        <v>2565.6999999999998</v>
      </c>
      <c r="G17" s="3018">
        <v>3802.7973375725201</v>
      </c>
      <c r="H17" s="3016">
        <v>3907.5870817062</v>
      </c>
      <c r="I17" s="3016">
        <v>5804.7585265767002</v>
      </c>
      <c r="J17" s="3016">
        <v>10802.9758774202</v>
      </c>
      <c r="K17" s="3016">
        <v>5452.2633257542402</v>
      </c>
      <c r="L17" s="3055">
        <v>5558.2733990856996</v>
      </c>
    </row>
    <row r="18" spans="1:13">
      <c r="A18" s="3054" t="s">
        <v>174</v>
      </c>
      <c r="B18" s="3013">
        <v>1878089.0822084851</v>
      </c>
      <c r="C18" s="3013">
        <v>2193442.6778574469</v>
      </c>
      <c r="D18" s="3013">
        <v>2460074.2585045588</v>
      </c>
      <c r="E18" s="3013">
        <v>2896777.2835277542</v>
      </c>
      <c r="F18" s="3013">
        <v>3167837.4828479951</v>
      </c>
      <c r="G18" s="3013">
        <v>3420375.5611868007</v>
      </c>
      <c r="H18" s="3013">
        <v>3959941.2480368232</v>
      </c>
      <c r="I18" s="3013">
        <v>4343235.013048782</v>
      </c>
      <c r="J18" s="3013">
        <v>4893631.0645702388</v>
      </c>
      <c r="K18" s="3013">
        <v>4943023.6142498571</v>
      </c>
      <c r="L18" s="3053">
        <v>5323554.1496146526</v>
      </c>
    </row>
    <row r="19" spans="1:13">
      <c r="A19" s="3052" t="s">
        <v>2154</v>
      </c>
      <c r="B19" s="3015">
        <v>1448115.3551538873</v>
      </c>
      <c r="C19" s="3015">
        <v>1598003.8531820972</v>
      </c>
      <c r="D19" s="3015">
        <v>1789862.6409575525</v>
      </c>
      <c r="E19" s="3015">
        <v>2023455.6036075947</v>
      </c>
      <c r="F19" s="3015">
        <v>2238829.5074590803</v>
      </c>
      <c r="G19" s="3015">
        <v>2513171.9581776042</v>
      </c>
      <c r="H19" s="3015">
        <v>2677585.1859926451</v>
      </c>
      <c r="I19" s="3015">
        <v>2944758.6761377258</v>
      </c>
      <c r="J19" s="3015">
        <v>3268382.5660385811</v>
      </c>
      <c r="K19" s="3015">
        <v>3666294.7880911082</v>
      </c>
      <c r="L19" s="3051">
        <v>3983970.1227444694</v>
      </c>
    </row>
    <row r="20" spans="1:13">
      <c r="A20" s="3052" t="s">
        <v>2162</v>
      </c>
      <c r="B20" s="3013">
        <v>114565.62705459795</v>
      </c>
      <c r="C20" s="3013">
        <v>160375.32467534975</v>
      </c>
      <c r="D20" s="3013">
        <v>159432.1775470064</v>
      </c>
      <c r="E20" s="3013">
        <v>209069.67992015951</v>
      </c>
      <c r="F20" s="3013">
        <v>184808.97538891481</v>
      </c>
      <c r="G20" s="3013">
        <v>95012.479546264745</v>
      </c>
      <c r="H20" s="3013">
        <v>399559.73331631208</v>
      </c>
      <c r="I20" s="3013">
        <v>511190.61369569972</v>
      </c>
      <c r="J20" s="3013">
        <v>590547.83634679113</v>
      </c>
      <c r="K20" s="3013">
        <v>248406.2804072299</v>
      </c>
      <c r="L20" s="3053">
        <v>282351.35118375765</v>
      </c>
    </row>
    <row r="21" spans="1:13">
      <c r="A21" s="3054" t="s">
        <v>2161</v>
      </c>
      <c r="B21" s="3013">
        <v>429973.72705459781</v>
      </c>
      <c r="C21" s="3013">
        <v>595438.82467534975</v>
      </c>
      <c r="D21" s="3013">
        <v>670211.61754700635</v>
      </c>
      <c r="E21" s="3013">
        <v>873321.67992015951</v>
      </c>
      <c r="F21" s="3013">
        <v>929007.97538891481</v>
      </c>
      <c r="G21" s="3013">
        <v>907203.60300919646</v>
      </c>
      <c r="H21" s="3013">
        <v>1282356.0620441781</v>
      </c>
      <c r="I21" s="3013">
        <v>1398476.3369110562</v>
      </c>
      <c r="J21" s="3013">
        <v>1625248.4985316577</v>
      </c>
      <c r="K21" s="3013">
        <v>1276728.8261587489</v>
      </c>
      <c r="L21" s="3053">
        <v>1339584.0268701832</v>
      </c>
      <c r="M21" s="2853"/>
    </row>
    <row r="22" spans="1:13">
      <c r="A22" s="3052" t="s">
        <v>2160</v>
      </c>
      <c r="B22" s="3015">
        <v>433624.70846510195</v>
      </c>
      <c r="C22" s="3015">
        <v>502944.01325664454</v>
      </c>
      <c r="D22" s="3015">
        <v>578484.60192436585</v>
      </c>
      <c r="E22" s="3015">
        <v>691772.25403247331</v>
      </c>
      <c r="F22" s="3015">
        <v>758051.94675126288</v>
      </c>
      <c r="G22" s="3015">
        <v>736577.34617297119</v>
      </c>
      <c r="H22" s="3015">
        <v>1148546.0029745237</v>
      </c>
      <c r="I22" s="3015">
        <v>1366751.9248268425</v>
      </c>
      <c r="J22" s="3015">
        <v>1596776.8131379036</v>
      </c>
      <c r="K22" s="3015">
        <v>1111776.1183008477</v>
      </c>
      <c r="L22" s="3051">
        <v>1312712.6963862267</v>
      </c>
    </row>
    <row r="23" spans="1:13" ht="16.5" thickBot="1">
      <c r="A23" s="3050" t="s">
        <v>2159</v>
      </c>
      <c r="B23" s="3049">
        <v>-3650.9814105041442</v>
      </c>
      <c r="C23" s="3049">
        <v>92494.811418705212</v>
      </c>
      <c r="D23" s="3049">
        <v>91727.015622640494</v>
      </c>
      <c r="E23" s="3049">
        <v>181549.4258876862</v>
      </c>
      <c r="F23" s="3049">
        <v>170956.02863765194</v>
      </c>
      <c r="G23" s="3049">
        <v>170626.25683622528</v>
      </c>
      <c r="H23" s="3049">
        <v>133810.05906965444</v>
      </c>
      <c r="I23" s="3049">
        <v>31724.412084213691</v>
      </c>
      <c r="J23" s="3049">
        <v>28471.68539375416</v>
      </c>
      <c r="K23" s="3049">
        <v>164952.70785790123</v>
      </c>
      <c r="L23" s="3048">
        <v>26871.330483956495</v>
      </c>
    </row>
    <row r="24" spans="1:13" ht="16.5" thickTop="1">
      <c r="A24" s="2858" t="s">
        <v>2104</v>
      </c>
      <c r="B24" s="2857"/>
      <c r="C24" s="2857"/>
      <c r="D24" s="2856"/>
      <c r="E24" s="2856"/>
      <c r="F24" s="2857"/>
      <c r="G24" s="2856"/>
      <c r="H24" s="2854"/>
    </row>
    <row r="25" spans="1:13">
      <c r="A25" s="2855" t="s">
        <v>2158</v>
      </c>
      <c r="B25" s="2854"/>
      <c r="C25" s="2854"/>
      <c r="D25" s="2854"/>
      <c r="E25" s="2854"/>
      <c r="F25" s="2854"/>
      <c r="G25" s="2854"/>
    </row>
    <row r="26" spans="1:13">
      <c r="A26" s="2824"/>
    </row>
    <row r="27" spans="1:13">
      <c r="A27" s="2824"/>
      <c r="J27" s="2852"/>
      <c r="K27" s="2852"/>
    </row>
  </sheetData>
  <mergeCells count="5">
    <mergeCell ref="A1:L1"/>
    <mergeCell ref="A2:L2"/>
    <mergeCell ref="A3:L3"/>
    <mergeCell ref="G4:L4"/>
    <mergeCell ref="A5:A6"/>
  </mergeCells>
  <printOptions horizontalCentered="1"/>
  <pageMargins left="0.55118110236220474" right="0.55118110236220474" top="0.70866141732283461" bottom="0.70866141732283461" header="0" footer="0"/>
  <pageSetup paperSize="9" scale="73"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I41"/>
  <sheetViews>
    <sheetView showGridLines="0" zoomScale="85" zoomScaleNormal="85" workbookViewId="0">
      <selection activeCell="L29" sqref="L29"/>
    </sheetView>
  </sheetViews>
  <sheetFormatPr defaultRowHeight="15"/>
  <cols>
    <col min="1" max="1" width="36.7109375" customWidth="1"/>
    <col min="2" max="2" width="7.42578125" bestFit="1" customWidth="1"/>
    <col min="3" max="3" width="7.5703125" bestFit="1" customWidth="1"/>
    <col min="4" max="4" width="7.7109375" bestFit="1" customWidth="1"/>
    <col min="5" max="5" width="6.85546875" bestFit="1" customWidth="1"/>
    <col min="6" max="6" width="7" bestFit="1" customWidth="1"/>
    <col min="7" max="7" width="7.42578125" bestFit="1" customWidth="1"/>
    <col min="8" max="9" width="7.140625" bestFit="1" customWidth="1"/>
    <col min="10" max="10" width="7.28515625" bestFit="1" customWidth="1"/>
    <col min="11" max="13" width="7.28515625" customWidth="1"/>
    <col min="14" max="14" width="7.42578125" bestFit="1" customWidth="1"/>
    <col min="15" max="15" width="7.5703125" bestFit="1" customWidth="1"/>
    <col min="16" max="16" width="7.7109375" bestFit="1" customWidth="1"/>
    <col min="17" max="17" width="6.85546875" bestFit="1" customWidth="1"/>
    <col min="18" max="18" width="7" bestFit="1" customWidth="1"/>
    <col min="19" max="19" width="7.42578125" bestFit="1" customWidth="1"/>
    <col min="20" max="21" width="7.140625" bestFit="1" customWidth="1"/>
    <col min="22" max="22" width="7.28515625" bestFit="1" customWidth="1"/>
    <col min="23" max="23" width="7.28515625" customWidth="1"/>
    <col min="24" max="28" width="7.85546875" customWidth="1"/>
  </cols>
  <sheetData>
    <row r="2" spans="1:61" ht="15.75">
      <c r="A2" s="3776" t="s">
        <v>1399</v>
      </c>
      <c r="B2" s="3776"/>
      <c r="C2" s="3776"/>
      <c r="D2" s="3776"/>
      <c r="E2" s="3776"/>
      <c r="F2" s="3776"/>
      <c r="G2" s="3776"/>
      <c r="H2" s="3776"/>
      <c r="I2" s="3776"/>
      <c r="J2" s="3776"/>
      <c r="K2" s="3776"/>
      <c r="L2" s="3776"/>
      <c r="M2" s="3776"/>
      <c r="N2" s="3776"/>
      <c r="O2" s="3776"/>
      <c r="P2" s="3776"/>
      <c r="Q2" s="3776"/>
      <c r="R2" s="3776"/>
      <c r="S2" s="3776"/>
      <c r="T2" s="3776"/>
      <c r="U2" s="3776"/>
      <c r="V2" s="3776"/>
      <c r="W2" s="3776"/>
      <c r="X2" s="3776"/>
      <c r="Y2" s="3776"/>
      <c r="Z2" s="3776"/>
      <c r="AA2" s="3776"/>
      <c r="AB2" s="3776"/>
    </row>
    <row r="3" spans="1:61" ht="15.75" thickBot="1">
      <c r="A3" s="3774" t="s">
        <v>649</v>
      </c>
      <c r="B3" s="3774"/>
      <c r="C3" s="3774"/>
      <c r="D3" s="3774"/>
      <c r="E3" s="3774"/>
      <c r="F3" s="3774"/>
      <c r="G3" s="3774"/>
      <c r="H3" s="3774"/>
      <c r="I3" s="3774"/>
      <c r="J3" s="3774"/>
      <c r="K3" s="3774"/>
      <c r="L3" s="3774"/>
      <c r="M3" s="3774"/>
      <c r="N3" s="3774"/>
      <c r="O3" s="3774"/>
      <c r="P3" s="3774"/>
      <c r="Q3" s="3774"/>
      <c r="R3" s="3774"/>
      <c r="S3" s="3774"/>
      <c r="T3" s="3774"/>
      <c r="U3" s="3774"/>
      <c r="V3" s="3774"/>
      <c r="W3" s="3774"/>
      <c r="X3" s="3775"/>
      <c r="Y3" s="3775"/>
      <c r="Z3" s="3775"/>
      <c r="AA3" s="3775"/>
      <c r="AB3" s="3775"/>
    </row>
    <row r="4" spans="1:61" ht="16.5" thickTop="1">
      <c r="A4" s="3778" t="s">
        <v>648</v>
      </c>
      <c r="B4" s="3780">
        <v>2019</v>
      </c>
      <c r="C4" s="3780"/>
      <c r="D4" s="3780"/>
      <c r="E4" s="3780"/>
      <c r="F4" s="3780"/>
      <c r="G4" s="3780"/>
      <c r="H4" s="3780"/>
      <c r="I4" s="3780"/>
      <c r="J4" s="3780"/>
      <c r="K4" s="3780"/>
      <c r="L4" s="3780">
        <v>2020</v>
      </c>
      <c r="M4" s="3780"/>
      <c r="N4" s="3780"/>
      <c r="O4" s="3780"/>
      <c r="P4" s="3780"/>
      <c r="Q4" s="3780"/>
      <c r="R4" s="3780"/>
      <c r="S4" s="3780"/>
      <c r="T4" s="3780"/>
      <c r="U4" s="3780"/>
      <c r="V4" s="3780"/>
      <c r="W4" s="3780"/>
      <c r="X4" s="3781">
        <v>2021</v>
      </c>
      <c r="Y4" s="3782"/>
      <c r="Z4" s="3782"/>
      <c r="AA4" s="3782"/>
      <c r="AB4" s="3782"/>
      <c r="AC4" s="3783"/>
    </row>
    <row r="5" spans="1:61">
      <c r="A5" s="3779"/>
      <c r="B5" s="3784" t="s">
        <v>233</v>
      </c>
      <c r="C5" s="3785"/>
      <c r="D5" s="3785"/>
      <c r="E5" s="3785"/>
      <c r="F5" s="3785"/>
      <c r="G5" s="3785"/>
      <c r="H5" s="3785"/>
      <c r="I5" s="3785"/>
      <c r="J5" s="3785"/>
      <c r="K5" s="3785"/>
      <c r="L5" s="3785"/>
      <c r="M5" s="3785"/>
      <c r="N5" s="3785"/>
      <c r="O5" s="3785"/>
      <c r="P5" s="3785"/>
      <c r="Q5" s="3785"/>
      <c r="R5" s="3785"/>
      <c r="S5" s="3785"/>
      <c r="T5" s="3785"/>
      <c r="U5" s="3785"/>
      <c r="V5" s="3785"/>
      <c r="W5" s="3785"/>
      <c r="X5" s="3785"/>
      <c r="Y5" s="3785"/>
      <c r="Z5" s="3785"/>
      <c r="AA5" s="3785"/>
      <c r="AB5" s="3785"/>
      <c r="AC5" s="3786"/>
    </row>
    <row r="6" spans="1:61" ht="24">
      <c r="A6" s="3779"/>
      <c r="B6" s="751" t="s">
        <v>638</v>
      </c>
      <c r="C6" s="751" t="s">
        <v>637</v>
      </c>
      <c r="D6" s="751" t="s">
        <v>636</v>
      </c>
      <c r="E6" s="751" t="s">
        <v>647</v>
      </c>
      <c r="F6" s="751" t="s">
        <v>646</v>
      </c>
      <c r="G6" s="751" t="s">
        <v>645</v>
      </c>
      <c r="H6" s="751" t="s">
        <v>644</v>
      </c>
      <c r="I6" s="751" t="s">
        <v>643</v>
      </c>
      <c r="J6" s="751" t="s">
        <v>642</v>
      </c>
      <c r="K6" s="751" t="s">
        <v>641</v>
      </c>
      <c r="L6" s="751" t="s">
        <v>640</v>
      </c>
      <c r="M6" s="751" t="s">
        <v>639</v>
      </c>
      <c r="N6" s="751" t="s">
        <v>638</v>
      </c>
      <c r="O6" s="751" t="s">
        <v>637</v>
      </c>
      <c r="P6" s="751" t="s">
        <v>636</v>
      </c>
      <c r="Q6" s="751" t="s">
        <v>647</v>
      </c>
      <c r="R6" s="751" t="s">
        <v>646</v>
      </c>
      <c r="S6" s="751" t="s">
        <v>645</v>
      </c>
      <c r="T6" s="751" t="s">
        <v>644</v>
      </c>
      <c r="U6" s="750" t="s">
        <v>643</v>
      </c>
      <c r="V6" s="750" t="s">
        <v>642</v>
      </c>
      <c r="W6" s="750" t="s">
        <v>641</v>
      </c>
      <c r="X6" s="750" t="s">
        <v>640</v>
      </c>
      <c r="Y6" s="750" t="s">
        <v>639</v>
      </c>
      <c r="Z6" s="750" t="s">
        <v>638</v>
      </c>
      <c r="AA6" s="750" t="s">
        <v>637</v>
      </c>
      <c r="AB6" s="750" t="s">
        <v>636</v>
      </c>
      <c r="AC6" s="749" t="s">
        <v>647</v>
      </c>
    </row>
    <row r="7" spans="1:61" ht="23.1" customHeight="1">
      <c r="A7" s="736" t="s">
        <v>635</v>
      </c>
      <c r="B7" s="734">
        <v>4.4400000000000004</v>
      </c>
      <c r="C7" s="734">
        <v>5.29</v>
      </c>
      <c r="D7" s="734">
        <v>6.16</v>
      </c>
      <c r="E7" s="734">
        <v>6.02</v>
      </c>
      <c r="F7" s="734">
        <v>6.95</v>
      </c>
      <c r="G7" s="734">
        <v>6.16</v>
      </c>
      <c r="H7" s="734">
        <v>6.21</v>
      </c>
      <c r="I7" s="734">
        <v>5.76</v>
      </c>
      <c r="J7" s="734">
        <v>6.55</v>
      </c>
      <c r="K7" s="734">
        <v>6.82</v>
      </c>
      <c r="L7" s="746">
        <v>6.87</v>
      </c>
      <c r="M7" s="746">
        <v>6.7</v>
      </c>
      <c r="N7" s="734">
        <v>6.74</v>
      </c>
      <c r="O7" s="734">
        <v>5.83</v>
      </c>
      <c r="P7" s="734">
        <v>4.54</v>
      </c>
      <c r="Q7" s="734">
        <v>4.78</v>
      </c>
      <c r="R7" s="733">
        <v>3.49</v>
      </c>
      <c r="S7" s="733">
        <v>4.5199999999999996</v>
      </c>
      <c r="T7" s="734">
        <v>3.79</v>
      </c>
      <c r="U7" s="733">
        <v>4.05</v>
      </c>
      <c r="V7" s="733">
        <v>2.93</v>
      </c>
      <c r="W7" s="733">
        <v>3.56</v>
      </c>
      <c r="X7" s="733">
        <v>2.7</v>
      </c>
      <c r="Y7" s="733">
        <v>3.03</v>
      </c>
      <c r="Z7" s="733">
        <v>3.1</v>
      </c>
      <c r="AA7" s="733">
        <v>3.65</v>
      </c>
      <c r="AB7" s="733">
        <v>4.1900000000000004</v>
      </c>
      <c r="AC7" s="732">
        <v>4.1900000000000004</v>
      </c>
    </row>
    <row r="8" spans="1:61" ht="33.75" customHeight="1">
      <c r="A8" s="748" t="s">
        <v>634</v>
      </c>
      <c r="B8" s="734">
        <v>0.57999999999999996</v>
      </c>
      <c r="C8" s="734">
        <v>1.19</v>
      </c>
      <c r="D8" s="734">
        <v>1.1399999999999999</v>
      </c>
      <c r="E8" s="734">
        <v>0.64</v>
      </c>
      <c r="F8" s="734">
        <v>2.58</v>
      </c>
      <c r="G8" s="734">
        <v>-0.15</v>
      </c>
      <c r="H8" s="734">
        <v>0.68</v>
      </c>
      <c r="I8" s="734">
        <v>0.2</v>
      </c>
      <c r="J8" s="734">
        <v>-0.23</v>
      </c>
      <c r="K8" s="734">
        <v>-0.1</v>
      </c>
      <c r="L8" s="746">
        <v>0.28999999999999998</v>
      </c>
      <c r="M8" s="746">
        <v>-0.27</v>
      </c>
      <c r="N8" s="734">
        <v>0.62</v>
      </c>
      <c r="O8" s="734">
        <v>0.34</v>
      </c>
      <c r="P8" s="734">
        <v>-0.1</v>
      </c>
      <c r="Q8" s="734">
        <v>0.86</v>
      </c>
      <c r="R8" s="733">
        <v>1.33</v>
      </c>
      <c r="S8" s="733">
        <v>0.84</v>
      </c>
      <c r="T8" s="734">
        <v>-0.03</v>
      </c>
      <c r="U8" s="733">
        <v>0.44</v>
      </c>
      <c r="V8" s="733">
        <v>-1.3</v>
      </c>
      <c r="W8" s="733">
        <v>0.51</v>
      </c>
      <c r="X8" s="733">
        <v>-0.55000000000000004</v>
      </c>
      <c r="Y8" s="733">
        <v>0.05</v>
      </c>
      <c r="Z8" s="733">
        <v>0.69</v>
      </c>
      <c r="AA8" s="733">
        <v>0.87</v>
      </c>
      <c r="AB8" s="733">
        <v>0.43</v>
      </c>
      <c r="AC8" s="732">
        <v>0.85</v>
      </c>
    </row>
    <row r="9" spans="1:61" ht="23.1" customHeight="1">
      <c r="A9" s="747" t="s">
        <v>449</v>
      </c>
      <c r="B9" s="734">
        <v>1.35</v>
      </c>
      <c r="C9" s="734">
        <v>1.54</v>
      </c>
      <c r="D9" s="734">
        <v>2.52</v>
      </c>
      <c r="E9" s="734">
        <v>1.4</v>
      </c>
      <c r="F9" s="734">
        <v>3.1</v>
      </c>
      <c r="G9" s="734">
        <v>-0.34</v>
      </c>
      <c r="H9" s="734">
        <v>1.6</v>
      </c>
      <c r="I9" s="734">
        <v>0.08</v>
      </c>
      <c r="J9" s="734">
        <v>-0.56999999999999995</v>
      </c>
      <c r="K9" s="734">
        <v>-0.38</v>
      </c>
      <c r="L9" s="746">
        <v>-0.6</v>
      </c>
      <c r="M9" s="746">
        <v>-0.66</v>
      </c>
      <c r="N9" s="734">
        <v>1.68</v>
      </c>
      <c r="O9" s="734">
        <v>0.59</v>
      </c>
      <c r="P9" s="734">
        <v>-0.55000000000000004</v>
      </c>
      <c r="Q9" s="734">
        <v>1.71</v>
      </c>
      <c r="R9" s="733">
        <v>2.76</v>
      </c>
      <c r="S9" s="733">
        <v>1.1100000000000001</v>
      </c>
      <c r="T9" s="734">
        <v>0.26</v>
      </c>
      <c r="U9" s="733">
        <v>0.3</v>
      </c>
      <c r="V9" s="733">
        <v>-1.04</v>
      </c>
      <c r="W9" s="733">
        <v>-1.29</v>
      </c>
      <c r="X9" s="733">
        <v>-1.8</v>
      </c>
      <c r="Y9" s="733">
        <v>0.1</v>
      </c>
      <c r="Z9" s="733">
        <v>1.37</v>
      </c>
      <c r="AA9" s="733">
        <v>1.79</v>
      </c>
      <c r="AB9" s="733">
        <v>0.88</v>
      </c>
      <c r="AC9" s="732">
        <v>1.31</v>
      </c>
    </row>
    <row r="10" spans="1:61" ht="23.1" customHeight="1">
      <c r="A10" s="747" t="s">
        <v>633</v>
      </c>
      <c r="B10" s="734">
        <v>-0.02</v>
      </c>
      <c r="C10" s="734">
        <v>0.93</v>
      </c>
      <c r="D10" s="734">
        <v>0.06</v>
      </c>
      <c r="E10" s="734">
        <v>0.04</v>
      </c>
      <c r="F10" s="734">
        <v>2.1800000000000002</v>
      </c>
      <c r="G10" s="734">
        <v>-0.01</v>
      </c>
      <c r="H10" s="734">
        <v>-0.03</v>
      </c>
      <c r="I10" s="734">
        <v>0.28000000000000003</v>
      </c>
      <c r="J10" s="734">
        <v>-0.04</v>
      </c>
      <c r="K10" s="734">
        <v>0.11</v>
      </c>
      <c r="L10" s="746">
        <v>1</v>
      </c>
      <c r="M10" s="746">
        <v>0.04</v>
      </c>
      <c r="N10" s="734">
        <v>-0.21</v>
      </c>
      <c r="O10" s="734">
        <v>0.14000000000000001</v>
      </c>
      <c r="P10" s="734">
        <v>0.26</v>
      </c>
      <c r="Q10" s="734">
        <v>0.2</v>
      </c>
      <c r="R10" s="733">
        <v>0.22</v>
      </c>
      <c r="S10" s="733">
        <v>0.62</v>
      </c>
      <c r="T10" s="734">
        <v>-0.25</v>
      </c>
      <c r="U10" s="733">
        <v>0.56000000000000005</v>
      </c>
      <c r="V10" s="733">
        <v>-1.51</v>
      </c>
      <c r="W10" s="733">
        <v>1.93</v>
      </c>
      <c r="X10" s="733">
        <v>0.46</v>
      </c>
      <c r="Y10" s="733">
        <v>0.01</v>
      </c>
      <c r="Z10" s="733">
        <v>0.15</v>
      </c>
      <c r="AA10" s="733">
        <v>0.16</v>
      </c>
      <c r="AB10" s="733">
        <v>0.08</v>
      </c>
      <c r="AC10" s="732">
        <v>0.5</v>
      </c>
    </row>
    <row r="11" spans="1:61" ht="23.1" customHeight="1">
      <c r="A11" s="736" t="s">
        <v>632</v>
      </c>
      <c r="B11" s="739">
        <v>8.6</v>
      </c>
      <c r="C11" s="739">
        <v>8.6999999999999993</v>
      </c>
      <c r="D11" s="739">
        <v>9.3000000000000007</v>
      </c>
      <c r="E11" s="739">
        <v>9.3000000000000007</v>
      </c>
      <c r="F11" s="739">
        <v>8.837085431000002</v>
      </c>
      <c r="G11" s="739">
        <v>9.664768917</v>
      </c>
      <c r="H11" s="739">
        <v>8.664915741999998</v>
      </c>
      <c r="I11" s="739">
        <v>9.1123021410000007</v>
      </c>
      <c r="J11" s="739">
        <v>11.337762672999997</v>
      </c>
      <c r="K11" s="739">
        <v>9.6629123570000015</v>
      </c>
      <c r="L11" s="743">
        <v>7.6914791889999981</v>
      </c>
      <c r="M11" s="743">
        <v>9.936719547000008</v>
      </c>
      <c r="N11" s="739">
        <v>3.9107151889999949</v>
      </c>
      <c r="O11" s="739">
        <v>3.2461076909999975</v>
      </c>
      <c r="P11" s="739">
        <v>5.9383406300000061</v>
      </c>
      <c r="Q11" s="739">
        <v>9.7059956908099849</v>
      </c>
      <c r="R11" s="738">
        <v>9.6200488740000001</v>
      </c>
      <c r="S11" s="738">
        <v>10.823013238569406</v>
      </c>
      <c r="T11" s="739">
        <v>10.603030794000002</v>
      </c>
      <c r="U11" s="738">
        <v>9.1539715909999941</v>
      </c>
      <c r="V11" s="738">
        <v>9.8555439639999971</v>
      </c>
      <c r="W11" s="738">
        <v>10.743605183000007</v>
      </c>
      <c r="X11" s="738">
        <v>9.1178662289999917</v>
      </c>
      <c r="Y11" s="738">
        <v>10.861781660000007</v>
      </c>
      <c r="Z11" s="738">
        <v>13.988248195999986</v>
      </c>
      <c r="AA11" s="738">
        <v>13.71264637599999</v>
      </c>
      <c r="AB11" s="738">
        <v>12.774203174000009</v>
      </c>
      <c r="AC11" s="737">
        <v>19.870121321000013</v>
      </c>
      <c r="AR11" s="725"/>
      <c r="AS11" s="725"/>
      <c r="AT11" s="725"/>
      <c r="AU11" s="725"/>
      <c r="AV11" s="725"/>
      <c r="AW11" s="725"/>
      <c r="AX11" s="725"/>
      <c r="AY11" s="725"/>
      <c r="AZ11" s="725"/>
      <c r="BA11" s="725"/>
      <c r="BB11" s="725"/>
      <c r="BC11" s="725"/>
      <c r="BD11" s="725"/>
      <c r="BE11" s="725"/>
      <c r="BF11" s="725"/>
      <c r="BG11" s="725"/>
      <c r="BH11" s="725"/>
      <c r="BI11" s="725"/>
    </row>
    <row r="12" spans="1:61" ht="23.1" customHeight="1">
      <c r="A12" s="736" t="s">
        <v>631</v>
      </c>
      <c r="B12" s="739">
        <v>112.5</v>
      </c>
      <c r="C12" s="739">
        <v>116.5</v>
      </c>
      <c r="D12" s="739">
        <v>121.7</v>
      </c>
      <c r="E12" s="739">
        <v>118.7</v>
      </c>
      <c r="F12" s="739">
        <v>106.725318032</v>
      </c>
      <c r="G12" s="739">
        <v>122.77837838400001</v>
      </c>
      <c r="H12" s="739">
        <v>105.44566687999998</v>
      </c>
      <c r="I12" s="739">
        <v>115.34953719000006</v>
      </c>
      <c r="J12" s="739">
        <v>130.95821800499985</v>
      </c>
      <c r="K12" s="739">
        <v>113.43660435399995</v>
      </c>
      <c r="L12" s="743">
        <v>108.90909283699992</v>
      </c>
      <c r="M12" s="743">
        <v>120.63982126237498</v>
      </c>
      <c r="N12" s="739">
        <v>58.292207105999928</v>
      </c>
      <c r="O12" s="739">
        <v>42.602942394625281</v>
      </c>
      <c r="P12" s="739">
        <v>75.675637455999848</v>
      </c>
      <c r="Q12" s="739">
        <v>95.985628957249929</v>
      </c>
      <c r="R12" s="738">
        <v>85.807989391999996</v>
      </c>
      <c r="S12" s="738">
        <v>93.038278343949372</v>
      </c>
      <c r="T12" s="739">
        <v>113.423592832</v>
      </c>
      <c r="U12" s="738">
        <v>110.22031778099999</v>
      </c>
      <c r="V12" s="738">
        <v>123.00796492999996</v>
      </c>
      <c r="W12" s="738">
        <v>135.74725217300002</v>
      </c>
      <c r="X12" s="738">
        <v>142.39779807199992</v>
      </c>
      <c r="Y12" s="738">
        <v>140.34505871700028</v>
      </c>
      <c r="Z12" s="738">
        <v>167.40720660099993</v>
      </c>
      <c r="AA12" s="738">
        <v>142.714722725</v>
      </c>
      <c r="AB12" s="738">
        <v>129.254745077</v>
      </c>
      <c r="AC12" s="737">
        <v>156.47214416599996</v>
      </c>
      <c r="AR12" s="725"/>
      <c r="AS12" s="725"/>
      <c r="AT12" s="725"/>
      <c r="AU12" s="725"/>
      <c r="AV12" s="725"/>
      <c r="AW12" s="725"/>
      <c r="AX12" s="725"/>
      <c r="AY12" s="725"/>
      <c r="AZ12" s="725"/>
      <c r="BA12" s="725"/>
      <c r="BB12" s="725"/>
      <c r="BC12" s="725"/>
      <c r="BD12" s="725"/>
      <c r="BE12" s="725"/>
      <c r="BF12" s="725"/>
      <c r="BG12" s="725"/>
      <c r="BH12" s="725"/>
      <c r="BI12" s="725"/>
    </row>
    <row r="13" spans="1:61" ht="23.1" customHeight="1">
      <c r="A13" s="736" t="s">
        <v>630</v>
      </c>
      <c r="B13" s="739">
        <v>7.1</v>
      </c>
      <c r="C13" s="739">
        <v>9.1999999999999993</v>
      </c>
      <c r="D13" s="739">
        <v>5.6</v>
      </c>
      <c r="E13" s="739">
        <v>5.0999999999999996</v>
      </c>
      <c r="F13" s="739">
        <v>4.3649347835118508</v>
      </c>
      <c r="G13" s="739">
        <v>5.846896243448092</v>
      </c>
      <c r="H13" s="739">
        <v>7.1147820398708825</v>
      </c>
      <c r="I13" s="739">
        <v>9.81656933288426</v>
      </c>
      <c r="J13" s="739">
        <v>8.415910294168345</v>
      </c>
      <c r="K13" s="739">
        <v>5.72620129955469</v>
      </c>
      <c r="L13" s="743">
        <v>6.7218994466307924</v>
      </c>
      <c r="M13" s="743">
        <v>5.3494259833257241</v>
      </c>
      <c r="N13" s="739">
        <v>3.3191319860521689</v>
      </c>
      <c r="O13" s="739">
        <v>0.89758517464876786</v>
      </c>
      <c r="P13" s="739">
        <v>1.0526790993911417</v>
      </c>
      <c r="Q13" s="739">
        <v>2.2593447698212477</v>
      </c>
      <c r="R13" s="738">
        <v>0.60801638173530581</v>
      </c>
      <c r="S13" s="738">
        <v>0.3689293452864375</v>
      </c>
      <c r="T13" s="739">
        <v>0.50457369587452627</v>
      </c>
      <c r="U13" s="738">
        <v>0.40677493988343622</v>
      </c>
      <c r="V13" s="738">
        <v>0.4288232468140627</v>
      </c>
      <c r="W13" s="738">
        <v>1.0144551027566318</v>
      </c>
      <c r="X13" s="738">
        <v>0.55509705144838606</v>
      </c>
      <c r="Y13" s="738">
        <v>0.58162655865519541</v>
      </c>
      <c r="Z13" s="738">
        <v>1.0903924761483068</v>
      </c>
      <c r="AA13" s="738">
        <v>0.67923860525556579</v>
      </c>
      <c r="AB13" s="738">
        <v>0.45504007610695135</v>
      </c>
      <c r="AC13" s="737">
        <v>0.57331011942359877</v>
      </c>
      <c r="AR13" s="725"/>
      <c r="AS13" s="725"/>
      <c r="AT13" s="725"/>
      <c r="AU13" s="725"/>
      <c r="AV13" s="725"/>
      <c r="AW13" s="725"/>
      <c r="AX13" s="725"/>
      <c r="AY13" s="725"/>
      <c r="AZ13" s="725"/>
      <c r="BA13" s="725"/>
      <c r="BB13" s="725"/>
      <c r="BC13" s="725"/>
      <c r="BD13" s="725"/>
      <c r="BE13" s="725"/>
      <c r="BF13" s="725"/>
      <c r="BG13" s="725"/>
      <c r="BH13" s="725"/>
      <c r="BI13" s="725"/>
    </row>
    <row r="14" spans="1:61" ht="23.1" customHeight="1">
      <c r="A14" s="736" t="s">
        <v>629</v>
      </c>
      <c r="B14" s="739">
        <v>6.4</v>
      </c>
      <c r="C14" s="739">
        <v>5.7</v>
      </c>
      <c r="D14" s="739">
        <v>6.8</v>
      </c>
      <c r="E14" s="739">
        <v>9.1</v>
      </c>
      <c r="F14" s="739">
        <v>7.021935306905652</v>
      </c>
      <c r="G14" s="739">
        <v>7.6110776840840391</v>
      </c>
      <c r="H14" s="739">
        <v>6.3711857308209963</v>
      </c>
      <c r="I14" s="739">
        <v>4.5837959413576028</v>
      </c>
      <c r="J14" s="739">
        <v>5.7241271525468909</v>
      </c>
      <c r="K14" s="739">
        <v>6.1512122755770182</v>
      </c>
      <c r="L14" s="743">
        <v>6.0306896772571488</v>
      </c>
      <c r="M14" s="743">
        <v>5.6334012832497971</v>
      </c>
      <c r="N14" s="739">
        <v>1.3404390045535548</v>
      </c>
      <c r="O14" s="739">
        <v>0.60117865568808337</v>
      </c>
      <c r="P14" s="739">
        <v>0.76354186794503764</v>
      </c>
      <c r="Q14" s="739">
        <v>1.3047691191317281</v>
      </c>
      <c r="R14" s="738">
        <v>1.6108868210817873</v>
      </c>
      <c r="S14" s="738">
        <v>1.3462071283099049</v>
      </c>
      <c r="T14" s="739">
        <v>2.3592422358068235</v>
      </c>
      <c r="U14" s="738">
        <v>2.757531929585737</v>
      </c>
      <c r="V14" s="738">
        <v>3.4382688833154553</v>
      </c>
      <c r="W14" s="738">
        <v>3.666396368068483</v>
      </c>
      <c r="X14" s="738">
        <v>3.7676127063081841</v>
      </c>
      <c r="Y14" s="738">
        <v>3.7678732761618523</v>
      </c>
      <c r="Z14" s="738">
        <v>4.1350492114550654</v>
      </c>
      <c r="AA14" s="738">
        <v>2.7680688415224504</v>
      </c>
      <c r="AB14" s="738">
        <v>1.1719416350481697</v>
      </c>
      <c r="AC14" s="737">
        <v>2.0110594350312456</v>
      </c>
      <c r="AR14" s="725"/>
      <c r="AS14" s="725"/>
      <c r="AT14" s="725"/>
      <c r="AU14" s="725"/>
      <c r="AV14" s="725"/>
      <c r="AW14" s="725"/>
      <c r="AX14" s="725"/>
      <c r="AY14" s="725"/>
      <c r="AZ14" s="725"/>
      <c r="BA14" s="725"/>
      <c r="BB14" s="725"/>
      <c r="BC14" s="725"/>
      <c r="BD14" s="725"/>
      <c r="BE14" s="725"/>
      <c r="BF14" s="725"/>
      <c r="BG14" s="725"/>
      <c r="BH14" s="725"/>
      <c r="BI14" s="725"/>
    </row>
    <row r="15" spans="1:61" ht="23.1" customHeight="1">
      <c r="A15" s="736" t="s">
        <v>628</v>
      </c>
      <c r="B15" s="739">
        <v>71</v>
      </c>
      <c r="C15" s="739">
        <v>72.099999999999994</v>
      </c>
      <c r="D15" s="739">
        <v>73.7</v>
      </c>
      <c r="E15" s="739">
        <v>80.3</v>
      </c>
      <c r="F15" s="739">
        <v>75.401471876619667</v>
      </c>
      <c r="G15" s="739">
        <v>77.949935895846039</v>
      </c>
      <c r="H15" s="739">
        <v>76.510548720911373</v>
      </c>
      <c r="I15" s="739">
        <v>73.798248791715622</v>
      </c>
      <c r="J15" s="739">
        <v>72.019686324189365</v>
      </c>
      <c r="K15" s="739">
        <v>70.273515054813871</v>
      </c>
      <c r="L15" s="743">
        <v>65.986039951555313</v>
      </c>
      <c r="M15" s="743">
        <v>79.252839670931564</v>
      </c>
      <c r="N15" s="739">
        <v>34.516808462657735</v>
      </c>
      <c r="O15" s="739">
        <v>53.971844563358815</v>
      </c>
      <c r="P15" s="739">
        <v>93.977564173295391</v>
      </c>
      <c r="Q15" s="739">
        <v>101.36845329110034</v>
      </c>
      <c r="R15" s="738">
        <v>92.714740087705181</v>
      </c>
      <c r="S15" s="738">
        <v>73.018304467871914</v>
      </c>
      <c r="T15" s="739">
        <v>93.125838786348027</v>
      </c>
      <c r="U15" s="738">
        <v>78.861503842846631</v>
      </c>
      <c r="V15" s="738">
        <v>79.085943164977067</v>
      </c>
      <c r="W15" s="738">
        <v>78.503441758381143</v>
      </c>
      <c r="X15" s="738">
        <v>72.394051791585696</v>
      </c>
      <c r="Y15" s="738">
        <v>74.438389291656875</v>
      </c>
      <c r="Z15" s="738">
        <v>86.882564285675301</v>
      </c>
      <c r="AA15" s="738">
        <v>80.869949680980994</v>
      </c>
      <c r="AB15" s="738">
        <v>61.041381010033426</v>
      </c>
      <c r="AC15" s="737">
        <v>90.118469105715633</v>
      </c>
      <c r="AR15" s="725"/>
      <c r="AS15" s="725"/>
      <c r="AT15" s="725"/>
      <c r="AU15" s="725"/>
      <c r="AV15" s="725"/>
      <c r="AW15" s="725"/>
      <c r="AX15" s="725"/>
      <c r="AY15" s="725"/>
      <c r="AZ15" s="725"/>
      <c r="BA15" s="725"/>
      <c r="BB15" s="725"/>
      <c r="BC15" s="725"/>
      <c r="BD15" s="725"/>
      <c r="BE15" s="725"/>
      <c r="BF15" s="725"/>
      <c r="BG15" s="725"/>
      <c r="BH15" s="725"/>
      <c r="BI15" s="725"/>
    </row>
    <row r="16" spans="1:61" s="741" customFormat="1" ht="23.1" customHeight="1">
      <c r="A16" s="744" t="s">
        <v>627</v>
      </c>
      <c r="B16" s="743">
        <v>81.099999999999994</v>
      </c>
      <c r="C16" s="743">
        <v>86.2</v>
      </c>
      <c r="D16" s="743" t="s">
        <v>95</v>
      </c>
      <c r="E16" s="743" t="s">
        <v>95</v>
      </c>
      <c r="F16" s="743">
        <v>4.2960000000000003</v>
      </c>
      <c r="G16" s="743">
        <v>55.111800000000002</v>
      </c>
      <c r="H16" s="743">
        <v>118.59829999999999</v>
      </c>
      <c r="I16" s="743">
        <v>48.009599999999999</v>
      </c>
      <c r="J16" s="743">
        <v>72.691299999999998</v>
      </c>
      <c r="K16" s="743">
        <v>111.7603</v>
      </c>
      <c r="L16" s="743">
        <v>76.619900000000001</v>
      </c>
      <c r="M16" s="743">
        <v>124.11</v>
      </c>
      <c r="N16" s="743">
        <v>64.599999999999994</v>
      </c>
      <c r="O16" s="743">
        <v>85.8</v>
      </c>
      <c r="P16" s="743">
        <v>122.29640000000001</v>
      </c>
      <c r="Q16" s="743">
        <v>210.45009999999999</v>
      </c>
      <c r="R16" s="742">
        <v>1.9791000000000001</v>
      </c>
      <c r="S16" s="742">
        <v>66.589799999999997</v>
      </c>
      <c r="T16" s="743">
        <v>132.50819999999999</v>
      </c>
      <c r="U16" s="742">
        <v>67.892200000000003</v>
      </c>
      <c r="V16" s="742">
        <v>59.488999999999997</v>
      </c>
      <c r="W16" s="742">
        <v>87.287300000000002</v>
      </c>
      <c r="X16" s="742">
        <v>83.936700000000002</v>
      </c>
      <c r="Y16" s="742">
        <v>71.338899999999995</v>
      </c>
      <c r="Z16" s="742">
        <v>119.4533</v>
      </c>
      <c r="AA16" s="742">
        <v>134.33420000000001</v>
      </c>
      <c r="AB16" s="742">
        <v>92.045500000000004</v>
      </c>
      <c r="AC16" s="737">
        <v>264.09890000000001</v>
      </c>
    </row>
    <row r="17" spans="1:29" s="741" customFormat="1" ht="23.1" customHeight="1">
      <c r="A17" s="745" t="s">
        <v>626</v>
      </c>
      <c r="B17" s="743">
        <v>57.7</v>
      </c>
      <c r="C17" s="743">
        <v>65.3</v>
      </c>
      <c r="D17" s="743" t="s">
        <v>95</v>
      </c>
      <c r="E17" s="743" t="s">
        <v>95</v>
      </c>
      <c r="F17" s="743">
        <v>3.5903999999999998</v>
      </c>
      <c r="G17" s="743">
        <v>50.088000000000001</v>
      </c>
      <c r="H17" s="743">
        <v>103.07680000000001</v>
      </c>
      <c r="I17" s="743">
        <v>40.151499999999999</v>
      </c>
      <c r="J17" s="743">
        <v>50.0214</v>
      </c>
      <c r="K17" s="743">
        <v>62.720100000000002</v>
      </c>
      <c r="L17" s="743">
        <v>56.1021</v>
      </c>
      <c r="M17" s="743">
        <v>85.072599999999994</v>
      </c>
      <c r="N17" s="743">
        <v>44.6</v>
      </c>
      <c r="O17" s="743">
        <v>76.7</v>
      </c>
      <c r="P17" s="743">
        <v>98.386399999999995</v>
      </c>
      <c r="Q17" s="743">
        <v>115.98399999999999</v>
      </c>
      <c r="R17" s="742">
        <v>1.7282999999999999</v>
      </c>
      <c r="S17" s="742">
        <v>61.515099999999997</v>
      </c>
      <c r="T17" s="743">
        <v>119.374</v>
      </c>
      <c r="U17" s="742">
        <v>47.403700000000001</v>
      </c>
      <c r="V17" s="742">
        <v>50.721899999999998</v>
      </c>
      <c r="W17" s="742">
        <v>61.613500000000002</v>
      </c>
      <c r="X17" s="742">
        <v>64.369299999999996</v>
      </c>
      <c r="Y17" s="742">
        <v>49.090400000000002</v>
      </c>
      <c r="Z17" s="742">
        <v>71.2303</v>
      </c>
      <c r="AA17" s="742">
        <v>103.1579</v>
      </c>
      <c r="AB17" s="742">
        <v>70.409899999999993</v>
      </c>
      <c r="AC17" s="737">
        <v>151.0641</v>
      </c>
    </row>
    <row r="18" spans="1:29" s="741" customFormat="1" ht="23.1" customHeight="1">
      <c r="A18" s="745" t="s">
        <v>625</v>
      </c>
      <c r="B18" s="743">
        <v>19.2</v>
      </c>
      <c r="C18" s="743">
        <v>19.399999999999999</v>
      </c>
      <c r="D18" s="743" t="s">
        <v>95</v>
      </c>
      <c r="E18" s="743" t="s">
        <v>95</v>
      </c>
      <c r="F18" s="743">
        <v>0.59650000000000003</v>
      </c>
      <c r="G18" s="743">
        <v>4.5376000000000003</v>
      </c>
      <c r="H18" s="743">
        <v>13.233499999999999</v>
      </c>
      <c r="I18" s="743">
        <v>6.4679000000000002</v>
      </c>
      <c r="J18" s="743">
        <v>12.774800000000001</v>
      </c>
      <c r="K18" s="743">
        <v>25.5334</v>
      </c>
      <c r="L18" s="743">
        <v>14.131600000000001</v>
      </c>
      <c r="M18" s="743">
        <v>19.573399999999999</v>
      </c>
      <c r="N18" s="743">
        <v>8.6999999999999993</v>
      </c>
      <c r="O18" s="743">
        <v>9.1</v>
      </c>
      <c r="P18" s="743">
        <v>11.938800000000001</v>
      </c>
      <c r="Q18" s="743">
        <v>65.183400000000006</v>
      </c>
      <c r="R18" s="742">
        <v>0.1333</v>
      </c>
      <c r="S18" s="742">
        <v>3.6194000000000002</v>
      </c>
      <c r="T18" s="743">
        <v>11.293100000000001</v>
      </c>
      <c r="U18" s="742">
        <v>14.3994</v>
      </c>
      <c r="V18" s="742">
        <v>6.4965000000000002</v>
      </c>
      <c r="W18" s="742">
        <v>14.8752</v>
      </c>
      <c r="X18" s="742">
        <v>12.026400000000001</v>
      </c>
      <c r="Y18" s="742">
        <v>16.853400000000001</v>
      </c>
      <c r="Z18" s="742">
        <v>26.142800000000001</v>
      </c>
      <c r="AA18" s="742">
        <v>20.043800000000001</v>
      </c>
      <c r="AB18" s="742">
        <v>17.206099999999999</v>
      </c>
      <c r="AC18" s="737">
        <v>85.211200000000005</v>
      </c>
    </row>
    <row r="19" spans="1:29" s="741" customFormat="1" ht="23.1" customHeight="1">
      <c r="A19" s="744" t="s">
        <v>349</v>
      </c>
      <c r="B19" s="743">
        <v>81</v>
      </c>
      <c r="C19" s="743">
        <v>59.1</v>
      </c>
      <c r="D19" s="743" t="s">
        <v>95</v>
      </c>
      <c r="E19" s="743" t="s">
        <v>95</v>
      </c>
      <c r="F19" s="743">
        <v>66.772900000000007</v>
      </c>
      <c r="G19" s="743">
        <v>59.4435</v>
      </c>
      <c r="H19" s="743">
        <v>63.451500000000003</v>
      </c>
      <c r="I19" s="743">
        <v>58.136200000000002</v>
      </c>
      <c r="J19" s="743">
        <v>61.015999999999998</v>
      </c>
      <c r="K19" s="743">
        <v>124.334</v>
      </c>
      <c r="L19" s="743">
        <v>59.130200000000002</v>
      </c>
      <c r="M19" s="743">
        <v>54.4345</v>
      </c>
      <c r="N19" s="743">
        <v>43.9</v>
      </c>
      <c r="O19" s="743">
        <v>16.100000000000001</v>
      </c>
      <c r="P19" s="743">
        <v>41.096600000000002</v>
      </c>
      <c r="Q19" s="743">
        <v>145.98920000000001</v>
      </c>
      <c r="R19" s="742">
        <v>58.814799999999998</v>
      </c>
      <c r="S19" s="742">
        <v>46.566000000000003</v>
      </c>
      <c r="T19" s="743">
        <v>66.983199999999997</v>
      </c>
      <c r="U19" s="742">
        <v>67.788799999999995</v>
      </c>
      <c r="V19" s="742">
        <v>61.135599999999997</v>
      </c>
      <c r="W19" s="742">
        <v>120.94750000000001</v>
      </c>
      <c r="X19" s="742">
        <v>76.288700000000006</v>
      </c>
      <c r="Y19" s="742">
        <v>72.678799999999995</v>
      </c>
      <c r="Z19" s="742">
        <v>112.66679999999999</v>
      </c>
      <c r="AA19" s="742">
        <v>77.133300000000006</v>
      </c>
      <c r="AB19" s="742">
        <v>51.349499999999999</v>
      </c>
      <c r="AC19" s="737">
        <v>125.9693</v>
      </c>
    </row>
    <row r="20" spans="1:29" ht="23.1" customHeight="1">
      <c r="A20" s="736" t="s">
        <v>624</v>
      </c>
      <c r="B20" s="739">
        <v>24.9</v>
      </c>
      <c r="C20" s="739">
        <v>29.2</v>
      </c>
      <c r="D20" s="739">
        <v>43</v>
      </c>
      <c r="E20" s="739">
        <v>129.30000000000001</v>
      </c>
      <c r="F20" s="739">
        <v>-14.2</v>
      </c>
      <c r="G20" s="739">
        <v>28.376088183696847</v>
      </c>
      <c r="H20" s="739">
        <v>82.329341090209795</v>
      </c>
      <c r="I20" s="739">
        <v>4.8167569592040902</v>
      </c>
      <c r="J20" s="739">
        <v>82.329341090209795</v>
      </c>
      <c r="K20" s="739">
        <v>69.421149125866094</v>
      </c>
      <c r="L20" s="740">
        <v>8.2156605589417708</v>
      </c>
      <c r="M20" s="740">
        <v>51.012292585775697</v>
      </c>
      <c r="N20" s="739">
        <v>53.4</v>
      </c>
      <c r="O20" s="739">
        <v>44.8</v>
      </c>
      <c r="P20" s="739">
        <v>74.099999999999994</v>
      </c>
      <c r="Q20" s="739">
        <v>173.1</v>
      </c>
      <c r="R20" s="738">
        <v>-5.4</v>
      </c>
      <c r="S20" s="738">
        <v>23.408884640671779</v>
      </c>
      <c r="T20" s="739">
        <v>169.646254006211</v>
      </c>
      <c r="U20" s="738">
        <v>3.3805596508718998</v>
      </c>
      <c r="V20" s="738">
        <v>60.313989125712297</v>
      </c>
      <c r="W20" s="738">
        <v>100.873111782419</v>
      </c>
      <c r="X20" s="738">
        <v>23.415605515020399</v>
      </c>
      <c r="Y20" s="738">
        <v>45.117778544712799</v>
      </c>
      <c r="Z20" s="738">
        <v>103.885294528526</v>
      </c>
      <c r="AA20" s="738">
        <v>25.936325342257501</v>
      </c>
      <c r="AB20" s="738">
        <v>37.647476431374436</v>
      </c>
      <c r="AC20" s="737">
        <v>234.78768972294404</v>
      </c>
    </row>
    <row r="21" spans="1:29" ht="23.1" customHeight="1">
      <c r="A21" s="736" t="s">
        <v>623</v>
      </c>
      <c r="B21" s="739">
        <v>46.5</v>
      </c>
      <c r="C21" s="739">
        <v>15.6</v>
      </c>
      <c r="D21" s="739">
        <v>24.8</v>
      </c>
      <c r="E21" s="739">
        <v>30.1</v>
      </c>
      <c r="F21" s="739">
        <v>14.7</v>
      </c>
      <c r="G21" s="739">
        <v>57.328666172789873</v>
      </c>
      <c r="H21" s="739">
        <v>50.545341228049701</v>
      </c>
      <c r="I21" s="739">
        <v>21.285566847046301</v>
      </c>
      <c r="J21" s="739">
        <v>50.545341228049701</v>
      </c>
      <c r="K21" s="739">
        <v>70.291456675955999</v>
      </c>
      <c r="L21" s="740">
        <v>7.4563492735889696</v>
      </c>
      <c r="M21" s="740">
        <v>35.5998347958582</v>
      </c>
      <c r="N21" s="739">
        <v>40</v>
      </c>
      <c r="O21" s="739">
        <v>-13.3</v>
      </c>
      <c r="P21" s="739">
        <v>-10.4</v>
      </c>
      <c r="Q21" s="739">
        <v>36.799999999999997</v>
      </c>
      <c r="R21" s="738">
        <v>-17.3</v>
      </c>
      <c r="S21" s="738">
        <v>34.066778443716004</v>
      </c>
      <c r="T21" s="739">
        <v>113.091079555077</v>
      </c>
      <c r="U21" s="738">
        <v>26.2758937631165</v>
      </c>
      <c r="V21" s="738">
        <v>70.212135214488995</v>
      </c>
      <c r="W21" s="738">
        <v>139.96569501318299</v>
      </c>
      <c r="X21" s="738">
        <v>85.533587892316305</v>
      </c>
      <c r="Y21" s="738">
        <v>108.02214195769</v>
      </c>
      <c r="Z21" s="738">
        <v>163.774910927647</v>
      </c>
      <c r="AA21" s="738">
        <v>40.850834524904798</v>
      </c>
      <c r="AB21" s="738">
        <v>34.225686772237069</v>
      </c>
      <c r="AC21" s="737">
        <v>76.286363696843381</v>
      </c>
    </row>
    <row r="22" spans="1:29" ht="23.1" customHeight="1">
      <c r="A22" s="736" t="s">
        <v>622</v>
      </c>
      <c r="B22" s="734">
        <v>6.7</v>
      </c>
      <c r="C22" s="734">
        <v>6.7</v>
      </c>
      <c r="D22" s="734">
        <v>6.6</v>
      </c>
      <c r="E22" s="734">
        <v>6.6</v>
      </c>
      <c r="F22" s="734">
        <v>6.8</v>
      </c>
      <c r="G22" s="734">
        <v>6.7969344556380094</v>
      </c>
      <c r="H22" s="734">
        <v>6.7528365303814386</v>
      </c>
      <c r="I22" s="734">
        <v>6.812104227644717</v>
      </c>
      <c r="J22" s="734">
        <v>6.7990752801041694</v>
      </c>
      <c r="K22" s="734">
        <v>6.72</v>
      </c>
      <c r="L22" s="735">
        <v>6.7800412401803731</v>
      </c>
      <c r="M22" s="735">
        <v>6.7732241274743972</v>
      </c>
      <c r="N22" s="734">
        <v>6.7</v>
      </c>
      <c r="O22" s="734">
        <v>6.4</v>
      </c>
      <c r="P22" s="734">
        <v>6.2</v>
      </c>
      <c r="Q22" s="734">
        <v>6</v>
      </c>
      <c r="R22" s="733">
        <v>5.8</v>
      </c>
      <c r="S22" s="733">
        <v>5.605723681566924</v>
      </c>
      <c r="T22" s="734">
        <v>5.4485346781296711</v>
      </c>
      <c r="U22" s="733">
        <v>5.3083686809997035</v>
      </c>
      <c r="V22" s="733">
        <v>5.1433643034573233</v>
      </c>
      <c r="W22" s="733">
        <v>5.000981577404195</v>
      </c>
      <c r="X22" s="733">
        <v>4.8643516895826258</v>
      </c>
      <c r="Y22" s="733">
        <v>4.7646465856273448</v>
      </c>
      <c r="Z22" s="733">
        <v>4.785174100990238</v>
      </c>
      <c r="AA22" s="733">
        <v>4.8141802093800887</v>
      </c>
      <c r="AB22" s="733">
        <v>4.7183868094842252</v>
      </c>
      <c r="AC22" s="732">
        <v>4.7637804696284567</v>
      </c>
    </row>
    <row r="23" spans="1:29" ht="23.1" customHeight="1">
      <c r="A23" s="736" t="s">
        <v>621</v>
      </c>
      <c r="B23" s="734">
        <v>12.3</v>
      </c>
      <c r="C23" s="734">
        <v>12.2</v>
      </c>
      <c r="D23" s="734">
        <v>12.2</v>
      </c>
      <c r="E23" s="734">
        <v>12.1</v>
      </c>
      <c r="F23" s="734">
        <v>12.1</v>
      </c>
      <c r="G23" s="734">
        <v>11.965903360305679</v>
      </c>
      <c r="H23" s="734">
        <v>11.98479244278075</v>
      </c>
      <c r="I23" s="734">
        <v>12.073929961045465</v>
      </c>
      <c r="J23" s="734">
        <v>11.932860907827484</v>
      </c>
      <c r="K23" s="734">
        <v>12.29</v>
      </c>
      <c r="L23" s="735">
        <v>11.93890115549449</v>
      </c>
      <c r="M23" s="735">
        <v>11.795105403448739</v>
      </c>
      <c r="N23" s="734">
        <v>11.8</v>
      </c>
      <c r="O23" s="734">
        <v>11</v>
      </c>
      <c r="P23" s="734">
        <v>10.4</v>
      </c>
      <c r="Q23" s="734">
        <v>10.1</v>
      </c>
      <c r="R23" s="733">
        <v>10.5</v>
      </c>
      <c r="S23" s="733">
        <v>10.178098954428284</v>
      </c>
      <c r="T23" s="734">
        <v>9.8318649812907015</v>
      </c>
      <c r="U23" s="733">
        <v>9.517731632300432</v>
      </c>
      <c r="V23" s="733">
        <v>9.3697289946410578</v>
      </c>
      <c r="W23" s="733">
        <v>9.0942202201108095</v>
      </c>
      <c r="X23" s="733">
        <v>8.8912745435893399</v>
      </c>
      <c r="Y23" s="733">
        <v>8.7276050942080641</v>
      </c>
      <c r="Z23" s="733">
        <v>8.6132691841477431</v>
      </c>
      <c r="AA23" s="733">
        <v>8.5342448085804961</v>
      </c>
      <c r="AB23" s="733">
        <v>8.4591292533300528</v>
      </c>
      <c r="AC23" s="732">
        <v>8.4348018971758574</v>
      </c>
    </row>
    <row r="24" spans="1:29" ht="23.1" customHeight="1" thickBot="1">
      <c r="A24" s="731" t="s">
        <v>620</v>
      </c>
      <c r="B24" s="729">
        <v>9.64</v>
      </c>
      <c r="C24" s="729">
        <v>9.59</v>
      </c>
      <c r="D24" s="729">
        <v>9.48</v>
      </c>
      <c r="E24" s="729">
        <v>9.57</v>
      </c>
      <c r="F24" s="729">
        <v>9.4499999999999993</v>
      </c>
      <c r="G24" s="729">
        <v>9.5279797654207865</v>
      </c>
      <c r="H24" s="729">
        <v>9.5638687499999993</v>
      </c>
      <c r="I24" s="729">
        <v>9.5</v>
      </c>
      <c r="J24" s="729">
        <v>9.4647699060531565</v>
      </c>
      <c r="K24" s="729">
        <v>9.8000000000000007</v>
      </c>
      <c r="L24" s="730">
        <v>9.4531177329610987</v>
      </c>
      <c r="M24" s="730">
        <v>9.4520602603713133</v>
      </c>
      <c r="N24" s="729">
        <v>9.36</v>
      </c>
      <c r="O24" s="729">
        <v>8.9600000000000009</v>
      </c>
      <c r="P24" s="729">
        <v>8.66</v>
      </c>
      <c r="Q24" s="729">
        <v>8.5</v>
      </c>
      <c r="R24" s="728">
        <v>8.08</v>
      </c>
      <c r="S24" s="728">
        <v>7.8336111428311135</v>
      </c>
      <c r="T24" s="729">
        <v>7.7349848742244127</v>
      </c>
      <c r="U24" s="728">
        <v>7.565152851903175</v>
      </c>
      <c r="V24" s="728">
        <v>7.3632620325038927</v>
      </c>
      <c r="W24" s="728">
        <v>7.1770263092806994</v>
      </c>
      <c r="X24" s="728">
        <v>6.9718357360598722</v>
      </c>
      <c r="Y24" s="728">
        <v>6.8351330238781616</v>
      </c>
      <c r="Z24" s="728">
        <v>6.8967934660178933</v>
      </c>
      <c r="AA24" s="728">
        <v>6.8289021574931139</v>
      </c>
      <c r="AB24" s="728">
        <v>6.6641308725619615</v>
      </c>
      <c r="AC24" s="727">
        <v>6.864127077806029</v>
      </c>
    </row>
    <row r="25" spans="1:29" ht="15.75" thickTop="1">
      <c r="A25" s="3777" t="s">
        <v>619</v>
      </c>
      <c r="B25" s="3777"/>
      <c r="C25" s="3777"/>
      <c r="D25" s="3777"/>
      <c r="E25" s="3777"/>
      <c r="F25" s="3777"/>
      <c r="G25" s="3777"/>
      <c r="H25" s="3777"/>
      <c r="I25" s="3777"/>
      <c r="J25" s="3777"/>
      <c r="K25" s="3777"/>
      <c r="L25" s="3777"/>
      <c r="M25" s="3777"/>
      <c r="N25" s="3777"/>
      <c r="O25" s="3777"/>
      <c r="P25" s="3777"/>
      <c r="Q25" s="3777"/>
      <c r="R25" s="3777"/>
      <c r="S25" s="3777"/>
      <c r="T25" s="3777"/>
      <c r="U25" s="3777"/>
      <c r="V25" s="3777"/>
      <c r="W25" s="726"/>
    </row>
    <row r="34" spans="2:23">
      <c r="B34" s="725"/>
      <c r="C34" s="725"/>
      <c r="D34" s="725"/>
      <c r="E34" s="725"/>
      <c r="F34" s="725"/>
      <c r="G34" s="725"/>
      <c r="H34" s="725"/>
      <c r="I34" s="725"/>
      <c r="J34" s="725"/>
      <c r="K34" s="725"/>
      <c r="L34" s="725"/>
      <c r="M34" s="725"/>
      <c r="N34" s="725"/>
      <c r="O34" s="725"/>
      <c r="P34" s="725"/>
      <c r="Q34" s="725"/>
      <c r="R34" s="725"/>
      <c r="S34" s="725"/>
      <c r="T34" s="725"/>
      <c r="U34" s="725"/>
      <c r="V34" s="725"/>
      <c r="W34" s="725"/>
    </row>
    <row r="35" spans="2:23">
      <c r="B35" s="725"/>
      <c r="C35" s="725"/>
      <c r="D35" s="725"/>
      <c r="E35" s="725"/>
      <c r="F35" s="725"/>
      <c r="G35" s="725"/>
      <c r="H35" s="725"/>
      <c r="I35" s="725"/>
      <c r="J35" s="725"/>
      <c r="K35" s="725"/>
      <c r="L35" s="725"/>
      <c r="M35" s="725"/>
      <c r="N35" s="725"/>
      <c r="O35" s="725"/>
      <c r="P35" s="725"/>
      <c r="Q35" s="725"/>
      <c r="R35" s="725"/>
      <c r="S35" s="725"/>
      <c r="T35" s="725"/>
      <c r="U35" s="725"/>
      <c r="V35" s="725"/>
      <c r="W35" s="725"/>
    </row>
    <row r="36" spans="2:23">
      <c r="B36" s="725"/>
      <c r="C36" s="725"/>
      <c r="D36" s="725"/>
      <c r="E36" s="725"/>
      <c r="F36" s="725"/>
      <c r="G36" s="725"/>
      <c r="H36" s="725"/>
      <c r="I36" s="725"/>
      <c r="J36" s="725"/>
      <c r="K36" s="725"/>
      <c r="L36" s="725"/>
      <c r="M36" s="725"/>
      <c r="N36" s="725"/>
      <c r="O36" s="725"/>
      <c r="P36" s="725"/>
      <c r="Q36" s="725"/>
      <c r="R36" s="725"/>
      <c r="S36" s="725"/>
      <c r="T36" s="725"/>
      <c r="U36" s="725"/>
      <c r="V36" s="725"/>
      <c r="W36" s="725"/>
    </row>
    <row r="37" spans="2:23">
      <c r="B37" s="725"/>
      <c r="C37" s="725"/>
      <c r="D37" s="725"/>
      <c r="E37" s="725"/>
      <c r="F37" s="725"/>
      <c r="G37" s="725"/>
      <c r="H37" s="725"/>
      <c r="I37" s="725"/>
      <c r="J37" s="725"/>
      <c r="K37" s="725"/>
      <c r="L37" s="725"/>
      <c r="M37" s="725"/>
      <c r="N37" s="725"/>
      <c r="O37" s="725"/>
      <c r="P37" s="725"/>
      <c r="Q37" s="725"/>
      <c r="R37" s="725"/>
      <c r="S37" s="725"/>
      <c r="T37" s="725"/>
      <c r="U37" s="725"/>
      <c r="V37" s="725"/>
      <c r="W37" s="725"/>
    </row>
    <row r="38" spans="2:23">
      <c r="B38" s="725"/>
      <c r="C38" s="725"/>
      <c r="D38" s="725"/>
      <c r="E38" s="725"/>
      <c r="F38" s="725"/>
      <c r="G38" s="725"/>
      <c r="H38" s="725"/>
      <c r="I38" s="725"/>
      <c r="J38" s="725"/>
      <c r="K38" s="725"/>
      <c r="L38" s="725"/>
      <c r="M38" s="725"/>
      <c r="N38" s="725"/>
      <c r="O38" s="725"/>
      <c r="P38" s="725"/>
      <c r="Q38" s="725"/>
      <c r="R38" s="725"/>
      <c r="S38" s="725"/>
      <c r="T38" s="725"/>
      <c r="U38" s="725"/>
      <c r="V38" s="725"/>
      <c r="W38" s="725"/>
    </row>
    <row r="39" spans="2:23">
      <c r="B39" s="725"/>
      <c r="C39" s="725"/>
      <c r="D39" s="725"/>
      <c r="E39" s="725"/>
      <c r="F39" s="725"/>
      <c r="G39" s="725"/>
      <c r="H39" s="725"/>
      <c r="I39" s="725"/>
      <c r="J39" s="725"/>
      <c r="K39" s="725"/>
      <c r="L39" s="725"/>
      <c r="M39" s="725"/>
      <c r="N39" s="725"/>
      <c r="O39" s="725"/>
      <c r="P39" s="725"/>
      <c r="Q39" s="725"/>
      <c r="R39" s="725"/>
      <c r="S39" s="725"/>
      <c r="T39" s="725"/>
      <c r="U39" s="725"/>
      <c r="V39" s="725"/>
      <c r="W39" s="725"/>
    </row>
    <row r="40" spans="2:23">
      <c r="B40" s="725"/>
      <c r="C40" s="725"/>
      <c r="D40" s="725"/>
      <c r="E40" s="725"/>
      <c r="F40" s="725"/>
      <c r="G40" s="725"/>
      <c r="H40" s="725"/>
      <c r="I40" s="725"/>
      <c r="J40" s="725"/>
      <c r="K40" s="725"/>
      <c r="L40" s="725"/>
      <c r="M40" s="725"/>
      <c r="N40" s="725"/>
      <c r="O40" s="725"/>
      <c r="P40" s="725"/>
      <c r="Q40" s="725"/>
      <c r="R40" s="725"/>
      <c r="S40" s="725"/>
      <c r="T40" s="725"/>
      <c r="U40" s="725"/>
      <c r="V40" s="725"/>
      <c r="W40" s="725"/>
    </row>
    <row r="41" spans="2:23">
      <c r="B41" s="725"/>
      <c r="C41" s="725"/>
      <c r="D41" s="725"/>
      <c r="E41" s="725"/>
      <c r="F41" s="725"/>
      <c r="G41" s="725"/>
      <c r="H41" s="725"/>
      <c r="I41" s="725"/>
      <c r="J41" s="725"/>
      <c r="K41" s="725"/>
      <c r="L41" s="725"/>
      <c r="M41" s="725"/>
      <c r="N41" s="725"/>
      <c r="O41" s="725"/>
      <c r="P41" s="725"/>
      <c r="Q41" s="725"/>
      <c r="R41" s="725"/>
      <c r="S41" s="725"/>
      <c r="T41" s="725"/>
      <c r="U41" s="725"/>
      <c r="V41" s="725"/>
      <c r="W41" s="725"/>
    </row>
  </sheetData>
  <mergeCells count="8">
    <mergeCell ref="A3:AB3"/>
    <mergeCell ref="A2:AB2"/>
    <mergeCell ref="A25:V25"/>
    <mergeCell ref="A4:A6"/>
    <mergeCell ref="L4:W4"/>
    <mergeCell ref="B4:K4"/>
    <mergeCell ref="X4:AC4"/>
    <mergeCell ref="B5:AC5"/>
  </mergeCells>
  <pageMargins left="0.2" right="0.2" top="0.75" bottom="0.75" header="0.3" footer="0.3"/>
  <pageSetup paperSize="9" scale="58"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AF23"/>
  <sheetViews>
    <sheetView showGridLines="0" zoomScale="90" zoomScaleNormal="90" workbookViewId="0">
      <selection activeCell="L29" sqref="L29"/>
    </sheetView>
  </sheetViews>
  <sheetFormatPr defaultColWidth="8.85546875" defaultRowHeight="15"/>
  <cols>
    <col min="2" max="2" width="27" customWidth="1"/>
    <col min="3" max="3" width="8.140625" bestFit="1" customWidth="1"/>
    <col min="4" max="4" width="8.28515625" bestFit="1" customWidth="1"/>
    <col min="5" max="5" width="9.28515625" bestFit="1" customWidth="1"/>
    <col min="6" max="6" width="9.5703125" bestFit="1" customWidth="1"/>
    <col min="7" max="7" width="8.7109375" bestFit="1" customWidth="1"/>
    <col min="8" max="8" width="8.7109375" customWidth="1"/>
    <col min="9" max="9" width="8.42578125" bestFit="1" customWidth="1"/>
    <col min="10" max="12" width="7.7109375" bestFit="1" customWidth="1"/>
    <col min="13" max="13" width="7.5703125" bestFit="1" customWidth="1"/>
    <col min="14" max="14" width="7.85546875" bestFit="1" customWidth="1"/>
    <col min="15" max="15" width="8.140625" bestFit="1" customWidth="1"/>
    <col min="16" max="16" width="8.28515625" bestFit="1" customWidth="1"/>
    <col min="17" max="17" width="8.42578125" customWidth="1"/>
    <col min="18" max="18" width="7.5703125" bestFit="1" customWidth="1"/>
    <col min="19" max="19" width="7.7109375" bestFit="1" customWidth="1"/>
    <col min="20" max="20" width="8.7109375" bestFit="1" customWidth="1"/>
    <col min="21" max="21" width="8.42578125" bestFit="1" customWidth="1"/>
    <col min="22" max="24" width="7.7109375" bestFit="1" customWidth="1"/>
    <col min="25" max="25" width="7.5703125" bestFit="1" customWidth="1"/>
    <col min="26" max="26" width="7.85546875" bestFit="1" customWidth="1"/>
    <col min="27" max="27" width="8.140625" bestFit="1" customWidth="1"/>
    <col min="28" max="28" width="8.28515625" bestFit="1" customWidth="1"/>
    <col min="29" max="29" width="8.42578125" bestFit="1" customWidth="1"/>
    <col min="30" max="30" width="7.5703125" bestFit="1" customWidth="1"/>
  </cols>
  <sheetData>
    <row r="3" spans="1:32" ht="15.75">
      <c r="A3" s="3793" t="s">
        <v>2057</v>
      </c>
      <c r="B3" s="3793"/>
      <c r="C3" s="3793"/>
      <c r="D3" s="3793"/>
      <c r="E3" s="3793"/>
      <c r="F3" s="3793"/>
      <c r="G3" s="3793"/>
      <c r="H3" s="3793"/>
      <c r="I3" s="3793"/>
      <c r="J3" s="3793"/>
      <c r="K3" s="3793"/>
      <c r="L3" s="3793"/>
      <c r="M3" s="3793"/>
      <c r="N3" s="3793"/>
      <c r="O3" s="3793"/>
      <c r="P3" s="3793"/>
      <c r="Q3" s="3793"/>
      <c r="R3" s="3793"/>
      <c r="S3" s="3793"/>
      <c r="T3" s="3793"/>
      <c r="U3" s="3793"/>
      <c r="V3" s="3793"/>
      <c r="W3" s="3793"/>
      <c r="X3" s="3793"/>
      <c r="Y3" s="3793"/>
      <c r="Z3" s="3793"/>
      <c r="AA3" s="3793"/>
      <c r="AB3" s="3793"/>
      <c r="AC3" s="3793"/>
      <c r="AD3" s="3793"/>
    </row>
    <row r="4" spans="1:32" ht="15.75" thickBot="1">
      <c r="A4" s="3794" t="s">
        <v>649</v>
      </c>
      <c r="B4" s="3794"/>
      <c r="C4" s="3794"/>
      <c r="D4" s="3794"/>
      <c r="E4" s="3794"/>
      <c r="F4" s="3794"/>
      <c r="G4" s="3794"/>
      <c r="H4" s="3794"/>
      <c r="I4" s="3794"/>
      <c r="J4" s="3794"/>
      <c r="K4" s="3794"/>
      <c r="L4" s="3794"/>
      <c r="M4" s="3794"/>
      <c r="N4" s="3794"/>
      <c r="O4" s="3794"/>
      <c r="P4" s="3794"/>
      <c r="Q4" s="3794"/>
      <c r="R4" s="3794"/>
      <c r="S4" s="3794"/>
      <c r="T4" s="3794"/>
      <c r="U4" s="3794"/>
      <c r="V4" s="3794"/>
      <c r="W4" s="3794"/>
      <c r="X4" s="3794"/>
      <c r="Y4" s="3794"/>
      <c r="Z4" s="3794"/>
      <c r="AA4" s="3794"/>
      <c r="AB4" s="3794"/>
      <c r="AC4" s="3794"/>
      <c r="AD4" s="3794"/>
    </row>
    <row r="5" spans="1:32" ht="15.75" thickTop="1">
      <c r="A5" s="3795" t="s">
        <v>2</v>
      </c>
      <c r="B5" s="3797" t="s">
        <v>2056</v>
      </c>
      <c r="C5" s="3801">
        <v>2019</v>
      </c>
      <c r="D5" s="3802"/>
      <c r="E5" s="3802"/>
      <c r="F5" s="3802"/>
      <c r="G5" s="3802"/>
      <c r="H5" s="3802"/>
      <c r="I5" s="3802"/>
      <c r="J5" s="3802"/>
      <c r="K5" s="3802"/>
      <c r="L5" s="3803"/>
      <c r="M5" s="3801">
        <v>2020</v>
      </c>
      <c r="N5" s="3802"/>
      <c r="O5" s="3802"/>
      <c r="P5" s="3802"/>
      <c r="Q5" s="3802"/>
      <c r="R5" s="3802"/>
      <c r="S5" s="3802"/>
      <c r="T5" s="3802"/>
      <c r="U5" s="3802"/>
      <c r="V5" s="3802"/>
      <c r="W5" s="3802"/>
      <c r="X5" s="3803"/>
      <c r="Y5" s="3801">
        <v>2021</v>
      </c>
      <c r="Z5" s="3802"/>
      <c r="AA5" s="3802"/>
      <c r="AB5" s="3802"/>
      <c r="AC5" s="3802"/>
      <c r="AD5" s="3804"/>
    </row>
    <row r="6" spans="1:32">
      <c r="A6" s="3796"/>
      <c r="B6" s="3798"/>
      <c r="C6" s="3790" t="s">
        <v>233</v>
      </c>
      <c r="D6" s="3791"/>
      <c r="E6" s="3791"/>
      <c r="F6" s="3791"/>
      <c r="G6" s="3791"/>
      <c r="H6" s="3791"/>
      <c r="I6" s="3791"/>
      <c r="J6" s="3791"/>
      <c r="K6" s="3791"/>
      <c r="L6" s="3791"/>
      <c r="M6" s="3791"/>
      <c r="N6" s="3791"/>
      <c r="O6" s="3791"/>
      <c r="P6" s="3791"/>
      <c r="Q6" s="3791"/>
      <c r="R6" s="3791"/>
      <c r="S6" s="3791"/>
      <c r="T6" s="3791"/>
      <c r="U6" s="3791"/>
      <c r="V6" s="3791"/>
      <c r="W6" s="3791"/>
      <c r="X6" s="3791"/>
      <c r="Y6" s="3791"/>
      <c r="Z6" s="3791"/>
      <c r="AA6" s="3791"/>
      <c r="AB6" s="3791"/>
      <c r="AC6" s="3791"/>
      <c r="AD6" s="3792"/>
    </row>
    <row r="7" spans="1:32">
      <c r="A7" s="3796"/>
      <c r="B7" s="3798"/>
      <c r="C7" s="3789" t="s">
        <v>638</v>
      </c>
      <c r="D7" s="3789" t="s">
        <v>637</v>
      </c>
      <c r="E7" s="3789" t="s">
        <v>2055</v>
      </c>
      <c r="F7" s="3789" t="s">
        <v>2054</v>
      </c>
      <c r="G7" s="3789" t="s">
        <v>2053</v>
      </c>
      <c r="H7" s="3799" t="s">
        <v>2052</v>
      </c>
      <c r="I7" s="3799" t="s">
        <v>2051</v>
      </c>
      <c r="J7" s="3799" t="s">
        <v>643</v>
      </c>
      <c r="K7" s="3787" t="s">
        <v>642</v>
      </c>
      <c r="L7" s="3789" t="s">
        <v>641</v>
      </c>
      <c r="M7" s="3789" t="s">
        <v>640</v>
      </c>
      <c r="N7" s="3789" t="s">
        <v>639</v>
      </c>
      <c r="O7" s="3789" t="s">
        <v>638</v>
      </c>
      <c r="P7" s="3789" t="s">
        <v>637</v>
      </c>
      <c r="Q7" s="3789" t="s">
        <v>636</v>
      </c>
      <c r="R7" s="3789" t="s">
        <v>647</v>
      </c>
      <c r="S7" s="3789" t="s">
        <v>646</v>
      </c>
      <c r="T7" s="3799" t="s">
        <v>2052</v>
      </c>
      <c r="U7" s="3799" t="s">
        <v>2051</v>
      </c>
      <c r="V7" s="3799" t="s">
        <v>643</v>
      </c>
      <c r="W7" s="3787" t="s">
        <v>642</v>
      </c>
      <c r="X7" s="3787" t="s">
        <v>641</v>
      </c>
      <c r="Y7" s="3787" t="s">
        <v>640</v>
      </c>
      <c r="Z7" s="3787" t="s">
        <v>639</v>
      </c>
      <c r="AA7" s="3787" t="s">
        <v>638</v>
      </c>
      <c r="AB7" s="3787" t="s">
        <v>637</v>
      </c>
      <c r="AC7" s="3787" t="s">
        <v>636</v>
      </c>
      <c r="AD7" s="3800" t="s">
        <v>647</v>
      </c>
    </row>
    <row r="8" spans="1:32">
      <c r="A8" s="3796"/>
      <c r="B8" s="3798"/>
      <c r="C8" s="3789"/>
      <c r="D8" s="3789"/>
      <c r="E8" s="3789"/>
      <c r="F8" s="3789"/>
      <c r="G8" s="3789"/>
      <c r="H8" s="3799"/>
      <c r="I8" s="3799"/>
      <c r="J8" s="3799"/>
      <c r="K8" s="3788"/>
      <c r="L8" s="3789"/>
      <c r="M8" s="3789"/>
      <c r="N8" s="3789"/>
      <c r="O8" s="3789"/>
      <c r="P8" s="3789"/>
      <c r="Q8" s="3789"/>
      <c r="R8" s="3789"/>
      <c r="S8" s="3789"/>
      <c r="T8" s="3799"/>
      <c r="U8" s="3799"/>
      <c r="V8" s="3799"/>
      <c r="W8" s="3788"/>
      <c r="X8" s="3788"/>
      <c r="Y8" s="3788"/>
      <c r="Z8" s="3788"/>
      <c r="AA8" s="3788"/>
      <c r="AB8" s="3788"/>
      <c r="AC8" s="3788"/>
      <c r="AD8" s="3800"/>
    </row>
    <row r="9" spans="1:32">
      <c r="A9" s="2684">
        <v>1</v>
      </c>
      <c r="B9" s="2683" t="s">
        <v>2050</v>
      </c>
      <c r="C9" s="2681">
        <v>16.899999999999999</v>
      </c>
      <c r="D9" s="2681">
        <v>16.2</v>
      </c>
      <c r="E9" s="2681">
        <v>16.8</v>
      </c>
      <c r="F9" s="2681">
        <v>14.7</v>
      </c>
      <c r="G9" s="2681">
        <v>15.1</v>
      </c>
      <c r="H9" s="2682">
        <v>18.376333316013721</v>
      </c>
      <c r="I9" s="2682">
        <v>14.880790148856683</v>
      </c>
      <c r="J9" s="2682">
        <v>16.497080408278514</v>
      </c>
      <c r="K9" s="2682">
        <v>20.5188824716226</v>
      </c>
      <c r="L9" s="2682">
        <v>18.875998151266511</v>
      </c>
      <c r="M9" s="2682">
        <v>16.928614918365962</v>
      </c>
      <c r="N9" s="2682">
        <v>18.056507240287857</v>
      </c>
      <c r="O9" s="2681">
        <v>13.4</v>
      </c>
      <c r="P9" s="2681">
        <v>16.7</v>
      </c>
      <c r="Q9" s="2681">
        <v>19.899999999999999</v>
      </c>
      <c r="R9" s="2681">
        <v>18.2</v>
      </c>
      <c r="S9" s="2681">
        <v>19.5</v>
      </c>
      <c r="T9" s="2680">
        <v>20.617452640209869</v>
      </c>
      <c r="U9" s="2680">
        <v>20.057974462737391</v>
      </c>
      <c r="V9" s="2680">
        <v>19.99207983763981</v>
      </c>
      <c r="W9" s="2679">
        <v>20.353132279818961</v>
      </c>
      <c r="X9" s="2679">
        <v>21.790443751111003</v>
      </c>
      <c r="Y9" s="2679">
        <v>23.777546525218789</v>
      </c>
      <c r="Z9" s="2679">
        <v>24.107775876540032</v>
      </c>
      <c r="AA9" s="2679">
        <v>27.30403473835247</v>
      </c>
      <c r="AB9" s="2679">
        <v>29.333516185058883</v>
      </c>
      <c r="AC9" s="2678">
        <v>23.558859541358299</v>
      </c>
      <c r="AD9" s="2677">
        <v>27.021535440897139</v>
      </c>
      <c r="AE9" s="725"/>
      <c r="AF9" s="725"/>
    </row>
    <row r="10" spans="1:32">
      <c r="A10" s="2684">
        <v>2</v>
      </c>
      <c r="B10" s="2683" t="s">
        <v>2049</v>
      </c>
      <c r="C10" s="2681">
        <v>39.299999999999997</v>
      </c>
      <c r="D10" s="2681">
        <v>41.2</v>
      </c>
      <c r="E10" s="2681">
        <v>44.2</v>
      </c>
      <c r="F10" s="2681">
        <v>43.8</v>
      </c>
      <c r="G10" s="2681">
        <v>39</v>
      </c>
      <c r="H10" s="2682">
        <v>41.242258376233039</v>
      </c>
      <c r="I10" s="2682">
        <v>34.987860343618202</v>
      </c>
      <c r="J10" s="2682">
        <v>39.53145454473124</v>
      </c>
      <c r="K10" s="2682">
        <v>48.301522546462081</v>
      </c>
      <c r="L10" s="2682">
        <v>41.601209614771427</v>
      </c>
      <c r="M10" s="2682">
        <v>40.659674196298091</v>
      </c>
      <c r="N10" s="2682">
        <v>45.342037768426522</v>
      </c>
      <c r="O10" s="2681">
        <v>19.100000000000001</v>
      </c>
      <c r="P10" s="2681">
        <v>10.4</v>
      </c>
      <c r="Q10" s="2681">
        <v>26.2</v>
      </c>
      <c r="R10" s="2681">
        <v>35.200000000000003</v>
      </c>
      <c r="S10" s="2681">
        <v>28.2</v>
      </c>
      <c r="T10" s="2680">
        <v>33.002423363916932</v>
      </c>
      <c r="U10" s="2680">
        <v>39.531223845307174</v>
      </c>
      <c r="V10" s="2680">
        <v>37.920898651689114</v>
      </c>
      <c r="W10" s="2679">
        <v>49.245916375963439</v>
      </c>
      <c r="X10" s="2679">
        <v>55.0929811819273</v>
      </c>
      <c r="Y10" s="2679">
        <v>56.740994176848339</v>
      </c>
      <c r="Z10" s="2679">
        <v>52.734674678129124</v>
      </c>
      <c r="AA10" s="2679">
        <v>62.013096516368599</v>
      </c>
      <c r="AB10" s="2679">
        <v>50.637386549911511</v>
      </c>
      <c r="AC10" s="2678">
        <v>50.070600640220903</v>
      </c>
      <c r="AD10" s="2677">
        <v>58.054562695464021</v>
      </c>
      <c r="AE10" s="725"/>
      <c r="AF10" s="725"/>
    </row>
    <row r="11" spans="1:32">
      <c r="A11" s="2684">
        <v>3</v>
      </c>
      <c r="B11" s="2683" t="s">
        <v>2048</v>
      </c>
      <c r="C11" s="2681">
        <v>22.1</v>
      </c>
      <c r="D11" s="2681">
        <v>22.6</v>
      </c>
      <c r="E11" s="2681">
        <v>24.6</v>
      </c>
      <c r="F11" s="2681">
        <v>21.1</v>
      </c>
      <c r="G11" s="2681">
        <v>15.7</v>
      </c>
      <c r="H11" s="2682">
        <v>15.571200280470672</v>
      </c>
      <c r="I11" s="2682">
        <v>14.039425390844361</v>
      </c>
      <c r="J11" s="2682">
        <v>17.369170839334075</v>
      </c>
      <c r="K11" s="2682">
        <v>19.883383821463013</v>
      </c>
      <c r="L11" s="2682">
        <v>20.441467825572904</v>
      </c>
      <c r="M11" s="2682">
        <v>19.388378659339295</v>
      </c>
      <c r="N11" s="2682">
        <v>21.020182220141599</v>
      </c>
      <c r="O11" s="2681">
        <v>10.9</v>
      </c>
      <c r="P11" s="2681">
        <v>8.3000000000000007</v>
      </c>
      <c r="Q11" s="2681">
        <v>7.9</v>
      </c>
      <c r="R11" s="2681">
        <v>15</v>
      </c>
      <c r="S11" s="2681">
        <v>8.5</v>
      </c>
      <c r="T11" s="2680">
        <v>8.3976694508790004</v>
      </c>
      <c r="U11" s="2680">
        <v>10.29248530524</v>
      </c>
      <c r="V11" s="2680">
        <v>13.595422288036101</v>
      </c>
      <c r="W11" s="2679">
        <v>16.067408150990001</v>
      </c>
      <c r="X11" s="2679">
        <v>19.8757017815681</v>
      </c>
      <c r="Y11" s="2679">
        <v>19.125220030870814</v>
      </c>
      <c r="Z11" s="2679">
        <v>20.14590769613066</v>
      </c>
      <c r="AA11" s="2679">
        <v>25.504793388560781</v>
      </c>
      <c r="AB11" s="2679">
        <v>22.106853786309799</v>
      </c>
      <c r="AC11" s="2678">
        <v>16.855550233319999</v>
      </c>
      <c r="AD11" s="2677">
        <v>22.473317198811799</v>
      </c>
      <c r="AE11" s="725"/>
      <c r="AF11" s="725"/>
    </row>
    <row r="12" spans="1:32" ht="25.5">
      <c r="A12" s="2684">
        <v>4</v>
      </c>
      <c r="B12" s="2683" t="s">
        <v>2047</v>
      </c>
      <c r="C12" s="2681">
        <v>15.6</v>
      </c>
      <c r="D12" s="2681">
        <v>16.5</v>
      </c>
      <c r="E12" s="2681">
        <v>17.2</v>
      </c>
      <c r="F12" s="2681">
        <v>20.6</v>
      </c>
      <c r="G12" s="2681">
        <v>17.100000000000001</v>
      </c>
      <c r="H12" s="2682">
        <v>19.052655482732447</v>
      </c>
      <c r="I12" s="2682">
        <v>15.799102702831849</v>
      </c>
      <c r="J12" s="2682">
        <v>17.062298076879777</v>
      </c>
      <c r="K12" s="2682">
        <v>19.663268350243563</v>
      </c>
      <c r="L12" s="2682">
        <v>16.024862745419998</v>
      </c>
      <c r="M12" s="2682">
        <v>16.00534597303476</v>
      </c>
      <c r="N12" s="2682">
        <v>15.576193892434491</v>
      </c>
      <c r="O12" s="2681">
        <v>8</v>
      </c>
      <c r="P12" s="2681">
        <v>2.8</v>
      </c>
      <c r="Q12" s="2681">
        <v>10.199999999999999</v>
      </c>
      <c r="R12" s="2681">
        <v>15.3</v>
      </c>
      <c r="S12" s="2681">
        <v>14.2</v>
      </c>
      <c r="T12" s="2680">
        <v>16.24961611372235</v>
      </c>
      <c r="U12" s="2680">
        <v>18.024010165148571</v>
      </c>
      <c r="V12" s="2680">
        <v>18.1959114235813</v>
      </c>
      <c r="W12" s="2679">
        <v>16.559599461059101</v>
      </c>
      <c r="X12" s="2679">
        <v>18.510297795248249</v>
      </c>
      <c r="Y12" s="2679">
        <v>19.059395522475931</v>
      </c>
      <c r="Z12" s="2679">
        <v>17.641158310288919</v>
      </c>
      <c r="AA12" s="2679">
        <v>23.659517396464739</v>
      </c>
      <c r="AB12" s="2679">
        <v>18.86994696716425</v>
      </c>
      <c r="AC12" s="2678">
        <v>18.734338088298667</v>
      </c>
      <c r="AD12" s="2677">
        <v>27.417878154209703</v>
      </c>
      <c r="AE12" s="725"/>
      <c r="AF12" s="725"/>
    </row>
    <row r="13" spans="1:32" ht="26.25" thickBot="1">
      <c r="A13" s="2676">
        <v>5</v>
      </c>
      <c r="B13" s="2675" t="s">
        <v>2046</v>
      </c>
      <c r="C13" s="2673">
        <v>8.6999999999999993</v>
      </c>
      <c r="D13" s="2673">
        <v>10.5</v>
      </c>
      <c r="E13" s="2673">
        <v>9.3000000000000007</v>
      </c>
      <c r="F13" s="2673">
        <v>9</v>
      </c>
      <c r="G13" s="2673">
        <v>9.6</v>
      </c>
      <c r="H13" s="2674">
        <v>13.895454778735751</v>
      </c>
      <c r="I13" s="2674">
        <v>13.353653519717</v>
      </c>
      <c r="J13" s="2674">
        <v>12.767396964158761</v>
      </c>
      <c r="K13" s="2674">
        <v>12.109739710271732</v>
      </c>
      <c r="L13" s="2674">
        <v>7.4574999008202116</v>
      </c>
      <c r="M13" s="2674">
        <v>7.0179173072135947</v>
      </c>
      <c r="N13" s="2674">
        <v>12.265138098264837</v>
      </c>
      <c r="O13" s="2673">
        <v>2.5</v>
      </c>
      <c r="P13" s="2673">
        <v>0.6</v>
      </c>
      <c r="Q13" s="2673">
        <v>3.4</v>
      </c>
      <c r="R13" s="2672">
        <v>4</v>
      </c>
      <c r="S13" s="2673">
        <v>6</v>
      </c>
      <c r="T13" s="2672">
        <v>6.2497271955523326</v>
      </c>
      <c r="U13" s="2672">
        <v>12.535487386450825</v>
      </c>
      <c r="V13" s="2672">
        <v>10.191652015052854</v>
      </c>
      <c r="W13" s="2671">
        <v>8.8849602058357657</v>
      </c>
      <c r="X13" s="2671">
        <v>9.3610834754095098</v>
      </c>
      <c r="Y13" s="2671">
        <v>12.30262243179339</v>
      </c>
      <c r="Z13" s="2671">
        <v>11.537240823103431</v>
      </c>
      <c r="AA13" s="2671">
        <v>13.599829454825937</v>
      </c>
      <c r="AB13" s="2671">
        <v>9.9965938108069388</v>
      </c>
      <c r="AC13" s="2670">
        <v>8.2588288155469112</v>
      </c>
      <c r="AD13" s="2669">
        <v>10.20809791844888</v>
      </c>
      <c r="AE13" s="725"/>
      <c r="AF13" s="725"/>
    </row>
    <row r="14" spans="1:32" ht="15.75" thickTop="1">
      <c r="A14" s="2668" t="s">
        <v>2045</v>
      </c>
      <c r="B14" s="1013"/>
      <c r="C14" s="1013"/>
      <c r="D14" s="1013"/>
      <c r="E14" s="1013"/>
      <c r="F14" s="1013"/>
      <c r="G14" s="1013"/>
      <c r="H14" s="1013"/>
      <c r="I14" s="1013"/>
      <c r="J14" s="1013"/>
      <c r="K14" s="1013"/>
      <c r="L14" s="1013"/>
      <c r="M14" s="1013"/>
      <c r="N14" s="1013"/>
      <c r="O14" s="1013"/>
      <c r="P14" s="1013"/>
      <c r="Q14" s="1013"/>
      <c r="R14" s="1013"/>
      <c r="AF14" s="725"/>
    </row>
    <row r="15" spans="1:32">
      <c r="A15" s="2667"/>
      <c r="L15" s="2665"/>
      <c r="O15" s="725"/>
      <c r="AF15" s="725"/>
    </row>
    <row r="16" spans="1:32" ht="15.75">
      <c r="B16" s="2665"/>
      <c r="C16" s="725"/>
      <c r="D16" s="725"/>
      <c r="H16" s="725"/>
      <c r="L16" s="2665"/>
      <c r="N16" s="2665"/>
      <c r="O16" s="725"/>
      <c r="Q16" s="2664"/>
      <c r="R16" s="2664"/>
      <c r="S16" s="2665"/>
      <c r="T16" s="725"/>
      <c r="U16" s="725"/>
      <c r="V16" s="1029"/>
      <c r="W16" s="1029"/>
      <c r="Z16" s="725"/>
      <c r="AA16" s="725"/>
      <c r="AB16" s="725"/>
      <c r="AD16" s="203"/>
      <c r="AE16" s="2666"/>
      <c r="AF16" s="2666"/>
    </row>
    <row r="17" spans="6:32" ht="15.75">
      <c r="F17" s="2665"/>
      <c r="G17" s="725"/>
      <c r="H17" s="725"/>
      <c r="I17" s="1029"/>
      <c r="J17" s="1029"/>
      <c r="M17" s="725"/>
      <c r="N17" s="2665"/>
      <c r="Q17" s="2664"/>
      <c r="R17" s="2664"/>
      <c r="S17" s="2665"/>
      <c r="AD17" s="203"/>
      <c r="AE17" s="2663"/>
      <c r="AF17" s="2663"/>
    </row>
    <row r="18" spans="6:32" ht="15.75">
      <c r="F18" s="2665"/>
      <c r="G18" s="725"/>
      <c r="H18" s="725"/>
      <c r="I18" s="1029"/>
      <c r="J18" s="1029"/>
      <c r="M18" s="725"/>
      <c r="N18" s="2665"/>
      <c r="Q18" s="2664"/>
      <c r="R18" s="2664"/>
      <c r="S18" s="2665"/>
      <c r="AD18" s="203"/>
      <c r="AE18" s="2663"/>
      <c r="AF18" s="2663"/>
    </row>
    <row r="19" spans="6:32" ht="15.75">
      <c r="Q19" s="2664"/>
      <c r="R19" s="2664"/>
      <c r="S19" s="2665"/>
      <c r="AD19" s="203"/>
      <c r="AE19" s="2663"/>
      <c r="AF19" s="2663"/>
    </row>
    <row r="20" spans="6:32" ht="15.75">
      <c r="Q20" s="2664"/>
      <c r="R20" s="2664"/>
      <c r="S20" s="2665"/>
      <c r="AD20" s="203"/>
      <c r="AE20" s="2663"/>
      <c r="AF20" s="2663"/>
    </row>
    <row r="21" spans="6:32" ht="15.75">
      <c r="Q21" s="2664"/>
      <c r="R21" s="2664"/>
      <c r="S21" s="2665"/>
      <c r="AD21" s="203"/>
      <c r="AE21" s="2663"/>
      <c r="AF21" s="2663"/>
    </row>
    <row r="22" spans="6:32" ht="15.75">
      <c r="Q22" s="2664"/>
      <c r="R22" s="2664"/>
      <c r="AD22" s="203"/>
      <c r="AE22" s="2663"/>
      <c r="AF22" s="2663"/>
    </row>
    <row r="23" spans="6:32" ht="15.75">
      <c r="Q23" s="2662"/>
      <c r="R23" s="2662"/>
      <c r="AD23" s="203"/>
      <c r="AE23" s="2661"/>
      <c r="AF23" s="2661"/>
    </row>
  </sheetData>
  <mergeCells count="36">
    <mergeCell ref="Y5:AD5"/>
    <mergeCell ref="E7:E8"/>
    <mergeCell ref="Q7:Q8"/>
    <mergeCell ref="S7:S8"/>
    <mergeCell ref="I7:I8"/>
    <mergeCell ref="K7:K8"/>
    <mergeCell ref="AC7:AC8"/>
    <mergeCell ref="F7:F8"/>
    <mergeCell ref="H7:H8"/>
    <mergeCell ref="J7:J8"/>
    <mergeCell ref="L7:L8"/>
    <mergeCell ref="Z7:Z8"/>
    <mergeCell ref="A3:AD3"/>
    <mergeCell ref="A4:AD4"/>
    <mergeCell ref="A5:A8"/>
    <mergeCell ref="B5:B8"/>
    <mergeCell ref="C7:C8"/>
    <mergeCell ref="D7:D8"/>
    <mergeCell ref="U7:U8"/>
    <mergeCell ref="AD7:AD8"/>
    <mergeCell ref="M7:M8"/>
    <mergeCell ref="V7:V8"/>
    <mergeCell ref="AA7:AA8"/>
    <mergeCell ref="P7:P8"/>
    <mergeCell ref="M5:X5"/>
    <mergeCell ref="T7:T8"/>
    <mergeCell ref="N7:N8"/>
    <mergeCell ref="C5:L5"/>
    <mergeCell ref="AB7:AB8"/>
    <mergeCell ref="G7:G8"/>
    <mergeCell ref="O7:O8"/>
    <mergeCell ref="C6:AD6"/>
    <mergeCell ref="R7:R8"/>
    <mergeCell ref="W7:W8"/>
    <mergeCell ref="X7:X8"/>
    <mergeCell ref="Y7:Y8"/>
  </mergeCells>
  <pageMargins left="0.7" right="0.7" top="0.75" bottom="0.75" header="0.3" footer="0.3"/>
  <pageSetup paperSize="9" scale="4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8"/>
  <sheetViews>
    <sheetView showGridLines="0" workbookViewId="0">
      <selection activeCell="L29" sqref="L29"/>
    </sheetView>
  </sheetViews>
  <sheetFormatPr defaultRowHeight="12.75"/>
  <cols>
    <col min="1" max="1" width="10.7109375" style="212" customWidth="1"/>
    <col min="2" max="2" width="57.5703125" style="212" bestFit="1" customWidth="1"/>
    <col min="3" max="256" width="8.7109375" style="212"/>
    <col min="257" max="257" width="10.7109375" style="212" customWidth="1"/>
    <col min="258" max="258" width="57.5703125" style="212" bestFit="1" customWidth="1"/>
    <col min="259" max="512" width="8.7109375" style="212"/>
    <col min="513" max="513" width="10.7109375" style="212" customWidth="1"/>
    <col min="514" max="514" width="57.5703125" style="212" bestFit="1" customWidth="1"/>
    <col min="515" max="768" width="8.7109375" style="212"/>
    <col min="769" max="769" width="10.7109375" style="212" customWidth="1"/>
    <col min="770" max="770" width="57.5703125" style="212" bestFit="1" customWidth="1"/>
    <col min="771" max="1024" width="8.7109375" style="212"/>
    <col min="1025" max="1025" width="10.7109375" style="212" customWidth="1"/>
    <col min="1026" max="1026" width="57.5703125" style="212" bestFit="1" customWidth="1"/>
    <col min="1027" max="1280" width="8.7109375" style="212"/>
    <col min="1281" max="1281" width="10.7109375" style="212" customWidth="1"/>
    <col min="1282" max="1282" width="57.5703125" style="212" bestFit="1" customWidth="1"/>
    <col min="1283" max="1536" width="8.7109375" style="212"/>
    <col min="1537" max="1537" width="10.7109375" style="212" customWidth="1"/>
    <col min="1538" max="1538" width="57.5703125" style="212" bestFit="1" customWidth="1"/>
    <col min="1539" max="1792" width="8.7109375" style="212"/>
    <col min="1793" max="1793" width="10.7109375" style="212" customWidth="1"/>
    <col min="1794" max="1794" width="57.5703125" style="212" bestFit="1" customWidth="1"/>
    <col min="1795" max="2048" width="8.7109375" style="212"/>
    <col min="2049" max="2049" width="10.7109375" style="212" customWidth="1"/>
    <col min="2050" max="2050" width="57.5703125" style="212" bestFit="1" customWidth="1"/>
    <col min="2051" max="2304" width="8.7109375" style="212"/>
    <col min="2305" max="2305" width="10.7109375" style="212" customWidth="1"/>
    <col min="2306" max="2306" width="57.5703125" style="212" bestFit="1" customWidth="1"/>
    <col min="2307" max="2560" width="8.7109375" style="212"/>
    <col min="2561" max="2561" width="10.7109375" style="212" customWidth="1"/>
    <col min="2562" max="2562" width="57.5703125" style="212" bestFit="1" customWidth="1"/>
    <col min="2563" max="2816" width="8.7109375" style="212"/>
    <col min="2817" max="2817" width="10.7109375" style="212" customWidth="1"/>
    <col min="2818" max="2818" width="57.5703125" style="212" bestFit="1" customWidth="1"/>
    <col min="2819" max="3072" width="8.7109375" style="212"/>
    <col min="3073" max="3073" width="10.7109375" style="212" customWidth="1"/>
    <col min="3074" max="3074" width="57.5703125" style="212" bestFit="1" customWidth="1"/>
    <col min="3075" max="3328" width="8.7109375" style="212"/>
    <col min="3329" max="3329" width="10.7109375" style="212" customWidth="1"/>
    <col min="3330" max="3330" width="57.5703125" style="212" bestFit="1" customWidth="1"/>
    <col min="3331" max="3584" width="8.7109375" style="212"/>
    <col min="3585" max="3585" width="10.7109375" style="212" customWidth="1"/>
    <col min="3586" max="3586" width="57.5703125" style="212" bestFit="1" customWidth="1"/>
    <col min="3587" max="3840" width="8.7109375" style="212"/>
    <col min="3841" max="3841" width="10.7109375" style="212" customWidth="1"/>
    <col min="3842" max="3842" width="57.5703125" style="212" bestFit="1" customWidth="1"/>
    <col min="3843" max="4096" width="8.7109375" style="212"/>
    <col min="4097" max="4097" width="10.7109375" style="212" customWidth="1"/>
    <col min="4098" max="4098" width="57.5703125" style="212" bestFit="1" customWidth="1"/>
    <col min="4099" max="4352" width="8.7109375" style="212"/>
    <col min="4353" max="4353" width="10.7109375" style="212" customWidth="1"/>
    <col min="4354" max="4354" width="57.5703125" style="212" bestFit="1" customWidth="1"/>
    <col min="4355" max="4608" width="8.7109375" style="212"/>
    <col min="4609" max="4609" width="10.7109375" style="212" customWidth="1"/>
    <col min="4610" max="4610" width="57.5703125" style="212" bestFit="1" customWidth="1"/>
    <col min="4611" max="4864" width="8.7109375" style="212"/>
    <col min="4865" max="4865" width="10.7109375" style="212" customWidth="1"/>
    <col min="4866" max="4866" width="57.5703125" style="212" bestFit="1" customWidth="1"/>
    <col min="4867" max="5120" width="8.7109375" style="212"/>
    <col min="5121" max="5121" width="10.7109375" style="212" customWidth="1"/>
    <col min="5122" max="5122" width="57.5703125" style="212" bestFit="1" customWidth="1"/>
    <col min="5123" max="5376" width="8.7109375" style="212"/>
    <col min="5377" max="5377" width="10.7109375" style="212" customWidth="1"/>
    <col min="5378" max="5378" width="57.5703125" style="212" bestFit="1" customWidth="1"/>
    <col min="5379" max="5632" width="8.7109375" style="212"/>
    <col min="5633" max="5633" width="10.7109375" style="212" customWidth="1"/>
    <col min="5634" max="5634" width="57.5703125" style="212" bestFit="1" customWidth="1"/>
    <col min="5635" max="5888" width="8.7109375" style="212"/>
    <col min="5889" max="5889" width="10.7109375" style="212" customWidth="1"/>
    <col min="5890" max="5890" width="57.5703125" style="212" bestFit="1" customWidth="1"/>
    <col min="5891" max="6144" width="8.7109375" style="212"/>
    <col min="6145" max="6145" width="10.7109375" style="212" customWidth="1"/>
    <col min="6146" max="6146" width="57.5703125" style="212" bestFit="1" customWidth="1"/>
    <col min="6147" max="6400" width="8.7109375" style="212"/>
    <col min="6401" max="6401" width="10.7109375" style="212" customWidth="1"/>
    <col min="6402" max="6402" width="57.5703125" style="212" bestFit="1" customWidth="1"/>
    <col min="6403" max="6656" width="8.7109375" style="212"/>
    <col min="6657" max="6657" width="10.7109375" style="212" customWidth="1"/>
    <col min="6658" max="6658" width="57.5703125" style="212" bestFit="1" customWidth="1"/>
    <col min="6659" max="6912" width="8.7109375" style="212"/>
    <col min="6913" max="6913" width="10.7109375" style="212" customWidth="1"/>
    <col min="6914" max="6914" width="57.5703125" style="212" bestFit="1" customWidth="1"/>
    <col min="6915" max="7168" width="8.7109375" style="212"/>
    <col min="7169" max="7169" width="10.7109375" style="212" customWidth="1"/>
    <col min="7170" max="7170" width="57.5703125" style="212" bestFit="1" customWidth="1"/>
    <col min="7171" max="7424" width="8.7109375" style="212"/>
    <col min="7425" max="7425" width="10.7109375" style="212" customWidth="1"/>
    <col min="7426" max="7426" width="57.5703125" style="212" bestFit="1" customWidth="1"/>
    <col min="7427" max="7680" width="8.7109375" style="212"/>
    <col min="7681" max="7681" width="10.7109375" style="212" customWidth="1"/>
    <col min="7682" max="7682" width="57.5703125" style="212" bestFit="1" customWidth="1"/>
    <col min="7683" max="7936" width="8.7109375" style="212"/>
    <col min="7937" max="7937" width="10.7109375" style="212" customWidth="1"/>
    <col min="7938" max="7938" width="57.5703125" style="212" bestFit="1" customWidth="1"/>
    <col min="7939" max="8192" width="8.7109375" style="212"/>
    <col min="8193" max="8193" width="10.7109375" style="212" customWidth="1"/>
    <col min="8194" max="8194" width="57.5703125" style="212" bestFit="1" customWidth="1"/>
    <col min="8195" max="8448" width="8.7109375" style="212"/>
    <col min="8449" max="8449" width="10.7109375" style="212" customWidth="1"/>
    <col min="8450" max="8450" width="57.5703125" style="212" bestFit="1" customWidth="1"/>
    <col min="8451" max="8704" width="8.7109375" style="212"/>
    <col min="8705" max="8705" width="10.7109375" style="212" customWidth="1"/>
    <col min="8706" max="8706" width="57.5703125" style="212" bestFit="1" customWidth="1"/>
    <col min="8707" max="8960" width="8.7109375" style="212"/>
    <col min="8961" max="8961" width="10.7109375" style="212" customWidth="1"/>
    <col min="8962" max="8962" width="57.5703125" style="212" bestFit="1" customWidth="1"/>
    <col min="8963" max="9216" width="8.7109375" style="212"/>
    <col min="9217" max="9217" width="10.7109375" style="212" customWidth="1"/>
    <col min="9218" max="9218" width="57.5703125" style="212" bestFit="1" customWidth="1"/>
    <col min="9219" max="9472" width="8.7109375" style="212"/>
    <col min="9473" max="9473" width="10.7109375" style="212" customWidth="1"/>
    <col min="9474" max="9474" width="57.5703125" style="212" bestFit="1" customWidth="1"/>
    <col min="9475" max="9728" width="8.7109375" style="212"/>
    <col min="9729" max="9729" width="10.7109375" style="212" customWidth="1"/>
    <col min="9730" max="9730" width="57.5703125" style="212" bestFit="1" customWidth="1"/>
    <col min="9731" max="9984" width="8.7109375" style="212"/>
    <col min="9985" max="9985" width="10.7109375" style="212" customWidth="1"/>
    <col min="9986" max="9986" width="57.5703125" style="212" bestFit="1" customWidth="1"/>
    <col min="9987" max="10240" width="8.7109375" style="212"/>
    <col min="10241" max="10241" width="10.7109375" style="212" customWidth="1"/>
    <col min="10242" max="10242" width="57.5703125" style="212" bestFit="1" customWidth="1"/>
    <col min="10243" max="10496" width="8.7109375" style="212"/>
    <col min="10497" max="10497" width="10.7109375" style="212" customWidth="1"/>
    <col min="10498" max="10498" width="57.5703125" style="212" bestFit="1" customWidth="1"/>
    <col min="10499" max="10752" width="8.7109375" style="212"/>
    <col min="10753" max="10753" width="10.7109375" style="212" customWidth="1"/>
    <col min="10754" max="10754" width="57.5703125" style="212" bestFit="1" customWidth="1"/>
    <col min="10755" max="11008" width="8.7109375" style="212"/>
    <col min="11009" max="11009" width="10.7109375" style="212" customWidth="1"/>
    <col min="11010" max="11010" width="57.5703125" style="212" bestFit="1" customWidth="1"/>
    <col min="11011" max="11264" width="8.7109375" style="212"/>
    <col min="11265" max="11265" width="10.7109375" style="212" customWidth="1"/>
    <col min="11266" max="11266" width="57.5703125" style="212" bestFit="1" customWidth="1"/>
    <col min="11267" max="11520" width="8.7109375" style="212"/>
    <col min="11521" max="11521" width="10.7109375" style="212" customWidth="1"/>
    <col min="11522" max="11522" width="57.5703125" style="212" bestFit="1" customWidth="1"/>
    <col min="11523" max="11776" width="8.7109375" style="212"/>
    <col min="11777" max="11777" width="10.7109375" style="212" customWidth="1"/>
    <col min="11778" max="11778" width="57.5703125" style="212" bestFit="1" customWidth="1"/>
    <col min="11779" max="12032" width="8.7109375" style="212"/>
    <col min="12033" max="12033" width="10.7109375" style="212" customWidth="1"/>
    <col min="12034" max="12034" width="57.5703125" style="212" bestFit="1" customWidth="1"/>
    <col min="12035" max="12288" width="8.7109375" style="212"/>
    <col min="12289" max="12289" width="10.7109375" style="212" customWidth="1"/>
    <col min="12290" max="12290" width="57.5703125" style="212" bestFit="1" customWidth="1"/>
    <col min="12291" max="12544" width="8.7109375" style="212"/>
    <col min="12545" max="12545" width="10.7109375" style="212" customWidth="1"/>
    <col min="12546" max="12546" width="57.5703125" style="212" bestFit="1" customWidth="1"/>
    <col min="12547" max="12800" width="8.7109375" style="212"/>
    <col min="12801" max="12801" width="10.7109375" style="212" customWidth="1"/>
    <col min="12802" max="12802" width="57.5703125" style="212" bestFit="1" customWidth="1"/>
    <col min="12803" max="13056" width="8.7109375" style="212"/>
    <col min="13057" max="13057" width="10.7109375" style="212" customWidth="1"/>
    <col min="13058" max="13058" width="57.5703125" style="212" bestFit="1" customWidth="1"/>
    <col min="13059" max="13312" width="8.7109375" style="212"/>
    <col min="13313" max="13313" width="10.7109375" style="212" customWidth="1"/>
    <col min="13314" max="13314" width="57.5703125" style="212" bestFit="1" customWidth="1"/>
    <col min="13315" max="13568" width="8.7109375" style="212"/>
    <col min="13569" max="13569" width="10.7109375" style="212" customWidth="1"/>
    <col min="13570" max="13570" width="57.5703125" style="212" bestFit="1" customWidth="1"/>
    <col min="13571" max="13824" width="8.7109375" style="212"/>
    <col min="13825" max="13825" width="10.7109375" style="212" customWidth="1"/>
    <col min="13826" max="13826" width="57.5703125" style="212" bestFit="1" customWidth="1"/>
    <col min="13827" max="14080" width="8.7109375" style="212"/>
    <col min="14081" max="14081" width="10.7109375" style="212" customWidth="1"/>
    <col min="14082" max="14082" width="57.5703125" style="212" bestFit="1" customWidth="1"/>
    <col min="14083" max="14336" width="8.7109375" style="212"/>
    <col min="14337" max="14337" width="10.7109375" style="212" customWidth="1"/>
    <col min="14338" max="14338" width="57.5703125" style="212" bestFit="1" customWidth="1"/>
    <col min="14339" max="14592" width="8.7109375" style="212"/>
    <col min="14593" max="14593" width="10.7109375" style="212" customWidth="1"/>
    <col min="14594" max="14594" width="57.5703125" style="212" bestFit="1" customWidth="1"/>
    <col min="14595" max="14848" width="8.7109375" style="212"/>
    <col min="14849" max="14849" width="10.7109375" style="212" customWidth="1"/>
    <col min="14850" max="14850" width="57.5703125" style="212" bestFit="1" customWidth="1"/>
    <col min="14851" max="15104" width="8.7109375" style="212"/>
    <col min="15105" max="15105" width="10.7109375" style="212" customWidth="1"/>
    <col min="15106" max="15106" width="57.5703125" style="212" bestFit="1" customWidth="1"/>
    <col min="15107" max="15360" width="8.7109375" style="212"/>
    <col min="15361" max="15361" width="10.7109375" style="212" customWidth="1"/>
    <col min="15362" max="15362" width="57.5703125" style="212" bestFit="1" customWidth="1"/>
    <col min="15363" max="15616" width="8.7109375" style="212"/>
    <col min="15617" max="15617" width="10.7109375" style="212" customWidth="1"/>
    <col min="15618" max="15618" width="57.5703125" style="212" bestFit="1" customWidth="1"/>
    <col min="15619" max="15872" width="8.7109375" style="212"/>
    <col min="15873" max="15873" width="10.7109375" style="212" customWidth="1"/>
    <col min="15874" max="15874" width="57.5703125" style="212" bestFit="1" customWidth="1"/>
    <col min="15875" max="16128" width="8.7109375" style="212"/>
    <col min="16129" max="16129" width="10.7109375" style="212" customWidth="1"/>
    <col min="16130" max="16130" width="57.5703125" style="212" bestFit="1" customWidth="1"/>
    <col min="16131" max="16384" width="8.7109375" style="212"/>
  </cols>
  <sheetData>
    <row r="1" spans="1:4" ht="20.25">
      <c r="A1" s="3805" t="s">
        <v>272</v>
      </c>
      <c r="B1" s="3805"/>
    </row>
    <row r="2" spans="1:4" ht="18.75">
      <c r="A2" s="3806" t="s">
        <v>273</v>
      </c>
      <c r="B2" s="3806"/>
    </row>
    <row r="3" spans="1:4" ht="15.75">
      <c r="A3" s="213" t="s">
        <v>274</v>
      </c>
      <c r="B3" s="214" t="s">
        <v>3</v>
      </c>
      <c r="C3" s="215"/>
    </row>
    <row r="4" spans="1:4" ht="15.75">
      <c r="A4" s="216">
        <v>1</v>
      </c>
      <c r="B4" s="217" t="s">
        <v>275</v>
      </c>
      <c r="C4" s="218"/>
      <c r="D4" s="219"/>
    </row>
    <row r="5" spans="1:4" ht="15.75">
      <c r="A5" s="216">
        <v>2</v>
      </c>
      <c r="B5" s="217" t="s">
        <v>382</v>
      </c>
      <c r="C5" s="218"/>
      <c r="D5" s="219"/>
    </row>
    <row r="6" spans="1:4" ht="15.75">
      <c r="A6" s="216">
        <v>3</v>
      </c>
      <c r="B6" s="217" t="s">
        <v>125</v>
      </c>
      <c r="C6" s="218"/>
      <c r="D6" s="219"/>
    </row>
    <row r="7" spans="1:4" ht="15.75">
      <c r="A7" s="216">
        <v>4</v>
      </c>
      <c r="B7" s="220" t="s">
        <v>276</v>
      </c>
      <c r="C7" s="218"/>
      <c r="D7" s="219"/>
    </row>
    <row r="8" spans="1:4" ht="15.75">
      <c r="A8" s="216">
        <v>5</v>
      </c>
      <c r="B8" s="220" t="s">
        <v>2033</v>
      </c>
      <c r="C8" s="218"/>
      <c r="D8" s="219"/>
    </row>
    <row r="9" spans="1:4" ht="15.75">
      <c r="A9" s="216">
        <v>6</v>
      </c>
      <c r="B9" s="220" t="s">
        <v>2027</v>
      </c>
      <c r="C9" s="218"/>
      <c r="D9" s="219"/>
    </row>
    <row r="10" spans="1:4" ht="15.75">
      <c r="A10" s="216">
        <v>7</v>
      </c>
      <c r="B10" s="220" t="s">
        <v>2015</v>
      </c>
      <c r="C10" s="218"/>
      <c r="D10" s="219"/>
    </row>
    <row r="11" spans="1:4" ht="15.75">
      <c r="A11" s="216">
        <v>8</v>
      </c>
      <c r="B11" s="220" t="s">
        <v>2215</v>
      </c>
      <c r="C11" s="218"/>
      <c r="D11" s="219"/>
    </row>
    <row r="12" spans="1:4" ht="15.75">
      <c r="A12" s="216">
        <v>9</v>
      </c>
      <c r="B12" s="220" t="s">
        <v>2213</v>
      </c>
      <c r="C12" s="218"/>
      <c r="D12" s="219"/>
    </row>
    <row r="13" spans="1:4" ht="15.75">
      <c r="A13" s="303">
        <v>10</v>
      </c>
      <c r="B13" s="220" t="s">
        <v>396</v>
      </c>
      <c r="C13" s="218"/>
      <c r="D13" s="219"/>
    </row>
    <row r="14" spans="1:4" ht="15.75">
      <c r="A14" s="303">
        <v>11</v>
      </c>
      <c r="B14" s="220" t="s">
        <v>395</v>
      </c>
      <c r="C14" s="218"/>
      <c r="D14" s="219"/>
    </row>
    <row r="15" spans="1:4" ht="15.75">
      <c r="A15" s="303">
        <v>12</v>
      </c>
      <c r="B15" s="220" t="s">
        <v>2217</v>
      </c>
      <c r="C15" s="218"/>
      <c r="D15" s="219"/>
    </row>
    <row r="16" spans="1:4" ht="15.75">
      <c r="A16" s="303">
        <v>13</v>
      </c>
      <c r="B16" s="220" t="s">
        <v>2218</v>
      </c>
      <c r="C16" s="218"/>
      <c r="D16" s="219"/>
    </row>
    <row r="17" spans="1:4" ht="15.75">
      <c r="A17" s="303">
        <v>14</v>
      </c>
      <c r="B17" s="279" t="s">
        <v>277</v>
      </c>
      <c r="C17" s="219"/>
      <c r="D17" s="219"/>
    </row>
    <row r="18" spans="1:4" ht="15.75">
      <c r="A18" s="1638">
        <v>15</v>
      </c>
      <c r="B18" s="279" t="s">
        <v>2041</v>
      </c>
      <c r="C18" s="219"/>
      <c r="D18" s="219"/>
    </row>
    <row r="19" spans="1:4" ht="15.75">
      <c r="A19" s="303">
        <v>16</v>
      </c>
      <c r="B19" s="279" t="s">
        <v>376</v>
      </c>
      <c r="C19" s="219"/>
      <c r="D19" s="219"/>
    </row>
    <row r="20" spans="1:4" ht="15.75">
      <c r="A20" s="303">
        <v>17</v>
      </c>
      <c r="B20" s="279" t="s">
        <v>377</v>
      </c>
      <c r="C20" s="219"/>
      <c r="D20" s="219"/>
    </row>
    <row r="21" spans="1:4" ht="15.75">
      <c r="A21" s="303">
        <v>18</v>
      </c>
      <c r="B21" s="279" t="s">
        <v>2214</v>
      </c>
      <c r="C21" s="219"/>
      <c r="D21" s="219"/>
    </row>
    <row r="22" spans="1:4" ht="15.75">
      <c r="A22" s="303">
        <v>19</v>
      </c>
      <c r="B22" s="279" t="s">
        <v>2216</v>
      </c>
    </row>
    <row r="23" spans="1:4" ht="15.75">
      <c r="A23" s="227">
        <v>20</v>
      </c>
      <c r="B23" s="279" t="s">
        <v>2219</v>
      </c>
      <c r="C23" s="219"/>
      <c r="D23" s="219"/>
    </row>
    <row r="24" spans="1:4" ht="15">
      <c r="A24" s="219"/>
      <c r="B24" s="219"/>
      <c r="C24" s="219"/>
      <c r="D24" s="219"/>
    </row>
    <row r="25" spans="1:4" ht="15">
      <c r="A25" s="219"/>
      <c r="B25" s="219"/>
      <c r="C25" s="219"/>
      <c r="D25" s="219"/>
    </row>
    <row r="26" spans="1:4" ht="15">
      <c r="A26" s="219"/>
      <c r="B26" s="219"/>
      <c r="C26" s="219"/>
      <c r="D26" s="219"/>
    </row>
    <row r="27" spans="1:4" ht="15">
      <c r="A27" s="219"/>
      <c r="B27" s="219"/>
      <c r="C27" s="219"/>
      <c r="D27" s="219"/>
    </row>
    <row r="28" spans="1:4" ht="15">
      <c r="A28" s="219"/>
      <c r="B28" s="219"/>
      <c r="C28" s="219"/>
      <c r="D28" s="219"/>
    </row>
  </sheetData>
  <mergeCells count="2">
    <mergeCell ref="A1:B1"/>
    <mergeCell ref="A2:B2"/>
  </mergeCells>
  <printOptions horizontalCentered="1"/>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6"/>
  <sheetViews>
    <sheetView showGridLines="0" view="pageBreakPreview" zoomScaleSheetLayoutView="100" workbookViewId="0">
      <pane ySplit="5" topLeftCell="A19" activePane="bottomLeft" state="frozen"/>
      <selection activeCell="L29" sqref="L29"/>
      <selection pane="bottomLeft" activeCell="L29" sqref="L29"/>
    </sheetView>
  </sheetViews>
  <sheetFormatPr defaultRowHeight="15"/>
  <cols>
    <col min="1" max="6" width="16.5703125" style="2879" customWidth="1"/>
    <col min="7" max="255" width="9.140625" style="2879"/>
    <col min="256" max="261" width="16.5703125" style="2879" customWidth="1"/>
    <col min="262" max="511" width="9.140625" style="2879"/>
    <col min="512" max="517" width="16.5703125" style="2879" customWidth="1"/>
    <col min="518" max="767" width="9.140625" style="2879"/>
    <col min="768" max="773" width="16.5703125" style="2879" customWidth="1"/>
    <col min="774" max="1023" width="9.140625" style="2879"/>
    <col min="1024" max="1029" width="16.5703125" style="2879" customWidth="1"/>
    <col min="1030" max="1279" width="9.140625" style="2879"/>
    <col min="1280" max="1285" width="16.5703125" style="2879" customWidth="1"/>
    <col min="1286" max="1535" width="9.140625" style="2879"/>
    <col min="1536" max="1541" width="16.5703125" style="2879" customWidth="1"/>
    <col min="1542" max="1791" width="9.140625" style="2879"/>
    <col min="1792" max="1797" width="16.5703125" style="2879" customWidth="1"/>
    <col min="1798" max="2047" width="9.140625" style="2879"/>
    <col min="2048" max="2053" width="16.5703125" style="2879" customWidth="1"/>
    <col min="2054" max="2303" width="9.140625" style="2879"/>
    <col min="2304" max="2309" width="16.5703125" style="2879" customWidth="1"/>
    <col min="2310" max="2559" width="9.140625" style="2879"/>
    <col min="2560" max="2565" width="16.5703125" style="2879" customWidth="1"/>
    <col min="2566" max="2815" width="9.140625" style="2879"/>
    <col min="2816" max="2821" width="16.5703125" style="2879" customWidth="1"/>
    <col min="2822" max="3071" width="9.140625" style="2879"/>
    <col min="3072" max="3077" width="16.5703125" style="2879" customWidth="1"/>
    <col min="3078" max="3327" width="9.140625" style="2879"/>
    <col min="3328" max="3333" width="16.5703125" style="2879" customWidth="1"/>
    <col min="3334" max="3583" width="9.140625" style="2879"/>
    <col min="3584" max="3589" width="16.5703125" style="2879" customWidth="1"/>
    <col min="3590" max="3839" width="9.140625" style="2879"/>
    <col min="3840" max="3845" width="16.5703125" style="2879" customWidth="1"/>
    <col min="3846" max="4095" width="9.140625" style="2879"/>
    <col min="4096" max="4101" width="16.5703125" style="2879" customWidth="1"/>
    <col min="4102" max="4351" width="9.140625" style="2879"/>
    <col min="4352" max="4357" width="16.5703125" style="2879" customWidth="1"/>
    <col min="4358" max="4607" width="9.140625" style="2879"/>
    <col min="4608" max="4613" width="16.5703125" style="2879" customWidth="1"/>
    <col min="4614" max="4863" width="9.140625" style="2879"/>
    <col min="4864" max="4869" width="16.5703125" style="2879" customWidth="1"/>
    <col min="4870" max="5119" width="9.140625" style="2879"/>
    <col min="5120" max="5125" width="16.5703125" style="2879" customWidth="1"/>
    <col min="5126" max="5375" width="9.140625" style="2879"/>
    <col min="5376" max="5381" width="16.5703125" style="2879" customWidth="1"/>
    <col min="5382" max="5631" width="9.140625" style="2879"/>
    <col min="5632" max="5637" width="16.5703125" style="2879" customWidth="1"/>
    <col min="5638" max="5887" width="9.140625" style="2879"/>
    <col min="5888" max="5893" width="16.5703125" style="2879" customWidth="1"/>
    <col min="5894" max="6143" width="9.140625" style="2879"/>
    <col min="6144" max="6149" width="16.5703125" style="2879" customWidth="1"/>
    <col min="6150" max="6399" width="9.140625" style="2879"/>
    <col min="6400" max="6405" width="16.5703125" style="2879" customWidth="1"/>
    <col min="6406" max="6655" width="9.140625" style="2879"/>
    <col min="6656" max="6661" width="16.5703125" style="2879" customWidth="1"/>
    <col min="6662" max="6911" width="9.140625" style="2879"/>
    <col min="6912" max="6917" width="16.5703125" style="2879" customWidth="1"/>
    <col min="6918" max="7167" width="9.140625" style="2879"/>
    <col min="7168" max="7173" width="16.5703125" style="2879" customWidth="1"/>
    <col min="7174" max="7423" width="9.140625" style="2879"/>
    <col min="7424" max="7429" width="16.5703125" style="2879" customWidth="1"/>
    <col min="7430" max="7679" width="9.140625" style="2879"/>
    <col min="7680" max="7685" width="16.5703125" style="2879" customWidth="1"/>
    <col min="7686" max="7935" width="9.140625" style="2879"/>
    <col min="7936" max="7941" width="16.5703125" style="2879" customWidth="1"/>
    <col min="7942" max="8191" width="9.140625" style="2879"/>
    <col min="8192" max="8197" width="16.5703125" style="2879" customWidth="1"/>
    <col min="8198" max="8447" width="9.140625" style="2879"/>
    <col min="8448" max="8453" width="16.5703125" style="2879" customWidth="1"/>
    <col min="8454" max="8703" width="9.140625" style="2879"/>
    <col min="8704" max="8709" width="16.5703125" style="2879" customWidth="1"/>
    <col min="8710" max="8959" width="9.140625" style="2879"/>
    <col min="8960" max="8965" width="16.5703125" style="2879" customWidth="1"/>
    <col min="8966" max="9215" width="9.140625" style="2879"/>
    <col min="9216" max="9221" width="16.5703125" style="2879" customWidth="1"/>
    <col min="9222" max="9471" width="9.140625" style="2879"/>
    <col min="9472" max="9477" width="16.5703125" style="2879" customWidth="1"/>
    <col min="9478" max="9727" width="9.140625" style="2879"/>
    <col min="9728" max="9733" width="16.5703125" style="2879" customWidth="1"/>
    <col min="9734" max="9983" width="9.140625" style="2879"/>
    <col min="9984" max="9989" width="16.5703125" style="2879" customWidth="1"/>
    <col min="9990" max="10239" width="9.140625" style="2879"/>
    <col min="10240" max="10245" width="16.5703125" style="2879" customWidth="1"/>
    <col min="10246" max="10495" width="9.140625" style="2879"/>
    <col min="10496" max="10501" width="16.5703125" style="2879" customWidth="1"/>
    <col min="10502" max="10751" width="9.140625" style="2879"/>
    <col min="10752" max="10757" width="16.5703125" style="2879" customWidth="1"/>
    <col min="10758" max="11007" width="9.140625" style="2879"/>
    <col min="11008" max="11013" width="16.5703125" style="2879" customWidth="1"/>
    <col min="11014" max="11263" width="9.140625" style="2879"/>
    <col min="11264" max="11269" width="16.5703125" style="2879" customWidth="1"/>
    <col min="11270" max="11519" width="9.140625" style="2879"/>
    <col min="11520" max="11525" width="16.5703125" style="2879" customWidth="1"/>
    <col min="11526" max="11775" width="9.140625" style="2879"/>
    <col min="11776" max="11781" width="16.5703125" style="2879" customWidth="1"/>
    <col min="11782" max="12031" width="9.140625" style="2879"/>
    <col min="12032" max="12037" width="16.5703125" style="2879" customWidth="1"/>
    <col min="12038" max="12287" width="9.140625" style="2879"/>
    <col min="12288" max="12293" width="16.5703125" style="2879" customWidth="1"/>
    <col min="12294" max="12543" width="9.140625" style="2879"/>
    <col min="12544" max="12549" width="16.5703125" style="2879" customWidth="1"/>
    <col min="12550" max="12799" width="9.140625" style="2879"/>
    <col min="12800" max="12805" width="16.5703125" style="2879" customWidth="1"/>
    <col min="12806" max="13055" width="9.140625" style="2879"/>
    <col min="13056" max="13061" width="16.5703125" style="2879" customWidth="1"/>
    <col min="13062" max="13311" width="9.140625" style="2879"/>
    <col min="13312" max="13317" width="16.5703125" style="2879" customWidth="1"/>
    <col min="13318" max="13567" width="9.140625" style="2879"/>
    <col min="13568" max="13573" width="16.5703125" style="2879" customWidth="1"/>
    <col min="13574" max="13823" width="9.140625" style="2879"/>
    <col min="13824" max="13829" width="16.5703125" style="2879" customWidth="1"/>
    <col min="13830" max="14079" width="9.140625" style="2879"/>
    <col min="14080" max="14085" width="16.5703125" style="2879" customWidth="1"/>
    <col min="14086" max="14335" width="9.140625" style="2879"/>
    <col min="14336" max="14341" width="16.5703125" style="2879" customWidth="1"/>
    <col min="14342" max="14591" width="9.140625" style="2879"/>
    <col min="14592" max="14597" width="16.5703125" style="2879" customWidth="1"/>
    <col min="14598" max="14847" width="9.140625" style="2879"/>
    <col min="14848" max="14853" width="16.5703125" style="2879" customWidth="1"/>
    <col min="14854" max="15103" width="9.140625" style="2879"/>
    <col min="15104" max="15109" width="16.5703125" style="2879" customWidth="1"/>
    <col min="15110" max="15359" width="9.140625" style="2879"/>
    <col min="15360" max="15365" width="16.5703125" style="2879" customWidth="1"/>
    <col min="15366" max="15615" width="9.140625" style="2879"/>
    <col min="15616" max="15621" width="16.5703125" style="2879" customWidth="1"/>
    <col min="15622" max="15871" width="9.140625" style="2879"/>
    <col min="15872" max="15877" width="16.5703125" style="2879" customWidth="1"/>
    <col min="15878" max="16127" width="9.140625" style="2879"/>
    <col min="16128" max="16133" width="16.5703125" style="2879" customWidth="1"/>
    <col min="16134" max="16383" width="9.140625" style="2879"/>
    <col min="16384" max="16384" width="8.7109375" style="2879" customWidth="1"/>
  </cols>
  <sheetData>
    <row r="1" spans="1:7" ht="15.75">
      <c r="A1" s="3810" t="s">
        <v>2208</v>
      </c>
      <c r="B1" s="3810"/>
      <c r="C1" s="3810"/>
      <c r="D1" s="3810"/>
      <c r="E1" s="3810"/>
      <c r="F1" s="3810"/>
    </row>
    <row r="2" spans="1:7" ht="15.75">
      <c r="A2" s="3810" t="s">
        <v>275</v>
      </c>
      <c r="B2" s="3810"/>
      <c r="C2" s="3810"/>
      <c r="D2" s="3810"/>
      <c r="E2" s="3810"/>
      <c r="F2" s="3810"/>
    </row>
    <row r="3" spans="1:7">
      <c r="A3" s="3811"/>
      <c r="B3" s="3811"/>
      <c r="C3" s="3811"/>
      <c r="D3" s="3811"/>
      <c r="E3" s="3811"/>
      <c r="F3" s="3811"/>
    </row>
    <row r="4" spans="1:7" s="2893" customFormat="1" ht="15.75">
      <c r="A4" s="3812" t="s">
        <v>251</v>
      </c>
      <c r="B4" s="3812" t="s">
        <v>279</v>
      </c>
      <c r="C4" s="3814" t="s">
        <v>252</v>
      </c>
      <c r="D4" s="3815"/>
      <c r="E4" s="3814" t="s">
        <v>2207</v>
      </c>
      <c r="F4" s="3815"/>
    </row>
    <row r="5" spans="1:7" s="2893" customFormat="1" ht="15.75">
      <c r="A5" s="3813"/>
      <c r="B5" s="3813"/>
      <c r="C5" s="2894" t="s">
        <v>2205</v>
      </c>
      <c r="D5" s="2894" t="s">
        <v>2206</v>
      </c>
      <c r="E5" s="2894" t="s">
        <v>2205</v>
      </c>
      <c r="F5" s="2894" t="s">
        <v>2204</v>
      </c>
    </row>
    <row r="6" spans="1:7" s="2881" customFormat="1" ht="15.75">
      <c r="A6" s="2891" t="s">
        <v>280</v>
      </c>
      <c r="B6" s="2891" t="s">
        <v>281</v>
      </c>
      <c r="C6" s="2886">
        <v>16601</v>
      </c>
      <c r="D6" s="2886">
        <v>349523.14329697739</v>
      </c>
      <c r="E6" s="2885" t="s">
        <v>95</v>
      </c>
      <c r="F6" s="2885" t="s">
        <v>95</v>
      </c>
      <c r="G6" s="2890"/>
    </row>
    <row r="7" spans="1:7" s="2881" customFormat="1" ht="15.75">
      <c r="A7" s="2891" t="s">
        <v>282</v>
      </c>
      <c r="B7" s="2891" t="s">
        <v>283</v>
      </c>
      <c r="C7" s="2886">
        <v>17394</v>
      </c>
      <c r="D7" s="2886">
        <v>361645.57739078201</v>
      </c>
      <c r="E7" s="2885">
        <v>4.7768206734534004</v>
      </c>
      <c r="F7" s="2885">
        <v>3.4682779456193629</v>
      </c>
      <c r="G7" s="2890"/>
    </row>
    <row r="8" spans="1:7" s="2881" customFormat="1" ht="15.75">
      <c r="A8" s="2891" t="s">
        <v>284</v>
      </c>
      <c r="B8" s="2891" t="s">
        <v>285</v>
      </c>
      <c r="C8" s="2886">
        <v>17280</v>
      </c>
      <c r="D8" s="2886">
        <v>365299.20299745142</v>
      </c>
      <c r="E8" s="2885">
        <v>-0.65539841324594761</v>
      </c>
      <c r="F8" s="2885">
        <v>1.0102779724363842</v>
      </c>
      <c r="G8" s="2890"/>
    </row>
    <row r="9" spans="1:7" s="2881" customFormat="1" ht="15.75">
      <c r="A9" s="2891" t="s">
        <v>286</v>
      </c>
      <c r="B9" s="2891" t="s">
        <v>287</v>
      </c>
      <c r="C9" s="2886">
        <v>19727</v>
      </c>
      <c r="D9" s="2886">
        <v>376724.70272697788</v>
      </c>
      <c r="E9" s="2885">
        <v>14.160879629629619</v>
      </c>
      <c r="F9" s="2885">
        <v>3.1277100075157307</v>
      </c>
      <c r="G9" s="2890"/>
    </row>
    <row r="10" spans="1:7" s="2881" customFormat="1" ht="15.75">
      <c r="A10" s="2891" t="s">
        <v>288</v>
      </c>
      <c r="B10" s="2891" t="s">
        <v>289</v>
      </c>
      <c r="C10" s="2886">
        <v>26128</v>
      </c>
      <c r="D10" s="2886">
        <v>384750.00752775441</v>
      </c>
      <c r="E10" s="2885">
        <v>32.447914026461177</v>
      </c>
      <c r="F10" s="2885">
        <v>2.1302836640878979</v>
      </c>
      <c r="G10" s="2890"/>
    </row>
    <row r="11" spans="1:7" s="2881" customFormat="1" ht="15.75">
      <c r="A11" s="2891" t="s">
        <v>290</v>
      </c>
      <c r="B11" s="2891" t="s">
        <v>291</v>
      </c>
      <c r="C11" s="2886">
        <v>23351</v>
      </c>
      <c r="D11" s="2886">
        <v>378963.34038193134</v>
      </c>
      <c r="E11" s="2885">
        <v>-10.628444580526647</v>
      </c>
      <c r="F11" s="2885">
        <v>-1.504007026018229</v>
      </c>
      <c r="G11" s="2890"/>
    </row>
    <row r="12" spans="1:7" s="2881" customFormat="1" ht="15.75">
      <c r="A12" s="2891" t="s">
        <v>292</v>
      </c>
      <c r="B12" s="2891" t="s">
        <v>293</v>
      </c>
      <c r="C12" s="2886">
        <v>27307</v>
      </c>
      <c r="D12" s="2886">
        <v>416977.94206982013</v>
      </c>
      <c r="E12" s="2885">
        <v>16.941458609909631</v>
      </c>
      <c r="F12" s="2885">
        <v>10.031208203299144</v>
      </c>
      <c r="G12" s="2890"/>
    </row>
    <row r="13" spans="1:7" s="2881" customFormat="1" ht="15.75">
      <c r="A13" s="2891" t="s">
        <v>294</v>
      </c>
      <c r="B13" s="2891" t="s">
        <v>295</v>
      </c>
      <c r="C13" s="2886">
        <v>30988</v>
      </c>
      <c r="D13" s="2886">
        <v>435372.78544212639</v>
      </c>
      <c r="E13" s="2885">
        <v>13.480060057860626</v>
      </c>
      <c r="F13" s="2885">
        <v>4.4114667747163736</v>
      </c>
      <c r="G13" s="2890"/>
    </row>
    <row r="14" spans="1:7" s="2881" customFormat="1" ht="15.75">
      <c r="A14" s="2891" t="s">
        <v>296</v>
      </c>
      <c r="B14" s="2891" t="s">
        <v>297</v>
      </c>
      <c r="C14" s="2886">
        <v>33821</v>
      </c>
      <c r="D14" s="2886">
        <v>437146.80018756114</v>
      </c>
      <c r="E14" s="2885">
        <v>9.1422486123660747</v>
      </c>
      <c r="F14" s="2885">
        <v>0.40747028862477919</v>
      </c>
      <c r="G14" s="2890"/>
    </row>
    <row r="15" spans="1:7" s="2881" customFormat="1" ht="15.75">
      <c r="A15" s="2891" t="s">
        <v>298</v>
      </c>
      <c r="B15" s="2891" t="s">
        <v>299</v>
      </c>
      <c r="C15" s="2886">
        <v>39290</v>
      </c>
      <c r="D15" s="2886">
        <v>475604.90556180861</v>
      </c>
      <c r="E15" s="2885">
        <v>16.170426657993559</v>
      </c>
      <c r="F15" s="2885">
        <v>8.7975264505531641</v>
      </c>
      <c r="G15" s="2890"/>
    </row>
    <row r="16" spans="1:7" s="2881" customFormat="1" ht="15.75">
      <c r="A16" s="2891" t="s">
        <v>300</v>
      </c>
      <c r="B16" s="2891" t="s">
        <v>301</v>
      </c>
      <c r="C16" s="2886">
        <v>46587</v>
      </c>
      <c r="D16" s="2886">
        <v>501201.40403165377</v>
      </c>
      <c r="E16" s="2885">
        <v>18.572155764825652</v>
      </c>
      <c r="F16" s="2885">
        <v>5.3818827708703481</v>
      </c>
      <c r="G16" s="2890"/>
    </row>
    <row r="17" spans="1:7" s="2881" customFormat="1" ht="15.75">
      <c r="A17" s="2891" t="s">
        <v>302</v>
      </c>
      <c r="B17" s="2891" t="s">
        <v>303</v>
      </c>
      <c r="C17" s="2886">
        <v>55734</v>
      </c>
      <c r="D17" s="2886">
        <v>524085.00396243401</v>
      </c>
      <c r="E17" s="2885">
        <v>19.634232725867733</v>
      </c>
      <c r="F17" s="2885">
        <v>4.5657493667625459</v>
      </c>
      <c r="G17" s="2890"/>
    </row>
    <row r="18" spans="1:7" s="2881" customFormat="1" ht="15.75">
      <c r="A18" s="2891" t="s">
        <v>304</v>
      </c>
      <c r="B18" s="2891" t="s">
        <v>305</v>
      </c>
      <c r="C18" s="2886">
        <v>63864</v>
      </c>
      <c r="D18" s="2886">
        <v>532993.14723591122</v>
      </c>
      <c r="E18" s="2885">
        <v>14.587146086769295</v>
      </c>
      <c r="F18" s="2885">
        <v>1.699751606347391</v>
      </c>
      <c r="G18" s="2890"/>
    </row>
    <row r="19" spans="1:7" s="2881" customFormat="1" ht="15.75">
      <c r="A19" s="2891" t="s">
        <v>306</v>
      </c>
      <c r="B19" s="2891" t="s">
        <v>307</v>
      </c>
      <c r="C19" s="2886">
        <v>76906</v>
      </c>
      <c r="D19" s="2886">
        <v>574015.79252790241</v>
      </c>
      <c r="E19" s="2885">
        <v>20.421520731554537</v>
      </c>
      <c r="F19" s="2885">
        <v>7.6966552956137662</v>
      </c>
      <c r="G19" s="2892"/>
    </row>
    <row r="20" spans="1:7" s="2881" customFormat="1" ht="15.75">
      <c r="A20" s="2891" t="s">
        <v>308</v>
      </c>
      <c r="B20" s="2891" t="s">
        <v>309</v>
      </c>
      <c r="C20" s="2886">
        <v>89270</v>
      </c>
      <c r="D20" s="2886">
        <v>598857.46259850485</v>
      </c>
      <c r="E20" s="2885">
        <v>16.076769042727477</v>
      </c>
      <c r="F20" s="2885">
        <v>4.3276980170184061</v>
      </c>
      <c r="G20" s="2892"/>
    </row>
    <row r="21" spans="1:7" s="2881" customFormat="1" ht="15.75">
      <c r="A21" s="2891" t="s">
        <v>310</v>
      </c>
      <c r="B21" s="2891" t="s">
        <v>311</v>
      </c>
      <c r="C21" s="2886">
        <v>103416</v>
      </c>
      <c r="D21" s="2886">
        <v>626614.72062455711</v>
      </c>
      <c r="E21" s="2885">
        <v>15.84630895037526</v>
      </c>
      <c r="F21" s="2885">
        <v>4.6350358406841252</v>
      </c>
      <c r="G21" s="2890"/>
    </row>
    <row r="22" spans="1:7" s="2881" customFormat="1" ht="15.75">
      <c r="A22" s="2891" t="s">
        <v>312</v>
      </c>
      <c r="B22" s="2891" t="s">
        <v>313</v>
      </c>
      <c r="C22" s="2886">
        <v>120370</v>
      </c>
      <c r="D22" s="2886">
        <v>666507.71006665088</v>
      </c>
      <c r="E22" s="2885">
        <v>16.393981588922401</v>
      </c>
      <c r="F22" s="2885">
        <v>6.3664303006370204</v>
      </c>
      <c r="G22" s="2892"/>
    </row>
    <row r="23" spans="1:7" s="2881" customFormat="1" ht="15.75">
      <c r="A23" s="2891" t="s">
        <v>314</v>
      </c>
      <c r="B23" s="2891" t="s">
        <v>315</v>
      </c>
      <c r="C23" s="2886">
        <v>149487</v>
      </c>
      <c r="D23" s="2886">
        <v>693888.41614273726</v>
      </c>
      <c r="E23" s="2885">
        <v>24.189582121791148</v>
      </c>
      <c r="F23" s="2885">
        <v>4.1080854223499301</v>
      </c>
      <c r="G23" s="2892"/>
    </row>
    <row r="24" spans="1:7" s="2881" customFormat="1" ht="15.75">
      <c r="A24" s="2891" t="s">
        <v>316</v>
      </c>
      <c r="B24" s="2891" t="s">
        <v>317</v>
      </c>
      <c r="C24" s="2886">
        <v>171474</v>
      </c>
      <c r="D24" s="2886">
        <v>720580.57008174318</v>
      </c>
      <c r="E24" s="2885">
        <v>14.708302394188124</v>
      </c>
      <c r="F24" s="2885">
        <v>3.8467501860580455</v>
      </c>
      <c r="G24" s="2892"/>
    </row>
    <row r="25" spans="1:7" s="2881" customFormat="1" ht="15.75">
      <c r="A25" s="2891" t="s">
        <v>318</v>
      </c>
      <c r="B25" s="2891" t="s">
        <v>319</v>
      </c>
      <c r="C25" s="2886">
        <v>199272</v>
      </c>
      <c r="D25" s="2886">
        <v>779806.81249779649</v>
      </c>
      <c r="E25" s="2885">
        <v>16.21120403093181</v>
      </c>
      <c r="F25" s="2885">
        <v>8.2192394404049196</v>
      </c>
      <c r="G25" s="2892"/>
    </row>
    <row r="26" spans="1:7" s="2881" customFormat="1" ht="15.75">
      <c r="A26" s="2891" t="s">
        <v>320</v>
      </c>
      <c r="B26" s="2891" t="s">
        <v>321</v>
      </c>
      <c r="C26" s="2886">
        <v>219175</v>
      </c>
      <c r="D26" s="2886">
        <v>806854.00113248453</v>
      </c>
      <c r="E26" s="2885">
        <v>9.9878557950941342</v>
      </c>
      <c r="F26" s="2885">
        <v>3.4684473386495966</v>
      </c>
      <c r="G26" s="2892"/>
    </row>
    <row r="27" spans="1:7" s="2881" customFormat="1" ht="15.75">
      <c r="A27" s="2891" t="s">
        <v>322</v>
      </c>
      <c r="B27" s="2891" t="s">
        <v>323</v>
      </c>
      <c r="C27" s="2886">
        <v>248913</v>
      </c>
      <c r="D27" s="2886">
        <v>849920.74879544007</v>
      </c>
      <c r="E27" s="2885">
        <v>13.568153302155821</v>
      </c>
      <c r="F27" s="2885">
        <v>5.3376134471054115</v>
      </c>
      <c r="G27" s="2892"/>
    </row>
    <row r="28" spans="1:7" s="2881" customFormat="1" ht="15.75">
      <c r="A28" s="2891" t="s">
        <v>324</v>
      </c>
      <c r="B28" s="2891" t="s">
        <v>325</v>
      </c>
      <c r="C28" s="2886">
        <v>280513</v>
      </c>
      <c r="D28" s="2886">
        <v>894634.79747447139</v>
      </c>
      <c r="E28" s="2885">
        <v>12.695198724052176</v>
      </c>
      <c r="F28" s="2885">
        <v>5.2609668304254029</v>
      </c>
      <c r="G28" s="2892"/>
    </row>
    <row r="29" spans="1:7" s="2881" customFormat="1" ht="15.75">
      <c r="A29" s="2891" t="s">
        <v>326</v>
      </c>
      <c r="B29" s="2891" t="s">
        <v>327</v>
      </c>
      <c r="C29" s="2886">
        <v>300845</v>
      </c>
      <c r="D29" s="2886">
        <v>920955.67903759377</v>
      </c>
      <c r="E29" s="2885">
        <v>7.2481489271442001</v>
      </c>
      <c r="F29" s="2885">
        <v>2.9420811304708252</v>
      </c>
      <c r="G29" s="2892"/>
    </row>
    <row r="30" spans="1:7" s="2881" customFormat="1" ht="15.75">
      <c r="A30" s="2891" t="s">
        <v>328</v>
      </c>
      <c r="B30" s="2891" t="s">
        <v>329</v>
      </c>
      <c r="C30" s="2886">
        <v>342036</v>
      </c>
      <c r="D30" s="2886">
        <v>962248.75405787572</v>
      </c>
      <c r="E30" s="2885">
        <v>13.69176818627534</v>
      </c>
      <c r="F30" s="2885">
        <v>4.4837201138097811</v>
      </c>
      <c r="G30" s="2892"/>
    </row>
    <row r="31" spans="1:7" s="2881" customFormat="1" ht="15.75">
      <c r="A31" s="2891" t="s">
        <v>330</v>
      </c>
      <c r="B31" s="2891" t="s">
        <v>331</v>
      </c>
      <c r="C31" s="2886">
        <v>379488</v>
      </c>
      <c r="D31" s="2886">
        <v>1021095.1714651256</v>
      </c>
      <c r="E31" s="2885">
        <v>10.949724590393984</v>
      </c>
      <c r="F31" s="2885">
        <v>6.1155098574136986</v>
      </c>
      <c r="G31" s="2892"/>
    </row>
    <row r="32" spans="1:7" s="2881" customFormat="1" ht="15.75">
      <c r="A32" s="2891" t="s">
        <v>231</v>
      </c>
      <c r="B32" s="2891" t="s">
        <v>230</v>
      </c>
      <c r="C32" s="2886">
        <v>441519</v>
      </c>
      <c r="D32" s="2886">
        <v>1078566.8101917461</v>
      </c>
      <c r="E32" s="2885">
        <v>16.345971414115866</v>
      </c>
      <c r="F32" s="2885">
        <v>5.6284311524220385</v>
      </c>
      <c r="G32" s="2890"/>
    </row>
    <row r="33" spans="1:7" s="2881" customFormat="1" ht="15.75">
      <c r="A33" s="2889" t="s">
        <v>332</v>
      </c>
      <c r="B33" s="2889" t="s">
        <v>333</v>
      </c>
      <c r="C33" s="2886">
        <v>459442.55104879028</v>
      </c>
      <c r="D33" s="2886">
        <v>1079862.7500090071</v>
      </c>
      <c r="E33" s="2885">
        <v>4.059519759917535</v>
      </c>
      <c r="F33" s="2885">
        <v>0.12015387503261366</v>
      </c>
      <c r="G33" s="2890"/>
    </row>
    <row r="34" spans="1:7" s="2881" customFormat="1" ht="15.75">
      <c r="A34" s="2889" t="s">
        <v>334</v>
      </c>
      <c r="B34" s="2889" t="s">
        <v>335</v>
      </c>
      <c r="C34" s="2886">
        <v>492230.77906186244</v>
      </c>
      <c r="D34" s="2886">
        <v>1122464.5428351643</v>
      </c>
      <c r="E34" s="2885">
        <v>7.1365240198638418</v>
      </c>
      <c r="F34" s="2885">
        <v>3.9451118047920488</v>
      </c>
    </row>
    <row r="35" spans="1:7" s="2881" customFormat="1" ht="15.75">
      <c r="A35" s="2889" t="s">
        <v>336</v>
      </c>
      <c r="B35" s="2889" t="s">
        <v>337</v>
      </c>
      <c r="C35" s="2886">
        <v>536749.054896191</v>
      </c>
      <c r="D35" s="2886">
        <v>1175025.0760401394</v>
      </c>
      <c r="E35" s="2885">
        <v>9.0441877525772441</v>
      </c>
      <c r="F35" s="2885">
        <v>4.6826007592378573</v>
      </c>
    </row>
    <row r="36" spans="1:7" s="2881" customFormat="1" ht="15.75">
      <c r="A36" s="2889" t="s">
        <v>338</v>
      </c>
      <c r="B36" s="2889" t="s">
        <v>339</v>
      </c>
      <c r="C36" s="2886">
        <v>589411.67320720293</v>
      </c>
      <c r="D36" s="2886">
        <v>1215905.419794814</v>
      </c>
      <c r="E36" s="2885">
        <v>9.8114040128486124</v>
      </c>
      <c r="F36" s="2885">
        <v>3.479103943248802</v>
      </c>
    </row>
    <row r="37" spans="1:7" s="2881" customFormat="1" ht="15.75">
      <c r="A37" s="2889" t="s">
        <v>340</v>
      </c>
      <c r="B37" s="2889" t="s">
        <v>341</v>
      </c>
      <c r="C37" s="2886">
        <v>654084.12841433403</v>
      </c>
      <c r="D37" s="2886">
        <v>1256815.1618305806</v>
      </c>
      <c r="E37" s="2885">
        <v>10.972374343253975</v>
      </c>
      <c r="F37" s="2885">
        <v>3.3645496902769025</v>
      </c>
    </row>
    <row r="38" spans="1:7" s="2881" customFormat="1" ht="15.75">
      <c r="A38" s="2889" t="s">
        <v>236</v>
      </c>
      <c r="B38" s="2889" t="s">
        <v>342</v>
      </c>
      <c r="C38" s="2886">
        <v>727826.96656927792</v>
      </c>
      <c r="D38" s="2886">
        <v>1299693.474996123</v>
      </c>
      <c r="E38" s="2885">
        <v>11.274213048666269</v>
      </c>
      <c r="F38" s="2885">
        <v>3.4116642182362824</v>
      </c>
    </row>
    <row r="39" spans="1:7" s="2881" customFormat="1" ht="15.75">
      <c r="A39" s="2889" t="s">
        <v>237</v>
      </c>
      <c r="B39" s="2889" t="s">
        <v>343</v>
      </c>
      <c r="C39" s="2886">
        <v>815658.20103257697</v>
      </c>
      <c r="D39" s="2886">
        <v>1379034.4188138412</v>
      </c>
      <c r="E39" s="2885">
        <v>12.067598275082432</v>
      </c>
      <c r="F39" s="2885">
        <v>6.1045889160869109</v>
      </c>
    </row>
    <row r="40" spans="1:7" s="2881" customFormat="1" ht="15.75">
      <c r="A40" s="2889" t="s">
        <v>222</v>
      </c>
      <c r="B40" s="2889" t="s">
        <v>212</v>
      </c>
      <c r="C40" s="2886">
        <v>988271.52694157092</v>
      </c>
      <c r="D40" s="2886">
        <v>1441547.8874391718</v>
      </c>
      <c r="E40" s="2885">
        <v>21.16245820742995</v>
      </c>
      <c r="F40" s="2885">
        <v>4.5331333121547885</v>
      </c>
    </row>
    <row r="41" spans="1:7" s="2881" customFormat="1" ht="15.75">
      <c r="A41" s="2887" t="s">
        <v>223</v>
      </c>
      <c r="B41" s="2887" t="s">
        <v>213</v>
      </c>
      <c r="C41" s="2886">
        <v>1192773.5738653811</v>
      </c>
      <c r="D41" s="2886">
        <v>1510978.6557342696</v>
      </c>
      <c r="E41" s="2885">
        <v>20.692900822174636</v>
      </c>
      <c r="F41" s="2885">
        <v>4.8164038739245427</v>
      </c>
    </row>
    <row r="42" spans="1:7" s="2881" customFormat="1" ht="15.75">
      <c r="A42" s="2887" t="s">
        <v>2001</v>
      </c>
      <c r="B42" s="2887" t="s">
        <v>214</v>
      </c>
      <c r="C42" s="2886">
        <v>1562680.9822084852</v>
      </c>
      <c r="D42" s="2886">
        <v>1559222.8637687017</v>
      </c>
      <c r="E42" s="2888" t="s">
        <v>95</v>
      </c>
      <c r="F42" s="2888" t="s">
        <v>95</v>
      </c>
    </row>
    <row r="43" spans="1:7" s="2881" customFormat="1" ht="15.75">
      <c r="A43" s="2887" t="s">
        <v>225</v>
      </c>
      <c r="B43" s="2887" t="s">
        <v>215</v>
      </c>
      <c r="C43" s="2886">
        <v>1758379.1778574469</v>
      </c>
      <c r="D43" s="2886">
        <v>1632040.4760740653</v>
      </c>
      <c r="E43" s="2885">
        <v>12.523233972706834</v>
      </c>
      <c r="F43" s="2885">
        <v>4.6701221485016475</v>
      </c>
    </row>
    <row r="44" spans="1:7" s="2881" customFormat="1" ht="15.75">
      <c r="A44" s="2887" t="s">
        <v>226</v>
      </c>
      <c r="B44" s="2887" t="s">
        <v>216</v>
      </c>
      <c r="C44" s="2886">
        <v>1949294.8185045589</v>
      </c>
      <c r="D44" s="2886">
        <v>1689572.4027144122</v>
      </c>
      <c r="E44" s="2885">
        <v>10.857478469447017</v>
      </c>
      <c r="F44" s="2885">
        <v>3.5251531738196888</v>
      </c>
    </row>
    <row r="45" spans="1:7" s="2881" customFormat="1" ht="15.75">
      <c r="A45" s="2887" t="s">
        <v>227</v>
      </c>
      <c r="B45" s="2887" t="s">
        <v>217</v>
      </c>
      <c r="C45" s="2886">
        <v>2232525.2835277542</v>
      </c>
      <c r="D45" s="2886">
        <v>1791140.7577866078</v>
      </c>
      <c r="E45" s="2885">
        <v>14.529893699737102</v>
      </c>
      <c r="F45" s="2885">
        <v>6.0114828408074743</v>
      </c>
    </row>
    <row r="46" spans="1:7" s="2881" customFormat="1" ht="15.75">
      <c r="A46" s="2887" t="s">
        <v>228</v>
      </c>
      <c r="B46" s="2887" t="s">
        <v>218</v>
      </c>
      <c r="C46" s="2886">
        <v>2423638.4828479951</v>
      </c>
      <c r="D46" s="2886">
        <v>1862357.4685282134</v>
      </c>
      <c r="E46" s="2885">
        <v>8.560404700915683</v>
      </c>
      <c r="F46" s="2885">
        <v>3.9760532739822878</v>
      </c>
    </row>
    <row r="47" spans="1:7" s="2881" customFormat="1" ht="15.75">
      <c r="A47" s="2887" t="s">
        <v>167</v>
      </c>
      <c r="B47" s="2887" t="s">
        <v>219</v>
      </c>
      <c r="C47" s="2886">
        <v>2608184.437723869</v>
      </c>
      <c r="D47" s="2886">
        <v>1870423.5941984504</v>
      </c>
      <c r="E47" s="2885">
        <v>7.6144175866945147</v>
      </c>
      <c r="F47" s="2885">
        <v>0.43311371777683405</v>
      </c>
    </row>
    <row r="48" spans="1:7" s="2881" customFormat="1" ht="15.75">
      <c r="A48" s="2887" t="s">
        <v>168</v>
      </c>
      <c r="B48" s="2887" t="s">
        <v>220</v>
      </c>
      <c r="C48" s="2886">
        <v>3077144.9193089572</v>
      </c>
      <c r="D48" s="2886">
        <v>2038336.7453567567</v>
      </c>
      <c r="E48" s="2885">
        <v>17.980341988174132</v>
      </c>
      <c r="F48" s="2885">
        <v>8.9772793542129961</v>
      </c>
    </row>
    <row r="49" spans="1:6" s="2881" customFormat="1" ht="15.75">
      <c r="A49" s="2887" t="s">
        <v>5</v>
      </c>
      <c r="B49" s="2887" t="s">
        <v>221</v>
      </c>
      <c r="C49" s="2886">
        <v>3455949.2898334255</v>
      </c>
      <c r="D49" s="2886">
        <v>2193706.4384289305</v>
      </c>
      <c r="E49" s="2885">
        <v>12.310254487771658</v>
      </c>
      <c r="F49" s="2885">
        <v>7.6223761076818874</v>
      </c>
    </row>
    <row r="50" spans="1:6" s="2881" customFormat="1" ht="15.75">
      <c r="A50" s="2887" t="s">
        <v>29</v>
      </c>
      <c r="B50" s="2887" t="s">
        <v>344</v>
      </c>
      <c r="C50" s="2886">
        <v>3858930.4023853722</v>
      </c>
      <c r="D50" s="2886">
        <v>2339742.6919633709</v>
      </c>
      <c r="E50" s="2885">
        <v>11.660504213340744</v>
      </c>
      <c r="F50" s="2885">
        <v>6.6570554280283432</v>
      </c>
    </row>
    <row r="51" spans="1:6" s="2881" customFormat="1" ht="15.75">
      <c r="A51" s="2887" t="s">
        <v>2125</v>
      </c>
      <c r="B51" s="2887" t="s">
        <v>2127</v>
      </c>
      <c r="C51" s="2886">
        <v>3914701.0684983381</v>
      </c>
      <c r="D51" s="2886">
        <v>2290880.0040563173</v>
      </c>
      <c r="E51" s="2885">
        <v>1.4452363815240545</v>
      </c>
      <c r="F51" s="2885">
        <v>-2.0883786954389905</v>
      </c>
    </row>
    <row r="52" spans="1:6" s="2881" customFormat="1" ht="15.75">
      <c r="A52" s="2884" t="s">
        <v>2124</v>
      </c>
      <c r="B52" s="2884" t="s">
        <v>2126</v>
      </c>
      <c r="C52" s="2883">
        <v>4266321.4739282271</v>
      </c>
      <c r="D52" s="2883">
        <v>2382707.6543343761</v>
      </c>
      <c r="E52" s="2882">
        <v>8.9820499516395813</v>
      </c>
      <c r="F52" s="2882">
        <v>4.0084007069538927</v>
      </c>
    </row>
    <row r="53" spans="1:6">
      <c r="A53" s="3807" t="s">
        <v>2203</v>
      </c>
      <c r="B53" s="3807"/>
      <c r="C53" s="3808"/>
      <c r="D53" s="3808"/>
      <c r="E53" s="3808"/>
      <c r="F53" s="3808"/>
    </row>
    <row r="54" spans="1:6">
      <c r="A54" s="3807" t="s">
        <v>2202</v>
      </c>
      <c r="B54" s="3807"/>
      <c r="C54" s="3808"/>
      <c r="D54" s="3808"/>
      <c r="E54" s="3808"/>
      <c r="F54" s="3808"/>
    </row>
    <row r="55" spans="1:6">
      <c r="A55" s="3809" t="s">
        <v>2103</v>
      </c>
      <c r="B55" s="3809"/>
      <c r="C55" s="3809"/>
      <c r="D55" s="3809"/>
      <c r="E55" s="3809"/>
      <c r="F55" s="3809"/>
    </row>
    <row r="56" spans="1:6">
      <c r="A56" s="2880" t="s">
        <v>2201</v>
      </c>
    </row>
  </sheetData>
  <mergeCells count="10">
    <mergeCell ref="A53:F53"/>
    <mergeCell ref="A54:F54"/>
    <mergeCell ref="A55:F55"/>
    <mergeCell ref="A1:F1"/>
    <mergeCell ref="A2:F2"/>
    <mergeCell ref="A3:F3"/>
    <mergeCell ref="A4:A5"/>
    <mergeCell ref="B4:B5"/>
    <mergeCell ref="C4:D4"/>
    <mergeCell ref="E4:F4"/>
  </mergeCells>
  <pageMargins left="0.5" right="0.5" top="0.5" bottom="0.5" header="0.3" footer="0.3"/>
  <pageSetup paperSize="9" scale="91"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5"/>
  <sheetViews>
    <sheetView showGridLines="0" view="pageBreakPreview" zoomScaleSheetLayoutView="100" workbookViewId="0">
      <pane xSplit="1" ySplit="4" topLeftCell="B47" activePane="bottomRight" state="frozen"/>
      <selection activeCell="L29" sqref="L29"/>
      <selection pane="topRight" activeCell="L29" sqref="L29"/>
      <selection pane="bottomLeft" activeCell="L29" sqref="L29"/>
      <selection pane="bottomRight" activeCell="L29" sqref="L29"/>
    </sheetView>
  </sheetViews>
  <sheetFormatPr defaultRowHeight="15"/>
  <cols>
    <col min="1" max="1" width="11.42578125" style="343" bestFit="1" customWidth="1"/>
    <col min="2" max="2" width="11.85546875" style="343" bestFit="1" customWidth="1"/>
    <col min="3" max="3" width="8" style="343" bestFit="1" customWidth="1"/>
    <col min="4" max="4" width="9.28515625" style="343" bestFit="1" customWidth="1"/>
    <col min="5" max="5" width="10.140625" style="343" bestFit="1" customWidth="1"/>
    <col min="6" max="6" width="9.28515625" style="343" customWidth="1"/>
    <col min="7" max="7" width="9.5703125" style="343" bestFit="1" customWidth="1"/>
    <col min="8" max="8" width="9.28515625" style="343" bestFit="1" customWidth="1"/>
    <col min="9" max="9" width="8" style="343" bestFit="1" customWidth="1"/>
    <col min="10" max="10" width="9.28515625" style="343" bestFit="1" customWidth="1"/>
    <col min="11" max="11" width="8" style="343" bestFit="1" customWidth="1"/>
    <col min="12" max="12" width="9.28515625" style="343" bestFit="1" customWidth="1"/>
    <col min="13" max="13" width="7" style="343" bestFit="1" customWidth="1"/>
    <col min="14" max="14" width="9.28515625" style="343" bestFit="1" customWidth="1"/>
    <col min="15" max="15" width="7" style="343" bestFit="1" customWidth="1"/>
    <col min="16" max="16" width="9.28515625" style="343" bestFit="1" customWidth="1"/>
    <col min="17" max="16384" width="9.140625" style="343"/>
  </cols>
  <sheetData>
    <row r="1" spans="1:16" ht="15.75">
      <c r="A1" s="3822" t="s">
        <v>616</v>
      </c>
      <c r="B1" s="3823"/>
      <c r="C1" s="3823"/>
      <c r="D1" s="3823"/>
      <c r="E1" s="3823"/>
      <c r="F1" s="3823"/>
      <c r="G1" s="3823"/>
      <c r="H1" s="3823"/>
      <c r="I1" s="3823"/>
      <c r="J1" s="3823"/>
      <c r="K1" s="3823"/>
      <c r="L1" s="3823"/>
      <c r="M1" s="3823"/>
      <c r="N1" s="3823"/>
      <c r="O1" s="3823"/>
      <c r="P1" s="3823"/>
    </row>
    <row r="2" spans="1:16" ht="16.5" thickBot="1">
      <c r="A2" s="3822" t="s">
        <v>615</v>
      </c>
      <c r="B2" s="3823"/>
      <c r="C2" s="3823"/>
      <c r="D2" s="3823"/>
      <c r="E2" s="3823"/>
      <c r="F2" s="3823"/>
      <c r="G2" s="3823"/>
      <c r="H2" s="3823"/>
      <c r="I2" s="3823"/>
      <c r="J2" s="3823"/>
      <c r="K2" s="3823"/>
      <c r="L2" s="3823"/>
      <c r="M2" s="3823"/>
      <c r="N2" s="3823"/>
      <c r="O2" s="3823"/>
      <c r="P2" s="3823"/>
    </row>
    <row r="3" spans="1:16" ht="16.5" thickTop="1">
      <c r="A3" s="3824" t="s">
        <v>251</v>
      </c>
      <c r="B3" s="3826" t="s">
        <v>233</v>
      </c>
      <c r="C3" s="3828" t="s">
        <v>614</v>
      </c>
      <c r="D3" s="3465"/>
      <c r="E3" s="3465"/>
      <c r="F3" s="3465"/>
      <c r="G3" s="3465"/>
      <c r="H3" s="3829"/>
      <c r="I3" s="3828" t="s">
        <v>613</v>
      </c>
      <c r="J3" s="3829"/>
      <c r="K3" s="3828" t="s">
        <v>612</v>
      </c>
      <c r="L3" s="3465"/>
      <c r="M3" s="3465"/>
      <c r="N3" s="3465"/>
      <c r="O3" s="3465"/>
      <c r="P3" s="3466"/>
    </row>
    <row r="4" spans="1:16" ht="43.5" thickBot="1">
      <c r="A4" s="3825"/>
      <c r="B4" s="3827"/>
      <c r="C4" s="719" t="s">
        <v>450</v>
      </c>
      <c r="D4" s="721" t="s">
        <v>608</v>
      </c>
      <c r="E4" s="720" t="s">
        <v>611</v>
      </c>
      <c r="F4" s="720" t="s">
        <v>608</v>
      </c>
      <c r="G4" s="719" t="s">
        <v>610</v>
      </c>
      <c r="H4" s="360" t="s">
        <v>608</v>
      </c>
      <c r="I4" s="718" t="s">
        <v>450</v>
      </c>
      <c r="J4" s="360" t="s">
        <v>608</v>
      </c>
      <c r="K4" s="718" t="s">
        <v>450</v>
      </c>
      <c r="L4" s="361" t="s">
        <v>608</v>
      </c>
      <c r="M4" s="361" t="s">
        <v>587</v>
      </c>
      <c r="N4" s="361" t="s">
        <v>608</v>
      </c>
      <c r="O4" s="361" t="s">
        <v>609</v>
      </c>
      <c r="P4" s="357" t="s">
        <v>608</v>
      </c>
    </row>
    <row r="5" spans="1:16">
      <c r="A5" s="3817" t="s">
        <v>168</v>
      </c>
      <c r="B5" s="705" t="s">
        <v>238</v>
      </c>
      <c r="C5" s="687">
        <v>115.7</v>
      </c>
      <c r="D5" s="690">
        <v>8.61</v>
      </c>
      <c r="E5" s="687">
        <v>116.91</v>
      </c>
      <c r="F5" s="688">
        <v>9.32</v>
      </c>
      <c r="G5" s="691">
        <v>114.75</v>
      </c>
      <c r="H5" s="692">
        <v>8.06</v>
      </c>
      <c r="I5" s="687">
        <v>97.953241694969805</v>
      </c>
      <c r="J5" s="692">
        <v>5.9</v>
      </c>
      <c r="K5" s="687">
        <v>415.1</v>
      </c>
      <c r="L5" s="717">
        <v>14.82710926694331</v>
      </c>
      <c r="M5" s="687">
        <v>335.3</v>
      </c>
      <c r="N5" s="717">
        <v>17.897327707454309</v>
      </c>
      <c r="O5" s="687">
        <v>444.6</v>
      </c>
      <c r="P5" s="686">
        <v>14.000000000000014</v>
      </c>
    </row>
    <row r="6" spans="1:16">
      <c r="A6" s="3817"/>
      <c r="B6" s="705" t="s">
        <v>239</v>
      </c>
      <c r="C6" s="687">
        <v>115.5</v>
      </c>
      <c r="D6" s="690">
        <v>7.9</v>
      </c>
      <c r="E6" s="687">
        <v>116.61</v>
      </c>
      <c r="F6" s="688">
        <v>7.65</v>
      </c>
      <c r="G6" s="691">
        <v>114.63</v>
      </c>
      <c r="H6" s="692">
        <v>8.07</v>
      </c>
      <c r="I6" s="687">
        <v>97.317288386684481</v>
      </c>
      <c r="J6" s="692">
        <v>5.3</v>
      </c>
      <c r="K6" s="687">
        <v>417.5</v>
      </c>
      <c r="L6" s="717">
        <v>15.108905431486079</v>
      </c>
      <c r="M6" s="687">
        <v>335.9</v>
      </c>
      <c r="N6" s="717">
        <v>18.108298171589325</v>
      </c>
      <c r="O6" s="687">
        <v>447.6</v>
      </c>
      <c r="P6" s="686">
        <v>14.300306435137884</v>
      </c>
    </row>
    <row r="7" spans="1:16">
      <c r="A7" s="3817"/>
      <c r="B7" s="705" t="s">
        <v>240</v>
      </c>
      <c r="C7" s="687">
        <v>115.66</v>
      </c>
      <c r="D7" s="690">
        <v>6.73</v>
      </c>
      <c r="E7" s="687">
        <v>117.07</v>
      </c>
      <c r="F7" s="688">
        <v>5.67</v>
      </c>
      <c r="G7" s="691">
        <v>114.57</v>
      </c>
      <c r="H7" s="692">
        <v>7.56</v>
      </c>
      <c r="I7" s="687">
        <v>97.176228368432447</v>
      </c>
      <c r="J7" s="692">
        <v>5.0116827276052192</v>
      </c>
      <c r="K7" s="687">
        <v>421.4</v>
      </c>
      <c r="L7" s="717">
        <v>14.38653637350707</v>
      </c>
      <c r="M7" s="687">
        <v>335.9</v>
      </c>
      <c r="N7" s="717">
        <v>18.108298171589325</v>
      </c>
      <c r="O7" s="687">
        <v>453</v>
      </c>
      <c r="P7" s="686">
        <v>13.420130195292955</v>
      </c>
    </row>
    <row r="8" spans="1:16">
      <c r="A8" s="3817"/>
      <c r="B8" s="705" t="s">
        <v>241</v>
      </c>
      <c r="C8" s="687">
        <v>116.12</v>
      </c>
      <c r="D8" s="690">
        <v>4.75</v>
      </c>
      <c r="E8" s="687">
        <v>116.5</v>
      </c>
      <c r="F8" s="688">
        <v>2.61</v>
      </c>
      <c r="G8" s="691">
        <v>115.83</v>
      </c>
      <c r="H8" s="692">
        <v>6.46</v>
      </c>
      <c r="I8" s="687">
        <v>96.7</v>
      </c>
      <c r="J8" s="692">
        <v>4.101578726819227</v>
      </c>
      <c r="K8" s="687">
        <v>421.4</v>
      </c>
      <c r="L8" s="717">
        <v>14.355495251017629</v>
      </c>
      <c r="M8" s="687">
        <v>335.9</v>
      </c>
      <c r="N8" s="717">
        <v>18.108298171589325</v>
      </c>
      <c r="O8" s="687">
        <v>453</v>
      </c>
      <c r="P8" s="686">
        <v>13.391739674593239</v>
      </c>
    </row>
    <row r="9" spans="1:16">
      <c r="A9" s="3817"/>
      <c r="B9" s="705" t="s">
        <v>242</v>
      </c>
      <c r="C9" s="687">
        <v>115.13</v>
      </c>
      <c r="D9" s="690">
        <v>3.8</v>
      </c>
      <c r="E9" s="687">
        <v>114.4</v>
      </c>
      <c r="F9" s="688">
        <v>0.57999999999999996</v>
      </c>
      <c r="G9" s="691">
        <v>115.7</v>
      </c>
      <c r="H9" s="692">
        <v>6.45</v>
      </c>
      <c r="I9" s="687">
        <v>97</v>
      </c>
      <c r="J9" s="692">
        <v>2.7</v>
      </c>
      <c r="K9" s="687">
        <v>421.4</v>
      </c>
      <c r="L9" s="717">
        <v>14.200542005420047</v>
      </c>
      <c r="M9" s="687">
        <v>335.9</v>
      </c>
      <c r="N9" s="717">
        <v>18.108298171589325</v>
      </c>
      <c r="O9" s="687">
        <v>453</v>
      </c>
      <c r="P9" s="686">
        <v>13.19340329835083</v>
      </c>
    </row>
    <row r="10" spans="1:16">
      <c r="A10" s="3817"/>
      <c r="B10" s="705" t="s">
        <v>243</v>
      </c>
      <c r="C10" s="687">
        <v>113.94</v>
      </c>
      <c r="D10" s="690">
        <v>3.2</v>
      </c>
      <c r="E10" s="687">
        <v>111.47</v>
      </c>
      <c r="F10" s="688">
        <v>-0.67</v>
      </c>
      <c r="G10" s="691">
        <v>115.91</v>
      </c>
      <c r="H10" s="692">
        <v>6.21</v>
      </c>
      <c r="I10" s="687">
        <v>97.6</v>
      </c>
      <c r="J10" s="692">
        <v>1.7917795224803541</v>
      </c>
      <c r="K10" s="687">
        <v>421.6</v>
      </c>
      <c r="L10" s="715">
        <v>14.100135317997299</v>
      </c>
      <c r="M10" s="716">
        <v>335.9</v>
      </c>
      <c r="N10" s="715">
        <v>18.108298171589325</v>
      </c>
      <c r="O10" s="687">
        <v>453.2</v>
      </c>
      <c r="P10" s="686">
        <v>13.04564729358944</v>
      </c>
    </row>
    <row r="11" spans="1:16">
      <c r="A11" s="3817"/>
      <c r="B11" s="705" t="s">
        <v>244</v>
      </c>
      <c r="C11" s="687">
        <v>113.38</v>
      </c>
      <c r="D11" s="690">
        <v>3.26</v>
      </c>
      <c r="E11" s="687">
        <v>109.74</v>
      </c>
      <c r="F11" s="688">
        <v>-0.22</v>
      </c>
      <c r="G11" s="691">
        <v>116.32</v>
      </c>
      <c r="H11" s="692">
        <v>6.08</v>
      </c>
      <c r="I11" s="687">
        <v>97.031753967134023</v>
      </c>
      <c r="J11" s="692">
        <v>1.686582996249399</v>
      </c>
      <c r="K11" s="687">
        <v>421.8</v>
      </c>
      <c r="L11" s="715">
        <v>14.154262516914756</v>
      </c>
      <c r="M11" s="716">
        <v>336.9</v>
      </c>
      <c r="N11" s="715">
        <v>18.459915611814353</v>
      </c>
      <c r="O11" s="687">
        <v>453.2</v>
      </c>
      <c r="P11" s="686">
        <v>13.04564729358944</v>
      </c>
    </row>
    <row r="12" spans="1:16">
      <c r="A12" s="3817"/>
      <c r="B12" s="705" t="s">
        <v>245</v>
      </c>
      <c r="C12" s="687">
        <v>112.39</v>
      </c>
      <c r="D12" s="690">
        <v>2.9</v>
      </c>
      <c r="E12" s="687">
        <v>108.16</v>
      </c>
      <c r="F12" s="688">
        <v>-0.35</v>
      </c>
      <c r="G12" s="691">
        <v>115.81</v>
      </c>
      <c r="H12" s="692">
        <v>5.58</v>
      </c>
      <c r="I12" s="687">
        <v>97.648452694535521</v>
      </c>
      <c r="J12" s="692">
        <v>1</v>
      </c>
      <c r="K12" s="687">
        <v>421.8</v>
      </c>
      <c r="L12" s="688">
        <v>14.092507438463613</v>
      </c>
      <c r="M12" s="687">
        <v>336.9</v>
      </c>
      <c r="N12" s="688">
        <v>18.459915611814353</v>
      </c>
      <c r="O12" s="687">
        <v>453.2</v>
      </c>
      <c r="P12" s="686">
        <v>12.961116650049846</v>
      </c>
    </row>
    <row r="13" spans="1:16">
      <c r="A13" s="3817"/>
      <c r="B13" s="705" t="s">
        <v>246</v>
      </c>
      <c r="C13" s="687">
        <v>113.47</v>
      </c>
      <c r="D13" s="690">
        <v>3.8</v>
      </c>
      <c r="E13" s="687">
        <v>109.86</v>
      </c>
      <c r="F13" s="688">
        <v>0.71</v>
      </c>
      <c r="G13" s="691">
        <v>116.44</v>
      </c>
      <c r="H13" s="692">
        <v>6.27</v>
      </c>
      <c r="I13" s="687">
        <v>98.253928986174074</v>
      </c>
      <c r="J13" s="692">
        <v>1.2</v>
      </c>
      <c r="K13" s="687">
        <v>427.6</v>
      </c>
      <c r="L13" s="688">
        <v>14.699570815450642</v>
      </c>
      <c r="M13" s="687">
        <v>336.9</v>
      </c>
      <c r="N13" s="688">
        <v>18.459915611814353</v>
      </c>
      <c r="O13" s="687">
        <v>461.1</v>
      </c>
      <c r="P13" s="686">
        <v>13.711467324291007</v>
      </c>
    </row>
    <row r="14" spans="1:16">
      <c r="A14" s="3817"/>
      <c r="B14" s="705" t="s">
        <v>247</v>
      </c>
      <c r="C14" s="687">
        <v>115.22</v>
      </c>
      <c r="D14" s="690">
        <v>3.36</v>
      </c>
      <c r="E14" s="687">
        <v>111.1</v>
      </c>
      <c r="F14" s="688">
        <v>0.18</v>
      </c>
      <c r="G14" s="691">
        <v>118.61</v>
      </c>
      <c r="H14" s="692">
        <v>5.97</v>
      </c>
      <c r="I14" s="687">
        <v>99.631458745255401</v>
      </c>
      <c r="J14" s="692">
        <v>1.4818350776288014</v>
      </c>
      <c r="K14" s="687">
        <v>429.5</v>
      </c>
      <c r="L14" s="688">
        <v>14.931763446614937</v>
      </c>
      <c r="M14" s="687">
        <v>336.9</v>
      </c>
      <c r="N14" s="688">
        <v>18.459915611814353</v>
      </c>
      <c r="O14" s="687">
        <v>463.7</v>
      </c>
      <c r="P14" s="686">
        <v>14.043285784554826</v>
      </c>
    </row>
    <row r="15" spans="1:16">
      <c r="A15" s="3817"/>
      <c r="B15" s="713" t="s">
        <v>248</v>
      </c>
      <c r="C15" s="708">
        <v>115.57</v>
      </c>
      <c r="D15" s="712">
        <v>2.78</v>
      </c>
      <c r="E15" s="708">
        <v>111.97</v>
      </c>
      <c r="F15" s="709">
        <v>-0.98</v>
      </c>
      <c r="G15" s="711">
        <v>118.46</v>
      </c>
      <c r="H15" s="710">
        <v>5.83</v>
      </c>
      <c r="I15" s="708">
        <v>101.23751042440797</v>
      </c>
      <c r="J15" s="710">
        <v>0.75584272109227868</v>
      </c>
      <c r="K15" s="708">
        <v>429.7</v>
      </c>
      <c r="L15" s="709">
        <v>14.985282312014988</v>
      </c>
      <c r="M15" s="708">
        <v>336.9</v>
      </c>
      <c r="N15" s="709">
        <v>18.459915611814353</v>
      </c>
      <c r="O15" s="708">
        <v>464</v>
      </c>
      <c r="P15" s="707">
        <v>14.117068371864235</v>
      </c>
    </row>
    <row r="16" spans="1:16">
      <c r="A16" s="3818"/>
      <c r="B16" s="685" t="s">
        <v>249</v>
      </c>
      <c r="C16" s="680">
        <v>115.94</v>
      </c>
      <c r="D16" s="684">
        <v>2.71</v>
      </c>
      <c r="E16" s="680">
        <v>113.01</v>
      </c>
      <c r="F16" s="681">
        <v>-0.87</v>
      </c>
      <c r="G16" s="683">
        <v>118.29</v>
      </c>
      <c r="H16" s="682">
        <v>5.6</v>
      </c>
      <c r="I16" s="680">
        <v>101.58011286220942</v>
      </c>
      <c r="J16" s="682">
        <v>0.91628618733487599</v>
      </c>
      <c r="K16" s="680">
        <v>429.7</v>
      </c>
      <c r="L16" s="681">
        <v>13.437170010559669</v>
      </c>
      <c r="M16" s="680">
        <v>336.9</v>
      </c>
      <c r="N16" s="681">
        <v>18.459915611814353</v>
      </c>
      <c r="O16" s="680">
        <v>464</v>
      </c>
      <c r="P16" s="679">
        <v>12.185686653771754</v>
      </c>
    </row>
    <row r="17" spans="1:16">
      <c r="A17" s="3819" t="s">
        <v>5</v>
      </c>
      <c r="B17" s="706" t="s">
        <v>238</v>
      </c>
      <c r="C17" s="699">
        <v>118.34</v>
      </c>
      <c r="D17" s="703">
        <v>2.29</v>
      </c>
      <c r="E17" s="699">
        <v>115.73</v>
      </c>
      <c r="F17" s="700">
        <v>-1.01</v>
      </c>
      <c r="G17" s="702">
        <v>120.43</v>
      </c>
      <c r="H17" s="701">
        <v>4.9400000000000004</v>
      </c>
      <c r="I17" s="699">
        <v>99.135729899193805</v>
      </c>
      <c r="J17" s="701">
        <v>1.2</v>
      </c>
      <c r="K17" s="699">
        <v>438.4</v>
      </c>
      <c r="L17" s="700">
        <v>5.6131052758371425</v>
      </c>
      <c r="M17" s="699">
        <v>368.6</v>
      </c>
      <c r="N17" s="700">
        <v>9.9314047121980451</v>
      </c>
      <c r="O17" s="699">
        <v>464.2</v>
      </c>
      <c r="P17" s="698">
        <v>4.4084570400359837</v>
      </c>
    </row>
    <row r="18" spans="1:16">
      <c r="A18" s="3817"/>
      <c r="B18" s="705" t="s">
        <v>239</v>
      </c>
      <c r="C18" s="687">
        <v>119.41</v>
      </c>
      <c r="D18" s="690">
        <v>3.39</v>
      </c>
      <c r="E18" s="687">
        <v>118.7</v>
      </c>
      <c r="F18" s="688">
        <v>1.79</v>
      </c>
      <c r="G18" s="691">
        <v>119.98</v>
      </c>
      <c r="H18" s="692">
        <v>4.66</v>
      </c>
      <c r="I18" s="687">
        <v>98.764655130720115</v>
      </c>
      <c r="J18" s="692">
        <v>1.4872721388534274</v>
      </c>
      <c r="K18" s="687">
        <v>438.4</v>
      </c>
      <c r="L18" s="688">
        <v>5.0059880239520851</v>
      </c>
      <c r="M18" s="687">
        <v>368.6</v>
      </c>
      <c r="N18" s="688">
        <v>9.7350401905329136</v>
      </c>
      <c r="O18" s="687">
        <v>464.2</v>
      </c>
      <c r="P18" s="686">
        <v>3.7086684539767418</v>
      </c>
    </row>
    <row r="19" spans="1:16">
      <c r="A19" s="3817"/>
      <c r="B19" s="705" t="s">
        <v>240</v>
      </c>
      <c r="C19" s="687">
        <v>119.24</v>
      </c>
      <c r="D19" s="690">
        <v>3.1</v>
      </c>
      <c r="E19" s="687">
        <v>117.67</v>
      </c>
      <c r="F19" s="688">
        <v>0.52</v>
      </c>
      <c r="G19" s="691">
        <v>120.48</v>
      </c>
      <c r="H19" s="692">
        <v>5.16</v>
      </c>
      <c r="I19" s="687">
        <v>98.70798366434714</v>
      </c>
      <c r="J19" s="692">
        <v>1.5762727489319985</v>
      </c>
      <c r="K19" s="687">
        <v>441.1</v>
      </c>
      <c r="L19" s="688">
        <v>4.674893213099196</v>
      </c>
      <c r="M19" s="687">
        <v>368.6</v>
      </c>
      <c r="N19" s="688">
        <v>9.7350401905329136</v>
      </c>
      <c r="O19" s="687">
        <v>467.9</v>
      </c>
      <c r="P19" s="686">
        <v>3.2891832229580586</v>
      </c>
    </row>
    <row r="20" spans="1:16">
      <c r="A20" s="3817"/>
      <c r="B20" s="705" t="s">
        <v>241</v>
      </c>
      <c r="C20" s="687">
        <v>120.59</v>
      </c>
      <c r="D20" s="690">
        <v>3.85</v>
      </c>
      <c r="E20" s="687">
        <v>119.19</v>
      </c>
      <c r="F20" s="688">
        <v>2.2999999999999998</v>
      </c>
      <c r="G20" s="691">
        <v>121.7</v>
      </c>
      <c r="H20" s="692">
        <v>5.07</v>
      </c>
      <c r="I20" s="687">
        <v>99.543361637329056</v>
      </c>
      <c r="J20" s="692">
        <v>0.8</v>
      </c>
      <c r="K20" s="687">
        <v>447.2</v>
      </c>
      <c r="L20" s="688">
        <v>6.1224489795918373</v>
      </c>
      <c r="M20" s="687">
        <v>368.6</v>
      </c>
      <c r="N20" s="688">
        <v>9.7350401905329136</v>
      </c>
      <c r="O20" s="687">
        <v>476.2</v>
      </c>
      <c r="P20" s="686">
        <v>5.1214128035319959</v>
      </c>
    </row>
    <row r="21" spans="1:16">
      <c r="A21" s="3817"/>
      <c r="B21" s="705" t="s">
        <v>242</v>
      </c>
      <c r="C21" s="687">
        <v>119.92</v>
      </c>
      <c r="D21" s="690">
        <v>4.1605142013376337</v>
      </c>
      <c r="E21" s="687">
        <v>117.57</v>
      </c>
      <c r="F21" s="688">
        <v>2.7709790209789986</v>
      </c>
      <c r="G21" s="691">
        <v>121.79</v>
      </c>
      <c r="H21" s="692">
        <v>5.263612791702684</v>
      </c>
      <c r="I21" s="687">
        <v>97.926606958793741</v>
      </c>
      <c r="J21" s="692">
        <v>1.7596098120946664</v>
      </c>
      <c r="K21" s="687">
        <v>447.2</v>
      </c>
      <c r="L21" s="688">
        <v>6.1224489795918373</v>
      </c>
      <c r="M21" s="687">
        <v>368.6</v>
      </c>
      <c r="N21" s="688">
        <v>9.7350401905329136</v>
      </c>
      <c r="O21" s="687">
        <v>476.2</v>
      </c>
      <c r="P21" s="686">
        <v>5.1214128035319959</v>
      </c>
    </row>
    <row r="22" spans="1:16">
      <c r="A22" s="3817"/>
      <c r="B22" s="705" t="s">
        <v>243</v>
      </c>
      <c r="C22" s="687">
        <v>118.5</v>
      </c>
      <c r="D22" s="690">
        <v>4</v>
      </c>
      <c r="E22" s="687">
        <v>114.16</v>
      </c>
      <c r="F22" s="688">
        <v>2.41</v>
      </c>
      <c r="G22" s="691">
        <v>122.01</v>
      </c>
      <c r="H22" s="692">
        <v>5.26</v>
      </c>
      <c r="I22" s="687">
        <v>98.641382967678069</v>
      </c>
      <c r="J22" s="692">
        <v>2</v>
      </c>
      <c r="K22" s="687">
        <v>447.3</v>
      </c>
      <c r="L22" s="688">
        <v>6.0958254269449839</v>
      </c>
      <c r="M22" s="687">
        <v>368.6</v>
      </c>
      <c r="N22" s="688">
        <v>9.7350401905329136</v>
      </c>
      <c r="O22" s="687">
        <v>476.4</v>
      </c>
      <c r="P22" s="686">
        <v>5.1191526919682246</v>
      </c>
    </row>
    <row r="23" spans="1:16">
      <c r="A23" s="3817"/>
      <c r="B23" s="705" t="s">
        <v>244</v>
      </c>
      <c r="C23" s="687">
        <v>119.04</v>
      </c>
      <c r="D23" s="690">
        <v>4.99</v>
      </c>
      <c r="E23" s="687">
        <v>114.09</v>
      </c>
      <c r="F23" s="688">
        <v>3.96</v>
      </c>
      <c r="G23" s="691">
        <v>123.07</v>
      </c>
      <c r="H23" s="692">
        <v>5.81</v>
      </c>
      <c r="I23" s="687">
        <v>99.122178271705081</v>
      </c>
      <c r="J23" s="692">
        <v>2.1543713465996746</v>
      </c>
      <c r="K23" s="687">
        <v>449.5</v>
      </c>
      <c r="L23" s="688">
        <v>6.5670934091986766</v>
      </c>
      <c r="M23" s="687">
        <v>368.6</v>
      </c>
      <c r="N23" s="688">
        <v>9.4093202730780803</v>
      </c>
      <c r="O23" s="687">
        <v>479.4</v>
      </c>
      <c r="P23" s="686">
        <v>5.7811120917917123</v>
      </c>
    </row>
    <row r="24" spans="1:16">
      <c r="A24" s="3817"/>
      <c r="B24" s="705" t="s">
        <v>245</v>
      </c>
      <c r="C24" s="687">
        <v>119.09</v>
      </c>
      <c r="D24" s="690">
        <v>5.96</v>
      </c>
      <c r="E24" s="687">
        <v>114.19</v>
      </c>
      <c r="F24" s="688">
        <v>5.57</v>
      </c>
      <c r="G24" s="691">
        <v>123.08</v>
      </c>
      <c r="H24" s="692">
        <v>6.27</v>
      </c>
      <c r="I24" s="687">
        <v>99.865872125192709</v>
      </c>
      <c r="J24" s="692">
        <v>2.2708188091763191</v>
      </c>
      <c r="K24" s="687">
        <v>454.9</v>
      </c>
      <c r="L24" s="688">
        <v>7.8473210052157185</v>
      </c>
      <c r="M24" s="687">
        <v>368.6</v>
      </c>
      <c r="N24" s="688">
        <v>9.4093202730780803</v>
      </c>
      <c r="O24" s="687">
        <v>486.7</v>
      </c>
      <c r="P24" s="686">
        <v>7.3918799646955051</v>
      </c>
    </row>
    <row r="25" spans="1:16">
      <c r="A25" s="3817"/>
      <c r="B25" s="705" t="s">
        <v>246</v>
      </c>
      <c r="C25" s="687">
        <v>119.51</v>
      </c>
      <c r="D25" s="690">
        <v>5.33</v>
      </c>
      <c r="E25" s="687">
        <v>114.99</v>
      </c>
      <c r="F25" s="688">
        <v>4.67</v>
      </c>
      <c r="G25" s="691">
        <v>123.17</v>
      </c>
      <c r="H25" s="692">
        <v>5.78</v>
      </c>
      <c r="I25" s="687">
        <v>100.45525221079566</v>
      </c>
      <c r="J25" s="692">
        <v>2.2404429495448852</v>
      </c>
      <c r="K25" s="687">
        <v>456.5</v>
      </c>
      <c r="L25" s="688">
        <v>6.758652946679149</v>
      </c>
      <c r="M25" s="687">
        <v>368.6</v>
      </c>
      <c r="N25" s="688">
        <v>9.4093202730780803</v>
      </c>
      <c r="O25" s="687">
        <v>489</v>
      </c>
      <c r="P25" s="686">
        <v>6.0507482108002506</v>
      </c>
    </row>
    <row r="26" spans="1:16">
      <c r="A26" s="3817"/>
      <c r="B26" s="705" t="s">
        <v>247</v>
      </c>
      <c r="C26" s="687">
        <v>120</v>
      </c>
      <c r="D26" s="690">
        <v>4.1100000000000003</v>
      </c>
      <c r="E26" s="687">
        <v>114.7</v>
      </c>
      <c r="F26" s="688">
        <v>3.21</v>
      </c>
      <c r="G26" s="691">
        <v>124.33</v>
      </c>
      <c r="H26" s="692">
        <v>4.7699999999999996</v>
      </c>
      <c r="I26" s="687">
        <v>101.59790283446861</v>
      </c>
      <c r="J26" s="692">
        <v>1.9737180544963735</v>
      </c>
      <c r="K26" s="687">
        <v>456.9</v>
      </c>
      <c r="L26" s="688">
        <v>6.3795110593713531</v>
      </c>
      <c r="M26" s="687">
        <v>368.6</v>
      </c>
      <c r="N26" s="688">
        <v>9.4093202730780803</v>
      </c>
      <c r="O26" s="687">
        <v>489.6</v>
      </c>
      <c r="P26" s="686">
        <v>5.5855078714686357</v>
      </c>
    </row>
    <row r="27" spans="1:16">
      <c r="A27" s="3817"/>
      <c r="B27" s="713" t="s">
        <v>248</v>
      </c>
      <c r="C27" s="708">
        <v>120.32</v>
      </c>
      <c r="D27" s="712">
        <v>4.12</v>
      </c>
      <c r="E27" s="708">
        <v>115.29</v>
      </c>
      <c r="F27" s="709">
        <v>2.97</v>
      </c>
      <c r="G27" s="711">
        <v>124.41</v>
      </c>
      <c r="H27" s="710">
        <v>5.0199999999999996</v>
      </c>
      <c r="I27" s="708">
        <v>102.48203208078642</v>
      </c>
      <c r="J27" s="710">
        <v>1.1865449335384426</v>
      </c>
      <c r="K27" s="708">
        <v>456.9</v>
      </c>
      <c r="L27" s="709">
        <v>6.3299976727949598</v>
      </c>
      <c r="M27" s="708">
        <v>368.6</v>
      </c>
      <c r="N27" s="709">
        <v>9.4093202730780803</v>
      </c>
      <c r="O27" s="708">
        <v>489.6</v>
      </c>
      <c r="P27" s="707">
        <v>5.5172413793103487</v>
      </c>
    </row>
    <row r="28" spans="1:16">
      <c r="A28" s="3818"/>
      <c r="B28" s="685" t="s">
        <v>249</v>
      </c>
      <c r="C28" s="680">
        <v>121.25</v>
      </c>
      <c r="D28" s="684">
        <v>4.58</v>
      </c>
      <c r="E28" s="680">
        <v>117.42</v>
      </c>
      <c r="F28" s="681">
        <v>3.91</v>
      </c>
      <c r="G28" s="683">
        <v>124.33</v>
      </c>
      <c r="H28" s="682">
        <v>5.0999999999999996</v>
      </c>
      <c r="I28" s="680">
        <v>103.75704221898944</v>
      </c>
      <c r="J28" s="682">
        <v>2.1</v>
      </c>
      <c r="K28" s="680">
        <v>458.8</v>
      </c>
      <c r="L28" s="681">
        <v>6.772166627879912</v>
      </c>
      <c r="M28" s="680">
        <v>368.6</v>
      </c>
      <c r="N28" s="681">
        <v>9.4093202730780803</v>
      </c>
      <c r="O28" s="680">
        <v>492.1</v>
      </c>
      <c r="P28" s="714">
        <v>6.0560344827586192</v>
      </c>
    </row>
    <row r="29" spans="1:16">
      <c r="A29" s="3819" t="s">
        <v>29</v>
      </c>
      <c r="B29" s="706" t="s">
        <v>238</v>
      </c>
      <c r="C29" s="699">
        <v>123.3</v>
      </c>
      <c r="D29" s="703">
        <v>4.1900000000000004</v>
      </c>
      <c r="E29" s="699">
        <v>119.11</v>
      </c>
      <c r="F29" s="700">
        <v>2.92</v>
      </c>
      <c r="G29" s="702">
        <v>126.69</v>
      </c>
      <c r="H29" s="701">
        <v>5.2</v>
      </c>
      <c r="I29" s="699">
        <v>105.48023000000001</v>
      </c>
      <c r="J29" s="701">
        <v>6.3998117603588618</v>
      </c>
      <c r="K29" s="699">
        <v>470.9</v>
      </c>
      <c r="L29" s="700">
        <v>7.4133211678831969</v>
      </c>
      <c r="M29" s="699">
        <v>393.1</v>
      </c>
      <c r="N29" s="700">
        <v>6.6467715680955024</v>
      </c>
      <c r="O29" s="699">
        <v>499.7</v>
      </c>
      <c r="P29" s="698">
        <v>7.6475657044377385</v>
      </c>
    </row>
    <row r="30" spans="1:16">
      <c r="A30" s="3817"/>
      <c r="B30" s="705" t="s">
        <v>239</v>
      </c>
      <c r="C30" s="687">
        <v>124.03</v>
      </c>
      <c r="D30" s="690">
        <v>3.86</v>
      </c>
      <c r="E30" s="687">
        <v>120.38</v>
      </c>
      <c r="F30" s="688">
        <v>1.42</v>
      </c>
      <c r="G30" s="691">
        <v>126.96</v>
      </c>
      <c r="H30" s="692">
        <v>5.81</v>
      </c>
      <c r="I30" s="687">
        <v>107.36151</v>
      </c>
      <c r="J30" s="692">
        <v>8.704384030806871</v>
      </c>
      <c r="K30" s="687">
        <v>474.8</v>
      </c>
      <c r="L30" s="688">
        <v>8.3029197080292079</v>
      </c>
      <c r="M30" s="687">
        <v>393.1</v>
      </c>
      <c r="N30" s="688">
        <v>6.6467715680955024</v>
      </c>
      <c r="O30" s="687">
        <v>505</v>
      </c>
      <c r="P30" s="686">
        <v>8.7893149504523933</v>
      </c>
    </row>
    <row r="31" spans="1:16">
      <c r="A31" s="3817"/>
      <c r="B31" s="705" t="s">
        <v>240</v>
      </c>
      <c r="C31" s="687">
        <v>124.82</v>
      </c>
      <c r="D31" s="690">
        <v>4.68</v>
      </c>
      <c r="E31" s="687">
        <v>121.7</v>
      </c>
      <c r="F31" s="688">
        <v>3.42</v>
      </c>
      <c r="G31" s="691">
        <v>127.32</v>
      </c>
      <c r="H31" s="692">
        <v>5.68</v>
      </c>
      <c r="I31" s="687">
        <v>107.76094999999999</v>
      </c>
      <c r="J31" s="692">
        <v>9.1714631376091447</v>
      </c>
      <c r="K31" s="687">
        <v>479.6</v>
      </c>
      <c r="L31" s="688">
        <v>8.7281795511221958</v>
      </c>
      <c r="M31" s="687">
        <v>393.1</v>
      </c>
      <c r="N31" s="688">
        <v>6.6467715680955024</v>
      </c>
      <c r="O31" s="687">
        <v>511.5</v>
      </c>
      <c r="P31" s="686">
        <v>9.3182303911092106</v>
      </c>
    </row>
    <row r="32" spans="1:16">
      <c r="A32" s="3817"/>
      <c r="B32" s="705" t="s">
        <v>241</v>
      </c>
      <c r="C32" s="687">
        <v>125.59</v>
      </c>
      <c r="D32" s="690">
        <v>4.1500000000000004</v>
      </c>
      <c r="E32" s="687">
        <v>120.77</v>
      </c>
      <c r="F32" s="688">
        <v>1.33</v>
      </c>
      <c r="G32" s="691">
        <v>129.49</v>
      </c>
      <c r="H32" s="692">
        <v>6.41</v>
      </c>
      <c r="I32" s="687">
        <v>106.43895999999999</v>
      </c>
      <c r="J32" s="692">
        <v>6.9272307557725359</v>
      </c>
      <c r="K32" s="687">
        <v>487</v>
      </c>
      <c r="L32" s="688">
        <v>8.8998211091234367</v>
      </c>
      <c r="M32" s="687">
        <v>393.1</v>
      </c>
      <c r="N32" s="688">
        <v>6.6467715680955024</v>
      </c>
      <c r="O32" s="687">
        <v>521.6</v>
      </c>
      <c r="P32" s="686">
        <v>9.5338093238135286</v>
      </c>
    </row>
    <row r="33" spans="1:16">
      <c r="A33" s="3817"/>
      <c r="B33" s="705" t="s">
        <v>242</v>
      </c>
      <c r="C33" s="687">
        <v>124.37</v>
      </c>
      <c r="D33" s="690">
        <v>3.710807204803217</v>
      </c>
      <c r="E33" s="687">
        <v>118.11</v>
      </c>
      <c r="F33" s="688">
        <v>0.45930084205154742</v>
      </c>
      <c r="G33" s="691">
        <v>129.5</v>
      </c>
      <c r="H33" s="692">
        <v>6.3305690122341645</v>
      </c>
      <c r="I33" s="687">
        <v>104.95336</v>
      </c>
      <c r="J33" s="692">
        <v>7.175529980491441</v>
      </c>
      <c r="K33" s="687">
        <v>488.9</v>
      </c>
      <c r="L33" s="688">
        <v>9.3246869409660036</v>
      </c>
      <c r="M33" s="687">
        <v>393.1</v>
      </c>
      <c r="N33" s="688">
        <v>6.6467715680955024</v>
      </c>
      <c r="O33" s="687">
        <v>524.29999999999995</v>
      </c>
      <c r="P33" s="686">
        <v>10.100797984040312</v>
      </c>
    </row>
    <row r="34" spans="1:16">
      <c r="A34" s="3817"/>
      <c r="B34" s="705" t="s">
        <v>243</v>
      </c>
      <c r="C34" s="687">
        <v>123.92</v>
      </c>
      <c r="D34" s="690">
        <v>4.58</v>
      </c>
      <c r="E34" s="687">
        <v>117.18</v>
      </c>
      <c r="F34" s="688">
        <v>2.65</v>
      </c>
      <c r="G34" s="691">
        <v>129.46</v>
      </c>
      <c r="H34" s="692">
        <v>6.11</v>
      </c>
      <c r="I34" s="687">
        <v>104.60026999999999</v>
      </c>
      <c r="J34" s="692">
        <v>6.0409605512875668</v>
      </c>
      <c r="K34" s="687">
        <v>488.9</v>
      </c>
      <c r="L34" s="688">
        <v>9.3002459199642118</v>
      </c>
      <c r="M34" s="687">
        <v>393.1</v>
      </c>
      <c r="N34" s="688">
        <v>6.6467715680955024</v>
      </c>
      <c r="O34" s="687">
        <v>524.29999999999995</v>
      </c>
      <c r="P34" s="686">
        <v>10.054575986565922</v>
      </c>
    </row>
    <row r="35" spans="1:16">
      <c r="A35" s="3817"/>
      <c r="B35" s="705" t="s">
        <v>244</v>
      </c>
      <c r="C35" s="687">
        <v>124.22</v>
      </c>
      <c r="D35" s="690">
        <v>4.3499999999999996</v>
      </c>
      <c r="E35" s="687">
        <v>116.92</v>
      </c>
      <c r="F35" s="688">
        <v>2.48</v>
      </c>
      <c r="G35" s="691">
        <v>130.26</v>
      </c>
      <c r="H35" s="692">
        <v>5.84</v>
      </c>
      <c r="I35" s="687">
        <v>104.25931</v>
      </c>
      <c r="J35" s="692">
        <v>5.1826259449358139</v>
      </c>
      <c r="K35" s="687">
        <v>500.4</v>
      </c>
      <c r="L35" s="688">
        <v>11.323692992213566</v>
      </c>
      <c r="M35" s="687">
        <v>393.1</v>
      </c>
      <c r="N35" s="688">
        <v>6.6467715680955024</v>
      </c>
      <c r="O35" s="687">
        <v>540</v>
      </c>
      <c r="P35" s="686">
        <v>12.640801001251575</v>
      </c>
    </row>
    <row r="36" spans="1:16">
      <c r="A36" s="3817"/>
      <c r="B36" s="705" t="s">
        <v>245</v>
      </c>
      <c r="C36" s="687">
        <v>124.09</v>
      </c>
      <c r="D36" s="690">
        <v>4.2</v>
      </c>
      <c r="E36" s="687">
        <v>116.64</v>
      </c>
      <c r="F36" s="688">
        <v>2.15</v>
      </c>
      <c r="G36" s="691">
        <v>130.25</v>
      </c>
      <c r="H36" s="692">
        <v>5.83</v>
      </c>
      <c r="I36" s="687">
        <v>104.83313</v>
      </c>
      <c r="J36" s="692">
        <v>4.9739293004724283</v>
      </c>
      <c r="K36" s="687">
        <v>500.4</v>
      </c>
      <c r="L36" s="688">
        <v>10.002198285337442</v>
      </c>
      <c r="M36" s="687">
        <v>393.1</v>
      </c>
      <c r="N36" s="688">
        <v>6.6467715680955024</v>
      </c>
      <c r="O36" s="687">
        <v>540</v>
      </c>
      <c r="P36" s="686">
        <v>10.951304705157199</v>
      </c>
    </row>
    <row r="37" spans="1:16">
      <c r="A37" s="3817"/>
      <c r="B37" s="705" t="s">
        <v>246</v>
      </c>
      <c r="C37" s="687">
        <v>124.81</v>
      </c>
      <c r="D37" s="690">
        <v>4.4400000000000004</v>
      </c>
      <c r="E37" s="687">
        <v>118.22</v>
      </c>
      <c r="F37" s="688">
        <v>2.81</v>
      </c>
      <c r="G37" s="691">
        <v>130.22999999999999</v>
      </c>
      <c r="H37" s="692">
        <v>5.73</v>
      </c>
      <c r="I37" s="687">
        <v>104.85</v>
      </c>
      <c r="J37" s="692">
        <v>4.38</v>
      </c>
      <c r="K37" s="687">
        <v>500.5</v>
      </c>
      <c r="L37" s="688">
        <v>9.638554216867476</v>
      </c>
      <c r="M37" s="687">
        <v>393.1</v>
      </c>
      <c r="N37" s="688">
        <v>6.6467715680955024</v>
      </c>
      <c r="O37" s="687">
        <v>540.20000000000005</v>
      </c>
      <c r="P37" s="686">
        <v>10.470347648261765</v>
      </c>
    </row>
    <row r="38" spans="1:16">
      <c r="A38" s="3817"/>
      <c r="B38" s="705" t="s">
        <v>247</v>
      </c>
      <c r="C38" s="687">
        <v>126.3</v>
      </c>
      <c r="D38" s="690">
        <v>5.29</v>
      </c>
      <c r="E38" s="687">
        <v>120.04</v>
      </c>
      <c r="F38" s="688">
        <v>4.68</v>
      </c>
      <c r="G38" s="691">
        <v>131.43</v>
      </c>
      <c r="H38" s="692">
        <v>5.77</v>
      </c>
      <c r="I38" s="687">
        <v>106.87</v>
      </c>
      <c r="J38" s="692">
        <v>5.19</v>
      </c>
      <c r="K38" s="687">
        <v>500.5</v>
      </c>
      <c r="L38" s="688">
        <v>9.5425694900416005</v>
      </c>
      <c r="M38" s="687">
        <v>393.1</v>
      </c>
      <c r="N38" s="688">
        <v>6.6467715680955024</v>
      </c>
      <c r="O38" s="687">
        <v>540.20000000000005</v>
      </c>
      <c r="P38" s="686">
        <v>10.334967320261441</v>
      </c>
    </row>
    <row r="39" spans="1:16">
      <c r="A39" s="3817"/>
      <c r="B39" s="713" t="s">
        <v>248</v>
      </c>
      <c r="C39" s="708">
        <v>127.74</v>
      </c>
      <c r="D39" s="712">
        <v>6.16</v>
      </c>
      <c r="E39" s="708">
        <v>123.06</v>
      </c>
      <c r="F39" s="709">
        <v>6.74</v>
      </c>
      <c r="G39" s="711">
        <v>131.52000000000001</v>
      </c>
      <c r="H39" s="710">
        <v>5.71</v>
      </c>
      <c r="I39" s="708">
        <v>107.9</v>
      </c>
      <c r="J39" s="710">
        <v>5.2867491102660855</v>
      </c>
      <c r="K39" s="708">
        <v>500.5</v>
      </c>
      <c r="L39" s="709">
        <v>9.5425694900416005</v>
      </c>
      <c r="M39" s="708">
        <v>393.1</v>
      </c>
      <c r="N39" s="709">
        <v>6.6467715680955024</v>
      </c>
      <c r="O39" s="708">
        <v>540.20000000000005</v>
      </c>
      <c r="P39" s="707">
        <v>10.334967320261441</v>
      </c>
    </row>
    <row r="40" spans="1:16">
      <c r="A40" s="3818"/>
      <c r="B40" s="685" t="s">
        <v>249</v>
      </c>
      <c r="C40" s="680">
        <v>128.55000000000001</v>
      </c>
      <c r="D40" s="684">
        <v>6.02</v>
      </c>
      <c r="E40" s="680">
        <v>124.79</v>
      </c>
      <c r="F40" s="681">
        <v>6.27</v>
      </c>
      <c r="G40" s="683">
        <v>131.57</v>
      </c>
      <c r="H40" s="682">
        <v>5.83</v>
      </c>
      <c r="I40" s="680">
        <v>109.4</v>
      </c>
      <c r="J40" s="682">
        <v>5.4386262949752826</v>
      </c>
      <c r="K40" s="680">
        <v>500.5</v>
      </c>
      <c r="L40" s="681">
        <v>9.0889276373147254</v>
      </c>
      <c r="M40" s="680">
        <v>393.1</v>
      </c>
      <c r="N40" s="681">
        <v>6.6467715680955024</v>
      </c>
      <c r="O40" s="680">
        <v>540.20000000000005</v>
      </c>
      <c r="P40" s="679">
        <v>9.7744360902255636</v>
      </c>
    </row>
    <row r="41" spans="1:16">
      <c r="A41" s="3820" t="s">
        <v>85</v>
      </c>
      <c r="B41" s="706" t="s">
        <v>238</v>
      </c>
      <c r="C41" s="699">
        <v>131.87</v>
      </c>
      <c r="D41" s="703">
        <v>6.95</v>
      </c>
      <c r="E41" s="699">
        <v>128.66</v>
      </c>
      <c r="F41" s="700">
        <v>8.02</v>
      </c>
      <c r="G41" s="702">
        <v>134.44</v>
      </c>
      <c r="H41" s="701">
        <v>6.12</v>
      </c>
      <c r="I41" s="699">
        <v>114.2</v>
      </c>
      <c r="J41" s="701">
        <v>8.26</v>
      </c>
      <c r="K41" s="699">
        <v>534.17806664452041</v>
      </c>
      <c r="L41" s="700">
        <v>13.437686694525468</v>
      </c>
      <c r="M41" s="699">
        <v>441.87793125981364</v>
      </c>
      <c r="N41" s="700">
        <v>12.408529956706587</v>
      </c>
      <c r="O41" s="699">
        <v>568.26453318327901</v>
      </c>
      <c r="P41" s="698">
        <v>13.721139320247943</v>
      </c>
    </row>
    <row r="42" spans="1:16">
      <c r="A42" s="3821"/>
      <c r="B42" s="705" t="s">
        <v>239</v>
      </c>
      <c r="C42" s="687">
        <v>131.66999999999999</v>
      </c>
      <c r="D42" s="690">
        <v>6.16</v>
      </c>
      <c r="E42" s="687">
        <v>128.22</v>
      </c>
      <c r="F42" s="688">
        <v>6.51</v>
      </c>
      <c r="G42" s="691">
        <v>134.43</v>
      </c>
      <c r="H42" s="692">
        <v>5.89</v>
      </c>
      <c r="I42" s="687">
        <v>114.24</v>
      </c>
      <c r="J42" s="692">
        <v>6.4</v>
      </c>
      <c r="K42" s="687">
        <v>535.96</v>
      </c>
      <c r="L42" s="688">
        <v>12.881213142375742</v>
      </c>
      <c r="M42" s="687">
        <v>446.4</v>
      </c>
      <c r="N42" s="688">
        <v>13.558890867463731</v>
      </c>
      <c r="O42" s="687">
        <v>569.03</v>
      </c>
      <c r="P42" s="686">
        <v>12.679207920792066</v>
      </c>
    </row>
    <row r="43" spans="1:16">
      <c r="A43" s="3821"/>
      <c r="B43" s="705" t="s">
        <v>240</v>
      </c>
      <c r="C43" s="687">
        <v>132.56</v>
      </c>
      <c r="D43" s="690">
        <v>6.21</v>
      </c>
      <c r="E43" s="687">
        <v>130.27000000000001</v>
      </c>
      <c r="F43" s="688">
        <v>7.04</v>
      </c>
      <c r="G43" s="691">
        <v>134.38999999999999</v>
      </c>
      <c r="H43" s="692">
        <v>5.55</v>
      </c>
      <c r="I43" s="687">
        <v>115.61</v>
      </c>
      <c r="J43" s="692">
        <v>7.29</v>
      </c>
      <c r="K43" s="687">
        <v>537.51</v>
      </c>
      <c r="L43" s="688">
        <v>12.074645537948285</v>
      </c>
      <c r="M43" s="687">
        <v>446.4</v>
      </c>
      <c r="N43" s="688">
        <v>13.558890867463731</v>
      </c>
      <c r="O43" s="687">
        <v>571.20000000000005</v>
      </c>
      <c r="P43" s="686">
        <v>11.671554252199414</v>
      </c>
    </row>
    <row r="44" spans="1:16">
      <c r="A44" s="3821"/>
      <c r="B44" s="705" t="s">
        <v>241</v>
      </c>
      <c r="C44" s="687">
        <v>132.82</v>
      </c>
      <c r="D44" s="690">
        <v>5.76</v>
      </c>
      <c r="E44" s="687">
        <v>130.38</v>
      </c>
      <c r="F44" s="688">
        <v>7.96</v>
      </c>
      <c r="G44" s="691">
        <v>134.76</v>
      </c>
      <c r="H44" s="692">
        <v>4.07</v>
      </c>
      <c r="I44" s="687">
        <v>114.5</v>
      </c>
      <c r="J44" s="692">
        <v>7.57</v>
      </c>
      <c r="K44" s="687">
        <v>537.9</v>
      </c>
      <c r="L44" s="688">
        <v>10.451745379876783</v>
      </c>
      <c r="M44" s="687">
        <v>446.4</v>
      </c>
      <c r="N44" s="688">
        <v>13.558890867463731</v>
      </c>
      <c r="O44" s="687">
        <v>571.70000000000005</v>
      </c>
      <c r="P44" s="686">
        <v>9.6050613496932584</v>
      </c>
    </row>
    <row r="45" spans="1:16">
      <c r="A45" s="3821"/>
      <c r="B45" s="705" t="s">
        <v>242</v>
      </c>
      <c r="C45" s="687">
        <v>132.51</v>
      </c>
      <c r="D45" s="690">
        <v>6.55</v>
      </c>
      <c r="E45" s="687">
        <v>129.63999999999999</v>
      </c>
      <c r="F45" s="688">
        <v>9.76</v>
      </c>
      <c r="G45" s="691">
        <v>134.81</v>
      </c>
      <c r="H45" s="692">
        <v>4.0999999999999996</v>
      </c>
      <c r="I45" s="687">
        <v>114.38</v>
      </c>
      <c r="J45" s="692">
        <v>8.98</v>
      </c>
      <c r="K45" s="687">
        <v>537.97298541466432</v>
      </c>
      <c r="L45" s="688">
        <v>10.037427984181704</v>
      </c>
      <c r="M45" s="687">
        <v>446.41839022926877</v>
      </c>
      <c r="N45" s="688">
        <v>13.563569124718583</v>
      </c>
      <c r="O45" s="687">
        <v>571.78412374343486</v>
      </c>
      <c r="P45" s="686">
        <v>9.056670559495501</v>
      </c>
    </row>
    <row r="46" spans="1:16">
      <c r="A46" s="3821"/>
      <c r="B46" s="705" t="s">
        <v>243</v>
      </c>
      <c r="C46" s="687">
        <v>132.38</v>
      </c>
      <c r="D46" s="690">
        <v>6.82</v>
      </c>
      <c r="E46" s="687">
        <v>129.15</v>
      </c>
      <c r="F46" s="688">
        <v>10.210000000000001</v>
      </c>
      <c r="G46" s="691">
        <v>134.96</v>
      </c>
      <c r="H46" s="692">
        <v>4.25</v>
      </c>
      <c r="I46" s="687">
        <v>112.84</v>
      </c>
      <c r="J46" s="692">
        <v>7.88</v>
      </c>
      <c r="K46" s="687">
        <v>537.97</v>
      </c>
      <c r="L46" s="688">
        <v>10.039999999999999</v>
      </c>
      <c r="M46" s="687">
        <v>446.42</v>
      </c>
      <c r="N46" s="688">
        <v>13.56</v>
      </c>
      <c r="O46" s="687">
        <v>571.78</v>
      </c>
      <c r="P46" s="686">
        <v>9.06</v>
      </c>
    </row>
    <row r="47" spans="1:16">
      <c r="A47" s="3821"/>
      <c r="B47" s="705" t="s">
        <v>244</v>
      </c>
      <c r="C47" s="687">
        <v>132.76</v>
      </c>
      <c r="D47" s="690">
        <v>6.87</v>
      </c>
      <c r="E47" s="687">
        <v>128.37</v>
      </c>
      <c r="F47" s="688">
        <v>9.7899999999999991</v>
      </c>
      <c r="G47" s="691">
        <v>136.31</v>
      </c>
      <c r="H47" s="692">
        <v>4.6500000000000004</v>
      </c>
      <c r="I47" s="687">
        <v>111.69</v>
      </c>
      <c r="J47" s="692">
        <v>7.13</v>
      </c>
      <c r="K47" s="687">
        <v>537.97298541466432</v>
      </c>
      <c r="L47" s="688">
        <v>7.51</v>
      </c>
      <c r="M47" s="687">
        <v>446.41839022926877</v>
      </c>
      <c r="N47" s="688">
        <v>13.55</v>
      </c>
      <c r="O47" s="687">
        <v>571.78412374343486</v>
      </c>
      <c r="P47" s="686">
        <v>5.89</v>
      </c>
    </row>
    <row r="48" spans="1:16">
      <c r="A48" s="3821"/>
      <c r="B48" s="705" t="s">
        <v>245</v>
      </c>
      <c r="C48" s="691">
        <v>132.4</v>
      </c>
      <c r="D48" s="690">
        <v>6.7</v>
      </c>
      <c r="E48" s="687">
        <v>127.52</v>
      </c>
      <c r="F48" s="688">
        <v>9.33</v>
      </c>
      <c r="G48" s="691">
        <v>136.35</v>
      </c>
      <c r="H48" s="692">
        <v>4.6900000000000004</v>
      </c>
      <c r="I48" s="691">
        <v>111.72</v>
      </c>
      <c r="J48" s="692">
        <v>6.57</v>
      </c>
      <c r="K48" s="691">
        <v>537.97</v>
      </c>
      <c r="L48" s="697">
        <v>7.51</v>
      </c>
      <c r="M48" s="691">
        <v>446.42</v>
      </c>
      <c r="N48" s="697">
        <v>13.55</v>
      </c>
      <c r="O48" s="691">
        <v>571.78</v>
      </c>
      <c r="P48" s="696">
        <v>5.89</v>
      </c>
    </row>
    <row r="49" spans="1:16">
      <c r="A49" s="3821"/>
      <c r="B49" s="705" t="s">
        <v>246</v>
      </c>
      <c r="C49" s="691">
        <v>133.22</v>
      </c>
      <c r="D49" s="690">
        <v>6.74</v>
      </c>
      <c r="E49" s="687">
        <v>129.66999999999999</v>
      </c>
      <c r="F49" s="688">
        <v>9.68</v>
      </c>
      <c r="G49" s="691">
        <v>136.07</v>
      </c>
      <c r="H49" s="692">
        <v>4.4800000000000004</v>
      </c>
      <c r="I49" s="691">
        <v>113</v>
      </c>
      <c r="J49" s="692">
        <v>7.77</v>
      </c>
      <c r="K49" s="691">
        <v>537.97</v>
      </c>
      <c r="L49" s="697">
        <v>7.49</v>
      </c>
      <c r="M49" s="691">
        <v>446.42</v>
      </c>
      <c r="N49" s="697">
        <v>13.55</v>
      </c>
      <c r="O49" s="691">
        <v>571.78</v>
      </c>
      <c r="P49" s="696">
        <v>5.86</v>
      </c>
    </row>
    <row r="50" spans="1:16">
      <c r="A50" s="3821"/>
      <c r="B50" s="705" t="s">
        <v>247</v>
      </c>
      <c r="C50" s="691">
        <v>133.66999999999999</v>
      </c>
      <c r="D50" s="690">
        <v>5.83</v>
      </c>
      <c r="E50" s="687">
        <v>130.44</v>
      </c>
      <c r="F50" s="688">
        <v>8.66</v>
      </c>
      <c r="G50" s="691">
        <v>136.25</v>
      </c>
      <c r="H50" s="692">
        <v>3.67</v>
      </c>
      <c r="I50" s="691">
        <v>112.38</v>
      </c>
      <c r="J50" s="692">
        <v>5.16</v>
      </c>
      <c r="K50" s="691">
        <v>537.97</v>
      </c>
      <c r="L50" s="697">
        <v>7.49</v>
      </c>
      <c r="M50" s="691">
        <v>446.4</v>
      </c>
      <c r="N50" s="697">
        <v>13.56</v>
      </c>
      <c r="O50" s="691">
        <v>571.79999999999995</v>
      </c>
      <c r="P50" s="696">
        <v>5.85</v>
      </c>
    </row>
    <row r="51" spans="1:16">
      <c r="A51" s="3821"/>
      <c r="B51" s="705" t="s">
        <v>248</v>
      </c>
      <c r="C51" s="691">
        <v>133.54</v>
      </c>
      <c r="D51" s="690">
        <v>4.54</v>
      </c>
      <c r="E51" s="687">
        <v>129.72</v>
      </c>
      <c r="F51" s="688">
        <v>5.41</v>
      </c>
      <c r="G51" s="691">
        <v>136.61000000000001</v>
      </c>
      <c r="H51" s="692">
        <v>3.87</v>
      </c>
      <c r="I51" s="691">
        <v>112.21762</v>
      </c>
      <c r="J51" s="692">
        <v>3.9638499999999999</v>
      </c>
      <c r="K51" s="691">
        <v>537.97298541466432</v>
      </c>
      <c r="L51" s="697">
        <v>7.4816847347169499</v>
      </c>
      <c r="M51" s="691">
        <v>446.41839022926877</v>
      </c>
      <c r="N51" s="697">
        <v>13.553397265065527</v>
      </c>
      <c r="O51" s="691">
        <v>571.78412374343486</v>
      </c>
      <c r="P51" s="696">
        <v>5.849795330701042</v>
      </c>
    </row>
    <row r="52" spans="1:16">
      <c r="A52" s="3821"/>
      <c r="B52" s="685" t="s">
        <v>249</v>
      </c>
      <c r="C52" s="680">
        <v>134.69</v>
      </c>
      <c r="D52" s="684">
        <v>4.78</v>
      </c>
      <c r="E52" s="680">
        <v>131.94</v>
      </c>
      <c r="F52" s="681">
        <v>5.73</v>
      </c>
      <c r="G52" s="683">
        <v>136.88</v>
      </c>
      <c r="H52" s="682">
        <v>4.04</v>
      </c>
      <c r="I52" s="680">
        <v>115.496</v>
      </c>
      <c r="J52" s="682">
        <v>5.5999470000000002</v>
      </c>
      <c r="K52" s="680">
        <v>537.97298541466432</v>
      </c>
      <c r="L52" s="681">
        <v>7.4816847347169499</v>
      </c>
      <c r="M52" s="680">
        <v>446.41839022926877</v>
      </c>
      <c r="N52" s="681">
        <v>13.553397265065527</v>
      </c>
      <c r="O52" s="680">
        <v>571.78412374343486</v>
      </c>
      <c r="P52" s="679">
        <v>5.85</v>
      </c>
    </row>
    <row r="53" spans="1:16">
      <c r="A53" s="3820" t="s">
        <v>398</v>
      </c>
      <c r="B53" s="704" t="s">
        <v>238</v>
      </c>
      <c r="C53" s="699">
        <v>136.47999999999999</v>
      </c>
      <c r="D53" s="703">
        <v>3.49</v>
      </c>
      <c r="E53" s="699">
        <v>135.58000000000001</v>
      </c>
      <c r="F53" s="700">
        <v>5.38</v>
      </c>
      <c r="G53" s="702">
        <v>137.19</v>
      </c>
      <c r="H53" s="701">
        <v>2.04</v>
      </c>
      <c r="I53" s="699">
        <v>122.57</v>
      </c>
      <c r="J53" s="701">
        <v>7.33</v>
      </c>
      <c r="K53" s="699">
        <v>541.34728401056225</v>
      </c>
      <c r="L53" s="700">
        <v>1.3421025335382524</v>
      </c>
      <c r="M53" s="699">
        <v>446.41839022926877</v>
      </c>
      <c r="N53" s="700">
        <v>1.0275369391067102</v>
      </c>
      <c r="O53" s="699">
        <v>576.40455178108789</v>
      </c>
      <c r="P53" s="698">
        <v>1.4324347416528838</v>
      </c>
    </row>
    <row r="54" spans="1:16">
      <c r="A54" s="3821"/>
      <c r="B54" s="695" t="s">
        <v>239</v>
      </c>
      <c r="C54" s="691">
        <v>137.62</v>
      </c>
      <c r="D54" s="690">
        <v>4.5199999999999996</v>
      </c>
      <c r="E54" s="687">
        <v>137.08000000000001</v>
      </c>
      <c r="F54" s="688">
        <v>6.91</v>
      </c>
      <c r="G54" s="691">
        <v>138.04</v>
      </c>
      <c r="H54" s="692">
        <v>2.68</v>
      </c>
      <c r="I54" s="691">
        <v>124.29</v>
      </c>
      <c r="J54" s="692">
        <v>8.8000000000000007</v>
      </c>
      <c r="K54" s="691">
        <v>542.48265449449218</v>
      </c>
      <c r="L54" s="697">
        <v>1.2007517511612775</v>
      </c>
      <c r="M54" s="691">
        <v>446.41839022926877</v>
      </c>
      <c r="N54" s="697">
        <v>0.01</v>
      </c>
      <c r="O54" s="691">
        <v>577.95921491121237</v>
      </c>
      <c r="P54" s="696">
        <v>1.55</v>
      </c>
    </row>
    <row r="55" spans="1:16">
      <c r="A55" s="3821"/>
      <c r="B55" s="695" t="s">
        <v>240</v>
      </c>
      <c r="C55" s="691">
        <v>137.58000000000001</v>
      </c>
      <c r="D55" s="690">
        <v>3.79</v>
      </c>
      <c r="E55" s="694">
        <v>137.43</v>
      </c>
      <c r="F55" s="688">
        <v>5.5</v>
      </c>
      <c r="G55" s="691">
        <v>137.69999999999999</v>
      </c>
      <c r="H55" s="692">
        <v>2.46</v>
      </c>
      <c r="I55" s="691">
        <v>125.15913</v>
      </c>
      <c r="J55" s="692">
        <v>8.2551520000000007</v>
      </c>
      <c r="K55" s="691">
        <v>542.48265449449218</v>
      </c>
      <c r="L55" s="697">
        <v>0.92431934846359809</v>
      </c>
      <c r="M55" s="691">
        <v>446.41839022926877</v>
      </c>
      <c r="N55" s="697">
        <v>0</v>
      </c>
      <c r="O55" s="691">
        <v>577.95921491121237</v>
      </c>
      <c r="P55" s="696">
        <v>1.191121288256852</v>
      </c>
    </row>
    <row r="56" spans="1:16">
      <c r="A56" s="3821"/>
      <c r="B56" s="695" t="s">
        <v>241</v>
      </c>
      <c r="C56" s="691">
        <v>138.19</v>
      </c>
      <c r="D56" s="690">
        <v>4.05</v>
      </c>
      <c r="E56" s="694">
        <v>137.85</v>
      </c>
      <c r="F56" s="688">
        <v>5.73</v>
      </c>
      <c r="G56" s="691">
        <v>138.46</v>
      </c>
      <c r="H56" s="692">
        <v>2.75</v>
      </c>
      <c r="I56" s="691">
        <v>125.28</v>
      </c>
      <c r="J56" s="692">
        <v>9.41</v>
      </c>
      <c r="K56" s="691">
        <v>542.48</v>
      </c>
      <c r="L56" s="697">
        <v>0.85</v>
      </c>
      <c r="M56" s="691">
        <v>446.42</v>
      </c>
      <c r="N56" s="697">
        <v>0</v>
      </c>
      <c r="O56" s="691">
        <v>577.96</v>
      </c>
      <c r="P56" s="696">
        <v>1.1000000000000001</v>
      </c>
    </row>
    <row r="57" spans="1:16">
      <c r="A57" s="3821"/>
      <c r="B57" s="695" t="s">
        <v>242</v>
      </c>
      <c r="C57" s="691">
        <v>136.38999999999999</v>
      </c>
      <c r="D57" s="690">
        <v>2.93</v>
      </c>
      <c r="E57" s="694">
        <v>136.41999999999999</v>
      </c>
      <c r="F57" s="688">
        <v>5.23</v>
      </c>
      <c r="G57" s="691">
        <v>136.37</v>
      </c>
      <c r="H57" s="692">
        <v>1.1599999999999999</v>
      </c>
      <c r="I57" s="691">
        <v>122.91</v>
      </c>
      <c r="J57" s="692">
        <v>7.46</v>
      </c>
      <c r="K57" s="691">
        <v>543.29999999999995</v>
      </c>
      <c r="L57" s="697">
        <v>0.99</v>
      </c>
      <c r="M57" s="691">
        <v>446.42</v>
      </c>
      <c r="N57" s="697">
        <v>0</v>
      </c>
      <c r="O57" s="691">
        <v>579.08000000000004</v>
      </c>
      <c r="P57" s="696">
        <v>1.28</v>
      </c>
    </row>
    <row r="58" spans="1:16">
      <c r="A58" s="3821"/>
      <c r="B58" s="695" t="s">
        <v>243</v>
      </c>
      <c r="C58" s="687">
        <v>137.1</v>
      </c>
      <c r="D58" s="690">
        <v>3.56</v>
      </c>
      <c r="E58" s="694">
        <v>134.66</v>
      </c>
      <c r="F58" s="688">
        <v>4.2699999999999996</v>
      </c>
      <c r="G58" s="691">
        <v>139</v>
      </c>
      <c r="H58" s="692">
        <v>2.99</v>
      </c>
      <c r="I58" s="687">
        <v>119.81252000000001</v>
      </c>
      <c r="J58" s="692">
        <v>6.1791387000000002</v>
      </c>
      <c r="K58" s="687">
        <v>547.23</v>
      </c>
      <c r="L58" s="688">
        <v>1.72</v>
      </c>
      <c r="M58" s="687">
        <v>446.42</v>
      </c>
      <c r="N58" s="688">
        <v>0</v>
      </c>
      <c r="O58" s="687">
        <v>584.46</v>
      </c>
      <c r="P58" s="686">
        <v>2.2200000000000002</v>
      </c>
    </row>
    <row r="59" spans="1:16">
      <c r="A59" s="3821"/>
      <c r="B59" s="695" t="s">
        <v>244</v>
      </c>
      <c r="C59" s="687">
        <v>136.34</v>
      </c>
      <c r="D59" s="690">
        <v>2.7</v>
      </c>
      <c r="E59" s="694">
        <v>132.25</v>
      </c>
      <c r="F59" s="688">
        <v>3.02</v>
      </c>
      <c r="G59" s="691">
        <v>139.63999999999999</v>
      </c>
      <c r="H59" s="692">
        <v>2.44</v>
      </c>
      <c r="I59" s="687">
        <v>118.53216999999999</v>
      </c>
      <c r="J59" s="692">
        <v>6.1231255999999998</v>
      </c>
      <c r="K59" s="687">
        <v>547.46884747454749</v>
      </c>
      <c r="L59" s="688">
        <v>1.77</v>
      </c>
      <c r="M59" s="687">
        <v>446.41839022926877</v>
      </c>
      <c r="N59" s="688">
        <v>0</v>
      </c>
      <c r="O59" s="687">
        <v>584.7868103925972</v>
      </c>
      <c r="P59" s="686">
        <v>2.2740552088145591</v>
      </c>
    </row>
    <row r="60" spans="1:16">
      <c r="A60" s="3821"/>
      <c r="B60" s="693" t="s">
        <v>245</v>
      </c>
      <c r="C60" s="689">
        <v>136.41</v>
      </c>
      <c r="D60" s="688">
        <v>3.03</v>
      </c>
      <c r="E60" s="687">
        <v>132.37</v>
      </c>
      <c r="F60" s="688">
        <v>3.8</v>
      </c>
      <c r="G60" s="687">
        <v>139.66</v>
      </c>
      <c r="H60" s="692">
        <v>2.42</v>
      </c>
      <c r="I60" s="691">
        <v>118.75336</v>
      </c>
      <c r="J60" s="690">
        <v>6.2994669999999999</v>
      </c>
      <c r="K60" s="689">
        <v>548.12420031680244</v>
      </c>
      <c r="L60" s="688">
        <v>1.8869376673837479</v>
      </c>
      <c r="M60" s="687">
        <v>446.41839022926877</v>
      </c>
      <c r="N60" s="688">
        <v>0</v>
      </c>
      <c r="O60" s="687">
        <v>585.68418522794559</v>
      </c>
      <c r="P60" s="686">
        <v>2.4309981525034061</v>
      </c>
    </row>
    <row r="61" spans="1:16">
      <c r="A61" s="3821"/>
      <c r="B61" s="693" t="s">
        <v>246</v>
      </c>
      <c r="C61" s="689">
        <v>137.35</v>
      </c>
      <c r="D61" s="688">
        <v>3.1</v>
      </c>
      <c r="E61" s="687">
        <v>134.19</v>
      </c>
      <c r="F61" s="688">
        <v>3.49</v>
      </c>
      <c r="G61" s="687">
        <v>139.87</v>
      </c>
      <c r="H61" s="692">
        <v>2.79</v>
      </c>
      <c r="I61" s="691">
        <v>119.9481</v>
      </c>
      <c r="J61" s="690">
        <v>6.1449594000000003</v>
      </c>
      <c r="K61" s="689">
        <v>548.12420031680244</v>
      </c>
      <c r="L61" s="688">
        <v>1.89</v>
      </c>
      <c r="M61" s="687">
        <v>446.41839022926877</v>
      </c>
      <c r="N61" s="688">
        <v>0</v>
      </c>
      <c r="O61" s="687">
        <v>585.68418522794559</v>
      </c>
      <c r="P61" s="686">
        <v>2.4300000000000002</v>
      </c>
    </row>
    <row r="62" spans="1:16">
      <c r="A62" s="3821"/>
      <c r="B62" s="693" t="s">
        <v>247</v>
      </c>
      <c r="C62" s="689">
        <v>138.54</v>
      </c>
      <c r="D62" s="688">
        <v>3.65</v>
      </c>
      <c r="E62" s="687">
        <v>136.59</v>
      </c>
      <c r="F62" s="688">
        <v>4.72</v>
      </c>
      <c r="G62" s="687">
        <v>140.09</v>
      </c>
      <c r="H62" s="692">
        <v>2.81</v>
      </c>
      <c r="I62" s="691">
        <v>121.43</v>
      </c>
      <c r="J62" s="690">
        <v>8.0500000000000007</v>
      </c>
      <c r="K62" s="689">
        <v>548.12</v>
      </c>
      <c r="L62" s="688">
        <v>1.89</v>
      </c>
      <c r="M62" s="687">
        <v>446.42</v>
      </c>
      <c r="N62" s="688">
        <v>0</v>
      </c>
      <c r="O62" s="687">
        <v>585.67999999999995</v>
      </c>
      <c r="P62" s="686">
        <v>2.4300000000000002</v>
      </c>
    </row>
    <row r="63" spans="1:16">
      <c r="A63" s="3821"/>
      <c r="B63" s="693" t="s">
        <v>248</v>
      </c>
      <c r="C63" s="689">
        <v>139.13999999999999</v>
      </c>
      <c r="D63" s="688">
        <v>4.1900000000000004</v>
      </c>
      <c r="E63" s="687">
        <v>137.79</v>
      </c>
      <c r="F63" s="688">
        <v>6.22</v>
      </c>
      <c r="G63" s="687">
        <v>140.19999999999999</v>
      </c>
      <c r="H63" s="692">
        <v>2.63</v>
      </c>
      <c r="I63" s="691">
        <v>122.31238999999999</v>
      </c>
      <c r="J63" s="690">
        <v>9</v>
      </c>
      <c r="K63" s="689">
        <v>548.23374531680236</v>
      </c>
      <c r="L63" s="688">
        <v>1.98</v>
      </c>
      <c r="M63" s="687">
        <v>446.41839022926877</v>
      </c>
      <c r="N63" s="688">
        <v>0</v>
      </c>
      <c r="O63" s="687">
        <v>585.83418522794557</v>
      </c>
      <c r="P63" s="686">
        <v>2.56</v>
      </c>
    </row>
    <row r="64" spans="1:16" ht="15.75" thickBot="1">
      <c r="A64" s="3821"/>
      <c r="B64" s="685" t="s">
        <v>249</v>
      </c>
      <c r="C64" s="680">
        <v>140.33000000000001</v>
      </c>
      <c r="D64" s="684">
        <v>4.1900000000000004</v>
      </c>
      <c r="E64" s="680">
        <v>139.6</v>
      </c>
      <c r="F64" s="681">
        <v>5.81</v>
      </c>
      <c r="G64" s="683">
        <v>140.9</v>
      </c>
      <c r="H64" s="682">
        <v>2.94</v>
      </c>
      <c r="I64" s="680">
        <v>124.98284</v>
      </c>
      <c r="J64" s="682">
        <v>8.2100000000000009</v>
      </c>
      <c r="K64" s="680">
        <v>552.42455828685763</v>
      </c>
      <c r="L64" s="681">
        <v>2.76</v>
      </c>
      <c r="M64" s="680">
        <v>446.41839022926877</v>
      </c>
      <c r="N64" s="681">
        <v>0</v>
      </c>
      <c r="O64" s="680">
        <v>591.5726666329233</v>
      </c>
      <c r="P64" s="679">
        <v>3.56</v>
      </c>
    </row>
    <row r="65" spans="1:16" ht="15.75" thickTop="1">
      <c r="A65" s="3816" t="s">
        <v>607</v>
      </c>
      <c r="B65" s="3816"/>
      <c r="C65" s="678"/>
      <c r="D65" s="678"/>
      <c r="E65" s="678"/>
      <c r="F65" s="678"/>
      <c r="G65" s="678"/>
      <c r="H65" s="678"/>
      <c r="I65" s="678"/>
      <c r="J65" s="678"/>
      <c r="K65" s="678"/>
      <c r="L65" s="678"/>
      <c r="M65" s="678"/>
      <c r="N65" s="678"/>
      <c r="O65" s="678"/>
      <c r="P65" s="678"/>
    </row>
  </sheetData>
  <mergeCells count="13">
    <mergeCell ref="A1:P1"/>
    <mergeCell ref="A2:P2"/>
    <mergeCell ref="A3:A4"/>
    <mergeCell ref="B3:B4"/>
    <mergeCell ref="C3:H3"/>
    <mergeCell ref="I3:J3"/>
    <mergeCell ref="K3:P3"/>
    <mergeCell ref="A65:B65"/>
    <mergeCell ref="A5:A16"/>
    <mergeCell ref="A17:A28"/>
    <mergeCell ref="A29:A40"/>
    <mergeCell ref="A41:A52"/>
    <mergeCell ref="A53:A64"/>
  </mergeCells>
  <printOptions horizontalCentered="1"/>
  <pageMargins left="0.2" right="0.2" top="0.75" bottom="0.75" header="0.3" footer="0.3"/>
  <pageSetup paperSize="9" scale="68"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3"/>
  <sheetViews>
    <sheetView showGridLines="0" view="pageBreakPreview" zoomScaleSheetLayoutView="100" workbookViewId="0">
      <pane ySplit="5" topLeftCell="A235" activePane="bottomLeft" state="frozen"/>
      <selection activeCell="L29" sqref="L29"/>
      <selection pane="bottomLeft" activeCell="L29" sqref="L29"/>
    </sheetView>
  </sheetViews>
  <sheetFormatPr defaultRowHeight="15"/>
  <cols>
    <col min="1" max="1" width="4.28515625" style="2895" customWidth="1"/>
    <col min="2" max="2" width="18.140625" style="343" bestFit="1" customWidth="1"/>
    <col min="3" max="3" width="7.28515625" style="343" bestFit="1" customWidth="1"/>
    <col min="4" max="4" width="9.140625" style="343" bestFit="1" customWidth="1"/>
    <col min="5" max="5" width="8.28515625" style="343" bestFit="1" customWidth="1"/>
    <col min="6" max="6" width="6.85546875" style="343" bestFit="1" customWidth="1"/>
    <col min="7" max="7" width="9.140625" style="343" bestFit="1" customWidth="1"/>
    <col min="8" max="8" width="8.28515625" style="343" bestFit="1" customWidth="1"/>
    <col min="9" max="16384" width="9.140625" style="343"/>
  </cols>
  <sheetData>
    <row r="1" spans="1:9" ht="15.75">
      <c r="A1" s="2913"/>
      <c r="B1" s="3830" t="s">
        <v>2256</v>
      </c>
      <c r="C1" s="3830"/>
      <c r="D1" s="3830"/>
      <c r="E1" s="3830"/>
      <c r="F1" s="3830"/>
      <c r="G1" s="3830"/>
      <c r="H1" s="3830"/>
      <c r="I1" s="2908"/>
    </row>
    <row r="2" spans="1:9" ht="15.75">
      <c r="A2" s="2913"/>
      <c r="B2" s="3831" t="s">
        <v>2257</v>
      </c>
      <c r="C2" s="3831"/>
      <c r="D2" s="3831"/>
      <c r="E2" s="3831"/>
      <c r="F2" s="3831"/>
      <c r="G2" s="3831"/>
      <c r="H2" s="3831"/>
      <c r="I2" s="2908"/>
    </row>
    <row r="3" spans="1:9" ht="15.75" thickBot="1">
      <c r="A3" s="2913"/>
      <c r="B3" s="3832" t="s">
        <v>606</v>
      </c>
      <c r="C3" s="3832"/>
      <c r="D3" s="3832"/>
      <c r="E3" s="3832"/>
      <c r="F3" s="3832"/>
      <c r="G3" s="3832"/>
      <c r="H3" s="3832"/>
      <c r="I3" s="2908"/>
    </row>
    <row r="4" spans="1:9" ht="15.75" thickTop="1">
      <c r="A4" s="2942"/>
      <c r="B4" s="3833" t="s">
        <v>2255</v>
      </c>
      <c r="C4" s="3835" t="s">
        <v>510</v>
      </c>
      <c r="D4" s="3835"/>
      <c r="E4" s="3835"/>
      <c r="F4" s="3835" t="s">
        <v>545</v>
      </c>
      <c r="G4" s="3835"/>
      <c r="H4" s="3836"/>
      <c r="I4" s="2938"/>
    </row>
    <row r="5" spans="1:9" ht="38.25">
      <c r="A5" s="2942"/>
      <c r="B5" s="3834"/>
      <c r="C5" s="2941" t="s">
        <v>2254</v>
      </c>
      <c r="D5" s="2940" t="s">
        <v>604</v>
      </c>
      <c r="E5" s="2940" t="s">
        <v>603</v>
      </c>
      <c r="F5" s="2941" t="s">
        <v>2254</v>
      </c>
      <c r="G5" s="2940" t="s">
        <v>604</v>
      </c>
      <c r="H5" s="2939" t="s">
        <v>603</v>
      </c>
      <c r="I5" s="2938"/>
    </row>
    <row r="6" spans="1:9" hidden="1">
      <c r="A6" s="2913"/>
      <c r="B6" s="2902" t="s">
        <v>2253</v>
      </c>
      <c r="C6" s="2901">
        <v>40.106279630275303</v>
      </c>
      <c r="D6" s="2901">
        <v>32.9871179946512</v>
      </c>
      <c r="E6" s="2901">
        <v>47.431348011297075</v>
      </c>
      <c r="F6" s="2900">
        <v>4.7493403693931402</v>
      </c>
      <c r="G6" s="2900">
        <v>4.4734614919598696</v>
      </c>
      <c r="H6" s="2899">
        <v>4.9753778230599437</v>
      </c>
      <c r="I6" s="2908"/>
    </row>
    <row r="7" spans="1:9" hidden="1">
      <c r="A7" s="2913"/>
      <c r="B7" s="2926" t="s">
        <v>2233</v>
      </c>
      <c r="C7" s="2925">
        <v>41.414780743677461</v>
      </c>
      <c r="D7" s="2925">
        <v>33.966814067850301</v>
      </c>
      <c r="E7" s="2925">
        <v>49.099910142168191</v>
      </c>
      <c r="F7" s="2924">
        <v>4.2402826855123692</v>
      </c>
      <c r="G7" s="2924">
        <v>4.483007953723785</v>
      </c>
      <c r="H7" s="2923">
        <v>3.9917412250516122</v>
      </c>
      <c r="I7" s="2908"/>
    </row>
    <row r="8" spans="1:9" hidden="1">
      <c r="A8" s="2913"/>
      <c r="B8" s="2921" t="s">
        <v>2232</v>
      </c>
      <c r="C8" s="2920">
        <v>40.898983134283412</v>
      </c>
      <c r="D8" s="2920">
        <v>33.570468415599493</v>
      </c>
      <c r="E8" s="2920">
        <v>48.411402131726639</v>
      </c>
      <c r="F8" s="2919">
        <v>3.2707028531663553</v>
      </c>
      <c r="G8" s="2919">
        <v>2.526315789473685</v>
      </c>
      <c r="H8" s="2918">
        <v>4.0605643496214583</v>
      </c>
      <c r="I8" s="2908"/>
    </row>
    <row r="9" spans="1:9" hidden="1">
      <c r="A9" s="2913"/>
      <c r="B9" s="2921" t="s">
        <v>2231</v>
      </c>
      <c r="C9" s="2920">
        <v>40.662016750631118</v>
      </c>
      <c r="D9" s="2920">
        <v>33.597714741819466</v>
      </c>
      <c r="E9" s="2920">
        <v>47.917149515262061</v>
      </c>
      <c r="F9" s="2919">
        <v>2.9778393351800503</v>
      </c>
      <c r="G9" s="2919">
        <v>2.1602787456445895</v>
      </c>
      <c r="H9" s="2918">
        <v>3.8461538461538396</v>
      </c>
      <c r="I9" s="2908"/>
    </row>
    <row r="10" spans="1:9" hidden="1">
      <c r="A10" s="2913"/>
      <c r="B10" s="2921" t="s">
        <v>2230</v>
      </c>
      <c r="C10" s="2920">
        <v>40.008410134129498</v>
      </c>
      <c r="D10" s="2920">
        <v>32.490588999667892</v>
      </c>
      <c r="E10" s="2920">
        <v>47.990577493499643</v>
      </c>
      <c r="F10" s="2919">
        <v>2.2099447513812152</v>
      </c>
      <c r="G10" s="2919">
        <v>1.1173184357541999</v>
      </c>
      <c r="H10" s="2918">
        <v>3.4059945504087068</v>
      </c>
      <c r="I10" s="2908"/>
    </row>
    <row r="11" spans="1:9" hidden="1">
      <c r="A11" s="2913"/>
      <c r="B11" s="2921" t="s">
        <v>2229</v>
      </c>
      <c r="C11" s="2920">
        <v>39.745926186194545</v>
      </c>
      <c r="D11" s="2920">
        <v>31.863010378259126</v>
      </c>
      <c r="E11" s="2920">
        <v>48.130100417164364</v>
      </c>
      <c r="F11" s="2919">
        <v>2.7253668763102894</v>
      </c>
      <c r="G11" s="2919">
        <v>1.7155110793423773</v>
      </c>
      <c r="H11" s="2918">
        <v>3.7440435670524295</v>
      </c>
      <c r="I11" s="2908"/>
    </row>
    <row r="12" spans="1:9" hidden="1">
      <c r="A12" s="2913"/>
      <c r="B12" s="2921" t="s">
        <v>2228</v>
      </c>
      <c r="C12" s="2920">
        <v>39.772392606476039</v>
      </c>
      <c r="D12" s="2920">
        <v>32.518932741590419</v>
      </c>
      <c r="E12" s="2920">
        <v>47.260972596870332</v>
      </c>
      <c r="F12" s="2919">
        <v>3.2693674484719537</v>
      </c>
      <c r="G12" s="2919">
        <v>2.6568265682656715</v>
      </c>
      <c r="H12" s="2918">
        <v>3.809523809523796</v>
      </c>
      <c r="I12" s="2908"/>
    </row>
    <row r="13" spans="1:9" hidden="1">
      <c r="A13" s="2913"/>
      <c r="B13" s="2921" t="s">
        <v>2227</v>
      </c>
      <c r="C13" s="2920">
        <v>40.140634743877634</v>
      </c>
      <c r="D13" s="2920">
        <v>33.192679912307582</v>
      </c>
      <c r="E13" s="2920">
        <v>47.260992859473014</v>
      </c>
      <c r="F13" s="2919">
        <v>4.5911047345767599</v>
      </c>
      <c r="G13" s="2919">
        <v>5.2154195011337805</v>
      </c>
      <c r="H13" s="2918">
        <v>3.7889039242219269</v>
      </c>
      <c r="I13" s="2908"/>
    </row>
    <row r="14" spans="1:9" hidden="1">
      <c r="A14" s="2913"/>
      <c r="B14" s="2921" t="s">
        <v>2226</v>
      </c>
      <c r="C14" s="2920">
        <v>39.546350358645164</v>
      </c>
      <c r="D14" s="2920">
        <v>33.509368736956318</v>
      </c>
      <c r="E14" s="2920">
        <v>45.472041922866218</v>
      </c>
      <c r="F14" s="2919">
        <v>5.2367288378765835</v>
      </c>
      <c r="G14" s="2919">
        <v>6.8233510235026671</v>
      </c>
      <c r="H14" s="2918">
        <v>3.6461850101283062</v>
      </c>
      <c r="I14" s="2908"/>
    </row>
    <row r="15" spans="1:9" hidden="1">
      <c r="A15" s="2913"/>
      <c r="B15" s="2921" t="s">
        <v>2225</v>
      </c>
      <c r="C15" s="2920">
        <v>40.392135655684754</v>
      </c>
      <c r="D15" s="2920">
        <v>33.610553656475751</v>
      </c>
      <c r="E15" s="2920">
        <v>47.247093923141527</v>
      </c>
      <c r="F15" s="2919">
        <v>8.1370449678801009</v>
      </c>
      <c r="G15" s="2919">
        <v>7.8828828828828961</v>
      </c>
      <c r="H15" s="2918">
        <v>8.3727211343686605</v>
      </c>
      <c r="I15" s="2908"/>
    </row>
    <row r="16" spans="1:9" hidden="1">
      <c r="A16" s="2913"/>
      <c r="B16" s="2921" t="s">
        <v>2224</v>
      </c>
      <c r="C16" s="2920">
        <v>40.105552830402274</v>
      </c>
      <c r="D16" s="2920">
        <v>33.083192563882754</v>
      </c>
      <c r="E16" s="2920">
        <v>47.344727810147724</v>
      </c>
      <c r="F16" s="2919">
        <v>7.71954674220963</v>
      </c>
      <c r="G16" s="2919">
        <v>8.2962962962962905</v>
      </c>
      <c r="H16" s="2918">
        <v>7.0033670033669893</v>
      </c>
      <c r="I16" s="2908"/>
    </row>
    <row r="17" spans="1:9" hidden="1">
      <c r="A17" s="2913"/>
      <c r="B17" s="2921" t="s">
        <v>2223</v>
      </c>
      <c r="C17" s="2920">
        <v>39.613073621161668</v>
      </c>
      <c r="D17" s="2920">
        <v>32.288967898521136</v>
      </c>
      <c r="E17" s="2920">
        <v>47.353736713707832</v>
      </c>
      <c r="F17" s="2919">
        <v>6.582633053221258</v>
      </c>
      <c r="G17" s="2919">
        <v>6.1638868745467619</v>
      </c>
      <c r="H17" s="2918">
        <v>7.1380471380471278</v>
      </c>
      <c r="I17" s="2908"/>
    </row>
    <row r="18" spans="1:9" hidden="1">
      <c r="A18" s="2913"/>
      <c r="B18" s="2932" t="s">
        <v>2248</v>
      </c>
      <c r="C18" s="2931">
        <v>39.152653709432833</v>
      </c>
      <c r="D18" s="2931">
        <v>32.387728631701933</v>
      </c>
      <c r="E18" s="2931">
        <v>46.156809349703273</v>
      </c>
      <c r="F18" s="2930">
        <v>6.0899653979239048</v>
      </c>
      <c r="G18" s="2930">
        <v>5.2482269503546064</v>
      </c>
      <c r="H18" s="2929">
        <v>6.8594485541358523</v>
      </c>
      <c r="I18" s="2908"/>
    </row>
    <row r="19" spans="1:9" hidden="1">
      <c r="A19" s="2913"/>
      <c r="B19" s="2902" t="s">
        <v>2252</v>
      </c>
      <c r="C19" s="2901">
        <v>41.695714053910059</v>
      </c>
      <c r="D19" s="2901">
        <v>34.08083507664027</v>
      </c>
      <c r="E19" s="2901">
        <v>49.653813309572563</v>
      </c>
      <c r="F19" s="2900">
        <v>3.9630562552476931</v>
      </c>
      <c r="G19" s="2900">
        <v>3.3155884735562893</v>
      </c>
      <c r="H19" s="2899">
        <v>4.6856465005931085</v>
      </c>
      <c r="I19" s="2908"/>
    </row>
    <row r="20" spans="1:9" hidden="1">
      <c r="A20" s="2913"/>
      <c r="B20" s="2926" t="s">
        <v>2233</v>
      </c>
      <c r="C20" s="2925">
        <v>43.63292317423943</v>
      </c>
      <c r="D20" s="2925">
        <v>35.400672558279126</v>
      </c>
      <c r="E20" s="2925">
        <v>52.28439923068732</v>
      </c>
      <c r="F20" s="2924">
        <v>5.3559322033898411</v>
      </c>
      <c r="G20" s="2924">
        <v>4.2214532871972352</v>
      </c>
      <c r="H20" s="2923">
        <v>6.4857710125744603</v>
      </c>
      <c r="I20" s="2908"/>
    </row>
    <row r="21" spans="1:9" hidden="1">
      <c r="A21" s="2913"/>
      <c r="B21" s="2921" t="s">
        <v>2232</v>
      </c>
      <c r="C21" s="2920">
        <v>43.021095258335706</v>
      </c>
      <c r="D21" s="2920">
        <v>34.88016752220296</v>
      </c>
      <c r="E21" s="2920">
        <v>51.581177754414043</v>
      </c>
      <c r="F21" s="2919">
        <v>5.1886792452830122</v>
      </c>
      <c r="G21" s="2919">
        <v>3.9014373716632633</v>
      </c>
      <c r="H21" s="2918">
        <v>6.547619047619051</v>
      </c>
      <c r="I21" s="2908"/>
    </row>
    <row r="22" spans="1:9" hidden="1">
      <c r="A22" s="2913"/>
      <c r="B22" s="2921" t="s">
        <v>2231</v>
      </c>
      <c r="C22" s="2920">
        <v>42.958991518303741</v>
      </c>
      <c r="D22" s="2920">
        <v>35.22484981806209</v>
      </c>
      <c r="E22" s="2920">
        <v>51.054563549023449</v>
      </c>
      <c r="F22" s="2919">
        <v>5.6489576328177691</v>
      </c>
      <c r="G22" s="2919">
        <v>4.8431105047748986</v>
      </c>
      <c r="H22" s="2918">
        <v>6.547619047619051</v>
      </c>
      <c r="I22" s="2908"/>
    </row>
    <row r="23" spans="1:9" hidden="1">
      <c r="A23" s="2913"/>
      <c r="B23" s="2921" t="s">
        <v>2230</v>
      </c>
      <c r="C23" s="2920">
        <v>42.333217759617874</v>
      </c>
      <c r="D23" s="2920">
        <v>34.218292599694365</v>
      </c>
      <c r="E23" s="2920">
        <v>50.993922790343156</v>
      </c>
      <c r="F23" s="2919">
        <v>5.810810810810807</v>
      </c>
      <c r="G23" s="2919">
        <v>5.3176795580110507</v>
      </c>
      <c r="H23" s="2918">
        <v>6.2582345191040929</v>
      </c>
      <c r="I23" s="2908"/>
    </row>
    <row r="24" spans="1:9" hidden="1">
      <c r="A24" s="2913"/>
      <c r="B24" s="2921" t="s">
        <v>2229</v>
      </c>
      <c r="C24" s="2920">
        <v>41.692660909645738</v>
      </c>
      <c r="D24" s="2920">
        <v>33.116900330787203</v>
      </c>
      <c r="E24" s="2920">
        <v>51.003993781069944</v>
      </c>
      <c r="F24" s="2919">
        <v>4.8979591836734642</v>
      </c>
      <c r="G24" s="2919">
        <v>3.9353478566408882</v>
      </c>
      <c r="H24" s="2918">
        <v>5.9711286089238769</v>
      </c>
      <c r="I24" s="2908"/>
    </row>
    <row r="25" spans="1:9" hidden="1">
      <c r="A25" s="2913"/>
      <c r="B25" s="2921" t="s">
        <v>2228</v>
      </c>
      <c r="C25" s="2920">
        <v>41.743215470420111</v>
      </c>
      <c r="D25" s="2920">
        <v>33.851452016751971</v>
      </c>
      <c r="E25" s="2920">
        <v>50.048300658699262</v>
      </c>
      <c r="F25" s="2919">
        <v>4.9552649690295993</v>
      </c>
      <c r="G25" s="2919">
        <v>4.0977713874910364</v>
      </c>
      <c r="H25" s="2918">
        <v>5.8977719528178199</v>
      </c>
      <c r="I25" s="2908"/>
    </row>
    <row r="26" spans="1:9" hidden="1">
      <c r="A26" s="2913"/>
      <c r="B26" s="2921" t="s">
        <v>2227</v>
      </c>
      <c r="C26" s="2920">
        <v>42.040290003775212</v>
      </c>
      <c r="D26" s="2920">
        <v>34.50414055726678</v>
      </c>
      <c r="E26" s="2920">
        <v>49.941359416041038</v>
      </c>
      <c r="F26" s="2919">
        <v>4.732510288065825</v>
      </c>
      <c r="G26" s="2919">
        <v>3.9511494252873547</v>
      </c>
      <c r="H26" s="2918">
        <v>5.6714471968709148</v>
      </c>
      <c r="I26" s="2908"/>
    </row>
    <row r="27" spans="1:9" hidden="1">
      <c r="A27" s="2913"/>
      <c r="B27" s="2921" t="s">
        <v>2226</v>
      </c>
      <c r="C27" s="2920">
        <v>41.271613172999956</v>
      </c>
      <c r="D27" s="2920">
        <v>34.555767988423021</v>
      </c>
      <c r="E27" s="2920">
        <v>48.049269595712275</v>
      </c>
      <c r="F27" s="2919">
        <v>4.3626448534424043</v>
      </c>
      <c r="G27" s="2919">
        <v>3.1227821149751378</v>
      </c>
      <c r="H27" s="2918">
        <v>5.6677524429967292</v>
      </c>
      <c r="I27" s="2908"/>
    </row>
    <row r="28" spans="1:9" hidden="1">
      <c r="A28" s="2913"/>
      <c r="B28" s="2921" t="s">
        <v>2225</v>
      </c>
      <c r="C28" s="2920">
        <v>41.085332414481087</v>
      </c>
      <c r="D28" s="2920">
        <v>34.429162502103601</v>
      </c>
      <c r="E28" s="2920">
        <v>47.776964770372793</v>
      </c>
      <c r="F28" s="2919">
        <v>1.7161716171617059</v>
      </c>
      <c r="G28" s="2919">
        <v>2.4356297842727912</v>
      </c>
      <c r="H28" s="2918">
        <v>1.1214953271028207</v>
      </c>
      <c r="I28" s="2908"/>
    </row>
    <row r="29" spans="1:9" hidden="1">
      <c r="A29" s="2913"/>
      <c r="B29" s="2921" t="s">
        <v>2224</v>
      </c>
      <c r="C29" s="2920">
        <v>40.632909303073589</v>
      </c>
      <c r="D29" s="2920">
        <v>33.286846139732354</v>
      </c>
      <c r="E29" s="2920">
        <v>48.387557116902087</v>
      </c>
      <c r="F29" s="2919">
        <v>1.3149243918474554</v>
      </c>
      <c r="G29" s="2919">
        <v>0.61559507523941193</v>
      </c>
      <c r="H29" s="2918">
        <v>2.2026431718061588</v>
      </c>
      <c r="I29" s="2908"/>
    </row>
    <row r="30" spans="1:9" hidden="1">
      <c r="A30" s="2913"/>
      <c r="B30" s="2921" t="s">
        <v>2223</v>
      </c>
      <c r="C30" s="2920">
        <v>40.341827554836037</v>
      </c>
      <c r="D30" s="2920">
        <v>32.796227659768249</v>
      </c>
      <c r="E30" s="2920">
        <v>48.365689962503033</v>
      </c>
      <c r="F30" s="2919">
        <v>1.8396846254927794</v>
      </c>
      <c r="G30" s="2919">
        <v>1.5710382513661045</v>
      </c>
      <c r="H30" s="2918">
        <v>2.1370207416719182</v>
      </c>
      <c r="I30" s="2908"/>
    </row>
    <row r="31" spans="1:9" hidden="1">
      <c r="A31" s="2913"/>
      <c r="B31" s="2932" t="s">
        <v>2248</v>
      </c>
      <c r="C31" s="2931">
        <v>39.94438850914409</v>
      </c>
      <c r="D31" s="2931">
        <v>32.998803063499537</v>
      </c>
      <c r="E31" s="2931">
        <v>47.202520743564293</v>
      </c>
      <c r="F31" s="2930">
        <v>2.0221787345074915</v>
      </c>
      <c r="G31" s="2930">
        <v>1.8867924528301927</v>
      </c>
      <c r="H31" s="2929">
        <v>2.2655758338577812</v>
      </c>
      <c r="I31" s="2908"/>
    </row>
    <row r="32" spans="1:9" hidden="1">
      <c r="A32" s="2913"/>
      <c r="B32" s="2902" t="s">
        <v>2251</v>
      </c>
      <c r="C32" s="2901">
        <v>43.588218600695498</v>
      </c>
      <c r="D32" s="2901">
        <v>35.432234193652945</v>
      </c>
      <c r="E32" s="2901">
        <v>52.206195781009768</v>
      </c>
      <c r="F32" s="2900">
        <v>4.5388467129704679</v>
      </c>
      <c r="G32" s="2900">
        <v>3.9652758330999802</v>
      </c>
      <c r="H32" s="2899">
        <v>5.1403553953128949</v>
      </c>
      <c r="I32" s="2908"/>
    </row>
    <row r="33" spans="1:9" hidden="1">
      <c r="A33" s="2913"/>
      <c r="B33" s="2926" t="s">
        <v>2233</v>
      </c>
      <c r="C33" s="2925">
        <v>44.67179988622928</v>
      </c>
      <c r="D33" s="2925">
        <v>36.387918420088241</v>
      </c>
      <c r="E33" s="2925">
        <v>53.324232031523664</v>
      </c>
      <c r="F33" s="2924">
        <v>2.3809523809523796</v>
      </c>
      <c r="G33" s="2924">
        <v>2.7888446215139595</v>
      </c>
      <c r="H33" s="2923">
        <v>1.988812927284016</v>
      </c>
      <c r="I33" s="2908"/>
    </row>
    <row r="34" spans="1:9" hidden="1">
      <c r="A34" s="2913"/>
      <c r="B34" s="2921" t="s">
        <v>2232</v>
      </c>
      <c r="C34" s="2920">
        <v>44.151050935283713</v>
      </c>
      <c r="D34" s="2920">
        <v>36.029025343730297</v>
      </c>
      <c r="E34" s="2920">
        <v>52.573733400248472</v>
      </c>
      <c r="F34" s="2919">
        <v>2.626521460602163</v>
      </c>
      <c r="G34" s="2919">
        <v>3.2938076416337339</v>
      </c>
      <c r="H34" s="2918">
        <v>1.9242706393544466</v>
      </c>
      <c r="I34" s="2908"/>
    </row>
    <row r="35" spans="1:9" hidden="1">
      <c r="A35" s="2913"/>
      <c r="B35" s="2921" t="s">
        <v>2231</v>
      </c>
      <c r="C35" s="2920">
        <v>44.080133825295668</v>
      </c>
      <c r="D35" s="2920">
        <v>35.981123022190076</v>
      </c>
      <c r="E35" s="2920">
        <v>52.607424481593121</v>
      </c>
      <c r="F35" s="2919">
        <v>2.6098026734563859</v>
      </c>
      <c r="G35" s="2919">
        <v>2.1470396877033124</v>
      </c>
      <c r="H35" s="2918">
        <v>3.0415890751086323</v>
      </c>
      <c r="I35" s="2908"/>
    </row>
    <row r="36" spans="1:9" hidden="1">
      <c r="A36" s="2913"/>
      <c r="B36" s="2921" t="s">
        <v>2230</v>
      </c>
      <c r="C36" s="2920">
        <v>43.468588780838942</v>
      </c>
      <c r="D36" s="2920">
        <v>34.981173776673607</v>
      </c>
      <c r="E36" s="2920">
        <v>52.701086896524252</v>
      </c>
      <c r="F36" s="2919">
        <v>2.6819923371647718</v>
      </c>
      <c r="G36" s="2919">
        <v>2.2295081967213264</v>
      </c>
      <c r="H36" s="2918">
        <v>3.3477991320520601</v>
      </c>
      <c r="I36" s="2908"/>
    </row>
    <row r="37" spans="1:9" hidden="1">
      <c r="A37" s="2913"/>
      <c r="B37" s="2921" t="s">
        <v>2229</v>
      </c>
      <c r="C37" s="2920">
        <v>42.990483917965392</v>
      </c>
      <c r="D37" s="2920">
        <v>34.124489548005066</v>
      </c>
      <c r="E37" s="2920">
        <v>52.64621801850123</v>
      </c>
      <c r="F37" s="2919">
        <v>3.1128404669260874</v>
      </c>
      <c r="G37" s="2919">
        <v>3.0425963488843735</v>
      </c>
      <c r="H37" s="2918">
        <v>3.2198142414860484</v>
      </c>
      <c r="I37" s="2908"/>
    </row>
    <row r="38" spans="1:9" hidden="1">
      <c r="A38" s="2913"/>
      <c r="B38" s="2921" t="s">
        <v>2228</v>
      </c>
      <c r="C38" s="2920">
        <v>43.659293044846038</v>
      </c>
      <c r="D38" s="2920">
        <v>34.996949951588775</v>
      </c>
      <c r="E38" s="2920">
        <v>52.897568414758013</v>
      </c>
      <c r="F38" s="2919">
        <v>4.5901639344262435</v>
      </c>
      <c r="G38" s="2919">
        <v>3.3839779005524662</v>
      </c>
      <c r="H38" s="2918">
        <v>5.6930693069306955</v>
      </c>
      <c r="I38" s="2908"/>
    </row>
    <row r="39" spans="1:9" hidden="1">
      <c r="A39" s="2913"/>
      <c r="B39" s="2921" t="s">
        <v>2227</v>
      </c>
      <c r="C39" s="2920">
        <v>44.435507254182475</v>
      </c>
      <c r="D39" s="2920">
        <v>35.910978864224347</v>
      </c>
      <c r="E39" s="2920">
        <v>53.638415573341675</v>
      </c>
      <c r="F39" s="2919">
        <v>5.6974459724951032</v>
      </c>
      <c r="G39" s="2919">
        <v>4.0774015203869993</v>
      </c>
      <c r="H39" s="2918">
        <v>7.402837754472543</v>
      </c>
      <c r="I39" s="2908"/>
    </row>
    <row r="40" spans="1:9" hidden="1">
      <c r="A40" s="2913"/>
      <c r="B40" s="2921" t="s">
        <v>2226</v>
      </c>
      <c r="C40" s="2920">
        <v>43.643849312576606</v>
      </c>
      <c r="D40" s="2920">
        <v>36.196711066657393</v>
      </c>
      <c r="E40" s="2920">
        <v>51.307832296360942</v>
      </c>
      <c r="F40" s="2919">
        <v>5.7478772044415649</v>
      </c>
      <c r="G40" s="2919">
        <v>4.7487955953200185</v>
      </c>
      <c r="H40" s="2918">
        <v>6.7817509247842338</v>
      </c>
      <c r="I40" s="2908"/>
    </row>
    <row r="41" spans="1:9" hidden="1">
      <c r="A41" s="2913"/>
      <c r="B41" s="2921" t="s">
        <v>2225</v>
      </c>
      <c r="C41" s="2920">
        <v>43.484859562503502</v>
      </c>
      <c r="D41" s="2920">
        <v>36.089768062039091</v>
      </c>
      <c r="E41" s="2920">
        <v>51.044501449392378</v>
      </c>
      <c r="F41" s="2919">
        <v>5.8403634003893643</v>
      </c>
      <c r="G41" s="2919">
        <v>4.8233695652174049</v>
      </c>
      <c r="H41" s="2918">
        <v>6.8391866913123778</v>
      </c>
      <c r="I41" s="2908"/>
    </row>
    <row r="42" spans="1:9" hidden="1">
      <c r="A42" s="2913"/>
      <c r="B42" s="2921" t="s">
        <v>2224</v>
      </c>
      <c r="C42" s="2920">
        <v>43.243323764163399</v>
      </c>
      <c r="D42" s="2920">
        <v>35.232868909731081</v>
      </c>
      <c r="E42" s="2920">
        <v>51.784200715885746</v>
      </c>
      <c r="F42" s="2919">
        <v>6.4243997404282993</v>
      </c>
      <c r="G42" s="2919">
        <v>5.8463630183548645</v>
      </c>
      <c r="H42" s="2918">
        <v>7.0197044334975516</v>
      </c>
      <c r="I42" s="2908"/>
    </row>
    <row r="43" spans="1:9" hidden="1">
      <c r="A43" s="2913"/>
      <c r="B43" s="2921" t="s">
        <v>2223</v>
      </c>
      <c r="C43" s="2920">
        <v>42.840412365532394</v>
      </c>
      <c r="D43" s="2920">
        <v>34.538554013649787</v>
      </c>
      <c r="E43" s="2920">
        <v>51.758709263270944</v>
      </c>
      <c r="F43" s="2919">
        <v>6.1935483870967829</v>
      </c>
      <c r="G43" s="2919">
        <v>5.3127101546738515</v>
      </c>
      <c r="H43" s="2918">
        <v>7.0153846153846189</v>
      </c>
      <c r="I43" s="2908"/>
    </row>
    <row r="44" spans="1:9" hidden="1">
      <c r="A44" s="2913"/>
      <c r="B44" s="2932" t="s">
        <v>2248</v>
      </c>
      <c r="C44" s="2931">
        <v>42.600530940821294</v>
      </c>
      <c r="D44" s="2931">
        <v>34.984794076864723</v>
      </c>
      <c r="E44" s="2931">
        <v>50.659177402554093</v>
      </c>
      <c r="F44" s="2930">
        <v>6.6496163682864449</v>
      </c>
      <c r="G44" s="2930">
        <v>6.0185185185185333</v>
      </c>
      <c r="H44" s="2929">
        <v>7.3230769230769255</v>
      </c>
      <c r="I44" s="2908"/>
    </row>
    <row r="45" spans="1:9" hidden="1">
      <c r="A45" s="2913"/>
      <c r="B45" s="2902" t="s">
        <v>2250</v>
      </c>
      <c r="C45" s="2901">
        <v>47.058932751739768</v>
      </c>
      <c r="D45" s="2901">
        <v>38.198021369572956</v>
      </c>
      <c r="E45" s="2901">
        <v>56.433739092919303</v>
      </c>
      <c r="F45" s="2900">
        <v>7.9625051503914079</v>
      </c>
      <c r="G45" s="2900">
        <v>7.8058503474653946</v>
      </c>
      <c r="H45" s="2899">
        <v>8.0977808259442838</v>
      </c>
      <c r="I45" s="2908"/>
    </row>
    <row r="46" spans="1:9" hidden="1">
      <c r="A46" s="2913"/>
      <c r="B46" s="2926" t="s">
        <v>2233</v>
      </c>
      <c r="C46" s="2925">
        <v>47.928818591261397</v>
      </c>
      <c r="D46" s="2925">
        <v>38.785513938890503</v>
      </c>
      <c r="E46" s="2925">
        <v>57.58104707378812</v>
      </c>
      <c r="F46" s="2924">
        <v>7.2910119421747197</v>
      </c>
      <c r="G46" s="2924">
        <v>6.5891472868216994</v>
      </c>
      <c r="H46" s="2923">
        <v>7.9829372333942672</v>
      </c>
      <c r="I46" s="2908"/>
    </row>
    <row r="47" spans="1:9" hidden="1">
      <c r="A47" s="2913"/>
      <c r="B47" s="2921" t="s">
        <v>2232</v>
      </c>
      <c r="C47" s="2920">
        <v>47.761396908148768</v>
      </c>
      <c r="D47" s="2920">
        <v>38.602464878161456</v>
      </c>
      <c r="E47" s="2920">
        <v>57.472475239643778</v>
      </c>
      <c r="F47" s="2919">
        <v>8.1772784019975404</v>
      </c>
      <c r="G47" s="2919">
        <v>7.1428571428571388</v>
      </c>
      <c r="H47" s="2918">
        <v>9.3179049939098491</v>
      </c>
      <c r="I47" s="2908"/>
    </row>
    <row r="48" spans="1:9" hidden="1">
      <c r="A48" s="2913"/>
      <c r="B48" s="2921" t="s">
        <v>2231</v>
      </c>
      <c r="C48" s="2920">
        <v>47.525595345829259</v>
      </c>
      <c r="D48" s="2920">
        <v>38.685371285707291</v>
      </c>
      <c r="E48" s="2920">
        <v>56.949096134319355</v>
      </c>
      <c r="F48" s="2919">
        <v>7.8163771712158763</v>
      </c>
      <c r="G48" s="2919">
        <v>7.5159235668789961</v>
      </c>
      <c r="H48" s="2918">
        <v>8.2530120481927582</v>
      </c>
      <c r="I48" s="2908"/>
    </row>
    <row r="49" spans="1:9" hidden="1">
      <c r="A49" s="2913"/>
      <c r="B49" s="2921" t="s">
        <v>2230</v>
      </c>
      <c r="C49" s="2920">
        <v>47.172060696975514</v>
      </c>
      <c r="D49" s="2920">
        <v>37.987821534480943</v>
      </c>
      <c r="E49" s="2920">
        <v>57.063838784623826</v>
      </c>
      <c r="F49" s="2919">
        <v>8.5199004975124382</v>
      </c>
      <c r="G49" s="2919">
        <v>8.5952533675432932</v>
      </c>
      <c r="H49" s="2918">
        <v>8.2783443311337663</v>
      </c>
      <c r="I49" s="2908"/>
    </row>
    <row r="50" spans="1:9" hidden="1">
      <c r="A50" s="2913"/>
      <c r="B50" s="2921" t="s">
        <v>2229</v>
      </c>
      <c r="C50" s="2920">
        <v>46.775800760338598</v>
      </c>
      <c r="D50" s="2920">
        <v>37.303991028252646</v>
      </c>
      <c r="E50" s="2920">
        <v>57.004427698549897</v>
      </c>
      <c r="F50" s="2919">
        <v>8.8050314465408945</v>
      </c>
      <c r="G50" s="2919">
        <v>9.317585301837255</v>
      </c>
      <c r="H50" s="2918">
        <v>8.2783443311337663</v>
      </c>
      <c r="I50" s="2908"/>
    </row>
    <row r="51" spans="1:9" hidden="1">
      <c r="A51" s="2913"/>
      <c r="B51" s="2921" t="s">
        <v>2228</v>
      </c>
      <c r="C51" s="2920">
        <v>46.697644317661343</v>
      </c>
      <c r="D51" s="2920">
        <v>37.87238126554282</v>
      </c>
      <c r="E51" s="2920">
        <v>55.963627315453571</v>
      </c>
      <c r="F51" s="2919">
        <v>6.9592476489028172</v>
      </c>
      <c r="G51" s="2919">
        <v>8.2164328657314769</v>
      </c>
      <c r="H51" s="2918">
        <v>5.7962529274004453</v>
      </c>
      <c r="I51" s="2908"/>
    </row>
    <row r="52" spans="1:9" hidden="1">
      <c r="A52" s="2913"/>
      <c r="B52" s="2921" t="s">
        <v>2227</v>
      </c>
      <c r="C52" s="2920">
        <v>47.023442810161356</v>
      </c>
      <c r="D52" s="2920">
        <v>38.462361171612145</v>
      </c>
      <c r="E52" s="2920">
        <v>56.01069231664038</v>
      </c>
      <c r="F52" s="2919">
        <v>5.8240396530359249</v>
      </c>
      <c r="G52" s="2919">
        <v>7.1049136786188711</v>
      </c>
      <c r="H52" s="2918">
        <v>4.4227455485353175</v>
      </c>
      <c r="I52" s="2908"/>
    </row>
    <row r="53" spans="1:9" hidden="1">
      <c r="A53" s="2913"/>
      <c r="B53" s="2921" t="s">
        <v>2226</v>
      </c>
      <c r="C53" s="2920">
        <v>46.986545269372421</v>
      </c>
      <c r="D53" s="2920">
        <v>38.455978043648223</v>
      </c>
      <c r="E53" s="2920">
        <v>55.958688239168083</v>
      </c>
      <c r="F53" s="2919">
        <v>7.6590487955528204</v>
      </c>
      <c r="G53" s="2919">
        <v>6.2417871222076258</v>
      </c>
      <c r="H53" s="2918">
        <v>9.0646651270207741</v>
      </c>
      <c r="I53" s="2908"/>
    </row>
    <row r="54" spans="1:9" hidden="1">
      <c r="A54" s="2913"/>
      <c r="B54" s="2921" t="s">
        <v>2225</v>
      </c>
      <c r="C54" s="2920">
        <v>46.924181367517654</v>
      </c>
      <c r="D54" s="2920">
        <v>38.568979236003209</v>
      </c>
      <c r="E54" s="2920">
        <v>55.636713438783019</v>
      </c>
      <c r="F54" s="2919">
        <v>7.9092581238504209</v>
      </c>
      <c r="G54" s="2919">
        <v>6.8697342838626128</v>
      </c>
      <c r="H54" s="2918">
        <v>8.9965397923875514</v>
      </c>
      <c r="I54" s="2908"/>
    </row>
    <row r="55" spans="1:9" hidden="1">
      <c r="A55" s="2913"/>
      <c r="B55" s="2921" t="s">
        <v>2224</v>
      </c>
      <c r="C55" s="2920">
        <v>47.198496635908448</v>
      </c>
      <c r="D55" s="2920">
        <v>38.423436861106381</v>
      </c>
      <c r="E55" s="2920">
        <v>56.521622862979989</v>
      </c>
      <c r="F55" s="2919">
        <v>9.1463414634146432</v>
      </c>
      <c r="G55" s="2919">
        <v>9.055876685934507</v>
      </c>
      <c r="H55" s="2918">
        <v>9.1484464902186176</v>
      </c>
      <c r="I55" s="2908"/>
    </row>
    <row r="56" spans="1:9" hidden="1">
      <c r="A56" s="2913"/>
      <c r="B56" s="2921" t="s">
        <v>2223</v>
      </c>
      <c r="C56" s="2920">
        <v>46.744450603769927</v>
      </c>
      <c r="D56" s="2920">
        <v>37.692381411742943</v>
      </c>
      <c r="E56" s="2920">
        <v>56.401786523786598</v>
      </c>
      <c r="F56" s="2919">
        <v>9.1130012150668449</v>
      </c>
      <c r="G56" s="2919">
        <v>9.1315453384419101</v>
      </c>
      <c r="H56" s="2918">
        <v>8.9706728004600222</v>
      </c>
      <c r="I56" s="2908"/>
    </row>
    <row r="57" spans="1:9" hidden="1">
      <c r="A57" s="2913"/>
      <c r="B57" s="2932" t="s">
        <v>2248</v>
      </c>
      <c r="C57" s="2931">
        <v>46.125027118968916</v>
      </c>
      <c r="D57" s="2931">
        <v>37.734624010135335</v>
      </c>
      <c r="E57" s="2931">
        <v>55.07440095044182</v>
      </c>
      <c r="F57" s="2930">
        <v>8.2733812949640253</v>
      </c>
      <c r="G57" s="2930">
        <v>7.8602620087336277</v>
      </c>
      <c r="H57" s="2929">
        <v>8.7155963302752326</v>
      </c>
      <c r="I57" s="2908"/>
    </row>
    <row r="58" spans="1:9" hidden="1">
      <c r="A58" s="2913"/>
      <c r="B58" s="2902" t="s">
        <v>2249</v>
      </c>
      <c r="C58" s="2901">
        <v>49.835409784092413</v>
      </c>
      <c r="D58" s="2901">
        <v>40.871882865443062</v>
      </c>
      <c r="E58" s="2901">
        <v>59.198992308472356</v>
      </c>
      <c r="F58" s="2900">
        <v>5.9000000000000199</v>
      </c>
      <c r="G58" s="2900">
        <v>7</v>
      </c>
      <c r="H58" s="2899">
        <v>4.9000000000000199</v>
      </c>
      <c r="I58" s="2908"/>
    </row>
    <row r="59" spans="1:9" hidden="1">
      <c r="A59" s="2913"/>
      <c r="B59" s="2926" t="s">
        <v>2233</v>
      </c>
      <c r="C59" s="2925">
        <v>50.085610422009388</v>
      </c>
      <c r="D59" s="2925">
        <v>40.76352728292818</v>
      </c>
      <c r="E59" s="2925">
        <v>59.884275467360801</v>
      </c>
      <c r="F59" s="2924">
        <v>4.5000000000000142</v>
      </c>
      <c r="G59" s="2924">
        <v>5.0999999999999943</v>
      </c>
      <c r="H59" s="2923">
        <v>4</v>
      </c>
      <c r="I59" s="2908"/>
    </row>
    <row r="60" spans="1:9" hidden="1">
      <c r="A60" s="2913"/>
      <c r="B60" s="2921" t="s">
        <v>2232</v>
      </c>
      <c r="C60" s="2920">
        <v>50.388267641197046</v>
      </c>
      <c r="D60" s="2920">
        <v>41.34317356085333</v>
      </c>
      <c r="E60" s="2920">
        <v>59.828832923926612</v>
      </c>
      <c r="F60" s="2919">
        <v>5.5</v>
      </c>
      <c r="G60" s="2919">
        <v>7.0999999999999943</v>
      </c>
      <c r="H60" s="2918">
        <v>4.0999999999999943</v>
      </c>
      <c r="I60" s="2908"/>
    </row>
    <row r="61" spans="1:9" hidden="1">
      <c r="A61" s="2913"/>
      <c r="B61" s="2921" t="s">
        <v>2231</v>
      </c>
      <c r="C61" s="2920">
        <v>50.614751873454729</v>
      </c>
      <c r="D61" s="2920">
        <v>42.244339318904096</v>
      </c>
      <c r="E61" s="2920">
        <v>59.283995400959974</v>
      </c>
      <c r="F61" s="2919">
        <v>6.5</v>
      </c>
      <c r="G61" s="2919">
        <v>9.1999999999999886</v>
      </c>
      <c r="H61" s="2918">
        <v>4.0999999999999943</v>
      </c>
      <c r="I61" s="2908"/>
    </row>
    <row r="62" spans="1:9" hidden="1">
      <c r="A62" s="2913"/>
      <c r="B62" s="2921" t="s">
        <v>2230</v>
      </c>
      <c r="C62" s="2920">
        <v>50.191065574548702</v>
      </c>
      <c r="D62" s="2920">
        <v>41.216708227612237</v>
      </c>
      <c r="E62" s="2920">
        <v>59.688759995270836</v>
      </c>
      <c r="F62" s="2919">
        <v>6.4000000000000057</v>
      </c>
      <c r="G62" s="2919">
        <v>8.5</v>
      </c>
      <c r="H62" s="2918">
        <v>4.6000000000000085</v>
      </c>
      <c r="I62" s="2908"/>
    </row>
    <row r="63" spans="1:9" hidden="1">
      <c r="A63" s="2913"/>
      <c r="B63" s="2921" t="s">
        <v>2229</v>
      </c>
      <c r="C63" s="2920">
        <v>49.488790907657361</v>
      </c>
      <c r="D63" s="2920">
        <v>39.915207210220743</v>
      </c>
      <c r="E63" s="2920">
        <v>59.683620109084472</v>
      </c>
      <c r="F63" s="2919">
        <v>5.7999999999999829</v>
      </c>
      <c r="G63" s="2919">
        <v>6.9999999999999858</v>
      </c>
      <c r="H63" s="2918">
        <v>4.6999999999999886</v>
      </c>
      <c r="I63" s="2908"/>
    </row>
    <row r="64" spans="1:9" hidden="1">
      <c r="A64" s="2913"/>
      <c r="B64" s="2921" t="s">
        <v>2228</v>
      </c>
      <c r="C64" s="2920">
        <v>48.845730970619485</v>
      </c>
      <c r="D64" s="2920">
        <v>39.614468646191888</v>
      </c>
      <c r="E64" s="2920">
        <v>58.59390239447805</v>
      </c>
      <c r="F64" s="2919">
        <v>4.6000000000000085</v>
      </c>
      <c r="G64" s="2919">
        <v>4.6000000000000085</v>
      </c>
      <c r="H64" s="2918">
        <v>4.6999999999999886</v>
      </c>
      <c r="I64" s="2908"/>
    </row>
    <row r="65" spans="1:9" hidden="1">
      <c r="A65" s="2913"/>
      <c r="B65" s="2921" t="s">
        <v>2227</v>
      </c>
      <c r="C65" s="2920">
        <v>49.421632827341782</v>
      </c>
      <c r="D65" s="2920">
        <v>40.308509832057325</v>
      </c>
      <c r="E65" s="2920">
        <v>59.035251987720116</v>
      </c>
      <c r="F65" s="2919">
        <v>5.0999999999999943</v>
      </c>
      <c r="G65" s="2919">
        <v>4.8000000000000114</v>
      </c>
      <c r="H65" s="2918">
        <v>5.4000000000000341</v>
      </c>
      <c r="I65" s="2908"/>
    </row>
    <row r="66" spans="1:9" hidden="1">
      <c r="A66" s="2913"/>
      <c r="B66" s="2921" t="s">
        <v>2226</v>
      </c>
      <c r="C66" s="2920">
        <v>49.523812824985313</v>
      </c>
      <c r="D66" s="2920">
        <v>40.532550606080079</v>
      </c>
      <c r="E66" s="2920">
        <v>58.980439706511198</v>
      </c>
      <c r="F66" s="2919">
        <v>5.4000000000000057</v>
      </c>
      <c r="G66" s="2919">
        <v>5.4000000000000057</v>
      </c>
      <c r="H66" s="2918">
        <v>5.4000000000000341</v>
      </c>
      <c r="I66" s="2908"/>
    </row>
    <row r="67" spans="1:9" hidden="1">
      <c r="A67" s="2913"/>
      <c r="B67" s="2921" t="s">
        <v>2225</v>
      </c>
      <c r="C67" s="2920">
        <v>49.551929425162477</v>
      </c>
      <c r="D67" s="2920">
        <v>40.883061990620938</v>
      </c>
      <c r="E67" s="2920">
        <v>58.64107836873351</v>
      </c>
      <c r="F67" s="2919">
        <v>5.5999999999999801</v>
      </c>
      <c r="G67" s="2919">
        <v>6</v>
      </c>
      <c r="H67" s="2918">
        <v>5.4000000000000057</v>
      </c>
      <c r="I67" s="2908"/>
    </row>
    <row r="68" spans="1:9" hidden="1">
      <c r="A68" s="2913"/>
      <c r="B68" s="2921" t="s">
        <v>2224</v>
      </c>
      <c r="C68" s="2920">
        <v>50.313590183825802</v>
      </c>
      <c r="D68" s="2920">
        <v>41.420392411580444</v>
      </c>
      <c r="E68" s="2920">
        <v>59.686815205640912</v>
      </c>
      <c r="F68" s="2919">
        <v>6.5999999999999801</v>
      </c>
      <c r="G68" s="2919">
        <v>7.8000000000000114</v>
      </c>
      <c r="H68" s="2918">
        <v>5.6000000000000085</v>
      </c>
      <c r="I68" s="2908"/>
    </row>
    <row r="69" spans="1:9" hidden="1">
      <c r="A69" s="2913"/>
      <c r="B69" s="2921" t="s">
        <v>2223</v>
      </c>
      <c r="C69" s="2920">
        <v>49.876321525230054</v>
      </c>
      <c r="D69" s="2920">
        <v>40.745390424938606</v>
      </c>
      <c r="E69" s="2920">
        <v>59.560268070755988</v>
      </c>
      <c r="F69" s="2919">
        <v>6.6999999999999886</v>
      </c>
      <c r="G69" s="2919">
        <v>8.0999999999999801</v>
      </c>
      <c r="H69" s="2918">
        <v>5.6000000000000085</v>
      </c>
      <c r="I69" s="2908"/>
    </row>
    <row r="70" spans="1:9" hidden="1">
      <c r="A70" s="2913"/>
      <c r="B70" s="2932" t="s">
        <v>2248</v>
      </c>
      <c r="C70" s="2931">
        <v>49.81502072410548</v>
      </c>
      <c r="D70" s="2931">
        <v>41.809864784622491</v>
      </c>
      <c r="E70" s="2931">
        <v>58.158549340652876</v>
      </c>
      <c r="F70" s="2930">
        <v>8</v>
      </c>
      <c r="G70" s="2930">
        <v>10.799999999999983</v>
      </c>
      <c r="H70" s="2929">
        <v>5.6000000000000085</v>
      </c>
      <c r="I70" s="2908"/>
    </row>
    <row r="71" spans="1:9" hidden="1">
      <c r="A71" s="2913"/>
      <c r="B71" s="2902" t="s">
        <v>2247</v>
      </c>
      <c r="C71" s="2901">
        <v>53.17659400946593</v>
      </c>
      <c r="D71" s="2901">
        <v>44.691685002400355</v>
      </c>
      <c r="E71" s="2901">
        <v>61.625643089467886</v>
      </c>
      <c r="F71" s="2900">
        <v>6.7044381491973439</v>
      </c>
      <c r="G71" s="2900">
        <v>9.3457943925233593</v>
      </c>
      <c r="H71" s="2899">
        <v>4.0991420400381458</v>
      </c>
      <c r="I71" s="2908"/>
    </row>
    <row r="72" spans="1:9" hidden="1">
      <c r="A72" s="2913"/>
      <c r="B72" s="2926" t="s">
        <v>2233</v>
      </c>
      <c r="C72" s="2925">
        <v>52.904640465464261</v>
      </c>
      <c r="D72" s="2925">
        <v>44.522126041753538</v>
      </c>
      <c r="E72" s="2925">
        <v>61.439226500913385</v>
      </c>
      <c r="F72" s="2924">
        <v>5.6459330143540711</v>
      </c>
      <c r="G72" s="2924">
        <v>9.2293054234062737</v>
      </c>
      <c r="H72" s="2923">
        <v>2.5961538461538538</v>
      </c>
      <c r="I72" s="2908"/>
    </row>
    <row r="73" spans="1:9" hidden="1">
      <c r="A73" s="2913"/>
      <c r="B73" s="2921" t="s">
        <v>2232</v>
      </c>
      <c r="C73" s="2920">
        <v>53.436598713122891</v>
      </c>
      <c r="D73" s="2920">
        <v>45.531293378673311</v>
      </c>
      <c r="E73" s="2920">
        <v>61.396910325229634</v>
      </c>
      <c r="F73" s="2919">
        <v>6.0663507109004655</v>
      </c>
      <c r="G73" s="2919">
        <v>10.17740429505136</v>
      </c>
      <c r="H73" s="2918">
        <v>2.5936599423631179</v>
      </c>
      <c r="I73" s="2908"/>
    </row>
    <row r="74" spans="1:9" hidden="1">
      <c r="A74" s="2913"/>
      <c r="B74" s="2921" t="s">
        <v>2231</v>
      </c>
      <c r="C74" s="2920">
        <v>53.361072750532337</v>
      </c>
      <c r="D74" s="2920">
        <v>45.93631574034692</v>
      </c>
      <c r="E74" s="2920">
        <v>60.831292945998264</v>
      </c>
      <c r="F74" s="2919">
        <v>5.4460093896713744</v>
      </c>
      <c r="G74" s="2919">
        <v>8.7912087912087884</v>
      </c>
      <c r="H74" s="2918">
        <v>2.689721421709919</v>
      </c>
      <c r="I74" s="2908"/>
    </row>
    <row r="75" spans="1:9" hidden="1">
      <c r="A75" s="2913"/>
      <c r="B75" s="2921" t="s">
        <v>2230</v>
      </c>
      <c r="C75" s="2920">
        <v>52.858296321579537</v>
      </c>
      <c r="D75" s="2920">
        <v>44.50229011221878</v>
      </c>
      <c r="E75" s="2920">
        <v>61.498846551788276</v>
      </c>
      <c r="F75" s="2919">
        <v>5.2631578947368354</v>
      </c>
      <c r="G75" s="2919">
        <v>7.9262672811059929</v>
      </c>
      <c r="H75" s="2918">
        <v>3.0592734225621427</v>
      </c>
      <c r="I75" s="2908"/>
    </row>
    <row r="76" spans="1:9" hidden="1">
      <c r="A76" s="2913"/>
      <c r="B76" s="2921" t="s">
        <v>2229</v>
      </c>
      <c r="C76" s="2920">
        <v>51.780453455083283</v>
      </c>
      <c r="D76" s="2920">
        <v>42.534742418775956</v>
      </c>
      <c r="E76" s="2920">
        <v>61.465055120682166</v>
      </c>
      <c r="F76" s="2919">
        <v>4.631379962192824</v>
      </c>
      <c r="G76" s="2919">
        <v>6.6355140186915804</v>
      </c>
      <c r="H76" s="2918">
        <v>2.9608404966570987</v>
      </c>
      <c r="I76" s="2908"/>
    </row>
    <row r="77" spans="1:9" hidden="1">
      <c r="A77" s="2913"/>
      <c r="B77" s="2921" t="s">
        <v>2228</v>
      </c>
      <c r="C77" s="2920">
        <v>51.15707989663678</v>
      </c>
      <c r="D77" s="2920">
        <v>42.236583692696115</v>
      </c>
      <c r="E77" s="2920">
        <v>60.412318358677254</v>
      </c>
      <c r="F77" s="2919">
        <v>4.7801147227533534</v>
      </c>
      <c r="G77" s="2919">
        <v>6.5965583173996265</v>
      </c>
      <c r="H77" s="2918">
        <v>3.151862464183381</v>
      </c>
      <c r="I77" s="2908"/>
    </row>
    <row r="78" spans="1:9" hidden="1">
      <c r="A78" s="2913"/>
      <c r="B78" s="2921" t="s">
        <v>2227</v>
      </c>
      <c r="C78" s="2920">
        <v>52.027970465389345</v>
      </c>
      <c r="D78" s="2920">
        <v>43.102900388735094</v>
      </c>
      <c r="E78" s="2920">
        <v>61.273102597321618</v>
      </c>
      <c r="F78" s="2919">
        <v>5.2331113225499593</v>
      </c>
      <c r="G78" s="2919">
        <v>6.9656488549618274</v>
      </c>
      <c r="H78" s="2918">
        <v>3.7950664136622265</v>
      </c>
      <c r="I78" s="2908"/>
    </row>
    <row r="79" spans="1:9" hidden="1">
      <c r="A79" s="2913"/>
      <c r="B79" s="2921" t="s">
        <v>2226</v>
      </c>
      <c r="C79" s="2920">
        <v>52.522123096052113</v>
      </c>
      <c r="D79" s="2920">
        <v>43.975995172019289</v>
      </c>
      <c r="E79" s="2920">
        <v>61.285644774975907</v>
      </c>
      <c r="F79" s="2919">
        <v>5.9772296015180331</v>
      </c>
      <c r="G79" s="2919">
        <v>8.4440227703984618</v>
      </c>
      <c r="H79" s="2918">
        <v>3.9848197343453506</v>
      </c>
      <c r="I79" s="2908"/>
    </row>
    <row r="80" spans="1:9" hidden="1">
      <c r="A80" s="2913"/>
      <c r="B80" s="2921" t="s">
        <v>2225</v>
      </c>
      <c r="C80" s="2920">
        <v>53.475388235294119</v>
      </c>
      <c r="D80" s="2920">
        <v>45.719691479481796</v>
      </c>
      <c r="E80" s="2920">
        <v>60.998771510753087</v>
      </c>
      <c r="F80" s="2919">
        <v>7.9545454545454533</v>
      </c>
      <c r="G80" s="2919">
        <v>11.79245283018868</v>
      </c>
      <c r="H80" s="2918">
        <v>4.0796963946869056</v>
      </c>
      <c r="I80" s="2908"/>
    </row>
    <row r="81" spans="1:9" hidden="1">
      <c r="A81" s="2913"/>
      <c r="B81" s="2921" t="s">
        <v>2224</v>
      </c>
      <c r="C81" s="2920">
        <v>54.473532152842502</v>
      </c>
      <c r="D81" s="2920">
        <v>46.425997457346703</v>
      </c>
      <c r="E81" s="2920">
        <v>62.258707323470077</v>
      </c>
      <c r="F81" s="2919">
        <v>8.2551594746716859</v>
      </c>
      <c r="G81" s="2919">
        <v>12.152133580705012</v>
      </c>
      <c r="H81" s="2918">
        <v>4.2613636363636402</v>
      </c>
      <c r="I81" s="2908"/>
    </row>
    <row r="82" spans="1:9" hidden="1">
      <c r="A82" s="2913"/>
      <c r="B82" s="2921" t="s">
        <v>2223</v>
      </c>
      <c r="C82" s="2920">
        <v>54.912933025404165</v>
      </c>
      <c r="D82" s="2920">
        <v>45.556135089265631</v>
      </c>
      <c r="E82" s="2920">
        <v>63.5873938290026</v>
      </c>
      <c r="F82" s="2919">
        <v>10.121836925960622</v>
      </c>
      <c r="G82" s="2919">
        <v>11.840888066605018</v>
      </c>
      <c r="H82" s="2918">
        <v>6.7234848484848584</v>
      </c>
      <c r="I82" s="2908"/>
    </row>
    <row r="83" spans="1:9" hidden="1">
      <c r="A83" s="2913"/>
      <c r="B83" s="2932" t="s">
        <v>2222</v>
      </c>
      <c r="C83" s="2931">
        <v>55.14264108352144</v>
      </c>
      <c r="D83" s="2931">
        <v>46.601654735365983</v>
      </c>
      <c r="E83" s="2931">
        <v>63.403966597599677</v>
      </c>
      <c r="F83" s="2930">
        <v>10.648148148148138</v>
      </c>
      <c r="G83" s="2930">
        <v>11.462093862815891</v>
      </c>
      <c r="H83" s="2929">
        <v>8.9962121212121389</v>
      </c>
      <c r="I83" s="2908"/>
    </row>
    <row r="84" spans="1:9" hidden="1">
      <c r="A84" s="2913"/>
      <c r="B84" s="2902" t="s">
        <v>2246</v>
      </c>
      <c r="C84" s="2901">
        <v>59.867197773444531</v>
      </c>
      <c r="D84" s="2901">
        <v>52.44588334042367</v>
      </c>
      <c r="E84" s="2901">
        <v>67.156149520573976</v>
      </c>
      <c r="F84" s="2900">
        <v>12.630639531789086</v>
      </c>
      <c r="G84" s="2900">
        <v>17.115386301821857</v>
      </c>
      <c r="H84" s="2899">
        <v>8.8837703542190951</v>
      </c>
      <c r="I84" s="2908"/>
    </row>
    <row r="85" spans="1:9" hidden="1">
      <c r="A85" s="2913"/>
      <c r="B85" s="2926" t="s">
        <v>2233</v>
      </c>
      <c r="C85" s="2925">
        <v>59.174529523121414</v>
      </c>
      <c r="D85" s="2925">
        <v>50.116085869681086</v>
      </c>
      <c r="E85" s="2925">
        <v>68.320417905160681</v>
      </c>
      <c r="F85" s="2924">
        <v>11.820652173913032</v>
      </c>
      <c r="G85" s="2924">
        <v>12.534843205574916</v>
      </c>
      <c r="H85" s="2923">
        <v>11.152764761012165</v>
      </c>
      <c r="I85" s="2908"/>
    </row>
    <row r="86" spans="1:9" hidden="1">
      <c r="A86" s="2913"/>
      <c r="B86" s="2921" t="s">
        <v>2232</v>
      </c>
      <c r="C86" s="2920">
        <v>60.112612748505647</v>
      </c>
      <c r="D86" s="2920">
        <v>51.888173574524991</v>
      </c>
      <c r="E86" s="2920">
        <v>68.275844689966277</v>
      </c>
      <c r="F86" s="2919">
        <v>12.439678284182293</v>
      </c>
      <c r="G86" s="2919">
        <v>13.847457627118658</v>
      </c>
      <c r="H86" s="2918">
        <v>11.17977528089888</v>
      </c>
      <c r="I86" s="2908"/>
    </row>
    <row r="87" spans="1:9" hidden="1">
      <c r="A87" s="2913"/>
      <c r="B87" s="2921" t="s">
        <v>2231</v>
      </c>
      <c r="C87" s="2920">
        <v>60.447759725393219</v>
      </c>
      <c r="D87" s="2920">
        <v>53.079948051497787</v>
      </c>
      <c r="E87" s="2920">
        <v>67.701432567168737</v>
      </c>
      <c r="F87" s="2919">
        <v>13.232413178984871</v>
      </c>
      <c r="G87" s="2919">
        <v>15.488215488215488</v>
      </c>
      <c r="H87" s="2918">
        <v>10.729653882132823</v>
      </c>
      <c r="I87" s="2908"/>
    </row>
    <row r="88" spans="1:9" hidden="1">
      <c r="A88" s="2913"/>
      <c r="B88" s="2921" t="s">
        <v>2230</v>
      </c>
      <c r="C88" s="2920">
        <v>60.11383356441533</v>
      </c>
      <c r="D88" s="2920">
        <v>52.091420745927543</v>
      </c>
      <c r="E88" s="2920">
        <v>68.120779515777443</v>
      </c>
      <c r="F88" s="2919">
        <v>13.741071428571445</v>
      </c>
      <c r="G88" s="2919">
        <v>17.028181041844576</v>
      </c>
      <c r="H88" s="2918">
        <v>10.705009276437849</v>
      </c>
      <c r="I88" s="2908"/>
    </row>
    <row r="89" spans="1:9" hidden="1">
      <c r="A89" s="2913"/>
      <c r="B89" s="2921" t="s">
        <v>2229</v>
      </c>
      <c r="C89" s="2920">
        <v>58.73381317013142</v>
      </c>
      <c r="D89" s="2920">
        <v>49.788487839014209</v>
      </c>
      <c r="E89" s="2920">
        <v>67.738885080644636</v>
      </c>
      <c r="F89" s="2919">
        <v>13.396567299006307</v>
      </c>
      <c r="G89" s="2919">
        <v>16.993865030674854</v>
      </c>
      <c r="H89" s="2918">
        <v>10.185528756957325</v>
      </c>
      <c r="I89" s="2908"/>
    </row>
    <row r="90" spans="1:9" hidden="1">
      <c r="A90" s="2913"/>
      <c r="B90" s="2921" t="s">
        <v>2228</v>
      </c>
      <c r="C90" s="2920">
        <v>58.203156349484246</v>
      </c>
      <c r="D90" s="2920">
        <v>49.986531987145234</v>
      </c>
      <c r="E90" s="2920">
        <v>66.332839250582083</v>
      </c>
      <c r="F90" s="2919">
        <v>13.768248175182492</v>
      </c>
      <c r="G90" s="2919">
        <v>18.367713004484301</v>
      </c>
      <c r="H90" s="2918">
        <v>9.7129629629629619</v>
      </c>
      <c r="I90" s="2908"/>
    </row>
    <row r="91" spans="1:9" hidden="1">
      <c r="A91" s="2913"/>
      <c r="B91" s="2921" t="s">
        <v>2227</v>
      </c>
      <c r="C91" s="2920">
        <v>58.896497286629497</v>
      </c>
      <c r="D91" s="2920">
        <v>51.118084853280671</v>
      </c>
      <c r="E91" s="2920">
        <v>66.549049226290464</v>
      </c>
      <c r="F91" s="2919">
        <v>13.236889692585891</v>
      </c>
      <c r="G91" s="2919">
        <v>18.545941123996428</v>
      </c>
      <c r="H91" s="2918">
        <v>8.564899451553913</v>
      </c>
      <c r="I91" s="2908"/>
    </row>
    <row r="92" spans="1:9" hidden="1">
      <c r="A92" s="2913"/>
      <c r="B92" s="2921" t="s">
        <v>2226</v>
      </c>
      <c r="C92" s="2920">
        <v>59.25625850423323</v>
      </c>
      <c r="D92" s="2920">
        <v>51.919073966064154</v>
      </c>
      <c r="E92" s="2920">
        <v>66.401926486003489</v>
      </c>
      <c r="F92" s="2919">
        <v>12.855863921217534</v>
      </c>
      <c r="G92" s="2919">
        <v>18.057742782152246</v>
      </c>
      <c r="H92" s="2918">
        <v>8.2299270072992812</v>
      </c>
      <c r="I92" s="2908"/>
    </row>
    <row r="93" spans="1:9" hidden="1">
      <c r="A93" s="2913"/>
      <c r="B93" s="2921" t="s">
        <v>2225</v>
      </c>
      <c r="C93" s="2920">
        <v>59.667956492844127</v>
      </c>
      <c r="D93" s="2920">
        <v>53.015932308730669</v>
      </c>
      <c r="E93" s="2920">
        <v>66.083317240756656</v>
      </c>
      <c r="F93" s="2919">
        <v>11.578947368421041</v>
      </c>
      <c r="G93" s="2919">
        <v>13.974683544303801</v>
      </c>
      <c r="H93" s="2918">
        <v>8.2224247948951614</v>
      </c>
      <c r="I93" s="2908"/>
    </row>
    <row r="94" spans="1:9" hidden="1">
      <c r="A94" s="2913"/>
      <c r="B94" s="2921" t="s">
        <v>2224</v>
      </c>
      <c r="C94" s="2920">
        <v>61.248957783472846</v>
      </c>
      <c r="D94" s="2920">
        <v>54.774433527320134</v>
      </c>
      <c r="E94" s="2920">
        <v>67.49278774162741</v>
      </c>
      <c r="F94" s="2919">
        <v>12.435008665511262</v>
      </c>
      <c r="G94" s="2919">
        <v>17.940446650124059</v>
      </c>
      <c r="H94" s="2918">
        <v>8.3560399636694029</v>
      </c>
      <c r="I94" s="2908"/>
    </row>
    <row r="95" spans="1:9" hidden="1">
      <c r="A95" s="2913"/>
      <c r="B95" s="2921" t="s">
        <v>2223</v>
      </c>
      <c r="C95" s="2920">
        <v>61.488982043976272</v>
      </c>
      <c r="D95" s="2920">
        <v>55.337581539045104</v>
      </c>
      <c r="E95" s="2920">
        <v>67.353279906911411</v>
      </c>
      <c r="F95" s="2919">
        <v>11.97446808510638</v>
      </c>
      <c r="G95" s="2919">
        <v>21.455748552522749</v>
      </c>
      <c r="H95" s="2918">
        <v>5.8651286601597121</v>
      </c>
      <c r="I95" s="2908"/>
    </row>
    <row r="96" spans="1:9" hidden="1">
      <c r="A96" s="2913"/>
      <c r="B96" s="2932" t="s">
        <v>2222</v>
      </c>
      <c r="C96" s="2931">
        <v>61.256539495157668</v>
      </c>
      <c r="D96" s="2931">
        <v>56.47860897701289</v>
      </c>
      <c r="E96" s="2931">
        <v>65.777389736020041</v>
      </c>
      <c r="F96" s="2930">
        <v>11.087866108786599</v>
      </c>
      <c r="G96" s="2930">
        <v>21.149797570850211</v>
      </c>
      <c r="H96" s="2929">
        <v>3.7011294526498659</v>
      </c>
      <c r="I96" s="2908"/>
    </row>
    <row r="97" spans="1:9" hidden="1">
      <c r="A97" s="2913"/>
      <c r="B97" s="2902" t="s">
        <v>2245</v>
      </c>
      <c r="C97" s="2901">
        <v>65.600152255925224</v>
      </c>
      <c r="D97" s="2901">
        <v>60.397438122189776</v>
      </c>
      <c r="E97" s="2901">
        <v>70.439652573463675</v>
      </c>
      <c r="F97" s="2900">
        <v>9.6000000000000085</v>
      </c>
      <c r="G97" s="2900">
        <v>15.452698136243754</v>
      </c>
      <c r="H97" s="2899">
        <v>5.0045618527696689</v>
      </c>
      <c r="I97" s="2908"/>
    </row>
    <row r="98" spans="1:9" hidden="1">
      <c r="A98" s="2913"/>
      <c r="B98" s="2926" t="s">
        <v>2233</v>
      </c>
      <c r="C98" s="2925">
        <v>65.170815108505039</v>
      </c>
      <c r="D98" s="2925">
        <v>59.685355452041769</v>
      </c>
      <c r="E98" s="2925">
        <v>70.219290066389689</v>
      </c>
      <c r="F98" s="2924">
        <v>10.076954232482777</v>
      </c>
      <c r="G98" s="2924">
        <v>19.181051164950858</v>
      </c>
      <c r="H98" s="2923">
        <v>2.8583473861720137</v>
      </c>
      <c r="I98" s="2908"/>
    </row>
    <row r="99" spans="1:9" hidden="1">
      <c r="A99" s="2913"/>
      <c r="B99" s="2921" t="s">
        <v>2232</v>
      </c>
      <c r="C99" s="2920">
        <v>65.633188192560183</v>
      </c>
      <c r="D99" s="2920">
        <v>60.69502845349907</v>
      </c>
      <c r="E99" s="2920">
        <v>70.147567219116539</v>
      </c>
      <c r="F99" s="2919">
        <v>9.1320934668574125</v>
      </c>
      <c r="G99" s="2919">
        <v>17.090963227631391</v>
      </c>
      <c r="H99" s="2918">
        <v>2.8212902139127465</v>
      </c>
      <c r="I99" s="2908"/>
    </row>
    <row r="100" spans="1:9" hidden="1">
      <c r="A100" s="2913"/>
      <c r="B100" s="2921" t="s">
        <v>2231</v>
      </c>
      <c r="C100" s="2920">
        <v>65.652159575817166</v>
      </c>
      <c r="D100" s="2920">
        <v>61.391321379318349</v>
      </c>
      <c r="E100" s="2920">
        <v>69.566799696805859</v>
      </c>
      <c r="F100" s="2919">
        <v>8.5325574079899269</v>
      </c>
      <c r="G100" s="2919">
        <v>15.721574344023352</v>
      </c>
      <c r="H100" s="2918">
        <v>3.2778575652614705</v>
      </c>
      <c r="I100" s="2908"/>
    </row>
    <row r="101" spans="1:9" hidden="1">
      <c r="A101" s="2913"/>
      <c r="B101" s="2921" t="s">
        <v>2230</v>
      </c>
      <c r="C101" s="2920">
        <v>65.61261166621145</v>
      </c>
      <c r="D101" s="2920">
        <v>60.742255894371205</v>
      </c>
      <c r="E101" s="2920">
        <v>70.188848081431431</v>
      </c>
      <c r="F101" s="2919">
        <v>9.0666457335740489</v>
      </c>
      <c r="G101" s="2919">
        <v>16.637478108581448</v>
      </c>
      <c r="H101" s="2918">
        <v>3.1171442936148708</v>
      </c>
      <c r="I101" s="2908"/>
    </row>
    <row r="102" spans="1:9" hidden="1">
      <c r="A102" s="2913"/>
      <c r="B102" s="2921" t="s">
        <v>2229</v>
      </c>
      <c r="C102" s="2920">
        <v>64.796952534670666</v>
      </c>
      <c r="D102" s="2920">
        <v>58.792027197513427</v>
      </c>
      <c r="E102" s="2920">
        <v>70.449668125760056</v>
      </c>
      <c r="F102" s="2919">
        <v>10.24456305265673</v>
      </c>
      <c r="G102" s="2919">
        <v>18.113716383249653</v>
      </c>
      <c r="H102" s="2918">
        <v>4.0747600606162706</v>
      </c>
      <c r="I102" s="2908"/>
    </row>
    <row r="103" spans="1:9" hidden="1">
      <c r="A103" s="2913"/>
      <c r="B103" s="2921" t="s">
        <v>2228</v>
      </c>
      <c r="C103" s="2920">
        <v>64.441363765326727</v>
      </c>
      <c r="D103" s="2920">
        <v>59.113638875468311</v>
      </c>
      <c r="E103" s="2920">
        <v>69.334919142229211</v>
      </c>
      <c r="F103" s="2919">
        <v>10.650413024300278</v>
      </c>
      <c r="G103" s="2919">
        <v>18.267919381724511</v>
      </c>
      <c r="H103" s="2918">
        <v>4.6164233268630284</v>
      </c>
      <c r="I103" s="2908"/>
    </row>
    <row r="104" spans="1:9" hidden="1">
      <c r="A104" s="2913"/>
      <c r="B104" s="2921" t="s">
        <v>2227</v>
      </c>
      <c r="C104" s="2920">
        <v>65.34611737217034</v>
      </c>
      <c r="D104" s="2920">
        <v>60.058748126303811</v>
      </c>
      <c r="E104" s="2920">
        <v>70.270123664980332</v>
      </c>
      <c r="F104" s="2919">
        <v>10.891089108910904</v>
      </c>
      <c r="G104" s="2919">
        <v>17.473098051019662</v>
      </c>
      <c r="H104" s="2918">
        <v>5.6411551738654566</v>
      </c>
      <c r="I104" s="2908"/>
    </row>
    <row r="105" spans="1:9" hidden="1">
      <c r="A105" s="2913"/>
      <c r="B105" s="2921" t="s">
        <v>2226</v>
      </c>
      <c r="C105" s="2920">
        <v>65.159144177918805</v>
      </c>
      <c r="D105" s="2920">
        <v>59.624387191837215</v>
      </c>
      <c r="E105" s="2920">
        <v>70.303043724381297</v>
      </c>
      <c r="F105" s="2919">
        <v>9.9079803268284934</v>
      </c>
      <c r="G105" s="2919">
        <v>14.843634207796057</v>
      </c>
      <c r="H105" s="2918">
        <v>5.98549991569719</v>
      </c>
      <c r="I105" s="2908"/>
    </row>
    <row r="106" spans="1:9" hidden="1">
      <c r="A106" s="2913"/>
      <c r="B106" s="2921" t="s">
        <v>2225</v>
      </c>
      <c r="C106" s="2920">
        <v>65.498441464058246</v>
      </c>
      <c r="D106" s="2920">
        <v>60.462174026609596</v>
      </c>
      <c r="E106" s="2920">
        <v>70.147647754905194</v>
      </c>
      <c r="F106" s="2919">
        <v>9.7484276729559554</v>
      </c>
      <c r="G106" s="2919">
        <v>16.059529098178587</v>
      </c>
      <c r="H106" s="2918">
        <v>6.25</v>
      </c>
      <c r="I106" s="2908"/>
    </row>
    <row r="107" spans="1:9" hidden="1">
      <c r="A107" s="2913"/>
      <c r="B107" s="2921" t="s">
        <v>2224</v>
      </c>
      <c r="C107" s="2920">
        <v>66.682698510538245</v>
      </c>
      <c r="D107" s="2920">
        <v>60.946418070884128</v>
      </c>
      <c r="E107" s="2920">
        <v>72.09368069230338</v>
      </c>
      <c r="F107" s="2919">
        <v>8.8092485549132959</v>
      </c>
      <c r="G107" s="2919">
        <v>11.256048811277083</v>
      </c>
      <c r="H107" s="2918">
        <v>6.9237217099748563</v>
      </c>
      <c r="I107" s="2908"/>
    </row>
    <row r="108" spans="1:9" hidden="1">
      <c r="A108" s="2913"/>
      <c r="B108" s="2921" t="s">
        <v>2223</v>
      </c>
      <c r="C108" s="2920">
        <v>66.559486693739743</v>
      </c>
      <c r="D108" s="2920">
        <v>60.755968313665065</v>
      </c>
      <c r="E108" s="2920">
        <v>72.027722578863049</v>
      </c>
      <c r="F108" s="2919">
        <v>8.1781561146158026</v>
      </c>
      <c r="G108" s="2919">
        <v>9.7861618087714533</v>
      </c>
      <c r="H108" s="2918">
        <v>7.0488643030760016</v>
      </c>
      <c r="I108" s="2908"/>
    </row>
    <row r="109" spans="1:9" hidden="1">
      <c r="A109" s="2913"/>
      <c r="B109" s="2932" t="s">
        <v>2222</v>
      </c>
      <c r="C109" s="2931">
        <v>66.785600675453409</v>
      </c>
      <c r="D109" s="2931">
        <v>62.682363623442548</v>
      </c>
      <c r="E109" s="2931">
        <v>70.594536578489894</v>
      </c>
      <c r="F109" s="2930">
        <v>8.9566854990583664</v>
      </c>
      <c r="G109" s="2930">
        <v>11.001203047720892</v>
      </c>
      <c r="H109" s="2929">
        <v>7.4396782841823068</v>
      </c>
      <c r="I109" s="2908"/>
    </row>
    <row r="110" spans="1:9" hidden="1">
      <c r="A110" s="2913"/>
      <c r="B110" s="2902" t="s">
        <v>2244</v>
      </c>
      <c r="C110" s="2901">
        <v>71.87114720286749</v>
      </c>
      <c r="D110" s="2901">
        <v>69.31190135931385</v>
      </c>
      <c r="E110" s="2901">
        <v>74.288433579600763</v>
      </c>
      <c r="F110" s="2900">
        <v>9.6430494983031849</v>
      </c>
      <c r="G110" s="2900">
        <v>14.700000000000003</v>
      </c>
      <c r="H110" s="2899">
        <v>5.4000000000000057</v>
      </c>
      <c r="I110" s="2908"/>
    </row>
    <row r="111" spans="1:9" hidden="1">
      <c r="A111" s="2913"/>
      <c r="B111" s="2926" t="s">
        <v>2233</v>
      </c>
      <c r="C111" s="2925">
        <v>71.36313612313613</v>
      </c>
      <c r="D111" s="2925">
        <v>67.189980552314282</v>
      </c>
      <c r="E111" s="2925">
        <v>75.139335260115601</v>
      </c>
      <c r="F111" s="2924">
        <v>9.537125616307307</v>
      </c>
      <c r="G111" s="2924">
        <v>12.541404169643442</v>
      </c>
      <c r="H111" s="2923">
        <v>6.9841790310681233</v>
      </c>
      <c r="I111" s="2908"/>
    </row>
    <row r="112" spans="1:9" hidden="1">
      <c r="A112" s="2913"/>
      <c r="B112" s="2921" t="s">
        <v>2232</v>
      </c>
      <c r="C112" s="2920">
        <v>71.2606599713056</v>
      </c>
      <c r="D112" s="2920">
        <v>68.114467102731822</v>
      </c>
      <c r="E112" s="2920">
        <v>74.130311778291002</v>
      </c>
      <c r="F112" s="2919">
        <v>8.6301070570242473</v>
      </c>
      <c r="G112" s="2919">
        <v>12.186904005085822</v>
      </c>
      <c r="H112" s="2918">
        <v>5.618805799000711</v>
      </c>
      <c r="I112" s="2908"/>
    </row>
    <row r="113" spans="1:9" hidden="1">
      <c r="A113" s="2913"/>
      <c r="B113" s="2921" t="s">
        <v>2231</v>
      </c>
      <c r="C113" s="2920">
        <v>71.400246796392977</v>
      </c>
      <c r="D113" s="2920">
        <v>69.422243491577333</v>
      </c>
      <c r="E113" s="2920">
        <v>73.372711670480555</v>
      </c>
      <c r="F113" s="2919">
        <v>8.9</v>
      </c>
      <c r="G113" s="2919">
        <v>13.056622787680297</v>
      </c>
      <c r="H113" s="2918">
        <v>5.439672801635993</v>
      </c>
      <c r="I113" s="2908"/>
    </row>
    <row r="114" spans="1:9" hidden="1">
      <c r="A114" s="2913"/>
      <c r="B114" s="2921" t="s">
        <v>2230</v>
      </c>
      <c r="C114" s="2920">
        <v>71.1131123648331</v>
      </c>
      <c r="D114" s="2920">
        <v>68.786791744840528</v>
      </c>
      <c r="E114" s="2920">
        <v>73.368986834573562</v>
      </c>
      <c r="F114" s="2919">
        <v>8.4</v>
      </c>
      <c r="G114" s="2919">
        <v>13.3</v>
      </c>
      <c r="H114" s="2918">
        <v>4.5</v>
      </c>
      <c r="I114" s="2908"/>
    </row>
    <row r="115" spans="1:9" hidden="1">
      <c r="A115" s="2913"/>
      <c r="B115" s="2921" t="s">
        <v>2229</v>
      </c>
      <c r="C115" s="2920">
        <v>70.932241054613925</v>
      </c>
      <c r="D115" s="2920">
        <v>67.717108433734936</v>
      </c>
      <c r="E115" s="2920">
        <v>73.988970251716253</v>
      </c>
      <c r="F115" s="2919">
        <v>9.6</v>
      </c>
      <c r="G115" s="2919">
        <v>15.2</v>
      </c>
      <c r="H115" s="2918">
        <v>5</v>
      </c>
      <c r="I115" s="2908"/>
    </row>
    <row r="116" spans="1:9" hidden="1">
      <c r="A116" s="2913"/>
      <c r="B116" s="2921" t="s">
        <v>2228</v>
      </c>
      <c r="C116" s="2920">
        <v>71.694545454545448</v>
      </c>
      <c r="D116" s="2920">
        <v>69.491799455888057</v>
      </c>
      <c r="E116" s="2920">
        <v>73.63086614173227</v>
      </c>
      <c r="F116" s="2919">
        <v>11.3</v>
      </c>
      <c r="G116" s="2919">
        <v>17.600000000000001</v>
      </c>
      <c r="H116" s="2918">
        <v>6.2</v>
      </c>
      <c r="I116" s="2908"/>
    </row>
    <row r="117" spans="1:9" hidden="1">
      <c r="A117" s="2913"/>
      <c r="B117" s="2921" t="s">
        <v>2227</v>
      </c>
      <c r="C117" s="2920">
        <v>71.949380362249755</v>
      </c>
      <c r="D117" s="2920">
        <v>70.006077348066299</v>
      </c>
      <c r="E117" s="2920">
        <v>73.74163575042158</v>
      </c>
      <c r="F117" s="2919">
        <v>10.199999999999999</v>
      </c>
      <c r="G117" s="2919">
        <v>16.600000000000001</v>
      </c>
      <c r="H117" s="2918">
        <v>5</v>
      </c>
      <c r="I117" s="2908"/>
    </row>
    <row r="118" spans="1:9" hidden="1">
      <c r="A118" s="2913"/>
      <c r="B118" s="2921" t="s">
        <v>2226</v>
      </c>
      <c r="C118" s="2920">
        <v>72.059003322259144</v>
      </c>
      <c r="D118" s="2920">
        <v>69.940031286664066</v>
      </c>
      <c r="E118" s="2920">
        <v>74.062179775280896</v>
      </c>
      <c r="F118" s="2919">
        <v>10.7</v>
      </c>
      <c r="G118" s="2919">
        <v>17.3</v>
      </c>
      <c r="H118" s="2918">
        <v>5.3</v>
      </c>
      <c r="I118" s="2908"/>
    </row>
    <row r="119" spans="1:9" hidden="1">
      <c r="A119" s="2913"/>
      <c r="B119" s="2921" t="s">
        <v>2225</v>
      </c>
      <c r="C119" s="2920">
        <v>72.426315294117657</v>
      </c>
      <c r="D119" s="2920">
        <v>70.892256568778976</v>
      </c>
      <c r="E119" s="2920">
        <v>73.870927374301687</v>
      </c>
      <c r="F119" s="2919">
        <v>10.601719197707737</v>
      </c>
      <c r="G119" s="2919">
        <v>17.25677830940991</v>
      </c>
      <c r="H119" s="2918">
        <v>5.2798477881718782</v>
      </c>
      <c r="I119" s="2908"/>
    </row>
    <row r="120" spans="1:9" hidden="1">
      <c r="A120" s="2913"/>
      <c r="B120" s="2921" t="s">
        <v>2224</v>
      </c>
      <c r="C120" s="2920">
        <v>72.930335507921725</v>
      </c>
      <c r="D120" s="2920">
        <v>70.68113851992409</v>
      </c>
      <c r="E120" s="2920">
        <v>75.13704963747908</v>
      </c>
      <c r="F120" s="2919">
        <v>9.5</v>
      </c>
      <c r="G120" s="2919">
        <v>15.985879979828539</v>
      </c>
      <c r="H120" s="2918">
        <v>4.1862652869238133</v>
      </c>
      <c r="I120" s="2908"/>
    </row>
    <row r="121" spans="1:9" hidden="1">
      <c r="A121" s="2913"/>
      <c r="B121" s="2921" t="s">
        <v>2223</v>
      </c>
      <c r="C121" s="2920">
        <v>72.344868360277147</v>
      </c>
      <c r="D121" s="2920">
        <v>69.414966442953016</v>
      </c>
      <c r="E121" s="2920">
        <v>75.148545961002782</v>
      </c>
      <c r="F121" s="2919">
        <v>8.7613293051359591</v>
      </c>
      <c r="G121" s="2919">
        <v>14.260901929160724</v>
      </c>
      <c r="H121" s="2918">
        <v>4.2906357657375338</v>
      </c>
      <c r="I121" s="2908"/>
    </row>
    <row r="122" spans="1:9" hidden="1">
      <c r="A122" s="2913"/>
      <c r="B122" s="2932" t="s">
        <v>2222</v>
      </c>
      <c r="C122" s="2931">
        <v>73.185128668171544</v>
      </c>
      <c r="D122" s="2931">
        <v>70.314321663019697</v>
      </c>
      <c r="E122" s="2931">
        <v>75.997606093579975</v>
      </c>
      <c r="F122" s="2930">
        <v>9.6</v>
      </c>
      <c r="G122" s="2930">
        <v>12.174855491329481</v>
      </c>
      <c r="H122" s="2929">
        <v>7.6107298814722242</v>
      </c>
      <c r="I122" s="2908"/>
    </row>
    <row r="123" spans="1:9" hidden="1">
      <c r="A123" s="2913"/>
      <c r="B123" s="2902" t="s">
        <v>2243</v>
      </c>
      <c r="C123" s="2901">
        <v>77.847239504565508</v>
      </c>
      <c r="D123" s="2901">
        <v>74.5561713765115</v>
      </c>
      <c r="E123" s="2901">
        <v>80.902467801290896</v>
      </c>
      <c r="F123" s="2900">
        <v>8.3042709975642168</v>
      </c>
      <c r="G123" s="2900">
        <v>7.6999999999999886</v>
      </c>
      <c r="H123" s="2899">
        <v>9.0000000000000142</v>
      </c>
      <c r="I123" s="2908"/>
    </row>
    <row r="124" spans="1:9" hidden="1">
      <c r="A124" s="2913"/>
      <c r="B124" s="2926" t="s">
        <v>2233</v>
      </c>
      <c r="C124" s="2925">
        <v>76.826801346801346</v>
      </c>
      <c r="D124" s="2925">
        <v>73.819805523142733</v>
      </c>
      <c r="E124" s="2925">
        <v>79.51526589595376</v>
      </c>
      <c r="F124" s="2924">
        <v>7.6923076923077076</v>
      </c>
      <c r="G124" s="2924">
        <v>9.879963065558627</v>
      </c>
      <c r="H124" s="2923">
        <v>5.8156463106275424</v>
      </c>
      <c r="I124" s="2908"/>
    </row>
    <row r="125" spans="1:9" hidden="1">
      <c r="A125" s="2913"/>
      <c r="B125" s="2921" t="s">
        <v>2232</v>
      </c>
      <c r="C125" s="2920">
        <v>77.326413199426113</v>
      </c>
      <c r="D125" s="2920">
        <v>74.983801462100814</v>
      </c>
      <c r="E125" s="2920">
        <v>79.474590069284076</v>
      </c>
      <c r="F125" s="2919">
        <v>8.5411638508983856</v>
      </c>
      <c r="G125" s="2919">
        <v>10.103700345667832</v>
      </c>
      <c r="H125" s="2918">
        <v>7.2508724311748836</v>
      </c>
      <c r="I125" s="2908"/>
    </row>
    <row r="126" spans="1:9" hidden="1">
      <c r="A126" s="2913"/>
      <c r="B126" s="2921" t="s">
        <v>2231</v>
      </c>
      <c r="C126" s="2920">
        <v>77.770175605125772</v>
      </c>
      <c r="D126" s="2920">
        <v>76.113078101071977</v>
      </c>
      <c r="E126" s="2920">
        <v>79.349542334096114</v>
      </c>
      <c r="F126" s="2919">
        <v>8.9214380825565911</v>
      </c>
      <c r="G126" s="2919">
        <v>9.6378830083565532</v>
      </c>
      <c r="H126" s="2918">
        <v>8.1458494957331169</v>
      </c>
      <c r="I126" s="2908"/>
    </row>
    <row r="127" spans="1:9" hidden="1">
      <c r="A127" s="2913"/>
      <c r="B127" s="2921" t="s">
        <v>2230</v>
      </c>
      <c r="C127" s="2920">
        <v>77.106055477197941</v>
      </c>
      <c r="D127" s="2920">
        <v>74.563362101313317</v>
      </c>
      <c r="E127" s="2920">
        <v>79.644716657126494</v>
      </c>
      <c r="F127" s="2919">
        <v>8.4273390842733988</v>
      </c>
      <c r="G127" s="2919">
        <v>8.3977900552486062</v>
      </c>
      <c r="H127" s="2918">
        <v>8.301008533747094</v>
      </c>
      <c r="I127" s="2908"/>
    </row>
    <row r="128" spans="1:9" hidden="1">
      <c r="A128" s="2913"/>
      <c r="B128" s="2921" t="s">
        <v>2229</v>
      </c>
      <c r="C128" s="2920">
        <v>76.266195856873821</v>
      </c>
      <c r="D128" s="2920">
        <v>72.490120481927704</v>
      </c>
      <c r="E128" s="2920">
        <v>79.746201372997703</v>
      </c>
      <c r="F128" s="2919">
        <v>7.5197889182058191</v>
      </c>
      <c r="G128" s="2919">
        <v>7.0484581497797478</v>
      </c>
      <c r="H128" s="2918">
        <v>7.7812018489984638</v>
      </c>
      <c r="I128" s="2908"/>
    </row>
    <row r="129" spans="1:9" hidden="1">
      <c r="A129" s="2913"/>
      <c r="B129" s="2921" t="s">
        <v>2228</v>
      </c>
      <c r="C129" s="2920">
        <v>76.548863636363635</v>
      </c>
      <c r="D129" s="2920">
        <v>72.294193548387085</v>
      </c>
      <c r="E129" s="2920">
        <v>80.28897637795275</v>
      </c>
      <c r="F129" s="2919">
        <v>6.7708333333333428</v>
      </c>
      <c r="G129" s="2919">
        <v>4.0326975476839095</v>
      </c>
      <c r="H129" s="2918">
        <v>9.0425531914893611</v>
      </c>
      <c r="I129" s="2908"/>
    </row>
    <row r="130" spans="1:9" hidden="1">
      <c r="A130" s="2913"/>
      <c r="B130" s="2921" t="s">
        <v>2227</v>
      </c>
      <c r="C130" s="2920">
        <v>77.028160152526212</v>
      </c>
      <c r="D130" s="2920">
        <v>72.852478295185477</v>
      </c>
      <c r="E130" s="2920">
        <v>80.852636312535139</v>
      </c>
      <c r="F130" s="2919">
        <v>7.058823529411768</v>
      </c>
      <c r="G130" s="2919">
        <v>4.0659340659340728</v>
      </c>
      <c r="H130" s="2918">
        <v>9.6431283219438342</v>
      </c>
      <c r="I130" s="2908"/>
    </row>
    <row r="131" spans="1:9" hidden="1">
      <c r="A131" s="2913"/>
      <c r="B131" s="2921" t="s">
        <v>2226</v>
      </c>
      <c r="C131" s="2920">
        <v>77.135567157095394</v>
      </c>
      <c r="D131" s="2920">
        <v>72.902287837309359</v>
      </c>
      <c r="E131" s="2920">
        <v>81.054455056179776</v>
      </c>
      <c r="F131" s="2919">
        <v>7.0450097847357824</v>
      </c>
      <c r="G131" s="2919">
        <v>4.2354235423542264</v>
      </c>
      <c r="H131" s="2918">
        <v>9.4410876132930497</v>
      </c>
      <c r="I131" s="2908"/>
    </row>
    <row r="132" spans="1:9" hidden="1">
      <c r="A132" s="2913"/>
      <c r="B132" s="2921" t="s">
        <v>2225</v>
      </c>
      <c r="C132" s="2920">
        <v>77.867670588235299</v>
      </c>
      <c r="D132" s="2920">
        <v>74.170734157650685</v>
      </c>
      <c r="E132" s="2920">
        <v>81.269145251396637</v>
      </c>
      <c r="F132" s="2919">
        <v>7.512953367875653</v>
      </c>
      <c r="G132" s="2919">
        <v>4.6245919477693178</v>
      </c>
      <c r="H132" s="2918">
        <v>10.015060240963834</v>
      </c>
      <c r="I132" s="2908"/>
    </row>
    <row r="133" spans="1:9" hidden="1">
      <c r="A133" s="2913"/>
      <c r="B133" s="2921" t="s">
        <v>2224</v>
      </c>
      <c r="C133" s="2920">
        <v>79.302889095992541</v>
      </c>
      <c r="D133" s="2920">
        <v>75.713328273244784</v>
      </c>
      <c r="E133" s="2920">
        <v>82.712944785276079</v>
      </c>
      <c r="F133" s="2919">
        <v>8.7378640776698973</v>
      </c>
      <c r="G133" s="2919">
        <v>7.1195652173912976</v>
      </c>
      <c r="H133" s="2918">
        <v>10.082768999247563</v>
      </c>
      <c r="I133" s="2908"/>
    </row>
    <row r="134" spans="1:9" hidden="1">
      <c r="A134" s="2913"/>
      <c r="B134" s="2921" t="s">
        <v>2223</v>
      </c>
      <c r="C134" s="2920">
        <v>79.541967667436481</v>
      </c>
      <c r="D134" s="2920">
        <v>76.31124161073825</v>
      </c>
      <c r="E134" s="2920">
        <v>82.595699164345405</v>
      </c>
      <c r="F134" s="2919">
        <v>9.9483204134366758</v>
      </c>
      <c r="G134" s="2919">
        <v>9.9348534201954379</v>
      </c>
      <c r="H134" s="2918">
        <v>9.9099099099099135</v>
      </c>
      <c r="I134" s="2908"/>
    </row>
    <row r="135" spans="1:9" hidden="1">
      <c r="A135" s="2913"/>
      <c r="B135" s="2932" t="s">
        <v>2222</v>
      </c>
      <c r="C135" s="2931">
        <v>81.583422121896163</v>
      </c>
      <c r="D135" s="2931">
        <v>78.655419401896424</v>
      </c>
      <c r="E135" s="2931">
        <v>84.478498367791076</v>
      </c>
      <c r="F135" s="2930">
        <v>11.47540983606558</v>
      </c>
      <c r="G135" s="2930">
        <v>11.862587224906051</v>
      </c>
      <c r="H135" s="2929">
        <v>11.159420289855078</v>
      </c>
      <c r="I135" s="2908"/>
    </row>
    <row r="136" spans="1:9" hidden="1">
      <c r="A136" s="2913"/>
      <c r="B136" s="2902" t="s">
        <v>2242</v>
      </c>
      <c r="C136" s="2901">
        <v>85.506080809911097</v>
      </c>
      <c r="D136" s="2901">
        <v>81.743765730886125</v>
      </c>
      <c r="E136" s="2901">
        <v>89.05244028862667</v>
      </c>
      <c r="F136" s="2900">
        <v>9.8999999999999915</v>
      </c>
      <c r="G136" s="2900">
        <v>9.6000000000000085</v>
      </c>
      <c r="H136" s="2899">
        <v>10.000000000000014</v>
      </c>
      <c r="I136" s="2908"/>
    </row>
    <row r="137" spans="1:9" hidden="1">
      <c r="A137" s="2913"/>
      <c r="B137" s="2926" t="s">
        <v>2233</v>
      </c>
      <c r="C137" s="2925">
        <v>85.93291005291006</v>
      </c>
      <c r="D137" s="2925">
        <v>82.814655775962663</v>
      </c>
      <c r="E137" s="2925">
        <v>88.72775144508671</v>
      </c>
      <c r="F137" s="2924">
        <v>11.852776044915785</v>
      </c>
      <c r="G137" s="2924">
        <v>12.184873949579838</v>
      </c>
      <c r="H137" s="2923">
        <v>11.585807385952208</v>
      </c>
      <c r="I137" s="2908"/>
    </row>
    <row r="138" spans="1:9" hidden="1">
      <c r="A138" s="2913"/>
      <c r="B138" s="2921" t="s">
        <v>2232</v>
      </c>
      <c r="C138" s="2920">
        <v>86.019067431850786</v>
      </c>
      <c r="D138" s="2920">
        <v>82.779338207002695</v>
      </c>
      <c r="E138" s="2920">
        <v>88.956374133949197</v>
      </c>
      <c r="F138" s="2919">
        <v>11.241507103150084</v>
      </c>
      <c r="G138" s="2919">
        <v>10.396294390118371</v>
      </c>
      <c r="H138" s="2918">
        <v>11.930585683297195</v>
      </c>
      <c r="I138" s="2908"/>
    </row>
    <row r="139" spans="1:9" hidden="1">
      <c r="A139" s="2913"/>
      <c r="B139" s="2921" t="s">
        <v>2231</v>
      </c>
      <c r="C139" s="2920">
        <v>85.946502135738015</v>
      </c>
      <c r="D139" s="2920">
        <v>83.074640122511497</v>
      </c>
      <c r="E139" s="2920">
        <v>88.741704805491992</v>
      </c>
      <c r="F139" s="2919">
        <v>10.51344743276286</v>
      </c>
      <c r="G139" s="2919">
        <v>9.1463414634146432</v>
      </c>
      <c r="H139" s="2918">
        <v>11.83644189383071</v>
      </c>
      <c r="I139" s="2908"/>
    </row>
    <row r="140" spans="1:9" hidden="1">
      <c r="A140" s="2913"/>
      <c r="B140" s="2921" t="s">
        <v>2230</v>
      </c>
      <c r="C140" s="2920">
        <v>85.175293841090749</v>
      </c>
      <c r="D140" s="2920">
        <v>81.214018761726081</v>
      </c>
      <c r="E140" s="2920">
        <v>89.001259301659999</v>
      </c>
      <c r="F140" s="2919">
        <v>10.465116279069761</v>
      </c>
      <c r="G140" s="2919">
        <v>8.9194699286442329</v>
      </c>
      <c r="H140" s="2918">
        <v>11.747851002865332</v>
      </c>
      <c r="I140" s="2908"/>
    </row>
    <row r="141" spans="1:9" hidden="1">
      <c r="A141" s="2913"/>
      <c r="B141" s="2921" t="s">
        <v>2229</v>
      </c>
      <c r="C141" s="2920">
        <v>84.173549905838044</v>
      </c>
      <c r="D141" s="2920">
        <v>78.829277108433729</v>
      </c>
      <c r="E141" s="2920">
        <v>89.151578947368421</v>
      </c>
      <c r="F141" s="2919">
        <v>10.368098159509202</v>
      </c>
      <c r="G141" s="2919">
        <v>8.7448559670781947</v>
      </c>
      <c r="H141" s="2918">
        <v>11.794138670478915</v>
      </c>
      <c r="I141" s="2908"/>
    </row>
    <row r="142" spans="1:9" hidden="1">
      <c r="A142" s="2913"/>
      <c r="B142" s="2921" t="s">
        <v>2228</v>
      </c>
      <c r="C142" s="2920">
        <v>84.063721590909083</v>
      </c>
      <c r="D142" s="2920">
        <v>79.224438398756305</v>
      </c>
      <c r="E142" s="2920">
        <v>88.457750281214842</v>
      </c>
      <c r="F142" s="2919">
        <v>9.8170731707317032</v>
      </c>
      <c r="G142" s="2919">
        <v>9.5861707700366452</v>
      </c>
      <c r="H142" s="2918">
        <v>10.174216027874564</v>
      </c>
      <c r="I142" s="2908"/>
    </row>
    <row r="143" spans="1:9" hidden="1">
      <c r="A143" s="2913"/>
      <c r="B143" s="2921" t="s">
        <v>2227</v>
      </c>
      <c r="C143" s="2920">
        <v>84.787407054337464</v>
      </c>
      <c r="D143" s="2920">
        <v>80.622383583267563</v>
      </c>
      <c r="E143" s="2920">
        <v>88.579550309162443</v>
      </c>
      <c r="F143" s="2919">
        <v>10.073260073260087</v>
      </c>
      <c r="G143" s="2919">
        <v>10.665258711721208</v>
      </c>
      <c r="H143" s="2918">
        <v>9.5567867036010909</v>
      </c>
      <c r="I143" s="2908"/>
    </row>
    <row r="144" spans="1:9" hidden="1">
      <c r="A144" s="2913"/>
      <c r="B144" s="2921" t="s">
        <v>2226</v>
      </c>
      <c r="C144" s="2920">
        <v>85.032444233507377</v>
      </c>
      <c r="D144" s="2920">
        <v>81.135052796245603</v>
      </c>
      <c r="E144" s="2920">
        <v>88.550174157303374</v>
      </c>
      <c r="F144" s="2919">
        <v>10.237659963436926</v>
      </c>
      <c r="G144" s="2919">
        <v>11.292875989445903</v>
      </c>
      <c r="H144" s="2918">
        <v>9.247757073844042</v>
      </c>
      <c r="I144" s="2908"/>
    </row>
    <row r="145" spans="1:9" hidden="1">
      <c r="A145" s="2913"/>
      <c r="B145" s="2921" t="s">
        <v>2225</v>
      </c>
      <c r="C145" s="2920">
        <v>85.232263529411767</v>
      </c>
      <c r="D145" s="2920">
        <v>81.807658423493024</v>
      </c>
      <c r="E145" s="2920">
        <v>88.333608938547485</v>
      </c>
      <c r="F145" s="2919">
        <v>9.4578313253011999</v>
      </c>
      <c r="G145" s="2919">
        <v>10.296411856474251</v>
      </c>
      <c r="H145" s="2918">
        <v>8.6926762491444265</v>
      </c>
      <c r="I145" s="2908"/>
    </row>
    <row r="146" spans="1:9" hidden="1">
      <c r="A146" s="2913"/>
      <c r="B146" s="2921" t="s">
        <v>2224</v>
      </c>
      <c r="C146" s="2920">
        <v>86.194687791239502</v>
      </c>
      <c r="D146" s="2920">
        <v>82.32047817836812</v>
      </c>
      <c r="E146" s="2920">
        <v>89.836547685443392</v>
      </c>
      <c r="F146" s="2919">
        <v>8.6904761904761756</v>
      </c>
      <c r="G146" s="2919">
        <v>8.7265347539320146</v>
      </c>
      <c r="H146" s="2918">
        <v>8.612440191387563</v>
      </c>
      <c r="I146" s="2908"/>
    </row>
    <row r="147" spans="1:9" hidden="1">
      <c r="A147" s="2913"/>
      <c r="B147" s="2921" t="s">
        <v>2223</v>
      </c>
      <c r="C147" s="2920">
        <v>86.084785219399535</v>
      </c>
      <c r="D147" s="2920">
        <v>82.227718120805363</v>
      </c>
      <c r="E147" s="2920">
        <v>89.704345403899708</v>
      </c>
      <c r="F147" s="2919">
        <v>8.2256169212690793</v>
      </c>
      <c r="G147" s="2919">
        <v>7.7</v>
      </c>
      <c r="H147" s="2918">
        <v>8.6065573770491852</v>
      </c>
      <c r="I147" s="2908"/>
    </row>
    <row r="148" spans="1:9" hidden="1">
      <c r="A148" s="2913"/>
      <c r="B148" s="2932" t="s">
        <v>2222</v>
      </c>
      <c r="C148" s="2931">
        <v>87.905214446952584</v>
      </c>
      <c r="D148" s="2931">
        <v>85.260361050328228</v>
      </c>
      <c r="E148" s="2931">
        <v>90.591349292709452</v>
      </c>
      <c r="F148" s="2930">
        <v>7.8</v>
      </c>
      <c r="G148" s="2930">
        <v>8.4</v>
      </c>
      <c r="H148" s="2929">
        <v>7.2</v>
      </c>
      <c r="I148" s="2908"/>
    </row>
    <row r="149" spans="1:9" hidden="1">
      <c r="A149" s="2913"/>
      <c r="B149" s="2902" t="s">
        <v>2241</v>
      </c>
      <c r="C149" s="2901">
        <v>93.270804713948195</v>
      </c>
      <c r="D149" s="2901">
        <v>91.216875030540223</v>
      </c>
      <c r="E149" s="2901">
        <v>95.090850371569019</v>
      </c>
      <c r="F149" s="2900">
        <v>9.0999999999999943</v>
      </c>
      <c r="G149" s="2900">
        <v>11.600000000000009</v>
      </c>
      <c r="H149" s="2899">
        <v>6.8000000000000114</v>
      </c>
      <c r="I149" s="2908"/>
    </row>
    <row r="150" spans="1:9" hidden="1">
      <c r="A150" s="2913"/>
      <c r="B150" s="2926" t="s">
        <v>2233</v>
      </c>
      <c r="C150" s="2925">
        <v>92.690601250601247</v>
      </c>
      <c r="D150" s="2925">
        <v>90.142357059509919</v>
      </c>
      <c r="E150" s="2925">
        <v>94.888601156069385</v>
      </c>
      <c r="F150" s="2924">
        <v>7.9</v>
      </c>
      <c r="G150" s="2924">
        <v>8.9</v>
      </c>
      <c r="H150" s="2923">
        <v>7</v>
      </c>
      <c r="I150" s="2908"/>
    </row>
    <row r="151" spans="1:9" hidden="1">
      <c r="A151" s="2913"/>
      <c r="B151" s="2921" t="s">
        <v>2232</v>
      </c>
      <c r="C151" s="2920">
        <v>92.849010043041616</v>
      </c>
      <c r="D151" s="2920">
        <v>90.497691419776842</v>
      </c>
      <c r="E151" s="2920">
        <v>94.932771362586607</v>
      </c>
      <c r="F151" s="2919">
        <v>8</v>
      </c>
      <c r="G151" s="2919">
        <v>9.4</v>
      </c>
      <c r="H151" s="2918">
        <v>6.8</v>
      </c>
      <c r="I151" s="2908"/>
    </row>
    <row r="152" spans="1:9" hidden="1">
      <c r="A152" s="2913"/>
      <c r="B152" s="2921" t="s">
        <v>2231</v>
      </c>
      <c r="C152" s="2920">
        <v>93.172093023255826</v>
      </c>
      <c r="D152" s="2920">
        <v>91.351163859111793</v>
      </c>
      <c r="E152" s="2920">
        <v>94.832379862700222</v>
      </c>
      <c r="F152" s="2919">
        <v>8.4</v>
      </c>
      <c r="G152" s="2919">
        <v>10</v>
      </c>
      <c r="H152" s="2918">
        <v>6.9</v>
      </c>
      <c r="I152" s="2908"/>
    </row>
    <row r="153" spans="1:9" hidden="1">
      <c r="A153" s="2913"/>
      <c r="B153" s="2921" t="s">
        <v>2230</v>
      </c>
      <c r="C153" s="2920">
        <v>93.669228960977904</v>
      </c>
      <c r="D153" s="2920">
        <v>92.159099437148228</v>
      </c>
      <c r="E153" s="2920">
        <v>95.105832856325122</v>
      </c>
      <c r="F153" s="2919">
        <v>10</v>
      </c>
      <c r="G153" s="2919">
        <v>13.5</v>
      </c>
      <c r="H153" s="2918">
        <v>6.9</v>
      </c>
      <c r="I153" s="2908"/>
    </row>
    <row r="154" spans="1:9" hidden="1">
      <c r="A154" s="2913"/>
      <c r="B154" s="2921" t="s">
        <v>2229</v>
      </c>
      <c r="C154" s="2920">
        <v>92.82952919020714</v>
      </c>
      <c r="D154" s="2920">
        <v>90.202469879518077</v>
      </c>
      <c r="E154" s="2920">
        <v>95.136819221967968</v>
      </c>
      <c r="F154" s="2919">
        <v>10.3</v>
      </c>
      <c r="G154" s="2919">
        <v>14.5</v>
      </c>
      <c r="H154" s="2918">
        <v>6.7</v>
      </c>
      <c r="I154" s="2908"/>
    </row>
    <row r="155" spans="1:9" hidden="1">
      <c r="A155" s="2913"/>
      <c r="B155" s="2921" t="s">
        <v>2228</v>
      </c>
      <c r="C155" s="2920">
        <v>92.232045454545457</v>
      </c>
      <c r="D155" s="2920">
        <v>89.449389817333838</v>
      </c>
      <c r="E155" s="2920">
        <v>94.612305961754771</v>
      </c>
      <c r="F155" s="2919">
        <v>9.6999999999999993</v>
      </c>
      <c r="G155" s="2919">
        <v>12.9</v>
      </c>
      <c r="H155" s="2918">
        <v>6.9</v>
      </c>
      <c r="I155" s="2908"/>
    </row>
    <row r="156" spans="1:9" hidden="1">
      <c r="A156" s="2913"/>
      <c r="B156" s="2921" t="s">
        <v>2227</v>
      </c>
      <c r="C156" s="2920">
        <v>92.217473784556717</v>
      </c>
      <c r="D156" s="2920">
        <v>89.315445935280181</v>
      </c>
      <c r="E156" s="2920">
        <v>94.738684654300158</v>
      </c>
      <c r="F156" s="2919">
        <v>8.8000000000000007</v>
      </c>
      <c r="G156" s="2919">
        <v>10.8</v>
      </c>
      <c r="H156" s="2918">
        <v>6.9</v>
      </c>
      <c r="I156" s="2908"/>
    </row>
    <row r="157" spans="1:9" hidden="1">
      <c r="A157" s="2913"/>
      <c r="B157" s="2921" t="s">
        <v>2226</v>
      </c>
      <c r="C157" s="2920">
        <v>92.553279544375911</v>
      </c>
      <c r="D157" s="2920">
        <v>89.86793899100509</v>
      </c>
      <c r="E157" s="2920">
        <v>94.871191011235936</v>
      </c>
      <c r="F157" s="2919">
        <v>8.9</v>
      </c>
      <c r="G157" s="2919">
        <v>10.8</v>
      </c>
      <c r="H157" s="2918">
        <v>7.1</v>
      </c>
      <c r="I157" s="2908"/>
    </row>
    <row r="158" spans="1:9" hidden="1">
      <c r="A158" s="2913"/>
      <c r="B158" s="2921" t="s">
        <v>2225</v>
      </c>
      <c r="C158" s="2920">
        <v>93.300480000000007</v>
      </c>
      <c r="D158" s="2920">
        <v>91.835942812982978</v>
      </c>
      <c r="E158" s="2920">
        <v>94.508061452513957</v>
      </c>
      <c r="F158" s="2919">
        <v>9.4</v>
      </c>
      <c r="G158" s="2919">
        <v>12.3</v>
      </c>
      <c r="H158" s="2918">
        <v>7</v>
      </c>
      <c r="I158" s="2908"/>
    </row>
    <row r="159" spans="1:9" hidden="1">
      <c r="A159" s="2913"/>
      <c r="B159" s="2921" t="s">
        <v>2224</v>
      </c>
      <c r="C159" s="2920">
        <v>94.597017707362539</v>
      </c>
      <c r="D159" s="2920">
        <v>92.922648956356724</v>
      </c>
      <c r="E159" s="2920">
        <v>96.168639152258777</v>
      </c>
      <c r="F159" s="2919">
        <v>9.6999999999999993</v>
      </c>
      <c r="G159" s="2919">
        <v>12.9</v>
      </c>
      <c r="H159" s="2918">
        <v>7</v>
      </c>
      <c r="I159" s="2908"/>
    </row>
    <row r="160" spans="1:9" hidden="1">
      <c r="A160" s="2913"/>
      <c r="B160" s="2921" t="s">
        <v>2223</v>
      </c>
      <c r="C160" s="2920">
        <v>94.216572748267893</v>
      </c>
      <c r="D160" s="2920">
        <v>92.289496644295298</v>
      </c>
      <c r="E160" s="2920">
        <v>96.023142061281334</v>
      </c>
      <c r="F160" s="2919">
        <v>9.5</v>
      </c>
      <c r="G160" s="2919">
        <v>12.2</v>
      </c>
      <c r="H160" s="2918">
        <v>7</v>
      </c>
      <c r="I160" s="2908"/>
    </row>
    <row r="161" spans="1:9" hidden="1">
      <c r="A161" s="2913"/>
      <c r="B161" s="2932" t="s">
        <v>2222</v>
      </c>
      <c r="C161" s="2931">
        <v>95.01146275395034</v>
      </c>
      <c r="D161" s="2931">
        <v>94.73373450036469</v>
      </c>
      <c r="E161" s="2931">
        <v>95.382502720348199</v>
      </c>
      <c r="F161" s="2930">
        <v>8.1</v>
      </c>
      <c r="G161" s="2930">
        <v>11.1</v>
      </c>
      <c r="H161" s="2929">
        <v>5.3</v>
      </c>
      <c r="I161" s="2908"/>
    </row>
    <row r="162" spans="1:9" hidden="1">
      <c r="A162" s="2913"/>
      <c r="B162" s="2902" t="s">
        <v>2240</v>
      </c>
      <c r="C162" s="2901">
        <v>100.000232097447</v>
      </c>
      <c r="D162" s="2901">
        <v>100.002419945542</v>
      </c>
      <c r="E162" s="2901">
        <v>100.00058567265299</v>
      </c>
      <c r="F162" s="2900">
        <v>7.2000000000000028</v>
      </c>
      <c r="G162" s="2900">
        <v>9.6000000000000085</v>
      </c>
      <c r="H162" s="2899">
        <v>5.2000000000000028</v>
      </c>
      <c r="I162" s="2908"/>
    </row>
    <row r="163" spans="1:9" hidden="1">
      <c r="A163" s="2913"/>
      <c r="B163" s="2926" t="s">
        <v>2233</v>
      </c>
      <c r="C163" s="2925">
        <v>99.64</v>
      </c>
      <c r="D163" s="2925">
        <v>99.68</v>
      </c>
      <c r="E163" s="2925">
        <v>99.61</v>
      </c>
      <c r="F163" s="2924">
        <v>7.5</v>
      </c>
      <c r="G163" s="2924">
        <v>10.6</v>
      </c>
      <c r="H163" s="2923">
        <v>5</v>
      </c>
      <c r="I163" s="2908"/>
    </row>
    <row r="164" spans="1:9" hidden="1">
      <c r="A164" s="2913"/>
      <c r="B164" s="2921" t="s">
        <v>2232</v>
      </c>
      <c r="C164" s="2920">
        <v>99.87</v>
      </c>
      <c r="D164" s="2920">
        <v>100.3</v>
      </c>
      <c r="E164" s="2920">
        <v>99.53</v>
      </c>
      <c r="F164" s="2919">
        <v>7.6</v>
      </c>
      <c r="G164" s="2919">
        <v>10.8</v>
      </c>
      <c r="H164" s="2918">
        <v>4.8</v>
      </c>
      <c r="I164" s="2908"/>
    </row>
    <row r="165" spans="1:9" hidden="1">
      <c r="A165" s="2913"/>
      <c r="B165" s="2921" t="s">
        <v>2231</v>
      </c>
      <c r="C165" s="2920">
        <v>100.16</v>
      </c>
      <c r="D165" s="2920">
        <v>101.02</v>
      </c>
      <c r="E165" s="2920">
        <v>99.5</v>
      </c>
      <c r="F165" s="2919">
        <v>7.5</v>
      </c>
      <c r="G165" s="2919">
        <v>10.6</v>
      </c>
      <c r="H165" s="2918">
        <v>4.9000000000000004</v>
      </c>
      <c r="I165" s="2908"/>
    </row>
    <row r="166" spans="1:9" hidden="1">
      <c r="A166" s="2913"/>
      <c r="B166" s="2921" t="s">
        <v>2230</v>
      </c>
      <c r="C166" s="2920">
        <v>100.37</v>
      </c>
      <c r="D166" s="2920">
        <v>101.28</v>
      </c>
      <c r="E166" s="2920">
        <v>99.67</v>
      </c>
      <c r="F166" s="2919">
        <v>7.2</v>
      </c>
      <c r="G166" s="2919">
        <v>9.9</v>
      </c>
      <c r="H166" s="2918">
        <v>4.8</v>
      </c>
      <c r="I166" s="2908"/>
    </row>
    <row r="167" spans="1:9" hidden="1">
      <c r="A167" s="2913"/>
      <c r="B167" s="2921" t="s">
        <v>2229</v>
      </c>
      <c r="C167" s="2937">
        <v>99.38</v>
      </c>
      <c r="D167" s="2920">
        <v>99.04</v>
      </c>
      <c r="E167" s="2920">
        <v>99.64</v>
      </c>
      <c r="F167" s="2919">
        <v>7</v>
      </c>
      <c r="G167" s="2919">
        <v>9.8000000000000007</v>
      </c>
      <c r="H167" s="2918">
        <v>4.8</v>
      </c>
      <c r="I167" s="2908"/>
    </row>
    <row r="168" spans="1:9" hidden="1">
      <c r="A168" s="2913"/>
      <c r="B168" s="2921" t="s">
        <v>2228</v>
      </c>
      <c r="C168" s="2920">
        <v>98.58</v>
      </c>
      <c r="D168" s="2920">
        <v>97.44</v>
      </c>
      <c r="E168" s="2920">
        <v>99.48</v>
      </c>
      <c r="F168" s="2919">
        <v>6.8</v>
      </c>
      <c r="G168" s="2919">
        <v>9</v>
      </c>
      <c r="H168" s="2918">
        <v>5.0999999999999996</v>
      </c>
      <c r="I168" s="2908"/>
    </row>
    <row r="169" spans="1:9" hidden="1">
      <c r="A169" s="2913"/>
      <c r="B169" s="2921" t="s">
        <v>2227</v>
      </c>
      <c r="C169" s="2920">
        <v>98.66</v>
      </c>
      <c r="D169" s="2920">
        <v>97.47</v>
      </c>
      <c r="E169" s="2920">
        <v>99.61</v>
      </c>
      <c r="F169" s="2919">
        <v>7</v>
      </c>
      <c r="G169" s="2919">
        <v>9.1</v>
      </c>
      <c r="H169" s="2918">
        <v>5.2</v>
      </c>
      <c r="I169" s="2908"/>
    </row>
    <row r="170" spans="1:9" hidden="1">
      <c r="A170" s="2913"/>
      <c r="B170" s="2921" t="s">
        <v>2226</v>
      </c>
      <c r="C170" s="2920">
        <v>99.04</v>
      </c>
      <c r="D170" s="2920">
        <v>98.37</v>
      </c>
      <c r="E170" s="2920">
        <v>99.57</v>
      </c>
      <c r="F170" s="2919">
        <v>7</v>
      </c>
      <c r="G170" s="2919">
        <v>9.5</v>
      </c>
      <c r="H170" s="2918">
        <v>4.9000000000000004</v>
      </c>
      <c r="I170" s="2908"/>
    </row>
    <row r="171" spans="1:9" hidden="1">
      <c r="A171" s="2913"/>
      <c r="B171" s="2921" t="s">
        <v>2225</v>
      </c>
      <c r="C171" s="2920">
        <v>99.68</v>
      </c>
      <c r="D171" s="2920">
        <v>99.82</v>
      </c>
      <c r="E171" s="2920">
        <v>99.57</v>
      </c>
      <c r="F171" s="2919">
        <v>6.9</v>
      </c>
      <c r="G171" s="2919">
        <v>8.6999999999999993</v>
      </c>
      <c r="H171" s="2918">
        <v>5.3</v>
      </c>
      <c r="I171" s="2908"/>
    </row>
    <row r="172" spans="1:9" hidden="1">
      <c r="A172" s="2913"/>
      <c r="B172" s="2921" t="s">
        <v>2224</v>
      </c>
      <c r="C172" s="2920">
        <v>101.3</v>
      </c>
      <c r="D172" s="2920">
        <v>101.22</v>
      </c>
      <c r="E172" s="2920">
        <v>101.37</v>
      </c>
      <c r="F172" s="2919">
        <v>7.1</v>
      </c>
      <c r="G172" s="2919">
        <v>8.9</v>
      </c>
      <c r="H172" s="2918">
        <v>5.4</v>
      </c>
      <c r="I172" s="2908"/>
    </row>
    <row r="173" spans="1:9" hidden="1">
      <c r="A173" s="2913"/>
      <c r="B173" s="2921" t="s">
        <v>2223</v>
      </c>
      <c r="C173" s="2936">
        <v>101.18</v>
      </c>
      <c r="D173" s="2920">
        <v>101.07</v>
      </c>
      <c r="E173" s="2920">
        <v>101.27</v>
      </c>
      <c r="F173" s="2935">
        <v>7.4</v>
      </c>
      <c r="G173" s="2919">
        <v>9.5</v>
      </c>
      <c r="H173" s="2918">
        <v>5.5</v>
      </c>
      <c r="I173" s="2908"/>
    </row>
    <row r="174" spans="1:9" hidden="1">
      <c r="A174" s="2913"/>
      <c r="B174" s="2932" t="s">
        <v>2222</v>
      </c>
      <c r="C174" s="2931">
        <v>102.21</v>
      </c>
      <c r="D174" s="2931">
        <v>103.49</v>
      </c>
      <c r="E174" s="2931">
        <v>101.22</v>
      </c>
      <c r="F174" s="2930">
        <v>7.6</v>
      </c>
      <c r="G174" s="2930">
        <v>9.1999999999999993</v>
      </c>
      <c r="H174" s="2929">
        <v>6.1</v>
      </c>
      <c r="I174" s="2908"/>
    </row>
    <row r="175" spans="1:9" hidden="1">
      <c r="A175" s="2913"/>
      <c r="B175" s="2902" t="s">
        <v>2239</v>
      </c>
      <c r="C175" s="2901">
        <v>109.93833333333332</v>
      </c>
      <c r="D175" s="2901">
        <v>110.92916666666666</v>
      </c>
      <c r="E175" s="2901">
        <v>109.18083333333334</v>
      </c>
      <c r="F175" s="2900">
        <v>9.9341666666666644</v>
      </c>
      <c r="G175" s="2900">
        <v>10.930000000000001</v>
      </c>
      <c r="H175" s="2899">
        <v>9.1733333333333338</v>
      </c>
      <c r="I175" s="2908"/>
    </row>
    <row r="176" spans="1:9" hidden="1">
      <c r="A176" s="2913"/>
      <c r="B176" s="2926" t="s">
        <v>2233</v>
      </c>
      <c r="C176" s="2925">
        <v>106.52</v>
      </c>
      <c r="D176" s="2934">
        <v>106.94</v>
      </c>
      <c r="E176" s="2925">
        <v>106.2</v>
      </c>
      <c r="F176" s="2924">
        <v>6.91</v>
      </c>
      <c r="G176" s="2924">
        <v>7.28</v>
      </c>
      <c r="H176" s="2923">
        <v>6.62</v>
      </c>
      <c r="I176" s="2908"/>
    </row>
    <row r="177" spans="1:9" hidden="1">
      <c r="A177" s="2913"/>
      <c r="B177" s="2921" t="s">
        <v>2232</v>
      </c>
      <c r="C177" s="2920">
        <v>107.05</v>
      </c>
      <c r="D177" s="2920">
        <v>108.32</v>
      </c>
      <c r="E177" s="2920">
        <v>106.07</v>
      </c>
      <c r="F177" s="2919">
        <v>7.2</v>
      </c>
      <c r="G177" s="2919">
        <v>8</v>
      </c>
      <c r="H177" s="2918">
        <v>6.57</v>
      </c>
      <c r="I177" s="2908"/>
    </row>
    <row r="178" spans="1:9" hidden="1">
      <c r="A178" s="2913"/>
      <c r="B178" s="2921" t="s">
        <v>2231</v>
      </c>
      <c r="C178" s="2920">
        <v>108.37</v>
      </c>
      <c r="D178" s="2920">
        <v>110.78</v>
      </c>
      <c r="E178" s="2920">
        <v>106.51</v>
      </c>
      <c r="F178" s="2919">
        <v>8.19</v>
      </c>
      <c r="G178" s="2919">
        <v>9.67</v>
      </c>
      <c r="H178" s="2918">
        <v>7.05</v>
      </c>
      <c r="I178" s="2908"/>
    </row>
    <row r="179" spans="1:9" hidden="1">
      <c r="A179" s="2913"/>
      <c r="B179" s="2921" t="s">
        <v>2230</v>
      </c>
      <c r="C179" s="2920">
        <v>110.85</v>
      </c>
      <c r="D179" s="2920">
        <v>113.54</v>
      </c>
      <c r="E179" s="2920">
        <v>108.8</v>
      </c>
      <c r="F179" s="2919">
        <v>10.44</v>
      </c>
      <c r="G179" s="2919">
        <v>12.11</v>
      </c>
      <c r="H179" s="2918">
        <v>9.16</v>
      </c>
      <c r="I179" s="2908"/>
    </row>
    <row r="180" spans="1:9" hidden="1">
      <c r="A180" s="2913"/>
      <c r="B180" s="2921" t="s">
        <v>2229</v>
      </c>
      <c r="C180" s="2920">
        <v>110.88</v>
      </c>
      <c r="D180" s="2920">
        <v>113.74</v>
      </c>
      <c r="E180" s="2920">
        <v>108.7</v>
      </c>
      <c r="F180" s="2919">
        <v>11.58</v>
      </c>
      <c r="G180" s="2919">
        <v>14.84</v>
      </c>
      <c r="H180" s="2918">
        <v>9.09</v>
      </c>
      <c r="I180" s="2908"/>
    </row>
    <row r="181" spans="1:9" hidden="1">
      <c r="A181" s="2913"/>
      <c r="B181" s="2921" t="s">
        <v>2228</v>
      </c>
      <c r="C181" s="2920">
        <v>110.46</v>
      </c>
      <c r="D181" s="2920">
        <v>112.22</v>
      </c>
      <c r="E181" s="2920">
        <v>109.13</v>
      </c>
      <c r="F181" s="2919">
        <v>12.06</v>
      </c>
      <c r="G181" s="2919">
        <v>15.17</v>
      </c>
      <c r="H181" s="2918">
        <v>9.6999999999999993</v>
      </c>
      <c r="I181" s="2908"/>
    </row>
    <row r="182" spans="1:9" hidden="1">
      <c r="A182" s="2913"/>
      <c r="B182" s="2921" t="s">
        <v>2227</v>
      </c>
      <c r="C182" s="2920">
        <v>109.8</v>
      </c>
      <c r="D182" s="2920">
        <v>109.98</v>
      </c>
      <c r="E182" s="2920">
        <v>109.65</v>
      </c>
      <c r="F182" s="2919">
        <v>11.28</v>
      </c>
      <c r="G182" s="2919">
        <v>12.84</v>
      </c>
      <c r="H182" s="2918">
        <v>10.08</v>
      </c>
      <c r="I182" s="2908"/>
    </row>
    <row r="183" spans="1:9" hidden="1">
      <c r="A183" s="2913"/>
      <c r="B183" s="2921" t="s">
        <v>2226</v>
      </c>
      <c r="C183" s="2920">
        <v>109.18</v>
      </c>
      <c r="D183" s="2920">
        <v>108.54</v>
      </c>
      <c r="E183" s="2920">
        <v>109.68</v>
      </c>
      <c r="F183" s="2919">
        <v>10.24</v>
      </c>
      <c r="G183" s="2919">
        <v>10.34</v>
      </c>
      <c r="H183" s="2918">
        <v>10.16</v>
      </c>
      <c r="I183" s="2908"/>
    </row>
    <row r="184" spans="1:9" hidden="1">
      <c r="A184" s="2913"/>
      <c r="B184" s="2921" t="s">
        <v>2225</v>
      </c>
      <c r="C184" s="2920">
        <v>109.35</v>
      </c>
      <c r="D184" s="2920">
        <v>109.09</v>
      </c>
      <c r="E184" s="2920">
        <v>109.56</v>
      </c>
      <c r="F184" s="2919">
        <v>9.7100000000000009</v>
      </c>
      <c r="G184" s="2919">
        <v>9.2799999999999994</v>
      </c>
      <c r="H184" s="2918">
        <v>10.039999999999999</v>
      </c>
      <c r="I184" s="2908"/>
    </row>
    <row r="185" spans="1:9" hidden="1">
      <c r="A185" s="2913"/>
      <c r="B185" s="2921" t="s">
        <v>2224</v>
      </c>
      <c r="C185" s="2920">
        <v>111.48</v>
      </c>
      <c r="D185" s="2920">
        <v>110.91</v>
      </c>
      <c r="E185" s="2920">
        <v>111.93</v>
      </c>
      <c r="F185" s="2919">
        <v>10.039999999999999</v>
      </c>
      <c r="G185" s="2919">
        <v>9.57</v>
      </c>
      <c r="H185" s="2918">
        <v>10.42</v>
      </c>
      <c r="I185" s="2908"/>
    </row>
    <row r="186" spans="1:9" hidden="1">
      <c r="A186" s="2913"/>
      <c r="B186" s="2921" t="s">
        <v>2223</v>
      </c>
      <c r="C186" s="2920">
        <v>112.44</v>
      </c>
      <c r="D186" s="2920">
        <v>113.08</v>
      </c>
      <c r="E186" s="2920">
        <v>111.93</v>
      </c>
      <c r="F186" s="2919">
        <v>11.12</v>
      </c>
      <c r="G186" s="2919">
        <v>11.89</v>
      </c>
      <c r="H186" s="2918">
        <v>10.53</v>
      </c>
      <c r="I186" s="2908"/>
    </row>
    <row r="187" spans="1:9" hidden="1">
      <c r="A187" s="2913"/>
      <c r="B187" s="2932" t="s">
        <v>2222</v>
      </c>
      <c r="C187" s="2931">
        <v>112.88</v>
      </c>
      <c r="D187" s="2931">
        <v>114.01</v>
      </c>
      <c r="E187" s="2931">
        <v>112.01</v>
      </c>
      <c r="F187" s="2930">
        <v>10.44</v>
      </c>
      <c r="G187" s="2930">
        <v>10.17</v>
      </c>
      <c r="H187" s="2929">
        <v>10.66</v>
      </c>
      <c r="I187" s="2908"/>
    </row>
    <row r="188" spans="1:9" hidden="1">
      <c r="A188" s="2913"/>
      <c r="B188" s="2902" t="s">
        <v>2238</v>
      </c>
      <c r="C188" s="2901">
        <v>114.83</v>
      </c>
      <c r="D188" s="2901">
        <v>113.03</v>
      </c>
      <c r="E188" s="2901">
        <v>116.27</v>
      </c>
      <c r="F188" s="2900">
        <v>4.47</v>
      </c>
      <c r="G188" s="2900">
        <v>1.91</v>
      </c>
      <c r="H188" s="2899">
        <v>6.51</v>
      </c>
      <c r="I188" s="2908"/>
    </row>
    <row r="189" spans="1:9" hidden="1">
      <c r="A189" s="2913"/>
      <c r="B189" s="2926" t="s">
        <v>2233</v>
      </c>
      <c r="C189" s="2925">
        <v>115.7</v>
      </c>
      <c r="D189" s="2925">
        <v>116.91</v>
      </c>
      <c r="E189" s="2925">
        <v>114.75</v>
      </c>
      <c r="F189" s="2924">
        <v>8.61</v>
      </c>
      <c r="G189" s="2924">
        <v>9.32</v>
      </c>
      <c r="H189" s="2923">
        <v>8.06</v>
      </c>
      <c r="I189" s="2908"/>
    </row>
    <row r="190" spans="1:9" hidden="1">
      <c r="A190" s="2913"/>
      <c r="B190" s="2921" t="s">
        <v>2232</v>
      </c>
      <c r="C190" s="2920">
        <v>115.5</v>
      </c>
      <c r="D190" s="2920">
        <v>116.61</v>
      </c>
      <c r="E190" s="2920">
        <v>114.63</v>
      </c>
      <c r="F190" s="2919">
        <v>7.89</v>
      </c>
      <c r="G190" s="2919">
        <v>7.65</v>
      </c>
      <c r="H190" s="2918">
        <v>8.07</v>
      </c>
      <c r="I190" s="2908"/>
    </row>
    <row r="191" spans="1:9" hidden="1">
      <c r="A191" s="2913"/>
      <c r="B191" s="2921" t="s">
        <v>2231</v>
      </c>
      <c r="C191" s="2920">
        <v>115.66</v>
      </c>
      <c r="D191" s="2920">
        <v>117.07</v>
      </c>
      <c r="E191" s="2920">
        <v>114.57</v>
      </c>
      <c r="F191" s="2919">
        <v>6.73</v>
      </c>
      <c r="G191" s="2919">
        <v>5.67</v>
      </c>
      <c r="H191" s="2918">
        <v>7.56</v>
      </c>
      <c r="I191" s="2908"/>
    </row>
    <row r="192" spans="1:9" hidden="1">
      <c r="A192" s="2913"/>
      <c r="B192" s="2921" t="s">
        <v>2230</v>
      </c>
      <c r="C192" s="2920">
        <v>116.12</v>
      </c>
      <c r="D192" s="2920">
        <v>116.5</v>
      </c>
      <c r="E192" s="2920">
        <v>115.83</v>
      </c>
      <c r="F192" s="2919">
        <v>4.75</v>
      </c>
      <c r="G192" s="2919">
        <v>2.61</v>
      </c>
      <c r="H192" s="2918">
        <v>6.46</v>
      </c>
      <c r="I192" s="2908"/>
    </row>
    <row r="193" spans="1:9" hidden="1">
      <c r="A193" s="2913"/>
      <c r="B193" s="2921" t="s">
        <v>2229</v>
      </c>
      <c r="C193" s="2920">
        <v>115.13</v>
      </c>
      <c r="D193" s="2922">
        <v>114.4</v>
      </c>
      <c r="E193" s="2922">
        <v>115.7</v>
      </c>
      <c r="F193" s="2919">
        <v>3.83</v>
      </c>
      <c r="G193" s="2919">
        <v>0.57999999999999996</v>
      </c>
      <c r="H193" s="2918">
        <v>6.45</v>
      </c>
      <c r="I193" s="2908"/>
    </row>
    <row r="194" spans="1:9" hidden="1">
      <c r="A194" s="2913"/>
      <c r="B194" s="2921" t="s">
        <v>2228</v>
      </c>
      <c r="C194" s="2920">
        <v>113.94</v>
      </c>
      <c r="D194" s="2920">
        <v>111.47</v>
      </c>
      <c r="E194" s="2920">
        <v>115.91</v>
      </c>
      <c r="F194" s="2919">
        <v>3.15</v>
      </c>
      <c r="G194" s="2919">
        <v>-0.67</v>
      </c>
      <c r="H194" s="2918">
        <v>6.21</v>
      </c>
      <c r="I194" s="2908"/>
    </row>
    <row r="195" spans="1:9" hidden="1">
      <c r="A195" s="2913"/>
      <c r="B195" s="2921" t="s">
        <v>2227</v>
      </c>
      <c r="C195" s="2920">
        <v>113.38</v>
      </c>
      <c r="D195" s="2920">
        <v>109.74</v>
      </c>
      <c r="E195" s="2920">
        <v>116.32</v>
      </c>
      <c r="F195" s="2919">
        <v>3.26</v>
      </c>
      <c r="G195" s="2919">
        <v>-0.22</v>
      </c>
      <c r="H195" s="2918">
        <v>6.08</v>
      </c>
      <c r="I195" s="2908"/>
    </row>
    <row r="196" spans="1:9" hidden="1">
      <c r="A196" s="2913"/>
      <c r="B196" s="2921" t="s">
        <v>2226</v>
      </c>
      <c r="C196" s="2920">
        <v>112.39</v>
      </c>
      <c r="D196" s="2920">
        <v>108.16</v>
      </c>
      <c r="E196" s="2920">
        <v>115.81</v>
      </c>
      <c r="F196" s="2919">
        <v>2.94</v>
      </c>
      <c r="G196" s="2919">
        <v>-0.35</v>
      </c>
      <c r="H196" s="2918">
        <v>5.58</v>
      </c>
      <c r="I196" s="2908"/>
    </row>
    <row r="197" spans="1:9" hidden="1">
      <c r="A197" s="2913"/>
      <c r="B197" s="2921" t="s">
        <v>2225</v>
      </c>
      <c r="C197" s="2920">
        <v>113.47</v>
      </c>
      <c r="D197" s="2920">
        <v>109.86</v>
      </c>
      <c r="E197" s="2920">
        <v>116.44</v>
      </c>
      <c r="F197" s="2919">
        <v>3.76</v>
      </c>
      <c r="G197" s="2919">
        <v>0.71</v>
      </c>
      <c r="H197" s="2918">
        <v>6.27</v>
      </c>
      <c r="I197" s="2908"/>
    </row>
    <row r="198" spans="1:9" hidden="1">
      <c r="A198" s="2913"/>
      <c r="B198" s="2921" t="s">
        <v>2224</v>
      </c>
      <c r="C198" s="2920">
        <v>115.22</v>
      </c>
      <c r="D198" s="2920">
        <v>111.1</v>
      </c>
      <c r="E198" s="2920">
        <v>118.61</v>
      </c>
      <c r="F198" s="2919">
        <v>3.36</v>
      </c>
      <c r="G198" s="2919">
        <v>0.18</v>
      </c>
      <c r="H198" s="2918">
        <v>5.97</v>
      </c>
      <c r="I198" s="2908"/>
    </row>
    <row r="199" spans="1:9" hidden="1">
      <c r="A199" s="2913"/>
      <c r="B199" s="2921" t="s">
        <v>2223</v>
      </c>
      <c r="C199" s="2920">
        <v>115.57</v>
      </c>
      <c r="D199" s="2920">
        <v>111.97</v>
      </c>
      <c r="E199" s="2920">
        <v>118.46</v>
      </c>
      <c r="F199" s="2919">
        <v>2.78</v>
      </c>
      <c r="G199" s="2919">
        <v>-0.98</v>
      </c>
      <c r="H199" s="2918">
        <v>5.83</v>
      </c>
      <c r="I199" s="2908"/>
    </row>
    <row r="200" spans="1:9" hidden="1">
      <c r="A200" s="2913"/>
      <c r="B200" s="2932" t="s">
        <v>2222</v>
      </c>
      <c r="C200" s="2931">
        <v>115.94</v>
      </c>
      <c r="D200" s="2931">
        <v>113.01</v>
      </c>
      <c r="E200" s="2931">
        <v>118.29</v>
      </c>
      <c r="F200" s="2930">
        <v>2.71</v>
      </c>
      <c r="G200" s="2930">
        <v>-0.87</v>
      </c>
      <c r="H200" s="2929">
        <v>5.6</v>
      </c>
      <c r="I200" s="2908"/>
    </row>
    <row r="201" spans="1:9" hidden="1">
      <c r="A201" s="2913"/>
      <c r="B201" s="2928" t="s">
        <v>2237</v>
      </c>
      <c r="C201" s="2933">
        <v>119.60083333333334</v>
      </c>
      <c r="D201" s="2933">
        <v>116.15000000000002</v>
      </c>
      <c r="E201" s="2933">
        <v>122.39999999999999</v>
      </c>
      <c r="F201" s="2927">
        <v>4.2</v>
      </c>
      <c r="G201" s="2927">
        <v>2.7</v>
      </c>
      <c r="H201" s="2899">
        <v>5.2722112324761241</v>
      </c>
      <c r="I201" s="2908"/>
    </row>
    <row r="202" spans="1:9" hidden="1">
      <c r="A202" s="2913"/>
      <c r="B202" s="2926" t="s">
        <v>2233</v>
      </c>
      <c r="C202" s="2925">
        <v>118.34</v>
      </c>
      <c r="D202" s="2925">
        <v>115.7</v>
      </c>
      <c r="E202" s="2925">
        <v>120.4</v>
      </c>
      <c r="F202" s="2924">
        <v>2.2817631806396008</v>
      </c>
      <c r="G202" s="2924">
        <v>-1.0349841758617657</v>
      </c>
      <c r="H202" s="2923">
        <v>4.9237472766884451</v>
      </c>
      <c r="I202" s="2908"/>
    </row>
    <row r="203" spans="1:9" hidden="1">
      <c r="A203" s="2913"/>
      <c r="B203" s="2921" t="s">
        <v>2232</v>
      </c>
      <c r="C203" s="2920">
        <v>119.41</v>
      </c>
      <c r="D203" s="2920">
        <v>118.7</v>
      </c>
      <c r="E203" s="2920">
        <v>120</v>
      </c>
      <c r="F203" s="2919">
        <v>3.3852813852813739</v>
      </c>
      <c r="G203" s="2919">
        <v>1.7922991167138349</v>
      </c>
      <c r="H203" s="2918">
        <v>4.6846375294425542</v>
      </c>
      <c r="I203" s="2908"/>
    </row>
    <row r="204" spans="1:9" hidden="1">
      <c r="A204" s="2913"/>
      <c r="B204" s="2921" t="s">
        <v>2231</v>
      </c>
      <c r="C204" s="2920">
        <v>119.24</v>
      </c>
      <c r="D204" s="2920">
        <v>117.7</v>
      </c>
      <c r="E204" s="2920">
        <v>120.5</v>
      </c>
      <c r="F204" s="2919">
        <v>3.0952792668165188</v>
      </c>
      <c r="G204" s="2919">
        <v>0.53813957461348139</v>
      </c>
      <c r="H204" s="2918">
        <v>5.1758750109103744</v>
      </c>
      <c r="I204" s="2908"/>
    </row>
    <row r="205" spans="1:9" hidden="1">
      <c r="A205" s="2913"/>
      <c r="B205" s="2921" t="s">
        <v>2230</v>
      </c>
      <c r="C205" s="2920">
        <v>120.59</v>
      </c>
      <c r="D205" s="2920">
        <v>119.2</v>
      </c>
      <c r="E205" s="2920">
        <v>121.7</v>
      </c>
      <c r="F205" s="2919">
        <v>3.8494660695831868</v>
      </c>
      <c r="G205" s="2919">
        <v>2.3175965665236191</v>
      </c>
      <c r="H205" s="2918">
        <v>5.067771734438395</v>
      </c>
      <c r="I205" s="2908"/>
    </row>
    <row r="206" spans="1:9" hidden="1">
      <c r="A206" s="2913"/>
      <c r="B206" s="2921" t="s">
        <v>2229</v>
      </c>
      <c r="C206" s="2920">
        <v>119.92</v>
      </c>
      <c r="D206" s="2922">
        <v>117.6</v>
      </c>
      <c r="E206" s="2922">
        <v>121.8</v>
      </c>
      <c r="F206" s="2919">
        <v>4.1605142013376337</v>
      </c>
      <c r="G206" s="2919">
        <v>2.797202797202786</v>
      </c>
      <c r="H206" s="2918">
        <v>5.272255834053567</v>
      </c>
      <c r="I206" s="2908"/>
    </row>
    <row r="207" spans="1:9" hidden="1">
      <c r="A207" s="2913"/>
      <c r="B207" s="2921" t="s">
        <v>2228</v>
      </c>
      <c r="C207" s="2920">
        <v>118.5</v>
      </c>
      <c r="D207" s="2920">
        <v>114.2</v>
      </c>
      <c r="E207" s="2920">
        <v>122</v>
      </c>
      <c r="F207" s="2919">
        <v>4.0021063717746301</v>
      </c>
      <c r="G207" s="2919">
        <v>2.4490894411052295</v>
      </c>
      <c r="H207" s="2918">
        <v>5.2540764386161669</v>
      </c>
      <c r="I207" s="2908"/>
    </row>
    <row r="208" spans="1:9" hidden="1">
      <c r="A208" s="2913"/>
      <c r="B208" s="2921" t="s">
        <v>2227</v>
      </c>
      <c r="C208" s="2920">
        <v>119.04</v>
      </c>
      <c r="D208" s="2920">
        <v>114.1</v>
      </c>
      <c r="E208" s="2920">
        <v>123.1</v>
      </c>
      <c r="F208" s="2919">
        <v>4.9920620920797347</v>
      </c>
      <c r="G208" s="2919">
        <v>3.9730271550938596</v>
      </c>
      <c r="H208" s="2918">
        <v>5.8287482806052253</v>
      </c>
      <c r="I208" s="2908"/>
    </row>
    <row r="209" spans="1:9" hidden="1">
      <c r="A209" s="2913"/>
      <c r="B209" s="2921" t="s">
        <v>2226</v>
      </c>
      <c r="C209" s="2920">
        <v>119.09</v>
      </c>
      <c r="D209" s="2920">
        <v>114.2</v>
      </c>
      <c r="E209" s="2920">
        <v>123.1</v>
      </c>
      <c r="F209" s="2919">
        <v>5.9613844648100525</v>
      </c>
      <c r="G209" s="2919">
        <v>5.5843195266272403</v>
      </c>
      <c r="H209" s="2918">
        <v>6.2947931957516516</v>
      </c>
      <c r="I209" s="2908"/>
    </row>
    <row r="210" spans="1:9" hidden="1">
      <c r="A210" s="2913"/>
      <c r="B210" s="2921" t="s">
        <v>2225</v>
      </c>
      <c r="C210" s="2920">
        <v>119.51</v>
      </c>
      <c r="D210" s="2920">
        <v>115</v>
      </c>
      <c r="E210" s="2920">
        <v>123.2</v>
      </c>
      <c r="F210" s="2919">
        <v>5.3229928615493094</v>
      </c>
      <c r="G210" s="2919">
        <v>4.6786819588567283</v>
      </c>
      <c r="H210" s="2918">
        <v>5.8055650979045055</v>
      </c>
      <c r="I210" s="2908"/>
    </row>
    <row r="211" spans="1:9" hidden="1">
      <c r="A211" s="2913"/>
      <c r="B211" s="2921" t="s">
        <v>2224</v>
      </c>
      <c r="C211" s="2920">
        <v>120</v>
      </c>
      <c r="D211" s="2920">
        <v>114.7</v>
      </c>
      <c r="E211" s="2920">
        <v>124.3</v>
      </c>
      <c r="F211" s="2919">
        <v>4.1485853150494734</v>
      </c>
      <c r="G211" s="2919">
        <v>3.2403240324032367</v>
      </c>
      <c r="H211" s="2918">
        <v>4.7972346345164851</v>
      </c>
      <c r="I211" s="2908"/>
    </row>
    <row r="212" spans="1:9" hidden="1">
      <c r="A212" s="2913"/>
      <c r="B212" s="2921" t="s">
        <v>2223</v>
      </c>
      <c r="C212" s="2920">
        <v>120.32</v>
      </c>
      <c r="D212" s="2920">
        <v>115.3</v>
      </c>
      <c r="E212" s="2920">
        <v>124.4</v>
      </c>
      <c r="F212" s="2919">
        <v>4.1100631651812733</v>
      </c>
      <c r="G212" s="2919">
        <v>2.974010895775649</v>
      </c>
      <c r="H212" s="2918">
        <v>5.0143508357251392</v>
      </c>
      <c r="I212" s="2908"/>
    </row>
    <row r="213" spans="1:9" hidden="1">
      <c r="A213" s="2913"/>
      <c r="B213" s="2932" t="s">
        <v>2222</v>
      </c>
      <c r="C213" s="2931">
        <v>121.25</v>
      </c>
      <c r="D213" s="2931">
        <v>117.4</v>
      </c>
      <c r="E213" s="2931">
        <v>124.3</v>
      </c>
      <c r="F213" s="2930">
        <v>4.5799551492151238</v>
      </c>
      <c r="G213" s="2930">
        <v>3.8846119812405959</v>
      </c>
      <c r="H213" s="2929">
        <v>5.0807337898385327</v>
      </c>
      <c r="I213" s="2908"/>
    </row>
    <row r="214" spans="1:9">
      <c r="A214" s="2913"/>
      <c r="B214" s="2943" t="s">
        <v>2236</v>
      </c>
      <c r="C214" s="2944">
        <v>125.14</v>
      </c>
      <c r="D214" s="2944">
        <v>119.72</v>
      </c>
      <c r="E214" s="2944">
        <v>129.55000000000001</v>
      </c>
      <c r="F214" s="2944">
        <v>4.6399999999999997</v>
      </c>
      <c r="G214" s="2944">
        <v>3.09</v>
      </c>
      <c r="H214" s="2945">
        <v>5.86</v>
      </c>
      <c r="I214" s="2908"/>
    </row>
    <row r="215" spans="1:9">
      <c r="A215" s="2913"/>
      <c r="B215" s="2926" t="s">
        <v>2233</v>
      </c>
      <c r="C215" s="2925">
        <v>123.3</v>
      </c>
      <c r="D215" s="2925">
        <v>119.1</v>
      </c>
      <c r="E215" s="2925">
        <v>126.7</v>
      </c>
      <c r="F215" s="2924">
        <v>4.1913131654554689</v>
      </c>
      <c r="G215" s="2924">
        <v>2.9386343993085546</v>
      </c>
      <c r="H215" s="2923">
        <v>5.2325581395348735</v>
      </c>
      <c r="I215" s="2908"/>
    </row>
    <row r="216" spans="1:9">
      <c r="A216" s="2913"/>
      <c r="B216" s="2921" t="s">
        <v>2232</v>
      </c>
      <c r="C216" s="2920">
        <v>124.03</v>
      </c>
      <c r="D216" s="2920">
        <v>120.38</v>
      </c>
      <c r="E216" s="2920">
        <v>126.96</v>
      </c>
      <c r="F216" s="2919">
        <v>3.8690226949166657</v>
      </c>
      <c r="G216" s="2919">
        <v>1.4153327716933433</v>
      </c>
      <c r="H216" s="2918">
        <v>5.8000000000000114</v>
      </c>
      <c r="I216" s="2908"/>
    </row>
    <row r="217" spans="1:9">
      <c r="A217" s="2913"/>
      <c r="B217" s="2921" t="s">
        <v>2231</v>
      </c>
      <c r="C217" s="2920">
        <v>124.82</v>
      </c>
      <c r="D217" s="2920">
        <v>121.7</v>
      </c>
      <c r="E217" s="2920">
        <v>127.32</v>
      </c>
      <c r="F217" s="2919">
        <v>4.6796377054679539</v>
      </c>
      <c r="G217" s="2919">
        <v>3.3984706881903293</v>
      </c>
      <c r="H217" s="2918">
        <v>5.6597510373443924</v>
      </c>
      <c r="I217" s="2908"/>
    </row>
    <row r="218" spans="1:9">
      <c r="A218" s="2913"/>
      <c r="B218" s="2921" t="s">
        <v>2230</v>
      </c>
      <c r="C218" s="2920">
        <v>125.59</v>
      </c>
      <c r="D218" s="2920">
        <v>120.77</v>
      </c>
      <c r="E218" s="2920">
        <v>129.49</v>
      </c>
      <c r="F218" s="2919">
        <v>4.1462807861348381</v>
      </c>
      <c r="G218" s="2919">
        <v>1.3171140939597166</v>
      </c>
      <c r="H218" s="2918">
        <v>6.4009860312243205</v>
      </c>
      <c r="I218" s="2908"/>
    </row>
    <row r="219" spans="1:9">
      <c r="A219" s="2913"/>
      <c r="B219" s="2921" t="s">
        <v>2229</v>
      </c>
      <c r="C219" s="2920">
        <v>124.37</v>
      </c>
      <c r="D219" s="2920">
        <v>118.11</v>
      </c>
      <c r="E219" s="2922">
        <v>129.5</v>
      </c>
      <c r="F219" s="2919">
        <v>3.710807204803217</v>
      </c>
      <c r="G219" s="2919">
        <v>0.43367346938777018</v>
      </c>
      <c r="H219" s="2918">
        <v>6.3218390804597817</v>
      </c>
      <c r="I219" s="2908"/>
    </row>
    <row r="220" spans="1:9">
      <c r="A220" s="2913"/>
      <c r="B220" s="2921" t="s">
        <v>2228</v>
      </c>
      <c r="C220" s="2920">
        <v>123.92</v>
      </c>
      <c r="D220" s="2920">
        <v>117.18</v>
      </c>
      <c r="E220" s="2920">
        <v>129.46</v>
      </c>
      <c r="F220" s="2919">
        <v>4.5738396624472699</v>
      </c>
      <c r="G220" s="2919">
        <v>2.6094570928196106</v>
      </c>
      <c r="H220" s="2918">
        <v>6.1147540983606632</v>
      </c>
      <c r="I220" s="2908"/>
    </row>
    <row r="221" spans="1:9">
      <c r="A221" s="2913"/>
      <c r="B221" s="2921" t="s">
        <v>2227</v>
      </c>
      <c r="C221" s="2920">
        <v>124.22</v>
      </c>
      <c r="D221" s="2920">
        <v>116.92</v>
      </c>
      <c r="E221" s="2920">
        <v>130.26</v>
      </c>
      <c r="F221" s="2919">
        <v>4.3514784946236489</v>
      </c>
      <c r="G221" s="2919">
        <v>2.471516213847508</v>
      </c>
      <c r="H221" s="2918">
        <v>5.8164094232331394</v>
      </c>
      <c r="I221" s="2908"/>
    </row>
    <row r="222" spans="1:9">
      <c r="A222" s="2913"/>
      <c r="B222" s="2921" t="s">
        <v>2226</v>
      </c>
      <c r="C222" s="2920">
        <v>124.09</v>
      </c>
      <c r="D222" s="2920">
        <v>116.64</v>
      </c>
      <c r="E222" s="2920">
        <v>130.25</v>
      </c>
      <c r="F222" s="2919">
        <v>4.1985053321017745</v>
      </c>
      <c r="G222" s="2919">
        <v>2.1366024518388826</v>
      </c>
      <c r="H222" s="2918">
        <v>5.8082859463850554</v>
      </c>
      <c r="I222" s="2908"/>
    </row>
    <row r="223" spans="1:9">
      <c r="A223" s="2913"/>
      <c r="B223" s="2921" t="s">
        <v>2225</v>
      </c>
      <c r="C223" s="2920">
        <v>124.81</v>
      </c>
      <c r="D223" s="2920">
        <v>118.22</v>
      </c>
      <c r="E223" s="2920">
        <v>130.22999999999999</v>
      </c>
      <c r="F223" s="2919">
        <v>4.4347753326081403</v>
      </c>
      <c r="G223" s="2919">
        <v>2.7999999999999972</v>
      </c>
      <c r="H223" s="2918">
        <v>5.7061688311688101</v>
      </c>
      <c r="I223" s="2908"/>
    </row>
    <row r="224" spans="1:9">
      <c r="A224" s="2913"/>
      <c r="B224" s="2921" t="s">
        <v>2224</v>
      </c>
      <c r="C224" s="2920">
        <v>126.3</v>
      </c>
      <c r="D224" s="2920">
        <v>120.04</v>
      </c>
      <c r="E224" s="2920">
        <v>131.43</v>
      </c>
      <c r="F224" s="2919">
        <v>5.25</v>
      </c>
      <c r="G224" s="2919">
        <v>4.6556233653007837</v>
      </c>
      <c r="H224" s="2918">
        <v>5.7361222847948596</v>
      </c>
      <c r="I224" s="2908"/>
    </row>
    <row r="225" spans="1:9">
      <c r="A225" s="2913"/>
      <c r="B225" s="2921" t="s">
        <v>2223</v>
      </c>
      <c r="C225" s="2920">
        <v>127.74</v>
      </c>
      <c r="D225" s="2920">
        <v>123.06</v>
      </c>
      <c r="E225" s="2920">
        <v>131.52000000000001</v>
      </c>
      <c r="F225" s="2919">
        <v>6.1668882978723474</v>
      </c>
      <c r="G225" s="2919">
        <v>6.7302688638334729</v>
      </c>
      <c r="H225" s="2918">
        <v>5.7234726688103024</v>
      </c>
      <c r="I225" s="2908"/>
    </row>
    <row r="226" spans="1:9">
      <c r="A226" s="2913"/>
      <c r="B226" s="2921" t="s">
        <v>2222</v>
      </c>
      <c r="C226" s="2920">
        <v>128.55000000000001</v>
      </c>
      <c r="D226" s="2920">
        <v>124.79</v>
      </c>
      <c r="E226" s="2920">
        <v>131.57</v>
      </c>
      <c r="F226" s="2919">
        <v>6.020618556701038</v>
      </c>
      <c r="G226" s="2919">
        <v>6.2947189097103831</v>
      </c>
      <c r="H226" s="2918">
        <v>5.8487530168946051</v>
      </c>
      <c r="I226" s="2908"/>
    </row>
    <row r="227" spans="1:9">
      <c r="A227" s="2913"/>
      <c r="B227" s="2946" t="s">
        <v>2235</v>
      </c>
      <c r="C227" s="2947">
        <v>132.84083333333334</v>
      </c>
      <c r="D227" s="2947">
        <v>129.49833333333336</v>
      </c>
      <c r="E227" s="2947">
        <v>135.52166666666665</v>
      </c>
      <c r="F227" s="2947">
        <v>6.1591666666666676</v>
      </c>
      <c r="G227" s="2947">
        <v>8.1750000000000007</v>
      </c>
      <c r="H227" s="2948">
        <v>4.6149999999999993</v>
      </c>
      <c r="I227" s="2908"/>
    </row>
    <row r="228" spans="1:9">
      <c r="A228" s="2913"/>
      <c r="B228" s="2917" t="s">
        <v>2233</v>
      </c>
      <c r="C228" s="2916">
        <v>131.87</v>
      </c>
      <c r="D228" s="2916">
        <v>128.66</v>
      </c>
      <c r="E228" s="2916">
        <v>134.44</v>
      </c>
      <c r="F228" s="2915">
        <v>6.95</v>
      </c>
      <c r="G228" s="2915">
        <v>8.02</v>
      </c>
      <c r="H228" s="2914">
        <v>6.12</v>
      </c>
      <c r="I228" s="2908"/>
    </row>
    <row r="229" spans="1:9">
      <c r="A229" s="2913"/>
      <c r="B229" s="2912" t="s">
        <v>2232</v>
      </c>
      <c r="C229" s="2911">
        <v>131.66999999999999</v>
      </c>
      <c r="D229" s="2911">
        <v>128.22</v>
      </c>
      <c r="E229" s="2911">
        <v>134.43</v>
      </c>
      <c r="F229" s="2910">
        <v>6.16</v>
      </c>
      <c r="G229" s="2910">
        <v>6.51</v>
      </c>
      <c r="H229" s="2909">
        <v>5.89</v>
      </c>
      <c r="I229" s="2908"/>
    </row>
    <row r="230" spans="1:9">
      <c r="A230" s="2913"/>
      <c r="B230" s="2912" t="s">
        <v>2231</v>
      </c>
      <c r="C230" s="2911">
        <v>132.56</v>
      </c>
      <c r="D230" s="2911">
        <v>130.27000000000001</v>
      </c>
      <c r="E230" s="2911">
        <v>134.38999999999999</v>
      </c>
      <c r="F230" s="2910">
        <v>6.21</v>
      </c>
      <c r="G230" s="2910">
        <v>7.04</v>
      </c>
      <c r="H230" s="2909">
        <v>5.55</v>
      </c>
      <c r="I230" s="2908"/>
    </row>
    <row r="231" spans="1:9">
      <c r="A231" s="2907"/>
      <c r="B231" s="2906" t="s">
        <v>2230</v>
      </c>
      <c r="C231" s="2905">
        <v>132.82</v>
      </c>
      <c r="D231" s="2905">
        <v>130.38</v>
      </c>
      <c r="E231" s="2905">
        <v>134.76</v>
      </c>
      <c r="F231" s="2904">
        <v>5.76</v>
      </c>
      <c r="G231" s="2904">
        <v>7.96</v>
      </c>
      <c r="H231" s="2903">
        <v>4.07</v>
      </c>
      <c r="I231" s="484"/>
    </row>
    <row r="232" spans="1:9">
      <c r="B232" s="389" t="s">
        <v>2229</v>
      </c>
      <c r="C232" s="2897">
        <v>132.51</v>
      </c>
      <c r="D232" s="2897">
        <v>129.63999999999999</v>
      </c>
      <c r="E232" s="2897">
        <v>134.81</v>
      </c>
      <c r="F232" s="388">
        <v>6.55</v>
      </c>
      <c r="G232" s="388">
        <v>9.76</v>
      </c>
      <c r="H232" s="387">
        <v>4.0999999999999996</v>
      </c>
    </row>
    <row r="233" spans="1:9">
      <c r="B233" s="389" t="s">
        <v>2228</v>
      </c>
      <c r="C233" s="2897">
        <v>132.38</v>
      </c>
      <c r="D233" s="2897">
        <v>129.15</v>
      </c>
      <c r="E233" s="2897">
        <v>134.96</v>
      </c>
      <c r="F233" s="388">
        <v>6.82</v>
      </c>
      <c r="G233" s="388">
        <v>10.210000000000001</v>
      </c>
      <c r="H233" s="387">
        <v>4.25</v>
      </c>
    </row>
    <row r="234" spans="1:9">
      <c r="B234" s="389" t="s">
        <v>2227</v>
      </c>
      <c r="C234" s="2897">
        <v>132.76</v>
      </c>
      <c r="D234" s="2897">
        <v>128.37</v>
      </c>
      <c r="E234" s="2897">
        <v>136.31</v>
      </c>
      <c r="F234" s="388">
        <v>6.87</v>
      </c>
      <c r="G234" s="388">
        <v>9.7899999999999991</v>
      </c>
      <c r="H234" s="387">
        <v>4.6500000000000004</v>
      </c>
    </row>
    <row r="235" spans="1:9">
      <c r="B235" s="389" t="s">
        <v>2226</v>
      </c>
      <c r="C235" s="2897">
        <v>132.4</v>
      </c>
      <c r="D235" s="2897">
        <v>127.52</v>
      </c>
      <c r="E235" s="2897">
        <v>136.35</v>
      </c>
      <c r="F235" s="388">
        <v>6.7</v>
      </c>
      <c r="G235" s="388">
        <v>9.33</v>
      </c>
      <c r="H235" s="387">
        <v>4.6900000000000004</v>
      </c>
    </row>
    <row r="236" spans="1:9">
      <c r="B236" s="389" t="s">
        <v>2225</v>
      </c>
      <c r="C236" s="2897">
        <v>133.22</v>
      </c>
      <c r="D236" s="2897">
        <v>129.66999999999999</v>
      </c>
      <c r="E236" s="2897">
        <v>136.07</v>
      </c>
      <c r="F236" s="388">
        <v>6.74</v>
      </c>
      <c r="G236" s="388">
        <v>9.68</v>
      </c>
      <c r="H236" s="387">
        <v>4.4800000000000004</v>
      </c>
    </row>
    <row r="237" spans="1:9">
      <c r="B237" s="389" t="s">
        <v>2224</v>
      </c>
      <c r="C237" s="2897">
        <v>133.66999999999999</v>
      </c>
      <c r="D237" s="2897">
        <v>130.44</v>
      </c>
      <c r="E237" s="2897">
        <v>136.25</v>
      </c>
      <c r="F237" s="388">
        <v>5.83</v>
      </c>
      <c r="G237" s="388">
        <v>8.66</v>
      </c>
      <c r="H237" s="387">
        <v>3.67</v>
      </c>
    </row>
    <row r="238" spans="1:9">
      <c r="B238" s="389" t="s">
        <v>2223</v>
      </c>
      <c r="C238" s="2897">
        <v>133.54</v>
      </c>
      <c r="D238" s="2897">
        <v>129.72</v>
      </c>
      <c r="E238" s="2897">
        <v>136.61000000000001</v>
      </c>
      <c r="F238" s="388">
        <v>4.54</v>
      </c>
      <c r="G238" s="388">
        <v>5.41</v>
      </c>
      <c r="H238" s="387">
        <v>3.87</v>
      </c>
    </row>
    <row r="239" spans="1:9">
      <c r="B239" s="389" t="s">
        <v>2222</v>
      </c>
      <c r="C239" s="2897">
        <v>134.69</v>
      </c>
      <c r="D239" s="2897">
        <v>131.94</v>
      </c>
      <c r="E239" s="2897">
        <v>136.88</v>
      </c>
      <c r="F239" s="388">
        <v>4.78</v>
      </c>
      <c r="G239" s="388">
        <v>5.73</v>
      </c>
      <c r="H239" s="387">
        <v>4.04</v>
      </c>
    </row>
    <row r="240" spans="1:9">
      <c r="B240" s="2946" t="s">
        <v>2234</v>
      </c>
      <c r="C240" s="2949">
        <f t="shared" ref="C240:H240" si="0">AVERAGE(C241:C252)</f>
        <v>137.62249999999997</v>
      </c>
      <c r="D240" s="2949">
        <f t="shared" si="0"/>
        <v>135.98416666666665</v>
      </c>
      <c r="E240" s="2949">
        <f t="shared" si="0"/>
        <v>138.92666666666665</v>
      </c>
      <c r="F240" s="2947">
        <f t="shared" si="0"/>
        <v>3.5999999999999996</v>
      </c>
      <c r="G240" s="2947">
        <f t="shared" si="0"/>
        <v>5.0066666666666668</v>
      </c>
      <c r="H240" s="2948">
        <f t="shared" si="0"/>
        <v>2.5091666666666663</v>
      </c>
    </row>
    <row r="241" spans="2:8">
      <c r="B241" s="405" t="s">
        <v>2233</v>
      </c>
      <c r="C241" s="2898">
        <v>136.47999999999999</v>
      </c>
      <c r="D241" s="2898">
        <v>135.58000000000001</v>
      </c>
      <c r="E241" s="2898">
        <v>137.19</v>
      </c>
      <c r="F241" s="404">
        <v>3.49</v>
      </c>
      <c r="G241" s="404">
        <v>5.38</v>
      </c>
      <c r="H241" s="403">
        <v>2.04</v>
      </c>
    </row>
    <row r="242" spans="2:8">
      <c r="B242" s="389" t="s">
        <v>2232</v>
      </c>
      <c r="C242" s="2897">
        <v>137.62</v>
      </c>
      <c r="D242" s="2897">
        <v>137.08000000000001</v>
      </c>
      <c r="E242" s="2897">
        <v>138.04</v>
      </c>
      <c r="F242" s="388">
        <v>4.5199999999999996</v>
      </c>
      <c r="G242" s="388">
        <v>6.91</v>
      </c>
      <c r="H242" s="387">
        <v>2.68</v>
      </c>
    </row>
    <row r="243" spans="2:8">
      <c r="B243" s="389" t="s">
        <v>2231</v>
      </c>
      <c r="C243" s="2897">
        <v>137.58000000000001</v>
      </c>
      <c r="D243" s="2897">
        <v>137.43</v>
      </c>
      <c r="E243" s="2897">
        <v>137.69999999999999</v>
      </c>
      <c r="F243" s="388">
        <v>3.79</v>
      </c>
      <c r="G243" s="388">
        <v>5.5</v>
      </c>
      <c r="H243" s="387">
        <v>2.46</v>
      </c>
    </row>
    <row r="244" spans="2:8">
      <c r="B244" s="389" t="s">
        <v>2230</v>
      </c>
      <c r="C244" s="2897">
        <v>138.19</v>
      </c>
      <c r="D244" s="2897">
        <v>137.85</v>
      </c>
      <c r="E244" s="2897">
        <v>138.46</v>
      </c>
      <c r="F244" s="388">
        <v>4.05</v>
      </c>
      <c r="G244" s="388">
        <v>5.73</v>
      </c>
      <c r="H244" s="387">
        <v>2.75</v>
      </c>
    </row>
    <row r="245" spans="2:8">
      <c r="B245" s="389" t="s">
        <v>2229</v>
      </c>
      <c r="C245" s="2897">
        <v>136.38999999999999</v>
      </c>
      <c r="D245" s="2897">
        <v>136.41999999999999</v>
      </c>
      <c r="E245" s="2897">
        <v>136.37</v>
      </c>
      <c r="F245" s="388">
        <v>2.93</v>
      </c>
      <c r="G245" s="388">
        <v>5.23</v>
      </c>
      <c r="H245" s="387">
        <v>1.1599999999999999</v>
      </c>
    </row>
    <row r="246" spans="2:8">
      <c r="B246" s="389" t="s">
        <v>2228</v>
      </c>
      <c r="C246" s="2897">
        <v>137.1</v>
      </c>
      <c r="D246" s="2897">
        <v>134.66</v>
      </c>
      <c r="E246" s="2897">
        <v>139</v>
      </c>
      <c r="F246" s="388">
        <v>3.56</v>
      </c>
      <c r="G246" s="388">
        <v>4.2699999999999996</v>
      </c>
      <c r="H246" s="387">
        <v>2.99</v>
      </c>
    </row>
    <row r="247" spans="2:8">
      <c r="B247" s="389" t="s">
        <v>2227</v>
      </c>
      <c r="C247" s="2897">
        <v>136.34</v>
      </c>
      <c r="D247" s="2897">
        <v>132.25</v>
      </c>
      <c r="E247" s="2897">
        <v>139.63999999999999</v>
      </c>
      <c r="F247" s="388">
        <v>2.7</v>
      </c>
      <c r="G247" s="388">
        <v>3.02</v>
      </c>
      <c r="H247" s="387">
        <v>2.44</v>
      </c>
    </row>
    <row r="248" spans="2:8">
      <c r="B248" s="389" t="s">
        <v>2226</v>
      </c>
      <c r="C248" s="2897">
        <v>136.41</v>
      </c>
      <c r="D248" s="2897">
        <v>132.37</v>
      </c>
      <c r="E248" s="2897">
        <v>139.66</v>
      </c>
      <c r="F248" s="388">
        <v>3.03</v>
      </c>
      <c r="G248" s="388">
        <v>3.8</v>
      </c>
      <c r="H248" s="387">
        <v>2.42</v>
      </c>
    </row>
    <row r="249" spans="2:8">
      <c r="B249" s="389" t="s">
        <v>2225</v>
      </c>
      <c r="C249" s="2897">
        <v>137.35</v>
      </c>
      <c r="D249" s="2897">
        <v>134.19</v>
      </c>
      <c r="E249" s="2897">
        <v>139.87</v>
      </c>
      <c r="F249" s="388">
        <v>3.1</v>
      </c>
      <c r="G249" s="388">
        <v>3.49</v>
      </c>
      <c r="H249" s="387">
        <v>2.79</v>
      </c>
    </row>
    <row r="250" spans="2:8">
      <c r="B250" s="389" t="s">
        <v>2224</v>
      </c>
      <c r="C250" s="2897">
        <v>138.54</v>
      </c>
      <c r="D250" s="2897">
        <v>136.59</v>
      </c>
      <c r="E250" s="2897">
        <v>140.09</v>
      </c>
      <c r="F250" s="388">
        <v>3.65</v>
      </c>
      <c r="G250" s="388">
        <v>4.72</v>
      </c>
      <c r="H250" s="387">
        <v>2.81</v>
      </c>
    </row>
    <row r="251" spans="2:8">
      <c r="B251" s="389" t="s">
        <v>2223</v>
      </c>
      <c r="C251" s="2897">
        <v>139.13999999999999</v>
      </c>
      <c r="D251" s="2897">
        <v>137.79</v>
      </c>
      <c r="E251" s="2897">
        <v>140.19999999999999</v>
      </c>
      <c r="F251" s="388">
        <v>4.1900000000000004</v>
      </c>
      <c r="G251" s="388">
        <v>6.22</v>
      </c>
      <c r="H251" s="387">
        <v>2.63</v>
      </c>
    </row>
    <row r="252" spans="2:8" ht="15.75" thickBot="1">
      <c r="B252" s="386" t="s">
        <v>2222</v>
      </c>
      <c r="C252" s="2896">
        <v>140.33000000000001</v>
      </c>
      <c r="D252" s="2896">
        <v>139.6</v>
      </c>
      <c r="E252" s="2896">
        <v>140.9</v>
      </c>
      <c r="F252" s="385">
        <v>4.1900000000000004</v>
      </c>
      <c r="G252" s="385">
        <v>5.81</v>
      </c>
      <c r="H252" s="384">
        <v>2.94</v>
      </c>
    </row>
    <row r="253" spans="2:8" ht="15.75" thickTop="1"/>
  </sheetData>
  <mergeCells count="6">
    <mergeCell ref="B1:H1"/>
    <mergeCell ref="B2:H2"/>
    <mergeCell ref="B3:H3"/>
    <mergeCell ref="B4:B5"/>
    <mergeCell ref="C4:E4"/>
    <mergeCell ref="F4:H4"/>
  </mergeCell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7"/>
  <sheetViews>
    <sheetView showGridLines="0" view="pageBreakPreview" zoomScaleSheetLayoutView="100" workbookViewId="0">
      <pane ySplit="5" topLeftCell="A6" activePane="bottomLeft" state="frozen"/>
      <selection activeCell="L29" sqref="L29"/>
      <selection pane="bottomLeft" activeCell="L29" sqref="L29"/>
    </sheetView>
  </sheetViews>
  <sheetFormatPr defaultRowHeight="15.75"/>
  <cols>
    <col min="1" max="1" width="11.7109375" style="658" bestFit="1" customWidth="1"/>
    <col min="2" max="2" width="12.42578125" style="658" bestFit="1" customWidth="1"/>
    <col min="3" max="3" width="8.7109375" style="658" bestFit="1" customWidth="1"/>
    <col min="4" max="4" width="11.28515625" style="658" bestFit="1" customWidth="1"/>
    <col min="5" max="5" width="13.28515625" style="658" bestFit="1" customWidth="1"/>
    <col min="6" max="6" width="8.7109375" style="658" bestFit="1" customWidth="1"/>
    <col min="7" max="7" width="11.28515625" style="658" bestFit="1" customWidth="1"/>
    <col min="8" max="8" width="13.28515625" style="658" bestFit="1" customWidth="1"/>
    <col min="9" max="183" width="9.140625" style="658"/>
    <col min="184" max="184" width="17.42578125" style="658" bestFit="1" customWidth="1"/>
    <col min="185" max="185" width="10" style="658" customWidth="1"/>
    <col min="186" max="186" width="11.85546875" style="658" customWidth="1"/>
    <col min="187" max="187" width="12.5703125" style="658" customWidth="1"/>
    <col min="188" max="188" width="12" style="658" customWidth="1"/>
    <col min="189" max="189" width="10.85546875" style="658" customWidth="1"/>
    <col min="190" max="190" width="13.28515625" style="658" customWidth="1"/>
    <col min="191" max="191" width="9.140625" style="658" customWidth="1"/>
    <col min="192" max="256" width="9.140625" style="658"/>
    <col min="257" max="264" width="14.42578125" style="658" customWidth="1"/>
    <col min="265" max="439" width="9.140625" style="658"/>
    <col min="440" max="440" width="17.42578125" style="658" bestFit="1" customWidth="1"/>
    <col min="441" max="441" width="10" style="658" customWidth="1"/>
    <col min="442" max="442" width="11.85546875" style="658" customWidth="1"/>
    <col min="443" max="443" width="12.5703125" style="658" customWidth="1"/>
    <col min="444" max="444" width="12" style="658" customWidth="1"/>
    <col min="445" max="445" width="10.85546875" style="658" customWidth="1"/>
    <col min="446" max="446" width="13.28515625" style="658" customWidth="1"/>
    <col min="447" max="447" width="9.140625" style="658" customWidth="1"/>
    <col min="448" max="512" width="9.140625" style="658"/>
    <col min="513" max="520" width="14.42578125" style="658" customWidth="1"/>
    <col min="521" max="695" width="9.140625" style="658"/>
    <col min="696" max="696" width="17.42578125" style="658" bestFit="1" customWidth="1"/>
    <col min="697" max="697" width="10" style="658" customWidth="1"/>
    <col min="698" max="698" width="11.85546875" style="658" customWidth="1"/>
    <col min="699" max="699" width="12.5703125" style="658" customWidth="1"/>
    <col min="700" max="700" width="12" style="658" customWidth="1"/>
    <col min="701" max="701" width="10.85546875" style="658" customWidth="1"/>
    <col min="702" max="702" width="13.28515625" style="658" customWidth="1"/>
    <col min="703" max="703" width="9.140625" style="658" customWidth="1"/>
    <col min="704" max="768" width="9.140625" style="658"/>
    <col min="769" max="776" width="14.42578125" style="658" customWidth="1"/>
    <col min="777" max="951" width="9.140625" style="658"/>
    <col min="952" max="952" width="17.42578125" style="658" bestFit="1" customWidth="1"/>
    <col min="953" max="953" width="10" style="658" customWidth="1"/>
    <col min="954" max="954" width="11.85546875" style="658" customWidth="1"/>
    <col min="955" max="955" width="12.5703125" style="658" customWidth="1"/>
    <col min="956" max="956" width="12" style="658" customWidth="1"/>
    <col min="957" max="957" width="10.85546875" style="658" customWidth="1"/>
    <col min="958" max="958" width="13.28515625" style="658" customWidth="1"/>
    <col min="959" max="959" width="9.140625" style="658" customWidth="1"/>
    <col min="960" max="1024" width="9.140625" style="658"/>
    <col min="1025" max="1032" width="14.42578125" style="658" customWidth="1"/>
    <col min="1033" max="1207" width="9.140625" style="658"/>
    <col min="1208" max="1208" width="17.42578125" style="658" bestFit="1" customWidth="1"/>
    <col min="1209" max="1209" width="10" style="658" customWidth="1"/>
    <col min="1210" max="1210" width="11.85546875" style="658" customWidth="1"/>
    <col min="1211" max="1211" width="12.5703125" style="658" customWidth="1"/>
    <col min="1212" max="1212" width="12" style="658" customWidth="1"/>
    <col min="1213" max="1213" width="10.85546875" style="658" customWidth="1"/>
    <col min="1214" max="1214" width="13.28515625" style="658" customWidth="1"/>
    <col min="1215" max="1215" width="9.140625" style="658" customWidth="1"/>
    <col min="1216" max="1280" width="9.140625" style="658"/>
    <col min="1281" max="1288" width="14.42578125" style="658" customWidth="1"/>
    <col min="1289" max="1463" width="9.140625" style="658"/>
    <col min="1464" max="1464" width="17.42578125" style="658" bestFit="1" customWidth="1"/>
    <col min="1465" max="1465" width="10" style="658" customWidth="1"/>
    <col min="1466" max="1466" width="11.85546875" style="658" customWidth="1"/>
    <col min="1467" max="1467" width="12.5703125" style="658" customWidth="1"/>
    <col min="1468" max="1468" width="12" style="658" customWidth="1"/>
    <col min="1469" max="1469" width="10.85546875" style="658" customWidth="1"/>
    <col min="1470" max="1470" width="13.28515625" style="658" customWidth="1"/>
    <col min="1471" max="1471" width="9.140625" style="658" customWidth="1"/>
    <col min="1472" max="1536" width="9.140625" style="658"/>
    <col min="1537" max="1544" width="14.42578125" style="658" customWidth="1"/>
    <col min="1545" max="1719" width="9.140625" style="658"/>
    <col min="1720" max="1720" width="17.42578125" style="658" bestFit="1" customWidth="1"/>
    <col min="1721" max="1721" width="10" style="658" customWidth="1"/>
    <col min="1722" max="1722" width="11.85546875" style="658" customWidth="1"/>
    <col min="1723" max="1723" width="12.5703125" style="658" customWidth="1"/>
    <col min="1724" max="1724" width="12" style="658" customWidth="1"/>
    <col min="1725" max="1725" width="10.85546875" style="658" customWidth="1"/>
    <col min="1726" max="1726" width="13.28515625" style="658" customWidth="1"/>
    <col min="1727" max="1727" width="9.140625" style="658" customWidth="1"/>
    <col min="1728" max="1792" width="9.140625" style="658"/>
    <col min="1793" max="1800" width="14.42578125" style="658" customWidth="1"/>
    <col min="1801" max="1975" width="9.140625" style="658"/>
    <col min="1976" max="1976" width="17.42578125" style="658" bestFit="1" customWidth="1"/>
    <col min="1977" max="1977" width="10" style="658" customWidth="1"/>
    <col min="1978" max="1978" width="11.85546875" style="658" customWidth="1"/>
    <col min="1979" max="1979" width="12.5703125" style="658" customWidth="1"/>
    <col min="1980" max="1980" width="12" style="658" customWidth="1"/>
    <col min="1981" max="1981" width="10.85546875" style="658" customWidth="1"/>
    <col min="1982" max="1982" width="13.28515625" style="658" customWidth="1"/>
    <col min="1983" max="1983" width="9.140625" style="658" customWidth="1"/>
    <col min="1984" max="2048" width="9.140625" style="658"/>
    <col min="2049" max="2056" width="14.42578125" style="658" customWidth="1"/>
    <col min="2057" max="2231" width="9.140625" style="658"/>
    <col min="2232" max="2232" width="17.42578125" style="658" bestFit="1" customWidth="1"/>
    <col min="2233" max="2233" width="10" style="658" customWidth="1"/>
    <col min="2234" max="2234" width="11.85546875" style="658" customWidth="1"/>
    <col min="2235" max="2235" width="12.5703125" style="658" customWidth="1"/>
    <col min="2236" max="2236" width="12" style="658" customWidth="1"/>
    <col min="2237" max="2237" width="10.85546875" style="658" customWidth="1"/>
    <col min="2238" max="2238" width="13.28515625" style="658" customWidth="1"/>
    <col min="2239" max="2239" width="9.140625" style="658" customWidth="1"/>
    <col min="2240" max="2304" width="9.140625" style="658"/>
    <col min="2305" max="2312" width="14.42578125" style="658" customWidth="1"/>
    <col min="2313" max="2487" width="9.140625" style="658"/>
    <col min="2488" max="2488" width="17.42578125" style="658" bestFit="1" customWidth="1"/>
    <col min="2489" max="2489" width="10" style="658" customWidth="1"/>
    <col min="2490" max="2490" width="11.85546875" style="658" customWidth="1"/>
    <col min="2491" max="2491" width="12.5703125" style="658" customWidth="1"/>
    <col min="2492" max="2492" width="12" style="658" customWidth="1"/>
    <col min="2493" max="2493" width="10.85546875" style="658" customWidth="1"/>
    <col min="2494" max="2494" width="13.28515625" style="658" customWidth="1"/>
    <col min="2495" max="2495" width="9.140625" style="658" customWidth="1"/>
    <col min="2496" max="2560" width="9.140625" style="658"/>
    <col min="2561" max="2568" width="14.42578125" style="658" customWidth="1"/>
    <col min="2569" max="2743" width="9.140625" style="658"/>
    <col min="2744" max="2744" width="17.42578125" style="658" bestFit="1" customWidth="1"/>
    <col min="2745" max="2745" width="10" style="658" customWidth="1"/>
    <col min="2746" max="2746" width="11.85546875" style="658" customWidth="1"/>
    <col min="2747" max="2747" width="12.5703125" style="658" customWidth="1"/>
    <col min="2748" max="2748" width="12" style="658" customWidth="1"/>
    <col min="2749" max="2749" width="10.85546875" style="658" customWidth="1"/>
    <col min="2750" max="2750" width="13.28515625" style="658" customWidth="1"/>
    <col min="2751" max="2751" width="9.140625" style="658" customWidth="1"/>
    <col min="2752" max="2816" width="9.140625" style="658"/>
    <col min="2817" max="2824" width="14.42578125" style="658" customWidth="1"/>
    <col min="2825" max="2999" width="9.140625" style="658"/>
    <col min="3000" max="3000" width="17.42578125" style="658" bestFit="1" customWidth="1"/>
    <col min="3001" max="3001" width="10" style="658" customWidth="1"/>
    <col min="3002" max="3002" width="11.85546875" style="658" customWidth="1"/>
    <col min="3003" max="3003" width="12.5703125" style="658" customWidth="1"/>
    <col min="3004" max="3004" width="12" style="658" customWidth="1"/>
    <col min="3005" max="3005" width="10.85546875" style="658" customWidth="1"/>
    <col min="3006" max="3006" width="13.28515625" style="658" customWidth="1"/>
    <col min="3007" max="3007" width="9.140625" style="658" customWidth="1"/>
    <col min="3008" max="3072" width="9.140625" style="658"/>
    <col min="3073" max="3080" width="14.42578125" style="658" customWidth="1"/>
    <col min="3081" max="3255" width="9.140625" style="658"/>
    <col min="3256" max="3256" width="17.42578125" style="658" bestFit="1" customWidth="1"/>
    <col min="3257" max="3257" width="10" style="658" customWidth="1"/>
    <col min="3258" max="3258" width="11.85546875" style="658" customWidth="1"/>
    <col min="3259" max="3259" width="12.5703125" style="658" customWidth="1"/>
    <col min="3260" max="3260" width="12" style="658" customWidth="1"/>
    <col min="3261" max="3261" width="10.85546875" style="658" customWidth="1"/>
    <col min="3262" max="3262" width="13.28515625" style="658" customWidth="1"/>
    <col min="3263" max="3263" width="9.140625" style="658" customWidth="1"/>
    <col min="3264" max="3328" width="9.140625" style="658"/>
    <col min="3329" max="3336" width="14.42578125" style="658" customWidth="1"/>
    <col min="3337" max="3511" width="9.140625" style="658"/>
    <col min="3512" max="3512" width="17.42578125" style="658" bestFit="1" customWidth="1"/>
    <col min="3513" max="3513" width="10" style="658" customWidth="1"/>
    <col min="3514" max="3514" width="11.85546875" style="658" customWidth="1"/>
    <col min="3515" max="3515" width="12.5703125" style="658" customWidth="1"/>
    <col min="3516" max="3516" width="12" style="658" customWidth="1"/>
    <col min="3517" max="3517" width="10.85546875" style="658" customWidth="1"/>
    <col min="3518" max="3518" width="13.28515625" style="658" customWidth="1"/>
    <col min="3519" max="3519" width="9.140625" style="658" customWidth="1"/>
    <col min="3520" max="3584" width="9.140625" style="658"/>
    <col min="3585" max="3592" width="14.42578125" style="658" customWidth="1"/>
    <col min="3593" max="3767" width="9.140625" style="658"/>
    <col min="3768" max="3768" width="17.42578125" style="658" bestFit="1" customWidth="1"/>
    <col min="3769" max="3769" width="10" style="658" customWidth="1"/>
    <col min="3770" max="3770" width="11.85546875" style="658" customWidth="1"/>
    <col min="3771" max="3771" width="12.5703125" style="658" customWidth="1"/>
    <col min="3772" max="3772" width="12" style="658" customWidth="1"/>
    <col min="3773" max="3773" width="10.85546875" style="658" customWidth="1"/>
    <col min="3774" max="3774" width="13.28515625" style="658" customWidth="1"/>
    <col min="3775" max="3775" width="9.140625" style="658" customWidth="1"/>
    <col min="3776" max="3840" width="9.140625" style="658"/>
    <col min="3841" max="3848" width="14.42578125" style="658" customWidth="1"/>
    <col min="3849" max="4023" width="9.140625" style="658"/>
    <col min="4024" max="4024" width="17.42578125" style="658" bestFit="1" customWidth="1"/>
    <col min="4025" max="4025" width="10" style="658" customWidth="1"/>
    <col min="4026" max="4026" width="11.85546875" style="658" customWidth="1"/>
    <col min="4027" max="4027" width="12.5703125" style="658" customWidth="1"/>
    <col min="4028" max="4028" width="12" style="658" customWidth="1"/>
    <col min="4029" max="4029" width="10.85546875" style="658" customWidth="1"/>
    <col min="4030" max="4030" width="13.28515625" style="658" customWidth="1"/>
    <col min="4031" max="4031" width="9.140625" style="658" customWidth="1"/>
    <col min="4032" max="4096" width="9.140625" style="658"/>
    <col min="4097" max="4104" width="14.42578125" style="658" customWidth="1"/>
    <col min="4105" max="4279" width="9.140625" style="658"/>
    <col min="4280" max="4280" width="17.42578125" style="658" bestFit="1" customWidth="1"/>
    <col min="4281" max="4281" width="10" style="658" customWidth="1"/>
    <col min="4282" max="4282" width="11.85546875" style="658" customWidth="1"/>
    <col min="4283" max="4283" width="12.5703125" style="658" customWidth="1"/>
    <col min="4284" max="4284" width="12" style="658" customWidth="1"/>
    <col min="4285" max="4285" width="10.85546875" style="658" customWidth="1"/>
    <col min="4286" max="4286" width="13.28515625" style="658" customWidth="1"/>
    <col min="4287" max="4287" width="9.140625" style="658" customWidth="1"/>
    <col min="4288" max="4352" width="9.140625" style="658"/>
    <col min="4353" max="4360" width="14.42578125" style="658" customWidth="1"/>
    <col min="4361" max="4535" width="9.140625" style="658"/>
    <col min="4536" max="4536" width="17.42578125" style="658" bestFit="1" customWidth="1"/>
    <col min="4537" max="4537" width="10" style="658" customWidth="1"/>
    <col min="4538" max="4538" width="11.85546875" style="658" customWidth="1"/>
    <col min="4539" max="4539" width="12.5703125" style="658" customWidth="1"/>
    <col min="4540" max="4540" width="12" style="658" customWidth="1"/>
    <col min="4541" max="4541" width="10.85546875" style="658" customWidth="1"/>
    <col min="4542" max="4542" width="13.28515625" style="658" customWidth="1"/>
    <col min="4543" max="4543" width="9.140625" style="658" customWidth="1"/>
    <col min="4544" max="4608" width="9.140625" style="658"/>
    <col min="4609" max="4616" width="14.42578125" style="658" customWidth="1"/>
    <col min="4617" max="4791" width="9.140625" style="658"/>
    <col min="4792" max="4792" width="17.42578125" style="658" bestFit="1" customWidth="1"/>
    <col min="4793" max="4793" width="10" style="658" customWidth="1"/>
    <col min="4794" max="4794" width="11.85546875" style="658" customWidth="1"/>
    <col min="4795" max="4795" width="12.5703125" style="658" customWidth="1"/>
    <col min="4796" max="4796" width="12" style="658" customWidth="1"/>
    <col min="4797" max="4797" width="10.85546875" style="658" customWidth="1"/>
    <col min="4798" max="4798" width="13.28515625" style="658" customWidth="1"/>
    <col min="4799" max="4799" width="9.140625" style="658" customWidth="1"/>
    <col min="4800" max="4864" width="9.140625" style="658"/>
    <col min="4865" max="4872" width="14.42578125" style="658" customWidth="1"/>
    <col min="4873" max="5047" width="9.140625" style="658"/>
    <col min="5048" max="5048" width="17.42578125" style="658" bestFit="1" customWidth="1"/>
    <col min="5049" max="5049" width="10" style="658" customWidth="1"/>
    <col min="5050" max="5050" width="11.85546875" style="658" customWidth="1"/>
    <col min="5051" max="5051" width="12.5703125" style="658" customWidth="1"/>
    <col min="5052" max="5052" width="12" style="658" customWidth="1"/>
    <col min="5053" max="5053" width="10.85546875" style="658" customWidth="1"/>
    <col min="5054" max="5054" width="13.28515625" style="658" customWidth="1"/>
    <col min="5055" max="5055" width="9.140625" style="658" customWidth="1"/>
    <col min="5056" max="5120" width="9.140625" style="658"/>
    <col min="5121" max="5128" width="14.42578125" style="658" customWidth="1"/>
    <col min="5129" max="5303" width="9.140625" style="658"/>
    <col min="5304" max="5304" width="17.42578125" style="658" bestFit="1" customWidth="1"/>
    <col min="5305" max="5305" width="10" style="658" customWidth="1"/>
    <col min="5306" max="5306" width="11.85546875" style="658" customWidth="1"/>
    <col min="5307" max="5307" width="12.5703125" style="658" customWidth="1"/>
    <col min="5308" max="5308" width="12" style="658" customWidth="1"/>
    <col min="5309" max="5309" width="10.85546875" style="658" customWidth="1"/>
    <col min="5310" max="5310" width="13.28515625" style="658" customWidth="1"/>
    <col min="5311" max="5311" width="9.140625" style="658" customWidth="1"/>
    <col min="5312" max="5376" width="9.140625" style="658"/>
    <col min="5377" max="5384" width="14.42578125" style="658" customWidth="1"/>
    <col min="5385" max="5559" width="9.140625" style="658"/>
    <col min="5560" max="5560" width="17.42578125" style="658" bestFit="1" customWidth="1"/>
    <col min="5561" max="5561" width="10" style="658" customWidth="1"/>
    <col min="5562" max="5562" width="11.85546875" style="658" customWidth="1"/>
    <col min="5563" max="5563" width="12.5703125" style="658" customWidth="1"/>
    <col min="5564" max="5564" width="12" style="658" customWidth="1"/>
    <col min="5565" max="5565" width="10.85546875" style="658" customWidth="1"/>
    <col min="5566" max="5566" width="13.28515625" style="658" customWidth="1"/>
    <col min="5567" max="5567" width="9.140625" style="658" customWidth="1"/>
    <col min="5568" max="5632" width="9.140625" style="658"/>
    <col min="5633" max="5640" width="14.42578125" style="658" customWidth="1"/>
    <col min="5641" max="5815" width="9.140625" style="658"/>
    <col min="5816" max="5816" width="17.42578125" style="658" bestFit="1" customWidth="1"/>
    <col min="5817" max="5817" width="10" style="658" customWidth="1"/>
    <col min="5818" max="5818" width="11.85546875" style="658" customWidth="1"/>
    <col min="5819" max="5819" width="12.5703125" style="658" customWidth="1"/>
    <col min="5820" max="5820" width="12" style="658" customWidth="1"/>
    <col min="5821" max="5821" width="10.85546875" style="658" customWidth="1"/>
    <col min="5822" max="5822" width="13.28515625" style="658" customWidth="1"/>
    <col min="5823" max="5823" width="9.140625" style="658" customWidth="1"/>
    <col min="5824" max="5888" width="9.140625" style="658"/>
    <col min="5889" max="5896" width="14.42578125" style="658" customWidth="1"/>
    <col min="5897" max="6071" width="9.140625" style="658"/>
    <col min="6072" max="6072" width="17.42578125" style="658" bestFit="1" customWidth="1"/>
    <col min="6073" max="6073" width="10" style="658" customWidth="1"/>
    <col min="6074" max="6074" width="11.85546875" style="658" customWidth="1"/>
    <col min="6075" max="6075" width="12.5703125" style="658" customWidth="1"/>
    <col min="6076" max="6076" width="12" style="658" customWidth="1"/>
    <col min="6077" max="6077" width="10.85546875" style="658" customWidth="1"/>
    <col min="6078" max="6078" width="13.28515625" style="658" customWidth="1"/>
    <col min="6079" max="6079" width="9.140625" style="658" customWidth="1"/>
    <col min="6080" max="6144" width="9.140625" style="658"/>
    <col min="6145" max="6152" width="14.42578125" style="658" customWidth="1"/>
    <col min="6153" max="6327" width="9.140625" style="658"/>
    <col min="6328" max="6328" width="17.42578125" style="658" bestFit="1" customWidth="1"/>
    <col min="6329" max="6329" width="10" style="658" customWidth="1"/>
    <col min="6330" max="6330" width="11.85546875" style="658" customWidth="1"/>
    <col min="6331" max="6331" width="12.5703125" style="658" customWidth="1"/>
    <col min="6332" max="6332" width="12" style="658" customWidth="1"/>
    <col min="6333" max="6333" width="10.85546875" style="658" customWidth="1"/>
    <col min="6334" max="6334" width="13.28515625" style="658" customWidth="1"/>
    <col min="6335" max="6335" width="9.140625" style="658" customWidth="1"/>
    <col min="6336" max="6400" width="9.140625" style="658"/>
    <col min="6401" max="6408" width="14.42578125" style="658" customWidth="1"/>
    <col min="6409" max="6583" width="9.140625" style="658"/>
    <col min="6584" max="6584" width="17.42578125" style="658" bestFit="1" customWidth="1"/>
    <col min="6585" max="6585" width="10" style="658" customWidth="1"/>
    <col min="6586" max="6586" width="11.85546875" style="658" customWidth="1"/>
    <col min="6587" max="6587" width="12.5703125" style="658" customWidth="1"/>
    <col min="6588" max="6588" width="12" style="658" customWidth="1"/>
    <col min="6589" max="6589" width="10.85546875" style="658" customWidth="1"/>
    <col min="6590" max="6590" width="13.28515625" style="658" customWidth="1"/>
    <col min="6591" max="6591" width="9.140625" style="658" customWidth="1"/>
    <col min="6592" max="6656" width="9.140625" style="658"/>
    <col min="6657" max="6664" width="14.42578125" style="658" customWidth="1"/>
    <col min="6665" max="6839" width="9.140625" style="658"/>
    <col min="6840" max="6840" width="17.42578125" style="658" bestFit="1" customWidth="1"/>
    <col min="6841" max="6841" width="10" style="658" customWidth="1"/>
    <col min="6842" max="6842" width="11.85546875" style="658" customWidth="1"/>
    <col min="6843" max="6843" width="12.5703125" style="658" customWidth="1"/>
    <col min="6844" max="6844" width="12" style="658" customWidth="1"/>
    <col min="6845" max="6845" width="10.85546875" style="658" customWidth="1"/>
    <col min="6846" max="6846" width="13.28515625" style="658" customWidth="1"/>
    <col min="6847" max="6847" width="9.140625" style="658" customWidth="1"/>
    <col min="6848" max="6912" width="9.140625" style="658"/>
    <col min="6913" max="6920" width="14.42578125" style="658" customWidth="1"/>
    <col min="6921" max="7095" width="9.140625" style="658"/>
    <col min="7096" max="7096" width="17.42578125" style="658" bestFit="1" customWidth="1"/>
    <col min="7097" max="7097" width="10" style="658" customWidth="1"/>
    <col min="7098" max="7098" width="11.85546875" style="658" customWidth="1"/>
    <col min="7099" max="7099" width="12.5703125" style="658" customWidth="1"/>
    <col min="7100" max="7100" width="12" style="658" customWidth="1"/>
    <col min="7101" max="7101" width="10.85546875" style="658" customWidth="1"/>
    <col min="7102" max="7102" width="13.28515625" style="658" customWidth="1"/>
    <col min="7103" max="7103" width="9.140625" style="658" customWidth="1"/>
    <col min="7104" max="7168" width="9.140625" style="658"/>
    <col min="7169" max="7176" width="14.42578125" style="658" customWidth="1"/>
    <col min="7177" max="7351" width="9.140625" style="658"/>
    <col min="7352" max="7352" width="17.42578125" style="658" bestFit="1" customWidth="1"/>
    <col min="7353" max="7353" width="10" style="658" customWidth="1"/>
    <col min="7354" max="7354" width="11.85546875" style="658" customWidth="1"/>
    <col min="7355" max="7355" width="12.5703125" style="658" customWidth="1"/>
    <col min="7356" max="7356" width="12" style="658" customWidth="1"/>
    <col min="7357" max="7357" width="10.85546875" style="658" customWidth="1"/>
    <col min="7358" max="7358" width="13.28515625" style="658" customWidth="1"/>
    <col min="7359" max="7359" width="9.140625" style="658" customWidth="1"/>
    <col min="7360" max="7424" width="9.140625" style="658"/>
    <col min="7425" max="7432" width="14.42578125" style="658" customWidth="1"/>
    <col min="7433" max="7607" width="9.140625" style="658"/>
    <col min="7608" max="7608" width="17.42578125" style="658" bestFit="1" customWidth="1"/>
    <col min="7609" max="7609" width="10" style="658" customWidth="1"/>
    <col min="7610" max="7610" width="11.85546875" style="658" customWidth="1"/>
    <col min="7611" max="7611" width="12.5703125" style="658" customWidth="1"/>
    <col min="7612" max="7612" width="12" style="658" customWidth="1"/>
    <col min="7613" max="7613" width="10.85546875" style="658" customWidth="1"/>
    <col min="7614" max="7614" width="13.28515625" style="658" customWidth="1"/>
    <col min="7615" max="7615" width="9.140625" style="658" customWidth="1"/>
    <col min="7616" max="7680" width="9.140625" style="658"/>
    <col min="7681" max="7688" width="14.42578125" style="658" customWidth="1"/>
    <col min="7689" max="7863" width="9.140625" style="658"/>
    <col min="7864" max="7864" width="17.42578125" style="658" bestFit="1" customWidth="1"/>
    <col min="7865" max="7865" width="10" style="658" customWidth="1"/>
    <col min="7866" max="7866" width="11.85546875" style="658" customWidth="1"/>
    <col min="7867" max="7867" width="12.5703125" style="658" customWidth="1"/>
    <col min="7868" max="7868" width="12" style="658" customWidth="1"/>
    <col min="7869" max="7869" width="10.85546875" style="658" customWidth="1"/>
    <col min="7870" max="7870" width="13.28515625" style="658" customWidth="1"/>
    <col min="7871" max="7871" width="9.140625" style="658" customWidth="1"/>
    <col min="7872" max="7936" width="9.140625" style="658"/>
    <col min="7937" max="7944" width="14.42578125" style="658" customWidth="1"/>
    <col min="7945" max="8119" width="9.140625" style="658"/>
    <col min="8120" max="8120" width="17.42578125" style="658" bestFit="1" customWidth="1"/>
    <col min="8121" max="8121" width="10" style="658" customWidth="1"/>
    <col min="8122" max="8122" width="11.85546875" style="658" customWidth="1"/>
    <col min="8123" max="8123" width="12.5703125" style="658" customWidth="1"/>
    <col min="8124" max="8124" width="12" style="658" customWidth="1"/>
    <col min="8125" max="8125" width="10.85546875" style="658" customWidth="1"/>
    <col min="8126" max="8126" width="13.28515625" style="658" customWidth="1"/>
    <col min="8127" max="8127" width="9.140625" style="658" customWidth="1"/>
    <col min="8128" max="8192" width="9.140625" style="658"/>
    <col min="8193" max="8200" width="14.42578125" style="658" customWidth="1"/>
    <col min="8201" max="8375" width="9.140625" style="658"/>
    <col min="8376" max="8376" width="17.42578125" style="658" bestFit="1" customWidth="1"/>
    <col min="8377" max="8377" width="10" style="658" customWidth="1"/>
    <col min="8378" max="8378" width="11.85546875" style="658" customWidth="1"/>
    <col min="8379" max="8379" width="12.5703125" style="658" customWidth="1"/>
    <col min="8380" max="8380" width="12" style="658" customWidth="1"/>
    <col min="8381" max="8381" width="10.85546875" style="658" customWidth="1"/>
    <col min="8382" max="8382" width="13.28515625" style="658" customWidth="1"/>
    <col min="8383" max="8383" width="9.140625" style="658" customWidth="1"/>
    <col min="8384" max="8448" width="9.140625" style="658"/>
    <col min="8449" max="8456" width="14.42578125" style="658" customWidth="1"/>
    <col min="8457" max="8631" width="9.140625" style="658"/>
    <col min="8632" max="8632" width="17.42578125" style="658" bestFit="1" customWidth="1"/>
    <col min="8633" max="8633" width="10" style="658" customWidth="1"/>
    <col min="8634" max="8634" width="11.85546875" style="658" customWidth="1"/>
    <col min="8635" max="8635" width="12.5703125" style="658" customWidth="1"/>
    <col min="8636" max="8636" width="12" style="658" customWidth="1"/>
    <col min="8637" max="8637" width="10.85546875" style="658" customWidth="1"/>
    <col min="8638" max="8638" width="13.28515625" style="658" customWidth="1"/>
    <col min="8639" max="8639" width="9.140625" style="658" customWidth="1"/>
    <col min="8640" max="8704" width="9.140625" style="658"/>
    <col min="8705" max="8712" width="14.42578125" style="658" customWidth="1"/>
    <col min="8713" max="8887" width="9.140625" style="658"/>
    <col min="8888" max="8888" width="17.42578125" style="658" bestFit="1" customWidth="1"/>
    <col min="8889" max="8889" width="10" style="658" customWidth="1"/>
    <col min="8890" max="8890" width="11.85546875" style="658" customWidth="1"/>
    <col min="8891" max="8891" width="12.5703125" style="658" customWidth="1"/>
    <col min="8892" max="8892" width="12" style="658" customWidth="1"/>
    <col min="8893" max="8893" width="10.85546875" style="658" customWidth="1"/>
    <col min="8894" max="8894" width="13.28515625" style="658" customWidth="1"/>
    <col min="8895" max="8895" width="9.140625" style="658" customWidth="1"/>
    <col min="8896" max="8960" width="9.140625" style="658"/>
    <col min="8961" max="8968" width="14.42578125" style="658" customWidth="1"/>
    <col min="8969" max="9143" width="9.140625" style="658"/>
    <col min="9144" max="9144" width="17.42578125" style="658" bestFit="1" customWidth="1"/>
    <col min="9145" max="9145" width="10" style="658" customWidth="1"/>
    <col min="9146" max="9146" width="11.85546875" style="658" customWidth="1"/>
    <col min="9147" max="9147" width="12.5703125" style="658" customWidth="1"/>
    <col min="9148" max="9148" width="12" style="658" customWidth="1"/>
    <col min="9149" max="9149" width="10.85546875" style="658" customWidth="1"/>
    <col min="9150" max="9150" width="13.28515625" style="658" customWidth="1"/>
    <col min="9151" max="9151" width="9.140625" style="658" customWidth="1"/>
    <col min="9152" max="9216" width="9.140625" style="658"/>
    <col min="9217" max="9224" width="14.42578125" style="658" customWidth="1"/>
    <col min="9225" max="9399" width="9.140625" style="658"/>
    <col min="9400" max="9400" width="17.42578125" style="658" bestFit="1" customWidth="1"/>
    <col min="9401" max="9401" width="10" style="658" customWidth="1"/>
    <col min="9402" max="9402" width="11.85546875" style="658" customWidth="1"/>
    <col min="9403" max="9403" width="12.5703125" style="658" customWidth="1"/>
    <col min="9404" max="9404" width="12" style="658" customWidth="1"/>
    <col min="9405" max="9405" width="10.85546875" style="658" customWidth="1"/>
    <col min="9406" max="9406" width="13.28515625" style="658" customWidth="1"/>
    <col min="9407" max="9407" width="9.140625" style="658" customWidth="1"/>
    <col min="9408" max="9472" width="9.140625" style="658"/>
    <col min="9473" max="9480" width="14.42578125" style="658" customWidth="1"/>
    <col min="9481" max="9655" width="9.140625" style="658"/>
    <col min="9656" max="9656" width="17.42578125" style="658" bestFit="1" customWidth="1"/>
    <col min="9657" max="9657" width="10" style="658" customWidth="1"/>
    <col min="9658" max="9658" width="11.85546875" style="658" customWidth="1"/>
    <col min="9659" max="9659" width="12.5703125" style="658" customWidth="1"/>
    <col min="9660" max="9660" width="12" style="658" customWidth="1"/>
    <col min="9661" max="9661" width="10.85546875" style="658" customWidth="1"/>
    <col min="9662" max="9662" width="13.28515625" style="658" customWidth="1"/>
    <col min="9663" max="9663" width="9.140625" style="658" customWidth="1"/>
    <col min="9664" max="9728" width="9.140625" style="658"/>
    <col min="9729" max="9736" width="14.42578125" style="658" customWidth="1"/>
    <col min="9737" max="9911" width="9.140625" style="658"/>
    <col min="9912" max="9912" width="17.42578125" style="658" bestFit="1" customWidth="1"/>
    <col min="9913" max="9913" width="10" style="658" customWidth="1"/>
    <col min="9914" max="9914" width="11.85546875" style="658" customWidth="1"/>
    <col min="9915" max="9915" width="12.5703125" style="658" customWidth="1"/>
    <col min="9916" max="9916" width="12" style="658" customWidth="1"/>
    <col min="9917" max="9917" width="10.85546875" style="658" customWidth="1"/>
    <col min="9918" max="9918" width="13.28515625" style="658" customWidth="1"/>
    <col min="9919" max="9919" width="9.140625" style="658" customWidth="1"/>
    <col min="9920" max="9984" width="9.140625" style="658"/>
    <col min="9985" max="9992" width="14.42578125" style="658" customWidth="1"/>
    <col min="9993" max="10167" width="9.140625" style="658"/>
    <col min="10168" max="10168" width="17.42578125" style="658" bestFit="1" customWidth="1"/>
    <col min="10169" max="10169" width="10" style="658" customWidth="1"/>
    <col min="10170" max="10170" width="11.85546875" style="658" customWidth="1"/>
    <col min="10171" max="10171" width="12.5703125" style="658" customWidth="1"/>
    <col min="10172" max="10172" width="12" style="658" customWidth="1"/>
    <col min="10173" max="10173" width="10.85546875" style="658" customWidth="1"/>
    <col min="10174" max="10174" width="13.28515625" style="658" customWidth="1"/>
    <col min="10175" max="10175" width="9.140625" style="658" customWidth="1"/>
    <col min="10176" max="10240" width="9.140625" style="658"/>
    <col min="10241" max="10248" width="14.42578125" style="658" customWidth="1"/>
    <col min="10249" max="10423" width="9.140625" style="658"/>
    <col min="10424" max="10424" width="17.42578125" style="658" bestFit="1" customWidth="1"/>
    <col min="10425" max="10425" width="10" style="658" customWidth="1"/>
    <col min="10426" max="10426" width="11.85546875" style="658" customWidth="1"/>
    <col min="10427" max="10427" width="12.5703125" style="658" customWidth="1"/>
    <col min="10428" max="10428" width="12" style="658" customWidth="1"/>
    <col min="10429" max="10429" width="10.85546875" style="658" customWidth="1"/>
    <col min="10430" max="10430" width="13.28515625" style="658" customWidth="1"/>
    <col min="10431" max="10431" width="9.140625" style="658" customWidth="1"/>
    <col min="10432" max="10496" width="9.140625" style="658"/>
    <col min="10497" max="10504" width="14.42578125" style="658" customWidth="1"/>
    <col min="10505" max="10679" width="9.140625" style="658"/>
    <col min="10680" max="10680" width="17.42578125" style="658" bestFit="1" customWidth="1"/>
    <col min="10681" max="10681" width="10" style="658" customWidth="1"/>
    <col min="10682" max="10682" width="11.85546875" style="658" customWidth="1"/>
    <col min="10683" max="10683" width="12.5703125" style="658" customWidth="1"/>
    <col min="10684" max="10684" width="12" style="658" customWidth="1"/>
    <col min="10685" max="10685" width="10.85546875" style="658" customWidth="1"/>
    <col min="10686" max="10686" width="13.28515625" style="658" customWidth="1"/>
    <col min="10687" max="10687" width="9.140625" style="658" customWidth="1"/>
    <col min="10688" max="10752" width="9.140625" style="658"/>
    <col min="10753" max="10760" width="14.42578125" style="658" customWidth="1"/>
    <col min="10761" max="10935" width="9.140625" style="658"/>
    <col min="10936" max="10936" width="17.42578125" style="658" bestFit="1" customWidth="1"/>
    <col min="10937" max="10937" width="10" style="658" customWidth="1"/>
    <col min="10938" max="10938" width="11.85546875" style="658" customWidth="1"/>
    <col min="10939" max="10939" width="12.5703125" style="658" customWidth="1"/>
    <col min="10940" max="10940" width="12" style="658" customWidth="1"/>
    <col min="10941" max="10941" width="10.85546875" style="658" customWidth="1"/>
    <col min="10942" max="10942" width="13.28515625" style="658" customWidth="1"/>
    <col min="10943" max="10943" width="9.140625" style="658" customWidth="1"/>
    <col min="10944" max="11008" width="9.140625" style="658"/>
    <col min="11009" max="11016" width="14.42578125" style="658" customWidth="1"/>
    <col min="11017" max="11191" width="9.140625" style="658"/>
    <col min="11192" max="11192" width="17.42578125" style="658" bestFit="1" customWidth="1"/>
    <col min="11193" max="11193" width="10" style="658" customWidth="1"/>
    <col min="11194" max="11194" width="11.85546875" style="658" customWidth="1"/>
    <col min="11195" max="11195" width="12.5703125" style="658" customWidth="1"/>
    <col min="11196" max="11196" width="12" style="658" customWidth="1"/>
    <col min="11197" max="11197" width="10.85546875" style="658" customWidth="1"/>
    <col min="11198" max="11198" width="13.28515625" style="658" customWidth="1"/>
    <col min="11199" max="11199" width="9.140625" style="658" customWidth="1"/>
    <col min="11200" max="11264" width="9.140625" style="658"/>
    <col min="11265" max="11272" width="14.42578125" style="658" customWidth="1"/>
    <col min="11273" max="11447" width="9.140625" style="658"/>
    <col min="11448" max="11448" width="17.42578125" style="658" bestFit="1" customWidth="1"/>
    <col min="11449" max="11449" width="10" style="658" customWidth="1"/>
    <col min="11450" max="11450" width="11.85546875" style="658" customWidth="1"/>
    <col min="11451" max="11451" width="12.5703125" style="658" customWidth="1"/>
    <col min="11452" max="11452" width="12" style="658" customWidth="1"/>
    <col min="11453" max="11453" width="10.85546875" style="658" customWidth="1"/>
    <col min="11454" max="11454" width="13.28515625" style="658" customWidth="1"/>
    <col min="11455" max="11455" width="9.140625" style="658" customWidth="1"/>
    <col min="11456" max="11520" width="9.140625" style="658"/>
    <col min="11521" max="11528" width="14.42578125" style="658" customWidth="1"/>
    <col min="11529" max="11703" width="9.140625" style="658"/>
    <col min="11704" max="11704" width="17.42578125" style="658" bestFit="1" customWidth="1"/>
    <col min="11705" max="11705" width="10" style="658" customWidth="1"/>
    <col min="11706" max="11706" width="11.85546875" style="658" customWidth="1"/>
    <col min="11707" max="11707" width="12.5703125" style="658" customWidth="1"/>
    <col min="11708" max="11708" width="12" style="658" customWidth="1"/>
    <col min="11709" max="11709" width="10.85546875" style="658" customWidth="1"/>
    <col min="11710" max="11710" width="13.28515625" style="658" customWidth="1"/>
    <col min="11711" max="11711" width="9.140625" style="658" customWidth="1"/>
    <col min="11712" max="11776" width="9.140625" style="658"/>
    <col min="11777" max="11784" width="14.42578125" style="658" customWidth="1"/>
    <col min="11785" max="11959" width="9.140625" style="658"/>
    <col min="11960" max="11960" width="17.42578125" style="658" bestFit="1" customWidth="1"/>
    <col min="11961" max="11961" width="10" style="658" customWidth="1"/>
    <col min="11962" max="11962" width="11.85546875" style="658" customWidth="1"/>
    <col min="11963" max="11963" width="12.5703125" style="658" customWidth="1"/>
    <col min="11964" max="11964" width="12" style="658" customWidth="1"/>
    <col min="11965" max="11965" width="10.85546875" style="658" customWidth="1"/>
    <col min="11966" max="11966" width="13.28515625" style="658" customWidth="1"/>
    <col min="11967" max="11967" width="9.140625" style="658" customWidth="1"/>
    <col min="11968" max="12032" width="9.140625" style="658"/>
    <col min="12033" max="12040" width="14.42578125" style="658" customWidth="1"/>
    <col min="12041" max="12215" width="9.140625" style="658"/>
    <col min="12216" max="12216" width="17.42578125" style="658" bestFit="1" customWidth="1"/>
    <col min="12217" max="12217" width="10" style="658" customWidth="1"/>
    <col min="12218" max="12218" width="11.85546875" style="658" customWidth="1"/>
    <col min="12219" max="12219" width="12.5703125" style="658" customWidth="1"/>
    <col min="12220" max="12220" width="12" style="658" customWidth="1"/>
    <col min="12221" max="12221" width="10.85546875" style="658" customWidth="1"/>
    <col min="12222" max="12222" width="13.28515625" style="658" customWidth="1"/>
    <col min="12223" max="12223" width="9.140625" style="658" customWidth="1"/>
    <col min="12224" max="12288" width="9.140625" style="658"/>
    <col min="12289" max="12296" width="14.42578125" style="658" customWidth="1"/>
    <col min="12297" max="12471" width="9.140625" style="658"/>
    <col min="12472" max="12472" width="17.42578125" style="658" bestFit="1" customWidth="1"/>
    <col min="12473" max="12473" width="10" style="658" customWidth="1"/>
    <col min="12474" max="12474" width="11.85546875" style="658" customWidth="1"/>
    <col min="12475" max="12475" width="12.5703125" style="658" customWidth="1"/>
    <col min="12476" max="12476" width="12" style="658" customWidth="1"/>
    <col min="12477" max="12477" width="10.85546875" style="658" customWidth="1"/>
    <col min="12478" max="12478" width="13.28515625" style="658" customWidth="1"/>
    <col min="12479" max="12479" width="9.140625" style="658" customWidth="1"/>
    <col min="12480" max="12544" width="9.140625" style="658"/>
    <col min="12545" max="12552" width="14.42578125" style="658" customWidth="1"/>
    <col min="12553" max="12727" width="9.140625" style="658"/>
    <col min="12728" max="12728" width="17.42578125" style="658" bestFit="1" customWidth="1"/>
    <col min="12729" max="12729" width="10" style="658" customWidth="1"/>
    <col min="12730" max="12730" width="11.85546875" style="658" customWidth="1"/>
    <col min="12731" max="12731" width="12.5703125" style="658" customWidth="1"/>
    <col min="12732" max="12732" width="12" style="658" customWidth="1"/>
    <col min="12733" max="12733" width="10.85546875" style="658" customWidth="1"/>
    <col min="12734" max="12734" width="13.28515625" style="658" customWidth="1"/>
    <col min="12735" max="12735" width="9.140625" style="658" customWidth="1"/>
    <col min="12736" max="12800" width="9.140625" style="658"/>
    <col min="12801" max="12808" width="14.42578125" style="658" customWidth="1"/>
    <col min="12809" max="12983" width="9.140625" style="658"/>
    <col min="12984" max="12984" width="17.42578125" style="658" bestFit="1" customWidth="1"/>
    <col min="12985" max="12985" width="10" style="658" customWidth="1"/>
    <col min="12986" max="12986" width="11.85546875" style="658" customWidth="1"/>
    <col min="12987" max="12987" width="12.5703125" style="658" customWidth="1"/>
    <col min="12988" max="12988" width="12" style="658" customWidth="1"/>
    <col min="12989" max="12989" width="10.85546875" style="658" customWidth="1"/>
    <col min="12990" max="12990" width="13.28515625" style="658" customWidth="1"/>
    <col min="12991" max="12991" width="9.140625" style="658" customWidth="1"/>
    <col min="12992" max="13056" width="9.140625" style="658"/>
    <col min="13057" max="13064" width="14.42578125" style="658" customWidth="1"/>
    <col min="13065" max="13239" width="9.140625" style="658"/>
    <col min="13240" max="13240" width="17.42578125" style="658" bestFit="1" customWidth="1"/>
    <col min="13241" max="13241" width="10" style="658" customWidth="1"/>
    <col min="13242" max="13242" width="11.85546875" style="658" customWidth="1"/>
    <col min="13243" max="13243" width="12.5703125" style="658" customWidth="1"/>
    <col min="13244" max="13244" width="12" style="658" customWidth="1"/>
    <col min="13245" max="13245" width="10.85546875" style="658" customWidth="1"/>
    <col min="13246" max="13246" width="13.28515625" style="658" customWidth="1"/>
    <col min="13247" max="13247" width="9.140625" style="658" customWidth="1"/>
    <col min="13248" max="13312" width="9.140625" style="658"/>
    <col min="13313" max="13320" width="14.42578125" style="658" customWidth="1"/>
    <col min="13321" max="13495" width="9.140625" style="658"/>
    <col min="13496" max="13496" width="17.42578125" style="658" bestFit="1" customWidth="1"/>
    <col min="13497" max="13497" width="10" style="658" customWidth="1"/>
    <col min="13498" max="13498" width="11.85546875" style="658" customWidth="1"/>
    <col min="13499" max="13499" width="12.5703125" style="658" customWidth="1"/>
    <col min="13500" max="13500" width="12" style="658" customWidth="1"/>
    <col min="13501" max="13501" width="10.85546875" style="658" customWidth="1"/>
    <col min="13502" max="13502" width="13.28515625" style="658" customWidth="1"/>
    <col min="13503" max="13503" width="9.140625" style="658" customWidth="1"/>
    <col min="13504" max="13568" width="9.140625" style="658"/>
    <col min="13569" max="13576" width="14.42578125" style="658" customWidth="1"/>
    <col min="13577" max="13751" width="9.140625" style="658"/>
    <col min="13752" max="13752" width="17.42578125" style="658" bestFit="1" customWidth="1"/>
    <col min="13753" max="13753" width="10" style="658" customWidth="1"/>
    <col min="13754" max="13754" width="11.85546875" style="658" customWidth="1"/>
    <col min="13755" max="13755" width="12.5703125" style="658" customWidth="1"/>
    <col min="13756" max="13756" width="12" style="658" customWidth="1"/>
    <col min="13757" max="13757" width="10.85546875" style="658" customWidth="1"/>
    <col min="13758" max="13758" width="13.28515625" style="658" customWidth="1"/>
    <col min="13759" max="13759" width="9.140625" style="658" customWidth="1"/>
    <col min="13760" max="13824" width="9.140625" style="658"/>
    <col min="13825" max="13832" width="14.42578125" style="658" customWidth="1"/>
    <col min="13833" max="14007" width="9.140625" style="658"/>
    <col min="14008" max="14008" width="17.42578125" style="658" bestFit="1" customWidth="1"/>
    <col min="14009" max="14009" width="10" style="658" customWidth="1"/>
    <col min="14010" max="14010" width="11.85546875" style="658" customWidth="1"/>
    <col min="14011" max="14011" width="12.5703125" style="658" customWidth="1"/>
    <col min="14012" max="14012" width="12" style="658" customWidth="1"/>
    <col min="14013" max="14013" width="10.85546875" style="658" customWidth="1"/>
    <col min="14014" max="14014" width="13.28515625" style="658" customWidth="1"/>
    <col min="14015" max="14015" width="9.140625" style="658" customWidth="1"/>
    <col min="14016" max="14080" width="9.140625" style="658"/>
    <col min="14081" max="14088" width="14.42578125" style="658" customWidth="1"/>
    <col min="14089" max="14263" width="9.140625" style="658"/>
    <col min="14264" max="14264" width="17.42578125" style="658" bestFit="1" customWidth="1"/>
    <col min="14265" max="14265" width="10" style="658" customWidth="1"/>
    <col min="14266" max="14266" width="11.85546875" style="658" customWidth="1"/>
    <col min="14267" max="14267" width="12.5703125" style="658" customWidth="1"/>
    <col min="14268" max="14268" width="12" style="658" customWidth="1"/>
    <col min="14269" max="14269" width="10.85546875" style="658" customWidth="1"/>
    <col min="14270" max="14270" width="13.28515625" style="658" customWidth="1"/>
    <col min="14271" max="14271" width="9.140625" style="658" customWidth="1"/>
    <col min="14272" max="14336" width="9.140625" style="658"/>
    <col min="14337" max="14344" width="14.42578125" style="658" customWidth="1"/>
    <col min="14345" max="14519" width="9.140625" style="658"/>
    <col min="14520" max="14520" width="17.42578125" style="658" bestFit="1" customWidth="1"/>
    <col min="14521" max="14521" width="10" style="658" customWidth="1"/>
    <col min="14522" max="14522" width="11.85546875" style="658" customWidth="1"/>
    <col min="14523" max="14523" width="12.5703125" style="658" customWidth="1"/>
    <col min="14524" max="14524" width="12" style="658" customWidth="1"/>
    <col min="14525" max="14525" width="10.85546875" style="658" customWidth="1"/>
    <col min="14526" max="14526" width="13.28515625" style="658" customWidth="1"/>
    <col min="14527" max="14527" width="9.140625" style="658" customWidth="1"/>
    <col min="14528" max="14592" width="9.140625" style="658"/>
    <col min="14593" max="14600" width="14.42578125" style="658" customWidth="1"/>
    <col min="14601" max="14775" width="9.140625" style="658"/>
    <col min="14776" max="14776" width="17.42578125" style="658" bestFit="1" customWidth="1"/>
    <col min="14777" max="14777" width="10" style="658" customWidth="1"/>
    <col min="14778" max="14778" width="11.85546875" style="658" customWidth="1"/>
    <col min="14779" max="14779" width="12.5703125" style="658" customWidth="1"/>
    <col min="14780" max="14780" width="12" style="658" customWidth="1"/>
    <col min="14781" max="14781" width="10.85546875" style="658" customWidth="1"/>
    <col min="14782" max="14782" width="13.28515625" style="658" customWidth="1"/>
    <col min="14783" max="14783" width="9.140625" style="658" customWidth="1"/>
    <col min="14784" max="14848" width="9.140625" style="658"/>
    <col min="14849" max="14856" width="14.42578125" style="658" customWidth="1"/>
    <col min="14857" max="15031" width="9.140625" style="658"/>
    <col min="15032" max="15032" width="17.42578125" style="658" bestFit="1" customWidth="1"/>
    <col min="15033" max="15033" width="10" style="658" customWidth="1"/>
    <col min="15034" max="15034" width="11.85546875" style="658" customWidth="1"/>
    <col min="15035" max="15035" width="12.5703125" style="658" customWidth="1"/>
    <col min="15036" max="15036" width="12" style="658" customWidth="1"/>
    <col min="15037" max="15037" width="10.85546875" style="658" customWidth="1"/>
    <col min="15038" max="15038" width="13.28515625" style="658" customWidth="1"/>
    <col min="15039" max="15039" width="9.140625" style="658" customWidth="1"/>
    <col min="15040" max="15104" width="9.140625" style="658"/>
    <col min="15105" max="15112" width="14.42578125" style="658" customWidth="1"/>
    <col min="15113" max="15287" width="9.140625" style="658"/>
    <col min="15288" max="15288" width="17.42578125" style="658" bestFit="1" customWidth="1"/>
    <col min="15289" max="15289" width="10" style="658" customWidth="1"/>
    <col min="15290" max="15290" width="11.85546875" style="658" customWidth="1"/>
    <col min="15291" max="15291" width="12.5703125" style="658" customWidth="1"/>
    <col min="15292" max="15292" width="12" style="658" customWidth="1"/>
    <col min="15293" max="15293" width="10.85546875" style="658" customWidth="1"/>
    <col min="15294" max="15294" width="13.28515625" style="658" customWidth="1"/>
    <col min="15295" max="15295" width="9.140625" style="658" customWidth="1"/>
    <col min="15296" max="15360" width="9.140625" style="658"/>
    <col min="15361" max="15368" width="14.42578125" style="658" customWidth="1"/>
    <col min="15369" max="15543" width="9.140625" style="658"/>
    <col min="15544" max="15544" width="17.42578125" style="658" bestFit="1" customWidth="1"/>
    <col min="15545" max="15545" width="10" style="658" customWidth="1"/>
    <col min="15546" max="15546" width="11.85546875" style="658" customWidth="1"/>
    <col min="15547" max="15547" width="12.5703125" style="658" customWidth="1"/>
    <col min="15548" max="15548" width="12" style="658" customWidth="1"/>
    <col min="15549" max="15549" width="10.85546875" style="658" customWidth="1"/>
    <col min="15550" max="15550" width="13.28515625" style="658" customWidth="1"/>
    <col min="15551" max="15551" width="9.140625" style="658" customWidth="1"/>
    <col min="15552" max="15616" width="9.140625" style="658"/>
    <col min="15617" max="15624" width="14.42578125" style="658" customWidth="1"/>
    <col min="15625" max="15799" width="9.140625" style="658"/>
    <col min="15800" max="15800" width="17.42578125" style="658" bestFit="1" customWidth="1"/>
    <col min="15801" max="15801" width="10" style="658" customWidth="1"/>
    <col min="15802" max="15802" width="11.85546875" style="658" customWidth="1"/>
    <col min="15803" max="15803" width="12.5703125" style="658" customWidth="1"/>
    <col min="15804" max="15804" width="12" style="658" customWidth="1"/>
    <col min="15805" max="15805" width="10.85546875" style="658" customWidth="1"/>
    <col min="15806" max="15806" width="13.28515625" style="658" customWidth="1"/>
    <col min="15807" max="15807" width="9.140625" style="658" customWidth="1"/>
    <col min="15808" max="15872" width="9.140625" style="658"/>
    <col min="15873" max="15880" width="14.42578125" style="658" customWidth="1"/>
    <col min="15881" max="16055" width="9.140625" style="658"/>
    <col min="16056" max="16056" width="17.42578125" style="658" bestFit="1" customWidth="1"/>
    <col min="16057" max="16057" width="10" style="658" customWidth="1"/>
    <col min="16058" max="16058" width="11.85546875" style="658" customWidth="1"/>
    <col min="16059" max="16059" width="12.5703125" style="658" customWidth="1"/>
    <col min="16060" max="16060" width="12" style="658" customWidth="1"/>
    <col min="16061" max="16061" width="10.85546875" style="658" customWidth="1"/>
    <col min="16062" max="16062" width="13.28515625" style="658" customWidth="1"/>
    <col min="16063" max="16063" width="9.140625" style="658" customWidth="1"/>
    <col min="16064" max="16128" width="9.140625" style="658"/>
    <col min="16129" max="16136" width="14.42578125" style="658" customWidth="1"/>
    <col min="16137" max="16311" width="9.140625" style="658"/>
    <col min="16312" max="16312" width="17.42578125" style="658" bestFit="1" customWidth="1"/>
    <col min="16313" max="16313" width="10" style="658" customWidth="1"/>
    <col min="16314" max="16314" width="11.85546875" style="658" customWidth="1"/>
    <col min="16315" max="16315" width="12.5703125" style="658" customWidth="1"/>
    <col min="16316" max="16316" width="12" style="658" customWidth="1"/>
    <col min="16317" max="16317" width="10.85546875" style="658" customWidth="1"/>
    <col min="16318" max="16318" width="13.28515625" style="658" customWidth="1"/>
    <col min="16319" max="16319" width="9.140625" style="658" customWidth="1"/>
    <col min="16320" max="16384" width="9.140625" style="658"/>
  </cols>
  <sheetData>
    <row r="1" spans="1:8">
      <c r="A1" s="3830" t="s">
        <v>2016</v>
      </c>
      <c r="B1" s="3830"/>
      <c r="C1" s="3830"/>
      <c r="D1" s="3830"/>
      <c r="E1" s="3830"/>
      <c r="F1" s="3830"/>
      <c r="G1" s="3830"/>
      <c r="H1" s="3830"/>
    </row>
    <row r="2" spans="1:8">
      <c r="A2" s="3837" t="s">
        <v>276</v>
      </c>
      <c r="B2" s="3837"/>
      <c r="C2" s="3837"/>
      <c r="D2" s="3837"/>
      <c r="E2" s="3837"/>
      <c r="F2" s="3837"/>
      <c r="G2" s="3837"/>
      <c r="H2" s="3837"/>
    </row>
    <row r="3" spans="1:8" s="660" customFormat="1" ht="16.5" thickBot="1">
      <c r="A3" s="3831" t="s">
        <v>606</v>
      </c>
      <c r="B3" s="3831"/>
      <c r="C3" s="3831"/>
      <c r="D3" s="3831"/>
      <c r="E3" s="3831"/>
      <c r="F3" s="3831"/>
      <c r="G3" s="3831"/>
      <c r="H3" s="3831"/>
    </row>
    <row r="4" spans="1:8" s="660" customFormat="1" ht="16.5" thickTop="1">
      <c r="A4" s="3838" t="s">
        <v>251</v>
      </c>
      <c r="B4" s="3840" t="s">
        <v>279</v>
      </c>
      <c r="C4" s="3842" t="s">
        <v>510</v>
      </c>
      <c r="D4" s="3842"/>
      <c r="E4" s="3842"/>
      <c r="F4" s="3842" t="s">
        <v>545</v>
      </c>
      <c r="G4" s="3842"/>
      <c r="H4" s="3843"/>
    </row>
    <row r="5" spans="1:8" s="675" customFormat="1" ht="31.5">
      <c r="A5" s="3839"/>
      <c r="B5" s="3841"/>
      <c r="C5" s="677" t="s">
        <v>605</v>
      </c>
      <c r="D5" s="677" t="s">
        <v>604</v>
      </c>
      <c r="E5" s="677" t="s">
        <v>603</v>
      </c>
      <c r="F5" s="677" t="s">
        <v>605</v>
      </c>
      <c r="G5" s="677" t="s">
        <v>604</v>
      </c>
      <c r="H5" s="676" t="s">
        <v>603</v>
      </c>
    </row>
    <row r="6" spans="1:8">
      <c r="A6" s="221" t="s">
        <v>602</v>
      </c>
      <c r="B6" s="222" t="s">
        <v>601</v>
      </c>
      <c r="C6" s="674">
        <v>3.0172314482558074</v>
      </c>
      <c r="D6" s="674">
        <v>2.4966526060064673</v>
      </c>
      <c r="E6" s="674">
        <v>3.5907264427834082</v>
      </c>
      <c r="F6" s="674" t="s">
        <v>95</v>
      </c>
      <c r="G6" s="674" t="s">
        <v>95</v>
      </c>
      <c r="H6" s="673" t="s">
        <v>95</v>
      </c>
    </row>
    <row r="7" spans="1:8">
      <c r="A7" s="223" t="s">
        <v>600</v>
      </c>
      <c r="B7" s="224" t="s">
        <v>599</v>
      </c>
      <c r="C7" s="669">
        <v>3.575241088137346</v>
      </c>
      <c r="D7" s="669">
        <v>3.052442819824198</v>
      </c>
      <c r="E7" s="669">
        <v>3.9496337028765831</v>
      </c>
      <c r="F7" s="669">
        <v>18.494094651045529</v>
      </c>
      <c r="G7" s="669">
        <v>22.261415644315363</v>
      </c>
      <c r="H7" s="672">
        <v>9.9953941301906184</v>
      </c>
    </row>
    <row r="8" spans="1:8">
      <c r="A8" s="223" t="s">
        <v>280</v>
      </c>
      <c r="B8" s="224" t="s">
        <v>281</v>
      </c>
      <c r="C8" s="669">
        <v>4.1732918756884221</v>
      </c>
      <c r="D8" s="669">
        <v>3.5329725640377072</v>
      </c>
      <c r="E8" s="669">
        <v>4.6995460844465189</v>
      </c>
      <c r="F8" s="669">
        <v>16.727565297216145</v>
      </c>
      <c r="G8" s="669">
        <v>15.742465054306408</v>
      </c>
      <c r="H8" s="672">
        <v>18.986884303315591</v>
      </c>
    </row>
    <row r="9" spans="1:8">
      <c r="A9" s="223" t="s">
        <v>282</v>
      </c>
      <c r="B9" s="224" t="s">
        <v>283</v>
      </c>
      <c r="C9" s="669">
        <v>4.1444134318015893</v>
      </c>
      <c r="D9" s="669">
        <v>3.3883723100042209</v>
      </c>
      <c r="E9" s="669">
        <v>5.0412884582784478</v>
      </c>
      <c r="F9" s="669">
        <v>-0.69198236660761836</v>
      </c>
      <c r="G9" s="669">
        <v>-4.0928779211415076</v>
      </c>
      <c r="H9" s="672">
        <v>7.2718166327371279</v>
      </c>
    </row>
    <row r="10" spans="1:8">
      <c r="A10" s="223" t="s">
        <v>284</v>
      </c>
      <c r="B10" s="224" t="s">
        <v>285</v>
      </c>
      <c r="C10" s="669">
        <v>4.25645463897271</v>
      </c>
      <c r="D10" s="669">
        <v>3.3794396561876079</v>
      </c>
      <c r="E10" s="669">
        <v>5.3973975525384708</v>
      </c>
      <c r="F10" s="669">
        <v>2.7034273731328966</v>
      </c>
      <c r="G10" s="669">
        <v>-0.26362669150138629</v>
      </c>
      <c r="H10" s="672">
        <v>7.0638507835282951</v>
      </c>
    </row>
    <row r="11" spans="1:8">
      <c r="A11" s="223" t="s">
        <v>286</v>
      </c>
      <c r="B11" s="224" t="s">
        <v>287</v>
      </c>
      <c r="C11" s="669">
        <v>4.7317954368411348</v>
      </c>
      <c r="D11" s="669">
        <v>3.9067779098164488</v>
      </c>
      <c r="E11" s="669">
        <v>5.6018992352834163</v>
      </c>
      <c r="F11" s="669">
        <v>11.167528804750717</v>
      </c>
      <c r="G11" s="669">
        <v>15.604310396941329</v>
      </c>
      <c r="H11" s="672">
        <v>3.7888941986266218</v>
      </c>
    </row>
    <row r="12" spans="1:8">
      <c r="A12" s="223" t="s">
        <v>288</v>
      </c>
      <c r="B12" s="224" t="s">
        <v>289</v>
      </c>
      <c r="C12" s="669">
        <v>4.894378644001284</v>
      </c>
      <c r="D12" s="669">
        <v>3.9660005536734819</v>
      </c>
      <c r="E12" s="669">
        <v>6.0531726081997483</v>
      </c>
      <c r="F12" s="669">
        <v>3.4359728633722995</v>
      </c>
      <c r="G12" s="669">
        <v>1.5158948172668403</v>
      </c>
      <c r="H12" s="672">
        <v>8.0557209968004742</v>
      </c>
    </row>
    <row r="13" spans="1:8">
      <c r="A13" s="223" t="s">
        <v>290</v>
      </c>
      <c r="B13" s="224" t="s">
        <v>291</v>
      </c>
      <c r="C13" s="669">
        <v>5.373144524994653</v>
      </c>
      <c r="D13" s="669">
        <v>4.4048298551976988</v>
      </c>
      <c r="E13" s="669">
        <v>6.5143794907749477</v>
      </c>
      <c r="F13" s="669">
        <v>9.7819542748324153</v>
      </c>
      <c r="G13" s="669">
        <v>11.064781650566189</v>
      </c>
      <c r="H13" s="672">
        <v>7.6192587330227326</v>
      </c>
    </row>
    <row r="14" spans="1:8">
      <c r="A14" s="223" t="s">
        <v>292</v>
      </c>
      <c r="B14" s="224" t="s">
        <v>293</v>
      </c>
      <c r="C14" s="669">
        <v>6.0923511605039273</v>
      </c>
      <c r="D14" s="669">
        <v>4.9954171446290943</v>
      </c>
      <c r="E14" s="669">
        <v>7.384864399182228</v>
      </c>
      <c r="F14" s="669">
        <v>13.385209204101784</v>
      </c>
      <c r="G14" s="669">
        <v>13.407720816605504</v>
      </c>
      <c r="H14" s="672">
        <v>13.362514567043249</v>
      </c>
    </row>
    <row r="15" spans="1:8">
      <c r="A15" s="223" t="s">
        <v>294</v>
      </c>
      <c r="B15" s="224" t="s">
        <v>295</v>
      </c>
      <c r="C15" s="669">
        <v>6.7270971361412153</v>
      </c>
      <c r="D15" s="669">
        <v>5.5440422060166545</v>
      </c>
      <c r="E15" s="669">
        <v>8.078532865882643</v>
      </c>
      <c r="F15" s="669">
        <v>10.418735869203985</v>
      </c>
      <c r="G15" s="669">
        <v>10.982567531470806</v>
      </c>
      <c r="H15" s="672">
        <v>9.3931104107643364</v>
      </c>
    </row>
    <row r="16" spans="1:8">
      <c r="A16" s="223" t="s">
        <v>296</v>
      </c>
      <c r="B16" s="224" t="s">
        <v>297</v>
      </c>
      <c r="C16" s="669">
        <v>7.6801948367665496</v>
      </c>
      <c r="D16" s="669">
        <v>6.4318835656545454</v>
      </c>
      <c r="E16" s="669">
        <v>8.9346983986957049</v>
      </c>
      <c r="F16" s="669">
        <v>14.168038328223844</v>
      </c>
      <c r="G16" s="669">
        <v>16.01433262312402</v>
      </c>
      <c r="H16" s="672">
        <v>10.598032427754703</v>
      </c>
    </row>
    <row r="17" spans="1:8">
      <c r="A17" s="223" t="s">
        <v>298</v>
      </c>
      <c r="B17" s="224" t="s">
        <v>299</v>
      </c>
      <c r="C17" s="669">
        <v>8.1592035753416567</v>
      </c>
      <c r="D17" s="669">
        <v>6.7878313754822228</v>
      </c>
      <c r="E17" s="669">
        <v>9.6890270960399878</v>
      </c>
      <c r="F17" s="669">
        <v>6.2369347230880123</v>
      </c>
      <c r="G17" s="669">
        <v>5.5341146367821921</v>
      </c>
      <c r="H17" s="672">
        <v>8.4426878634694447</v>
      </c>
    </row>
    <row r="18" spans="1:8">
      <c r="A18" s="223" t="s">
        <v>300</v>
      </c>
      <c r="B18" s="224" t="s">
        <v>301</v>
      </c>
      <c r="C18" s="669">
        <v>8.4972226376984068</v>
      </c>
      <c r="D18" s="669">
        <v>6.8569388876901955</v>
      </c>
      <c r="E18" s="669">
        <v>10.647491404772833</v>
      </c>
      <c r="F18" s="669">
        <v>4.1427948112275885</v>
      </c>
      <c r="G18" s="669">
        <v>1.0181088536994451</v>
      </c>
      <c r="H18" s="672">
        <v>9.8922657479674285</v>
      </c>
    </row>
    <row r="19" spans="1:8">
      <c r="A19" s="223" t="s">
        <v>302</v>
      </c>
      <c r="B19" s="224" t="s">
        <v>303</v>
      </c>
      <c r="C19" s="669">
        <v>9.8435977729799546</v>
      </c>
      <c r="D19" s="669">
        <v>8.1343433907274036</v>
      </c>
      <c r="E19" s="669">
        <v>11.792918012759355</v>
      </c>
      <c r="F19" s="669">
        <v>15.8448847663268</v>
      </c>
      <c r="G19" s="669">
        <v>18.629369810053987</v>
      </c>
      <c r="H19" s="672">
        <v>10.757713384704616</v>
      </c>
    </row>
    <row r="20" spans="1:8">
      <c r="A20" s="223" t="s">
        <v>304</v>
      </c>
      <c r="B20" s="224" t="s">
        <v>305</v>
      </c>
      <c r="C20" s="669">
        <v>11.150036825645062</v>
      </c>
      <c r="D20" s="669">
        <v>9.3646664058998095</v>
      </c>
      <c r="E20" s="669">
        <v>12.917094070011025</v>
      </c>
      <c r="F20" s="669">
        <v>13.27196704695919</v>
      </c>
      <c r="G20" s="669">
        <v>15.125043978041177</v>
      </c>
      <c r="H20" s="672">
        <v>9.532636926970639</v>
      </c>
    </row>
    <row r="21" spans="1:8">
      <c r="A21" s="223" t="s">
        <v>306</v>
      </c>
      <c r="B21" s="224" t="s">
        <v>307</v>
      </c>
      <c r="C21" s="669">
        <v>12.353175019557968</v>
      </c>
      <c r="D21" s="669">
        <v>10.495817882837498</v>
      </c>
      <c r="E21" s="669">
        <v>14.081143008190901</v>
      </c>
      <c r="F21" s="669">
        <v>10.790441437338501</v>
      </c>
      <c r="G21" s="669">
        <v>12.078929754775402</v>
      </c>
      <c r="H21" s="672">
        <v>9.0116935889039524</v>
      </c>
    </row>
    <row r="22" spans="1:8">
      <c r="A22" s="223" t="s">
        <v>308</v>
      </c>
      <c r="B22" s="224" t="s">
        <v>309</v>
      </c>
      <c r="C22" s="669">
        <v>13.380259430593842</v>
      </c>
      <c r="D22" s="669">
        <v>11.115674596019849</v>
      </c>
      <c r="E22" s="669">
        <v>15.887330113386264</v>
      </c>
      <c r="F22" s="669">
        <v>8.3143354595863457</v>
      </c>
      <c r="G22" s="669">
        <v>5.9057495099636128</v>
      </c>
      <c r="H22" s="672">
        <v>12.826992128016286</v>
      </c>
    </row>
    <row r="23" spans="1:8">
      <c r="A23" s="223" t="s">
        <v>310</v>
      </c>
      <c r="B23" s="224" t="s">
        <v>311</v>
      </c>
      <c r="C23" s="669">
        <v>14.678445432651719</v>
      </c>
      <c r="D23" s="669">
        <v>12.333946124877523</v>
      </c>
      <c r="E23" s="669">
        <v>17.167378969374948</v>
      </c>
      <c r="F23" s="669">
        <v>9.7022483666466854</v>
      </c>
      <c r="G23" s="669">
        <v>10.95994236187785</v>
      </c>
      <c r="H23" s="672">
        <v>8.0570419752916393</v>
      </c>
    </row>
    <row r="24" spans="1:8">
      <c r="A24" s="225" t="s">
        <v>312</v>
      </c>
      <c r="B24" s="226" t="s">
        <v>313</v>
      </c>
      <c r="C24" s="669">
        <v>16.118735143508651</v>
      </c>
      <c r="D24" s="669">
        <v>13.563660049704328</v>
      </c>
      <c r="E24" s="669">
        <v>18.763442575466343</v>
      </c>
      <c r="F24" s="669">
        <v>9.812276902655185</v>
      </c>
      <c r="G24" s="669">
        <v>9.9701580692531024</v>
      </c>
      <c r="H24" s="672">
        <v>9.2970721327852601</v>
      </c>
    </row>
    <row r="25" spans="1:8">
      <c r="A25" s="223" t="s">
        <v>314</v>
      </c>
      <c r="B25" s="224" t="s">
        <v>315</v>
      </c>
      <c r="C25" s="669">
        <v>19.512336924588599</v>
      </c>
      <c r="D25" s="669">
        <v>16.889321239612578</v>
      </c>
      <c r="E25" s="669">
        <v>21.538946935360819</v>
      </c>
      <c r="F25" s="669">
        <v>21.053772215164329</v>
      </c>
      <c r="G25" s="669">
        <v>24.518906974380755</v>
      </c>
      <c r="H25" s="672">
        <v>14.792084921151513</v>
      </c>
    </row>
    <row r="26" spans="1:8">
      <c r="A26" s="223" t="s">
        <v>316</v>
      </c>
      <c r="B26" s="224" t="s">
        <v>317</v>
      </c>
      <c r="C26" s="669">
        <v>21.241748814456301</v>
      </c>
      <c r="D26" s="669">
        <v>17.95469700959104</v>
      </c>
      <c r="E26" s="669">
        <v>24.446777803797325</v>
      </c>
      <c r="F26" s="669">
        <v>8.8631715234907205</v>
      </c>
      <c r="G26" s="669">
        <v>6.307984523852312</v>
      </c>
      <c r="H26" s="672">
        <v>13.500339070257297</v>
      </c>
    </row>
    <row r="27" spans="1:8">
      <c r="A27" s="225" t="s">
        <v>318</v>
      </c>
      <c r="B27" s="226" t="s">
        <v>319</v>
      </c>
      <c r="C27" s="669">
        <v>23.142863124940963</v>
      </c>
      <c r="D27" s="669">
        <v>19.58796576789987</v>
      </c>
      <c r="E27" s="669">
        <v>26.651723731458642</v>
      </c>
      <c r="F27" s="669">
        <v>8.94989544924303</v>
      </c>
      <c r="G27" s="669">
        <v>9.0966099702844758</v>
      </c>
      <c r="H27" s="672">
        <v>9.0193723907402727</v>
      </c>
    </row>
    <row r="28" spans="1:8">
      <c r="A28" s="225" t="s">
        <v>320</v>
      </c>
      <c r="B28" s="226" t="s">
        <v>321</v>
      </c>
      <c r="C28" s="669">
        <v>24.915089407891525</v>
      </c>
      <c r="D28" s="669">
        <v>21.026327890516349</v>
      </c>
      <c r="E28" s="669">
        <v>28.768938841777903</v>
      </c>
      <c r="F28" s="669">
        <v>7.6577659098741435</v>
      </c>
      <c r="G28" s="669">
        <v>7.3430908531279186</v>
      </c>
      <c r="H28" s="672">
        <v>7.9440081686731077</v>
      </c>
    </row>
    <row r="29" spans="1:8">
      <c r="A29" s="225" t="s">
        <v>322</v>
      </c>
      <c r="B29" s="226" t="s">
        <v>323</v>
      </c>
      <c r="C29" s="669">
        <v>26.941811466159187</v>
      </c>
      <c r="D29" s="669">
        <v>22.903161024060857</v>
      </c>
      <c r="E29" s="669">
        <v>30.68996959643939</v>
      </c>
      <c r="F29" s="669">
        <v>8.1345164975636237</v>
      </c>
      <c r="G29" s="669">
        <v>8.9261098909763916</v>
      </c>
      <c r="H29" s="672">
        <v>6.677447385969586</v>
      </c>
    </row>
    <row r="30" spans="1:8">
      <c r="A30" s="225" t="s">
        <v>324</v>
      </c>
      <c r="B30" s="226" t="s">
        <v>325</v>
      </c>
      <c r="C30" s="669">
        <v>29.121671388969002</v>
      </c>
      <c r="D30" s="669">
        <v>24.7775592343807</v>
      </c>
      <c r="E30" s="669">
        <v>33.147724661620913</v>
      </c>
      <c r="F30" s="669">
        <v>8.090992417298537</v>
      </c>
      <c r="G30" s="669">
        <v>8.1840153346112174</v>
      </c>
      <c r="H30" s="672">
        <v>8.0083333333333258</v>
      </c>
    </row>
    <row r="31" spans="1:8">
      <c r="A31" s="223" t="s">
        <v>326</v>
      </c>
      <c r="B31" s="224" t="s">
        <v>327</v>
      </c>
      <c r="C31" s="669">
        <v>31.546232374174561</v>
      </c>
      <c r="D31" s="669">
        <v>26.703493851705257</v>
      </c>
      <c r="E31" s="669">
        <v>36.137439199807382</v>
      </c>
      <c r="F31" s="669">
        <v>8.3256244218316482</v>
      </c>
      <c r="G31" s="669">
        <v>7.7728988521685665</v>
      </c>
      <c r="H31" s="672">
        <v>9.0193657896766979</v>
      </c>
    </row>
    <row r="32" spans="1:8">
      <c r="A32" s="223" t="s">
        <v>328</v>
      </c>
      <c r="B32" s="224" t="s">
        <v>329</v>
      </c>
      <c r="C32" s="669">
        <v>35.135929610603903</v>
      </c>
      <c r="D32" s="669">
        <v>31.0306432842868</v>
      </c>
      <c r="E32" s="669">
        <v>38.237144619697112</v>
      </c>
      <c r="F32" s="669">
        <v>11.379163108454307</v>
      </c>
      <c r="G32" s="669">
        <v>16.204431736954959</v>
      </c>
      <c r="H32" s="672">
        <v>5.8103326256192815</v>
      </c>
    </row>
    <row r="33" spans="1:8">
      <c r="A33" s="223" t="s">
        <v>330</v>
      </c>
      <c r="B33" s="224" t="s">
        <v>331</v>
      </c>
      <c r="C33" s="669">
        <v>36.328005428329966</v>
      </c>
      <c r="D33" s="669">
        <v>31.173799970411025</v>
      </c>
      <c r="E33" s="669">
        <v>40.94041944165015</v>
      </c>
      <c r="F33" s="669">
        <v>3.3927544565842283</v>
      </c>
      <c r="G33" s="669">
        <v>0.46133973057760613</v>
      </c>
      <c r="H33" s="672">
        <v>7.0697612199852813</v>
      </c>
    </row>
    <row r="34" spans="1:8">
      <c r="A34" s="223" t="s">
        <v>231</v>
      </c>
      <c r="B34" s="224" t="s">
        <v>230</v>
      </c>
      <c r="C34" s="669">
        <v>37.212521195154963</v>
      </c>
      <c r="D34" s="669">
        <v>30.465651563049864</v>
      </c>
      <c r="E34" s="669">
        <v>44.247263665666502</v>
      </c>
      <c r="F34" s="669">
        <v>2.4348041033246801</v>
      </c>
      <c r="G34" s="669">
        <v>-2.2716140093068873</v>
      </c>
      <c r="H34" s="672">
        <v>8.0772113943028643</v>
      </c>
    </row>
    <row r="35" spans="1:8">
      <c r="A35" s="223" t="s">
        <v>332</v>
      </c>
      <c r="B35" s="224" t="s">
        <v>333</v>
      </c>
      <c r="C35" s="669">
        <v>38.28785889137113</v>
      </c>
      <c r="D35" s="669">
        <v>31.57463869155885</v>
      </c>
      <c r="E35" s="669">
        <v>45.183307738357882</v>
      </c>
      <c r="F35" s="669">
        <v>2.8897200772200762</v>
      </c>
      <c r="G35" s="669">
        <v>3.6401227993233505</v>
      </c>
      <c r="H35" s="672">
        <v>2.1154846540662078</v>
      </c>
    </row>
    <row r="36" spans="1:8">
      <c r="A36" s="223" t="s">
        <v>334</v>
      </c>
      <c r="B36" s="224" t="s">
        <v>335</v>
      </c>
      <c r="C36" s="669">
        <v>40.106279630275303</v>
      </c>
      <c r="D36" s="669">
        <v>32.9871179946512</v>
      </c>
      <c r="E36" s="669">
        <v>47.431348011297075</v>
      </c>
      <c r="F36" s="669">
        <v>4.7493403693931384</v>
      </c>
      <c r="G36" s="669">
        <v>4.473461491959867</v>
      </c>
      <c r="H36" s="672">
        <v>4.9753778230599437</v>
      </c>
    </row>
    <row r="37" spans="1:8">
      <c r="A37" s="223" t="s">
        <v>336</v>
      </c>
      <c r="B37" s="224" t="s">
        <v>337</v>
      </c>
      <c r="C37" s="669">
        <v>41.695714053910059</v>
      </c>
      <c r="D37" s="669">
        <v>34.08083507664027</v>
      </c>
      <c r="E37" s="669">
        <v>49.653813309572563</v>
      </c>
      <c r="F37" s="669">
        <v>3.9630562552476931</v>
      </c>
      <c r="G37" s="669">
        <v>3.3155884735562893</v>
      </c>
      <c r="H37" s="672">
        <v>4.6856465005931085</v>
      </c>
    </row>
    <row r="38" spans="1:8">
      <c r="A38" s="223" t="s">
        <v>338</v>
      </c>
      <c r="B38" s="224" t="s">
        <v>339</v>
      </c>
      <c r="C38" s="669">
        <v>43.588218600695519</v>
      </c>
      <c r="D38" s="669">
        <v>35.432234193652945</v>
      </c>
      <c r="E38" s="669">
        <v>52.206195781009768</v>
      </c>
      <c r="F38" s="669">
        <v>4.5388467129704679</v>
      </c>
      <c r="G38" s="669">
        <v>3.9652758330999802</v>
      </c>
      <c r="H38" s="672">
        <v>5.1403553953128949</v>
      </c>
    </row>
    <row r="39" spans="1:8">
      <c r="A39" s="223" t="s">
        <v>340</v>
      </c>
      <c r="B39" s="224" t="s">
        <v>341</v>
      </c>
      <c r="C39" s="669">
        <v>47.058932751739768</v>
      </c>
      <c r="D39" s="669">
        <v>38.198021369572956</v>
      </c>
      <c r="E39" s="669">
        <v>56.433739092919303</v>
      </c>
      <c r="F39" s="669">
        <v>7.9625051503914079</v>
      </c>
      <c r="G39" s="669">
        <v>7.8058503474653946</v>
      </c>
      <c r="H39" s="672">
        <v>8.0977808259442838</v>
      </c>
    </row>
    <row r="40" spans="1:8">
      <c r="A40" s="223" t="s">
        <v>236</v>
      </c>
      <c r="B40" s="224" t="s">
        <v>342</v>
      </c>
      <c r="C40" s="669">
        <v>49.835409784092413</v>
      </c>
      <c r="D40" s="669">
        <v>40.871882865443062</v>
      </c>
      <c r="E40" s="669">
        <v>59.198992308472356</v>
      </c>
      <c r="F40" s="669">
        <v>5.9000000000000199</v>
      </c>
      <c r="G40" s="669">
        <v>7</v>
      </c>
      <c r="H40" s="672">
        <v>4.9000000000000199</v>
      </c>
    </row>
    <row r="41" spans="1:8">
      <c r="A41" s="223" t="s">
        <v>237</v>
      </c>
      <c r="B41" s="224" t="s">
        <v>343</v>
      </c>
      <c r="C41" s="669">
        <v>53.17659400946593</v>
      </c>
      <c r="D41" s="669">
        <v>44.691685002400355</v>
      </c>
      <c r="E41" s="669">
        <v>61.625643089467886</v>
      </c>
      <c r="F41" s="669">
        <v>6.7044381491973439</v>
      </c>
      <c r="G41" s="669">
        <v>9.3457943925233593</v>
      </c>
      <c r="H41" s="672">
        <v>4.0991420400381458</v>
      </c>
    </row>
    <row r="42" spans="1:8">
      <c r="A42" s="223" t="s">
        <v>222</v>
      </c>
      <c r="B42" s="224" t="s">
        <v>212</v>
      </c>
      <c r="C42" s="669">
        <v>59.867197773444531</v>
      </c>
      <c r="D42" s="669">
        <v>52.44588334042367</v>
      </c>
      <c r="E42" s="669">
        <v>67.156149520573976</v>
      </c>
      <c r="F42" s="669">
        <v>12.630639531789086</v>
      </c>
      <c r="G42" s="669">
        <v>17.115386301821857</v>
      </c>
      <c r="H42" s="672">
        <v>8.8837703542190951</v>
      </c>
    </row>
    <row r="43" spans="1:8">
      <c r="A43" s="223" t="s">
        <v>223</v>
      </c>
      <c r="B43" s="224" t="s">
        <v>213</v>
      </c>
      <c r="C43" s="669">
        <v>65.600152255925224</v>
      </c>
      <c r="D43" s="669">
        <v>60.397438122189776</v>
      </c>
      <c r="E43" s="669">
        <v>70.439652573463675</v>
      </c>
      <c r="F43" s="669">
        <v>9.6000000000000085</v>
      </c>
      <c r="G43" s="669">
        <v>15.452698136243754</v>
      </c>
      <c r="H43" s="672">
        <v>5.0045618527696689</v>
      </c>
    </row>
    <row r="44" spans="1:8">
      <c r="A44" s="223" t="s">
        <v>224</v>
      </c>
      <c r="B44" s="224" t="s">
        <v>214</v>
      </c>
      <c r="C44" s="669">
        <v>71.87114720286749</v>
      </c>
      <c r="D44" s="669">
        <v>69.31190135931385</v>
      </c>
      <c r="E44" s="669">
        <v>74.288433579600763</v>
      </c>
      <c r="F44" s="669">
        <v>9.6430494983031849</v>
      </c>
      <c r="G44" s="669">
        <v>14.700000000000003</v>
      </c>
      <c r="H44" s="672">
        <v>5.4000000000000057</v>
      </c>
    </row>
    <row r="45" spans="1:8">
      <c r="A45" s="223" t="s">
        <v>225</v>
      </c>
      <c r="B45" s="224" t="s">
        <v>215</v>
      </c>
      <c r="C45" s="669">
        <v>77.847239504565508</v>
      </c>
      <c r="D45" s="669">
        <v>74.5561713765115</v>
      </c>
      <c r="E45" s="669">
        <v>80.902467801290896</v>
      </c>
      <c r="F45" s="669">
        <v>8.3042709975642168</v>
      </c>
      <c r="G45" s="669">
        <v>7.6999999999999886</v>
      </c>
      <c r="H45" s="672">
        <v>9.0000000000000142</v>
      </c>
    </row>
    <row r="46" spans="1:8">
      <c r="A46" s="225" t="s">
        <v>226</v>
      </c>
      <c r="B46" s="226" t="s">
        <v>216</v>
      </c>
      <c r="C46" s="669">
        <v>85.50608080991114</v>
      </c>
      <c r="D46" s="669">
        <v>81.743765730886125</v>
      </c>
      <c r="E46" s="669">
        <v>89.05244028862667</v>
      </c>
      <c r="F46" s="669">
        <v>9.8999999999999915</v>
      </c>
      <c r="G46" s="669">
        <v>9.6000000000000085</v>
      </c>
      <c r="H46" s="672">
        <v>10.000000000000014</v>
      </c>
    </row>
    <row r="47" spans="1:8">
      <c r="A47" s="223" t="s">
        <v>227</v>
      </c>
      <c r="B47" s="224" t="s">
        <v>217</v>
      </c>
      <c r="C47" s="669">
        <v>93.270804713948195</v>
      </c>
      <c r="D47" s="669">
        <v>91.216875030540223</v>
      </c>
      <c r="E47" s="669">
        <v>95.090850371569019</v>
      </c>
      <c r="F47" s="669">
        <v>9.0999999999999943</v>
      </c>
      <c r="G47" s="669">
        <v>11.600000000000009</v>
      </c>
      <c r="H47" s="672">
        <v>6.8000000000000114</v>
      </c>
    </row>
    <row r="48" spans="1:8">
      <c r="A48" s="223" t="s">
        <v>228</v>
      </c>
      <c r="B48" s="224" t="s">
        <v>218</v>
      </c>
      <c r="C48" s="669">
        <v>100.000232097447</v>
      </c>
      <c r="D48" s="669">
        <v>100.002419945542</v>
      </c>
      <c r="E48" s="669">
        <v>100.00058567265299</v>
      </c>
      <c r="F48" s="669">
        <v>7.2000000000000028</v>
      </c>
      <c r="G48" s="669">
        <v>9.6000000000000085</v>
      </c>
      <c r="H48" s="672">
        <v>5.2000000000000028</v>
      </c>
    </row>
    <row r="49" spans="1:8">
      <c r="A49" s="225" t="s">
        <v>167</v>
      </c>
      <c r="B49" s="226" t="s">
        <v>219</v>
      </c>
      <c r="C49" s="669">
        <v>109.93833333333332</v>
      </c>
      <c r="D49" s="669">
        <v>110.92916666666666</v>
      </c>
      <c r="E49" s="669">
        <v>109.18083333333334</v>
      </c>
      <c r="F49" s="669">
        <v>9.9341666666666644</v>
      </c>
      <c r="G49" s="669">
        <v>10.930000000000001</v>
      </c>
      <c r="H49" s="672">
        <v>9.1733333333333338</v>
      </c>
    </row>
    <row r="50" spans="1:8">
      <c r="A50" s="223" t="s">
        <v>168</v>
      </c>
      <c r="B50" s="224" t="s">
        <v>220</v>
      </c>
      <c r="C50" s="669">
        <v>114.83</v>
      </c>
      <c r="D50" s="669">
        <v>113.03</v>
      </c>
      <c r="E50" s="669">
        <v>116.27</v>
      </c>
      <c r="F50" s="669">
        <v>4.4494640935069754</v>
      </c>
      <c r="G50" s="669">
        <v>1.893851181309401</v>
      </c>
      <c r="H50" s="672">
        <v>6.4930505201614892</v>
      </c>
    </row>
    <row r="51" spans="1:8">
      <c r="A51" s="223" t="s">
        <v>5</v>
      </c>
      <c r="B51" s="224" t="s">
        <v>221</v>
      </c>
      <c r="C51" s="669">
        <v>119.6</v>
      </c>
      <c r="D51" s="669">
        <v>116.13</v>
      </c>
      <c r="E51" s="669">
        <v>122.38</v>
      </c>
      <c r="F51" s="669">
        <v>4.1539667334320285</v>
      </c>
      <c r="G51" s="669">
        <v>2.7426346987525392</v>
      </c>
      <c r="H51" s="672">
        <v>5.2550098907714755</v>
      </c>
    </row>
    <row r="52" spans="1:8">
      <c r="A52" s="223" t="s">
        <v>29</v>
      </c>
      <c r="B52" s="224" t="s">
        <v>344</v>
      </c>
      <c r="C52" s="669">
        <v>125.14</v>
      </c>
      <c r="D52" s="669">
        <v>119.72</v>
      </c>
      <c r="E52" s="669">
        <v>129.55000000000001</v>
      </c>
      <c r="F52" s="669">
        <v>4.6399999999999997</v>
      </c>
      <c r="G52" s="669">
        <v>3.09</v>
      </c>
      <c r="H52" s="672">
        <v>5.86</v>
      </c>
    </row>
    <row r="53" spans="1:8">
      <c r="A53" s="671" t="s">
        <v>85</v>
      </c>
      <c r="B53" s="670" t="s">
        <v>345</v>
      </c>
      <c r="C53" s="669">
        <v>132.80000000000001</v>
      </c>
      <c r="D53" s="669">
        <v>129.5</v>
      </c>
      <c r="E53" s="669">
        <v>135.5</v>
      </c>
      <c r="F53" s="668">
        <v>6.15</v>
      </c>
      <c r="G53" s="668">
        <v>8.16</v>
      </c>
      <c r="H53" s="667">
        <v>4.6100000000000003</v>
      </c>
    </row>
    <row r="54" spans="1:8" ht="16.5" thickBot="1">
      <c r="A54" s="666" t="s">
        <v>398</v>
      </c>
      <c r="B54" s="665" t="s">
        <v>402</v>
      </c>
      <c r="C54" s="664">
        <v>137.62</v>
      </c>
      <c r="D54" s="664">
        <v>135.97</v>
      </c>
      <c r="E54" s="664">
        <v>138.91999999999999</v>
      </c>
      <c r="F54" s="663">
        <v>3.6</v>
      </c>
      <c r="G54" s="663">
        <v>5</v>
      </c>
      <c r="H54" s="662">
        <v>2.5099999999999998</v>
      </c>
    </row>
    <row r="55" spans="1:8" ht="16.5" thickTop="1">
      <c r="B55" s="661"/>
      <c r="C55" s="661"/>
      <c r="D55" s="661"/>
      <c r="E55" s="661"/>
    </row>
    <row r="56" spans="1:8">
      <c r="B56" s="661"/>
      <c r="C56" s="661"/>
      <c r="D56" s="661"/>
      <c r="E56" s="661"/>
    </row>
    <row r="57" spans="1:8">
      <c r="B57" s="660"/>
      <c r="C57" s="660"/>
      <c r="D57" s="660"/>
      <c r="E57" s="660"/>
      <c r="F57" s="659"/>
    </row>
  </sheetData>
  <mergeCells count="7">
    <mergeCell ref="A1:H1"/>
    <mergeCell ref="A2:H2"/>
    <mergeCell ref="A3:H3"/>
    <mergeCell ref="A4:A5"/>
    <mergeCell ref="B4:B5"/>
    <mergeCell ref="C4:E4"/>
    <mergeCell ref="F4:H4"/>
  </mergeCells>
  <printOptions horizontalCentered="1"/>
  <pageMargins left="0" right="0" top="0.5" bottom="0.5" header="0.5" footer="0.5"/>
  <pageSetup paperSize="9" scale="89" orientation="portrait"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10"/>
  <sheetViews>
    <sheetView showGridLines="0" topLeftCell="B1" workbookViewId="0">
      <selection activeCell="L29" sqref="L29"/>
    </sheetView>
  </sheetViews>
  <sheetFormatPr defaultColWidth="16.42578125" defaultRowHeight="15" customHeight="1"/>
  <cols>
    <col min="1" max="1" width="3.42578125" style="2563" customWidth="1"/>
    <col min="2" max="2" width="12.140625" style="2563" customWidth="1"/>
    <col min="3" max="3" width="14.85546875" style="2563" customWidth="1"/>
    <col min="4" max="4" width="15.28515625" style="2563" customWidth="1"/>
    <col min="5" max="5" width="13.7109375" style="2563" bestFit="1" customWidth="1"/>
    <col min="6" max="6" width="13.42578125" style="2563" bestFit="1" customWidth="1"/>
    <col min="7" max="8" width="13.7109375" style="2563" bestFit="1" customWidth="1"/>
    <col min="9" max="15" width="19.42578125" style="2563" customWidth="1"/>
    <col min="16" max="16384" width="16.42578125" style="2563"/>
  </cols>
  <sheetData>
    <row r="1" spans="1:15" ht="15.75">
      <c r="A1" s="2565"/>
      <c r="B1" s="3846" t="s">
        <v>2028</v>
      </c>
      <c r="C1" s="3847"/>
      <c r="D1" s="3847"/>
      <c r="E1" s="3847"/>
      <c r="F1" s="3847"/>
      <c r="G1" s="3847"/>
      <c r="H1" s="3847"/>
      <c r="I1" s="2564"/>
      <c r="J1" s="2564"/>
      <c r="K1" s="2564"/>
      <c r="L1" s="2564"/>
      <c r="M1" s="2564"/>
      <c r="N1" s="2564"/>
      <c r="O1" s="2564"/>
    </row>
    <row r="2" spans="1:15" ht="15.75">
      <c r="A2" s="2565"/>
      <c r="B2" s="3846" t="s">
        <v>2033</v>
      </c>
      <c r="C2" s="3847"/>
      <c r="D2" s="3847"/>
      <c r="E2" s="3847"/>
      <c r="F2" s="3847"/>
      <c r="G2" s="3847"/>
      <c r="H2" s="3847"/>
      <c r="I2" s="2564"/>
      <c r="J2" s="2564"/>
      <c r="K2" s="2564"/>
      <c r="L2" s="2564"/>
      <c r="M2" s="2564"/>
      <c r="N2" s="2564"/>
      <c r="O2" s="2564"/>
    </row>
    <row r="3" spans="1:15" ht="16.5" thickBot="1">
      <c r="A3" s="2565"/>
      <c r="B3" s="3848" t="s">
        <v>40</v>
      </c>
      <c r="C3" s="3845"/>
      <c r="D3" s="3845"/>
      <c r="E3" s="3845"/>
      <c r="F3" s="3845"/>
      <c r="G3" s="3845"/>
      <c r="H3" s="3845"/>
      <c r="I3" s="2564"/>
      <c r="J3" s="2564"/>
      <c r="K3" s="2564"/>
      <c r="L3" s="2564"/>
      <c r="M3" s="2564"/>
      <c r="N3" s="2564"/>
      <c r="O3" s="2564"/>
    </row>
    <row r="4" spans="1:15" ht="28.5" customHeight="1" thickTop="1">
      <c r="A4" s="2544"/>
      <c r="B4" s="3849" t="s">
        <v>251</v>
      </c>
      <c r="C4" s="3851" t="s">
        <v>2014</v>
      </c>
      <c r="D4" s="3853" t="s">
        <v>2032</v>
      </c>
      <c r="E4" s="3854"/>
      <c r="F4" s="3853" t="s">
        <v>2031</v>
      </c>
      <c r="G4" s="3854"/>
      <c r="H4" s="3855" t="s">
        <v>2030</v>
      </c>
      <c r="I4" s="2629"/>
      <c r="J4" s="2629"/>
      <c r="K4" s="2629"/>
      <c r="L4" s="2629"/>
      <c r="M4" s="2629"/>
      <c r="N4" s="2629"/>
      <c r="O4" s="2629"/>
    </row>
    <row r="5" spans="1:15" ht="23.25" customHeight="1">
      <c r="A5" s="2544"/>
      <c r="B5" s="3850"/>
      <c r="C5" s="3852"/>
      <c r="D5" s="2632" t="s">
        <v>258</v>
      </c>
      <c r="E5" s="2630" t="s">
        <v>608</v>
      </c>
      <c r="F5" s="2631" t="s">
        <v>258</v>
      </c>
      <c r="G5" s="2630" t="s">
        <v>608</v>
      </c>
      <c r="H5" s="3856"/>
      <c r="I5" s="2629"/>
      <c r="J5" s="2629"/>
      <c r="K5" s="2629"/>
      <c r="L5" s="2629"/>
      <c r="M5" s="2629"/>
      <c r="N5" s="2629"/>
      <c r="O5" s="2629"/>
    </row>
    <row r="6" spans="1:15">
      <c r="A6" s="2565"/>
      <c r="B6" s="3857" t="s">
        <v>168</v>
      </c>
      <c r="C6" s="2589" t="s">
        <v>238</v>
      </c>
      <c r="D6" s="2619">
        <v>6956.5613880000001</v>
      </c>
      <c r="E6" s="2618">
        <v>7.6780930282997844</v>
      </c>
      <c r="F6" s="2617">
        <v>70721.437892000002</v>
      </c>
      <c r="G6" s="2628">
        <v>13.011989263516128</v>
      </c>
      <c r="H6" s="2627">
        <f t="shared" ref="H6:H22" si="0">+D6-F6</f>
        <v>-63764.876504</v>
      </c>
      <c r="I6" s="2564"/>
      <c r="J6" s="2564"/>
      <c r="K6" s="2564"/>
      <c r="L6" s="2564"/>
      <c r="M6" s="2564"/>
      <c r="N6" s="2564"/>
      <c r="O6" s="2564"/>
    </row>
    <row r="7" spans="1:15">
      <c r="A7" s="2565"/>
      <c r="B7" s="3858"/>
      <c r="C7" s="2583" t="s">
        <v>1678</v>
      </c>
      <c r="D7" s="2615">
        <v>13181.344448</v>
      </c>
      <c r="E7" s="2614">
        <v>7.7039205859327069</v>
      </c>
      <c r="F7" s="2613">
        <v>149019.02941199997</v>
      </c>
      <c r="G7" s="2626">
        <v>43.359152578320533</v>
      </c>
      <c r="H7" s="2625">
        <f t="shared" si="0"/>
        <v>-135837.68496399999</v>
      </c>
      <c r="I7" s="2564"/>
      <c r="J7" s="2564"/>
      <c r="K7" s="2564"/>
      <c r="L7" s="2564"/>
      <c r="M7" s="2564"/>
      <c r="N7" s="2564"/>
      <c r="O7" s="2564"/>
    </row>
    <row r="8" spans="1:15">
      <c r="A8" s="2565"/>
      <c r="B8" s="3858"/>
      <c r="C8" s="2583" t="s">
        <v>240</v>
      </c>
      <c r="D8" s="2615">
        <v>18930.993199</v>
      </c>
      <c r="E8" s="2614">
        <v>12.623744135485708</v>
      </c>
      <c r="F8" s="2613">
        <v>220676.07997099997</v>
      </c>
      <c r="G8" s="2626">
        <v>69.118509101523841</v>
      </c>
      <c r="H8" s="2625">
        <f t="shared" si="0"/>
        <v>-201745.08677199998</v>
      </c>
      <c r="I8" s="2564"/>
      <c r="J8" s="2564"/>
      <c r="K8" s="2564"/>
      <c r="L8" s="2564"/>
      <c r="M8" s="2564"/>
      <c r="N8" s="2564"/>
      <c r="O8" s="2564"/>
    </row>
    <row r="9" spans="1:15">
      <c r="A9" s="2565"/>
      <c r="B9" s="3858"/>
      <c r="C9" s="2583" t="s">
        <v>241</v>
      </c>
      <c r="D9" s="2615">
        <v>24521.863553000003</v>
      </c>
      <c r="E9" s="2614">
        <v>17.009783308076948</v>
      </c>
      <c r="F9" s="2613">
        <v>301656.25111299998</v>
      </c>
      <c r="G9" s="2626">
        <v>87.371819347957626</v>
      </c>
      <c r="H9" s="2625">
        <f t="shared" si="0"/>
        <v>-277134.38755999994</v>
      </c>
      <c r="I9" s="2564"/>
      <c r="J9" s="2564"/>
      <c r="K9" s="2564"/>
      <c r="L9" s="2564"/>
      <c r="M9" s="2564"/>
      <c r="N9" s="2564"/>
      <c r="O9" s="2564"/>
    </row>
    <row r="10" spans="1:15">
      <c r="A10" s="2565"/>
      <c r="B10" s="3858"/>
      <c r="C10" s="2583" t="s">
        <v>242</v>
      </c>
      <c r="D10" s="2615">
        <v>30633.200252000002</v>
      </c>
      <c r="E10" s="2614">
        <v>17.056899209476327</v>
      </c>
      <c r="F10" s="2613">
        <v>382640.93699299998</v>
      </c>
      <c r="G10" s="2626">
        <v>78.948273100375985</v>
      </c>
      <c r="H10" s="2625">
        <f t="shared" si="0"/>
        <v>-352007.73674099997</v>
      </c>
      <c r="I10" s="2564"/>
      <c r="J10" s="2564"/>
      <c r="K10" s="2564"/>
      <c r="L10" s="2564"/>
      <c r="M10" s="2564"/>
      <c r="N10" s="2564"/>
      <c r="O10" s="2564"/>
    </row>
    <row r="11" spans="1:15">
      <c r="A11" s="2565"/>
      <c r="B11" s="3858"/>
      <c r="C11" s="2583" t="s">
        <v>243</v>
      </c>
      <c r="D11" s="2615">
        <v>36274.383178000004</v>
      </c>
      <c r="E11" s="2614">
        <v>14.820821266588553</v>
      </c>
      <c r="F11" s="2613">
        <v>464608.37160999997</v>
      </c>
      <c r="G11" s="2626">
        <v>67.250320747158298</v>
      </c>
      <c r="H11" s="2625">
        <f t="shared" si="0"/>
        <v>-428333.98843199998</v>
      </c>
      <c r="I11" s="2564"/>
      <c r="J11" s="2564"/>
      <c r="K11" s="2564"/>
      <c r="L11" s="2564"/>
      <c r="M11" s="2564"/>
      <c r="N11" s="2564"/>
      <c r="O11" s="2564"/>
    </row>
    <row r="12" spans="1:15">
      <c r="A12" s="2565"/>
      <c r="B12" s="3858"/>
      <c r="C12" s="2583" t="s">
        <v>244</v>
      </c>
      <c r="D12" s="2615">
        <v>42179.923189000008</v>
      </c>
      <c r="E12" s="2614">
        <v>15.24276728963541</v>
      </c>
      <c r="F12" s="2613">
        <v>556158.33382099995</v>
      </c>
      <c r="G12" s="2626">
        <v>60.81920943851847</v>
      </c>
      <c r="H12" s="2625">
        <f t="shared" si="0"/>
        <v>-513978.41063199996</v>
      </c>
      <c r="I12" s="2564"/>
      <c r="J12" s="2564"/>
      <c r="K12" s="2564"/>
      <c r="L12" s="2564"/>
      <c r="M12" s="2564"/>
      <c r="N12" s="2564"/>
      <c r="O12" s="2564"/>
    </row>
    <row r="13" spans="1:15">
      <c r="A13" s="2565"/>
      <c r="B13" s="3858"/>
      <c r="C13" s="2583" t="s">
        <v>245</v>
      </c>
      <c r="D13" s="2615">
        <v>48217.725309000001</v>
      </c>
      <c r="E13" s="2614">
        <v>12.841146926852204</v>
      </c>
      <c r="F13" s="2613">
        <v>628560.63969999994</v>
      </c>
      <c r="G13" s="2626">
        <v>44.231083639929295</v>
      </c>
      <c r="H13" s="2625">
        <f t="shared" si="0"/>
        <v>-580342.91439099994</v>
      </c>
      <c r="I13" s="2564"/>
      <c r="J13" s="2564"/>
      <c r="K13" s="2564"/>
      <c r="L13" s="2564"/>
      <c r="M13" s="2564"/>
      <c r="N13" s="2564"/>
      <c r="O13" s="2564"/>
    </row>
    <row r="14" spans="1:15">
      <c r="A14" s="2565"/>
      <c r="B14" s="3858"/>
      <c r="C14" s="2583" t="s">
        <v>246</v>
      </c>
      <c r="D14" s="2615">
        <v>55215.856756000008</v>
      </c>
      <c r="E14" s="2614">
        <v>12.14052601327505</v>
      </c>
      <c r="F14" s="2613">
        <v>726412.13858800009</v>
      </c>
      <c r="G14" s="2626">
        <v>39.70235679361187</v>
      </c>
      <c r="H14" s="2625">
        <f t="shared" si="0"/>
        <v>-671196.28183200012</v>
      </c>
      <c r="I14" s="2564"/>
      <c r="J14" s="2564"/>
      <c r="K14" s="2564"/>
      <c r="L14" s="2564"/>
      <c r="M14" s="2564"/>
      <c r="N14" s="2564"/>
      <c r="O14" s="2564"/>
    </row>
    <row r="15" spans="1:15">
      <c r="A15" s="2565"/>
      <c r="B15" s="3858"/>
      <c r="C15" s="2583" t="s">
        <v>247</v>
      </c>
      <c r="D15" s="2615">
        <v>61024.678390000001</v>
      </c>
      <c r="E15" s="2614">
        <v>9.7529441844966982</v>
      </c>
      <c r="F15" s="2613">
        <v>808677.74355899997</v>
      </c>
      <c r="G15" s="2626">
        <v>34.924033023023583</v>
      </c>
      <c r="H15" s="2625">
        <f t="shared" si="0"/>
        <v>-747653.06516899995</v>
      </c>
      <c r="I15" s="2564"/>
      <c r="J15" s="2564"/>
      <c r="K15" s="2564"/>
      <c r="L15" s="2564"/>
      <c r="M15" s="2564"/>
      <c r="N15" s="2564"/>
      <c r="O15" s="2564"/>
    </row>
    <row r="16" spans="1:15">
      <c r="A16" s="2565"/>
      <c r="B16" s="3858"/>
      <c r="C16" s="2611" t="s">
        <v>248</v>
      </c>
      <c r="D16" s="2610">
        <v>67312.178245999996</v>
      </c>
      <c r="E16" s="2597">
        <v>8.2973813315476548</v>
      </c>
      <c r="F16" s="2609">
        <v>896571.39463200001</v>
      </c>
      <c r="G16" s="2624">
        <v>30.933522349044267</v>
      </c>
      <c r="H16" s="2623">
        <f t="shared" si="0"/>
        <v>-829259.21638600004</v>
      </c>
      <c r="I16" s="2564"/>
      <c r="J16" s="2564"/>
      <c r="K16" s="2564"/>
      <c r="L16" s="2564"/>
      <c r="M16" s="2564"/>
      <c r="N16" s="2564"/>
      <c r="O16" s="2564"/>
    </row>
    <row r="17" spans="1:15">
      <c r="A17" s="2565"/>
      <c r="B17" s="3850"/>
      <c r="C17" s="2603" t="s">
        <v>249</v>
      </c>
      <c r="D17" s="2602">
        <v>73049.066227999996</v>
      </c>
      <c r="E17" s="2622">
        <v>4.1814823144941755</v>
      </c>
      <c r="F17" s="2601">
        <v>990113.20393199997</v>
      </c>
      <c r="G17" s="2621">
        <v>27.987859559187228</v>
      </c>
      <c r="H17" s="2620">
        <f t="shared" si="0"/>
        <v>-917064.13770399999</v>
      </c>
      <c r="I17" s="2564"/>
      <c r="J17" s="2564"/>
      <c r="K17" s="2564"/>
      <c r="L17" s="2564"/>
      <c r="M17" s="2564"/>
      <c r="N17" s="2564"/>
      <c r="O17" s="2564"/>
    </row>
    <row r="18" spans="1:15">
      <c r="A18" s="2565"/>
      <c r="B18" s="3857" t="s">
        <v>5</v>
      </c>
      <c r="C18" s="2589" t="s">
        <v>238</v>
      </c>
      <c r="D18" s="2619">
        <v>6707.7948500000002</v>
      </c>
      <c r="E18" s="2618">
        <f>(D18-D6)/D6*100</f>
        <v>-3.5759986022565644</v>
      </c>
      <c r="F18" s="2617">
        <v>78159.994871000003</v>
      </c>
      <c r="G18" s="2599">
        <f>(F18-F6)/F6*100</f>
        <v>10.518107663986635</v>
      </c>
      <c r="H18" s="2616">
        <f t="shared" si="0"/>
        <v>-71452.200020999997</v>
      </c>
      <c r="I18" s="2570"/>
      <c r="J18" s="2564"/>
      <c r="K18" s="2564"/>
      <c r="L18" s="2564"/>
      <c r="M18" s="2564"/>
      <c r="N18" s="2564"/>
      <c r="O18" s="2564"/>
    </row>
    <row r="19" spans="1:15">
      <c r="A19" s="2565"/>
      <c r="B19" s="3858"/>
      <c r="C19" s="2583" t="s">
        <v>1678</v>
      </c>
      <c r="D19" s="2615">
        <v>13606.211077</v>
      </c>
      <c r="E19" s="2614">
        <f>(D19-D7)/D7*100</f>
        <v>3.2232419892833084</v>
      </c>
      <c r="F19" s="2613">
        <v>167738.64950100001</v>
      </c>
      <c r="G19" s="2598">
        <f>(F19-F7)/F7*100</f>
        <v>12.561899082864789</v>
      </c>
      <c r="H19" s="2612">
        <f t="shared" si="0"/>
        <v>-154132.43842399999</v>
      </c>
      <c r="I19" s="2570"/>
      <c r="J19" s="2564"/>
      <c r="K19" s="2564"/>
      <c r="L19" s="2564"/>
      <c r="M19" s="2564"/>
      <c r="N19" s="2564"/>
      <c r="O19" s="2564"/>
    </row>
    <row r="20" spans="1:15">
      <c r="A20" s="2565"/>
      <c r="B20" s="3858"/>
      <c r="C20" s="2583" t="s">
        <v>240</v>
      </c>
      <c r="D20" s="2615">
        <v>20455.135542</v>
      </c>
      <c r="E20" s="2614">
        <f>(D20-D8)/D8*100</f>
        <v>8.0510426842291078</v>
      </c>
      <c r="F20" s="2613">
        <v>260205.32957900001</v>
      </c>
      <c r="G20" s="2598">
        <f>(F20-F8)/F8*100</f>
        <v>17.912793091663925</v>
      </c>
      <c r="H20" s="2612">
        <f t="shared" si="0"/>
        <v>-239750.19403700001</v>
      </c>
      <c r="I20" s="2570"/>
      <c r="J20" s="2564"/>
      <c r="K20" s="2564"/>
      <c r="L20" s="2564"/>
      <c r="M20" s="2564"/>
      <c r="N20" s="2564"/>
      <c r="O20" s="2564"/>
    </row>
    <row r="21" spans="1:15" ht="15.75" customHeight="1">
      <c r="A21" s="2565"/>
      <c r="B21" s="3858"/>
      <c r="C21" s="2583" t="s">
        <v>241</v>
      </c>
      <c r="D21" s="2615">
        <v>26377.589656</v>
      </c>
      <c r="E21" s="2614">
        <f>(D21-D9)/D9*100</f>
        <v>7.567638972418016</v>
      </c>
      <c r="F21" s="2613">
        <v>356225.98027</v>
      </c>
      <c r="G21" s="2598">
        <f>(F21-F9)/F9*100</f>
        <v>18.090037569471182</v>
      </c>
      <c r="H21" s="2612">
        <f t="shared" si="0"/>
        <v>-329848.39061399997</v>
      </c>
      <c r="I21" s="2570"/>
      <c r="J21" s="2564"/>
      <c r="K21" s="2564"/>
      <c r="L21" s="2564"/>
      <c r="M21" s="2564"/>
      <c r="N21" s="2564"/>
      <c r="O21" s="2564"/>
    </row>
    <row r="22" spans="1:15" ht="15.75" customHeight="1">
      <c r="A22" s="2565"/>
      <c r="B22" s="3858"/>
      <c r="C22" s="2583" t="s">
        <v>242</v>
      </c>
      <c r="D22" s="2615">
        <v>33281.258924599999</v>
      </c>
      <c r="E22" s="2614">
        <f>(D22-D10)/D10*100</f>
        <v>8.6444075408905672</v>
      </c>
      <c r="F22" s="2613">
        <v>452145.51485100004</v>
      </c>
      <c r="G22" s="2598">
        <f>(F22-F10)/F10*100</f>
        <v>18.164438547585821</v>
      </c>
      <c r="H22" s="2612">
        <f t="shared" si="0"/>
        <v>-418864.25592640007</v>
      </c>
      <c r="I22" s="2570"/>
      <c r="J22" s="2564"/>
      <c r="K22" s="2564"/>
      <c r="L22" s="2564"/>
      <c r="M22" s="2564"/>
      <c r="N22" s="2564"/>
      <c r="O22" s="2564"/>
    </row>
    <row r="23" spans="1:15" ht="15.75" customHeight="1">
      <c r="A23" s="2565"/>
      <c r="B23" s="3858"/>
      <c r="C23" s="2583" t="s">
        <v>243</v>
      </c>
      <c r="D23" s="2615">
        <v>40725.370224600003</v>
      </c>
      <c r="E23" s="2614">
        <v>12.270331447839675</v>
      </c>
      <c r="F23" s="2613">
        <v>554720.61485100002</v>
      </c>
      <c r="G23" s="2598">
        <v>19.395311997658485</v>
      </c>
      <c r="H23" s="2612">
        <v>-513995.2446264</v>
      </c>
      <c r="I23" s="2570"/>
      <c r="J23" s="2564"/>
      <c r="K23" s="2564"/>
      <c r="L23" s="2564"/>
      <c r="M23" s="2564"/>
      <c r="N23" s="2564"/>
      <c r="O23" s="2564"/>
    </row>
    <row r="24" spans="1:15" ht="15.75" customHeight="1">
      <c r="A24" s="2565"/>
      <c r="B24" s="3858"/>
      <c r="C24" s="2583" t="s">
        <v>244</v>
      </c>
      <c r="D24" s="2615">
        <v>47180.470224600002</v>
      </c>
      <c r="E24" s="2614">
        <v>11.855277718722999</v>
      </c>
      <c r="F24" s="2613">
        <v>661225.01485100004</v>
      </c>
      <c r="G24" s="2598">
        <v>18.891505285582198</v>
      </c>
      <c r="H24" s="2612">
        <v>-614044.54462639999</v>
      </c>
      <c r="I24" s="2570"/>
      <c r="J24" s="2564"/>
      <c r="K24" s="2564"/>
      <c r="L24" s="2564"/>
      <c r="M24" s="2564"/>
      <c r="N24" s="2564"/>
      <c r="O24" s="2564"/>
    </row>
    <row r="25" spans="1:15" ht="15.75" customHeight="1">
      <c r="A25" s="2565"/>
      <c r="B25" s="3858"/>
      <c r="C25" s="2583" t="s">
        <v>245</v>
      </c>
      <c r="D25" s="2615">
        <v>52982.170224599999</v>
      </c>
      <c r="E25" s="2614">
        <v>9.8811067611907806</v>
      </c>
      <c r="F25" s="2613">
        <v>766533.31396599999</v>
      </c>
      <c r="G25" s="2598">
        <v>21.950574940844493</v>
      </c>
      <c r="H25" s="2612">
        <v>-713551.14374139998</v>
      </c>
      <c r="I25" s="2570"/>
      <c r="J25" s="2564"/>
      <c r="K25" s="2564"/>
      <c r="L25" s="2564"/>
      <c r="M25" s="2564"/>
      <c r="N25" s="2564"/>
      <c r="O25" s="2564"/>
    </row>
    <row r="26" spans="1:15" ht="15.75" customHeight="1">
      <c r="A26" s="2565"/>
      <c r="B26" s="3858"/>
      <c r="C26" s="2583" t="s">
        <v>246</v>
      </c>
      <c r="D26" s="2615">
        <v>59300.956825599998</v>
      </c>
      <c r="E26" s="2614">
        <v>7.3984183341610192</v>
      </c>
      <c r="F26" s="2613">
        <v>875468.55605200003</v>
      </c>
      <c r="G26" s="2598">
        <v>20.519538364782257</v>
      </c>
      <c r="H26" s="2612">
        <v>-816167.59922640002</v>
      </c>
      <c r="I26" s="2570"/>
      <c r="J26" s="2564"/>
      <c r="K26" s="2564"/>
      <c r="L26" s="2564"/>
      <c r="M26" s="2564"/>
      <c r="N26" s="2564"/>
      <c r="O26" s="2564"/>
    </row>
    <row r="27" spans="1:15" ht="15.75" customHeight="1">
      <c r="A27" s="2565"/>
      <c r="B27" s="3858"/>
      <c r="C27" s="2583" t="s">
        <v>247</v>
      </c>
      <c r="D27" s="2615">
        <v>66062.405810600001</v>
      </c>
      <c r="E27" s="2614">
        <v>8.2552297750831301</v>
      </c>
      <c r="F27" s="2613">
        <v>985000.92606600001</v>
      </c>
      <c r="G27" s="2598">
        <v>21.803887136920537</v>
      </c>
      <c r="H27" s="2612">
        <v>-918938.52025539998</v>
      </c>
      <c r="I27" s="2570"/>
      <c r="J27" s="2564"/>
      <c r="K27" s="2564"/>
      <c r="L27" s="2564"/>
      <c r="M27" s="2564"/>
      <c r="N27" s="2564"/>
      <c r="O27" s="2564"/>
    </row>
    <row r="28" spans="1:15" ht="15.75" customHeight="1">
      <c r="A28" s="2565"/>
      <c r="B28" s="3858"/>
      <c r="C28" s="2611" t="s">
        <v>248</v>
      </c>
      <c r="D28" s="2610">
        <v>73575.425259070005</v>
      </c>
      <c r="E28" s="2597">
        <v>9.304775415498014</v>
      </c>
      <c r="F28" s="2609">
        <v>1107872.262814</v>
      </c>
      <c r="G28" s="2596">
        <v>23.56765668045086</v>
      </c>
      <c r="H28" s="2608">
        <v>-1034296.83755493</v>
      </c>
      <c r="I28" s="2570"/>
      <c r="J28" s="2564"/>
      <c r="K28" s="2564"/>
      <c r="L28" s="2564"/>
      <c r="M28" s="2564"/>
      <c r="N28" s="2564"/>
      <c r="O28" s="2564"/>
    </row>
    <row r="29" spans="1:15" ht="15.75" customHeight="1">
      <c r="A29" s="2565"/>
      <c r="B29" s="3850"/>
      <c r="C29" s="2603" t="s">
        <v>249</v>
      </c>
      <c r="D29" s="2602">
        <v>81359.796000000002</v>
      </c>
      <c r="E29" s="2593">
        <v>11.376914450980991</v>
      </c>
      <c r="F29" s="2601">
        <v>1245103.223</v>
      </c>
      <c r="G29" s="2591">
        <v>25.753622722671267</v>
      </c>
      <c r="H29" s="2600">
        <v>-1163743.4269999999</v>
      </c>
      <c r="I29" s="2570"/>
      <c r="J29" s="2564"/>
      <c r="K29" s="2564"/>
      <c r="L29" s="2564"/>
      <c r="M29" s="2564"/>
      <c r="N29" s="2564"/>
      <c r="O29" s="2564"/>
    </row>
    <row r="30" spans="1:15" ht="15.75" customHeight="1">
      <c r="A30" s="2565"/>
      <c r="B30" s="3857" t="s">
        <v>29</v>
      </c>
      <c r="C30" s="2589" t="s">
        <v>238</v>
      </c>
      <c r="D30" s="2588">
        <v>6921.506249</v>
      </c>
      <c r="E30" s="2580">
        <f t="shared" ref="E30:E40" si="1">(D30/D18-1)*100</f>
        <v>3.1860157291482949</v>
      </c>
      <c r="F30" s="2586">
        <v>120610.15279400001</v>
      </c>
      <c r="G30" s="2599">
        <f t="shared" ref="G30:G40" si="2">(F30/F18-1)*100</f>
        <v>54.311873987533296</v>
      </c>
      <c r="H30" s="2584">
        <v>-113688.64654500001</v>
      </c>
      <c r="I30" s="2570"/>
      <c r="J30" s="2564"/>
      <c r="K30" s="2564"/>
      <c r="L30" s="2564"/>
      <c r="M30" s="2564"/>
      <c r="N30" s="2564"/>
      <c r="O30" s="2564"/>
    </row>
    <row r="31" spans="1:15" ht="15.75" customHeight="1">
      <c r="A31" s="2565"/>
      <c r="B31" s="3858"/>
      <c r="C31" s="2583" t="s">
        <v>1678</v>
      </c>
      <c r="D31" s="2581">
        <v>14698.989408000001</v>
      </c>
      <c r="E31" s="2580">
        <f t="shared" si="1"/>
        <v>8.0314668412519339</v>
      </c>
      <c r="F31" s="2579">
        <v>232346.61163700002</v>
      </c>
      <c r="G31" s="2598">
        <f t="shared" si="2"/>
        <v>38.517039649597784</v>
      </c>
      <c r="H31" s="2577">
        <v>-217647.62222900003</v>
      </c>
      <c r="I31" s="2570"/>
      <c r="J31" s="2564"/>
      <c r="K31" s="2564"/>
      <c r="L31" s="2564"/>
      <c r="M31" s="2564"/>
      <c r="N31" s="2564"/>
      <c r="O31" s="2564"/>
    </row>
    <row r="32" spans="1:15" ht="15.75" customHeight="1">
      <c r="A32" s="2565"/>
      <c r="B32" s="3858"/>
      <c r="C32" s="2583" t="s">
        <v>240</v>
      </c>
      <c r="D32" s="2581">
        <v>23744.930089000001</v>
      </c>
      <c r="E32" s="2580">
        <f t="shared" si="1"/>
        <v>16.082976034283192</v>
      </c>
      <c r="F32" s="2579">
        <v>373587.26042600005</v>
      </c>
      <c r="G32" s="2598">
        <f t="shared" si="2"/>
        <v>43.574023264798868</v>
      </c>
      <c r="H32" s="2577">
        <v>-349842.33033700008</v>
      </c>
      <c r="I32" s="2570"/>
      <c r="J32" s="2564"/>
      <c r="K32" s="2564"/>
      <c r="L32" s="2564"/>
      <c r="M32" s="2564"/>
      <c r="N32" s="2564"/>
      <c r="O32" s="2564"/>
    </row>
    <row r="33" spans="1:15" ht="15.75" customHeight="1">
      <c r="A33" s="2565"/>
      <c r="B33" s="3858"/>
      <c r="C33" s="2583" t="s">
        <v>241</v>
      </c>
      <c r="D33" s="2581">
        <v>29281.706559999999</v>
      </c>
      <c r="E33" s="2580">
        <f t="shared" si="1"/>
        <v>11.009788770974428</v>
      </c>
      <c r="F33" s="2579">
        <v>483757.83370700007</v>
      </c>
      <c r="G33" s="2598">
        <f t="shared" si="2"/>
        <v>35.800828827908006</v>
      </c>
      <c r="H33" s="2577">
        <v>-454476.12714700005</v>
      </c>
      <c r="I33" s="2570"/>
      <c r="J33" s="2564"/>
      <c r="K33" s="2564"/>
      <c r="L33" s="2564"/>
      <c r="M33" s="2564"/>
      <c r="N33" s="2564"/>
      <c r="O33" s="2564"/>
    </row>
    <row r="34" spans="1:15" ht="15.75" customHeight="1">
      <c r="A34" s="2565"/>
      <c r="B34" s="3858"/>
      <c r="C34" s="2583" t="s">
        <v>242</v>
      </c>
      <c r="D34" s="2581">
        <v>37501.859534999996</v>
      </c>
      <c r="E34" s="2580">
        <f t="shared" si="1"/>
        <v>12.681613456876528</v>
      </c>
      <c r="F34" s="2579">
        <v>606996.59660900012</v>
      </c>
      <c r="G34" s="2598">
        <f t="shared" si="2"/>
        <v>34.248063216778711</v>
      </c>
      <c r="H34" s="2577">
        <v>-569494.73707400006</v>
      </c>
      <c r="I34" s="2570"/>
      <c r="J34" s="2564"/>
      <c r="K34" s="2564"/>
      <c r="L34" s="2564"/>
      <c r="M34" s="2564"/>
      <c r="N34" s="2564"/>
      <c r="O34" s="2564"/>
    </row>
    <row r="35" spans="1:15" ht="15.75" customHeight="1">
      <c r="A35" s="2565"/>
      <c r="B35" s="3858"/>
      <c r="C35" s="2583" t="s">
        <v>243</v>
      </c>
      <c r="D35" s="2581">
        <v>45412.419134999996</v>
      </c>
      <c r="E35" s="2580">
        <f t="shared" si="1"/>
        <v>11.508916639802091</v>
      </c>
      <c r="F35" s="2579">
        <v>723937.52233100007</v>
      </c>
      <c r="G35" s="2598">
        <f t="shared" si="2"/>
        <v>30.50488893863308</v>
      </c>
      <c r="H35" s="2577">
        <v>-678525.1031960001</v>
      </c>
      <c r="I35" s="2570"/>
      <c r="J35" s="2564"/>
      <c r="K35" s="2564"/>
      <c r="L35" s="2564"/>
      <c r="M35" s="2564"/>
      <c r="N35" s="2564"/>
      <c r="O35" s="2564"/>
    </row>
    <row r="36" spans="1:15" ht="15.75" customHeight="1">
      <c r="A36" s="2565"/>
      <c r="B36" s="3858"/>
      <c r="C36" s="2582" t="s">
        <v>244</v>
      </c>
      <c r="D36" s="2581">
        <v>53078.791338770003</v>
      </c>
      <c r="E36" s="2580">
        <f t="shared" si="1"/>
        <v>12.501615787403919</v>
      </c>
      <c r="F36" s="2579">
        <v>833268.4</v>
      </c>
      <c r="G36" s="2598">
        <f t="shared" si="2"/>
        <v>26.018886352593306</v>
      </c>
      <c r="H36" s="2577">
        <v>-780189.60866122996</v>
      </c>
      <c r="I36" s="2570"/>
      <c r="J36" s="2564"/>
      <c r="K36" s="2564"/>
      <c r="L36" s="2564"/>
      <c r="M36" s="2564"/>
      <c r="N36" s="2564"/>
      <c r="O36" s="2564"/>
    </row>
    <row r="37" spans="1:15" ht="15.75" customHeight="1">
      <c r="A37" s="2565"/>
      <c r="B37" s="3858"/>
      <c r="C37" s="2582" t="s">
        <v>245</v>
      </c>
      <c r="D37" s="2581">
        <v>61224.37424877</v>
      </c>
      <c r="E37" s="2580">
        <f t="shared" si="1"/>
        <v>15.556561743752596</v>
      </c>
      <c r="F37" s="2579">
        <v>949106.64957100002</v>
      </c>
      <c r="G37" s="2598">
        <f t="shared" si="2"/>
        <v>23.818056212113724</v>
      </c>
      <c r="H37" s="2577">
        <v>-887882.27532223018</v>
      </c>
      <c r="I37" s="2570"/>
      <c r="J37" s="2564"/>
      <c r="K37" s="2564"/>
      <c r="L37" s="2564"/>
      <c r="M37" s="2564"/>
      <c r="N37" s="2564"/>
      <c r="O37" s="2564"/>
    </row>
    <row r="38" spans="1:15" ht="15.75" customHeight="1">
      <c r="A38" s="2565"/>
      <c r="B38" s="3858"/>
      <c r="C38" s="2582" t="s">
        <v>246</v>
      </c>
      <c r="D38" s="2581">
        <v>69822.272605769991</v>
      </c>
      <c r="E38" s="2580">
        <f t="shared" si="1"/>
        <v>17.742236117896802</v>
      </c>
      <c r="F38" s="2579">
        <v>1061633.6791409999</v>
      </c>
      <c r="G38" s="2598">
        <f t="shared" si="2"/>
        <v>21.264627016249136</v>
      </c>
      <c r="H38" s="2577">
        <v>-991811.40653522999</v>
      </c>
      <c r="I38" s="2570"/>
      <c r="J38" s="2564"/>
      <c r="K38" s="2564"/>
      <c r="L38" s="2564"/>
      <c r="M38" s="2564"/>
      <c r="N38" s="2564"/>
      <c r="O38" s="2564"/>
    </row>
    <row r="39" spans="1:15" ht="15.75" customHeight="1">
      <c r="A39" s="2565"/>
      <c r="B39" s="3858"/>
      <c r="C39" s="2582" t="s">
        <v>247</v>
      </c>
      <c r="D39" s="2581">
        <v>78533.808181769986</v>
      </c>
      <c r="E39" s="2580">
        <f t="shared" si="1"/>
        <v>18.878214043438433</v>
      </c>
      <c r="F39" s="2579">
        <v>1178136.400935</v>
      </c>
      <c r="G39" s="2598">
        <f t="shared" si="2"/>
        <v>19.607643988758937</v>
      </c>
      <c r="H39" s="2577">
        <v>-1099602.5927532301</v>
      </c>
      <c r="I39" s="2570"/>
      <c r="J39" s="2564"/>
      <c r="K39" s="2564"/>
      <c r="L39" s="2564"/>
      <c r="M39" s="2564"/>
      <c r="N39" s="2564"/>
      <c r="O39" s="2564"/>
    </row>
    <row r="40" spans="1:15" ht="15.75" customHeight="1">
      <c r="A40" s="2565"/>
      <c r="B40" s="3858"/>
      <c r="C40" s="2607" t="s">
        <v>248</v>
      </c>
      <c r="D40" s="2606">
        <v>87834.833606</v>
      </c>
      <c r="E40" s="2597">
        <f t="shared" si="1"/>
        <v>19.380667249588424</v>
      </c>
      <c r="F40" s="2605">
        <v>1299799.2963210002</v>
      </c>
      <c r="G40" s="2596">
        <f t="shared" si="2"/>
        <v>17.323931643482492</v>
      </c>
      <c r="H40" s="2604">
        <v>-1211964.4627150001</v>
      </c>
      <c r="I40" s="2570"/>
      <c r="J40" s="2564"/>
      <c r="K40" s="2564"/>
      <c r="L40" s="2564"/>
      <c r="M40" s="2564"/>
      <c r="N40" s="2564"/>
      <c r="O40" s="2564"/>
    </row>
    <row r="41" spans="1:15" ht="15.75" customHeight="1">
      <c r="A41" s="2565"/>
      <c r="B41" s="3850"/>
      <c r="C41" s="2603" t="s">
        <v>249</v>
      </c>
      <c r="D41" s="2602">
        <v>97109.52102</v>
      </c>
      <c r="E41" s="2593">
        <v>19.358117638348048</v>
      </c>
      <c r="F41" s="2601">
        <v>1418535.3429599998</v>
      </c>
      <c r="G41" s="2591">
        <v>13.929135894622924</v>
      </c>
      <c r="H41" s="2600">
        <v>-1321425.8219399997</v>
      </c>
      <c r="I41" s="2570"/>
      <c r="J41" s="2564"/>
      <c r="K41" s="2564"/>
      <c r="L41" s="2564"/>
      <c r="M41" s="2564"/>
      <c r="N41" s="2564"/>
      <c r="O41" s="2564"/>
    </row>
    <row r="42" spans="1:15" ht="15.75" customHeight="1">
      <c r="A42" s="2565"/>
      <c r="B42" s="3857" t="s">
        <v>85</v>
      </c>
      <c r="C42" s="2589" t="s">
        <v>238</v>
      </c>
      <c r="D42" s="2588">
        <v>8837.0854310000013</v>
      </c>
      <c r="E42" s="2580">
        <v>27.67575601447674</v>
      </c>
      <c r="F42" s="2586">
        <v>106725.31803200001</v>
      </c>
      <c r="G42" s="2599">
        <v>-11.512160825892536</v>
      </c>
      <c r="H42" s="2584">
        <v>-97888.232601000011</v>
      </c>
      <c r="I42" s="2570"/>
      <c r="J42" s="2564"/>
      <c r="K42" s="2564"/>
      <c r="L42" s="2564"/>
      <c r="M42" s="2564"/>
      <c r="N42" s="2564"/>
      <c r="O42" s="2564"/>
    </row>
    <row r="43" spans="1:15" ht="15.75" customHeight="1">
      <c r="A43" s="2565"/>
      <c r="B43" s="3858"/>
      <c r="C43" s="2583" t="s">
        <v>1678</v>
      </c>
      <c r="D43" s="2581">
        <v>18501.854348000001</v>
      </c>
      <c r="E43" s="2580">
        <v>25.871608138789949</v>
      </c>
      <c r="F43" s="2579">
        <v>229503.69641600002</v>
      </c>
      <c r="G43" s="2598">
        <v>-1.2235664643311162</v>
      </c>
      <c r="H43" s="2577">
        <v>-211001.84206800003</v>
      </c>
      <c r="I43" s="2570"/>
      <c r="J43" s="2564"/>
      <c r="K43" s="2564"/>
      <c r="L43" s="2564"/>
      <c r="M43" s="2564"/>
      <c r="N43" s="2564"/>
      <c r="O43" s="2564"/>
    </row>
    <row r="44" spans="1:15" ht="15.75" customHeight="1">
      <c r="A44" s="2565"/>
      <c r="B44" s="3858"/>
      <c r="C44" s="2583" t="s">
        <v>240</v>
      </c>
      <c r="D44" s="2581">
        <v>27166.770089999998</v>
      </c>
      <c r="E44" s="2580">
        <v>14.410823650246019</v>
      </c>
      <c r="F44" s="2579">
        <v>334949.363296</v>
      </c>
      <c r="G44" s="2598">
        <v>-10.342402223764646</v>
      </c>
      <c r="H44" s="2577">
        <v>-307782.59320599999</v>
      </c>
      <c r="I44" s="2570"/>
      <c r="J44" s="2564"/>
      <c r="K44" s="2564"/>
      <c r="L44" s="2564"/>
      <c r="M44" s="2564"/>
      <c r="N44" s="2564"/>
      <c r="O44" s="2564"/>
    </row>
    <row r="45" spans="1:15" ht="15.75" customHeight="1">
      <c r="A45" s="2565"/>
      <c r="B45" s="3858"/>
      <c r="C45" s="2583" t="s">
        <v>241</v>
      </c>
      <c r="D45" s="2581">
        <v>36279.072230999998</v>
      </c>
      <c r="E45" s="2580">
        <v>23.89671400012827</v>
      </c>
      <c r="F45" s="2579">
        <v>450298.90048600006</v>
      </c>
      <c r="G45" s="2598">
        <v>-6.9164633396438742</v>
      </c>
      <c r="H45" s="2577">
        <v>-414019.82825500006</v>
      </c>
      <c r="I45" s="2570"/>
      <c r="J45" s="2564"/>
      <c r="K45" s="2564"/>
      <c r="L45" s="2564"/>
      <c r="M45" s="2564"/>
      <c r="N45" s="2564"/>
      <c r="O45" s="2564"/>
    </row>
    <row r="46" spans="1:15" ht="15.75" customHeight="1">
      <c r="A46" s="2565"/>
      <c r="B46" s="3858"/>
      <c r="C46" s="2583" t="s">
        <v>242</v>
      </c>
      <c r="D46" s="2581">
        <v>47616.834903999996</v>
      </c>
      <c r="E46" s="2580">
        <v>26.971930177381797</v>
      </c>
      <c r="F46" s="2579">
        <v>581257.11849099991</v>
      </c>
      <c r="G46" s="2598">
        <v>-4.2404649814833162</v>
      </c>
      <c r="H46" s="2577">
        <v>-533640.28358699987</v>
      </c>
      <c r="I46" s="2570"/>
      <c r="J46" s="2564"/>
      <c r="K46" s="2564"/>
      <c r="L46" s="2564"/>
      <c r="M46" s="2564"/>
      <c r="N46" s="2564"/>
      <c r="O46" s="2564"/>
    </row>
    <row r="47" spans="1:15" ht="15.75" customHeight="1">
      <c r="A47" s="2565"/>
      <c r="B47" s="3858"/>
      <c r="C47" s="2583" t="s">
        <v>243</v>
      </c>
      <c r="D47" s="2581">
        <v>57279.747260999997</v>
      </c>
      <c r="E47" s="2580">
        <v>26.132340782642171</v>
      </c>
      <c r="F47" s="2579">
        <v>694693.72284499987</v>
      </c>
      <c r="G47" s="2598">
        <v>-4.0395474172741253</v>
      </c>
      <c r="H47" s="2577">
        <v>-637413.97558399988</v>
      </c>
      <c r="I47" s="2570"/>
      <c r="J47" s="2564"/>
      <c r="K47" s="2564"/>
      <c r="L47" s="2564"/>
      <c r="M47" s="2564"/>
      <c r="N47" s="2564"/>
      <c r="O47" s="2564"/>
    </row>
    <row r="48" spans="1:15" ht="15.75" customHeight="1">
      <c r="A48" s="2565"/>
      <c r="B48" s="3858"/>
      <c r="C48" s="2582" t="s">
        <v>244</v>
      </c>
      <c r="D48" s="2581">
        <v>64971.226449999995</v>
      </c>
      <c r="E48" s="2580">
        <v>22.405248520690169</v>
      </c>
      <c r="F48" s="2579">
        <v>803602.81568199978</v>
      </c>
      <c r="G48" s="2598">
        <v>-3.5601475248551617</v>
      </c>
      <c r="H48" s="2577">
        <v>-738631.58923199994</v>
      </c>
      <c r="I48" s="2570"/>
      <c r="J48" s="2564"/>
      <c r="K48" s="2564"/>
      <c r="L48" s="2564"/>
      <c r="M48" s="2564"/>
      <c r="N48" s="2564"/>
      <c r="O48" s="2564"/>
    </row>
    <row r="49" spans="1:15" ht="15.75" customHeight="1">
      <c r="A49" s="2565"/>
      <c r="B49" s="3858"/>
      <c r="C49" s="2582" t="s">
        <v>245</v>
      </c>
      <c r="D49" s="2581">
        <v>74907.945997000003</v>
      </c>
      <c r="E49" s="2580">
        <v>22.349876035694894</v>
      </c>
      <c r="F49" s="2579">
        <v>924242.63694437477</v>
      </c>
      <c r="G49" s="2598">
        <v>-2.6197279976769572</v>
      </c>
      <c r="H49" s="2577">
        <v>-849334.69094737468</v>
      </c>
      <c r="I49" s="2570"/>
      <c r="J49" s="2564"/>
      <c r="K49" s="2564"/>
      <c r="L49" s="2564"/>
      <c r="M49" s="2564"/>
      <c r="N49" s="2564"/>
      <c r="O49" s="2564"/>
    </row>
    <row r="50" spans="1:15" ht="15.75" customHeight="1">
      <c r="A50" s="2565"/>
      <c r="B50" s="3858"/>
      <c r="C50" s="2582" t="s">
        <v>246</v>
      </c>
      <c r="D50" s="2581">
        <v>78818.661185999998</v>
      </c>
      <c r="E50" s="2580">
        <v>12.884697453240101</v>
      </c>
      <c r="F50" s="2579">
        <v>982534.8440503747</v>
      </c>
      <c r="G50" s="2598">
        <v>-7.4506712291405925</v>
      </c>
      <c r="H50" s="2577">
        <v>-903716.18286437471</v>
      </c>
      <c r="I50" s="2570"/>
      <c r="J50" s="2564"/>
      <c r="K50" s="2564"/>
      <c r="L50" s="2564"/>
      <c r="M50" s="2564"/>
      <c r="N50" s="2564"/>
      <c r="O50" s="2564"/>
    </row>
    <row r="51" spans="1:15" ht="15.75" customHeight="1">
      <c r="A51" s="2565"/>
      <c r="B51" s="3858"/>
      <c r="C51" s="2582" t="s">
        <v>247</v>
      </c>
      <c r="D51" s="2581">
        <v>82064.768876999995</v>
      </c>
      <c r="E51" s="2580">
        <v>4.4961027320328695</v>
      </c>
      <c r="F51" s="2579">
        <v>1025137.7864453748</v>
      </c>
      <c r="G51" s="2598">
        <v>-12.986494124806047</v>
      </c>
      <c r="H51" s="2577">
        <v>-943073.01756837475</v>
      </c>
      <c r="I51" s="2570"/>
      <c r="J51" s="2564"/>
      <c r="K51" s="2564"/>
      <c r="L51" s="2564"/>
      <c r="M51" s="2564"/>
      <c r="N51" s="2564"/>
      <c r="O51" s="2564"/>
    </row>
    <row r="52" spans="1:15" ht="15.75" customHeight="1">
      <c r="A52" s="2565"/>
      <c r="B52" s="3858"/>
      <c r="C52" s="2583" t="s">
        <v>248</v>
      </c>
      <c r="D52" s="2581">
        <v>88003.109507000001</v>
      </c>
      <c r="E52" s="2597">
        <v>0.19158219363724083</v>
      </c>
      <c r="F52" s="2579">
        <v>1100813.4239009998</v>
      </c>
      <c r="G52" s="2596">
        <v>-15.308969083397518</v>
      </c>
      <c r="H52" s="2577">
        <v>-1012810.3143939999</v>
      </c>
      <c r="I52" s="2570"/>
      <c r="J52" s="2564"/>
      <c r="K52" s="2564"/>
      <c r="L52" s="2564"/>
      <c r="M52" s="2564"/>
      <c r="N52" s="2564"/>
      <c r="O52" s="2564"/>
    </row>
    <row r="53" spans="1:15" ht="15.75" customHeight="1">
      <c r="A53" s="2565"/>
      <c r="B53" s="3858"/>
      <c r="C53" s="2595" t="s">
        <v>249</v>
      </c>
      <c r="D53" s="2594">
        <v>97709.105197809986</v>
      </c>
      <c r="E53" s="2593">
        <v>0.61743088783901001</v>
      </c>
      <c r="F53" s="2592">
        <v>1196799.0528582497</v>
      </c>
      <c r="G53" s="2591">
        <v>-15.631354636470462</v>
      </c>
      <c r="H53" s="2590">
        <v>-1099089.9476604399</v>
      </c>
      <c r="I53" s="2570"/>
      <c r="J53" s="2564"/>
      <c r="K53" s="2564"/>
      <c r="L53" s="2564"/>
      <c r="M53" s="2564"/>
      <c r="N53" s="2564"/>
      <c r="O53" s="2564"/>
    </row>
    <row r="54" spans="1:15" ht="15.75" customHeight="1">
      <c r="A54" s="2565"/>
      <c r="B54" s="3859" t="s">
        <v>398</v>
      </c>
      <c r="C54" s="2589" t="s">
        <v>238</v>
      </c>
      <c r="D54" s="2588">
        <v>9620.0488740000001</v>
      </c>
      <c r="E54" s="2587">
        <v>8.8599736769931781</v>
      </c>
      <c r="F54" s="2586">
        <v>85807.989392000003</v>
      </c>
      <c r="G54" s="2585">
        <v>-19.599218841145316</v>
      </c>
      <c r="H54" s="2584">
        <v>-76187.940518000003</v>
      </c>
      <c r="I54" s="2570"/>
      <c r="J54" s="2564"/>
      <c r="K54" s="2564"/>
      <c r="L54" s="2564"/>
      <c r="M54" s="2564"/>
      <c r="N54" s="2564"/>
      <c r="O54" s="2564"/>
    </row>
    <row r="55" spans="1:15" ht="15.75" customHeight="1">
      <c r="A55" s="2565"/>
      <c r="B55" s="3860"/>
      <c r="C55" s="2583" t="s">
        <v>1678</v>
      </c>
      <c r="D55" s="2581">
        <v>20443.062112569405</v>
      </c>
      <c r="E55" s="2580">
        <v>10.491963281395329</v>
      </c>
      <c r="F55" s="2579">
        <v>178846.26773594937</v>
      </c>
      <c r="G55" s="2578">
        <v>-22.072598163398922</v>
      </c>
      <c r="H55" s="2577">
        <v>-158403.20562337994</v>
      </c>
      <c r="I55" s="2570"/>
      <c r="J55" s="2564"/>
      <c r="K55" s="2564"/>
      <c r="L55" s="2564"/>
      <c r="M55" s="2564"/>
      <c r="N55" s="2564"/>
      <c r="O55" s="2564"/>
    </row>
    <row r="56" spans="1:15" ht="15.75" customHeight="1">
      <c r="A56" s="2565"/>
      <c r="B56" s="3860"/>
      <c r="C56" s="2583" t="s">
        <v>240</v>
      </c>
      <c r="D56" s="2581">
        <v>31046.092906569407</v>
      </c>
      <c r="E56" s="2580">
        <v>14.279661526628715</v>
      </c>
      <c r="F56" s="2579">
        <v>292269.86056794936</v>
      </c>
      <c r="G56" s="2578">
        <v>-12.741751189633433</v>
      </c>
      <c r="H56" s="2577">
        <v>-261223.76766137994</v>
      </c>
      <c r="I56" s="2570"/>
      <c r="J56" s="2564"/>
      <c r="K56" s="2564"/>
      <c r="L56" s="2564"/>
      <c r="M56" s="2564"/>
      <c r="N56" s="2564"/>
      <c r="O56" s="2564"/>
    </row>
    <row r="57" spans="1:15" ht="15.75" customHeight="1">
      <c r="A57" s="2565"/>
      <c r="B57" s="3860"/>
      <c r="C57" s="2583" t="s">
        <v>241</v>
      </c>
      <c r="D57" s="2581">
        <v>40200.064497569401</v>
      </c>
      <c r="E57" s="2580">
        <v>10.807862564960985</v>
      </c>
      <c r="F57" s="2579">
        <v>402490.17834894935</v>
      </c>
      <c r="G57" s="2578">
        <v>-10.616111421734516</v>
      </c>
      <c r="H57" s="2577">
        <v>-362290.11385137995</v>
      </c>
      <c r="I57" s="2570"/>
      <c r="J57" s="2564"/>
      <c r="K57" s="2564"/>
      <c r="L57" s="2564"/>
      <c r="M57" s="2564"/>
      <c r="N57" s="2564"/>
      <c r="O57" s="2564"/>
    </row>
    <row r="58" spans="1:15" ht="15.75" customHeight="1">
      <c r="A58" s="2565"/>
      <c r="B58" s="3860"/>
      <c r="C58" s="2583" t="s">
        <v>242</v>
      </c>
      <c r="D58" s="2581">
        <v>50055.608461569398</v>
      </c>
      <c r="E58" s="2580">
        <v>5.1216624592671991</v>
      </c>
      <c r="F58" s="2579">
        <v>525498.14327894931</v>
      </c>
      <c r="G58" s="2578">
        <v>-9.592824489927338</v>
      </c>
      <c r="H58" s="2577">
        <v>-475442.5348173799</v>
      </c>
      <c r="I58" s="2570"/>
      <c r="J58" s="2564"/>
      <c r="K58" s="2564"/>
      <c r="L58" s="2564"/>
      <c r="M58" s="2564"/>
      <c r="N58" s="2564"/>
      <c r="O58" s="2564"/>
    </row>
    <row r="59" spans="1:15" ht="15.75" customHeight="1">
      <c r="A59" s="2565"/>
      <c r="B59" s="3860"/>
      <c r="C59" s="2583" t="s">
        <v>243</v>
      </c>
      <c r="D59" s="2581">
        <v>60799.213644569405</v>
      </c>
      <c r="E59" s="2580">
        <v>6.1443469146828846</v>
      </c>
      <c r="F59" s="2579">
        <v>661245.39545194933</v>
      </c>
      <c r="G59" s="2578">
        <v>-4.8148308086142748</v>
      </c>
      <c r="H59" s="2577">
        <v>-600446.18180737994</v>
      </c>
      <c r="I59" s="2570"/>
      <c r="J59" s="2564"/>
      <c r="K59" s="2564"/>
      <c r="L59" s="2564"/>
      <c r="M59" s="2564"/>
      <c r="N59" s="2564"/>
      <c r="O59" s="2564"/>
    </row>
    <row r="60" spans="1:15" ht="15.75" customHeight="1">
      <c r="A60" s="2565"/>
      <c r="B60" s="3860"/>
      <c r="C60" s="2582" t="s">
        <v>244</v>
      </c>
      <c r="D60" s="2581">
        <v>69917.079873569397</v>
      </c>
      <c r="E60" s="2580">
        <v>7.6123750370875172</v>
      </c>
      <c r="F60" s="2579">
        <v>803643.19352394924</v>
      </c>
      <c r="G60" s="2578">
        <v>5.0246018507493773E-3</v>
      </c>
      <c r="H60" s="2577">
        <v>-733726.11365037982</v>
      </c>
      <c r="I60" s="2570"/>
      <c r="J60" s="2564"/>
      <c r="K60" s="2564"/>
      <c r="L60" s="2564"/>
      <c r="M60" s="2564"/>
      <c r="N60" s="2564"/>
      <c r="O60" s="2564"/>
    </row>
    <row r="61" spans="1:15" ht="15.75" customHeight="1">
      <c r="A61" s="2565"/>
      <c r="B61" s="3860"/>
      <c r="C61" s="2582" t="s">
        <v>245</v>
      </c>
      <c r="D61" s="2581">
        <v>80778.861533569405</v>
      </c>
      <c r="E61" s="2580">
        <v>7.8375070340395183</v>
      </c>
      <c r="F61" s="2579">
        <v>943988.25224094954</v>
      </c>
      <c r="G61" s="2578">
        <v>2.1364103437010158</v>
      </c>
      <c r="H61" s="2577">
        <v>-863209.39070738014</v>
      </c>
      <c r="I61" s="2570"/>
      <c r="J61" s="2564"/>
      <c r="K61" s="2564"/>
      <c r="L61" s="2564"/>
      <c r="M61" s="2564"/>
      <c r="N61" s="2564"/>
      <c r="O61" s="2564"/>
    </row>
    <row r="62" spans="1:15" ht="15.75" customHeight="1">
      <c r="A62" s="2565"/>
      <c r="B62" s="3860"/>
      <c r="C62" s="2582" t="s">
        <v>246</v>
      </c>
      <c r="D62" s="2581">
        <v>94767.109729569391</v>
      </c>
      <c r="E62" s="2580">
        <v>20.234356056789011</v>
      </c>
      <c r="F62" s="2579">
        <v>1111395.4588419495</v>
      </c>
      <c r="G62" s="2578">
        <v>13.115119079173127</v>
      </c>
      <c r="H62" s="2577">
        <v>-1016628.3491123801</v>
      </c>
      <c r="I62" s="2570"/>
      <c r="J62" s="2564"/>
      <c r="K62" s="2564"/>
      <c r="L62" s="2564"/>
      <c r="M62" s="2564"/>
      <c r="N62" s="2564"/>
      <c r="O62" s="2564"/>
    </row>
    <row r="63" spans="1:15" ht="15.75" customHeight="1">
      <c r="A63" s="2565"/>
      <c r="B63" s="3860"/>
      <c r="C63" s="2582" t="s">
        <v>247</v>
      </c>
      <c r="D63" s="2581">
        <v>108479.75610556938</v>
      </c>
      <c r="E63" s="2580">
        <v>32.187974925221084</v>
      </c>
      <c r="F63" s="2579">
        <v>1254110.1815669495</v>
      </c>
      <c r="G63" s="2578">
        <v>22.335767752306495</v>
      </c>
      <c r="H63" s="2577">
        <v>-1145630.42546138</v>
      </c>
      <c r="I63" s="2570"/>
      <c r="J63" s="2564"/>
      <c r="K63" s="2564"/>
      <c r="L63" s="2564"/>
      <c r="M63" s="2564"/>
      <c r="N63" s="2564"/>
      <c r="O63" s="2564"/>
    </row>
    <row r="64" spans="1:15" ht="15.75" customHeight="1">
      <c r="A64" s="2565"/>
      <c r="B64" s="3860"/>
      <c r="C64" s="2582" t="s">
        <v>248</v>
      </c>
      <c r="D64" s="2581">
        <v>121253.95927956939</v>
      </c>
      <c r="E64" s="2580">
        <v>37.783721460347408</v>
      </c>
      <c r="F64" s="2579">
        <v>1383364.9266439495</v>
      </c>
      <c r="G64" s="2578">
        <v>25.667519727474669</v>
      </c>
      <c r="H64" s="2577">
        <v>-1262110.9673643801</v>
      </c>
      <c r="I64" s="2570"/>
      <c r="J64" s="2564"/>
      <c r="K64" s="2564"/>
      <c r="L64" s="2564"/>
      <c r="M64" s="2564"/>
      <c r="N64" s="2564"/>
      <c r="O64" s="2564"/>
    </row>
    <row r="65" spans="1:15" ht="15.75" customHeight="1" thickBot="1">
      <c r="A65" s="2565"/>
      <c r="B65" s="3861"/>
      <c r="C65" s="2576" t="s">
        <v>249</v>
      </c>
      <c r="D65" s="2575">
        <v>141124.0806005694</v>
      </c>
      <c r="E65" s="2574">
        <v>44.432886080439204</v>
      </c>
      <c r="F65" s="2573">
        <v>1539837.0708099494</v>
      </c>
      <c r="G65" s="2572">
        <v>28.662958675640525</v>
      </c>
      <c r="H65" s="2571">
        <v>-1398712.9902093799</v>
      </c>
      <c r="I65" s="2570"/>
      <c r="J65" s="2564"/>
      <c r="K65" s="2564"/>
      <c r="L65" s="2564"/>
      <c r="M65" s="2564"/>
      <c r="N65" s="2564"/>
      <c r="O65" s="2564"/>
    </row>
    <row r="66" spans="1:15" ht="15.75" customHeight="1" thickTop="1">
      <c r="A66" s="2565"/>
      <c r="B66" s="3844" t="s">
        <v>2029</v>
      </c>
      <c r="C66" s="3845"/>
      <c r="D66" s="3845"/>
      <c r="E66" s="3845"/>
      <c r="F66" s="3845"/>
      <c r="G66" s="3845"/>
      <c r="H66" s="3845"/>
      <c r="I66" s="2564"/>
      <c r="J66" s="2564"/>
      <c r="K66" s="2564"/>
      <c r="L66" s="2564"/>
      <c r="M66" s="2564"/>
      <c r="N66" s="2564"/>
      <c r="O66" s="2564"/>
    </row>
    <row r="67" spans="1:15" ht="15.75" customHeight="1">
      <c r="A67" s="2565"/>
      <c r="B67" s="2565"/>
      <c r="C67" s="2565"/>
      <c r="D67" s="2569"/>
      <c r="E67" s="2569"/>
      <c r="F67" s="2569"/>
      <c r="G67" s="2565"/>
      <c r="H67" s="2565"/>
      <c r="I67" s="2564"/>
      <c r="J67" s="2564"/>
      <c r="K67" s="2564"/>
      <c r="L67" s="2564"/>
      <c r="M67" s="2564"/>
      <c r="N67" s="2564"/>
      <c r="O67" s="2564"/>
    </row>
    <row r="68" spans="1:15" ht="15.75" customHeight="1">
      <c r="A68" s="2565"/>
      <c r="B68" s="2565"/>
      <c r="C68" s="2565"/>
      <c r="D68" s="2568"/>
      <c r="E68" s="2568"/>
      <c r="F68" s="2568"/>
      <c r="G68" s="2565"/>
      <c r="H68" s="2565"/>
      <c r="I68" s="2564"/>
      <c r="J68" s="2564"/>
      <c r="K68" s="2564"/>
      <c r="L68" s="2564"/>
      <c r="M68" s="2564"/>
      <c r="N68" s="2564"/>
      <c r="O68" s="2564"/>
    </row>
    <row r="69" spans="1:15" ht="15.75" customHeight="1">
      <c r="A69" s="2565"/>
      <c r="B69" s="2565"/>
      <c r="C69" s="2565"/>
      <c r="D69" s="2565"/>
      <c r="E69" s="2565"/>
      <c r="F69" s="2565"/>
      <c r="G69" s="2565"/>
      <c r="H69" s="2565"/>
      <c r="I69" s="2564"/>
      <c r="J69" s="2564"/>
      <c r="K69" s="2564"/>
      <c r="L69" s="2564"/>
      <c r="M69" s="2564"/>
      <c r="N69" s="2564"/>
      <c r="O69" s="2564"/>
    </row>
    <row r="70" spans="1:15" ht="15.75" customHeight="1">
      <c r="A70" s="2565"/>
      <c r="B70" s="2565"/>
      <c r="C70" s="2565"/>
      <c r="D70" s="2565"/>
      <c r="E70" s="2565"/>
      <c r="F70" s="2565"/>
      <c r="G70" s="2565"/>
      <c r="H70" s="2565"/>
      <c r="I70" s="2564"/>
      <c r="J70" s="2564"/>
      <c r="K70" s="2564"/>
      <c r="L70" s="2564"/>
      <c r="M70" s="2564"/>
      <c r="N70" s="2564"/>
      <c r="O70" s="2564"/>
    </row>
    <row r="71" spans="1:15" ht="15.75" customHeight="1">
      <c r="A71" s="2565"/>
      <c r="B71" s="2565"/>
      <c r="C71" s="2565"/>
      <c r="D71" s="2567"/>
      <c r="E71" s="2567"/>
      <c r="F71" s="2567"/>
      <c r="G71" s="2565"/>
      <c r="H71" s="2565"/>
      <c r="I71" s="2564"/>
      <c r="J71" s="2564"/>
      <c r="K71" s="2564"/>
      <c r="L71" s="2564"/>
      <c r="M71" s="2564"/>
      <c r="N71" s="2564"/>
      <c r="O71" s="2564"/>
    </row>
    <row r="72" spans="1:15" ht="15.75" customHeight="1">
      <c r="A72" s="2565"/>
      <c r="B72" s="2565"/>
      <c r="C72" s="2565"/>
      <c r="D72" s="2567"/>
      <c r="E72" s="2565"/>
      <c r="F72" s="2565"/>
      <c r="G72" s="2565"/>
      <c r="H72" s="2565"/>
      <c r="I72" s="2564"/>
      <c r="J72" s="2564"/>
      <c r="K72" s="2564"/>
      <c r="L72" s="2564"/>
      <c r="M72" s="2564"/>
      <c r="N72" s="2564"/>
      <c r="O72" s="2564"/>
    </row>
    <row r="73" spans="1:15" ht="15.75" customHeight="1">
      <c r="A73" s="2565"/>
      <c r="B73" s="2565"/>
      <c r="C73" s="2565"/>
      <c r="D73" s="2566"/>
      <c r="E73" s="2565"/>
      <c r="F73" s="2565"/>
      <c r="G73" s="2565"/>
      <c r="H73" s="2565"/>
      <c r="I73" s="2564"/>
      <c r="J73" s="2564"/>
      <c r="K73" s="2564"/>
      <c r="L73" s="2564"/>
      <c r="M73" s="2564"/>
      <c r="N73" s="2564"/>
      <c r="O73" s="2564"/>
    </row>
    <row r="74" spans="1:15" ht="15.75" customHeight="1">
      <c r="A74" s="2565"/>
      <c r="B74" s="2565"/>
      <c r="C74" s="2565"/>
      <c r="D74" s="2565"/>
      <c r="E74" s="2565"/>
      <c r="F74" s="2565"/>
      <c r="G74" s="2565"/>
      <c r="H74" s="2565"/>
      <c r="I74" s="2564"/>
      <c r="J74" s="2564"/>
      <c r="K74" s="2564"/>
      <c r="L74" s="2564"/>
      <c r="M74" s="2564"/>
      <c r="N74" s="2564"/>
      <c r="O74" s="2564"/>
    </row>
    <row r="75" spans="1:15" ht="15.75" customHeight="1">
      <c r="A75" s="2565"/>
      <c r="B75" s="2565"/>
      <c r="C75" s="2565"/>
      <c r="D75" s="2565"/>
      <c r="E75" s="2565"/>
      <c r="F75" s="2565"/>
      <c r="G75" s="2565"/>
      <c r="H75" s="2565"/>
      <c r="I75" s="2564"/>
      <c r="J75" s="2564"/>
      <c r="K75" s="2564"/>
      <c r="L75" s="2564"/>
      <c r="M75" s="2564"/>
      <c r="N75" s="2564"/>
      <c r="O75" s="2564"/>
    </row>
    <row r="76" spans="1:15" ht="15.75" customHeight="1">
      <c r="A76" s="2565"/>
      <c r="B76" s="2565"/>
      <c r="C76" s="2565"/>
      <c r="D76" s="2565"/>
      <c r="E76" s="2565"/>
      <c r="F76" s="2565"/>
      <c r="G76" s="2565"/>
      <c r="H76" s="2565"/>
      <c r="I76" s="2564"/>
      <c r="J76" s="2564"/>
      <c r="K76" s="2564"/>
      <c r="L76" s="2564"/>
      <c r="M76" s="2564"/>
      <c r="N76" s="2564"/>
      <c r="O76" s="2564"/>
    </row>
    <row r="77" spans="1:15" ht="15.75" customHeight="1">
      <c r="A77" s="2565"/>
      <c r="B77" s="2565"/>
      <c r="C77" s="2565"/>
      <c r="D77" s="2565"/>
      <c r="E77" s="2565"/>
      <c r="F77" s="2565"/>
      <c r="G77" s="2565"/>
      <c r="H77" s="2565"/>
      <c r="I77" s="2564"/>
      <c r="J77" s="2564"/>
      <c r="K77" s="2564"/>
      <c r="L77" s="2564"/>
      <c r="M77" s="2564"/>
      <c r="N77" s="2564"/>
      <c r="O77" s="2564"/>
    </row>
    <row r="78" spans="1:15" ht="15.75" customHeight="1">
      <c r="A78" s="2565"/>
      <c r="B78" s="2565"/>
      <c r="C78" s="2565"/>
      <c r="D78" s="2565"/>
      <c r="E78" s="2565"/>
      <c r="F78" s="2565"/>
      <c r="G78" s="2565"/>
      <c r="H78" s="2565"/>
      <c r="I78" s="2564"/>
      <c r="J78" s="2564"/>
      <c r="K78" s="2564"/>
      <c r="L78" s="2564"/>
      <c r="M78" s="2564"/>
      <c r="N78" s="2564"/>
      <c r="O78" s="2564"/>
    </row>
    <row r="79" spans="1:15" ht="15.75" customHeight="1">
      <c r="A79" s="2565"/>
      <c r="B79" s="2565"/>
      <c r="C79" s="2565"/>
      <c r="D79" s="2565"/>
      <c r="E79" s="2565"/>
      <c r="F79" s="2565"/>
      <c r="G79" s="2565"/>
      <c r="H79" s="2565"/>
      <c r="I79" s="2564"/>
      <c r="J79" s="2564"/>
      <c r="K79" s="2564"/>
      <c r="L79" s="2564"/>
      <c r="M79" s="2564"/>
      <c r="N79" s="2564"/>
      <c r="O79" s="2564"/>
    </row>
    <row r="80" spans="1:15" ht="15.75" customHeight="1">
      <c r="A80" s="2565"/>
      <c r="B80" s="2565"/>
      <c r="C80" s="2565"/>
      <c r="D80" s="2565"/>
      <c r="E80" s="2565"/>
      <c r="F80" s="2565"/>
      <c r="G80" s="2565"/>
      <c r="H80" s="2565"/>
      <c r="I80" s="2564"/>
      <c r="J80" s="2564"/>
      <c r="K80" s="2564"/>
      <c r="L80" s="2564"/>
      <c r="M80" s="2564"/>
      <c r="N80" s="2564"/>
      <c r="O80" s="2564"/>
    </row>
    <row r="81" spans="1:15" ht="15.75" customHeight="1">
      <c r="A81" s="2565"/>
      <c r="B81" s="2565"/>
      <c r="C81" s="2565"/>
      <c r="D81" s="2565"/>
      <c r="E81" s="2565"/>
      <c r="F81" s="2565"/>
      <c r="G81" s="2565"/>
      <c r="H81" s="2565"/>
      <c r="I81" s="2564"/>
      <c r="J81" s="2564"/>
      <c r="K81" s="2564"/>
      <c r="L81" s="2564"/>
      <c r="M81" s="2564"/>
      <c r="N81" s="2564"/>
      <c r="O81" s="2564"/>
    </row>
    <row r="82" spans="1:15" ht="15.75" customHeight="1">
      <c r="A82" s="2565"/>
      <c r="B82" s="2565"/>
      <c r="C82" s="2565"/>
      <c r="D82" s="2565"/>
      <c r="E82" s="2565"/>
      <c r="F82" s="2565"/>
      <c r="G82" s="2565"/>
      <c r="H82" s="2565"/>
      <c r="I82" s="2564"/>
      <c r="J82" s="2564"/>
      <c r="K82" s="2564"/>
      <c r="L82" s="2564"/>
      <c r="M82" s="2564"/>
      <c r="N82" s="2564"/>
      <c r="O82" s="2564"/>
    </row>
    <row r="83" spans="1:15" ht="15.75" customHeight="1">
      <c r="A83" s="2565"/>
      <c r="B83" s="2565"/>
      <c r="C83" s="2565"/>
      <c r="D83" s="2565"/>
      <c r="E83" s="2565"/>
      <c r="F83" s="2565"/>
      <c r="G83" s="2565"/>
      <c r="H83" s="2565"/>
      <c r="I83" s="2564"/>
      <c r="J83" s="2564"/>
      <c r="K83" s="2564"/>
      <c r="L83" s="2564"/>
      <c r="M83" s="2564"/>
      <c r="N83" s="2564"/>
      <c r="O83" s="2564"/>
    </row>
    <row r="84" spans="1:15" ht="15.75" customHeight="1">
      <c r="A84" s="2565"/>
      <c r="B84" s="2565"/>
      <c r="C84" s="2565"/>
      <c r="D84" s="2565"/>
      <c r="E84" s="2565"/>
      <c r="F84" s="2565"/>
      <c r="G84" s="2565"/>
      <c r="H84" s="2565"/>
      <c r="I84" s="2564"/>
      <c r="J84" s="2564"/>
      <c r="K84" s="2564"/>
      <c r="L84" s="2564"/>
      <c r="M84" s="2564"/>
      <c r="N84" s="2564"/>
      <c r="O84" s="2564"/>
    </row>
    <row r="85" spans="1:15" ht="15.75" customHeight="1">
      <c r="A85" s="2565"/>
      <c r="B85" s="2565"/>
      <c r="C85" s="2565"/>
      <c r="D85" s="2565"/>
      <c r="E85" s="2565"/>
      <c r="F85" s="2565"/>
      <c r="G85" s="2565"/>
      <c r="H85" s="2565"/>
      <c r="I85" s="2564"/>
      <c r="J85" s="2564"/>
      <c r="K85" s="2564"/>
      <c r="L85" s="2564"/>
      <c r="M85" s="2564"/>
      <c r="N85" s="2564"/>
      <c r="O85" s="2564"/>
    </row>
    <row r="86" spans="1:15" ht="15.75" customHeight="1">
      <c r="A86" s="2565"/>
      <c r="B86" s="2565"/>
      <c r="C86" s="2565"/>
      <c r="D86" s="2565"/>
      <c r="E86" s="2565"/>
      <c r="F86" s="2565"/>
      <c r="G86" s="2565"/>
      <c r="H86" s="2565"/>
      <c r="I86" s="2564"/>
      <c r="J86" s="2564"/>
      <c r="K86" s="2564"/>
      <c r="L86" s="2564"/>
      <c r="M86" s="2564"/>
      <c r="N86" s="2564"/>
      <c r="O86" s="2564"/>
    </row>
    <row r="87" spans="1:15" ht="15.75" customHeight="1">
      <c r="A87" s="2565"/>
      <c r="B87" s="2565"/>
      <c r="C87" s="2565"/>
      <c r="D87" s="2565"/>
      <c r="E87" s="2565"/>
      <c r="F87" s="2565"/>
      <c r="G87" s="2565"/>
      <c r="H87" s="2565"/>
      <c r="I87" s="2564"/>
      <c r="J87" s="2564"/>
      <c r="K87" s="2564"/>
      <c r="L87" s="2564"/>
      <c r="M87" s="2564"/>
      <c r="N87" s="2564"/>
      <c r="O87" s="2564"/>
    </row>
    <row r="88" spans="1:15" ht="15.75" customHeight="1">
      <c r="A88" s="2565"/>
      <c r="B88" s="2565"/>
      <c r="C88" s="2565"/>
      <c r="D88" s="2565"/>
      <c r="E88" s="2565"/>
      <c r="F88" s="2565"/>
      <c r="G88" s="2565"/>
      <c r="H88" s="2565"/>
      <c r="I88" s="2564"/>
      <c r="J88" s="2564"/>
      <c r="K88" s="2564"/>
      <c r="L88" s="2564"/>
      <c r="M88" s="2564"/>
      <c r="N88" s="2564"/>
      <c r="O88" s="2564"/>
    </row>
    <row r="89" spans="1:15" ht="15.75" customHeight="1">
      <c r="A89" s="2565"/>
      <c r="B89" s="2565"/>
      <c r="C89" s="2565"/>
      <c r="D89" s="2565"/>
      <c r="E89" s="2565"/>
      <c r="F89" s="2565"/>
      <c r="G89" s="2565"/>
      <c r="H89" s="2565"/>
      <c r="I89" s="2564"/>
      <c r="J89" s="2564"/>
      <c r="K89" s="2564"/>
      <c r="L89" s="2564"/>
      <c r="M89" s="2564"/>
      <c r="N89" s="2564"/>
      <c r="O89" s="2564"/>
    </row>
    <row r="90" spans="1:15" ht="15.75" customHeight="1">
      <c r="A90" s="2565"/>
      <c r="B90" s="2565"/>
      <c r="C90" s="2565"/>
      <c r="D90" s="2565"/>
      <c r="E90" s="2565"/>
      <c r="F90" s="2565"/>
      <c r="G90" s="2565"/>
      <c r="H90" s="2565"/>
      <c r="I90" s="2564"/>
      <c r="J90" s="2564"/>
      <c r="K90" s="2564"/>
      <c r="L90" s="2564"/>
      <c r="M90" s="2564"/>
      <c r="N90" s="2564"/>
      <c r="O90" s="2564"/>
    </row>
    <row r="91" spans="1:15" ht="15.75" customHeight="1">
      <c r="A91" s="2565"/>
      <c r="B91" s="2565"/>
      <c r="C91" s="2565"/>
      <c r="D91" s="2565"/>
      <c r="E91" s="2565"/>
      <c r="F91" s="2565"/>
      <c r="G91" s="2565"/>
      <c r="H91" s="2565"/>
      <c r="I91" s="2564"/>
      <c r="J91" s="2564"/>
      <c r="K91" s="2564"/>
      <c r="L91" s="2564"/>
      <c r="M91" s="2564"/>
      <c r="N91" s="2564"/>
      <c r="O91" s="2564"/>
    </row>
    <row r="92" spans="1:15" ht="15.75" customHeight="1">
      <c r="A92" s="2565"/>
      <c r="B92" s="2565"/>
      <c r="C92" s="2565"/>
      <c r="D92" s="2565"/>
      <c r="E92" s="2565"/>
      <c r="F92" s="2565"/>
      <c r="G92" s="2565"/>
      <c r="H92" s="2565"/>
      <c r="I92" s="2564"/>
      <c r="J92" s="2564"/>
      <c r="K92" s="2564"/>
      <c r="L92" s="2564"/>
      <c r="M92" s="2564"/>
      <c r="N92" s="2564"/>
      <c r="O92" s="2564"/>
    </row>
    <row r="93" spans="1:15" ht="15.75" customHeight="1">
      <c r="A93" s="2565"/>
      <c r="B93" s="2565"/>
      <c r="C93" s="2565"/>
      <c r="D93" s="2565"/>
      <c r="E93" s="2565"/>
      <c r="F93" s="2565"/>
      <c r="G93" s="2565"/>
      <c r="H93" s="2565"/>
      <c r="I93" s="2564"/>
      <c r="J93" s="2564"/>
      <c r="K93" s="2564"/>
      <c r="L93" s="2564"/>
      <c r="M93" s="2564"/>
      <c r="N93" s="2564"/>
      <c r="O93" s="2564"/>
    </row>
    <row r="94" spans="1:15" ht="15.75" customHeight="1">
      <c r="A94" s="2565"/>
      <c r="B94" s="2565"/>
      <c r="C94" s="2565"/>
      <c r="D94" s="2565"/>
      <c r="E94" s="2565"/>
      <c r="F94" s="2565"/>
      <c r="G94" s="2565"/>
      <c r="H94" s="2565"/>
      <c r="I94" s="2564"/>
      <c r="J94" s="2564"/>
      <c r="K94" s="2564"/>
      <c r="L94" s="2564"/>
      <c r="M94" s="2564"/>
      <c r="N94" s="2564"/>
      <c r="O94" s="2564"/>
    </row>
    <row r="95" spans="1:15" ht="15.75" customHeight="1">
      <c r="A95" s="2565"/>
      <c r="B95" s="2565"/>
      <c r="C95" s="2565"/>
      <c r="D95" s="2565"/>
      <c r="E95" s="2565"/>
      <c r="F95" s="2565"/>
      <c r="G95" s="2565"/>
      <c r="H95" s="2565"/>
      <c r="I95" s="2564"/>
      <c r="J95" s="2564"/>
      <c r="K95" s="2564"/>
      <c r="L95" s="2564"/>
      <c r="M95" s="2564"/>
      <c r="N95" s="2564"/>
      <c r="O95" s="2564"/>
    </row>
    <row r="96" spans="1:15" ht="15.75" customHeight="1">
      <c r="A96" s="2565"/>
      <c r="B96" s="2565"/>
      <c r="C96" s="2565"/>
      <c r="D96" s="2565"/>
      <c r="E96" s="2565"/>
      <c r="F96" s="2565"/>
      <c r="G96" s="2565"/>
      <c r="H96" s="2565"/>
      <c r="I96" s="2564"/>
      <c r="J96" s="2564"/>
      <c r="K96" s="2564"/>
      <c r="L96" s="2564"/>
      <c r="M96" s="2564"/>
      <c r="N96" s="2564"/>
      <c r="O96" s="2564"/>
    </row>
    <row r="97" spans="1:15" ht="15.75" customHeight="1">
      <c r="A97" s="2565"/>
      <c r="B97" s="2565"/>
      <c r="C97" s="2565"/>
      <c r="D97" s="2565"/>
      <c r="E97" s="2565"/>
      <c r="F97" s="2565"/>
      <c r="G97" s="2565"/>
      <c r="H97" s="2565"/>
      <c r="I97" s="2564"/>
      <c r="J97" s="2564"/>
      <c r="K97" s="2564"/>
      <c r="L97" s="2564"/>
      <c r="M97" s="2564"/>
      <c r="N97" s="2564"/>
      <c r="O97" s="2564"/>
    </row>
    <row r="98" spans="1:15" ht="15.75" customHeight="1">
      <c r="A98" s="2565"/>
      <c r="B98" s="2565"/>
      <c r="C98" s="2565"/>
      <c r="D98" s="2565"/>
      <c r="E98" s="2565"/>
      <c r="F98" s="2565"/>
      <c r="G98" s="2565"/>
      <c r="H98" s="2565"/>
      <c r="I98" s="2564"/>
      <c r="J98" s="2564"/>
      <c r="K98" s="2564"/>
      <c r="L98" s="2564"/>
      <c r="M98" s="2564"/>
      <c r="N98" s="2564"/>
      <c r="O98" s="2564"/>
    </row>
    <row r="99" spans="1:15" ht="15.75" customHeight="1">
      <c r="A99" s="2565"/>
      <c r="B99" s="2565"/>
      <c r="C99" s="2565"/>
      <c r="D99" s="2565"/>
      <c r="E99" s="2565"/>
      <c r="F99" s="2565"/>
      <c r="G99" s="2565"/>
      <c r="H99" s="2565"/>
      <c r="I99" s="2564"/>
      <c r="J99" s="2564"/>
      <c r="K99" s="2564"/>
      <c r="L99" s="2564"/>
      <c r="M99" s="2564"/>
      <c r="N99" s="2564"/>
      <c r="O99" s="2564"/>
    </row>
    <row r="100" spans="1:15" ht="15.75" customHeight="1">
      <c r="A100" s="2565"/>
      <c r="B100" s="2565"/>
      <c r="C100" s="2565"/>
      <c r="D100" s="2565"/>
      <c r="E100" s="2565"/>
      <c r="F100" s="2565"/>
      <c r="G100" s="2565"/>
      <c r="H100" s="2565"/>
      <c r="I100" s="2564"/>
      <c r="J100" s="2564"/>
      <c r="K100" s="2564"/>
      <c r="L100" s="2564"/>
      <c r="M100" s="2564"/>
      <c r="N100" s="2564"/>
      <c r="O100" s="2564"/>
    </row>
    <row r="101" spans="1:15" ht="15.75" customHeight="1">
      <c r="A101" s="2565"/>
      <c r="B101" s="2565"/>
      <c r="C101" s="2565"/>
      <c r="D101" s="2565"/>
      <c r="E101" s="2565"/>
      <c r="F101" s="2565"/>
      <c r="G101" s="2565"/>
      <c r="H101" s="2565"/>
      <c r="I101" s="2564"/>
      <c r="J101" s="2564"/>
      <c r="K101" s="2564"/>
      <c r="L101" s="2564"/>
      <c r="M101" s="2564"/>
      <c r="N101" s="2564"/>
      <c r="O101" s="2564"/>
    </row>
    <row r="102" spans="1:15" ht="15.75" customHeight="1">
      <c r="A102" s="2565"/>
      <c r="B102" s="2565"/>
      <c r="C102" s="2565"/>
      <c r="D102" s="2565"/>
      <c r="E102" s="2565"/>
      <c r="F102" s="2565"/>
      <c r="G102" s="2565"/>
      <c r="H102" s="2565"/>
      <c r="I102" s="2564"/>
      <c r="J102" s="2564"/>
      <c r="K102" s="2564"/>
      <c r="L102" s="2564"/>
      <c r="M102" s="2564"/>
      <c r="N102" s="2564"/>
      <c r="O102" s="2564"/>
    </row>
    <row r="103" spans="1:15" ht="15.75" customHeight="1">
      <c r="A103" s="2565"/>
      <c r="B103" s="2565"/>
      <c r="C103" s="2565"/>
      <c r="D103" s="2565"/>
      <c r="E103" s="2565"/>
      <c r="F103" s="2565"/>
      <c r="G103" s="2565"/>
      <c r="H103" s="2565"/>
      <c r="I103" s="2564"/>
      <c r="J103" s="2564"/>
      <c r="K103" s="2564"/>
      <c r="L103" s="2564"/>
      <c r="M103" s="2564"/>
      <c r="N103" s="2564"/>
      <c r="O103" s="2564"/>
    </row>
    <row r="104" spans="1:15" ht="15.75" customHeight="1">
      <c r="A104" s="2565"/>
      <c r="B104" s="2565"/>
      <c r="C104" s="2565"/>
      <c r="D104" s="2565"/>
      <c r="E104" s="2565"/>
      <c r="F104" s="2565"/>
      <c r="G104" s="2565"/>
      <c r="H104" s="2565"/>
      <c r="I104" s="2564"/>
      <c r="J104" s="2564"/>
      <c r="K104" s="2564"/>
      <c r="L104" s="2564"/>
      <c r="M104" s="2564"/>
      <c r="N104" s="2564"/>
      <c r="O104" s="2564"/>
    </row>
    <row r="105" spans="1:15" ht="15.75" customHeight="1">
      <c r="A105" s="2565"/>
      <c r="B105" s="2565"/>
      <c r="C105" s="2565"/>
      <c r="D105" s="2565"/>
      <c r="E105" s="2565"/>
      <c r="F105" s="2565"/>
      <c r="G105" s="2565"/>
      <c r="H105" s="2565"/>
      <c r="I105" s="2564"/>
      <c r="J105" s="2564"/>
      <c r="K105" s="2564"/>
      <c r="L105" s="2564"/>
      <c r="M105" s="2564"/>
      <c r="N105" s="2564"/>
      <c r="O105" s="2564"/>
    </row>
    <row r="106" spans="1:15" ht="15.75" customHeight="1">
      <c r="A106" s="2565"/>
      <c r="B106" s="2565"/>
      <c r="C106" s="2565"/>
      <c r="D106" s="2565"/>
      <c r="E106" s="2565"/>
      <c r="F106" s="2565"/>
      <c r="G106" s="2565"/>
      <c r="H106" s="2565"/>
      <c r="I106" s="2564"/>
      <c r="J106" s="2564"/>
      <c r="K106" s="2564"/>
      <c r="L106" s="2564"/>
      <c r="M106" s="2564"/>
      <c r="N106" s="2564"/>
      <c r="O106" s="2564"/>
    </row>
    <row r="107" spans="1:15" ht="15.75" customHeight="1">
      <c r="A107" s="2565"/>
      <c r="B107" s="2565"/>
      <c r="C107" s="2565"/>
      <c r="D107" s="2565"/>
      <c r="E107" s="2565"/>
      <c r="F107" s="2565"/>
      <c r="G107" s="2565"/>
      <c r="H107" s="2565"/>
      <c r="I107" s="2564"/>
      <c r="J107" s="2564"/>
      <c r="K107" s="2564"/>
      <c r="L107" s="2564"/>
      <c r="M107" s="2564"/>
      <c r="N107" s="2564"/>
      <c r="O107" s="2564"/>
    </row>
    <row r="108" spans="1:15" ht="15.75" customHeight="1">
      <c r="A108" s="2565"/>
      <c r="B108" s="2565"/>
      <c r="C108" s="2565"/>
      <c r="D108" s="2565"/>
      <c r="E108" s="2565"/>
      <c r="F108" s="2565"/>
      <c r="G108" s="2565"/>
      <c r="H108" s="2565"/>
      <c r="I108" s="2564"/>
      <c r="J108" s="2564"/>
      <c r="K108" s="2564"/>
      <c r="L108" s="2564"/>
      <c r="M108" s="2564"/>
      <c r="N108" s="2564"/>
      <c r="O108" s="2564"/>
    </row>
    <row r="109" spans="1:15" ht="15.75" customHeight="1">
      <c r="A109" s="2565"/>
      <c r="B109" s="2565"/>
      <c r="C109" s="2565"/>
      <c r="D109" s="2565"/>
      <c r="E109" s="2565"/>
      <c r="F109" s="2565"/>
      <c r="G109" s="2565"/>
      <c r="H109" s="2565"/>
      <c r="I109" s="2564"/>
      <c r="J109" s="2564"/>
      <c r="K109" s="2564"/>
      <c r="L109" s="2564"/>
      <c r="M109" s="2564"/>
      <c r="N109" s="2564"/>
      <c r="O109" s="2564"/>
    </row>
    <row r="110" spans="1:15" ht="15.75" customHeight="1">
      <c r="A110" s="2565"/>
      <c r="B110" s="2565"/>
      <c r="C110" s="2565"/>
      <c r="D110" s="2565"/>
      <c r="E110" s="2565"/>
      <c r="F110" s="2565"/>
      <c r="G110" s="2565"/>
      <c r="H110" s="2565"/>
      <c r="I110" s="2564"/>
      <c r="J110" s="2564"/>
      <c r="K110" s="2564"/>
      <c r="L110" s="2564"/>
      <c r="M110" s="2564"/>
      <c r="N110" s="2564"/>
      <c r="O110" s="2564"/>
    </row>
    <row r="111" spans="1:15" ht="15.75" customHeight="1">
      <c r="A111" s="2565"/>
      <c r="B111" s="2565"/>
      <c r="C111" s="2565"/>
      <c r="D111" s="2565"/>
      <c r="E111" s="2565"/>
      <c r="F111" s="2565"/>
      <c r="G111" s="2565"/>
      <c r="H111" s="2565"/>
      <c r="I111" s="2564"/>
      <c r="J111" s="2564"/>
      <c r="K111" s="2564"/>
      <c r="L111" s="2564"/>
      <c r="M111" s="2564"/>
      <c r="N111" s="2564"/>
      <c r="O111" s="2564"/>
    </row>
    <row r="112" spans="1:15" ht="15.75" customHeight="1">
      <c r="A112" s="2565"/>
      <c r="B112" s="2565"/>
      <c r="C112" s="2565"/>
      <c r="D112" s="2565"/>
      <c r="E112" s="2565"/>
      <c r="F112" s="2565"/>
      <c r="G112" s="2565"/>
      <c r="H112" s="2565"/>
      <c r="I112" s="2564"/>
      <c r="J112" s="2564"/>
      <c r="K112" s="2564"/>
      <c r="L112" s="2564"/>
      <c r="M112" s="2564"/>
      <c r="N112" s="2564"/>
      <c r="O112" s="2564"/>
    </row>
    <row r="113" spans="1:15" ht="15.75" customHeight="1">
      <c r="A113" s="2565"/>
      <c r="B113" s="2565"/>
      <c r="C113" s="2565"/>
      <c r="D113" s="2565"/>
      <c r="E113" s="2565"/>
      <c r="F113" s="2565"/>
      <c r="G113" s="2565"/>
      <c r="H113" s="2565"/>
      <c r="I113" s="2564"/>
      <c r="J113" s="2564"/>
      <c r="K113" s="2564"/>
      <c r="L113" s="2564"/>
      <c r="M113" s="2564"/>
      <c r="N113" s="2564"/>
      <c r="O113" s="2564"/>
    </row>
    <row r="114" spans="1:15" ht="15.75" customHeight="1">
      <c r="A114" s="2565"/>
      <c r="B114" s="2565"/>
      <c r="C114" s="2565"/>
      <c r="D114" s="2565"/>
      <c r="E114" s="2565"/>
      <c r="F114" s="2565"/>
      <c r="G114" s="2565"/>
      <c r="H114" s="2565"/>
      <c r="I114" s="2564"/>
      <c r="J114" s="2564"/>
      <c r="K114" s="2564"/>
      <c r="L114" s="2564"/>
      <c r="M114" s="2564"/>
      <c r="N114" s="2564"/>
      <c r="O114" s="2564"/>
    </row>
    <row r="115" spans="1:15" ht="15.75" customHeight="1">
      <c r="A115" s="2565"/>
      <c r="B115" s="2565"/>
      <c r="C115" s="2565"/>
      <c r="D115" s="2565"/>
      <c r="E115" s="2565"/>
      <c r="F115" s="2565"/>
      <c r="G115" s="2565"/>
      <c r="H115" s="2565"/>
      <c r="I115" s="2564"/>
      <c r="J115" s="2564"/>
      <c r="K115" s="2564"/>
      <c r="L115" s="2564"/>
      <c r="M115" s="2564"/>
      <c r="N115" s="2564"/>
      <c r="O115" s="2564"/>
    </row>
    <row r="116" spans="1:15" ht="15.75" customHeight="1">
      <c r="A116" s="2565"/>
      <c r="B116" s="2565"/>
      <c r="C116" s="2565"/>
      <c r="D116" s="2565"/>
      <c r="E116" s="2565"/>
      <c r="F116" s="2565"/>
      <c r="G116" s="2565"/>
      <c r="H116" s="2565"/>
      <c r="I116" s="2564"/>
      <c r="J116" s="2564"/>
      <c r="K116" s="2564"/>
      <c r="L116" s="2564"/>
      <c r="M116" s="2564"/>
      <c r="N116" s="2564"/>
      <c r="O116" s="2564"/>
    </row>
    <row r="117" spans="1:15" ht="15.75" customHeight="1">
      <c r="A117" s="2565"/>
      <c r="B117" s="2565"/>
      <c r="C117" s="2565"/>
      <c r="D117" s="2565"/>
      <c r="E117" s="2565"/>
      <c r="F117" s="2565"/>
      <c r="G117" s="2565"/>
      <c r="H117" s="2565"/>
      <c r="I117" s="2564"/>
      <c r="J117" s="2564"/>
      <c r="K117" s="2564"/>
      <c r="L117" s="2564"/>
      <c r="M117" s="2564"/>
      <c r="N117" s="2564"/>
      <c r="O117" s="2564"/>
    </row>
    <row r="118" spans="1:15" ht="15.75" customHeight="1">
      <c r="A118" s="2565"/>
      <c r="B118" s="2565"/>
      <c r="C118" s="2565"/>
      <c r="D118" s="2565"/>
      <c r="E118" s="2565"/>
      <c r="F118" s="2565"/>
      <c r="G118" s="2565"/>
      <c r="H118" s="2565"/>
      <c r="I118" s="2564"/>
      <c r="J118" s="2564"/>
      <c r="K118" s="2564"/>
      <c r="L118" s="2564"/>
      <c r="M118" s="2564"/>
      <c r="N118" s="2564"/>
      <c r="O118" s="2564"/>
    </row>
    <row r="119" spans="1:15" ht="15.75" customHeight="1">
      <c r="A119" s="2565"/>
      <c r="B119" s="2565"/>
      <c r="C119" s="2565"/>
      <c r="D119" s="2565"/>
      <c r="E119" s="2565"/>
      <c r="F119" s="2565"/>
      <c r="G119" s="2565"/>
      <c r="H119" s="2565"/>
      <c r="I119" s="2564"/>
      <c r="J119" s="2564"/>
      <c r="K119" s="2564"/>
      <c r="L119" s="2564"/>
      <c r="M119" s="2564"/>
      <c r="N119" s="2564"/>
      <c r="O119" s="2564"/>
    </row>
    <row r="120" spans="1:15" ht="15.75" customHeight="1">
      <c r="A120" s="2565"/>
      <c r="B120" s="2565"/>
      <c r="C120" s="2565"/>
      <c r="D120" s="2565"/>
      <c r="E120" s="2565"/>
      <c r="F120" s="2565"/>
      <c r="G120" s="2565"/>
      <c r="H120" s="2565"/>
      <c r="I120" s="2564"/>
      <c r="J120" s="2564"/>
      <c r="K120" s="2564"/>
      <c r="L120" s="2564"/>
      <c r="M120" s="2564"/>
      <c r="N120" s="2564"/>
      <c r="O120" s="2564"/>
    </row>
    <row r="121" spans="1:15" ht="15.75" customHeight="1">
      <c r="A121" s="2565"/>
      <c r="B121" s="2565"/>
      <c r="C121" s="2565"/>
      <c r="D121" s="2565"/>
      <c r="E121" s="2565"/>
      <c r="F121" s="2565"/>
      <c r="G121" s="2565"/>
      <c r="H121" s="2565"/>
      <c r="I121" s="2564"/>
      <c r="J121" s="2564"/>
      <c r="K121" s="2564"/>
      <c r="L121" s="2564"/>
      <c r="M121" s="2564"/>
      <c r="N121" s="2564"/>
      <c r="O121" s="2564"/>
    </row>
    <row r="122" spans="1:15" ht="15.75" customHeight="1">
      <c r="A122" s="2565"/>
      <c r="B122" s="2565"/>
      <c r="C122" s="2565"/>
      <c r="D122" s="2565"/>
      <c r="E122" s="2565"/>
      <c r="F122" s="2565"/>
      <c r="G122" s="2565"/>
      <c r="H122" s="2565"/>
      <c r="I122" s="2564"/>
      <c r="J122" s="2564"/>
      <c r="K122" s="2564"/>
      <c r="L122" s="2564"/>
      <c r="M122" s="2564"/>
      <c r="N122" s="2564"/>
      <c r="O122" s="2564"/>
    </row>
    <row r="123" spans="1:15" ht="15.75" customHeight="1">
      <c r="A123" s="2565"/>
      <c r="B123" s="2565"/>
      <c r="C123" s="2565"/>
      <c r="D123" s="2565"/>
      <c r="E123" s="2565"/>
      <c r="F123" s="2565"/>
      <c r="G123" s="2565"/>
      <c r="H123" s="2565"/>
      <c r="I123" s="2564"/>
      <c r="J123" s="2564"/>
      <c r="K123" s="2564"/>
      <c r="L123" s="2564"/>
      <c r="M123" s="2564"/>
      <c r="N123" s="2564"/>
      <c r="O123" s="2564"/>
    </row>
    <row r="124" spans="1:15" ht="15.75" customHeight="1">
      <c r="A124" s="2565"/>
      <c r="B124" s="2565"/>
      <c r="C124" s="2565"/>
      <c r="D124" s="2565"/>
      <c r="E124" s="2565"/>
      <c r="F124" s="2565"/>
      <c r="G124" s="2565"/>
      <c r="H124" s="2565"/>
      <c r="I124" s="2564"/>
      <c r="J124" s="2564"/>
      <c r="K124" s="2564"/>
      <c r="L124" s="2564"/>
      <c r="M124" s="2564"/>
      <c r="N124" s="2564"/>
      <c r="O124" s="2564"/>
    </row>
    <row r="125" spans="1:15" ht="15.75" customHeight="1">
      <c r="A125" s="2565"/>
      <c r="B125" s="2565"/>
      <c r="C125" s="2565"/>
      <c r="D125" s="2565"/>
      <c r="E125" s="2565"/>
      <c r="F125" s="2565"/>
      <c r="G125" s="2565"/>
      <c r="H125" s="2565"/>
      <c r="I125" s="2564"/>
      <c r="J125" s="2564"/>
      <c r="K125" s="2564"/>
      <c r="L125" s="2564"/>
      <c r="M125" s="2564"/>
      <c r="N125" s="2564"/>
      <c r="O125" s="2564"/>
    </row>
    <row r="126" spans="1:15" ht="15.75" customHeight="1">
      <c r="A126" s="2565"/>
      <c r="B126" s="2565"/>
      <c r="C126" s="2565"/>
      <c r="D126" s="2565"/>
      <c r="E126" s="2565"/>
      <c r="F126" s="2565"/>
      <c r="G126" s="2565"/>
      <c r="H126" s="2565"/>
      <c r="I126" s="2564"/>
      <c r="J126" s="2564"/>
      <c r="K126" s="2564"/>
      <c r="L126" s="2564"/>
      <c r="M126" s="2564"/>
      <c r="N126" s="2564"/>
      <c r="O126" s="2564"/>
    </row>
    <row r="127" spans="1:15" ht="15.75" customHeight="1">
      <c r="A127" s="2565"/>
      <c r="B127" s="2565"/>
      <c r="C127" s="2565"/>
      <c r="D127" s="2565"/>
      <c r="E127" s="2565"/>
      <c r="F127" s="2565"/>
      <c r="G127" s="2565"/>
      <c r="H127" s="2565"/>
      <c r="I127" s="2564"/>
      <c r="J127" s="2564"/>
      <c r="K127" s="2564"/>
      <c r="L127" s="2564"/>
      <c r="M127" s="2564"/>
      <c r="N127" s="2564"/>
      <c r="O127" s="2564"/>
    </row>
    <row r="128" spans="1:15" ht="15.75" customHeight="1">
      <c r="A128" s="2565"/>
      <c r="B128" s="2565"/>
      <c r="C128" s="2565"/>
      <c r="D128" s="2565"/>
      <c r="E128" s="2565"/>
      <c r="F128" s="2565"/>
      <c r="G128" s="2565"/>
      <c r="H128" s="2565"/>
      <c r="I128" s="2564"/>
      <c r="J128" s="2564"/>
      <c r="K128" s="2564"/>
      <c r="L128" s="2564"/>
      <c r="M128" s="2564"/>
      <c r="N128" s="2564"/>
      <c r="O128" s="2564"/>
    </row>
    <row r="129" spans="1:15" ht="15.75" customHeight="1">
      <c r="A129" s="2565"/>
      <c r="B129" s="2565"/>
      <c r="C129" s="2565"/>
      <c r="D129" s="2565"/>
      <c r="E129" s="2565"/>
      <c r="F129" s="2565"/>
      <c r="G129" s="2565"/>
      <c r="H129" s="2565"/>
      <c r="I129" s="2564"/>
      <c r="J129" s="2564"/>
      <c r="K129" s="2564"/>
      <c r="L129" s="2564"/>
      <c r="M129" s="2564"/>
      <c r="N129" s="2564"/>
      <c r="O129" s="2564"/>
    </row>
    <row r="130" spans="1:15" ht="15.75" customHeight="1">
      <c r="A130" s="2565"/>
      <c r="B130" s="2565"/>
      <c r="C130" s="2565"/>
      <c r="D130" s="2565"/>
      <c r="E130" s="2565"/>
      <c r="F130" s="2565"/>
      <c r="G130" s="2565"/>
      <c r="H130" s="2565"/>
      <c r="I130" s="2564"/>
      <c r="J130" s="2564"/>
      <c r="K130" s="2564"/>
      <c r="L130" s="2564"/>
      <c r="M130" s="2564"/>
      <c r="N130" s="2564"/>
      <c r="O130" s="2564"/>
    </row>
    <row r="131" spans="1:15" ht="15.75" customHeight="1">
      <c r="A131" s="2565"/>
      <c r="B131" s="2565"/>
      <c r="C131" s="2565"/>
      <c r="D131" s="2565"/>
      <c r="E131" s="2565"/>
      <c r="F131" s="2565"/>
      <c r="G131" s="2565"/>
      <c r="H131" s="2565"/>
      <c r="I131" s="2564"/>
      <c r="J131" s="2564"/>
      <c r="K131" s="2564"/>
      <c r="L131" s="2564"/>
      <c r="M131" s="2564"/>
      <c r="N131" s="2564"/>
      <c r="O131" s="2564"/>
    </row>
    <row r="132" spans="1:15" ht="15.75" customHeight="1">
      <c r="A132" s="2565"/>
      <c r="B132" s="2565"/>
      <c r="C132" s="2565"/>
      <c r="D132" s="2565"/>
      <c r="E132" s="2565"/>
      <c r="F132" s="2565"/>
      <c r="G132" s="2565"/>
      <c r="H132" s="2565"/>
      <c r="I132" s="2564"/>
      <c r="J132" s="2564"/>
      <c r="K132" s="2564"/>
      <c r="L132" s="2564"/>
      <c r="M132" s="2564"/>
      <c r="N132" s="2564"/>
      <c r="O132" s="2564"/>
    </row>
    <row r="133" spans="1:15" ht="15.75" customHeight="1">
      <c r="A133" s="2565"/>
      <c r="B133" s="2565"/>
      <c r="C133" s="2565"/>
      <c r="D133" s="2565"/>
      <c r="E133" s="2565"/>
      <c r="F133" s="2565"/>
      <c r="G133" s="2565"/>
      <c r="H133" s="2565"/>
      <c r="I133" s="2564"/>
      <c r="J133" s="2564"/>
      <c r="K133" s="2564"/>
      <c r="L133" s="2564"/>
      <c r="M133" s="2564"/>
      <c r="N133" s="2564"/>
      <c r="O133" s="2564"/>
    </row>
    <row r="134" spans="1:15" ht="15.75" customHeight="1">
      <c r="A134" s="2565"/>
      <c r="B134" s="2565"/>
      <c r="C134" s="2565"/>
      <c r="D134" s="2565"/>
      <c r="E134" s="2565"/>
      <c r="F134" s="2565"/>
      <c r="G134" s="2565"/>
      <c r="H134" s="2565"/>
      <c r="I134" s="2564"/>
      <c r="J134" s="2564"/>
      <c r="K134" s="2564"/>
      <c r="L134" s="2564"/>
      <c r="M134" s="2564"/>
      <c r="N134" s="2564"/>
      <c r="O134" s="2564"/>
    </row>
    <row r="135" spans="1:15" ht="15.75" customHeight="1">
      <c r="A135" s="2565"/>
      <c r="B135" s="2565"/>
      <c r="C135" s="2565"/>
      <c r="D135" s="2565"/>
      <c r="E135" s="2565"/>
      <c r="F135" s="2565"/>
      <c r="G135" s="2565"/>
      <c r="H135" s="2565"/>
      <c r="I135" s="2564"/>
      <c r="J135" s="2564"/>
      <c r="K135" s="2564"/>
      <c r="L135" s="2564"/>
      <c r="M135" s="2564"/>
      <c r="N135" s="2564"/>
      <c r="O135" s="2564"/>
    </row>
    <row r="136" spans="1:15" ht="15.75" customHeight="1">
      <c r="A136" s="2565"/>
      <c r="B136" s="2565"/>
      <c r="C136" s="2565"/>
      <c r="D136" s="2565"/>
      <c r="E136" s="2565"/>
      <c r="F136" s="2565"/>
      <c r="G136" s="2565"/>
      <c r="H136" s="2565"/>
      <c r="I136" s="2564"/>
      <c r="J136" s="2564"/>
      <c r="K136" s="2564"/>
      <c r="L136" s="2564"/>
      <c r="M136" s="2564"/>
      <c r="N136" s="2564"/>
      <c r="O136" s="2564"/>
    </row>
    <row r="137" spans="1:15" ht="15.75" customHeight="1">
      <c r="A137" s="2565"/>
      <c r="B137" s="2565"/>
      <c r="C137" s="2565"/>
      <c r="D137" s="2565"/>
      <c r="E137" s="2565"/>
      <c r="F137" s="2565"/>
      <c r="G137" s="2565"/>
      <c r="H137" s="2565"/>
      <c r="I137" s="2564"/>
      <c r="J137" s="2564"/>
      <c r="K137" s="2564"/>
      <c r="L137" s="2564"/>
      <c r="M137" s="2564"/>
      <c r="N137" s="2564"/>
      <c r="O137" s="2564"/>
    </row>
    <row r="138" spans="1:15" ht="15.75" customHeight="1">
      <c r="A138" s="2565"/>
      <c r="B138" s="2565"/>
      <c r="C138" s="2565"/>
      <c r="D138" s="2565"/>
      <c r="E138" s="2565"/>
      <c r="F138" s="2565"/>
      <c r="G138" s="2565"/>
      <c r="H138" s="2565"/>
      <c r="I138" s="2564"/>
      <c r="J138" s="2564"/>
      <c r="K138" s="2564"/>
      <c r="L138" s="2564"/>
      <c r="M138" s="2564"/>
      <c r="N138" s="2564"/>
      <c r="O138" s="2564"/>
    </row>
    <row r="139" spans="1:15" ht="15.75" customHeight="1">
      <c r="A139" s="2565"/>
      <c r="B139" s="2565"/>
      <c r="C139" s="2565"/>
      <c r="D139" s="2565"/>
      <c r="E139" s="2565"/>
      <c r="F139" s="2565"/>
      <c r="G139" s="2565"/>
      <c r="H139" s="2565"/>
      <c r="I139" s="2564"/>
      <c r="J139" s="2564"/>
      <c r="K139" s="2564"/>
      <c r="L139" s="2564"/>
      <c r="M139" s="2564"/>
      <c r="N139" s="2564"/>
      <c r="O139" s="2564"/>
    </row>
    <row r="140" spans="1:15" ht="15.75" customHeight="1">
      <c r="A140" s="2565"/>
      <c r="B140" s="2565"/>
      <c r="C140" s="2565"/>
      <c r="D140" s="2565"/>
      <c r="E140" s="2565"/>
      <c r="F140" s="2565"/>
      <c r="G140" s="2565"/>
      <c r="H140" s="2565"/>
      <c r="I140" s="2564"/>
      <c r="J140" s="2564"/>
      <c r="K140" s="2564"/>
      <c r="L140" s="2564"/>
      <c r="M140" s="2564"/>
      <c r="N140" s="2564"/>
      <c r="O140" s="2564"/>
    </row>
    <row r="141" spans="1:15" ht="15.75" customHeight="1">
      <c r="A141" s="2565"/>
      <c r="B141" s="2565"/>
      <c r="C141" s="2565"/>
      <c r="D141" s="2565"/>
      <c r="E141" s="2565"/>
      <c r="F141" s="2565"/>
      <c r="G141" s="2565"/>
      <c r="H141" s="2565"/>
      <c r="I141" s="2564"/>
      <c r="J141" s="2564"/>
      <c r="K141" s="2564"/>
      <c r="L141" s="2564"/>
      <c r="M141" s="2564"/>
      <c r="N141" s="2564"/>
      <c r="O141" s="2564"/>
    </row>
    <row r="142" spans="1:15" ht="15.75" customHeight="1">
      <c r="A142" s="2565"/>
      <c r="B142" s="2565"/>
      <c r="C142" s="2565"/>
      <c r="D142" s="2565"/>
      <c r="E142" s="2565"/>
      <c r="F142" s="2565"/>
      <c r="G142" s="2565"/>
      <c r="H142" s="2565"/>
      <c r="I142" s="2564"/>
      <c r="J142" s="2564"/>
      <c r="K142" s="2564"/>
      <c r="L142" s="2564"/>
      <c r="M142" s="2564"/>
      <c r="N142" s="2564"/>
      <c r="O142" s="2564"/>
    </row>
    <row r="143" spans="1:15" ht="15.75" customHeight="1">
      <c r="A143" s="2565"/>
      <c r="B143" s="2565"/>
      <c r="C143" s="2565"/>
      <c r="D143" s="2565"/>
      <c r="E143" s="2565"/>
      <c r="F143" s="2565"/>
      <c r="G143" s="2565"/>
      <c r="H143" s="2565"/>
      <c r="I143" s="2564"/>
      <c r="J143" s="2564"/>
      <c r="K143" s="2564"/>
      <c r="L143" s="2564"/>
      <c r="M143" s="2564"/>
      <c r="N143" s="2564"/>
      <c r="O143" s="2564"/>
    </row>
    <row r="144" spans="1:15" ht="15.75" customHeight="1">
      <c r="A144" s="2565"/>
      <c r="B144" s="2565"/>
      <c r="C144" s="2565"/>
      <c r="D144" s="2565"/>
      <c r="E144" s="2565"/>
      <c r="F144" s="2565"/>
      <c r="G144" s="2565"/>
      <c r="H144" s="2565"/>
      <c r="I144" s="2564"/>
      <c r="J144" s="2564"/>
      <c r="K144" s="2564"/>
      <c r="L144" s="2564"/>
      <c r="M144" s="2564"/>
      <c r="N144" s="2564"/>
      <c r="O144" s="2564"/>
    </row>
    <row r="145" spans="1:15" ht="15.75" customHeight="1">
      <c r="A145" s="2565"/>
      <c r="B145" s="2565"/>
      <c r="C145" s="2565"/>
      <c r="D145" s="2565"/>
      <c r="E145" s="2565"/>
      <c r="F145" s="2565"/>
      <c r="G145" s="2565"/>
      <c r="H145" s="2565"/>
      <c r="I145" s="2564"/>
      <c r="J145" s="2564"/>
      <c r="K145" s="2564"/>
      <c r="L145" s="2564"/>
      <c r="M145" s="2564"/>
      <c r="N145" s="2564"/>
      <c r="O145" s="2564"/>
    </row>
    <row r="146" spans="1:15" ht="15.75" customHeight="1">
      <c r="A146" s="2565"/>
      <c r="B146" s="2565"/>
      <c r="C146" s="2565"/>
      <c r="D146" s="2565"/>
      <c r="E146" s="2565"/>
      <c r="F146" s="2565"/>
      <c r="G146" s="2565"/>
      <c r="H146" s="2565"/>
      <c r="I146" s="2564"/>
      <c r="J146" s="2564"/>
      <c r="K146" s="2564"/>
      <c r="L146" s="2564"/>
      <c r="M146" s="2564"/>
      <c r="N146" s="2564"/>
      <c r="O146" s="2564"/>
    </row>
    <row r="147" spans="1:15" ht="15.75" customHeight="1">
      <c r="A147" s="2565"/>
      <c r="B147" s="2565"/>
      <c r="C147" s="2565"/>
      <c r="D147" s="2565"/>
      <c r="E147" s="2565"/>
      <c r="F147" s="2565"/>
      <c r="G147" s="2565"/>
      <c r="H147" s="2565"/>
      <c r="I147" s="2564"/>
      <c r="J147" s="2564"/>
      <c r="K147" s="2564"/>
      <c r="L147" s="2564"/>
      <c r="M147" s="2564"/>
      <c r="N147" s="2564"/>
      <c r="O147" s="2564"/>
    </row>
    <row r="148" spans="1:15" ht="15.75" customHeight="1">
      <c r="A148" s="2565"/>
      <c r="B148" s="2565"/>
      <c r="C148" s="2565"/>
      <c r="D148" s="2565"/>
      <c r="E148" s="2565"/>
      <c r="F148" s="2565"/>
      <c r="G148" s="2565"/>
      <c r="H148" s="2565"/>
      <c r="I148" s="2564"/>
      <c r="J148" s="2564"/>
      <c r="K148" s="2564"/>
      <c r="L148" s="2564"/>
      <c r="M148" s="2564"/>
      <c r="N148" s="2564"/>
      <c r="O148" s="2564"/>
    </row>
    <row r="149" spans="1:15" ht="15.75" customHeight="1">
      <c r="A149" s="2565"/>
      <c r="B149" s="2565"/>
      <c r="C149" s="2565"/>
      <c r="D149" s="2565"/>
      <c r="E149" s="2565"/>
      <c r="F149" s="2565"/>
      <c r="G149" s="2565"/>
      <c r="H149" s="2565"/>
      <c r="I149" s="2564"/>
      <c r="J149" s="2564"/>
      <c r="K149" s="2564"/>
      <c r="L149" s="2564"/>
      <c r="M149" s="2564"/>
      <c r="N149" s="2564"/>
      <c r="O149" s="2564"/>
    </row>
    <row r="150" spans="1:15" ht="15.75" customHeight="1">
      <c r="A150" s="2565"/>
      <c r="B150" s="2565"/>
      <c r="C150" s="2565"/>
      <c r="D150" s="2565"/>
      <c r="E150" s="2565"/>
      <c r="F150" s="2565"/>
      <c r="G150" s="2565"/>
      <c r="H150" s="2565"/>
      <c r="I150" s="2564"/>
      <c r="J150" s="2564"/>
      <c r="K150" s="2564"/>
      <c r="L150" s="2564"/>
      <c r="M150" s="2564"/>
      <c r="N150" s="2564"/>
      <c r="O150" s="2564"/>
    </row>
    <row r="151" spans="1:15" ht="15.75" customHeight="1">
      <c r="A151" s="2565"/>
      <c r="B151" s="2565"/>
      <c r="C151" s="2565"/>
      <c r="D151" s="2565"/>
      <c r="E151" s="2565"/>
      <c r="F151" s="2565"/>
      <c r="G151" s="2565"/>
      <c r="H151" s="2565"/>
      <c r="I151" s="2564"/>
      <c r="J151" s="2564"/>
      <c r="K151" s="2564"/>
      <c r="L151" s="2564"/>
      <c r="M151" s="2564"/>
      <c r="N151" s="2564"/>
      <c r="O151" s="2564"/>
    </row>
    <row r="152" spans="1:15" ht="15.75" customHeight="1">
      <c r="A152" s="2565"/>
      <c r="B152" s="2565"/>
      <c r="C152" s="2565"/>
      <c r="D152" s="2565"/>
      <c r="E152" s="2565"/>
      <c r="F152" s="2565"/>
      <c r="G152" s="2565"/>
      <c r="H152" s="2565"/>
      <c r="I152" s="2564"/>
      <c r="J152" s="2564"/>
      <c r="K152" s="2564"/>
      <c r="L152" s="2564"/>
      <c r="M152" s="2564"/>
      <c r="N152" s="2564"/>
      <c r="O152" s="2564"/>
    </row>
    <row r="153" spans="1:15" ht="15.75" customHeight="1">
      <c r="A153" s="2565"/>
      <c r="B153" s="2565"/>
      <c r="C153" s="2565"/>
      <c r="D153" s="2565"/>
      <c r="E153" s="2565"/>
      <c r="F153" s="2565"/>
      <c r="G153" s="2565"/>
      <c r="H153" s="2565"/>
      <c r="I153" s="2564"/>
      <c r="J153" s="2564"/>
      <c r="K153" s="2564"/>
      <c r="L153" s="2564"/>
      <c r="M153" s="2564"/>
      <c r="N153" s="2564"/>
      <c r="O153" s="2564"/>
    </row>
    <row r="154" spans="1:15" ht="15.75" customHeight="1">
      <c r="A154" s="2565"/>
      <c r="B154" s="2565"/>
      <c r="C154" s="2565"/>
      <c r="D154" s="2565"/>
      <c r="E154" s="2565"/>
      <c r="F154" s="2565"/>
      <c r="G154" s="2565"/>
      <c r="H154" s="2565"/>
      <c r="I154" s="2564"/>
      <c r="J154" s="2564"/>
      <c r="K154" s="2564"/>
      <c r="L154" s="2564"/>
      <c r="M154" s="2564"/>
      <c r="N154" s="2564"/>
      <c r="O154" s="2564"/>
    </row>
    <row r="155" spans="1:15" ht="15.75" customHeight="1">
      <c r="A155" s="2565"/>
      <c r="B155" s="2565"/>
      <c r="C155" s="2565"/>
      <c r="D155" s="2565"/>
      <c r="E155" s="2565"/>
      <c r="F155" s="2565"/>
      <c r="G155" s="2565"/>
      <c r="H155" s="2565"/>
      <c r="I155" s="2564"/>
      <c r="J155" s="2564"/>
      <c r="K155" s="2564"/>
      <c r="L155" s="2564"/>
      <c r="M155" s="2564"/>
      <c r="N155" s="2564"/>
      <c r="O155" s="2564"/>
    </row>
    <row r="156" spans="1:15" ht="15.75" customHeight="1">
      <c r="A156" s="2565"/>
      <c r="B156" s="2565"/>
      <c r="C156" s="2565"/>
      <c r="D156" s="2565"/>
      <c r="E156" s="2565"/>
      <c r="F156" s="2565"/>
      <c r="G156" s="2565"/>
      <c r="H156" s="2565"/>
      <c r="I156" s="2564"/>
      <c r="J156" s="2564"/>
      <c r="K156" s="2564"/>
      <c r="L156" s="2564"/>
      <c r="M156" s="2564"/>
      <c r="N156" s="2564"/>
      <c r="O156" s="2564"/>
    </row>
    <row r="157" spans="1:15" ht="15.75" customHeight="1">
      <c r="A157" s="2565"/>
      <c r="B157" s="2565"/>
      <c r="C157" s="2565"/>
      <c r="D157" s="2565"/>
      <c r="E157" s="2565"/>
      <c r="F157" s="2565"/>
      <c r="G157" s="2565"/>
      <c r="H157" s="2565"/>
      <c r="I157" s="2564"/>
      <c r="J157" s="2564"/>
      <c r="K157" s="2564"/>
      <c r="L157" s="2564"/>
      <c r="M157" s="2564"/>
      <c r="N157" s="2564"/>
      <c r="O157" s="2564"/>
    </row>
    <row r="158" spans="1:15" ht="15.75" customHeight="1">
      <c r="A158" s="2565"/>
      <c r="B158" s="2565"/>
      <c r="C158" s="2565"/>
      <c r="D158" s="2565"/>
      <c r="E158" s="2565"/>
      <c r="F158" s="2565"/>
      <c r="G158" s="2565"/>
      <c r="H158" s="2565"/>
      <c r="I158" s="2564"/>
      <c r="J158" s="2564"/>
      <c r="K158" s="2564"/>
      <c r="L158" s="2564"/>
      <c r="M158" s="2564"/>
      <c r="N158" s="2564"/>
      <c r="O158" s="2564"/>
    </row>
    <row r="159" spans="1:15" ht="15.75" customHeight="1">
      <c r="A159" s="2565"/>
      <c r="B159" s="2565"/>
      <c r="C159" s="2565"/>
      <c r="D159" s="2565"/>
      <c r="E159" s="2565"/>
      <c r="F159" s="2565"/>
      <c r="G159" s="2565"/>
      <c r="H159" s="2565"/>
      <c r="I159" s="2564"/>
      <c r="J159" s="2564"/>
      <c r="K159" s="2564"/>
      <c r="L159" s="2564"/>
      <c r="M159" s="2564"/>
      <c r="N159" s="2564"/>
      <c r="O159" s="2564"/>
    </row>
    <row r="160" spans="1:15" ht="15.75" customHeight="1">
      <c r="A160" s="2565"/>
      <c r="B160" s="2565"/>
      <c r="C160" s="2565"/>
      <c r="D160" s="2565"/>
      <c r="E160" s="2565"/>
      <c r="F160" s="2565"/>
      <c r="G160" s="2565"/>
      <c r="H160" s="2565"/>
      <c r="I160" s="2564"/>
      <c r="J160" s="2564"/>
      <c r="K160" s="2564"/>
      <c r="L160" s="2564"/>
      <c r="M160" s="2564"/>
      <c r="N160" s="2564"/>
      <c r="O160" s="2564"/>
    </row>
    <row r="161" spans="1:15" ht="15.75" customHeight="1">
      <c r="A161" s="2565"/>
      <c r="B161" s="2565"/>
      <c r="C161" s="2565"/>
      <c r="D161" s="2565"/>
      <c r="E161" s="2565"/>
      <c r="F161" s="2565"/>
      <c r="G161" s="2565"/>
      <c r="H161" s="2565"/>
      <c r="I161" s="2564"/>
      <c r="J161" s="2564"/>
      <c r="K161" s="2564"/>
      <c r="L161" s="2564"/>
      <c r="M161" s="2564"/>
      <c r="N161" s="2564"/>
      <c r="O161" s="2564"/>
    </row>
    <row r="162" spans="1:15" ht="15.75" customHeight="1">
      <c r="A162" s="2565"/>
      <c r="B162" s="2565"/>
      <c r="C162" s="2565"/>
      <c r="D162" s="2565"/>
      <c r="E162" s="2565"/>
      <c r="F162" s="2565"/>
      <c r="G162" s="2565"/>
      <c r="H162" s="2565"/>
      <c r="I162" s="2564"/>
      <c r="J162" s="2564"/>
      <c r="K162" s="2564"/>
      <c r="L162" s="2564"/>
      <c r="M162" s="2564"/>
      <c r="N162" s="2564"/>
      <c r="O162" s="2564"/>
    </row>
    <row r="163" spans="1:15" ht="15.75" customHeight="1">
      <c r="A163" s="2565"/>
      <c r="B163" s="2565"/>
      <c r="C163" s="2565"/>
      <c r="D163" s="2565"/>
      <c r="E163" s="2565"/>
      <c r="F163" s="2565"/>
      <c r="G163" s="2565"/>
      <c r="H163" s="2565"/>
      <c r="I163" s="2564"/>
      <c r="J163" s="2564"/>
      <c r="K163" s="2564"/>
      <c r="L163" s="2564"/>
      <c r="M163" s="2564"/>
      <c r="N163" s="2564"/>
      <c r="O163" s="2564"/>
    </row>
    <row r="164" spans="1:15" ht="15.75" customHeight="1">
      <c r="A164" s="2565"/>
      <c r="B164" s="2565"/>
      <c r="C164" s="2565"/>
      <c r="D164" s="2565"/>
      <c r="E164" s="2565"/>
      <c r="F164" s="2565"/>
      <c r="G164" s="2565"/>
      <c r="H164" s="2565"/>
      <c r="I164" s="2564"/>
      <c r="J164" s="2564"/>
      <c r="K164" s="2564"/>
      <c r="L164" s="2564"/>
      <c r="M164" s="2564"/>
      <c r="N164" s="2564"/>
      <c r="O164" s="2564"/>
    </row>
    <row r="165" spans="1:15" ht="15.75" customHeight="1">
      <c r="A165" s="2565"/>
      <c r="B165" s="2565"/>
      <c r="C165" s="2565"/>
      <c r="D165" s="2565"/>
      <c r="E165" s="2565"/>
      <c r="F165" s="2565"/>
      <c r="G165" s="2565"/>
      <c r="H165" s="2565"/>
      <c r="I165" s="2564"/>
      <c r="J165" s="2564"/>
      <c r="K165" s="2564"/>
      <c r="L165" s="2564"/>
      <c r="M165" s="2564"/>
      <c r="N165" s="2564"/>
      <c r="O165" s="2564"/>
    </row>
    <row r="166" spans="1:15" ht="15.75" customHeight="1">
      <c r="A166" s="2565"/>
      <c r="B166" s="2565"/>
      <c r="C166" s="2565"/>
      <c r="D166" s="2565"/>
      <c r="E166" s="2565"/>
      <c r="F166" s="2565"/>
      <c r="G166" s="2565"/>
      <c r="H166" s="2565"/>
      <c r="I166" s="2564"/>
      <c r="J166" s="2564"/>
      <c r="K166" s="2564"/>
      <c r="L166" s="2564"/>
      <c r="M166" s="2564"/>
      <c r="N166" s="2564"/>
      <c r="O166" s="2564"/>
    </row>
    <row r="167" spans="1:15" ht="15.75" customHeight="1">
      <c r="A167" s="2565"/>
      <c r="B167" s="2565"/>
      <c r="C167" s="2565"/>
      <c r="D167" s="2565"/>
      <c r="E167" s="2565"/>
      <c r="F167" s="2565"/>
      <c r="G167" s="2565"/>
      <c r="H167" s="2565"/>
      <c r="I167" s="2564"/>
      <c r="J167" s="2564"/>
      <c r="K167" s="2564"/>
      <c r="L167" s="2564"/>
      <c r="M167" s="2564"/>
      <c r="N167" s="2564"/>
      <c r="O167" s="2564"/>
    </row>
    <row r="168" spans="1:15" ht="15.75" customHeight="1">
      <c r="A168" s="2565"/>
      <c r="B168" s="2565"/>
      <c r="C168" s="2565"/>
      <c r="D168" s="2565"/>
      <c r="E168" s="2565"/>
      <c r="F168" s="2565"/>
      <c r="G168" s="2565"/>
      <c r="H168" s="2565"/>
      <c r="I168" s="2564"/>
      <c r="J168" s="2564"/>
      <c r="K168" s="2564"/>
      <c r="L168" s="2564"/>
      <c r="M168" s="2564"/>
      <c r="N168" s="2564"/>
      <c r="O168" s="2564"/>
    </row>
    <row r="169" spans="1:15" ht="15.75" customHeight="1">
      <c r="A169" s="2565"/>
      <c r="B169" s="2565"/>
      <c r="C169" s="2565"/>
      <c r="D169" s="2565"/>
      <c r="E169" s="2565"/>
      <c r="F169" s="2565"/>
      <c r="G169" s="2565"/>
      <c r="H169" s="2565"/>
      <c r="I169" s="2564"/>
      <c r="J169" s="2564"/>
      <c r="K169" s="2564"/>
      <c r="L169" s="2564"/>
      <c r="M169" s="2564"/>
      <c r="N169" s="2564"/>
      <c r="O169" s="2564"/>
    </row>
    <row r="170" spans="1:15" ht="15.75" customHeight="1">
      <c r="A170" s="2565"/>
      <c r="B170" s="2565"/>
      <c r="C170" s="2565"/>
      <c r="D170" s="2565"/>
      <c r="E170" s="2565"/>
      <c r="F170" s="2565"/>
      <c r="G170" s="2565"/>
      <c r="H170" s="2565"/>
      <c r="I170" s="2564"/>
      <c r="J170" s="2564"/>
      <c r="K170" s="2564"/>
      <c r="L170" s="2564"/>
      <c r="M170" s="2564"/>
      <c r="N170" s="2564"/>
      <c r="O170" s="2564"/>
    </row>
    <row r="171" spans="1:15" ht="15.75" customHeight="1">
      <c r="A171" s="2565"/>
      <c r="B171" s="2565"/>
      <c r="C171" s="2565"/>
      <c r="D171" s="2565"/>
      <c r="E171" s="2565"/>
      <c r="F171" s="2565"/>
      <c r="G171" s="2565"/>
      <c r="H171" s="2565"/>
      <c r="I171" s="2564"/>
      <c r="J171" s="2564"/>
      <c r="K171" s="2564"/>
      <c r="L171" s="2564"/>
      <c r="M171" s="2564"/>
      <c r="N171" s="2564"/>
      <c r="O171" s="2564"/>
    </row>
    <row r="172" spans="1:15" ht="15.75" customHeight="1">
      <c r="A172" s="2565"/>
      <c r="B172" s="2565"/>
      <c r="C172" s="2565"/>
      <c r="D172" s="2565"/>
      <c r="E172" s="2565"/>
      <c r="F172" s="2565"/>
      <c r="G172" s="2565"/>
      <c r="H172" s="2565"/>
      <c r="I172" s="2564"/>
      <c r="J172" s="2564"/>
      <c r="K172" s="2564"/>
      <c r="L172" s="2564"/>
      <c r="M172" s="2564"/>
      <c r="N172" s="2564"/>
      <c r="O172" s="2564"/>
    </row>
    <row r="173" spans="1:15" ht="15.75" customHeight="1">
      <c r="A173" s="2565"/>
      <c r="B173" s="2565"/>
      <c r="C173" s="2565"/>
      <c r="D173" s="2565"/>
      <c r="E173" s="2565"/>
      <c r="F173" s="2565"/>
      <c r="G173" s="2565"/>
      <c r="H173" s="2565"/>
      <c r="I173" s="2564"/>
      <c r="J173" s="2564"/>
      <c r="K173" s="2564"/>
      <c r="L173" s="2564"/>
      <c r="M173" s="2564"/>
      <c r="N173" s="2564"/>
      <c r="O173" s="2564"/>
    </row>
    <row r="174" spans="1:15" ht="15.75" customHeight="1">
      <c r="A174" s="2565"/>
      <c r="B174" s="2565"/>
      <c r="C174" s="2565"/>
      <c r="D174" s="2565"/>
      <c r="E174" s="2565"/>
      <c r="F174" s="2565"/>
      <c r="G174" s="2565"/>
      <c r="H174" s="2565"/>
      <c r="I174" s="2564"/>
      <c r="J174" s="2564"/>
      <c r="K174" s="2564"/>
      <c r="L174" s="2564"/>
      <c r="M174" s="2564"/>
      <c r="N174" s="2564"/>
      <c r="O174" s="2564"/>
    </row>
    <row r="175" spans="1:15" ht="15.75" customHeight="1">
      <c r="A175" s="2565"/>
      <c r="B175" s="2565"/>
      <c r="C175" s="2565"/>
      <c r="D175" s="2565"/>
      <c r="E175" s="2565"/>
      <c r="F175" s="2565"/>
      <c r="G175" s="2565"/>
      <c r="H175" s="2565"/>
      <c r="I175" s="2564"/>
      <c r="J175" s="2564"/>
      <c r="K175" s="2564"/>
      <c r="L175" s="2564"/>
      <c r="M175" s="2564"/>
      <c r="N175" s="2564"/>
      <c r="O175" s="2564"/>
    </row>
    <row r="176" spans="1:15" ht="15.75" customHeight="1">
      <c r="A176" s="2565"/>
      <c r="B176" s="2565"/>
      <c r="C176" s="2565"/>
      <c r="D176" s="2565"/>
      <c r="E176" s="2565"/>
      <c r="F176" s="2565"/>
      <c r="G176" s="2565"/>
      <c r="H176" s="2565"/>
      <c r="I176" s="2564"/>
      <c r="J176" s="2564"/>
      <c r="K176" s="2564"/>
      <c r="L176" s="2564"/>
      <c r="M176" s="2564"/>
      <c r="N176" s="2564"/>
      <c r="O176" s="2564"/>
    </row>
    <row r="177" spans="1:15" ht="15.75" customHeight="1">
      <c r="A177" s="2565"/>
      <c r="B177" s="2565"/>
      <c r="C177" s="2565"/>
      <c r="D177" s="2565"/>
      <c r="E177" s="2565"/>
      <c r="F177" s="2565"/>
      <c r="G177" s="2565"/>
      <c r="H177" s="2565"/>
      <c r="I177" s="2564"/>
      <c r="J177" s="2564"/>
      <c r="K177" s="2564"/>
      <c r="L177" s="2564"/>
      <c r="M177" s="2564"/>
      <c r="N177" s="2564"/>
      <c r="O177" s="2564"/>
    </row>
    <row r="178" spans="1:15" ht="15.75" customHeight="1">
      <c r="A178" s="2565"/>
      <c r="B178" s="2565"/>
      <c r="C178" s="2565"/>
      <c r="D178" s="2565"/>
      <c r="E178" s="2565"/>
      <c r="F178" s="2565"/>
      <c r="G178" s="2565"/>
      <c r="H178" s="2565"/>
      <c r="I178" s="2564"/>
      <c r="J178" s="2564"/>
      <c r="K178" s="2564"/>
      <c r="L178" s="2564"/>
      <c r="M178" s="2564"/>
      <c r="N178" s="2564"/>
      <c r="O178" s="2564"/>
    </row>
    <row r="179" spans="1:15" ht="15.75" customHeight="1">
      <c r="A179" s="2565"/>
      <c r="B179" s="2565"/>
      <c r="C179" s="2565"/>
      <c r="D179" s="2565"/>
      <c r="E179" s="2565"/>
      <c r="F179" s="2565"/>
      <c r="G179" s="2565"/>
      <c r="H179" s="2565"/>
      <c r="I179" s="2564"/>
      <c r="J179" s="2564"/>
      <c r="K179" s="2564"/>
      <c r="L179" s="2564"/>
      <c r="M179" s="2564"/>
      <c r="N179" s="2564"/>
      <c r="O179" s="2564"/>
    </row>
    <row r="180" spans="1:15" ht="15.75" customHeight="1">
      <c r="A180" s="2565"/>
      <c r="B180" s="2565"/>
      <c r="C180" s="2565"/>
      <c r="D180" s="2565"/>
      <c r="E180" s="2565"/>
      <c r="F180" s="2565"/>
      <c r="G180" s="2565"/>
      <c r="H180" s="2565"/>
      <c r="I180" s="2564"/>
      <c r="J180" s="2564"/>
      <c r="K180" s="2564"/>
      <c r="L180" s="2564"/>
      <c r="M180" s="2564"/>
      <c r="N180" s="2564"/>
      <c r="O180" s="2564"/>
    </row>
    <row r="181" spans="1:15" ht="15.75" customHeight="1">
      <c r="A181" s="2565"/>
      <c r="B181" s="2565"/>
      <c r="C181" s="2565"/>
      <c r="D181" s="2565"/>
      <c r="E181" s="2565"/>
      <c r="F181" s="2565"/>
      <c r="G181" s="2565"/>
      <c r="H181" s="2565"/>
      <c r="I181" s="2564"/>
      <c r="J181" s="2564"/>
      <c r="K181" s="2564"/>
      <c r="L181" s="2564"/>
      <c r="M181" s="2564"/>
      <c r="N181" s="2564"/>
      <c r="O181" s="2564"/>
    </row>
    <row r="182" spans="1:15" ht="15.75" customHeight="1">
      <c r="A182" s="2565"/>
      <c r="B182" s="2565"/>
      <c r="C182" s="2565"/>
      <c r="D182" s="2565"/>
      <c r="E182" s="2565"/>
      <c r="F182" s="2565"/>
      <c r="G182" s="2565"/>
      <c r="H182" s="2565"/>
      <c r="I182" s="2564"/>
      <c r="J182" s="2564"/>
      <c r="K182" s="2564"/>
      <c r="L182" s="2564"/>
      <c r="M182" s="2564"/>
      <c r="N182" s="2564"/>
      <c r="O182" s="2564"/>
    </row>
    <row r="183" spans="1:15" ht="15.75" customHeight="1">
      <c r="A183" s="2565"/>
      <c r="B183" s="2565"/>
      <c r="C183" s="2565"/>
      <c r="D183" s="2565"/>
      <c r="E183" s="2565"/>
      <c r="F183" s="2565"/>
      <c r="G183" s="2565"/>
      <c r="H183" s="2565"/>
      <c r="I183" s="2564"/>
      <c r="J183" s="2564"/>
      <c r="K183" s="2564"/>
      <c r="L183" s="2564"/>
      <c r="M183" s="2564"/>
      <c r="N183" s="2564"/>
      <c r="O183" s="2564"/>
    </row>
    <row r="184" spans="1:15" ht="15.75" customHeight="1">
      <c r="A184" s="2565"/>
      <c r="B184" s="2565"/>
      <c r="C184" s="2565"/>
      <c r="D184" s="2565"/>
      <c r="E184" s="2565"/>
      <c r="F184" s="2565"/>
      <c r="G184" s="2565"/>
      <c r="H184" s="2565"/>
      <c r="I184" s="2564"/>
      <c r="J184" s="2564"/>
      <c r="K184" s="2564"/>
      <c r="L184" s="2564"/>
      <c r="M184" s="2564"/>
      <c r="N184" s="2564"/>
      <c r="O184" s="2564"/>
    </row>
    <row r="185" spans="1:15" ht="15.75" customHeight="1">
      <c r="A185" s="2565"/>
      <c r="B185" s="2565"/>
      <c r="C185" s="2565"/>
      <c r="D185" s="2565"/>
      <c r="E185" s="2565"/>
      <c r="F185" s="2565"/>
      <c r="G185" s="2565"/>
      <c r="H185" s="2565"/>
      <c r="I185" s="2564"/>
      <c r="J185" s="2564"/>
      <c r="K185" s="2564"/>
      <c r="L185" s="2564"/>
      <c r="M185" s="2564"/>
      <c r="N185" s="2564"/>
      <c r="O185" s="2564"/>
    </row>
    <row r="186" spans="1:15" ht="15.75" customHeight="1">
      <c r="A186" s="2565"/>
      <c r="B186" s="2565"/>
      <c r="C186" s="2565"/>
      <c r="D186" s="2565"/>
      <c r="E186" s="2565"/>
      <c r="F186" s="2565"/>
      <c r="G186" s="2565"/>
      <c r="H186" s="2565"/>
      <c r="I186" s="2564"/>
      <c r="J186" s="2564"/>
      <c r="K186" s="2564"/>
      <c r="L186" s="2564"/>
      <c r="M186" s="2564"/>
      <c r="N186" s="2564"/>
      <c r="O186" s="2564"/>
    </row>
    <row r="187" spans="1:15" ht="15.75" customHeight="1">
      <c r="A187" s="2565"/>
      <c r="B187" s="2565"/>
      <c r="C187" s="2565"/>
      <c r="D187" s="2565"/>
      <c r="E187" s="2565"/>
      <c r="F187" s="2565"/>
      <c r="G187" s="2565"/>
      <c r="H187" s="2565"/>
      <c r="I187" s="2564"/>
      <c r="J187" s="2564"/>
      <c r="K187" s="2564"/>
      <c r="L187" s="2564"/>
      <c r="M187" s="2564"/>
      <c r="N187" s="2564"/>
      <c r="O187" s="2564"/>
    </row>
    <row r="188" spans="1:15" ht="15.75" customHeight="1">
      <c r="A188" s="2565"/>
      <c r="B188" s="2565"/>
      <c r="C188" s="2565"/>
      <c r="D188" s="2565"/>
      <c r="E188" s="2565"/>
      <c r="F188" s="2565"/>
      <c r="G188" s="2565"/>
      <c r="H188" s="2565"/>
      <c r="I188" s="2564"/>
      <c r="J188" s="2564"/>
      <c r="K188" s="2564"/>
      <c r="L188" s="2564"/>
      <c r="M188" s="2564"/>
      <c r="N188" s="2564"/>
      <c r="O188" s="2564"/>
    </row>
    <row r="189" spans="1:15" ht="15.75" customHeight="1">
      <c r="A189" s="2565"/>
      <c r="B189" s="2565"/>
      <c r="C189" s="2565"/>
      <c r="D189" s="2565"/>
      <c r="E189" s="2565"/>
      <c r="F189" s="2565"/>
      <c r="G189" s="2565"/>
      <c r="H189" s="2565"/>
      <c r="I189" s="2564"/>
      <c r="J189" s="2564"/>
      <c r="K189" s="2564"/>
      <c r="L189" s="2564"/>
      <c r="M189" s="2564"/>
      <c r="N189" s="2564"/>
      <c r="O189" s="2564"/>
    </row>
    <row r="190" spans="1:15" ht="15.75" customHeight="1">
      <c r="A190" s="2565"/>
      <c r="B190" s="2565"/>
      <c r="C190" s="2565"/>
      <c r="D190" s="2565"/>
      <c r="E190" s="2565"/>
      <c r="F190" s="2565"/>
      <c r="G190" s="2565"/>
      <c r="H190" s="2565"/>
      <c r="I190" s="2564"/>
      <c r="J190" s="2564"/>
      <c r="K190" s="2564"/>
      <c r="L190" s="2564"/>
      <c r="M190" s="2564"/>
      <c r="N190" s="2564"/>
      <c r="O190" s="2564"/>
    </row>
    <row r="191" spans="1:15" ht="15.75" customHeight="1">
      <c r="A191" s="2565"/>
      <c r="B191" s="2565"/>
      <c r="C191" s="2565"/>
      <c r="D191" s="2565"/>
      <c r="E191" s="2565"/>
      <c r="F191" s="2565"/>
      <c r="G191" s="2565"/>
      <c r="H191" s="2565"/>
      <c r="I191" s="2564"/>
      <c r="J191" s="2564"/>
      <c r="K191" s="2564"/>
      <c r="L191" s="2564"/>
      <c r="M191" s="2564"/>
      <c r="N191" s="2564"/>
      <c r="O191" s="2564"/>
    </row>
    <row r="192" spans="1:15" ht="15.75" customHeight="1">
      <c r="A192" s="2565"/>
      <c r="B192" s="2565"/>
      <c r="C192" s="2565"/>
      <c r="D192" s="2565"/>
      <c r="E192" s="2565"/>
      <c r="F192" s="2565"/>
      <c r="G192" s="2565"/>
      <c r="H192" s="2565"/>
      <c r="I192" s="2564"/>
      <c r="J192" s="2564"/>
      <c r="K192" s="2564"/>
      <c r="L192" s="2564"/>
      <c r="M192" s="2564"/>
      <c r="N192" s="2564"/>
      <c r="O192" s="2564"/>
    </row>
    <row r="193" spans="1:15" ht="15.75" customHeight="1">
      <c r="A193" s="2565"/>
      <c r="B193" s="2565"/>
      <c r="C193" s="2565"/>
      <c r="D193" s="2565"/>
      <c r="E193" s="2565"/>
      <c r="F193" s="2565"/>
      <c r="G193" s="2565"/>
      <c r="H193" s="2565"/>
      <c r="I193" s="2564"/>
      <c r="J193" s="2564"/>
      <c r="K193" s="2564"/>
      <c r="L193" s="2564"/>
      <c r="M193" s="2564"/>
      <c r="N193" s="2564"/>
      <c r="O193" s="2564"/>
    </row>
    <row r="194" spans="1:15" ht="15.75" customHeight="1">
      <c r="A194" s="2565"/>
      <c r="B194" s="2565"/>
      <c r="C194" s="2565"/>
      <c r="D194" s="2565"/>
      <c r="E194" s="2565"/>
      <c r="F194" s="2565"/>
      <c r="G194" s="2565"/>
      <c r="H194" s="2565"/>
      <c r="I194" s="2564"/>
      <c r="J194" s="2564"/>
      <c r="K194" s="2564"/>
      <c r="L194" s="2564"/>
      <c r="M194" s="2564"/>
      <c r="N194" s="2564"/>
      <c r="O194" s="2564"/>
    </row>
    <row r="195" spans="1:15" ht="15.75" customHeight="1">
      <c r="A195" s="2565"/>
      <c r="B195" s="2565"/>
      <c r="C195" s="2565"/>
      <c r="D195" s="2565"/>
      <c r="E195" s="2565"/>
      <c r="F195" s="2565"/>
      <c r="G195" s="2565"/>
      <c r="H195" s="2565"/>
      <c r="I195" s="2564"/>
      <c r="J195" s="2564"/>
      <c r="K195" s="2564"/>
      <c r="L195" s="2564"/>
      <c r="M195" s="2564"/>
      <c r="N195" s="2564"/>
      <c r="O195" s="2564"/>
    </row>
    <row r="196" spans="1:15" ht="15.75" customHeight="1">
      <c r="A196" s="2565"/>
      <c r="B196" s="2565"/>
      <c r="C196" s="2565"/>
      <c r="D196" s="2565"/>
      <c r="E196" s="2565"/>
      <c r="F196" s="2565"/>
      <c r="G196" s="2565"/>
      <c r="H196" s="2565"/>
      <c r="I196" s="2564"/>
      <c r="J196" s="2564"/>
      <c r="K196" s="2564"/>
      <c r="L196" s="2564"/>
      <c r="M196" s="2564"/>
      <c r="N196" s="2564"/>
      <c r="O196" s="2564"/>
    </row>
    <row r="197" spans="1:15" ht="15.75" customHeight="1">
      <c r="A197" s="2565"/>
      <c r="B197" s="2565"/>
      <c r="C197" s="2565"/>
      <c r="D197" s="2565"/>
      <c r="E197" s="2565"/>
      <c r="F197" s="2565"/>
      <c r="G197" s="2565"/>
      <c r="H197" s="2565"/>
      <c r="I197" s="2564"/>
      <c r="J197" s="2564"/>
      <c r="K197" s="2564"/>
      <c r="L197" s="2564"/>
      <c r="M197" s="2564"/>
      <c r="N197" s="2564"/>
      <c r="O197" s="2564"/>
    </row>
    <row r="198" spans="1:15" ht="15.75" customHeight="1">
      <c r="A198" s="2565"/>
      <c r="B198" s="2565"/>
      <c r="C198" s="2565"/>
      <c r="D198" s="2565"/>
      <c r="E198" s="2565"/>
      <c r="F198" s="2565"/>
      <c r="G198" s="2565"/>
      <c r="H198" s="2565"/>
      <c r="I198" s="2564"/>
      <c r="J198" s="2564"/>
      <c r="K198" s="2564"/>
      <c r="L198" s="2564"/>
      <c r="M198" s="2564"/>
      <c r="N198" s="2564"/>
      <c r="O198" s="2564"/>
    </row>
    <row r="199" spans="1:15" ht="15.75" customHeight="1">
      <c r="A199" s="2565"/>
      <c r="B199" s="2565"/>
      <c r="C199" s="2565"/>
      <c r="D199" s="2565"/>
      <c r="E199" s="2565"/>
      <c r="F199" s="2565"/>
      <c r="G199" s="2565"/>
      <c r="H199" s="2565"/>
      <c r="I199" s="2564"/>
      <c r="J199" s="2564"/>
      <c r="K199" s="2564"/>
      <c r="L199" s="2564"/>
      <c r="M199" s="2564"/>
      <c r="N199" s="2564"/>
      <c r="O199" s="2564"/>
    </row>
    <row r="200" spans="1:15" ht="15.75" customHeight="1">
      <c r="A200" s="2565"/>
      <c r="B200" s="2565"/>
      <c r="C200" s="2565"/>
      <c r="D200" s="2565"/>
      <c r="E200" s="2565"/>
      <c r="F200" s="2565"/>
      <c r="G200" s="2565"/>
      <c r="H200" s="2565"/>
      <c r="I200" s="2564"/>
      <c r="J200" s="2564"/>
      <c r="K200" s="2564"/>
      <c r="L200" s="2564"/>
      <c r="M200" s="2564"/>
      <c r="N200" s="2564"/>
      <c r="O200" s="2564"/>
    </row>
    <row r="201" spans="1:15" ht="15.75" customHeight="1">
      <c r="A201" s="2565"/>
      <c r="B201" s="2565"/>
      <c r="C201" s="2565"/>
      <c r="D201" s="2565"/>
      <c r="E201" s="2565"/>
      <c r="F201" s="2565"/>
      <c r="G201" s="2565"/>
      <c r="H201" s="2565"/>
      <c r="I201" s="2564"/>
      <c r="J201" s="2564"/>
      <c r="K201" s="2564"/>
      <c r="L201" s="2564"/>
      <c r="M201" s="2564"/>
      <c r="N201" s="2564"/>
      <c r="O201" s="2564"/>
    </row>
    <row r="202" spans="1:15" ht="15.75" customHeight="1">
      <c r="A202" s="2565"/>
      <c r="B202" s="2565"/>
      <c r="C202" s="2565"/>
      <c r="D202" s="2565"/>
      <c r="E202" s="2565"/>
      <c r="F202" s="2565"/>
      <c r="G202" s="2565"/>
      <c r="H202" s="2565"/>
      <c r="I202" s="2564"/>
      <c r="J202" s="2564"/>
      <c r="K202" s="2564"/>
      <c r="L202" s="2564"/>
      <c r="M202" s="2564"/>
      <c r="N202" s="2564"/>
      <c r="O202" s="2564"/>
    </row>
    <row r="203" spans="1:15" ht="15.75" customHeight="1">
      <c r="A203" s="2565"/>
      <c r="B203" s="2565"/>
      <c r="C203" s="2565"/>
      <c r="D203" s="2565"/>
      <c r="E203" s="2565"/>
      <c r="F203" s="2565"/>
      <c r="G203" s="2565"/>
      <c r="H203" s="2565"/>
      <c r="I203" s="2564"/>
      <c r="J203" s="2564"/>
      <c r="K203" s="2564"/>
      <c r="L203" s="2564"/>
      <c r="M203" s="2564"/>
      <c r="N203" s="2564"/>
      <c r="O203" s="2564"/>
    </row>
    <row r="204" spans="1:15" ht="15.75" customHeight="1">
      <c r="A204" s="2565"/>
      <c r="B204" s="2565"/>
      <c r="C204" s="2565"/>
      <c r="D204" s="2565"/>
      <c r="E204" s="2565"/>
      <c r="F204" s="2565"/>
      <c r="G204" s="2565"/>
      <c r="H204" s="2565"/>
      <c r="I204" s="2564"/>
      <c r="J204" s="2564"/>
      <c r="K204" s="2564"/>
      <c r="L204" s="2564"/>
      <c r="M204" s="2564"/>
      <c r="N204" s="2564"/>
      <c r="O204" s="2564"/>
    </row>
    <row r="205" spans="1:15" ht="15.75" customHeight="1">
      <c r="A205" s="2565"/>
      <c r="B205" s="2565"/>
      <c r="C205" s="2565"/>
      <c r="D205" s="2565"/>
      <c r="E205" s="2565"/>
      <c r="F205" s="2565"/>
      <c r="G205" s="2565"/>
      <c r="H205" s="2565"/>
      <c r="I205" s="2564"/>
      <c r="J205" s="2564"/>
      <c r="K205" s="2564"/>
      <c r="L205" s="2564"/>
      <c r="M205" s="2564"/>
      <c r="N205" s="2564"/>
      <c r="O205" s="2564"/>
    </row>
    <row r="206" spans="1:15" ht="15.75" customHeight="1">
      <c r="A206" s="2565"/>
      <c r="B206" s="2565"/>
      <c r="C206" s="2565"/>
      <c r="D206" s="2565"/>
      <c r="E206" s="2565"/>
      <c r="F206" s="2565"/>
      <c r="G206" s="2565"/>
      <c r="H206" s="2565"/>
      <c r="I206" s="2564"/>
      <c r="J206" s="2564"/>
      <c r="K206" s="2564"/>
      <c r="L206" s="2564"/>
      <c r="M206" s="2564"/>
      <c r="N206" s="2564"/>
      <c r="O206" s="2564"/>
    </row>
    <row r="207" spans="1:15" ht="15.75" customHeight="1">
      <c r="A207" s="2565"/>
      <c r="B207" s="2565"/>
      <c r="C207" s="2565"/>
      <c r="D207" s="2565"/>
      <c r="E207" s="2565"/>
      <c r="F207" s="2565"/>
      <c r="G207" s="2565"/>
      <c r="H207" s="2565"/>
      <c r="I207" s="2564"/>
      <c r="J207" s="2564"/>
      <c r="K207" s="2564"/>
      <c r="L207" s="2564"/>
      <c r="M207" s="2564"/>
      <c r="N207" s="2564"/>
      <c r="O207" s="2564"/>
    </row>
    <row r="208" spans="1:15" ht="15.75" customHeight="1">
      <c r="A208" s="2565"/>
      <c r="B208" s="2565"/>
      <c r="C208" s="2565"/>
      <c r="D208" s="2565"/>
      <c r="E208" s="2565"/>
      <c r="F208" s="2565"/>
      <c r="G208" s="2565"/>
      <c r="H208" s="2565"/>
      <c r="I208" s="2564"/>
      <c r="J208" s="2564"/>
      <c r="K208" s="2564"/>
      <c r="L208" s="2564"/>
      <c r="M208" s="2564"/>
      <c r="N208" s="2564"/>
      <c r="O208" s="2564"/>
    </row>
    <row r="209" spans="1:15" ht="15.75" customHeight="1">
      <c r="A209" s="2565"/>
      <c r="B209" s="2565"/>
      <c r="C209" s="2565"/>
      <c r="D209" s="2565"/>
      <c r="E209" s="2565"/>
      <c r="F209" s="2565"/>
      <c r="G209" s="2565"/>
      <c r="H209" s="2565"/>
      <c r="I209" s="2564"/>
      <c r="J209" s="2564"/>
      <c r="K209" s="2564"/>
      <c r="L209" s="2564"/>
      <c r="M209" s="2564"/>
      <c r="N209" s="2564"/>
      <c r="O209" s="2564"/>
    </row>
    <row r="210" spans="1:15" ht="15.75" customHeight="1">
      <c r="A210" s="2565"/>
      <c r="B210" s="2565"/>
      <c r="C210" s="2565"/>
      <c r="D210" s="2565"/>
      <c r="E210" s="2565"/>
      <c r="F210" s="2565"/>
      <c r="G210" s="2565"/>
      <c r="H210" s="2565"/>
      <c r="I210" s="2564"/>
      <c r="J210" s="2564"/>
      <c r="K210" s="2564"/>
      <c r="L210" s="2564"/>
      <c r="M210" s="2564"/>
      <c r="N210" s="2564"/>
      <c r="O210" s="2564"/>
    </row>
    <row r="211" spans="1:15" ht="15.75" customHeight="1">
      <c r="A211" s="2565"/>
      <c r="B211" s="2565"/>
      <c r="C211" s="2565"/>
      <c r="D211" s="2565"/>
      <c r="E211" s="2565"/>
      <c r="F211" s="2565"/>
      <c r="G211" s="2565"/>
      <c r="H211" s="2565"/>
      <c r="I211" s="2564"/>
      <c r="J211" s="2564"/>
      <c r="K211" s="2564"/>
      <c r="L211" s="2564"/>
      <c r="M211" s="2564"/>
      <c r="N211" s="2564"/>
      <c r="O211" s="2564"/>
    </row>
    <row r="212" spans="1:15" ht="15.75" customHeight="1">
      <c r="A212" s="2565"/>
      <c r="B212" s="2565"/>
      <c r="C212" s="2565"/>
      <c r="D212" s="2565"/>
      <c r="E212" s="2565"/>
      <c r="F212" s="2565"/>
      <c r="G212" s="2565"/>
      <c r="H212" s="2565"/>
      <c r="I212" s="2564"/>
      <c r="J212" s="2564"/>
      <c r="K212" s="2564"/>
      <c r="L212" s="2564"/>
      <c r="M212" s="2564"/>
      <c r="N212" s="2564"/>
      <c r="O212" s="2564"/>
    </row>
    <row r="213" spans="1:15" ht="15.75" customHeight="1">
      <c r="A213" s="2565"/>
      <c r="B213" s="2565"/>
      <c r="C213" s="2565"/>
      <c r="D213" s="2565"/>
      <c r="E213" s="2565"/>
      <c r="F213" s="2565"/>
      <c r="G213" s="2565"/>
      <c r="H213" s="2565"/>
      <c r="I213" s="2564"/>
      <c r="J213" s="2564"/>
      <c r="K213" s="2564"/>
      <c r="L213" s="2564"/>
      <c r="M213" s="2564"/>
      <c r="N213" s="2564"/>
      <c r="O213" s="2564"/>
    </row>
    <row r="214" spans="1:15" ht="15.75" customHeight="1">
      <c r="A214" s="2565"/>
      <c r="B214" s="2565"/>
      <c r="C214" s="2565"/>
      <c r="D214" s="2565"/>
      <c r="E214" s="2565"/>
      <c r="F214" s="2565"/>
      <c r="G214" s="2565"/>
      <c r="H214" s="2565"/>
      <c r="I214" s="2564"/>
      <c r="J214" s="2564"/>
      <c r="K214" s="2564"/>
      <c r="L214" s="2564"/>
      <c r="M214" s="2564"/>
      <c r="N214" s="2564"/>
      <c r="O214" s="2564"/>
    </row>
    <row r="215" spans="1:15" ht="15.75" customHeight="1">
      <c r="A215" s="2565"/>
      <c r="B215" s="2565"/>
      <c r="C215" s="2565"/>
      <c r="D215" s="2565"/>
      <c r="E215" s="2565"/>
      <c r="F215" s="2565"/>
      <c r="G215" s="2565"/>
      <c r="H215" s="2565"/>
      <c r="I215" s="2564"/>
      <c r="J215" s="2564"/>
      <c r="K215" s="2564"/>
      <c r="L215" s="2564"/>
      <c r="M215" s="2564"/>
      <c r="N215" s="2564"/>
      <c r="O215" s="2564"/>
    </row>
    <row r="216" spans="1:15" ht="15.75" customHeight="1">
      <c r="A216" s="2565"/>
      <c r="B216" s="2565"/>
      <c r="C216" s="2565"/>
      <c r="D216" s="2565"/>
      <c r="E216" s="2565"/>
      <c r="F216" s="2565"/>
      <c r="G216" s="2565"/>
      <c r="H216" s="2565"/>
      <c r="I216" s="2564"/>
      <c r="J216" s="2564"/>
      <c r="K216" s="2564"/>
      <c r="L216" s="2564"/>
      <c r="M216" s="2564"/>
      <c r="N216" s="2564"/>
      <c r="O216" s="2564"/>
    </row>
    <row r="217" spans="1:15" ht="15.75" customHeight="1">
      <c r="A217" s="2565"/>
      <c r="B217" s="2565"/>
      <c r="C217" s="2565"/>
      <c r="D217" s="2565"/>
      <c r="E217" s="2565"/>
      <c r="F217" s="2565"/>
      <c r="G217" s="2565"/>
      <c r="H217" s="2565"/>
      <c r="I217" s="2564"/>
      <c r="J217" s="2564"/>
      <c r="K217" s="2564"/>
      <c r="L217" s="2564"/>
      <c r="M217" s="2564"/>
      <c r="N217" s="2564"/>
      <c r="O217" s="2564"/>
    </row>
    <row r="218" spans="1:15" ht="15.75" customHeight="1">
      <c r="A218" s="2565"/>
      <c r="B218" s="2565"/>
      <c r="C218" s="2565"/>
      <c r="D218" s="2565"/>
      <c r="E218" s="2565"/>
      <c r="F218" s="2565"/>
      <c r="G218" s="2565"/>
      <c r="H218" s="2565"/>
      <c r="I218" s="2564"/>
      <c r="J218" s="2564"/>
      <c r="K218" s="2564"/>
      <c r="L218" s="2564"/>
      <c r="M218" s="2564"/>
      <c r="N218" s="2564"/>
      <c r="O218" s="2564"/>
    </row>
    <row r="219" spans="1:15" ht="15.75" customHeight="1">
      <c r="A219" s="2565"/>
      <c r="B219" s="2565"/>
      <c r="C219" s="2565"/>
      <c r="D219" s="2565"/>
      <c r="E219" s="2565"/>
      <c r="F219" s="2565"/>
      <c r="G219" s="2565"/>
      <c r="H219" s="2565"/>
      <c r="I219" s="2564"/>
      <c r="J219" s="2564"/>
      <c r="K219" s="2564"/>
      <c r="L219" s="2564"/>
      <c r="M219" s="2564"/>
      <c r="N219" s="2564"/>
      <c r="O219" s="2564"/>
    </row>
    <row r="220" spans="1:15" ht="15.75" customHeight="1">
      <c r="A220" s="2565"/>
      <c r="B220" s="2565"/>
      <c r="C220" s="2565"/>
      <c r="D220" s="2565"/>
      <c r="E220" s="2565"/>
      <c r="F220" s="2565"/>
      <c r="G220" s="2565"/>
      <c r="H220" s="2565"/>
      <c r="I220" s="2564"/>
      <c r="J220" s="2564"/>
      <c r="K220" s="2564"/>
      <c r="L220" s="2564"/>
      <c r="M220" s="2564"/>
      <c r="N220" s="2564"/>
      <c r="O220" s="2564"/>
    </row>
    <row r="221" spans="1:15" ht="15.75" customHeight="1">
      <c r="A221" s="2565"/>
      <c r="B221" s="2565"/>
      <c r="C221" s="2565"/>
      <c r="D221" s="2565"/>
      <c r="E221" s="2565"/>
      <c r="F221" s="2565"/>
      <c r="G221" s="2565"/>
      <c r="H221" s="2565"/>
      <c r="I221" s="2564"/>
      <c r="J221" s="2564"/>
      <c r="K221" s="2564"/>
      <c r="L221" s="2564"/>
      <c r="M221" s="2564"/>
      <c r="N221" s="2564"/>
      <c r="O221" s="2564"/>
    </row>
    <row r="222" spans="1:15" ht="15.75" customHeight="1">
      <c r="A222" s="2565"/>
      <c r="B222" s="2565"/>
      <c r="C222" s="2565"/>
      <c r="D222" s="2565"/>
      <c r="E222" s="2565"/>
      <c r="F222" s="2565"/>
      <c r="G222" s="2565"/>
      <c r="H222" s="2565"/>
      <c r="I222" s="2564"/>
      <c r="J222" s="2564"/>
      <c r="K222" s="2564"/>
      <c r="L222" s="2564"/>
      <c r="M222" s="2564"/>
      <c r="N222" s="2564"/>
      <c r="O222" s="2564"/>
    </row>
    <row r="223" spans="1:15" ht="15.75" customHeight="1">
      <c r="A223" s="2565"/>
      <c r="B223" s="2565"/>
      <c r="C223" s="2565"/>
      <c r="D223" s="2565"/>
      <c r="E223" s="2565"/>
      <c r="F223" s="2565"/>
      <c r="G223" s="2565"/>
      <c r="H223" s="2565"/>
      <c r="I223" s="2564"/>
      <c r="J223" s="2564"/>
      <c r="K223" s="2564"/>
      <c r="L223" s="2564"/>
      <c r="M223" s="2564"/>
      <c r="N223" s="2564"/>
      <c r="O223" s="2564"/>
    </row>
    <row r="224" spans="1:15" ht="15.75" customHeight="1">
      <c r="A224" s="2565"/>
      <c r="B224" s="2565"/>
      <c r="C224" s="2565"/>
      <c r="D224" s="2565"/>
      <c r="E224" s="2565"/>
      <c r="F224" s="2565"/>
      <c r="G224" s="2565"/>
      <c r="H224" s="2565"/>
      <c r="I224" s="2564"/>
      <c r="J224" s="2564"/>
      <c r="K224" s="2564"/>
      <c r="L224" s="2564"/>
      <c r="M224" s="2564"/>
      <c r="N224" s="2564"/>
      <c r="O224" s="2564"/>
    </row>
    <row r="225" spans="1:15" ht="15.75" customHeight="1">
      <c r="A225" s="2565"/>
      <c r="B225" s="2565"/>
      <c r="C225" s="2565"/>
      <c r="D225" s="2565"/>
      <c r="E225" s="2565"/>
      <c r="F225" s="2565"/>
      <c r="G225" s="2565"/>
      <c r="H225" s="2565"/>
      <c r="I225" s="2564"/>
      <c r="J225" s="2564"/>
      <c r="K225" s="2564"/>
      <c r="L225" s="2564"/>
      <c r="M225" s="2564"/>
      <c r="N225" s="2564"/>
      <c r="O225" s="2564"/>
    </row>
    <row r="226" spans="1:15" ht="15.75" customHeight="1">
      <c r="A226" s="2565"/>
      <c r="B226" s="2565"/>
      <c r="C226" s="2565"/>
      <c r="D226" s="2565"/>
      <c r="E226" s="2565"/>
      <c r="F226" s="2565"/>
      <c r="G226" s="2565"/>
      <c r="H226" s="2565"/>
      <c r="I226" s="2564"/>
      <c r="J226" s="2564"/>
      <c r="K226" s="2564"/>
      <c r="L226" s="2564"/>
      <c r="M226" s="2564"/>
      <c r="N226" s="2564"/>
      <c r="O226" s="2564"/>
    </row>
    <row r="227" spans="1:15" ht="15.75" customHeight="1">
      <c r="A227" s="2565"/>
      <c r="B227" s="2565"/>
      <c r="C227" s="2565"/>
      <c r="D227" s="2565"/>
      <c r="E227" s="2565"/>
      <c r="F227" s="2565"/>
      <c r="G227" s="2565"/>
      <c r="H227" s="2565"/>
      <c r="I227" s="2564"/>
      <c r="J227" s="2564"/>
      <c r="K227" s="2564"/>
      <c r="L227" s="2564"/>
      <c r="M227" s="2564"/>
      <c r="N227" s="2564"/>
      <c r="O227" s="2564"/>
    </row>
    <row r="228" spans="1:15" ht="15.75" customHeight="1">
      <c r="A228" s="2565"/>
      <c r="B228" s="2565"/>
      <c r="C228" s="2565"/>
      <c r="D228" s="2565"/>
      <c r="E228" s="2565"/>
      <c r="F228" s="2565"/>
      <c r="G228" s="2565"/>
      <c r="H228" s="2565"/>
      <c r="I228" s="2564"/>
      <c r="J228" s="2564"/>
      <c r="K228" s="2564"/>
      <c r="L228" s="2564"/>
      <c r="M228" s="2564"/>
      <c r="N228" s="2564"/>
      <c r="O228" s="2564"/>
    </row>
    <row r="229" spans="1:15" ht="15.75" customHeight="1">
      <c r="A229" s="2565"/>
      <c r="B229" s="2565"/>
      <c r="C229" s="2565"/>
      <c r="D229" s="2565"/>
      <c r="E229" s="2565"/>
      <c r="F229" s="2565"/>
      <c r="G229" s="2565"/>
      <c r="H229" s="2565"/>
      <c r="I229" s="2564"/>
      <c r="J229" s="2564"/>
      <c r="K229" s="2564"/>
      <c r="L229" s="2564"/>
      <c r="M229" s="2564"/>
      <c r="N229" s="2564"/>
      <c r="O229" s="2564"/>
    </row>
    <row r="230" spans="1:15" ht="15.75" customHeight="1">
      <c r="A230" s="2565"/>
      <c r="B230" s="2565"/>
      <c r="C230" s="2565"/>
      <c r="D230" s="2565"/>
      <c r="E230" s="2565"/>
      <c r="F230" s="2565"/>
      <c r="G230" s="2565"/>
      <c r="H230" s="2565"/>
      <c r="I230" s="2564"/>
      <c r="J230" s="2564"/>
      <c r="K230" s="2564"/>
      <c r="L230" s="2564"/>
      <c r="M230" s="2564"/>
      <c r="N230" s="2564"/>
      <c r="O230" s="2564"/>
    </row>
    <row r="231" spans="1:15" ht="15.75" customHeight="1">
      <c r="A231" s="2565"/>
      <c r="B231" s="2565"/>
      <c r="C231" s="2565"/>
      <c r="D231" s="2565"/>
      <c r="E231" s="2565"/>
      <c r="F231" s="2565"/>
      <c r="G231" s="2565"/>
      <c r="H231" s="2565"/>
      <c r="I231" s="2564"/>
      <c r="J231" s="2564"/>
      <c r="K231" s="2564"/>
      <c r="L231" s="2564"/>
      <c r="M231" s="2564"/>
      <c r="N231" s="2564"/>
      <c r="O231" s="2564"/>
    </row>
    <row r="232" spans="1:15" ht="15.75" customHeight="1">
      <c r="A232" s="2565"/>
      <c r="B232" s="2565"/>
      <c r="C232" s="2565"/>
      <c r="D232" s="2565"/>
      <c r="E232" s="2565"/>
      <c r="F232" s="2565"/>
      <c r="G232" s="2565"/>
      <c r="H232" s="2565"/>
      <c r="I232" s="2564"/>
      <c r="J232" s="2564"/>
      <c r="K232" s="2564"/>
      <c r="L232" s="2564"/>
      <c r="M232" s="2564"/>
      <c r="N232" s="2564"/>
      <c r="O232" s="2564"/>
    </row>
    <row r="233" spans="1:15" ht="15.75" customHeight="1">
      <c r="A233" s="2565"/>
      <c r="B233" s="2565"/>
      <c r="C233" s="2565"/>
      <c r="D233" s="2565"/>
      <c r="E233" s="2565"/>
      <c r="F233" s="2565"/>
      <c r="G233" s="2565"/>
      <c r="H233" s="2565"/>
      <c r="I233" s="2564"/>
      <c r="J233" s="2564"/>
      <c r="K233" s="2564"/>
      <c r="L233" s="2564"/>
      <c r="M233" s="2564"/>
      <c r="N233" s="2564"/>
      <c r="O233" s="2564"/>
    </row>
    <row r="234" spans="1:15" ht="15.75" customHeight="1">
      <c r="A234" s="2565"/>
      <c r="B234" s="2565"/>
      <c r="C234" s="2565"/>
      <c r="D234" s="2565"/>
      <c r="E234" s="2565"/>
      <c r="F234" s="2565"/>
      <c r="G234" s="2565"/>
      <c r="H234" s="2565"/>
      <c r="I234" s="2564"/>
      <c r="J234" s="2564"/>
      <c r="K234" s="2564"/>
      <c r="L234" s="2564"/>
      <c r="M234" s="2564"/>
      <c r="N234" s="2564"/>
      <c r="O234" s="2564"/>
    </row>
    <row r="235" spans="1:15" ht="15.75" customHeight="1">
      <c r="A235" s="2565"/>
      <c r="B235" s="2565"/>
      <c r="C235" s="2565"/>
      <c r="D235" s="2565"/>
      <c r="E235" s="2565"/>
      <c r="F235" s="2565"/>
      <c r="G235" s="2565"/>
      <c r="H235" s="2565"/>
      <c r="I235" s="2564"/>
      <c r="J235" s="2564"/>
      <c r="K235" s="2564"/>
      <c r="L235" s="2564"/>
      <c r="M235" s="2564"/>
      <c r="N235" s="2564"/>
      <c r="O235" s="2564"/>
    </row>
    <row r="236" spans="1:15" ht="15.75" customHeight="1">
      <c r="A236" s="2565"/>
      <c r="B236" s="2565"/>
      <c r="C236" s="2565"/>
      <c r="D236" s="2565"/>
      <c r="E236" s="2565"/>
      <c r="F236" s="2565"/>
      <c r="G236" s="2565"/>
      <c r="H236" s="2565"/>
      <c r="I236" s="2564"/>
      <c r="J236" s="2564"/>
      <c r="K236" s="2564"/>
      <c r="L236" s="2564"/>
      <c r="M236" s="2564"/>
      <c r="N236" s="2564"/>
      <c r="O236" s="2564"/>
    </row>
    <row r="237" spans="1:15" ht="15.75" customHeight="1">
      <c r="A237" s="2565"/>
      <c r="B237" s="2565"/>
      <c r="C237" s="2565"/>
      <c r="D237" s="2565"/>
      <c r="E237" s="2565"/>
      <c r="F237" s="2565"/>
      <c r="G237" s="2565"/>
      <c r="H237" s="2565"/>
      <c r="I237" s="2564"/>
      <c r="J237" s="2564"/>
      <c r="K237" s="2564"/>
      <c r="L237" s="2564"/>
      <c r="M237" s="2564"/>
      <c r="N237" s="2564"/>
      <c r="O237" s="2564"/>
    </row>
    <row r="238" spans="1:15" ht="15.75" customHeight="1">
      <c r="A238" s="2565"/>
      <c r="B238" s="2565"/>
      <c r="C238" s="2565"/>
      <c r="D238" s="2565"/>
      <c r="E238" s="2565"/>
      <c r="F238" s="2565"/>
      <c r="G238" s="2565"/>
      <c r="H238" s="2565"/>
      <c r="I238" s="2564"/>
      <c r="J238" s="2564"/>
      <c r="K238" s="2564"/>
      <c r="L238" s="2564"/>
      <c r="M238" s="2564"/>
      <c r="N238" s="2564"/>
      <c r="O238" s="2564"/>
    </row>
    <row r="239" spans="1:15" ht="15.75" customHeight="1">
      <c r="A239" s="2565"/>
      <c r="B239" s="2565"/>
      <c r="C239" s="2565"/>
      <c r="D239" s="2565"/>
      <c r="E239" s="2565"/>
      <c r="F239" s="2565"/>
      <c r="G239" s="2565"/>
      <c r="H239" s="2565"/>
      <c r="I239" s="2564"/>
      <c r="J239" s="2564"/>
      <c r="K239" s="2564"/>
      <c r="L239" s="2564"/>
      <c r="M239" s="2564"/>
      <c r="N239" s="2564"/>
      <c r="O239" s="2564"/>
    </row>
    <row r="240" spans="1:15" ht="15.75" customHeight="1">
      <c r="A240" s="2565"/>
      <c r="B240" s="2565"/>
      <c r="C240" s="2565"/>
      <c r="D240" s="2565"/>
      <c r="E240" s="2565"/>
      <c r="F240" s="2565"/>
      <c r="G240" s="2565"/>
      <c r="H240" s="2565"/>
      <c r="I240" s="2564"/>
      <c r="J240" s="2564"/>
      <c r="K240" s="2564"/>
      <c r="L240" s="2564"/>
      <c r="M240" s="2564"/>
      <c r="N240" s="2564"/>
      <c r="O240" s="2564"/>
    </row>
    <row r="241" spans="1:15" ht="15.75" customHeight="1">
      <c r="A241" s="2565"/>
      <c r="B241" s="2565"/>
      <c r="C241" s="2565"/>
      <c r="D241" s="2565"/>
      <c r="E241" s="2565"/>
      <c r="F241" s="2565"/>
      <c r="G241" s="2565"/>
      <c r="H241" s="2565"/>
      <c r="I241" s="2564"/>
      <c r="J241" s="2564"/>
      <c r="K241" s="2564"/>
      <c r="L241" s="2564"/>
      <c r="M241" s="2564"/>
      <c r="N241" s="2564"/>
      <c r="O241" s="2564"/>
    </row>
    <row r="242" spans="1:15" ht="15.75" customHeight="1">
      <c r="A242" s="2565"/>
      <c r="B242" s="2565"/>
      <c r="C242" s="2565"/>
      <c r="D242" s="2565"/>
      <c r="E242" s="2565"/>
      <c r="F242" s="2565"/>
      <c r="G242" s="2565"/>
      <c r="H242" s="2565"/>
      <c r="I242" s="2564"/>
      <c r="J242" s="2564"/>
      <c r="K242" s="2564"/>
      <c r="L242" s="2564"/>
      <c r="M242" s="2564"/>
      <c r="N242" s="2564"/>
      <c r="O242" s="2564"/>
    </row>
    <row r="243" spans="1:15" ht="15.75" customHeight="1">
      <c r="A243" s="2565"/>
      <c r="B243" s="2565"/>
      <c r="C243" s="2565"/>
      <c r="D243" s="2565"/>
      <c r="E243" s="2565"/>
      <c r="F243" s="2565"/>
      <c r="G243" s="2565"/>
      <c r="H243" s="2565"/>
      <c r="I243" s="2564"/>
      <c r="J243" s="2564"/>
      <c r="K243" s="2564"/>
      <c r="L243" s="2564"/>
      <c r="M243" s="2564"/>
      <c r="N243" s="2564"/>
      <c r="O243" s="2564"/>
    </row>
    <row r="244" spans="1:15" ht="15.75" customHeight="1">
      <c r="A244" s="2565"/>
      <c r="B244" s="2565"/>
      <c r="C244" s="2565"/>
      <c r="D244" s="2565"/>
      <c r="E244" s="2565"/>
      <c r="F244" s="2565"/>
      <c r="G244" s="2565"/>
      <c r="H244" s="2565"/>
      <c r="I244" s="2564"/>
      <c r="J244" s="2564"/>
      <c r="K244" s="2564"/>
      <c r="L244" s="2564"/>
      <c r="M244" s="2564"/>
      <c r="N244" s="2564"/>
      <c r="O244" s="2564"/>
    </row>
    <row r="245" spans="1:15" ht="15.75" customHeight="1">
      <c r="A245" s="2565"/>
      <c r="B245" s="2565"/>
      <c r="C245" s="2565"/>
      <c r="D245" s="2565"/>
      <c r="E245" s="2565"/>
      <c r="F245" s="2565"/>
      <c r="G245" s="2565"/>
      <c r="H245" s="2565"/>
      <c r="I245" s="2564"/>
      <c r="J245" s="2564"/>
      <c r="K245" s="2564"/>
      <c r="L245" s="2564"/>
      <c r="M245" s="2564"/>
      <c r="N245" s="2564"/>
      <c r="O245" s="2564"/>
    </row>
    <row r="246" spans="1:15" ht="15.75" customHeight="1">
      <c r="A246" s="2565"/>
      <c r="B246" s="2565"/>
      <c r="C246" s="2565"/>
      <c r="D246" s="2565"/>
      <c r="E246" s="2565"/>
      <c r="F246" s="2565"/>
      <c r="G246" s="2565"/>
      <c r="H246" s="2565"/>
      <c r="I246" s="2564"/>
      <c r="J246" s="2564"/>
      <c r="K246" s="2564"/>
      <c r="L246" s="2564"/>
      <c r="M246" s="2564"/>
      <c r="N246" s="2564"/>
      <c r="O246" s="2564"/>
    </row>
    <row r="247" spans="1:15" ht="15.75" customHeight="1">
      <c r="A247" s="2565"/>
      <c r="B247" s="2565"/>
      <c r="C247" s="2565"/>
      <c r="D247" s="2565"/>
      <c r="E247" s="2565"/>
      <c r="F247" s="2565"/>
      <c r="G247" s="2565"/>
      <c r="H247" s="2565"/>
      <c r="I247" s="2564"/>
      <c r="J247" s="2564"/>
      <c r="K247" s="2564"/>
      <c r="L247" s="2564"/>
      <c r="M247" s="2564"/>
      <c r="N247" s="2564"/>
      <c r="O247" s="2564"/>
    </row>
    <row r="248" spans="1:15" ht="15.75" customHeight="1">
      <c r="A248" s="2565"/>
      <c r="B248" s="2565"/>
      <c r="C248" s="2565"/>
      <c r="D248" s="2565"/>
      <c r="E248" s="2565"/>
      <c r="F248" s="2565"/>
      <c r="G248" s="2565"/>
      <c r="H248" s="2565"/>
      <c r="I248" s="2564"/>
      <c r="J248" s="2564"/>
      <c r="K248" s="2564"/>
      <c r="L248" s="2564"/>
      <c r="M248" s="2564"/>
      <c r="N248" s="2564"/>
      <c r="O248" s="2564"/>
    </row>
    <row r="249" spans="1:15" ht="15.75" customHeight="1">
      <c r="A249" s="2565"/>
      <c r="B249" s="2565"/>
      <c r="C249" s="2565"/>
      <c r="D249" s="2565"/>
      <c r="E249" s="2565"/>
      <c r="F249" s="2565"/>
      <c r="G249" s="2565"/>
      <c r="H249" s="2565"/>
      <c r="I249" s="2564"/>
      <c r="J249" s="2564"/>
      <c r="K249" s="2564"/>
      <c r="L249" s="2564"/>
      <c r="M249" s="2564"/>
      <c r="N249" s="2564"/>
      <c r="O249" s="2564"/>
    </row>
    <row r="250" spans="1:15" ht="15.75" customHeight="1">
      <c r="A250" s="2565"/>
      <c r="B250" s="2565"/>
      <c r="C250" s="2565"/>
      <c r="D250" s="2565"/>
      <c r="E250" s="2565"/>
      <c r="F250" s="2565"/>
      <c r="G250" s="2565"/>
      <c r="H250" s="2565"/>
      <c r="I250" s="2564"/>
      <c r="J250" s="2564"/>
      <c r="K250" s="2564"/>
      <c r="L250" s="2564"/>
      <c r="M250" s="2564"/>
      <c r="N250" s="2564"/>
      <c r="O250" s="2564"/>
    </row>
    <row r="251" spans="1:15" ht="15.75" customHeight="1">
      <c r="A251" s="2565"/>
      <c r="B251" s="2565"/>
      <c r="C251" s="2565"/>
      <c r="D251" s="2565"/>
      <c r="E251" s="2565"/>
      <c r="F251" s="2565"/>
      <c r="G251" s="2565"/>
      <c r="H251" s="2565"/>
      <c r="I251" s="2564"/>
      <c r="J251" s="2564"/>
      <c r="K251" s="2564"/>
      <c r="L251" s="2564"/>
      <c r="M251" s="2564"/>
      <c r="N251" s="2564"/>
      <c r="O251" s="2564"/>
    </row>
    <row r="252" spans="1:15" ht="15.75" customHeight="1">
      <c r="A252" s="2565"/>
      <c r="B252" s="2565"/>
      <c r="C252" s="2565"/>
      <c r="D252" s="2565"/>
      <c r="E252" s="2565"/>
      <c r="F252" s="2565"/>
      <c r="G252" s="2565"/>
      <c r="H252" s="2565"/>
      <c r="I252" s="2564"/>
      <c r="J252" s="2564"/>
      <c r="K252" s="2564"/>
      <c r="L252" s="2564"/>
      <c r="M252" s="2564"/>
      <c r="N252" s="2564"/>
      <c r="O252" s="2564"/>
    </row>
    <row r="253" spans="1:15" ht="15.75" customHeight="1">
      <c r="A253" s="2565"/>
      <c r="B253" s="2565"/>
      <c r="C253" s="2565"/>
      <c r="D253" s="2565"/>
      <c r="E253" s="2565"/>
      <c r="F253" s="2565"/>
      <c r="G253" s="2565"/>
      <c r="H253" s="2565"/>
      <c r="I253" s="2564"/>
      <c r="J253" s="2564"/>
      <c r="K253" s="2564"/>
      <c r="L253" s="2564"/>
      <c r="M253" s="2564"/>
      <c r="N253" s="2564"/>
      <c r="O253" s="2564"/>
    </row>
    <row r="254" spans="1:15" ht="15.75" customHeight="1">
      <c r="A254" s="2565"/>
      <c r="B254" s="2565"/>
      <c r="C254" s="2565"/>
      <c r="D254" s="2565"/>
      <c r="E254" s="2565"/>
      <c r="F254" s="2565"/>
      <c r="G254" s="2565"/>
      <c r="H254" s="2565"/>
      <c r="I254" s="2564"/>
      <c r="J254" s="2564"/>
      <c r="K254" s="2564"/>
      <c r="L254" s="2564"/>
      <c r="M254" s="2564"/>
      <c r="N254" s="2564"/>
      <c r="O254" s="2564"/>
    </row>
    <row r="255" spans="1:15" ht="15.75" customHeight="1">
      <c r="A255" s="2565"/>
      <c r="B255" s="2565"/>
      <c r="C255" s="2565"/>
      <c r="D255" s="2565"/>
      <c r="E255" s="2565"/>
      <c r="F255" s="2565"/>
      <c r="G255" s="2565"/>
      <c r="H255" s="2565"/>
      <c r="I255" s="2564"/>
      <c r="J255" s="2564"/>
      <c r="K255" s="2564"/>
      <c r="L255" s="2564"/>
      <c r="M255" s="2564"/>
      <c r="N255" s="2564"/>
      <c r="O255" s="2564"/>
    </row>
    <row r="256" spans="1:15" ht="15.75" customHeight="1">
      <c r="A256" s="2565"/>
      <c r="B256" s="2565"/>
      <c r="C256" s="2565"/>
      <c r="D256" s="2565"/>
      <c r="E256" s="2565"/>
      <c r="F256" s="2565"/>
      <c r="G256" s="2565"/>
      <c r="H256" s="2565"/>
      <c r="I256" s="2564"/>
      <c r="J256" s="2564"/>
      <c r="K256" s="2564"/>
      <c r="L256" s="2564"/>
      <c r="M256" s="2564"/>
      <c r="N256" s="2564"/>
      <c r="O256" s="2564"/>
    </row>
    <row r="257" spans="1:15" ht="15.75" customHeight="1">
      <c r="A257" s="2565"/>
      <c r="B257" s="2565"/>
      <c r="C257" s="2565"/>
      <c r="D257" s="2565"/>
      <c r="E257" s="2565"/>
      <c r="F257" s="2565"/>
      <c r="G257" s="2565"/>
      <c r="H257" s="2565"/>
      <c r="I257" s="2564"/>
      <c r="J257" s="2564"/>
      <c r="K257" s="2564"/>
      <c r="L257" s="2564"/>
      <c r="M257" s="2564"/>
      <c r="N257" s="2564"/>
      <c r="O257" s="2564"/>
    </row>
    <row r="258" spans="1:15" ht="15.75" customHeight="1">
      <c r="A258" s="2565"/>
      <c r="B258" s="2565"/>
      <c r="C258" s="2565"/>
      <c r="D258" s="2565"/>
      <c r="E258" s="2565"/>
      <c r="F258" s="2565"/>
      <c r="G258" s="2565"/>
      <c r="H258" s="2565"/>
      <c r="I258" s="2564"/>
      <c r="J258" s="2564"/>
      <c r="K258" s="2564"/>
      <c r="L258" s="2564"/>
      <c r="M258" s="2564"/>
      <c r="N258" s="2564"/>
      <c r="O258" s="2564"/>
    </row>
    <row r="259" spans="1:15" ht="15.75" customHeight="1">
      <c r="A259" s="2565"/>
      <c r="B259" s="2565"/>
      <c r="C259" s="2565"/>
      <c r="D259" s="2565"/>
      <c r="E259" s="2565"/>
      <c r="F259" s="2565"/>
      <c r="G259" s="2565"/>
      <c r="H259" s="2565"/>
      <c r="I259" s="2564"/>
      <c r="J259" s="2564"/>
      <c r="K259" s="2564"/>
      <c r="L259" s="2564"/>
      <c r="M259" s="2564"/>
      <c r="N259" s="2564"/>
      <c r="O259" s="2564"/>
    </row>
    <row r="260" spans="1:15" ht="15.75" customHeight="1">
      <c r="A260" s="2565"/>
      <c r="B260" s="2565"/>
      <c r="C260" s="2565"/>
      <c r="D260" s="2565"/>
      <c r="E260" s="2565"/>
      <c r="F260" s="2565"/>
      <c r="G260" s="2565"/>
      <c r="H260" s="2565"/>
      <c r="I260" s="2564"/>
      <c r="J260" s="2564"/>
      <c r="K260" s="2564"/>
      <c r="L260" s="2564"/>
      <c r="M260" s="2564"/>
      <c r="N260" s="2564"/>
      <c r="O260" s="2564"/>
    </row>
    <row r="261" spans="1:15" ht="15.75" customHeight="1">
      <c r="A261" s="2565"/>
      <c r="B261" s="2565"/>
      <c r="C261" s="2565"/>
      <c r="D261" s="2565"/>
      <c r="E261" s="2565"/>
      <c r="F261" s="2565"/>
      <c r="G261" s="2565"/>
      <c r="H261" s="2565"/>
      <c r="I261" s="2564"/>
      <c r="J261" s="2564"/>
      <c r="K261" s="2564"/>
      <c r="L261" s="2564"/>
      <c r="M261" s="2564"/>
      <c r="N261" s="2564"/>
      <c r="O261" s="2564"/>
    </row>
    <row r="262" spans="1:15" ht="15.75" customHeight="1">
      <c r="A262" s="2565"/>
      <c r="B262" s="2565"/>
      <c r="C262" s="2565"/>
      <c r="D262" s="2565"/>
      <c r="E262" s="2565"/>
      <c r="F262" s="2565"/>
      <c r="G262" s="2565"/>
      <c r="H262" s="2565"/>
      <c r="I262" s="2564"/>
      <c r="J262" s="2564"/>
      <c r="K262" s="2564"/>
      <c r="L262" s="2564"/>
      <c r="M262" s="2564"/>
      <c r="N262" s="2564"/>
      <c r="O262" s="2564"/>
    </row>
    <row r="263" spans="1:15" ht="15.75" customHeight="1">
      <c r="A263" s="2565"/>
      <c r="B263" s="2565"/>
      <c r="C263" s="2565"/>
      <c r="D263" s="2565"/>
      <c r="E263" s="2565"/>
      <c r="F263" s="2565"/>
      <c r="G263" s="2565"/>
      <c r="H263" s="2565"/>
      <c r="I263" s="2564"/>
      <c r="J263" s="2564"/>
      <c r="K263" s="2564"/>
      <c r="L263" s="2564"/>
      <c r="M263" s="2564"/>
      <c r="N263" s="2564"/>
      <c r="O263" s="2564"/>
    </row>
    <row r="264" spans="1:15" ht="15.75" customHeight="1">
      <c r="A264" s="2565"/>
      <c r="B264" s="2565"/>
      <c r="C264" s="2565"/>
      <c r="D264" s="2565"/>
      <c r="E264" s="2565"/>
      <c r="F264" s="2565"/>
      <c r="G264" s="2565"/>
      <c r="H264" s="2565"/>
      <c r="I264" s="2564"/>
      <c r="J264" s="2564"/>
      <c r="K264" s="2564"/>
      <c r="L264" s="2564"/>
      <c r="M264" s="2564"/>
      <c r="N264" s="2564"/>
      <c r="O264" s="2564"/>
    </row>
    <row r="265" spans="1:15" ht="15.75" customHeight="1">
      <c r="A265" s="2565"/>
      <c r="B265" s="2565"/>
      <c r="C265" s="2565"/>
      <c r="D265" s="2565"/>
      <c r="E265" s="2565"/>
      <c r="F265" s="2565"/>
      <c r="G265" s="2565"/>
      <c r="H265" s="2565"/>
      <c r="I265" s="2564"/>
      <c r="J265" s="2564"/>
      <c r="K265" s="2564"/>
      <c r="L265" s="2564"/>
      <c r="M265" s="2564"/>
      <c r="N265" s="2564"/>
      <c r="O265" s="2564"/>
    </row>
    <row r="266" spans="1:15" ht="15.75" customHeight="1">
      <c r="A266" s="2565"/>
      <c r="B266" s="2565"/>
      <c r="C266" s="2565"/>
      <c r="D266" s="2565"/>
      <c r="E266" s="2565"/>
      <c r="F266" s="2565"/>
      <c r="G266" s="2565"/>
      <c r="H266" s="2565"/>
      <c r="I266" s="2564"/>
      <c r="J266" s="2564"/>
      <c r="K266" s="2564"/>
      <c r="L266" s="2564"/>
      <c r="M266" s="2564"/>
      <c r="N266" s="2564"/>
      <c r="O266" s="2564"/>
    </row>
    <row r="267" spans="1:15" ht="15.75" customHeight="1">
      <c r="A267" s="2565"/>
      <c r="B267" s="2565"/>
      <c r="C267" s="2565"/>
      <c r="D267" s="2565"/>
      <c r="E267" s="2565"/>
      <c r="F267" s="2565"/>
      <c r="G267" s="2565"/>
      <c r="H267" s="2565"/>
      <c r="I267" s="2564"/>
      <c r="J267" s="2564"/>
      <c r="K267" s="2564"/>
      <c r="L267" s="2564"/>
      <c r="M267" s="2564"/>
      <c r="N267" s="2564"/>
      <c r="O267" s="2564"/>
    </row>
    <row r="268" spans="1:15" ht="15.75" customHeight="1">
      <c r="A268" s="2565"/>
      <c r="B268" s="2565"/>
      <c r="C268" s="2565"/>
      <c r="D268" s="2565"/>
      <c r="E268" s="2565"/>
      <c r="F268" s="2565"/>
      <c r="G268" s="2565"/>
      <c r="H268" s="2565"/>
      <c r="I268" s="2564"/>
      <c r="J268" s="2564"/>
      <c r="K268" s="2564"/>
      <c r="L268" s="2564"/>
      <c r="M268" s="2564"/>
      <c r="N268" s="2564"/>
      <c r="O268" s="2564"/>
    </row>
    <row r="269" spans="1:15" ht="15.75" customHeight="1">
      <c r="A269" s="2565"/>
      <c r="B269" s="2565"/>
      <c r="C269" s="2565"/>
      <c r="D269" s="2565"/>
      <c r="E269" s="2565"/>
      <c r="F269" s="2565"/>
      <c r="G269" s="2565"/>
      <c r="H269" s="2565"/>
      <c r="I269" s="2564"/>
      <c r="J269" s="2564"/>
      <c r="K269" s="2564"/>
      <c r="L269" s="2564"/>
      <c r="M269" s="2564"/>
      <c r="N269" s="2564"/>
      <c r="O269" s="2564"/>
    </row>
    <row r="270" spans="1:15" ht="15.75" customHeight="1">
      <c r="A270" s="2565"/>
      <c r="B270" s="2565"/>
      <c r="C270" s="2565"/>
      <c r="D270" s="2565"/>
      <c r="E270" s="2565"/>
      <c r="F270" s="2565"/>
      <c r="G270" s="2565"/>
      <c r="H270" s="2565"/>
      <c r="I270" s="2564"/>
      <c r="J270" s="2564"/>
      <c r="K270" s="2564"/>
      <c r="L270" s="2564"/>
      <c r="M270" s="2564"/>
      <c r="N270" s="2564"/>
      <c r="O270" s="2564"/>
    </row>
    <row r="271" spans="1:15" ht="15.75" customHeight="1">
      <c r="A271" s="2565"/>
      <c r="B271" s="2565"/>
      <c r="C271" s="2565"/>
      <c r="D271" s="2565"/>
      <c r="E271" s="2565"/>
      <c r="F271" s="2565"/>
      <c r="G271" s="2565"/>
      <c r="H271" s="2565"/>
      <c r="I271" s="2564"/>
      <c r="J271" s="2564"/>
      <c r="K271" s="2564"/>
      <c r="L271" s="2564"/>
      <c r="M271" s="2564"/>
      <c r="N271" s="2564"/>
      <c r="O271" s="2564"/>
    </row>
    <row r="272" spans="1:15" ht="15.75" customHeight="1">
      <c r="A272" s="2565"/>
      <c r="B272" s="2565"/>
      <c r="C272" s="2565"/>
      <c r="D272" s="2565"/>
      <c r="E272" s="2565"/>
      <c r="F272" s="2565"/>
      <c r="G272" s="2565"/>
      <c r="H272" s="2565"/>
      <c r="I272" s="2564"/>
      <c r="J272" s="2564"/>
      <c r="K272" s="2564"/>
      <c r="L272" s="2564"/>
      <c r="M272" s="2564"/>
      <c r="N272" s="2564"/>
      <c r="O272" s="2564"/>
    </row>
    <row r="273" spans="1:15" ht="15.75" customHeight="1">
      <c r="A273" s="2565"/>
      <c r="B273" s="2565"/>
      <c r="C273" s="2565"/>
      <c r="D273" s="2565"/>
      <c r="E273" s="2565"/>
      <c r="F273" s="2565"/>
      <c r="G273" s="2565"/>
      <c r="H273" s="2565"/>
      <c r="I273" s="2564"/>
      <c r="J273" s="2564"/>
      <c r="K273" s="2564"/>
      <c r="L273" s="2564"/>
      <c r="M273" s="2564"/>
      <c r="N273" s="2564"/>
      <c r="O273" s="2564"/>
    </row>
    <row r="274" spans="1:15" ht="15.75" customHeight="1">
      <c r="A274" s="2565"/>
      <c r="B274" s="2565"/>
      <c r="C274" s="2565"/>
      <c r="D274" s="2565"/>
      <c r="E274" s="2565"/>
      <c r="F274" s="2565"/>
      <c r="G274" s="2565"/>
      <c r="H274" s="2565"/>
      <c r="I274" s="2564"/>
      <c r="J274" s="2564"/>
      <c r="K274" s="2564"/>
      <c r="L274" s="2564"/>
      <c r="M274" s="2564"/>
      <c r="N274" s="2564"/>
      <c r="O274" s="2564"/>
    </row>
    <row r="275" spans="1:15" ht="15.75" customHeight="1">
      <c r="A275" s="2565"/>
      <c r="B275" s="2565"/>
      <c r="C275" s="2565"/>
      <c r="D275" s="2565"/>
      <c r="E275" s="2565"/>
      <c r="F275" s="2565"/>
      <c r="G275" s="2565"/>
      <c r="H275" s="2565"/>
      <c r="I275" s="2564"/>
      <c r="J275" s="2564"/>
      <c r="K275" s="2564"/>
      <c r="L275" s="2564"/>
      <c r="M275" s="2564"/>
      <c r="N275" s="2564"/>
      <c r="O275" s="2564"/>
    </row>
    <row r="276" spans="1:15" ht="15.75" customHeight="1">
      <c r="A276" s="2565"/>
      <c r="B276" s="2565"/>
      <c r="C276" s="2565"/>
      <c r="D276" s="2565"/>
      <c r="E276" s="2565"/>
      <c r="F276" s="2565"/>
      <c r="G276" s="2565"/>
      <c r="H276" s="2565"/>
      <c r="I276" s="2564"/>
      <c r="J276" s="2564"/>
      <c r="K276" s="2564"/>
      <c r="L276" s="2564"/>
      <c r="M276" s="2564"/>
      <c r="N276" s="2564"/>
      <c r="O276" s="2564"/>
    </row>
    <row r="277" spans="1:15" ht="15.75" customHeight="1">
      <c r="A277" s="2565"/>
      <c r="B277" s="2565"/>
      <c r="C277" s="2565"/>
      <c r="D277" s="2565"/>
      <c r="E277" s="2565"/>
      <c r="F277" s="2565"/>
      <c r="G277" s="2565"/>
      <c r="H277" s="2565"/>
      <c r="I277" s="2564"/>
      <c r="J277" s="2564"/>
      <c r="K277" s="2564"/>
      <c r="L277" s="2564"/>
      <c r="M277" s="2564"/>
      <c r="N277" s="2564"/>
      <c r="O277" s="2564"/>
    </row>
    <row r="278" spans="1:15" ht="15.75" customHeight="1">
      <c r="A278" s="2565"/>
      <c r="B278" s="2565"/>
      <c r="C278" s="2565"/>
      <c r="D278" s="2565"/>
      <c r="E278" s="2565"/>
      <c r="F278" s="2565"/>
      <c r="G278" s="2565"/>
      <c r="H278" s="2565"/>
      <c r="I278" s="2564"/>
      <c r="J278" s="2564"/>
      <c r="K278" s="2564"/>
      <c r="L278" s="2564"/>
      <c r="M278" s="2564"/>
      <c r="N278" s="2564"/>
      <c r="O278" s="2564"/>
    </row>
    <row r="279" spans="1:15" ht="15.75" customHeight="1">
      <c r="A279" s="2565"/>
      <c r="B279" s="2565"/>
      <c r="C279" s="2565"/>
      <c r="D279" s="2565"/>
      <c r="E279" s="2565"/>
      <c r="F279" s="2565"/>
      <c r="G279" s="2565"/>
      <c r="H279" s="2565"/>
      <c r="I279" s="2564"/>
      <c r="J279" s="2564"/>
      <c r="K279" s="2564"/>
      <c r="L279" s="2564"/>
      <c r="M279" s="2564"/>
      <c r="N279" s="2564"/>
      <c r="O279" s="2564"/>
    </row>
    <row r="280" spans="1:15" ht="15.75" customHeight="1">
      <c r="A280" s="2565"/>
      <c r="B280" s="2565"/>
      <c r="C280" s="2565"/>
      <c r="D280" s="2565"/>
      <c r="E280" s="2565"/>
      <c r="F280" s="2565"/>
      <c r="G280" s="2565"/>
      <c r="H280" s="2565"/>
      <c r="I280" s="2564"/>
      <c r="J280" s="2564"/>
      <c r="K280" s="2564"/>
      <c r="L280" s="2564"/>
      <c r="M280" s="2564"/>
      <c r="N280" s="2564"/>
      <c r="O280" s="2564"/>
    </row>
    <row r="281" spans="1:15" ht="15.75" customHeight="1">
      <c r="A281" s="2565"/>
      <c r="B281" s="2565"/>
      <c r="C281" s="2565"/>
      <c r="D281" s="2565"/>
      <c r="E281" s="2565"/>
      <c r="F281" s="2565"/>
      <c r="G281" s="2565"/>
      <c r="H281" s="2565"/>
      <c r="I281" s="2564"/>
      <c r="J281" s="2564"/>
      <c r="K281" s="2564"/>
      <c r="L281" s="2564"/>
      <c r="M281" s="2564"/>
      <c r="N281" s="2564"/>
      <c r="O281" s="2564"/>
    </row>
    <row r="282" spans="1:15" ht="15.75" customHeight="1">
      <c r="A282" s="2565"/>
      <c r="B282" s="2565"/>
      <c r="C282" s="2565"/>
      <c r="D282" s="2565"/>
      <c r="E282" s="2565"/>
      <c r="F282" s="2565"/>
      <c r="G282" s="2565"/>
      <c r="H282" s="2565"/>
      <c r="I282" s="2564"/>
      <c r="J282" s="2564"/>
      <c r="K282" s="2564"/>
      <c r="L282" s="2564"/>
      <c r="M282" s="2564"/>
      <c r="N282" s="2564"/>
      <c r="O282" s="2564"/>
    </row>
    <row r="283" spans="1:15" ht="15.75" customHeight="1">
      <c r="A283" s="2565"/>
      <c r="B283" s="2565"/>
      <c r="C283" s="2565"/>
      <c r="D283" s="2565"/>
      <c r="E283" s="2565"/>
      <c r="F283" s="2565"/>
      <c r="G283" s="2565"/>
      <c r="H283" s="2565"/>
      <c r="I283" s="2564"/>
      <c r="J283" s="2564"/>
      <c r="K283" s="2564"/>
      <c r="L283" s="2564"/>
      <c r="M283" s="2564"/>
      <c r="N283" s="2564"/>
      <c r="O283" s="2564"/>
    </row>
    <row r="284" spans="1:15" ht="15.75" customHeight="1">
      <c r="A284" s="2565"/>
      <c r="B284" s="2565"/>
      <c r="C284" s="2565"/>
      <c r="D284" s="2565"/>
      <c r="E284" s="2565"/>
      <c r="F284" s="2565"/>
      <c r="G284" s="2565"/>
      <c r="H284" s="2565"/>
      <c r="I284" s="2564"/>
      <c r="J284" s="2564"/>
      <c r="K284" s="2564"/>
      <c r="L284" s="2564"/>
      <c r="M284" s="2564"/>
      <c r="N284" s="2564"/>
      <c r="O284" s="2564"/>
    </row>
    <row r="285" spans="1:15" ht="15.75" customHeight="1">
      <c r="A285" s="2565"/>
      <c r="B285" s="2565"/>
      <c r="C285" s="2565"/>
      <c r="D285" s="2565"/>
      <c r="E285" s="2565"/>
      <c r="F285" s="2565"/>
      <c r="G285" s="2565"/>
      <c r="H285" s="2565"/>
      <c r="I285" s="2564"/>
      <c r="J285" s="2564"/>
      <c r="K285" s="2564"/>
      <c r="L285" s="2564"/>
      <c r="M285" s="2564"/>
      <c r="N285" s="2564"/>
      <c r="O285" s="2564"/>
    </row>
    <row r="286" spans="1:15" ht="15.75" customHeight="1">
      <c r="A286" s="2565"/>
      <c r="B286" s="2565"/>
      <c r="C286" s="2565"/>
      <c r="D286" s="2565"/>
      <c r="E286" s="2565"/>
      <c r="F286" s="2565"/>
      <c r="G286" s="2565"/>
      <c r="H286" s="2565"/>
      <c r="I286" s="2564"/>
      <c r="J286" s="2564"/>
      <c r="K286" s="2564"/>
      <c r="L286" s="2564"/>
      <c r="M286" s="2564"/>
      <c r="N286" s="2564"/>
      <c r="O286" s="2564"/>
    </row>
    <row r="287" spans="1:15" ht="15.75" customHeight="1">
      <c r="A287" s="2565"/>
      <c r="B287" s="2565"/>
      <c r="C287" s="2565"/>
      <c r="D287" s="2565"/>
      <c r="E287" s="2565"/>
      <c r="F287" s="2565"/>
      <c r="G287" s="2565"/>
      <c r="H287" s="2565"/>
      <c r="I287" s="2564"/>
      <c r="J287" s="2564"/>
      <c r="K287" s="2564"/>
      <c r="L287" s="2564"/>
      <c r="M287" s="2564"/>
      <c r="N287" s="2564"/>
      <c r="O287" s="2564"/>
    </row>
    <row r="288" spans="1:15" ht="15.75" customHeight="1">
      <c r="A288" s="2565"/>
      <c r="B288" s="2565"/>
      <c r="C288" s="2565"/>
      <c r="D288" s="2565"/>
      <c r="E288" s="2565"/>
      <c r="F288" s="2565"/>
      <c r="G288" s="2565"/>
      <c r="H288" s="2565"/>
      <c r="I288" s="2564"/>
      <c r="J288" s="2564"/>
      <c r="K288" s="2564"/>
      <c r="L288" s="2564"/>
      <c r="M288" s="2564"/>
      <c r="N288" s="2564"/>
      <c r="O288" s="2564"/>
    </row>
    <row r="289" spans="1:15" ht="15.75" customHeight="1">
      <c r="A289" s="2565"/>
      <c r="B289" s="2565"/>
      <c r="C289" s="2565"/>
      <c r="D289" s="2565"/>
      <c r="E289" s="2565"/>
      <c r="F289" s="2565"/>
      <c r="G289" s="2565"/>
      <c r="H289" s="2565"/>
      <c r="I289" s="2564"/>
      <c r="J289" s="2564"/>
      <c r="K289" s="2564"/>
      <c r="L289" s="2564"/>
      <c r="M289" s="2564"/>
      <c r="N289" s="2564"/>
      <c r="O289" s="2564"/>
    </row>
    <row r="290" spans="1:15" ht="15.75" customHeight="1">
      <c r="A290" s="2565"/>
      <c r="B290" s="2565"/>
      <c r="C290" s="2565"/>
      <c r="D290" s="2565"/>
      <c r="E290" s="2565"/>
      <c r="F290" s="2565"/>
      <c r="G290" s="2565"/>
      <c r="H290" s="2565"/>
      <c r="I290" s="2564"/>
      <c r="J290" s="2564"/>
      <c r="K290" s="2564"/>
      <c r="L290" s="2564"/>
      <c r="M290" s="2564"/>
      <c r="N290" s="2564"/>
      <c r="O290" s="2564"/>
    </row>
    <row r="291" spans="1:15" ht="15.75" customHeight="1">
      <c r="A291" s="2565"/>
      <c r="B291" s="2565"/>
      <c r="C291" s="2565"/>
      <c r="D291" s="2565"/>
      <c r="E291" s="2565"/>
      <c r="F291" s="2565"/>
      <c r="G291" s="2565"/>
      <c r="H291" s="2565"/>
      <c r="I291" s="2564"/>
      <c r="J291" s="2564"/>
      <c r="K291" s="2564"/>
      <c r="L291" s="2564"/>
      <c r="M291" s="2564"/>
      <c r="N291" s="2564"/>
      <c r="O291" s="2564"/>
    </row>
    <row r="292" spans="1:15" ht="15.75" customHeight="1">
      <c r="A292" s="2565"/>
      <c r="B292" s="2565"/>
      <c r="C292" s="2565"/>
      <c r="D292" s="2565"/>
      <c r="E292" s="2565"/>
      <c r="F292" s="2565"/>
      <c r="G292" s="2565"/>
      <c r="H292" s="2565"/>
      <c r="I292" s="2564"/>
      <c r="J292" s="2564"/>
      <c r="K292" s="2564"/>
      <c r="L292" s="2564"/>
      <c r="M292" s="2564"/>
      <c r="N292" s="2564"/>
      <c r="O292" s="2564"/>
    </row>
    <row r="293" spans="1:15" ht="15.75" customHeight="1">
      <c r="A293" s="2565"/>
      <c r="B293" s="2565"/>
      <c r="C293" s="2565"/>
      <c r="D293" s="2565"/>
      <c r="E293" s="2565"/>
      <c r="F293" s="2565"/>
      <c r="G293" s="2565"/>
      <c r="H293" s="2565"/>
      <c r="I293" s="2564"/>
      <c r="J293" s="2564"/>
      <c r="K293" s="2564"/>
      <c r="L293" s="2564"/>
      <c r="M293" s="2564"/>
      <c r="N293" s="2564"/>
      <c r="O293" s="2564"/>
    </row>
    <row r="294" spans="1:15" ht="15.75" customHeight="1">
      <c r="A294" s="2565"/>
      <c r="B294" s="2565"/>
      <c r="C294" s="2565"/>
      <c r="D294" s="2565"/>
      <c r="E294" s="2565"/>
      <c r="F294" s="2565"/>
      <c r="G294" s="2565"/>
      <c r="H294" s="2565"/>
      <c r="I294" s="2564"/>
      <c r="J294" s="2564"/>
      <c r="K294" s="2564"/>
      <c r="L294" s="2564"/>
      <c r="M294" s="2564"/>
      <c r="N294" s="2564"/>
      <c r="O294" s="2564"/>
    </row>
    <row r="295" spans="1:15" ht="15.75" customHeight="1">
      <c r="A295" s="2565"/>
      <c r="B295" s="2565"/>
      <c r="C295" s="2565"/>
      <c r="D295" s="2565"/>
      <c r="E295" s="2565"/>
      <c r="F295" s="2565"/>
      <c r="G295" s="2565"/>
      <c r="H295" s="2565"/>
      <c r="I295" s="2564"/>
      <c r="J295" s="2564"/>
      <c r="K295" s="2564"/>
      <c r="L295" s="2564"/>
      <c r="M295" s="2564"/>
      <c r="N295" s="2564"/>
      <c r="O295" s="2564"/>
    </row>
    <row r="296" spans="1:15" ht="15.75" customHeight="1">
      <c r="A296" s="2565"/>
      <c r="B296" s="2565"/>
      <c r="C296" s="2565"/>
      <c r="D296" s="2565"/>
      <c r="E296" s="2565"/>
      <c r="F296" s="2565"/>
      <c r="G296" s="2565"/>
      <c r="H296" s="2565"/>
      <c r="I296" s="2564"/>
      <c r="J296" s="2564"/>
      <c r="K296" s="2564"/>
      <c r="L296" s="2564"/>
      <c r="M296" s="2564"/>
      <c r="N296" s="2564"/>
      <c r="O296" s="2564"/>
    </row>
    <row r="297" spans="1:15" ht="15.75" customHeight="1">
      <c r="A297" s="2565"/>
      <c r="B297" s="2565"/>
      <c r="C297" s="2565"/>
      <c r="D297" s="2565"/>
      <c r="E297" s="2565"/>
      <c r="F297" s="2565"/>
      <c r="G297" s="2565"/>
      <c r="H297" s="2565"/>
      <c r="I297" s="2564"/>
      <c r="J297" s="2564"/>
      <c r="K297" s="2564"/>
      <c r="L297" s="2564"/>
      <c r="M297" s="2564"/>
      <c r="N297" s="2564"/>
      <c r="O297" s="2564"/>
    </row>
    <row r="298" spans="1:15" ht="15.75" customHeight="1">
      <c r="A298" s="2565"/>
      <c r="B298" s="2565"/>
      <c r="C298" s="2565"/>
      <c r="D298" s="2565"/>
      <c r="E298" s="2565"/>
      <c r="F298" s="2565"/>
      <c r="G298" s="2565"/>
      <c r="H298" s="2565"/>
      <c r="I298" s="2564"/>
      <c r="J298" s="2564"/>
      <c r="K298" s="2564"/>
      <c r="L298" s="2564"/>
      <c r="M298" s="2564"/>
      <c r="N298" s="2564"/>
      <c r="O298" s="2564"/>
    </row>
    <row r="299" spans="1:15" ht="15.75" customHeight="1">
      <c r="A299" s="2565"/>
      <c r="B299" s="2565"/>
      <c r="C299" s="2565"/>
      <c r="D299" s="2565"/>
      <c r="E299" s="2565"/>
      <c r="F299" s="2565"/>
      <c r="G299" s="2565"/>
      <c r="H299" s="2565"/>
      <c r="I299" s="2564"/>
      <c r="J299" s="2564"/>
      <c r="K299" s="2564"/>
      <c r="L299" s="2564"/>
      <c r="M299" s="2564"/>
      <c r="N299" s="2564"/>
      <c r="O299" s="2564"/>
    </row>
    <row r="300" spans="1:15" ht="15.75" customHeight="1">
      <c r="A300" s="2565"/>
      <c r="B300" s="2565"/>
      <c r="C300" s="2565"/>
      <c r="D300" s="2565"/>
      <c r="E300" s="2565"/>
      <c r="F300" s="2565"/>
      <c r="G300" s="2565"/>
      <c r="H300" s="2565"/>
      <c r="I300" s="2564"/>
      <c r="J300" s="2564"/>
      <c r="K300" s="2564"/>
      <c r="L300" s="2564"/>
      <c r="M300" s="2564"/>
      <c r="N300" s="2564"/>
      <c r="O300" s="2564"/>
    </row>
    <row r="301" spans="1:15" ht="15.75" customHeight="1">
      <c r="A301" s="2565"/>
      <c r="B301" s="2565"/>
      <c r="C301" s="2565"/>
      <c r="D301" s="2565"/>
      <c r="E301" s="2565"/>
      <c r="F301" s="2565"/>
      <c r="G301" s="2565"/>
      <c r="H301" s="2565"/>
      <c r="I301" s="2564"/>
      <c r="J301" s="2564"/>
      <c r="K301" s="2564"/>
      <c r="L301" s="2564"/>
      <c r="M301" s="2564"/>
      <c r="N301" s="2564"/>
      <c r="O301" s="2564"/>
    </row>
    <row r="302" spans="1:15" ht="15.75" customHeight="1">
      <c r="A302" s="2565"/>
      <c r="B302" s="2565"/>
      <c r="C302" s="2565"/>
      <c r="D302" s="2565"/>
      <c r="E302" s="2565"/>
      <c r="F302" s="2565"/>
      <c r="G302" s="2565"/>
      <c r="H302" s="2565"/>
      <c r="I302" s="2564"/>
      <c r="J302" s="2564"/>
      <c r="K302" s="2564"/>
      <c r="L302" s="2564"/>
      <c r="M302" s="2564"/>
      <c r="N302" s="2564"/>
      <c r="O302" s="2564"/>
    </row>
    <row r="303" spans="1:15" ht="15.75" customHeight="1">
      <c r="A303" s="2565"/>
      <c r="B303" s="2565"/>
      <c r="C303" s="2565"/>
      <c r="D303" s="2565"/>
      <c r="E303" s="2565"/>
      <c r="F303" s="2565"/>
      <c r="G303" s="2565"/>
      <c r="H303" s="2565"/>
      <c r="I303" s="2564"/>
      <c r="J303" s="2564"/>
      <c r="K303" s="2564"/>
      <c r="L303" s="2564"/>
      <c r="M303" s="2564"/>
      <c r="N303" s="2564"/>
      <c r="O303" s="2564"/>
    </row>
    <row r="304" spans="1:15" ht="15.75" customHeight="1">
      <c r="A304" s="2565"/>
      <c r="B304" s="2565"/>
      <c r="C304" s="2565"/>
      <c r="D304" s="2565"/>
      <c r="E304" s="2565"/>
      <c r="F304" s="2565"/>
      <c r="G304" s="2565"/>
      <c r="H304" s="2565"/>
      <c r="I304" s="2564"/>
      <c r="J304" s="2564"/>
      <c r="K304" s="2564"/>
      <c r="L304" s="2564"/>
      <c r="M304" s="2564"/>
      <c r="N304" s="2564"/>
      <c r="O304" s="2564"/>
    </row>
    <row r="305" spans="1:15" ht="15.75" customHeight="1">
      <c r="A305" s="2565"/>
      <c r="B305" s="2565"/>
      <c r="C305" s="2565"/>
      <c r="D305" s="2565"/>
      <c r="E305" s="2565"/>
      <c r="F305" s="2565"/>
      <c r="G305" s="2565"/>
      <c r="H305" s="2565"/>
      <c r="I305" s="2564"/>
      <c r="J305" s="2564"/>
      <c r="K305" s="2564"/>
      <c r="L305" s="2564"/>
      <c r="M305" s="2564"/>
      <c r="N305" s="2564"/>
      <c r="O305" s="2564"/>
    </row>
    <row r="306" spans="1:15" ht="15.75" customHeight="1">
      <c r="A306" s="2565"/>
      <c r="B306" s="2565"/>
      <c r="C306" s="2565"/>
      <c r="D306" s="2565"/>
      <c r="E306" s="2565"/>
      <c r="F306" s="2565"/>
      <c r="G306" s="2565"/>
      <c r="H306" s="2565"/>
      <c r="I306" s="2564"/>
      <c r="J306" s="2564"/>
      <c r="K306" s="2564"/>
      <c r="L306" s="2564"/>
      <c r="M306" s="2564"/>
      <c r="N306" s="2564"/>
      <c r="O306" s="2564"/>
    </row>
    <row r="307" spans="1:15" ht="15.75" customHeight="1">
      <c r="A307" s="2565"/>
      <c r="B307" s="2565"/>
      <c r="C307" s="2565"/>
      <c r="D307" s="2565"/>
      <c r="E307" s="2565"/>
      <c r="F307" s="2565"/>
      <c r="G307" s="2565"/>
      <c r="H307" s="2565"/>
      <c r="I307" s="2564"/>
      <c r="J307" s="2564"/>
      <c r="K307" s="2564"/>
      <c r="L307" s="2564"/>
      <c r="M307" s="2564"/>
      <c r="N307" s="2564"/>
      <c r="O307" s="2564"/>
    </row>
    <row r="308" spans="1:15" ht="15.75" customHeight="1">
      <c r="A308" s="2565"/>
      <c r="B308" s="2565"/>
      <c r="C308" s="2565"/>
      <c r="D308" s="2565"/>
      <c r="E308" s="2565"/>
      <c r="F308" s="2565"/>
      <c r="G308" s="2565"/>
      <c r="H308" s="2565"/>
      <c r="I308" s="2564"/>
      <c r="J308" s="2564"/>
      <c r="K308" s="2564"/>
      <c r="L308" s="2564"/>
      <c r="M308" s="2564"/>
      <c r="N308" s="2564"/>
      <c r="O308" s="2564"/>
    </row>
    <row r="309" spans="1:15" ht="15.75" customHeight="1">
      <c r="A309" s="2565"/>
      <c r="B309" s="2565"/>
      <c r="C309" s="2565"/>
      <c r="D309" s="2565"/>
      <c r="E309" s="2565"/>
      <c r="F309" s="2565"/>
      <c r="G309" s="2565"/>
      <c r="H309" s="2565"/>
      <c r="I309" s="2564"/>
      <c r="J309" s="2564"/>
      <c r="K309" s="2564"/>
      <c r="L309" s="2564"/>
      <c r="M309" s="2564"/>
      <c r="N309" s="2564"/>
      <c r="O309" s="2564"/>
    </row>
    <row r="310" spans="1:15" ht="15.75" customHeight="1">
      <c r="A310" s="2565"/>
      <c r="B310" s="2565"/>
      <c r="C310" s="2565"/>
      <c r="D310" s="2565"/>
      <c r="E310" s="2565"/>
      <c r="F310" s="2565"/>
      <c r="G310" s="2565"/>
      <c r="H310" s="2565"/>
      <c r="I310" s="2564"/>
      <c r="J310" s="2564"/>
      <c r="K310" s="2564"/>
      <c r="L310" s="2564"/>
      <c r="M310" s="2564"/>
      <c r="N310" s="2564"/>
      <c r="O310" s="2564"/>
    </row>
    <row r="311" spans="1:15" ht="15.75" customHeight="1">
      <c r="A311" s="2565"/>
      <c r="B311" s="2565"/>
      <c r="C311" s="2565"/>
      <c r="D311" s="2565"/>
      <c r="E311" s="2565"/>
      <c r="F311" s="2565"/>
      <c r="G311" s="2565"/>
      <c r="H311" s="2565"/>
      <c r="I311" s="2564"/>
      <c r="J311" s="2564"/>
      <c r="K311" s="2564"/>
      <c r="L311" s="2564"/>
      <c r="M311" s="2564"/>
      <c r="N311" s="2564"/>
      <c r="O311" s="2564"/>
    </row>
    <row r="312" spans="1:15" ht="15.75" customHeight="1">
      <c r="A312" s="2565"/>
      <c r="B312" s="2565"/>
      <c r="C312" s="2565"/>
      <c r="D312" s="2565"/>
      <c r="E312" s="2565"/>
      <c r="F312" s="2565"/>
      <c r="G312" s="2565"/>
      <c r="H312" s="2565"/>
      <c r="I312" s="2564"/>
      <c r="J312" s="2564"/>
      <c r="K312" s="2564"/>
      <c r="L312" s="2564"/>
      <c r="M312" s="2564"/>
      <c r="N312" s="2564"/>
      <c r="O312" s="2564"/>
    </row>
    <row r="313" spans="1:15" ht="15.75" customHeight="1">
      <c r="A313" s="2565"/>
      <c r="B313" s="2565"/>
      <c r="C313" s="2565"/>
      <c r="D313" s="2565"/>
      <c r="E313" s="2565"/>
      <c r="F313" s="2565"/>
      <c r="G313" s="2565"/>
      <c r="H313" s="2565"/>
      <c r="I313" s="2564"/>
      <c r="J313" s="2564"/>
      <c r="K313" s="2564"/>
      <c r="L313" s="2564"/>
      <c r="M313" s="2564"/>
      <c r="N313" s="2564"/>
      <c r="O313" s="2564"/>
    </row>
    <row r="314" spans="1:15" ht="15.75" customHeight="1">
      <c r="A314" s="2565"/>
      <c r="B314" s="2565"/>
      <c r="C314" s="2565"/>
      <c r="D314" s="2565"/>
      <c r="E314" s="2565"/>
      <c r="F314" s="2565"/>
      <c r="G314" s="2565"/>
      <c r="H314" s="2565"/>
      <c r="I314" s="2564"/>
      <c r="J314" s="2564"/>
      <c r="K314" s="2564"/>
      <c r="L314" s="2564"/>
      <c r="M314" s="2564"/>
      <c r="N314" s="2564"/>
      <c r="O314" s="2564"/>
    </row>
    <row r="315" spans="1:15" ht="15.75" customHeight="1">
      <c r="A315" s="2565"/>
      <c r="B315" s="2565"/>
      <c r="C315" s="2565"/>
      <c r="D315" s="2565"/>
      <c r="E315" s="2565"/>
      <c r="F315" s="2565"/>
      <c r="G315" s="2565"/>
      <c r="H315" s="2565"/>
      <c r="I315" s="2564"/>
      <c r="J315" s="2564"/>
      <c r="K315" s="2564"/>
      <c r="L315" s="2564"/>
      <c r="M315" s="2564"/>
      <c r="N315" s="2564"/>
      <c r="O315" s="2564"/>
    </row>
    <row r="316" spans="1:15" ht="15.75" customHeight="1">
      <c r="A316" s="2565"/>
      <c r="B316" s="2565"/>
      <c r="C316" s="2565"/>
      <c r="D316" s="2565"/>
      <c r="E316" s="2565"/>
      <c r="F316" s="2565"/>
      <c r="G316" s="2565"/>
      <c r="H316" s="2565"/>
      <c r="I316" s="2564"/>
      <c r="J316" s="2564"/>
      <c r="K316" s="2564"/>
      <c r="L316" s="2564"/>
      <c r="M316" s="2564"/>
      <c r="N316" s="2564"/>
      <c r="O316" s="2564"/>
    </row>
    <row r="317" spans="1:15" ht="15.75" customHeight="1">
      <c r="A317" s="2565"/>
      <c r="B317" s="2565"/>
      <c r="C317" s="2565"/>
      <c r="D317" s="2565"/>
      <c r="E317" s="2565"/>
      <c r="F317" s="2565"/>
      <c r="G317" s="2565"/>
      <c r="H317" s="2565"/>
      <c r="I317" s="2564"/>
      <c r="J317" s="2564"/>
      <c r="K317" s="2564"/>
      <c r="L317" s="2564"/>
      <c r="M317" s="2564"/>
      <c r="N317" s="2564"/>
      <c r="O317" s="2564"/>
    </row>
    <row r="318" spans="1:15" ht="15.75" customHeight="1">
      <c r="A318" s="2565"/>
      <c r="B318" s="2565"/>
      <c r="C318" s="2565"/>
      <c r="D318" s="2565"/>
      <c r="E318" s="2565"/>
      <c r="F318" s="2565"/>
      <c r="G318" s="2565"/>
      <c r="H318" s="2565"/>
      <c r="I318" s="2564"/>
      <c r="J318" s="2564"/>
      <c r="K318" s="2564"/>
      <c r="L318" s="2564"/>
      <c r="M318" s="2564"/>
      <c r="N318" s="2564"/>
      <c r="O318" s="2564"/>
    </row>
    <row r="319" spans="1:15" ht="15.75" customHeight="1">
      <c r="A319" s="2565"/>
      <c r="B319" s="2565"/>
      <c r="C319" s="2565"/>
      <c r="D319" s="2565"/>
      <c r="E319" s="2565"/>
      <c r="F319" s="2565"/>
      <c r="G319" s="2565"/>
      <c r="H319" s="2565"/>
      <c r="I319" s="2564"/>
      <c r="J319" s="2564"/>
      <c r="K319" s="2564"/>
      <c r="L319" s="2564"/>
      <c r="M319" s="2564"/>
      <c r="N319" s="2564"/>
      <c r="O319" s="2564"/>
    </row>
    <row r="320" spans="1:15" ht="15.75" customHeight="1">
      <c r="A320" s="2565"/>
      <c r="B320" s="2565"/>
      <c r="C320" s="2565"/>
      <c r="D320" s="2565"/>
      <c r="E320" s="2565"/>
      <c r="F320" s="2565"/>
      <c r="G320" s="2565"/>
      <c r="H320" s="2565"/>
      <c r="I320" s="2564"/>
      <c r="J320" s="2564"/>
      <c r="K320" s="2564"/>
      <c r="L320" s="2564"/>
      <c r="M320" s="2564"/>
      <c r="N320" s="2564"/>
      <c r="O320" s="2564"/>
    </row>
    <row r="321" spans="1:15" ht="15.75" customHeight="1">
      <c r="A321" s="2565"/>
      <c r="B321" s="2565"/>
      <c r="C321" s="2565"/>
      <c r="D321" s="2565"/>
      <c r="E321" s="2565"/>
      <c r="F321" s="2565"/>
      <c r="G321" s="2565"/>
      <c r="H321" s="2565"/>
      <c r="I321" s="2564"/>
      <c r="J321" s="2564"/>
      <c r="K321" s="2564"/>
      <c r="L321" s="2564"/>
      <c r="M321" s="2564"/>
      <c r="N321" s="2564"/>
      <c r="O321" s="2564"/>
    </row>
    <row r="322" spans="1:15" ht="15.75" customHeight="1">
      <c r="A322" s="2565"/>
      <c r="B322" s="2565"/>
      <c r="C322" s="2565"/>
      <c r="D322" s="2565"/>
      <c r="E322" s="2565"/>
      <c r="F322" s="2565"/>
      <c r="G322" s="2565"/>
      <c r="H322" s="2565"/>
      <c r="I322" s="2564"/>
      <c r="J322" s="2564"/>
      <c r="K322" s="2564"/>
      <c r="L322" s="2564"/>
      <c r="M322" s="2564"/>
      <c r="N322" s="2564"/>
      <c r="O322" s="2564"/>
    </row>
    <row r="323" spans="1:15" ht="15.75" customHeight="1">
      <c r="A323" s="2565"/>
      <c r="B323" s="2565"/>
      <c r="C323" s="2565"/>
      <c r="D323" s="2565"/>
      <c r="E323" s="2565"/>
      <c r="F323" s="2565"/>
      <c r="G323" s="2565"/>
      <c r="H323" s="2565"/>
      <c r="I323" s="2564"/>
      <c r="J323" s="2564"/>
      <c r="K323" s="2564"/>
      <c r="L323" s="2564"/>
      <c r="M323" s="2564"/>
      <c r="N323" s="2564"/>
      <c r="O323" s="2564"/>
    </row>
    <row r="324" spans="1:15" ht="15.75" customHeight="1">
      <c r="A324" s="2565"/>
      <c r="B324" s="2565"/>
      <c r="C324" s="2565"/>
      <c r="D324" s="2565"/>
      <c r="E324" s="2565"/>
      <c r="F324" s="2565"/>
      <c r="G324" s="2565"/>
      <c r="H324" s="2565"/>
      <c r="I324" s="2564"/>
      <c r="J324" s="2564"/>
      <c r="K324" s="2564"/>
      <c r="L324" s="2564"/>
      <c r="M324" s="2564"/>
      <c r="N324" s="2564"/>
      <c r="O324" s="2564"/>
    </row>
    <row r="325" spans="1:15" ht="15.75" customHeight="1">
      <c r="A325" s="2565"/>
      <c r="B325" s="2565"/>
      <c r="C325" s="2565"/>
      <c r="D325" s="2565"/>
      <c r="E325" s="2565"/>
      <c r="F325" s="2565"/>
      <c r="G325" s="2565"/>
      <c r="H325" s="2565"/>
      <c r="I325" s="2564"/>
      <c r="J325" s="2564"/>
      <c r="K325" s="2564"/>
      <c r="L325" s="2564"/>
      <c r="M325" s="2564"/>
      <c r="N325" s="2564"/>
      <c r="O325" s="2564"/>
    </row>
    <row r="326" spans="1:15" ht="15.75" customHeight="1">
      <c r="A326" s="2565"/>
      <c r="B326" s="2565"/>
      <c r="C326" s="2565"/>
      <c r="D326" s="2565"/>
      <c r="E326" s="2565"/>
      <c r="F326" s="2565"/>
      <c r="G326" s="2565"/>
      <c r="H326" s="2565"/>
      <c r="I326" s="2564"/>
      <c r="J326" s="2564"/>
      <c r="K326" s="2564"/>
      <c r="L326" s="2564"/>
      <c r="M326" s="2564"/>
      <c r="N326" s="2564"/>
      <c r="O326" s="2564"/>
    </row>
    <row r="327" spans="1:15" ht="15.75" customHeight="1">
      <c r="A327" s="2565"/>
      <c r="B327" s="2565"/>
      <c r="C327" s="2565"/>
      <c r="D327" s="2565"/>
      <c r="E327" s="2565"/>
      <c r="F327" s="2565"/>
      <c r="G327" s="2565"/>
      <c r="H327" s="2565"/>
      <c r="I327" s="2564"/>
      <c r="J327" s="2564"/>
      <c r="K327" s="2564"/>
      <c r="L327" s="2564"/>
      <c r="M327" s="2564"/>
      <c r="N327" s="2564"/>
      <c r="O327" s="2564"/>
    </row>
    <row r="328" spans="1:15" ht="15.75" customHeight="1">
      <c r="A328" s="2565"/>
      <c r="B328" s="2565"/>
      <c r="C328" s="2565"/>
      <c r="D328" s="2565"/>
      <c r="E328" s="2565"/>
      <c r="F328" s="2565"/>
      <c r="G328" s="2565"/>
      <c r="H328" s="2565"/>
      <c r="I328" s="2564"/>
      <c r="J328" s="2564"/>
      <c r="K328" s="2564"/>
      <c r="L328" s="2564"/>
      <c r="M328" s="2564"/>
      <c r="N328" s="2564"/>
      <c r="O328" s="2564"/>
    </row>
    <row r="329" spans="1:15" ht="15.75" customHeight="1">
      <c r="A329" s="2565"/>
      <c r="B329" s="2565"/>
      <c r="C329" s="2565"/>
      <c r="D329" s="2565"/>
      <c r="E329" s="2565"/>
      <c r="F329" s="2565"/>
      <c r="G329" s="2565"/>
      <c r="H329" s="2565"/>
      <c r="I329" s="2564"/>
      <c r="J329" s="2564"/>
      <c r="K329" s="2564"/>
      <c r="L329" s="2564"/>
      <c r="M329" s="2564"/>
      <c r="N329" s="2564"/>
      <c r="O329" s="2564"/>
    </row>
    <row r="330" spans="1:15" ht="15.75" customHeight="1">
      <c r="A330" s="2565"/>
      <c r="B330" s="2565"/>
      <c r="C330" s="2565"/>
      <c r="D330" s="2565"/>
      <c r="E330" s="2565"/>
      <c r="F330" s="2565"/>
      <c r="G330" s="2565"/>
      <c r="H330" s="2565"/>
      <c r="I330" s="2564"/>
      <c r="J330" s="2564"/>
      <c r="K330" s="2564"/>
      <c r="L330" s="2564"/>
      <c r="M330" s="2564"/>
      <c r="N330" s="2564"/>
      <c r="O330" s="2564"/>
    </row>
    <row r="331" spans="1:15" ht="15.75" customHeight="1">
      <c r="A331" s="2565"/>
      <c r="B331" s="2565"/>
      <c r="C331" s="2565"/>
      <c r="D331" s="2565"/>
      <c r="E331" s="2565"/>
      <c r="F331" s="2565"/>
      <c r="G331" s="2565"/>
      <c r="H331" s="2565"/>
      <c r="I331" s="2564"/>
      <c r="J331" s="2564"/>
      <c r="K331" s="2564"/>
      <c r="L331" s="2564"/>
      <c r="M331" s="2564"/>
      <c r="N331" s="2564"/>
      <c r="O331" s="2564"/>
    </row>
    <row r="332" spans="1:15" ht="15.75" customHeight="1">
      <c r="A332" s="2565"/>
      <c r="B332" s="2565"/>
      <c r="C332" s="2565"/>
      <c r="D332" s="2565"/>
      <c r="E332" s="2565"/>
      <c r="F332" s="2565"/>
      <c r="G332" s="2565"/>
      <c r="H332" s="2565"/>
      <c r="I332" s="2564"/>
      <c r="J332" s="2564"/>
      <c r="K332" s="2564"/>
      <c r="L332" s="2564"/>
      <c r="M332" s="2564"/>
      <c r="N332" s="2564"/>
      <c r="O332" s="2564"/>
    </row>
    <row r="333" spans="1:15" ht="15.75" customHeight="1">
      <c r="A333" s="2565"/>
      <c r="B333" s="2565"/>
      <c r="C333" s="2565"/>
      <c r="D333" s="2565"/>
      <c r="E333" s="2565"/>
      <c r="F333" s="2565"/>
      <c r="G333" s="2565"/>
      <c r="H333" s="2565"/>
      <c r="I333" s="2564"/>
      <c r="J333" s="2564"/>
      <c r="K333" s="2564"/>
      <c r="L333" s="2564"/>
      <c r="M333" s="2564"/>
      <c r="N333" s="2564"/>
      <c r="O333" s="2564"/>
    </row>
    <row r="334" spans="1:15" ht="15.75" customHeight="1">
      <c r="A334" s="2565"/>
      <c r="B334" s="2565"/>
      <c r="C334" s="2565"/>
      <c r="D334" s="2565"/>
      <c r="E334" s="2565"/>
      <c r="F334" s="2565"/>
      <c r="G334" s="2565"/>
      <c r="H334" s="2565"/>
      <c r="I334" s="2564"/>
      <c r="J334" s="2564"/>
      <c r="K334" s="2564"/>
      <c r="L334" s="2564"/>
      <c r="M334" s="2564"/>
      <c r="N334" s="2564"/>
      <c r="O334" s="2564"/>
    </row>
    <row r="335" spans="1:15" ht="15.75" customHeight="1">
      <c r="A335" s="2565"/>
      <c r="B335" s="2565"/>
      <c r="C335" s="2565"/>
      <c r="D335" s="2565"/>
      <c r="E335" s="2565"/>
      <c r="F335" s="2565"/>
      <c r="G335" s="2565"/>
      <c r="H335" s="2565"/>
      <c r="I335" s="2564"/>
      <c r="J335" s="2564"/>
      <c r="K335" s="2564"/>
      <c r="L335" s="2564"/>
      <c r="M335" s="2564"/>
      <c r="N335" s="2564"/>
      <c r="O335" s="2564"/>
    </row>
    <row r="336" spans="1:15" ht="15.75" customHeight="1">
      <c r="A336" s="2565"/>
      <c r="B336" s="2565"/>
      <c r="C336" s="2565"/>
      <c r="D336" s="2565"/>
      <c r="E336" s="2565"/>
      <c r="F336" s="2565"/>
      <c r="G336" s="2565"/>
      <c r="H336" s="2565"/>
      <c r="I336" s="2564"/>
      <c r="J336" s="2564"/>
      <c r="K336" s="2564"/>
      <c r="L336" s="2564"/>
      <c r="M336" s="2564"/>
      <c r="N336" s="2564"/>
      <c r="O336" s="2564"/>
    </row>
    <row r="337" spans="1:15" ht="15.75" customHeight="1">
      <c r="A337" s="2565"/>
      <c r="B337" s="2565"/>
      <c r="C337" s="2565"/>
      <c r="D337" s="2565"/>
      <c r="E337" s="2565"/>
      <c r="F337" s="2565"/>
      <c r="G337" s="2565"/>
      <c r="H337" s="2565"/>
      <c r="I337" s="2564"/>
      <c r="J337" s="2564"/>
      <c r="K337" s="2564"/>
      <c r="L337" s="2564"/>
      <c r="M337" s="2564"/>
      <c r="N337" s="2564"/>
      <c r="O337" s="2564"/>
    </row>
    <row r="338" spans="1:15" ht="15.75" customHeight="1">
      <c r="A338" s="2565"/>
      <c r="B338" s="2565"/>
      <c r="C338" s="2565"/>
      <c r="D338" s="2565"/>
      <c r="E338" s="2565"/>
      <c r="F338" s="2565"/>
      <c r="G338" s="2565"/>
      <c r="H338" s="2565"/>
      <c r="I338" s="2564"/>
      <c r="J338" s="2564"/>
      <c r="K338" s="2564"/>
      <c r="L338" s="2564"/>
      <c r="M338" s="2564"/>
      <c r="N338" s="2564"/>
      <c r="O338" s="2564"/>
    </row>
    <row r="339" spans="1:15" ht="15.75" customHeight="1">
      <c r="A339" s="2565"/>
      <c r="B339" s="2565"/>
      <c r="C339" s="2565"/>
      <c r="D339" s="2565"/>
      <c r="E339" s="2565"/>
      <c r="F339" s="2565"/>
      <c r="G339" s="2565"/>
      <c r="H339" s="2565"/>
      <c r="I339" s="2564"/>
      <c r="J339" s="2564"/>
      <c r="K339" s="2564"/>
      <c r="L339" s="2564"/>
      <c r="M339" s="2564"/>
      <c r="N339" s="2564"/>
      <c r="O339" s="2564"/>
    </row>
    <row r="340" spans="1:15" ht="15.75" customHeight="1">
      <c r="A340" s="2565"/>
      <c r="B340" s="2565"/>
      <c r="C340" s="2565"/>
      <c r="D340" s="2565"/>
      <c r="E340" s="2565"/>
      <c r="F340" s="2565"/>
      <c r="G340" s="2565"/>
      <c r="H340" s="2565"/>
      <c r="I340" s="2564"/>
      <c r="J340" s="2564"/>
      <c r="K340" s="2564"/>
      <c r="L340" s="2564"/>
      <c r="M340" s="2564"/>
      <c r="N340" s="2564"/>
      <c r="O340" s="2564"/>
    </row>
    <row r="341" spans="1:15" ht="15.75" customHeight="1">
      <c r="A341" s="2565"/>
      <c r="B341" s="2565"/>
      <c r="C341" s="2565"/>
      <c r="D341" s="2565"/>
      <c r="E341" s="2565"/>
      <c r="F341" s="2565"/>
      <c r="G341" s="2565"/>
      <c r="H341" s="2565"/>
      <c r="I341" s="2564"/>
      <c r="J341" s="2564"/>
      <c r="K341" s="2564"/>
      <c r="L341" s="2564"/>
      <c r="M341" s="2564"/>
      <c r="N341" s="2564"/>
      <c r="O341" s="2564"/>
    </row>
    <row r="342" spans="1:15" ht="15.75" customHeight="1">
      <c r="A342" s="2565"/>
      <c r="B342" s="2565"/>
      <c r="C342" s="2565"/>
      <c r="D342" s="2565"/>
      <c r="E342" s="2565"/>
      <c r="F342" s="2565"/>
      <c r="G342" s="2565"/>
      <c r="H342" s="2565"/>
      <c r="I342" s="2564"/>
      <c r="J342" s="2564"/>
      <c r="K342" s="2564"/>
      <c r="L342" s="2564"/>
      <c r="M342" s="2564"/>
      <c r="N342" s="2564"/>
      <c r="O342" s="2564"/>
    </row>
    <row r="343" spans="1:15" ht="15.75" customHeight="1">
      <c r="A343" s="2565"/>
      <c r="B343" s="2565"/>
      <c r="C343" s="2565"/>
      <c r="D343" s="2565"/>
      <c r="E343" s="2565"/>
      <c r="F343" s="2565"/>
      <c r="G343" s="2565"/>
      <c r="H343" s="2565"/>
      <c r="I343" s="2564"/>
      <c r="J343" s="2564"/>
      <c r="K343" s="2564"/>
      <c r="L343" s="2564"/>
      <c r="M343" s="2564"/>
      <c r="N343" s="2564"/>
      <c r="O343" s="2564"/>
    </row>
    <row r="344" spans="1:15" ht="15.75" customHeight="1">
      <c r="A344" s="2565"/>
      <c r="B344" s="2565"/>
      <c r="C344" s="2565"/>
      <c r="D344" s="2565"/>
      <c r="E344" s="2565"/>
      <c r="F344" s="2565"/>
      <c r="G344" s="2565"/>
      <c r="H344" s="2565"/>
      <c r="I344" s="2564"/>
      <c r="J344" s="2564"/>
      <c r="K344" s="2564"/>
      <c r="L344" s="2564"/>
      <c r="M344" s="2564"/>
      <c r="N344" s="2564"/>
      <c r="O344" s="2564"/>
    </row>
    <row r="345" spans="1:15" ht="15.75" customHeight="1">
      <c r="A345" s="2565"/>
      <c r="B345" s="2565"/>
      <c r="C345" s="2565"/>
      <c r="D345" s="2565"/>
      <c r="E345" s="2565"/>
      <c r="F345" s="2565"/>
      <c r="G345" s="2565"/>
      <c r="H345" s="2565"/>
      <c r="I345" s="2564"/>
      <c r="J345" s="2564"/>
      <c r="K345" s="2564"/>
      <c r="L345" s="2564"/>
      <c r="M345" s="2564"/>
      <c r="N345" s="2564"/>
      <c r="O345" s="2564"/>
    </row>
    <row r="346" spans="1:15" ht="15.75" customHeight="1">
      <c r="A346" s="2565"/>
      <c r="B346" s="2565"/>
      <c r="C346" s="2565"/>
      <c r="D346" s="2565"/>
      <c r="E346" s="2565"/>
      <c r="F346" s="2565"/>
      <c r="G346" s="2565"/>
      <c r="H346" s="2565"/>
      <c r="I346" s="2564"/>
      <c r="J346" s="2564"/>
      <c r="K346" s="2564"/>
      <c r="L346" s="2564"/>
      <c r="M346" s="2564"/>
      <c r="N346" s="2564"/>
      <c r="O346" s="2564"/>
    </row>
    <row r="347" spans="1:15" ht="15.75" customHeight="1">
      <c r="A347" s="2565"/>
      <c r="B347" s="2565"/>
      <c r="C347" s="2565"/>
      <c r="D347" s="2565"/>
      <c r="E347" s="2565"/>
      <c r="F347" s="2565"/>
      <c r="G347" s="2565"/>
      <c r="H347" s="2565"/>
      <c r="I347" s="2564"/>
      <c r="J347" s="2564"/>
      <c r="K347" s="2564"/>
      <c r="L347" s="2564"/>
      <c r="M347" s="2564"/>
      <c r="N347" s="2564"/>
      <c r="O347" s="2564"/>
    </row>
    <row r="348" spans="1:15" ht="15.75" customHeight="1">
      <c r="A348" s="2565"/>
      <c r="B348" s="2565"/>
      <c r="C348" s="2565"/>
      <c r="D348" s="2565"/>
      <c r="E348" s="2565"/>
      <c r="F348" s="2565"/>
      <c r="G348" s="2565"/>
      <c r="H348" s="2565"/>
      <c r="I348" s="2564"/>
      <c r="J348" s="2564"/>
      <c r="K348" s="2564"/>
      <c r="L348" s="2564"/>
      <c r="M348" s="2564"/>
      <c r="N348" s="2564"/>
      <c r="O348" s="2564"/>
    </row>
    <row r="349" spans="1:15" ht="15.75" customHeight="1">
      <c r="A349" s="2565"/>
      <c r="B349" s="2565"/>
      <c r="C349" s="2565"/>
      <c r="D349" s="2565"/>
      <c r="E349" s="2565"/>
      <c r="F349" s="2565"/>
      <c r="G349" s="2565"/>
      <c r="H349" s="2565"/>
      <c r="I349" s="2564"/>
      <c r="J349" s="2564"/>
      <c r="K349" s="2564"/>
      <c r="L349" s="2564"/>
      <c r="M349" s="2564"/>
      <c r="N349" s="2564"/>
      <c r="O349" s="2564"/>
    </row>
    <row r="350" spans="1:15" ht="15.75" customHeight="1">
      <c r="A350" s="2565"/>
      <c r="B350" s="2565"/>
      <c r="C350" s="2565"/>
      <c r="D350" s="2565"/>
      <c r="E350" s="2565"/>
      <c r="F350" s="2565"/>
      <c r="G350" s="2565"/>
      <c r="H350" s="2565"/>
      <c r="I350" s="2564"/>
      <c r="J350" s="2564"/>
      <c r="K350" s="2564"/>
      <c r="L350" s="2564"/>
      <c r="M350" s="2564"/>
      <c r="N350" s="2564"/>
      <c r="O350" s="2564"/>
    </row>
    <row r="351" spans="1:15" ht="15.75" customHeight="1">
      <c r="A351" s="2565"/>
      <c r="B351" s="2565"/>
      <c r="C351" s="2565"/>
      <c r="D351" s="2565"/>
      <c r="E351" s="2565"/>
      <c r="F351" s="2565"/>
      <c r="G351" s="2565"/>
      <c r="H351" s="2565"/>
      <c r="I351" s="2564"/>
      <c r="J351" s="2564"/>
      <c r="K351" s="2564"/>
      <c r="L351" s="2564"/>
      <c r="M351" s="2564"/>
      <c r="N351" s="2564"/>
      <c r="O351" s="2564"/>
    </row>
    <row r="352" spans="1:15" ht="15.75" customHeight="1">
      <c r="A352" s="2565"/>
      <c r="B352" s="2565"/>
      <c r="C352" s="2565"/>
      <c r="D352" s="2565"/>
      <c r="E352" s="2565"/>
      <c r="F352" s="2565"/>
      <c r="G352" s="2565"/>
      <c r="H352" s="2565"/>
      <c r="I352" s="2564"/>
      <c r="J352" s="2564"/>
      <c r="K352" s="2564"/>
      <c r="L352" s="2564"/>
      <c r="M352" s="2564"/>
      <c r="N352" s="2564"/>
      <c r="O352" s="2564"/>
    </row>
    <row r="353" spans="1:15" ht="15.75" customHeight="1">
      <c r="A353" s="2565"/>
      <c r="B353" s="2565"/>
      <c r="C353" s="2565"/>
      <c r="D353" s="2565"/>
      <c r="E353" s="2565"/>
      <c r="F353" s="2565"/>
      <c r="G353" s="2565"/>
      <c r="H353" s="2565"/>
      <c r="I353" s="2564"/>
      <c r="J353" s="2564"/>
      <c r="K353" s="2564"/>
      <c r="L353" s="2564"/>
      <c r="M353" s="2564"/>
      <c r="N353" s="2564"/>
      <c r="O353" s="2564"/>
    </row>
    <row r="354" spans="1:15" ht="15.75" customHeight="1">
      <c r="A354" s="2565"/>
      <c r="B354" s="2565"/>
      <c r="C354" s="2565"/>
      <c r="D354" s="2565"/>
      <c r="E354" s="2565"/>
      <c r="F354" s="2565"/>
      <c r="G354" s="2565"/>
      <c r="H354" s="2565"/>
      <c r="I354" s="2564"/>
      <c r="J354" s="2564"/>
      <c r="K354" s="2564"/>
      <c r="L354" s="2564"/>
      <c r="M354" s="2564"/>
      <c r="N354" s="2564"/>
      <c r="O354" s="2564"/>
    </row>
    <row r="355" spans="1:15" ht="15.75" customHeight="1">
      <c r="A355" s="2565"/>
      <c r="B355" s="2565"/>
      <c r="C355" s="2565"/>
      <c r="D355" s="2565"/>
      <c r="E355" s="2565"/>
      <c r="F355" s="2565"/>
      <c r="G355" s="2565"/>
      <c r="H355" s="2565"/>
      <c r="I355" s="2564"/>
      <c r="J355" s="2564"/>
      <c r="K355" s="2564"/>
      <c r="L355" s="2564"/>
      <c r="M355" s="2564"/>
      <c r="N355" s="2564"/>
      <c r="O355" s="2564"/>
    </row>
    <row r="356" spans="1:15" ht="15.75" customHeight="1">
      <c r="A356" s="2565"/>
      <c r="B356" s="2565"/>
      <c r="C356" s="2565"/>
      <c r="D356" s="2565"/>
      <c r="E356" s="2565"/>
      <c r="F356" s="2565"/>
      <c r="G356" s="2565"/>
      <c r="H356" s="2565"/>
      <c r="I356" s="2564"/>
      <c r="J356" s="2564"/>
      <c r="K356" s="2564"/>
      <c r="L356" s="2564"/>
      <c r="M356" s="2564"/>
      <c r="N356" s="2564"/>
      <c r="O356" s="2564"/>
    </row>
    <row r="357" spans="1:15" ht="15.75" customHeight="1">
      <c r="A357" s="2565"/>
      <c r="B357" s="2565"/>
      <c r="C357" s="2565"/>
      <c r="D357" s="2565"/>
      <c r="E357" s="2565"/>
      <c r="F357" s="2565"/>
      <c r="G357" s="2565"/>
      <c r="H357" s="2565"/>
      <c r="I357" s="2564"/>
      <c r="J357" s="2564"/>
      <c r="K357" s="2564"/>
      <c r="L357" s="2564"/>
      <c r="M357" s="2564"/>
      <c r="N357" s="2564"/>
      <c r="O357" s="2564"/>
    </row>
    <row r="358" spans="1:15" ht="15.75" customHeight="1">
      <c r="A358" s="2565"/>
      <c r="B358" s="2565"/>
      <c r="C358" s="2565"/>
      <c r="D358" s="2565"/>
      <c r="E358" s="2565"/>
      <c r="F358" s="2565"/>
      <c r="G358" s="2565"/>
      <c r="H358" s="2565"/>
      <c r="I358" s="2564"/>
      <c r="J358" s="2564"/>
      <c r="K358" s="2564"/>
      <c r="L358" s="2564"/>
      <c r="M358" s="2564"/>
      <c r="N358" s="2564"/>
      <c r="O358" s="2564"/>
    </row>
    <row r="359" spans="1:15" ht="15.75" customHeight="1">
      <c r="A359" s="2565"/>
      <c r="B359" s="2565"/>
      <c r="C359" s="2565"/>
      <c r="D359" s="2565"/>
      <c r="E359" s="2565"/>
      <c r="F359" s="2565"/>
      <c r="G359" s="2565"/>
      <c r="H359" s="2565"/>
      <c r="I359" s="2564"/>
      <c r="J359" s="2564"/>
      <c r="K359" s="2564"/>
      <c r="L359" s="2564"/>
      <c r="M359" s="2564"/>
      <c r="N359" s="2564"/>
      <c r="O359" s="2564"/>
    </row>
    <row r="360" spans="1:15" ht="15.75" customHeight="1">
      <c r="A360" s="2565"/>
      <c r="B360" s="2565"/>
      <c r="C360" s="2565"/>
      <c r="D360" s="2565"/>
      <c r="E360" s="2565"/>
      <c r="F360" s="2565"/>
      <c r="G360" s="2565"/>
      <c r="H360" s="2565"/>
      <c r="I360" s="2564"/>
      <c r="J360" s="2564"/>
      <c r="K360" s="2564"/>
      <c r="L360" s="2564"/>
      <c r="M360" s="2564"/>
      <c r="N360" s="2564"/>
      <c r="O360" s="2564"/>
    </row>
    <row r="361" spans="1:15" ht="15.75" customHeight="1">
      <c r="A361" s="2565"/>
      <c r="B361" s="2565"/>
      <c r="C361" s="2565"/>
      <c r="D361" s="2565"/>
      <c r="E361" s="2565"/>
      <c r="F361" s="2565"/>
      <c r="G361" s="2565"/>
      <c r="H361" s="2565"/>
      <c r="I361" s="2564"/>
      <c r="J361" s="2564"/>
      <c r="K361" s="2564"/>
      <c r="L361" s="2564"/>
      <c r="M361" s="2564"/>
      <c r="N361" s="2564"/>
      <c r="O361" s="2564"/>
    </row>
    <row r="362" spans="1:15" ht="15.75" customHeight="1">
      <c r="A362" s="2565"/>
      <c r="B362" s="2565"/>
      <c r="C362" s="2565"/>
      <c r="D362" s="2565"/>
      <c r="E362" s="2565"/>
      <c r="F362" s="2565"/>
      <c r="G362" s="2565"/>
      <c r="H362" s="2565"/>
      <c r="I362" s="2564"/>
      <c r="J362" s="2564"/>
      <c r="K362" s="2564"/>
      <c r="L362" s="2564"/>
      <c r="M362" s="2564"/>
      <c r="N362" s="2564"/>
      <c r="O362" s="2564"/>
    </row>
    <row r="363" spans="1:15" ht="15.75" customHeight="1">
      <c r="A363" s="2565"/>
      <c r="B363" s="2565"/>
      <c r="C363" s="2565"/>
      <c r="D363" s="2565"/>
      <c r="E363" s="2565"/>
      <c r="F363" s="2565"/>
      <c r="G363" s="2565"/>
      <c r="H363" s="2565"/>
      <c r="I363" s="2564"/>
      <c r="J363" s="2564"/>
      <c r="K363" s="2564"/>
      <c r="L363" s="2564"/>
      <c r="M363" s="2564"/>
      <c r="N363" s="2564"/>
      <c r="O363" s="2564"/>
    </row>
    <row r="364" spans="1:15" ht="15.75" customHeight="1">
      <c r="A364" s="2565"/>
      <c r="B364" s="2565"/>
      <c r="C364" s="2565"/>
      <c r="D364" s="2565"/>
      <c r="E364" s="2565"/>
      <c r="F364" s="2565"/>
      <c r="G364" s="2565"/>
      <c r="H364" s="2565"/>
      <c r="I364" s="2564"/>
      <c r="J364" s="2564"/>
      <c r="K364" s="2564"/>
      <c r="L364" s="2564"/>
      <c r="M364" s="2564"/>
      <c r="N364" s="2564"/>
      <c r="O364" s="2564"/>
    </row>
    <row r="365" spans="1:15" ht="15.75" customHeight="1">
      <c r="A365" s="2565"/>
      <c r="B365" s="2565"/>
      <c r="C365" s="2565"/>
      <c r="D365" s="2565"/>
      <c r="E365" s="2565"/>
      <c r="F365" s="2565"/>
      <c r="G365" s="2565"/>
      <c r="H365" s="2565"/>
      <c r="I365" s="2564"/>
      <c r="J365" s="2564"/>
      <c r="K365" s="2564"/>
      <c r="L365" s="2564"/>
      <c r="M365" s="2564"/>
      <c r="N365" s="2564"/>
      <c r="O365" s="2564"/>
    </row>
    <row r="366" spans="1:15" ht="15.75" customHeight="1">
      <c r="A366" s="2565"/>
      <c r="B366" s="2565"/>
      <c r="C366" s="2565"/>
      <c r="D366" s="2565"/>
      <c r="E366" s="2565"/>
      <c r="F366" s="2565"/>
      <c r="G366" s="2565"/>
      <c r="H366" s="2565"/>
      <c r="I366" s="2564"/>
      <c r="J366" s="2564"/>
      <c r="K366" s="2564"/>
      <c r="L366" s="2564"/>
      <c r="M366" s="2564"/>
      <c r="N366" s="2564"/>
      <c r="O366" s="2564"/>
    </row>
    <row r="367" spans="1:15" ht="15.75" customHeight="1">
      <c r="A367" s="2565"/>
      <c r="B367" s="2565"/>
      <c r="C367" s="2565"/>
      <c r="D367" s="2565"/>
      <c r="E367" s="2565"/>
      <c r="F367" s="2565"/>
      <c r="G367" s="2565"/>
      <c r="H367" s="2565"/>
      <c r="I367" s="2564"/>
      <c r="J367" s="2564"/>
      <c r="K367" s="2564"/>
      <c r="L367" s="2564"/>
      <c r="M367" s="2564"/>
      <c r="N367" s="2564"/>
      <c r="O367" s="2564"/>
    </row>
    <row r="368" spans="1:15" ht="15.75" customHeight="1">
      <c r="A368" s="2565"/>
      <c r="B368" s="2565"/>
      <c r="C368" s="2565"/>
      <c r="D368" s="2565"/>
      <c r="E368" s="2565"/>
      <c r="F368" s="2565"/>
      <c r="G368" s="2565"/>
      <c r="H368" s="2565"/>
      <c r="I368" s="2564"/>
      <c r="J368" s="2564"/>
      <c r="K368" s="2564"/>
      <c r="L368" s="2564"/>
      <c r="M368" s="2564"/>
      <c r="N368" s="2564"/>
      <c r="O368" s="2564"/>
    </row>
    <row r="369" spans="1:15" ht="15.75" customHeight="1">
      <c r="A369" s="2565"/>
      <c r="B369" s="2565"/>
      <c r="C369" s="2565"/>
      <c r="D369" s="2565"/>
      <c r="E369" s="2565"/>
      <c r="F369" s="2565"/>
      <c r="G369" s="2565"/>
      <c r="H369" s="2565"/>
      <c r="I369" s="2564"/>
      <c r="J369" s="2564"/>
      <c r="K369" s="2564"/>
      <c r="L369" s="2564"/>
      <c r="M369" s="2564"/>
      <c r="N369" s="2564"/>
      <c r="O369" s="2564"/>
    </row>
    <row r="370" spans="1:15" ht="15.75" customHeight="1">
      <c r="A370" s="2565"/>
      <c r="B370" s="2565"/>
      <c r="C370" s="2565"/>
      <c r="D370" s="2565"/>
      <c r="E370" s="2565"/>
      <c r="F370" s="2565"/>
      <c r="G370" s="2565"/>
      <c r="H370" s="2565"/>
      <c r="I370" s="2564"/>
      <c r="J370" s="2564"/>
      <c r="K370" s="2564"/>
      <c r="L370" s="2564"/>
      <c r="M370" s="2564"/>
      <c r="N370" s="2564"/>
      <c r="O370" s="2564"/>
    </row>
    <row r="371" spans="1:15" ht="15.75" customHeight="1">
      <c r="A371" s="2565"/>
      <c r="B371" s="2565"/>
      <c r="C371" s="2565"/>
      <c r="D371" s="2565"/>
      <c r="E371" s="2565"/>
      <c r="F371" s="2565"/>
      <c r="G371" s="2565"/>
      <c r="H371" s="2565"/>
      <c r="I371" s="2564"/>
      <c r="J371" s="2564"/>
      <c r="K371" s="2564"/>
      <c r="L371" s="2564"/>
      <c r="M371" s="2564"/>
      <c r="N371" s="2564"/>
      <c r="O371" s="2564"/>
    </row>
    <row r="372" spans="1:15" ht="15.75" customHeight="1">
      <c r="A372" s="2565"/>
      <c r="B372" s="2565"/>
      <c r="C372" s="2565"/>
      <c r="D372" s="2565"/>
      <c r="E372" s="2565"/>
      <c r="F372" s="2565"/>
      <c r="G372" s="2565"/>
      <c r="H372" s="2565"/>
      <c r="I372" s="2564"/>
      <c r="J372" s="2564"/>
      <c r="K372" s="2564"/>
      <c r="L372" s="2564"/>
      <c r="M372" s="2564"/>
      <c r="N372" s="2564"/>
      <c r="O372" s="2564"/>
    </row>
    <row r="373" spans="1:15" ht="15.75" customHeight="1">
      <c r="A373" s="2565"/>
      <c r="B373" s="2565"/>
      <c r="C373" s="2565"/>
      <c r="D373" s="2565"/>
      <c r="E373" s="2565"/>
      <c r="F373" s="2565"/>
      <c r="G373" s="2565"/>
      <c r="H373" s="2565"/>
      <c r="I373" s="2564"/>
      <c r="J373" s="2564"/>
      <c r="K373" s="2564"/>
      <c r="L373" s="2564"/>
      <c r="M373" s="2564"/>
      <c r="N373" s="2564"/>
      <c r="O373" s="2564"/>
    </row>
    <row r="374" spans="1:15" ht="15.75" customHeight="1">
      <c r="A374" s="2565"/>
      <c r="B374" s="2565"/>
      <c r="C374" s="2565"/>
      <c r="D374" s="2565"/>
      <c r="E374" s="2565"/>
      <c r="F374" s="2565"/>
      <c r="G374" s="2565"/>
      <c r="H374" s="2565"/>
      <c r="I374" s="2564"/>
      <c r="J374" s="2564"/>
      <c r="K374" s="2564"/>
      <c r="L374" s="2564"/>
      <c r="M374" s="2564"/>
      <c r="N374" s="2564"/>
      <c r="O374" s="2564"/>
    </row>
    <row r="375" spans="1:15" ht="15.75" customHeight="1">
      <c r="A375" s="2565"/>
      <c r="B375" s="2565"/>
      <c r="C375" s="2565"/>
      <c r="D375" s="2565"/>
      <c r="E375" s="2565"/>
      <c r="F375" s="2565"/>
      <c r="G375" s="2565"/>
      <c r="H375" s="2565"/>
      <c r="I375" s="2564"/>
      <c r="J375" s="2564"/>
      <c r="K375" s="2564"/>
      <c r="L375" s="2564"/>
      <c r="M375" s="2564"/>
      <c r="N375" s="2564"/>
      <c r="O375" s="2564"/>
    </row>
    <row r="376" spans="1:15" ht="15.75" customHeight="1">
      <c r="A376" s="2565"/>
      <c r="B376" s="2565"/>
      <c r="C376" s="2565"/>
      <c r="D376" s="2565"/>
      <c r="E376" s="2565"/>
      <c r="F376" s="2565"/>
      <c r="G376" s="2565"/>
      <c r="H376" s="2565"/>
      <c r="I376" s="2564"/>
      <c r="J376" s="2564"/>
      <c r="K376" s="2564"/>
      <c r="L376" s="2564"/>
      <c r="M376" s="2564"/>
      <c r="N376" s="2564"/>
      <c r="O376" s="2564"/>
    </row>
    <row r="377" spans="1:15" ht="15.75" customHeight="1">
      <c r="A377" s="2565"/>
      <c r="B377" s="2565"/>
      <c r="C377" s="2565"/>
      <c r="D377" s="2565"/>
      <c r="E377" s="2565"/>
      <c r="F377" s="2565"/>
      <c r="G377" s="2565"/>
      <c r="H377" s="2565"/>
      <c r="I377" s="2564"/>
      <c r="J377" s="2564"/>
      <c r="K377" s="2564"/>
      <c r="L377" s="2564"/>
      <c r="M377" s="2564"/>
      <c r="N377" s="2564"/>
      <c r="O377" s="2564"/>
    </row>
    <row r="378" spans="1:15" ht="15.75" customHeight="1">
      <c r="A378" s="2565"/>
      <c r="B378" s="2565"/>
      <c r="C378" s="2565"/>
      <c r="D378" s="2565"/>
      <c r="E378" s="2565"/>
      <c r="F378" s="2565"/>
      <c r="G378" s="2565"/>
      <c r="H378" s="2565"/>
      <c r="I378" s="2564"/>
      <c r="J378" s="2564"/>
      <c r="K378" s="2564"/>
      <c r="L378" s="2564"/>
      <c r="M378" s="2564"/>
      <c r="N378" s="2564"/>
      <c r="O378" s="2564"/>
    </row>
    <row r="379" spans="1:15" ht="15.75" customHeight="1">
      <c r="A379" s="2565"/>
      <c r="B379" s="2565"/>
      <c r="C379" s="2565"/>
      <c r="D379" s="2565"/>
      <c r="E379" s="2565"/>
      <c r="F379" s="2565"/>
      <c r="G379" s="2565"/>
      <c r="H379" s="2565"/>
      <c r="I379" s="2564"/>
      <c r="J379" s="2564"/>
      <c r="K379" s="2564"/>
      <c r="L379" s="2564"/>
      <c r="M379" s="2564"/>
      <c r="N379" s="2564"/>
      <c r="O379" s="2564"/>
    </row>
    <row r="380" spans="1:15" ht="15.75" customHeight="1">
      <c r="A380" s="2565"/>
      <c r="B380" s="2565"/>
      <c r="C380" s="2565"/>
      <c r="D380" s="2565"/>
      <c r="E380" s="2565"/>
      <c r="F380" s="2565"/>
      <c r="G380" s="2565"/>
      <c r="H380" s="2565"/>
      <c r="I380" s="2564"/>
      <c r="J380" s="2564"/>
      <c r="K380" s="2564"/>
      <c r="L380" s="2564"/>
      <c r="M380" s="2564"/>
      <c r="N380" s="2564"/>
      <c r="O380" s="2564"/>
    </row>
    <row r="381" spans="1:15" ht="15.75" customHeight="1">
      <c r="A381" s="2565"/>
      <c r="B381" s="2565"/>
      <c r="C381" s="2565"/>
      <c r="D381" s="2565"/>
      <c r="E381" s="2565"/>
      <c r="F381" s="2565"/>
      <c r="G381" s="2565"/>
      <c r="H381" s="2565"/>
      <c r="I381" s="2564"/>
      <c r="J381" s="2564"/>
      <c r="K381" s="2564"/>
      <c r="L381" s="2564"/>
      <c r="M381" s="2564"/>
      <c r="N381" s="2564"/>
      <c r="O381" s="2564"/>
    </row>
    <row r="382" spans="1:15" ht="15.75" customHeight="1">
      <c r="A382" s="2565"/>
      <c r="B382" s="2565"/>
      <c r="C382" s="2565"/>
      <c r="D382" s="2565"/>
      <c r="E382" s="2565"/>
      <c r="F382" s="2565"/>
      <c r="G382" s="2565"/>
      <c r="H382" s="2565"/>
      <c r="I382" s="2564"/>
      <c r="J382" s="2564"/>
      <c r="K382" s="2564"/>
      <c r="L382" s="2564"/>
      <c r="M382" s="2564"/>
      <c r="N382" s="2564"/>
      <c r="O382" s="2564"/>
    </row>
    <row r="383" spans="1:15" ht="15.75" customHeight="1">
      <c r="A383" s="2565"/>
      <c r="B383" s="2565"/>
      <c r="C383" s="2565"/>
      <c r="D383" s="2565"/>
      <c r="E383" s="2565"/>
      <c r="F383" s="2565"/>
      <c r="G383" s="2565"/>
      <c r="H383" s="2565"/>
      <c r="I383" s="2564"/>
      <c r="J383" s="2564"/>
      <c r="K383" s="2564"/>
      <c r="L383" s="2564"/>
      <c r="M383" s="2564"/>
      <c r="N383" s="2564"/>
      <c r="O383" s="2564"/>
    </row>
    <row r="384" spans="1:15" ht="15.75" customHeight="1">
      <c r="A384" s="2565"/>
      <c r="B384" s="2565"/>
      <c r="C384" s="2565"/>
      <c r="D384" s="2565"/>
      <c r="E384" s="2565"/>
      <c r="F384" s="2565"/>
      <c r="G384" s="2565"/>
      <c r="H384" s="2565"/>
      <c r="I384" s="2564"/>
      <c r="J384" s="2564"/>
      <c r="K384" s="2564"/>
      <c r="L384" s="2564"/>
      <c r="M384" s="2564"/>
      <c r="N384" s="2564"/>
      <c r="O384" s="2564"/>
    </row>
    <row r="385" spans="1:15" ht="15.75" customHeight="1">
      <c r="A385" s="2565"/>
      <c r="B385" s="2565"/>
      <c r="C385" s="2565"/>
      <c r="D385" s="2565"/>
      <c r="E385" s="2565"/>
      <c r="F385" s="2565"/>
      <c r="G385" s="2565"/>
      <c r="H385" s="2565"/>
      <c r="I385" s="2564"/>
      <c r="J385" s="2564"/>
      <c r="K385" s="2564"/>
      <c r="L385" s="2564"/>
      <c r="M385" s="2564"/>
      <c r="N385" s="2564"/>
      <c r="O385" s="2564"/>
    </row>
    <row r="386" spans="1:15" ht="15.75" customHeight="1">
      <c r="A386" s="2565"/>
      <c r="B386" s="2565"/>
      <c r="C386" s="2565"/>
      <c r="D386" s="2565"/>
      <c r="E386" s="2565"/>
      <c r="F386" s="2565"/>
      <c r="G386" s="2565"/>
      <c r="H386" s="2565"/>
      <c r="I386" s="2564"/>
      <c r="J386" s="2564"/>
      <c r="K386" s="2564"/>
      <c r="L386" s="2564"/>
      <c r="M386" s="2564"/>
      <c r="N386" s="2564"/>
      <c r="O386" s="2564"/>
    </row>
    <row r="387" spans="1:15" ht="15.75" customHeight="1">
      <c r="A387" s="2565"/>
      <c r="B387" s="2565"/>
      <c r="C387" s="2565"/>
      <c r="D387" s="2565"/>
      <c r="E387" s="2565"/>
      <c r="F387" s="2565"/>
      <c r="G387" s="2565"/>
      <c r="H387" s="2565"/>
      <c r="I387" s="2564"/>
      <c r="J387" s="2564"/>
      <c r="K387" s="2564"/>
      <c r="L387" s="2564"/>
      <c r="M387" s="2564"/>
      <c r="N387" s="2564"/>
      <c r="O387" s="2564"/>
    </row>
    <row r="388" spans="1:15" ht="15.75" customHeight="1">
      <c r="A388" s="2565"/>
      <c r="B388" s="2565"/>
      <c r="C388" s="2565"/>
      <c r="D388" s="2565"/>
      <c r="E388" s="2565"/>
      <c r="F388" s="2565"/>
      <c r="G388" s="2565"/>
      <c r="H388" s="2565"/>
      <c r="I388" s="2564"/>
      <c r="J388" s="2564"/>
      <c r="K388" s="2564"/>
      <c r="L388" s="2564"/>
      <c r="M388" s="2564"/>
      <c r="N388" s="2564"/>
      <c r="O388" s="2564"/>
    </row>
    <row r="389" spans="1:15" ht="15.75" customHeight="1">
      <c r="A389" s="2565"/>
      <c r="B389" s="2565"/>
      <c r="C389" s="2565"/>
      <c r="D389" s="2565"/>
      <c r="E389" s="2565"/>
      <c r="F389" s="2565"/>
      <c r="G389" s="2565"/>
      <c r="H389" s="2565"/>
      <c r="I389" s="2564"/>
      <c r="J389" s="2564"/>
      <c r="K389" s="2564"/>
      <c r="L389" s="2564"/>
      <c r="M389" s="2564"/>
      <c r="N389" s="2564"/>
      <c r="O389" s="2564"/>
    </row>
    <row r="390" spans="1:15" ht="15.75" customHeight="1">
      <c r="A390" s="2565"/>
      <c r="B390" s="2565"/>
      <c r="C390" s="2565"/>
      <c r="D390" s="2565"/>
      <c r="E390" s="2565"/>
      <c r="F390" s="2565"/>
      <c r="G390" s="2565"/>
      <c r="H390" s="2565"/>
      <c r="I390" s="2564"/>
      <c r="J390" s="2564"/>
      <c r="K390" s="2564"/>
      <c r="L390" s="2564"/>
      <c r="M390" s="2564"/>
      <c r="N390" s="2564"/>
      <c r="O390" s="2564"/>
    </row>
    <row r="391" spans="1:15" ht="15.75" customHeight="1">
      <c r="A391" s="2565"/>
      <c r="B391" s="2565"/>
      <c r="C391" s="2565"/>
      <c r="D391" s="2565"/>
      <c r="E391" s="2565"/>
      <c r="F391" s="2565"/>
      <c r="G391" s="2565"/>
      <c r="H391" s="2565"/>
      <c r="I391" s="2564"/>
      <c r="J391" s="2564"/>
      <c r="K391" s="2564"/>
      <c r="L391" s="2564"/>
      <c r="M391" s="2564"/>
      <c r="N391" s="2564"/>
      <c r="O391" s="2564"/>
    </row>
    <row r="392" spans="1:15" ht="15.75" customHeight="1">
      <c r="A392" s="2565"/>
      <c r="B392" s="2565"/>
      <c r="C392" s="2565"/>
      <c r="D392" s="2565"/>
      <c r="E392" s="2565"/>
      <c r="F392" s="2565"/>
      <c r="G392" s="2565"/>
      <c r="H392" s="2565"/>
      <c r="I392" s="2564"/>
      <c r="J392" s="2564"/>
      <c r="K392" s="2564"/>
      <c r="L392" s="2564"/>
      <c r="M392" s="2564"/>
      <c r="N392" s="2564"/>
      <c r="O392" s="2564"/>
    </row>
    <row r="393" spans="1:15" ht="15.75" customHeight="1">
      <c r="A393" s="2565"/>
      <c r="B393" s="2565"/>
      <c r="C393" s="2565"/>
      <c r="D393" s="2565"/>
      <c r="E393" s="2565"/>
      <c r="F393" s="2565"/>
      <c r="G393" s="2565"/>
      <c r="H393" s="2565"/>
      <c r="I393" s="2564"/>
      <c r="J393" s="2564"/>
      <c r="K393" s="2564"/>
      <c r="L393" s="2564"/>
      <c r="M393" s="2564"/>
      <c r="N393" s="2564"/>
      <c r="O393" s="2564"/>
    </row>
    <row r="394" spans="1:15" ht="15.75" customHeight="1">
      <c r="A394" s="2565"/>
      <c r="B394" s="2565"/>
      <c r="C394" s="2565"/>
      <c r="D394" s="2565"/>
      <c r="E394" s="2565"/>
      <c r="F394" s="2565"/>
      <c r="G394" s="2565"/>
      <c r="H394" s="2565"/>
      <c r="I394" s="2564"/>
      <c r="J394" s="2564"/>
      <c r="K394" s="2564"/>
      <c r="L394" s="2564"/>
      <c r="M394" s="2564"/>
      <c r="N394" s="2564"/>
      <c r="O394" s="2564"/>
    </row>
    <row r="395" spans="1:15" ht="15.75" customHeight="1">
      <c r="A395" s="2565"/>
      <c r="B395" s="2565"/>
      <c r="C395" s="2565"/>
      <c r="D395" s="2565"/>
      <c r="E395" s="2565"/>
      <c r="F395" s="2565"/>
      <c r="G395" s="2565"/>
      <c r="H395" s="2565"/>
      <c r="I395" s="2564"/>
      <c r="J395" s="2564"/>
      <c r="K395" s="2564"/>
      <c r="L395" s="2564"/>
      <c r="M395" s="2564"/>
      <c r="N395" s="2564"/>
      <c r="O395" s="2564"/>
    </row>
    <row r="396" spans="1:15" ht="15.75" customHeight="1">
      <c r="A396" s="2565"/>
      <c r="B396" s="2565"/>
      <c r="C396" s="2565"/>
      <c r="D396" s="2565"/>
      <c r="E396" s="2565"/>
      <c r="F396" s="2565"/>
      <c r="G396" s="2565"/>
      <c r="H396" s="2565"/>
      <c r="I396" s="2564"/>
      <c r="J396" s="2564"/>
      <c r="K396" s="2564"/>
      <c r="L396" s="2564"/>
      <c r="M396" s="2564"/>
      <c r="N396" s="2564"/>
      <c r="O396" s="2564"/>
    </row>
    <row r="397" spans="1:15" ht="15.75" customHeight="1">
      <c r="A397" s="2565"/>
      <c r="B397" s="2565"/>
      <c r="C397" s="2565"/>
      <c r="D397" s="2565"/>
      <c r="E397" s="2565"/>
      <c r="F397" s="2565"/>
      <c r="G397" s="2565"/>
      <c r="H397" s="2565"/>
      <c r="I397" s="2564"/>
      <c r="J397" s="2564"/>
      <c r="K397" s="2564"/>
      <c r="L397" s="2564"/>
      <c r="M397" s="2564"/>
      <c r="N397" s="2564"/>
      <c r="O397" s="2564"/>
    </row>
    <row r="398" spans="1:15" ht="15.75" customHeight="1">
      <c r="A398" s="2565"/>
      <c r="B398" s="2565"/>
      <c r="C398" s="2565"/>
      <c r="D398" s="2565"/>
      <c r="E398" s="2565"/>
      <c r="F398" s="2565"/>
      <c r="G398" s="2565"/>
      <c r="H398" s="2565"/>
      <c r="I398" s="2564"/>
      <c r="J398" s="2564"/>
      <c r="K398" s="2564"/>
      <c r="L398" s="2564"/>
      <c r="M398" s="2564"/>
      <c r="N398" s="2564"/>
      <c r="O398" s="2564"/>
    </row>
    <row r="399" spans="1:15" ht="15.75" customHeight="1">
      <c r="A399" s="2565"/>
      <c r="B399" s="2565"/>
      <c r="C399" s="2565"/>
      <c r="D399" s="2565"/>
      <c r="E399" s="2565"/>
      <c r="F399" s="2565"/>
      <c r="G399" s="2565"/>
      <c r="H399" s="2565"/>
      <c r="I399" s="2564"/>
      <c r="J399" s="2564"/>
      <c r="K399" s="2564"/>
      <c r="L399" s="2564"/>
      <c r="M399" s="2564"/>
      <c r="N399" s="2564"/>
      <c r="O399" s="2564"/>
    </row>
    <row r="400" spans="1:15" ht="15.75" customHeight="1">
      <c r="A400" s="2565"/>
      <c r="B400" s="2565"/>
      <c r="C400" s="2565"/>
      <c r="D400" s="2565"/>
      <c r="E400" s="2565"/>
      <c r="F400" s="2565"/>
      <c r="G400" s="2565"/>
      <c r="H400" s="2565"/>
      <c r="I400" s="2564"/>
      <c r="J400" s="2564"/>
      <c r="K400" s="2564"/>
      <c r="L400" s="2564"/>
      <c r="M400" s="2564"/>
      <c r="N400" s="2564"/>
      <c r="O400" s="2564"/>
    </row>
    <row r="401" spans="1:15" ht="15.75" customHeight="1">
      <c r="A401" s="2565"/>
      <c r="B401" s="2565"/>
      <c r="C401" s="2565"/>
      <c r="D401" s="2565"/>
      <c r="E401" s="2565"/>
      <c r="F401" s="2565"/>
      <c r="G401" s="2565"/>
      <c r="H401" s="2565"/>
      <c r="I401" s="2564"/>
      <c r="J401" s="2564"/>
      <c r="K401" s="2564"/>
      <c r="L401" s="2564"/>
      <c r="M401" s="2564"/>
      <c r="N401" s="2564"/>
      <c r="O401" s="2564"/>
    </row>
    <row r="402" spans="1:15" ht="15.75" customHeight="1">
      <c r="A402" s="2565"/>
      <c r="B402" s="2565"/>
      <c r="C402" s="2565"/>
      <c r="D402" s="2565"/>
      <c r="E402" s="2565"/>
      <c r="F402" s="2565"/>
      <c r="G402" s="2565"/>
      <c r="H402" s="2565"/>
      <c r="I402" s="2564"/>
      <c r="J402" s="2564"/>
      <c r="K402" s="2564"/>
      <c r="L402" s="2564"/>
      <c r="M402" s="2564"/>
      <c r="N402" s="2564"/>
      <c r="O402" s="2564"/>
    </row>
    <row r="403" spans="1:15" ht="15.75" customHeight="1">
      <c r="A403" s="2565"/>
      <c r="B403" s="2565"/>
      <c r="C403" s="2565"/>
      <c r="D403" s="2565"/>
      <c r="E403" s="2565"/>
      <c r="F403" s="2565"/>
      <c r="G403" s="2565"/>
      <c r="H403" s="2565"/>
      <c r="I403" s="2564"/>
      <c r="J403" s="2564"/>
      <c r="K403" s="2564"/>
      <c r="L403" s="2564"/>
      <c r="M403" s="2564"/>
      <c r="N403" s="2564"/>
      <c r="O403" s="2564"/>
    </row>
    <row r="404" spans="1:15" ht="15.75" customHeight="1">
      <c r="A404" s="2565"/>
      <c r="B404" s="2565"/>
      <c r="C404" s="2565"/>
      <c r="D404" s="2565"/>
      <c r="E404" s="2565"/>
      <c r="F404" s="2565"/>
      <c r="G404" s="2565"/>
      <c r="H404" s="2565"/>
      <c r="I404" s="2564"/>
      <c r="J404" s="2564"/>
      <c r="K404" s="2564"/>
      <c r="L404" s="2564"/>
      <c r="M404" s="2564"/>
      <c r="N404" s="2564"/>
      <c r="O404" s="2564"/>
    </row>
    <row r="405" spans="1:15" ht="15.75" customHeight="1">
      <c r="A405" s="2565"/>
      <c r="B405" s="2565"/>
      <c r="C405" s="2565"/>
      <c r="D405" s="2565"/>
      <c r="E405" s="2565"/>
      <c r="F405" s="2565"/>
      <c r="G405" s="2565"/>
      <c r="H405" s="2565"/>
      <c r="I405" s="2564"/>
      <c r="J405" s="2564"/>
      <c r="K405" s="2564"/>
      <c r="L405" s="2564"/>
      <c r="M405" s="2564"/>
      <c r="N405" s="2564"/>
      <c r="O405" s="2564"/>
    </row>
    <row r="406" spans="1:15" ht="15.75" customHeight="1">
      <c r="A406" s="2565"/>
      <c r="B406" s="2565"/>
      <c r="C406" s="2565"/>
      <c r="D406" s="2565"/>
      <c r="E406" s="2565"/>
      <c r="F406" s="2565"/>
      <c r="G406" s="2565"/>
      <c r="H406" s="2565"/>
      <c r="I406" s="2564"/>
      <c r="J406" s="2564"/>
      <c r="K406" s="2564"/>
      <c r="L406" s="2564"/>
      <c r="M406" s="2564"/>
      <c r="N406" s="2564"/>
      <c r="O406" s="2564"/>
    </row>
    <row r="407" spans="1:15" ht="15.75" customHeight="1">
      <c r="A407" s="2565"/>
      <c r="B407" s="2565"/>
      <c r="C407" s="2565"/>
      <c r="D407" s="2565"/>
      <c r="E407" s="2565"/>
      <c r="F407" s="2565"/>
      <c r="G407" s="2565"/>
      <c r="H407" s="2565"/>
      <c r="I407" s="2564"/>
      <c r="J407" s="2564"/>
      <c r="K407" s="2564"/>
      <c r="L407" s="2564"/>
      <c r="M407" s="2564"/>
      <c r="N407" s="2564"/>
      <c r="O407" s="2564"/>
    </row>
    <row r="408" spans="1:15" ht="15.75" customHeight="1">
      <c r="A408" s="2565"/>
      <c r="B408" s="2565"/>
      <c r="C408" s="2565"/>
      <c r="D408" s="2565"/>
      <c r="E408" s="2565"/>
      <c r="F408" s="2565"/>
      <c r="G408" s="2565"/>
      <c r="H408" s="2565"/>
      <c r="I408" s="2564"/>
      <c r="J408" s="2564"/>
      <c r="K408" s="2564"/>
      <c r="L408" s="2564"/>
      <c r="M408" s="2564"/>
      <c r="N408" s="2564"/>
      <c r="O408" s="2564"/>
    </row>
    <row r="409" spans="1:15" ht="15.75" customHeight="1">
      <c r="A409" s="2565"/>
      <c r="B409" s="2565"/>
      <c r="C409" s="2565"/>
      <c r="D409" s="2565"/>
      <c r="E409" s="2565"/>
      <c r="F409" s="2565"/>
      <c r="G409" s="2565"/>
      <c r="H409" s="2565"/>
      <c r="I409" s="2564"/>
      <c r="J409" s="2564"/>
      <c r="K409" s="2564"/>
      <c r="L409" s="2564"/>
      <c r="M409" s="2564"/>
      <c r="N409" s="2564"/>
      <c r="O409" s="2564"/>
    </row>
    <row r="410" spans="1:15" ht="15.75" customHeight="1">
      <c r="A410" s="2565"/>
      <c r="B410" s="2565"/>
      <c r="C410" s="2565"/>
      <c r="D410" s="2565"/>
      <c r="E410" s="2565"/>
      <c r="F410" s="2565"/>
      <c r="G410" s="2565"/>
      <c r="H410" s="2565"/>
      <c r="I410" s="2564"/>
      <c r="J410" s="2564"/>
      <c r="K410" s="2564"/>
      <c r="L410" s="2564"/>
      <c r="M410" s="2564"/>
      <c r="N410" s="2564"/>
      <c r="O410" s="2564"/>
    </row>
    <row r="411" spans="1:15" ht="15.75" customHeight="1">
      <c r="A411" s="2565"/>
      <c r="B411" s="2565"/>
      <c r="C411" s="2565"/>
      <c r="D411" s="2565"/>
      <c r="E411" s="2565"/>
      <c r="F411" s="2565"/>
      <c r="G411" s="2565"/>
      <c r="H411" s="2565"/>
      <c r="I411" s="2564"/>
      <c r="J411" s="2564"/>
      <c r="K411" s="2564"/>
      <c r="L411" s="2564"/>
      <c r="M411" s="2564"/>
      <c r="N411" s="2564"/>
      <c r="O411" s="2564"/>
    </row>
    <row r="412" spans="1:15" ht="15.75" customHeight="1">
      <c r="A412" s="2565"/>
      <c r="B412" s="2565"/>
      <c r="C412" s="2565"/>
      <c r="D412" s="2565"/>
      <c r="E412" s="2565"/>
      <c r="F412" s="2565"/>
      <c r="G412" s="2565"/>
      <c r="H412" s="2565"/>
      <c r="I412" s="2564"/>
      <c r="J412" s="2564"/>
      <c r="K412" s="2564"/>
      <c r="L412" s="2564"/>
      <c r="M412" s="2564"/>
      <c r="N412" s="2564"/>
      <c r="O412" s="2564"/>
    </row>
    <row r="413" spans="1:15" ht="15.75" customHeight="1">
      <c r="A413" s="2565"/>
      <c r="B413" s="2565"/>
      <c r="C413" s="2565"/>
      <c r="D413" s="2565"/>
      <c r="E413" s="2565"/>
      <c r="F413" s="2565"/>
      <c r="G413" s="2565"/>
      <c r="H413" s="2565"/>
      <c r="I413" s="2564"/>
      <c r="J413" s="2564"/>
      <c r="K413" s="2564"/>
      <c r="L413" s="2564"/>
      <c r="M413" s="2564"/>
      <c r="N413" s="2564"/>
      <c r="O413" s="2564"/>
    </row>
    <row r="414" spans="1:15" ht="15.75" customHeight="1">
      <c r="A414" s="2565"/>
      <c r="B414" s="2565"/>
      <c r="C414" s="2565"/>
      <c r="D414" s="2565"/>
      <c r="E414" s="2565"/>
      <c r="F414" s="2565"/>
      <c r="G414" s="2565"/>
      <c r="H414" s="2565"/>
      <c r="I414" s="2564"/>
      <c r="J414" s="2564"/>
      <c r="K414" s="2564"/>
      <c r="L414" s="2564"/>
      <c r="M414" s="2564"/>
      <c r="N414" s="2564"/>
      <c r="O414" s="2564"/>
    </row>
    <row r="415" spans="1:15" ht="15.75" customHeight="1">
      <c r="A415" s="2565"/>
      <c r="B415" s="2565"/>
      <c r="C415" s="2565"/>
      <c r="D415" s="2565"/>
      <c r="E415" s="2565"/>
      <c r="F415" s="2565"/>
      <c r="G415" s="2565"/>
      <c r="H415" s="2565"/>
      <c r="I415" s="2564"/>
      <c r="J415" s="2564"/>
      <c r="K415" s="2564"/>
      <c r="L415" s="2564"/>
      <c r="M415" s="2564"/>
      <c r="N415" s="2564"/>
      <c r="O415" s="2564"/>
    </row>
    <row r="416" spans="1:15" ht="15.75" customHeight="1">
      <c r="A416" s="2565"/>
      <c r="B416" s="2565"/>
      <c r="C416" s="2565"/>
      <c r="D416" s="2565"/>
      <c r="E416" s="2565"/>
      <c r="F416" s="2565"/>
      <c r="G416" s="2565"/>
      <c r="H416" s="2565"/>
      <c r="I416" s="2564"/>
      <c r="J416" s="2564"/>
      <c r="K416" s="2564"/>
      <c r="L416" s="2564"/>
      <c r="M416" s="2564"/>
      <c r="N416" s="2564"/>
      <c r="O416" s="2564"/>
    </row>
    <row r="417" spans="1:15" ht="15.75" customHeight="1">
      <c r="A417" s="2565"/>
      <c r="B417" s="2565"/>
      <c r="C417" s="2565"/>
      <c r="D417" s="2565"/>
      <c r="E417" s="2565"/>
      <c r="F417" s="2565"/>
      <c r="G417" s="2565"/>
      <c r="H417" s="2565"/>
      <c r="I417" s="2564"/>
      <c r="J417" s="2564"/>
      <c r="K417" s="2564"/>
      <c r="L417" s="2564"/>
      <c r="M417" s="2564"/>
      <c r="N417" s="2564"/>
      <c r="O417" s="2564"/>
    </row>
    <row r="418" spans="1:15" ht="15.75" customHeight="1">
      <c r="A418" s="2565"/>
      <c r="B418" s="2565"/>
      <c r="C418" s="2565"/>
      <c r="D418" s="2565"/>
      <c r="E418" s="2565"/>
      <c r="F418" s="2565"/>
      <c r="G418" s="2565"/>
      <c r="H418" s="2565"/>
      <c r="I418" s="2564"/>
      <c r="J418" s="2564"/>
      <c r="K418" s="2564"/>
      <c r="L418" s="2564"/>
      <c r="M418" s="2564"/>
      <c r="N418" s="2564"/>
      <c r="O418" s="2564"/>
    </row>
    <row r="419" spans="1:15" ht="15.75" customHeight="1">
      <c r="A419" s="2565"/>
      <c r="B419" s="2565"/>
      <c r="C419" s="2565"/>
      <c r="D419" s="2565"/>
      <c r="E419" s="2565"/>
      <c r="F419" s="2565"/>
      <c r="G419" s="2565"/>
      <c r="H419" s="2565"/>
      <c r="I419" s="2564"/>
      <c r="J419" s="2564"/>
      <c r="K419" s="2564"/>
      <c r="L419" s="2564"/>
      <c r="M419" s="2564"/>
      <c r="N419" s="2564"/>
      <c r="O419" s="2564"/>
    </row>
    <row r="420" spans="1:15" ht="15.75" customHeight="1">
      <c r="A420" s="2565"/>
      <c r="B420" s="2565"/>
      <c r="C420" s="2565"/>
      <c r="D420" s="2565"/>
      <c r="E420" s="2565"/>
      <c r="F420" s="2565"/>
      <c r="G420" s="2565"/>
      <c r="H420" s="2565"/>
      <c r="I420" s="2564"/>
      <c r="J420" s="2564"/>
      <c r="K420" s="2564"/>
      <c r="L420" s="2564"/>
      <c r="M420" s="2564"/>
      <c r="N420" s="2564"/>
      <c r="O420" s="2564"/>
    </row>
    <row r="421" spans="1:15" ht="15.75" customHeight="1">
      <c r="A421" s="2565"/>
      <c r="B421" s="2565"/>
      <c r="C421" s="2565"/>
      <c r="D421" s="2565"/>
      <c r="E421" s="2565"/>
      <c r="F421" s="2565"/>
      <c r="G421" s="2565"/>
      <c r="H421" s="2565"/>
      <c r="I421" s="2564"/>
      <c r="J421" s="2564"/>
      <c r="K421" s="2564"/>
      <c r="L421" s="2564"/>
      <c r="M421" s="2564"/>
      <c r="N421" s="2564"/>
      <c r="O421" s="2564"/>
    </row>
    <row r="422" spans="1:15" ht="15.75" customHeight="1">
      <c r="A422" s="2565"/>
      <c r="B422" s="2565"/>
      <c r="C422" s="2565"/>
      <c r="D422" s="2565"/>
      <c r="E422" s="2565"/>
      <c r="F422" s="2565"/>
      <c r="G422" s="2565"/>
      <c r="H422" s="2565"/>
      <c r="I422" s="2564"/>
      <c r="J422" s="2564"/>
      <c r="K422" s="2564"/>
      <c r="L422" s="2564"/>
      <c r="M422" s="2564"/>
      <c r="N422" s="2564"/>
      <c r="O422" s="2564"/>
    </row>
    <row r="423" spans="1:15" ht="15.75" customHeight="1">
      <c r="A423" s="2565"/>
      <c r="B423" s="2565"/>
      <c r="C423" s="2565"/>
      <c r="D423" s="2565"/>
      <c r="E423" s="2565"/>
      <c r="F423" s="2565"/>
      <c r="G423" s="2565"/>
      <c r="H423" s="2565"/>
      <c r="I423" s="2564"/>
      <c r="J423" s="2564"/>
      <c r="K423" s="2564"/>
      <c r="L423" s="2564"/>
      <c r="M423" s="2564"/>
      <c r="N423" s="2564"/>
      <c r="O423" s="2564"/>
    </row>
    <row r="424" spans="1:15" ht="15.75" customHeight="1">
      <c r="A424" s="2565"/>
      <c r="B424" s="2565"/>
      <c r="C424" s="2565"/>
      <c r="D424" s="2565"/>
      <c r="E424" s="2565"/>
      <c r="F424" s="2565"/>
      <c r="G424" s="2565"/>
      <c r="H424" s="2565"/>
      <c r="I424" s="2564"/>
      <c r="J424" s="2564"/>
      <c r="K424" s="2564"/>
      <c r="L424" s="2564"/>
      <c r="M424" s="2564"/>
      <c r="N424" s="2564"/>
      <c r="O424" s="2564"/>
    </row>
    <row r="425" spans="1:15" ht="15.75" customHeight="1">
      <c r="A425" s="2565"/>
      <c r="B425" s="2565"/>
      <c r="C425" s="2565"/>
      <c r="D425" s="2565"/>
      <c r="E425" s="2565"/>
      <c r="F425" s="2565"/>
      <c r="G425" s="2565"/>
      <c r="H425" s="2565"/>
      <c r="I425" s="2564"/>
      <c r="J425" s="2564"/>
      <c r="K425" s="2564"/>
      <c r="L425" s="2564"/>
      <c r="M425" s="2564"/>
      <c r="N425" s="2564"/>
      <c r="O425" s="2564"/>
    </row>
    <row r="426" spans="1:15" ht="15.75" customHeight="1">
      <c r="A426" s="2565"/>
      <c r="B426" s="2565"/>
      <c r="C426" s="2565"/>
      <c r="D426" s="2565"/>
      <c r="E426" s="2565"/>
      <c r="F426" s="2565"/>
      <c r="G426" s="2565"/>
      <c r="H426" s="2565"/>
      <c r="I426" s="2564"/>
      <c r="J426" s="2564"/>
      <c r="K426" s="2564"/>
      <c r="L426" s="2564"/>
      <c r="M426" s="2564"/>
      <c r="N426" s="2564"/>
      <c r="O426" s="2564"/>
    </row>
    <row r="427" spans="1:15" ht="15.75" customHeight="1">
      <c r="A427" s="2565"/>
      <c r="B427" s="2565"/>
      <c r="C427" s="2565"/>
      <c r="D427" s="2565"/>
      <c r="E427" s="2565"/>
      <c r="F427" s="2565"/>
      <c r="G427" s="2565"/>
      <c r="H427" s="2565"/>
      <c r="I427" s="2564"/>
      <c r="J427" s="2564"/>
      <c r="K427" s="2564"/>
      <c r="L427" s="2564"/>
      <c r="M427" s="2564"/>
      <c r="N427" s="2564"/>
      <c r="O427" s="2564"/>
    </row>
    <row r="428" spans="1:15" ht="15.75" customHeight="1">
      <c r="A428" s="2565"/>
      <c r="B428" s="2565"/>
      <c r="C428" s="2565"/>
      <c r="D428" s="2565"/>
      <c r="E428" s="2565"/>
      <c r="F428" s="2565"/>
      <c r="G428" s="2565"/>
      <c r="H428" s="2565"/>
      <c r="I428" s="2564"/>
      <c r="J428" s="2564"/>
      <c r="K428" s="2564"/>
      <c r="L428" s="2564"/>
      <c r="M428" s="2564"/>
      <c r="N428" s="2564"/>
      <c r="O428" s="2564"/>
    </row>
    <row r="429" spans="1:15" ht="15.75" customHeight="1">
      <c r="A429" s="2565"/>
      <c r="B429" s="2565"/>
      <c r="C429" s="2565"/>
      <c r="D429" s="2565"/>
      <c r="E429" s="2565"/>
      <c r="F429" s="2565"/>
      <c r="G429" s="2565"/>
      <c r="H429" s="2565"/>
      <c r="I429" s="2564"/>
      <c r="J429" s="2564"/>
      <c r="K429" s="2564"/>
      <c r="L429" s="2564"/>
      <c r="M429" s="2564"/>
      <c r="N429" s="2564"/>
      <c r="O429" s="2564"/>
    </row>
    <row r="430" spans="1:15" ht="15.75" customHeight="1">
      <c r="A430" s="2565"/>
      <c r="B430" s="2565"/>
      <c r="C430" s="2565"/>
      <c r="D430" s="2565"/>
      <c r="E430" s="2565"/>
      <c r="F430" s="2565"/>
      <c r="G430" s="2565"/>
      <c r="H430" s="2565"/>
      <c r="I430" s="2564"/>
      <c r="J430" s="2564"/>
      <c r="K430" s="2564"/>
      <c r="L430" s="2564"/>
      <c r="M430" s="2564"/>
      <c r="N430" s="2564"/>
      <c r="O430" s="2564"/>
    </row>
    <row r="431" spans="1:15" ht="15.75" customHeight="1">
      <c r="A431" s="2565"/>
      <c r="B431" s="2565"/>
      <c r="C431" s="2565"/>
      <c r="D431" s="2565"/>
      <c r="E431" s="2565"/>
      <c r="F431" s="2565"/>
      <c r="G431" s="2565"/>
      <c r="H431" s="2565"/>
      <c r="I431" s="2564"/>
      <c r="J431" s="2564"/>
      <c r="K431" s="2564"/>
      <c r="L431" s="2564"/>
      <c r="M431" s="2564"/>
      <c r="N431" s="2564"/>
      <c r="O431" s="2564"/>
    </row>
    <row r="432" spans="1:15" ht="15.75" customHeight="1">
      <c r="A432" s="2565"/>
      <c r="B432" s="2565"/>
      <c r="C432" s="2565"/>
      <c r="D432" s="2565"/>
      <c r="E432" s="2565"/>
      <c r="F432" s="2565"/>
      <c r="G432" s="2565"/>
      <c r="H432" s="2565"/>
      <c r="I432" s="2564"/>
      <c r="J432" s="2564"/>
      <c r="K432" s="2564"/>
      <c r="L432" s="2564"/>
      <c r="M432" s="2564"/>
      <c r="N432" s="2564"/>
      <c r="O432" s="2564"/>
    </row>
    <row r="433" spans="1:15" ht="15.75" customHeight="1">
      <c r="A433" s="2565"/>
      <c r="B433" s="2565"/>
      <c r="C433" s="2565"/>
      <c r="D433" s="2565"/>
      <c r="E433" s="2565"/>
      <c r="F433" s="2565"/>
      <c r="G433" s="2565"/>
      <c r="H433" s="2565"/>
      <c r="I433" s="2564"/>
      <c r="J433" s="2564"/>
      <c r="K433" s="2564"/>
      <c r="L433" s="2564"/>
      <c r="M433" s="2564"/>
      <c r="N433" s="2564"/>
      <c r="O433" s="2564"/>
    </row>
    <row r="434" spans="1:15" ht="15.75" customHeight="1">
      <c r="A434" s="2565"/>
      <c r="B434" s="2565"/>
      <c r="C434" s="2565"/>
      <c r="D434" s="2565"/>
      <c r="E434" s="2565"/>
      <c r="F434" s="2565"/>
      <c r="G434" s="2565"/>
      <c r="H434" s="2565"/>
      <c r="I434" s="2564"/>
      <c r="J434" s="2564"/>
      <c r="K434" s="2564"/>
      <c r="L434" s="2564"/>
      <c r="M434" s="2564"/>
      <c r="N434" s="2564"/>
      <c r="O434" s="2564"/>
    </row>
    <row r="435" spans="1:15" ht="15.75" customHeight="1">
      <c r="A435" s="2565"/>
      <c r="B435" s="2565"/>
      <c r="C435" s="2565"/>
      <c r="D435" s="2565"/>
      <c r="E435" s="2565"/>
      <c r="F435" s="2565"/>
      <c r="G435" s="2565"/>
      <c r="H435" s="2565"/>
      <c r="I435" s="2564"/>
      <c r="J435" s="2564"/>
      <c r="K435" s="2564"/>
      <c r="L435" s="2564"/>
      <c r="M435" s="2564"/>
      <c r="N435" s="2564"/>
      <c r="O435" s="2564"/>
    </row>
    <row r="436" spans="1:15" ht="15.75" customHeight="1">
      <c r="A436" s="2565"/>
      <c r="B436" s="2565"/>
      <c r="C436" s="2565"/>
      <c r="D436" s="2565"/>
      <c r="E436" s="2565"/>
      <c r="F436" s="2565"/>
      <c r="G436" s="2565"/>
      <c r="H436" s="2565"/>
      <c r="I436" s="2564"/>
      <c r="J436" s="2564"/>
      <c r="K436" s="2564"/>
      <c r="L436" s="2564"/>
      <c r="M436" s="2564"/>
      <c r="N436" s="2564"/>
      <c r="O436" s="2564"/>
    </row>
    <row r="437" spans="1:15" ht="15.75" customHeight="1">
      <c r="A437" s="2565"/>
      <c r="B437" s="2565"/>
      <c r="C437" s="2565"/>
      <c r="D437" s="2565"/>
      <c r="E437" s="2565"/>
      <c r="F437" s="2565"/>
      <c r="G437" s="2565"/>
      <c r="H437" s="2565"/>
      <c r="I437" s="2564"/>
      <c r="J437" s="2564"/>
      <c r="K437" s="2564"/>
      <c r="L437" s="2564"/>
      <c r="M437" s="2564"/>
      <c r="N437" s="2564"/>
      <c r="O437" s="2564"/>
    </row>
    <row r="438" spans="1:15" ht="15.75" customHeight="1">
      <c r="A438" s="2565"/>
      <c r="B438" s="2565"/>
      <c r="C438" s="2565"/>
      <c r="D438" s="2565"/>
      <c r="E438" s="2565"/>
      <c r="F438" s="2565"/>
      <c r="G438" s="2565"/>
      <c r="H438" s="2565"/>
      <c r="I438" s="2564"/>
      <c r="J438" s="2564"/>
      <c r="K438" s="2564"/>
      <c r="L438" s="2564"/>
      <c r="M438" s="2564"/>
      <c r="N438" s="2564"/>
      <c r="O438" s="2564"/>
    </row>
    <row r="439" spans="1:15" ht="15.75" customHeight="1">
      <c r="A439" s="2565"/>
      <c r="B439" s="2565"/>
      <c r="C439" s="2565"/>
      <c r="D439" s="2565"/>
      <c r="E439" s="2565"/>
      <c r="F439" s="2565"/>
      <c r="G439" s="2565"/>
      <c r="H439" s="2565"/>
      <c r="I439" s="2564"/>
      <c r="J439" s="2564"/>
      <c r="K439" s="2564"/>
      <c r="L439" s="2564"/>
      <c r="M439" s="2564"/>
      <c r="N439" s="2564"/>
      <c r="O439" s="2564"/>
    </row>
    <row r="440" spans="1:15" ht="15.75" customHeight="1">
      <c r="A440" s="2565"/>
      <c r="B440" s="2565"/>
      <c r="C440" s="2565"/>
      <c r="D440" s="2565"/>
      <c r="E440" s="2565"/>
      <c r="F440" s="2565"/>
      <c r="G440" s="2565"/>
      <c r="H440" s="2565"/>
      <c r="I440" s="2564"/>
      <c r="J440" s="2564"/>
      <c r="K440" s="2564"/>
      <c r="L440" s="2564"/>
      <c r="M440" s="2564"/>
      <c r="N440" s="2564"/>
      <c r="O440" s="2564"/>
    </row>
    <row r="441" spans="1:15" ht="15.75" customHeight="1">
      <c r="A441" s="2565"/>
      <c r="B441" s="2565"/>
      <c r="C441" s="2565"/>
      <c r="D441" s="2565"/>
      <c r="E441" s="2565"/>
      <c r="F441" s="2565"/>
      <c r="G441" s="2565"/>
      <c r="H441" s="2565"/>
      <c r="I441" s="2564"/>
      <c r="J441" s="2564"/>
      <c r="K441" s="2564"/>
      <c r="L441" s="2564"/>
      <c r="M441" s="2564"/>
      <c r="N441" s="2564"/>
      <c r="O441" s="2564"/>
    </row>
    <row r="442" spans="1:15" ht="15.75" customHeight="1">
      <c r="A442" s="2565"/>
      <c r="B442" s="2565"/>
      <c r="C442" s="2565"/>
      <c r="D442" s="2565"/>
      <c r="E442" s="2565"/>
      <c r="F442" s="2565"/>
      <c r="G442" s="2565"/>
      <c r="H442" s="2565"/>
      <c r="I442" s="2564"/>
      <c r="J442" s="2564"/>
      <c r="K442" s="2564"/>
      <c r="L442" s="2564"/>
      <c r="M442" s="2564"/>
      <c r="N442" s="2564"/>
      <c r="O442" s="2564"/>
    </row>
    <row r="443" spans="1:15" ht="15.75" customHeight="1">
      <c r="A443" s="2565"/>
      <c r="B443" s="2565"/>
      <c r="C443" s="2565"/>
      <c r="D443" s="2565"/>
      <c r="E443" s="2565"/>
      <c r="F443" s="2565"/>
      <c r="G443" s="2565"/>
      <c r="H443" s="2565"/>
      <c r="I443" s="2564"/>
      <c r="J443" s="2564"/>
      <c r="K443" s="2564"/>
      <c r="L443" s="2564"/>
      <c r="M443" s="2564"/>
      <c r="N443" s="2564"/>
      <c r="O443" s="2564"/>
    </row>
    <row r="444" spans="1:15" ht="15.75" customHeight="1">
      <c r="A444" s="2565"/>
      <c r="B444" s="2565"/>
      <c r="C444" s="2565"/>
      <c r="D444" s="2565"/>
      <c r="E444" s="2565"/>
      <c r="F444" s="2565"/>
      <c r="G444" s="2565"/>
      <c r="H444" s="2565"/>
      <c r="I444" s="2564"/>
      <c r="J444" s="2564"/>
      <c r="K444" s="2564"/>
      <c r="L444" s="2564"/>
      <c r="M444" s="2564"/>
      <c r="N444" s="2564"/>
      <c r="O444" s="2564"/>
    </row>
    <row r="445" spans="1:15" ht="15.75" customHeight="1">
      <c r="A445" s="2565"/>
      <c r="B445" s="2565"/>
      <c r="C445" s="2565"/>
      <c r="D445" s="2565"/>
      <c r="E445" s="2565"/>
      <c r="F445" s="2565"/>
      <c r="G445" s="2565"/>
      <c r="H445" s="2565"/>
      <c r="I445" s="2564"/>
      <c r="J445" s="2564"/>
      <c r="K445" s="2564"/>
      <c r="L445" s="2564"/>
      <c r="M445" s="2564"/>
      <c r="N445" s="2564"/>
      <c r="O445" s="2564"/>
    </row>
    <row r="446" spans="1:15" ht="15.75" customHeight="1">
      <c r="A446" s="2565"/>
      <c r="B446" s="2565"/>
      <c r="C446" s="2565"/>
      <c r="D446" s="2565"/>
      <c r="E446" s="2565"/>
      <c r="F446" s="2565"/>
      <c r="G446" s="2565"/>
      <c r="H446" s="2565"/>
      <c r="I446" s="2564"/>
      <c r="J446" s="2564"/>
      <c r="K446" s="2564"/>
      <c r="L446" s="2564"/>
      <c r="M446" s="2564"/>
      <c r="N446" s="2564"/>
      <c r="O446" s="2564"/>
    </row>
    <row r="447" spans="1:15" ht="15.75" customHeight="1">
      <c r="A447" s="2565"/>
      <c r="B447" s="2565"/>
      <c r="C447" s="2565"/>
      <c r="D447" s="2565"/>
      <c r="E447" s="2565"/>
      <c r="F447" s="2565"/>
      <c r="G447" s="2565"/>
      <c r="H447" s="2565"/>
      <c r="I447" s="2564"/>
      <c r="J447" s="2564"/>
      <c r="K447" s="2564"/>
      <c r="L447" s="2564"/>
      <c r="M447" s="2564"/>
      <c r="N447" s="2564"/>
      <c r="O447" s="2564"/>
    </row>
    <row r="448" spans="1:15" ht="15.75" customHeight="1">
      <c r="A448" s="2565"/>
      <c r="B448" s="2565"/>
      <c r="C448" s="2565"/>
      <c r="D448" s="2565"/>
      <c r="E448" s="2565"/>
      <c r="F448" s="2565"/>
      <c r="G448" s="2565"/>
      <c r="H448" s="2565"/>
      <c r="I448" s="2564"/>
      <c r="J448" s="2564"/>
      <c r="K448" s="2564"/>
      <c r="L448" s="2564"/>
      <c r="M448" s="2564"/>
      <c r="N448" s="2564"/>
      <c r="O448" s="2564"/>
    </row>
    <row r="449" spans="1:15" ht="15.75" customHeight="1">
      <c r="A449" s="2565"/>
      <c r="B449" s="2565"/>
      <c r="C449" s="2565"/>
      <c r="D449" s="2565"/>
      <c r="E449" s="2565"/>
      <c r="F449" s="2565"/>
      <c r="G449" s="2565"/>
      <c r="H449" s="2565"/>
      <c r="I449" s="2564"/>
      <c r="J449" s="2564"/>
      <c r="K449" s="2564"/>
      <c r="L449" s="2564"/>
      <c r="M449" s="2564"/>
      <c r="N449" s="2564"/>
      <c r="O449" s="2564"/>
    </row>
    <row r="450" spans="1:15" ht="15.75" customHeight="1">
      <c r="A450" s="2565"/>
      <c r="B450" s="2565"/>
      <c r="C450" s="2565"/>
      <c r="D450" s="2565"/>
      <c r="E450" s="2565"/>
      <c r="F450" s="2565"/>
      <c r="G450" s="2565"/>
      <c r="H450" s="2565"/>
      <c r="I450" s="2564"/>
      <c r="J450" s="2564"/>
      <c r="K450" s="2564"/>
      <c r="L450" s="2564"/>
      <c r="M450" s="2564"/>
      <c r="N450" s="2564"/>
      <c r="O450" s="2564"/>
    </row>
    <row r="451" spans="1:15" ht="15.75" customHeight="1">
      <c r="A451" s="2565"/>
      <c r="B451" s="2565"/>
      <c r="C451" s="2565"/>
      <c r="D451" s="2565"/>
      <c r="E451" s="2565"/>
      <c r="F451" s="2565"/>
      <c r="G451" s="2565"/>
      <c r="H451" s="2565"/>
      <c r="I451" s="2564"/>
      <c r="J451" s="2564"/>
      <c r="K451" s="2564"/>
      <c r="L451" s="2564"/>
      <c r="M451" s="2564"/>
      <c r="N451" s="2564"/>
      <c r="O451" s="2564"/>
    </row>
    <row r="452" spans="1:15" ht="15.75" customHeight="1">
      <c r="A452" s="2565"/>
      <c r="B452" s="2565"/>
      <c r="C452" s="2565"/>
      <c r="D452" s="2565"/>
      <c r="E452" s="2565"/>
      <c r="F452" s="2565"/>
      <c r="G452" s="2565"/>
      <c r="H452" s="2565"/>
      <c r="I452" s="2564"/>
      <c r="J452" s="2564"/>
      <c r="K452" s="2564"/>
      <c r="L452" s="2564"/>
      <c r="M452" s="2564"/>
      <c r="N452" s="2564"/>
      <c r="O452" s="2564"/>
    </row>
    <row r="453" spans="1:15" ht="15.75" customHeight="1">
      <c r="A453" s="2565"/>
      <c r="B453" s="2565"/>
      <c r="C453" s="2565"/>
      <c r="D453" s="2565"/>
      <c r="E453" s="2565"/>
      <c r="F453" s="2565"/>
      <c r="G453" s="2565"/>
      <c r="H453" s="2565"/>
      <c r="I453" s="2564"/>
      <c r="J453" s="2564"/>
      <c r="K453" s="2564"/>
      <c r="L453" s="2564"/>
      <c r="M453" s="2564"/>
      <c r="N453" s="2564"/>
      <c r="O453" s="2564"/>
    </row>
    <row r="454" spans="1:15" ht="15.75" customHeight="1">
      <c r="A454" s="2565"/>
      <c r="B454" s="2565"/>
      <c r="C454" s="2565"/>
      <c r="D454" s="2565"/>
      <c r="E454" s="2565"/>
      <c r="F454" s="2565"/>
      <c r="G454" s="2565"/>
      <c r="H454" s="2565"/>
      <c r="I454" s="2564"/>
      <c r="J454" s="2564"/>
      <c r="K454" s="2564"/>
      <c r="L454" s="2564"/>
      <c r="M454" s="2564"/>
      <c r="N454" s="2564"/>
      <c r="O454" s="2564"/>
    </row>
    <row r="455" spans="1:15" ht="15.75" customHeight="1">
      <c r="A455" s="2565"/>
      <c r="B455" s="2565"/>
      <c r="C455" s="2565"/>
      <c r="D455" s="2565"/>
      <c r="E455" s="2565"/>
      <c r="F455" s="2565"/>
      <c r="G455" s="2565"/>
      <c r="H455" s="2565"/>
      <c r="I455" s="2564"/>
      <c r="J455" s="2564"/>
      <c r="K455" s="2564"/>
      <c r="L455" s="2564"/>
      <c r="M455" s="2564"/>
      <c r="N455" s="2564"/>
      <c r="O455" s="2564"/>
    </row>
    <row r="456" spans="1:15" ht="15.75" customHeight="1">
      <c r="A456" s="2565"/>
      <c r="B456" s="2565"/>
      <c r="C456" s="2565"/>
      <c r="D456" s="2565"/>
      <c r="E456" s="2565"/>
      <c r="F456" s="2565"/>
      <c r="G456" s="2565"/>
      <c r="H456" s="2565"/>
      <c r="I456" s="2564"/>
      <c r="J456" s="2564"/>
      <c r="K456" s="2564"/>
      <c r="L456" s="2564"/>
      <c r="M456" s="2564"/>
      <c r="N456" s="2564"/>
      <c r="O456" s="2564"/>
    </row>
    <row r="457" spans="1:15" ht="15.75" customHeight="1">
      <c r="A457" s="2565"/>
      <c r="B457" s="2565"/>
      <c r="C457" s="2565"/>
      <c r="D457" s="2565"/>
      <c r="E457" s="2565"/>
      <c r="F457" s="2565"/>
      <c r="G457" s="2565"/>
      <c r="H457" s="2565"/>
      <c r="I457" s="2564"/>
      <c r="J457" s="2564"/>
      <c r="K457" s="2564"/>
      <c r="L457" s="2564"/>
      <c r="M457" s="2564"/>
      <c r="N457" s="2564"/>
      <c r="O457" s="2564"/>
    </row>
    <row r="458" spans="1:15" ht="15.75" customHeight="1">
      <c r="A458" s="2565"/>
      <c r="B458" s="2565"/>
      <c r="C458" s="2565"/>
      <c r="D458" s="2565"/>
      <c r="E458" s="2565"/>
      <c r="F458" s="2565"/>
      <c r="G458" s="2565"/>
      <c r="H458" s="2565"/>
      <c r="I458" s="2564"/>
      <c r="J458" s="2564"/>
      <c r="K458" s="2564"/>
      <c r="L458" s="2564"/>
      <c r="M458" s="2564"/>
      <c r="N458" s="2564"/>
      <c r="O458" s="2564"/>
    </row>
    <row r="459" spans="1:15" ht="15.75" customHeight="1">
      <c r="A459" s="2565"/>
      <c r="B459" s="2565"/>
      <c r="C459" s="2565"/>
      <c r="D459" s="2565"/>
      <c r="E459" s="2565"/>
      <c r="F459" s="2565"/>
      <c r="G459" s="2565"/>
      <c r="H459" s="2565"/>
      <c r="I459" s="2564"/>
      <c r="J459" s="2564"/>
      <c r="K459" s="2564"/>
      <c r="L459" s="2564"/>
      <c r="M459" s="2564"/>
      <c r="N459" s="2564"/>
      <c r="O459" s="2564"/>
    </row>
    <row r="460" spans="1:15" ht="15.75" customHeight="1">
      <c r="A460" s="2565"/>
      <c r="B460" s="2565"/>
      <c r="C460" s="2565"/>
      <c r="D460" s="2565"/>
      <c r="E460" s="2565"/>
      <c r="F460" s="2565"/>
      <c r="G460" s="2565"/>
      <c r="H460" s="2565"/>
      <c r="I460" s="2564"/>
      <c r="J460" s="2564"/>
      <c r="K460" s="2564"/>
      <c r="L460" s="2564"/>
      <c r="M460" s="2564"/>
      <c r="N460" s="2564"/>
      <c r="O460" s="2564"/>
    </row>
    <row r="461" spans="1:15" ht="15.75" customHeight="1">
      <c r="A461" s="2565"/>
      <c r="B461" s="2565"/>
      <c r="C461" s="2565"/>
      <c r="D461" s="2565"/>
      <c r="E461" s="2565"/>
      <c r="F461" s="2565"/>
      <c r="G461" s="2565"/>
      <c r="H461" s="2565"/>
      <c r="I461" s="2564"/>
      <c r="J461" s="2564"/>
      <c r="K461" s="2564"/>
      <c r="L461" s="2564"/>
      <c r="M461" s="2564"/>
      <c r="N461" s="2564"/>
      <c r="O461" s="2564"/>
    </row>
    <row r="462" spans="1:15" ht="15.75" customHeight="1">
      <c r="A462" s="2565"/>
      <c r="B462" s="2565"/>
      <c r="C462" s="2565"/>
      <c r="D462" s="2565"/>
      <c r="E462" s="2565"/>
      <c r="F462" s="2565"/>
      <c r="G462" s="2565"/>
      <c r="H462" s="2565"/>
      <c r="I462" s="2564"/>
      <c r="J462" s="2564"/>
      <c r="K462" s="2564"/>
      <c r="L462" s="2564"/>
      <c r="M462" s="2564"/>
      <c r="N462" s="2564"/>
      <c r="O462" s="2564"/>
    </row>
    <row r="463" spans="1:15" ht="15.75" customHeight="1">
      <c r="A463" s="2565"/>
      <c r="B463" s="2565"/>
      <c r="C463" s="2565"/>
      <c r="D463" s="2565"/>
      <c r="E463" s="2565"/>
      <c r="F463" s="2565"/>
      <c r="G463" s="2565"/>
      <c r="H463" s="2565"/>
      <c r="I463" s="2564"/>
      <c r="J463" s="2564"/>
      <c r="K463" s="2564"/>
      <c r="L463" s="2564"/>
      <c r="M463" s="2564"/>
      <c r="N463" s="2564"/>
      <c r="O463" s="2564"/>
    </row>
    <row r="464" spans="1:15" ht="15.75" customHeight="1">
      <c r="A464" s="2565"/>
      <c r="B464" s="2565"/>
      <c r="C464" s="2565"/>
      <c r="D464" s="2565"/>
      <c r="E464" s="2565"/>
      <c r="F464" s="2565"/>
      <c r="G464" s="2565"/>
      <c r="H464" s="2565"/>
      <c r="I464" s="2564"/>
      <c r="J464" s="2564"/>
      <c r="K464" s="2564"/>
      <c r="L464" s="2564"/>
      <c r="M464" s="2564"/>
      <c r="N464" s="2564"/>
      <c r="O464" s="2564"/>
    </row>
    <row r="465" spans="1:15" ht="15.75" customHeight="1">
      <c r="A465" s="2565"/>
      <c r="B465" s="2565"/>
      <c r="C465" s="2565"/>
      <c r="D465" s="2565"/>
      <c r="E465" s="2565"/>
      <c r="F465" s="2565"/>
      <c r="G465" s="2565"/>
      <c r="H465" s="2565"/>
      <c r="I465" s="2564"/>
      <c r="J465" s="2564"/>
      <c r="K465" s="2564"/>
      <c r="L465" s="2564"/>
      <c r="M465" s="2564"/>
      <c r="N465" s="2564"/>
      <c r="O465" s="2564"/>
    </row>
    <row r="466" spans="1:15" ht="15.75" customHeight="1">
      <c r="A466" s="2565"/>
      <c r="B466" s="2565"/>
      <c r="C466" s="2565"/>
      <c r="D466" s="2565"/>
      <c r="E466" s="2565"/>
      <c r="F466" s="2565"/>
      <c r="G466" s="2565"/>
      <c r="H466" s="2565"/>
      <c r="I466" s="2564"/>
      <c r="J466" s="2564"/>
      <c r="K466" s="2564"/>
      <c r="L466" s="2564"/>
      <c r="M466" s="2564"/>
      <c r="N466" s="2564"/>
      <c r="O466" s="2564"/>
    </row>
    <row r="467" spans="1:15" ht="15.75" customHeight="1">
      <c r="A467" s="2565"/>
      <c r="B467" s="2565"/>
      <c r="C467" s="2565"/>
      <c r="D467" s="2565"/>
      <c r="E467" s="2565"/>
      <c r="F467" s="2565"/>
      <c r="G467" s="2565"/>
      <c r="H467" s="2565"/>
      <c r="I467" s="2564"/>
      <c r="J467" s="2564"/>
      <c r="K467" s="2564"/>
      <c r="L467" s="2564"/>
      <c r="M467" s="2564"/>
      <c r="N467" s="2564"/>
      <c r="O467" s="2564"/>
    </row>
    <row r="468" spans="1:15" ht="15.75" customHeight="1">
      <c r="A468" s="2565"/>
      <c r="B468" s="2565"/>
      <c r="C468" s="2565"/>
      <c r="D468" s="2565"/>
      <c r="E468" s="2565"/>
      <c r="F468" s="2565"/>
      <c r="G468" s="2565"/>
      <c r="H468" s="2565"/>
      <c r="I468" s="2564"/>
      <c r="J468" s="2564"/>
      <c r="K468" s="2564"/>
      <c r="L468" s="2564"/>
      <c r="M468" s="2564"/>
      <c r="N468" s="2564"/>
      <c r="O468" s="2564"/>
    </row>
    <row r="469" spans="1:15" ht="15.75" customHeight="1">
      <c r="A469" s="2565"/>
      <c r="B469" s="2565"/>
      <c r="C469" s="2565"/>
      <c r="D469" s="2565"/>
      <c r="E469" s="2565"/>
      <c r="F469" s="2565"/>
      <c r="G469" s="2565"/>
      <c r="H469" s="2565"/>
      <c r="I469" s="2564"/>
      <c r="J469" s="2564"/>
      <c r="K469" s="2564"/>
      <c r="L469" s="2564"/>
      <c r="M469" s="2564"/>
      <c r="N469" s="2564"/>
      <c r="O469" s="2564"/>
    </row>
    <row r="470" spans="1:15" ht="15.75" customHeight="1">
      <c r="A470" s="2565"/>
      <c r="B470" s="2565"/>
      <c r="C470" s="2565"/>
      <c r="D470" s="2565"/>
      <c r="E470" s="2565"/>
      <c r="F470" s="2565"/>
      <c r="G470" s="2565"/>
      <c r="H470" s="2565"/>
      <c r="I470" s="2564"/>
      <c r="J470" s="2564"/>
      <c r="K470" s="2564"/>
      <c r="L470" s="2564"/>
      <c r="M470" s="2564"/>
      <c r="N470" s="2564"/>
      <c r="O470" s="2564"/>
    </row>
    <row r="471" spans="1:15" ht="15.75" customHeight="1">
      <c r="A471" s="2565"/>
      <c r="B471" s="2565"/>
      <c r="C471" s="2565"/>
      <c r="D471" s="2565"/>
      <c r="E471" s="2565"/>
      <c r="F471" s="2565"/>
      <c r="G471" s="2565"/>
      <c r="H471" s="2565"/>
      <c r="I471" s="2564"/>
      <c r="J471" s="2564"/>
      <c r="K471" s="2564"/>
      <c r="L471" s="2564"/>
      <c r="M471" s="2564"/>
      <c r="N471" s="2564"/>
      <c r="O471" s="2564"/>
    </row>
    <row r="472" spans="1:15" ht="15.75" customHeight="1">
      <c r="A472" s="2565"/>
      <c r="B472" s="2565"/>
      <c r="C472" s="2565"/>
      <c r="D472" s="2565"/>
      <c r="E472" s="2565"/>
      <c r="F472" s="2565"/>
      <c r="G472" s="2565"/>
      <c r="H472" s="2565"/>
      <c r="I472" s="2564"/>
      <c r="J472" s="2564"/>
      <c r="K472" s="2564"/>
      <c r="L472" s="2564"/>
      <c r="M472" s="2564"/>
      <c r="N472" s="2564"/>
      <c r="O472" s="2564"/>
    </row>
    <row r="473" spans="1:15" ht="15.75" customHeight="1">
      <c r="A473" s="2565"/>
      <c r="B473" s="2565"/>
      <c r="C473" s="2565"/>
      <c r="D473" s="2565"/>
      <c r="E473" s="2565"/>
      <c r="F473" s="2565"/>
      <c r="G473" s="2565"/>
      <c r="H473" s="2565"/>
      <c r="I473" s="2564"/>
      <c r="J473" s="2564"/>
      <c r="K473" s="2564"/>
      <c r="L473" s="2564"/>
      <c r="M473" s="2564"/>
      <c r="N473" s="2564"/>
      <c r="O473" s="2564"/>
    </row>
    <row r="474" spans="1:15" ht="15.75" customHeight="1">
      <c r="A474" s="2565"/>
      <c r="B474" s="2565"/>
      <c r="C474" s="2565"/>
      <c r="D474" s="2565"/>
      <c r="E474" s="2565"/>
      <c r="F474" s="2565"/>
      <c r="G474" s="2565"/>
      <c r="H474" s="2565"/>
      <c r="I474" s="2564"/>
      <c r="J474" s="2564"/>
      <c r="K474" s="2564"/>
      <c r="L474" s="2564"/>
      <c r="M474" s="2564"/>
      <c r="N474" s="2564"/>
      <c r="O474" s="2564"/>
    </row>
    <row r="475" spans="1:15" ht="15.75" customHeight="1">
      <c r="A475" s="2565"/>
      <c r="B475" s="2565"/>
      <c r="C475" s="2565"/>
      <c r="D475" s="2565"/>
      <c r="E475" s="2565"/>
      <c r="F475" s="2565"/>
      <c r="G475" s="2565"/>
      <c r="H475" s="2565"/>
      <c r="I475" s="2564"/>
      <c r="J475" s="2564"/>
      <c r="K475" s="2564"/>
      <c r="L475" s="2564"/>
      <c r="M475" s="2564"/>
      <c r="N475" s="2564"/>
      <c r="O475" s="2564"/>
    </row>
    <row r="476" spans="1:15" ht="15.75" customHeight="1">
      <c r="A476" s="2565"/>
      <c r="B476" s="2565"/>
      <c r="C476" s="2565"/>
      <c r="D476" s="2565"/>
      <c r="E476" s="2565"/>
      <c r="F476" s="2565"/>
      <c r="G476" s="2565"/>
      <c r="H476" s="2565"/>
      <c r="I476" s="2564"/>
      <c r="J476" s="2564"/>
      <c r="K476" s="2564"/>
      <c r="L476" s="2564"/>
      <c r="M476" s="2564"/>
      <c r="N476" s="2564"/>
      <c r="O476" s="2564"/>
    </row>
    <row r="477" spans="1:15" ht="15.75" customHeight="1">
      <c r="A477" s="2565"/>
      <c r="B477" s="2565"/>
      <c r="C477" s="2565"/>
      <c r="D477" s="2565"/>
      <c r="E477" s="2565"/>
      <c r="F477" s="2565"/>
      <c r="G477" s="2565"/>
      <c r="H477" s="2565"/>
      <c r="I477" s="2564"/>
      <c r="J477" s="2564"/>
      <c r="K477" s="2564"/>
      <c r="L477" s="2564"/>
      <c r="M477" s="2564"/>
      <c r="N477" s="2564"/>
      <c r="O477" s="2564"/>
    </row>
    <row r="478" spans="1:15" ht="15.75" customHeight="1">
      <c r="A478" s="2565"/>
      <c r="B478" s="2565"/>
      <c r="C478" s="2565"/>
      <c r="D478" s="2565"/>
      <c r="E478" s="2565"/>
      <c r="F478" s="2565"/>
      <c r="G478" s="2565"/>
      <c r="H478" s="2565"/>
      <c r="I478" s="2564"/>
      <c r="J478" s="2564"/>
      <c r="K478" s="2564"/>
      <c r="L478" s="2564"/>
      <c r="M478" s="2564"/>
      <c r="N478" s="2564"/>
      <c r="O478" s="2564"/>
    </row>
    <row r="479" spans="1:15" ht="15.75" customHeight="1">
      <c r="A479" s="2565"/>
      <c r="B479" s="2565"/>
      <c r="C479" s="2565"/>
      <c r="D479" s="2565"/>
      <c r="E479" s="2565"/>
      <c r="F479" s="2565"/>
      <c r="G479" s="2565"/>
      <c r="H479" s="2565"/>
      <c r="I479" s="2564"/>
      <c r="J479" s="2564"/>
      <c r="K479" s="2564"/>
      <c r="L479" s="2564"/>
      <c r="M479" s="2564"/>
      <c r="N479" s="2564"/>
      <c r="O479" s="2564"/>
    </row>
    <row r="480" spans="1:15" ht="15.75" customHeight="1">
      <c r="A480" s="2565"/>
      <c r="B480" s="2565"/>
      <c r="C480" s="2565"/>
      <c r="D480" s="2565"/>
      <c r="E480" s="2565"/>
      <c r="F480" s="2565"/>
      <c r="G480" s="2565"/>
      <c r="H480" s="2565"/>
      <c r="I480" s="2564"/>
      <c r="J480" s="2564"/>
      <c r="K480" s="2564"/>
      <c r="L480" s="2564"/>
      <c r="M480" s="2564"/>
      <c r="N480" s="2564"/>
      <c r="O480" s="2564"/>
    </row>
    <row r="481" spans="1:15" ht="15.75" customHeight="1">
      <c r="A481" s="2565"/>
      <c r="B481" s="2565"/>
      <c r="C481" s="2565"/>
      <c r="D481" s="2565"/>
      <c r="E481" s="2565"/>
      <c r="F481" s="2565"/>
      <c r="G481" s="2565"/>
      <c r="H481" s="2565"/>
      <c r="I481" s="2564"/>
      <c r="J481" s="2564"/>
      <c r="K481" s="2564"/>
      <c r="L481" s="2564"/>
      <c r="M481" s="2564"/>
      <c r="N481" s="2564"/>
      <c r="O481" s="2564"/>
    </row>
    <row r="482" spans="1:15" ht="15.75" customHeight="1">
      <c r="A482" s="2565"/>
      <c r="B482" s="2565"/>
      <c r="C482" s="2565"/>
      <c r="D482" s="2565"/>
      <c r="E482" s="2565"/>
      <c r="F482" s="2565"/>
      <c r="G482" s="2565"/>
      <c r="H482" s="2565"/>
      <c r="I482" s="2564"/>
      <c r="J482" s="2564"/>
      <c r="K482" s="2564"/>
      <c r="L482" s="2564"/>
      <c r="M482" s="2564"/>
      <c r="N482" s="2564"/>
      <c r="O482" s="2564"/>
    </row>
    <row r="483" spans="1:15" ht="15.75" customHeight="1">
      <c r="A483" s="2565"/>
      <c r="B483" s="2565"/>
      <c r="C483" s="2565"/>
      <c r="D483" s="2565"/>
      <c r="E483" s="2565"/>
      <c r="F483" s="2565"/>
      <c r="G483" s="2565"/>
      <c r="H483" s="2565"/>
      <c r="I483" s="2564"/>
      <c r="J483" s="2564"/>
      <c r="K483" s="2564"/>
      <c r="L483" s="2564"/>
      <c r="M483" s="2564"/>
      <c r="N483" s="2564"/>
      <c r="O483" s="2564"/>
    </row>
    <row r="484" spans="1:15" ht="15.75" customHeight="1">
      <c r="A484" s="2565"/>
      <c r="B484" s="2565"/>
      <c r="C484" s="2565"/>
      <c r="D484" s="2565"/>
      <c r="E484" s="2565"/>
      <c r="F484" s="2565"/>
      <c r="G484" s="2565"/>
      <c r="H484" s="2565"/>
      <c r="I484" s="2564"/>
      <c r="J484" s="2564"/>
      <c r="K484" s="2564"/>
      <c r="L484" s="2564"/>
      <c r="M484" s="2564"/>
      <c r="N484" s="2564"/>
      <c r="O484" s="2564"/>
    </row>
    <row r="485" spans="1:15" ht="15.75" customHeight="1">
      <c r="A485" s="2565"/>
      <c r="B485" s="2565"/>
      <c r="C485" s="2565"/>
      <c r="D485" s="2565"/>
      <c r="E485" s="2565"/>
      <c r="F485" s="2565"/>
      <c r="G485" s="2565"/>
      <c r="H485" s="2565"/>
      <c r="I485" s="2564"/>
      <c r="J485" s="2564"/>
      <c r="K485" s="2564"/>
      <c r="L485" s="2564"/>
      <c r="M485" s="2564"/>
      <c r="N485" s="2564"/>
      <c r="O485" s="2564"/>
    </row>
    <row r="486" spans="1:15" ht="15.75" customHeight="1">
      <c r="A486" s="2565"/>
      <c r="B486" s="2565"/>
      <c r="C486" s="2565"/>
      <c r="D486" s="2565"/>
      <c r="E486" s="2565"/>
      <c r="F486" s="2565"/>
      <c r="G486" s="2565"/>
      <c r="H486" s="2565"/>
      <c r="I486" s="2564"/>
      <c r="J486" s="2564"/>
      <c r="K486" s="2564"/>
      <c r="L486" s="2564"/>
      <c r="M486" s="2564"/>
      <c r="N486" s="2564"/>
      <c r="O486" s="2564"/>
    </row>
    <row r="487" spans="1:15" ht="15.75" customHeight="1">
      <c r="A487" s="2565"/>
      <c r="B487" s="2565"/>
      <c r="C487" s="2565"/>
      <c r="D487" s="2565"/>
      <c r="E487" s="2565"/>
      <c r="F487" s="2565"/>
      <c r="G487" s="2565"/>
      <c r="H487" s="2565"/>
      <c r="I487" s="2564"/>
      <c r="J487" s="2564"/>
      <c r="K487" s="2564"/>
      <c r="L487" s="2564"/>
      <c r="M487" s="2564"/>
      <c r="N487" s="2564"/>
      <c r="O487" s="2564"/>
    </row>
    <row r="488" spans="1:15" ht="15.75" customHeight="1">
      <c r="A488" s="2565"/>
      <c r="B488" s="2565"/>
      <c r="C488" s="2565"/>
      <c r="D488" s="2565"/>
      <c r="E488" s="2565"/>
      <c r="F488" s="2565"/>
      <c r="G488" s="2565"/>
      <c r="H488" s="2565"/>
      <c r="I488" s="2564"/>
      <c r="J488" s="2564"/>
      <c r="K488" s="2564"/>
      <c r="L488" s="2564"/>
      <c r="M488" s="2564"/>
      <c r="N488" s="2564"/>
      <c r="O488" s="2564"/>
    </row>
    <row r="489" spans="1:15" ht="15.75" customHeight="1">
      <c r="A489" s="2565"/>
      <c r="B489" s="2565"/>
      <c r="C489" s="2565"/>
      <c r="D489" s="2565"/>
      <c r="E489" s="2565"/>
      <c r="F489" s="2565"/>
      <c r="G489" s="2565"/>
      <c r="H489" s="2565"/>
      <c r="I489" s="2564"/>
      <c r="J489" s="2564"/>
      <c r="K489" s="2564"/>
      <c r="L489" s="2564"/>
      <c r="M489" s="2564"/>
      <c r="N489" s="2564"/>
      <c r="O489" s="2564"/>
    </row>
    <row r="490" spans="1:15" ht="15.75" customHeight="1">
      <c r="A490" s="2565"/>
      <c r="B490" s="2565"/>
      <c r="C490" s="2565"/>
      <c r="D490" s="2565"/>
      <c r="E490" s="2565"/>
      <c r="F490" s="2565"/>
      <c r="G490" s="2565"/>
      <c r="H490" s="2565"/>
      <c r="I490" s="2564"/>
      <c r="J490" s="2564"/>
      <c r="K490" s="2564"/>
      <c r="L490" s="2564"/>
      <c r="M490" s="2564"/>
      <c r="N490" s="2564"/>
      <c r="O490" s="2564"/>
    </row>
    <row r="491" spans="1:15" ht="15.75" customHeight="1">
      <c r="A491" s="2565"/>
      <c r="B491" s="2565"/>
      <c r="C491" s="2565"/>
      <c r="D491" s="2565"/>
      <c r="E491" s="2565"/>
      <c r="F491" s="2565"/>
      <c r="G491" s="2565"/>
      <c r="H491" s="2565"/>
      <c r="I491" s="2564"/>
      <c r="J491" s="2564"/>
      <c r="K491" s="2564"/>
      <c r="L491" s="2564"/>
      <c r="M491" s="2564"/>
      <c r="N491" s="2564"/>
      <c r="O491" s="2564"/>
    </row>
    <row r="492" spans="1:15" ht="15.75" customHeight="1">
      <c r="A492" s="2565"/>
      <c r="B492" s="2565"/>
      <c r="C492" s="2565"/>
      <c r="D492" s="2565"/>
      <c r="E492" s="2565"/>
      <c r="F492" s="2565"/>
      <c r="G492" s="2565"/>
      <c r="H492" s="2565"/>
      <c r="I492" s="2564"/>
      <c r="J492" s="2564"/>
      <c r="K492" s="2564"/>
      <c r="L492" s="2564"/>
      <c r="M492" s="2564"/>
      <c r="N492" s="2564"/>
      <c r="O492" s="2564"/>
    </row>
    <row r="493" spans="1:15" ht="15.75" customHeight="1">
      <c r="A493" s="2565"/>
      <c r="B493" s="2565"/>
      <c r="C493" s="2565"/>
      <c r="D493" s="2565"/>
      <c r="E493" s="2565"/>
      <c r="F493" s="2565"/>
      <c r="G493" s="2565"/>
      <c r="H493" s="2565"/>
      <c r="I493" s="2564"/>
      <c r="J493" s="2564"/>
      <c r="K493" s="2564"/>
      <c r="L493" s="2564"/>
      <c r="M493" s="2564"/>
      <c r="N493" s="2564"/>
      <c r="O493" s="2564"/>
    </row>
    <row r="494" spans="1:15" ht="15.75" customHeight="1">
      <c r="A494" s="2565"/>
      <c r="B494" s="2565"/>
      <c r="C494" s="2565"/>
      <c r="D494" s="2565"/>
      <c r="E494" s="2565"/>
      <c r="F494" s="2565"/>
      <c r="G494" s="2565"/>
      <c r="H494" s="2565"/>
      <c r="I494" s="2564"/>
      <c r="J494" s="2564"/>
      <c r="K494" s="2564"/>
      <c r="L494" s="2564"/>
      <c r="M494" s="2564"/>
      <c r="N494" s="2564"/>
      <c r="O494" s="2564"/>
    </row>
    <row r="495" spans="1:15" ht="15.75" customHeight="1">
      <c r="A495" s="2565"/>
      <c r="B495" s="2565"/>
      <c r="C495" s="2565"/>
      <c r="D495" s="2565"/>
      <c r="E495" s="2565"/>
      <c r="F495" s="2565"/>
      <c r="G495" s="2565"/>
      <c r="H495" s="2565"/>
      <c r="I495" s="2564"/>
      <c r="J495" s="2564"/>
      <c r="K495" s="2564"/>
      <c r="L495" s="2564"/>
      <c r="M495" s="2564"/>
      <c r="N495" s="2564"/>
      <c r="O495" s="2564"/>
    </row>
    <row r="496" spans="1:15" ht="15.75" customHeight="1">
      <c r="A496" s="2565"/>
      <c r="B496" s="2565"/>
      <c r="C496" s="2565"/>
      <c r="D496" s="2565"/>
      <c r="E496" s="2565"/>
      <c r="F496" s="2565"/>
      <c r="G496" s="2565"/>
      <c r="H496" s="2565"/>
      <c r="I496" s="2564"/>
      <c r="J496" s="2564"/>
      <c r="K496" s="2564"/>
      <c r="L496" s="2564"/>
      <c r="M496" s="2564"/>
      <c r="N496" s="2564"/>
      <c r="O496" s="2564"/>
    </row>
    <row r="497" spans="1:15" ht="15.75" customHeight="1">
      <c r="A497" s="2565"/>
      <c r="B497" s="2565"/>
      <c r="C497" s="2565"/>
      <c r="D497" s="2565"/>
      <c r="E497" s="2565"/>
      <c r="F497" s="2565"/>
      <c r="G497" s="2565"/>
      <c r="H497" s="2565"/>
      <c r="I497" s="2564"/>
      <c r="J497" s="2564"/>
      <c r="K497" s="2564"/>
      <c r="L497" s="2564"/>
      <c r="M497" s="2564"/>
      <c r="N497" s="2564"/>
      <c r="O497" s="2564"/>
    </row>
    <row r="498" spans="1:15" ht="15.75" customHeight="1">
      <c r="A498" s="2565"/>
      <c r="B498" s="2565"/>
      <c r="C498" s="2565"/>
      <c r="D498" s="2565"/>
      <c r="E498" s="2565"/>
      <c r="F498" s="2565"/>
      <c r="G498" s="2565"/>
      <c r="H498" s="2565"/>
      <c r="I498" s="2564"/>
      <c r="J498" s="2564"/>
      <c r="K498" s="2564"/>
      <c r="L498" s="2564"/>
      <c r="M498" s="2564"/>
      <c r="N498" s="2564"/>
      <c r="O498" s="2564"/>
    </row>
    <row r="499" spans="1:15" ht="15.75" customHeight="1">
      <c r="A499" s="2565"/>
      <c r="B499" s="2565"/>
      <c r="C499" s="2565"/>
      <c r="D499" s="2565"/>
      <c r="E499" s="2565"/>
      <c r="F499" s="2565"/>
      <c r="G499" s="2565"/>
      <c r="H499" s="2565"/>
      <c r="I499" s="2564"/>
      <c r="J499" s="2564"/>
      <c r="K499" s="2564"/>
      <c r="L499" s="2564"/>
      <c r="M499" s="2564"/>
      <c r="N499" s="2564"/>
      <c r="O499" s="2564"/>
    </row>
    <row r="500" spans="1:15" ht="15.75" customHeight="1">
      <c r="A500" s="2565"/>
      <c r="B500" s="2565"/>
      <c r="C500" s="2565"/>
      <c r="D500" s="2565"/>
      <c r="E500" s="2565"/>
      <c r="F500" s="2565"/>
      <c r="G500" s="2565"/>
      <c r="H500" s="2565"/>
      <c r="I500" s="2564"/>
      <c r="J500" s="2564"/>
      <c r="K500" s="2564"/>
      <c r="L500" s="2564"/>
      <c r="M500" s="2564"/>
      <c r="N500" s="2564"/>
      <c r="O500" s="2564"/>
    </row>
    <row r="501" spans="1:15" ht="15.75" customHeight="1">
      <c r="A501" s="2565"/>
      <c r="B501" s="2565"/>
      <c r="C501" s="2565"/>
      <c r="D501" s="2565"/>
      <c r="E501" s="2565"/>
      <c r="F501" s="2565"/>
      <c r="G501" s="2565"/>
      <c r="H501" s="2565"/>
      <c r="I501" s="2564"/>
      <c r="J501" s="2564"/>
      <c r="K501" s="2564"/>
      <c r="L501" s="2564"/>
      <c r="M501" s="2564"/>
      <c r="N501" s="2564"/>
      <c r="O501" s="2564"/>
    </row>
    <row r="502" spans="1:15" ht="15.75" customHeight="1">
      <c r="A502" s="2565"/>
      <c r="B502" s="2565"/>
      <c r="C502" s="2565"/>
      <c r="D502" s="2565"/>
      <c r="E502" s="2565"/>
      <c r="F502" s="2565"/>
      <c r="G502" s="2565"/>
      <c r="H502" s="2565"/>
      <c r="I502" s="2564"/>
      <c r="J502" s="2564"/>
      <c r="K502" s="2564"/>
      <c r="L502" s="2564"/>
      <c r="M502" s="2564"/>
      <c r="N502" s="2564"/>
      <c r="O502" s="2564"/>
    </row>
    <row r="503" spans="1:15" ht="15.75" customHeight="1">
      <c r="A503" s="2565"/>
      <c r="B503" s="2565"/>
      <c r="C503" s="2565"/>
      <c r="D503" s="2565"/>
      <c r="E503" s="2565"/>
      <c r="F503" s="2565"/>
      <c r="G503" s="2565"/>
      <c r="H503" s="2565"/>
      <c r="I503" s="2564"/>
      <c r="J503" s="2564"/>
      <c r="K503" s="2564"/>
      <c r="L503" s="2564"/>
      <c r="M503" s="2564"/>
      <c r="N503" s="2564"/>
      <c r="O503" s="2564"/>
    </row>
    <row r="504" spans="1:15" ht="15.75" customHeight="1">
      <c r="A504" s="2565"/>
      <c r="B504" s="2565"/>
      <c r="C504" s="2565"/>
      <c r="D504" s="2565"/>
      <c r="E504" s="2565"/>
      <c r="F504" s="2565"/>
      <c r="G504" s="2565"/>
      <c r="H504" s="2565"/>
      <c r="I504" s="2564"/>
      <c r="J504" s="2564"/>
      <c r="K504" s="2564"/>
      <c r="L504" s="2564"/>
      <c r="M504" s="2564"/>
      <c r="N504" s="2564"/>
      <c r="O504" s="2564"/>
    </row>
    <row r="505" spans="1:15" ht="15.75" customHeight="1">
      <c r="A505" s="2565"/>
      <c r="B505" s="2565"/>
      <c r="C505" s="2565"/>
      <c r="D505" s="2565"/>
      <c r="E505" s="2565"/>
      <c r="F505" s="2565"/>
      <c r="G505" s="2565"/>
      <c r="H505" s="2565"/>
      <c r="I505" s="2564"/>
      <c r="J505" s="2564"/>
      <c r="K505" s="2564"/>
      <c r="L505" s="2564"/>
      <c r="M505" s="2564"/>
      <c r="N505" s="2564"/>
      <c r="O505" s="2564"/>
    </row>
    <row r="506" spans="1:15" ht="15.75" customHeight="1">
      <c r="A506" s="2565"/>
      <c r="B506" s="2565"/>
      <c r="C506" s="2565"/>
      <c r="D506" s="2565"/>
      <c r="E506" s="2565"/>
      <c r="F506" s="2565"/>
      <c r="G506" s="2565"/>
      <c r="H506" s="2565"/>
      <c r="I506" s="2564"/>
      <c r="J506" s="2564"/>
      <c r="K506" s="2564"/>
      <c r="L506" s="2564"/>
      <c r="M506" s="2564"/>
      <c r="N506" s="2564"/>
      <c r="O506" s="2564"/>
    </row>
    <row r="507" spans="1:15" ht="15.75" customHeight="1">
      <c r="A507" s="2565"/>
      <c r="B507" s="2565"/>
      <c r="C507" s="2565"/>
      <c r="D507" s="2565"/>
      <c r="E507" s="2565"/>
      <c r="F507" s="2565"/>
      <c r="G507" s="2565"/>
      <c r="H507" s="2565"/>
      <c r="I507" s="2564"/>
      <c r="J507" s="2564"/>
      <c r="K507" s="2564"/>
      <c r="L507" s="2564"/>
      <c r="M507" s="2564"/>
      <c r="N507" s="2564"/>
      <c r="O507" s="2564"/>
    </row>
    <row r="508" spans="1:15" ht="15.75" customHeight="1">
      <c r="A508" s="2565"/>
      <c r="B508" s="2565"/>
      <c r="C508" s="2565"/>
      <c r="D508" s="2565"/>
      <c r="E508" s="2565"/>
      <c r="F508" s="2565"/>
      <c r="G508" s="2565"/>
      <c r="H508" s="2565"/>
      <c r="I508" s="2564"/>
      <c r="J508" s="2564"/>
      <c r="K508" s="2564"/>
      <c r="L508" s="2564"/>
      <c r="M508" s="2564"/>
      <c r="N508" s="2564"/>
      <c r="O508" s="2564"/>
    </row>
    <row r="509" spans="1:15" ht="15.75" customHeight="1">
      <c r="A509" s="2565"/>
      <c r="B509" s="2565"/>
      <c r="C509" s="2565"/>
      <c r="D509" s="2565"/>
      <c r="E509" s="2565"/>
      <c r="F509" s="2565"/>
      <c r="G509" s="2565"/>
      <c r="H509" s="2565"/>
      <c r="I509" s="2564"/>
      <c r="J509" s="2564"/>
      <c r="K509" s="2564"/>
      <c r="L509" s="2564"/>
      <c r="M509" s="2564"/>
      <c r="N509" s="2564"/>
      <c r="O509" s="2564"/>
    </row>
    <row r="510" spans="1:15" ht="15.75" customHeight="1">
      <c r="A510" s="2565"/>
      <c r="B510" s="2565"/>
      <c r="C510" s="2565"/>
      <c r="D510" s="2565"/>
      <c r="E510" s="2565"/>
      <c r="F510" s="2565"/>
      <c r="G510" s="2565"/>
      <c r="H510" s="2565"/>
      <c r="I510" s="2564"/>
      <c r="J510" s="2564"/>
      <c r="K510" s="2564"/>
      <c r="L510" s="2564"/>
      <c r="M510" s="2564"/>
      <c r="N510" s="2564"/>
      <c r="O510" s="2564"/>
    </row>
    <row r="511" spans="1:15" ht="15.75" customHeight="1">
      <c r="A511" s="2565"/>
      <c r="B511" s="2565"/>
      <c r="C511" s="2565"/>
      <c r="D511" s="2565"/>
      <c r="E511" s="2565"/>
      <c r="F511" s="2565"/>
      <c r="G511" s="2565"/>
      <c r="H511" s="2565"/>
      <c r="I511" s="2564"/>
      <c r="J511" s="2564"/>
      <c r="K511" s="2564"/>
      <c r="L511" s="2564"/>
      <c r="M511" s="2564"/>
      <c r="N511" s="2564"/>
      <c r="O511" s="2564"/>
    </row>
    <row r="512" spans="1:15" ht="15.75" customHeight="1">
      <c r="A512" s="2565"/>
      <c r="B512" s="2565"/>
      <c r="C512" s="2565"/>
      <c r="D512" s="2565"/>
      <c r="E512" s="2565"/>
      <c r="F512" s="2565"/>
      <c r="G512" s="2565"/>
      <c r="H512" s="2565"/>
      <c r="I512" s="2564"/>
      <c r="J512" s="2564"/>
      <c r="K512" s="2564"/>
      <c r="L512" s="2564"/>
      <c r="M512" s="2564"/>
      <c r="N512" s="2564"/>
      <c r="O512" s="2564"/>
    </row>
    <row r="513" spans="1:15" ht="15.75" customHeight="1">
      <c r="A513" s="2565"/>
      <c r="B513" s="2565"/>
      <c r="C513" s="2565"/>
      <c r="D513" s="2565"/>
      <c r="E513" s="2565"/>
      <c r="F513" s="2565"/>
      <c r="G513" s="2565"/>
      <c r="H513" s="2565"/>
      <c r="I513" s="2564"/>
      <c r="J513" s="2564"/>
      <c r="K513" s="2564"/>
      <c r="L513" s="2564"/>
      <c r="M513" s="2564"/>
      <c r="N513" s="2564"/>
      <c r="O513" s="2564"/>
    </row>
    <row r="514" spans="1:15" ht="15.75" customHeight="1">
      <c r="A514" s="2565"/>
      <c r="B514" s="2565"/>
      <c r="C514" s="2565"/>
      <c r="D514" s="2565"/>
      <c r="E514" s="2565"/>
      <c r="F514" s="2565"/>
      <c r="G514" s="2565"/>
      <c r="H514" s="2565"/>
      <c r="I514" s="2564"/>
      <c r="J514" s="2564"/>
      <c r="K514" s="2564"/>
      <c r="L514" s="2564"/>
      <c r="M514" s="2564"/>
      <c r="N514" s="2564"/>
      <c r="O514" s="2564"/>
    </row>
    <row r="515" spans="1:15" ht="15.75" customHeight="1">
      <c r="A515" s="2565"/>
      <c r="B515" s="2565"/>
      <c r="C515" s="2565"/>
      <c r="D515" s="2565"/>
      <c r="E515" s="2565"/>
      <c r="F515" s="2565"/>
      <c r="G515" s="2565"/>
      <c r="H515" s="2565"/>
      <c r="I515" s="2564"/>
      <c r="J515" s="2564"/>
      <c r="K515" s="2564"/>
      <c r="L515" s="2564"/>
      <c r="M515" s="2564"/>
      <c r="N515" s="2564"/>
      <c r="O515" s="2564"/>
    </row>
    <row r="516" spans="1:15" ht="15.75" customHeight="1">
      <c r="A516" s="2565"/>
      <c r="B516" s="2565"/>
      <c r="C516" s="2565"/>
      <c r="D516" s="2565"/>
      <c r="E516" s="2565"/>
      <c r="F516" s="2565"/>
      <c r="G516" s="2565"/>
      <c r="H516" s="2565"/>
      <c r="I516" s="2564"/>
      <c r="J516" s="2564"/>
      <c r="K516" s="2564"/>
      <c r="L516" s="2564"/>
      <c r="M516" s="2564"/>
      <c r="N516" s="2564"/>
      <c r="O516" s="2564"/>
    </row>
    <row r="517" spans="1:15" ht="15.75" customHeight="1">
      <c r="A517" s="2565"/>
      <c r="B517" s="2565"/>
      <c r="C517" s="2565"/>
      <c r="D517" s="2565"/>
      <c r="E517" s="2565"/>
      <c r="F517" s="2565"/>
      <c r="G517" s="2565"/>
      <c r="H517" s="2565"/>
      <c r="I517" s="2564"/>
      <c r="J517" s="2564"/>
      <c r="K517" s="2564"/>
      <c r="L517" s="2564"/>
      <c r="M517" s="2564"/>
      <c r="N517" s="2564"/>
      <c r="O517" s="2564"/>
    </row>
    <row r="518" spans="1:15" ht="15.75" customHeight="1">
      <c r="A518" s="2565"/>
      <c r="B518" s="2565"/>
      <c r="C518" s="2565"/>
      <c r="D518" s="2565"/>
      <c r="E518" s="2565"/>
      <c r="F518" s="2565"/>
      <c r="G518" s="2565"/>
      <c r="H518" s="2565"/>
      <c r="I518" s="2564"/>
      <c r="J518" s="2564"/>
      <c r="K518" s="2564"/>
      <c r="L518" s="2564"/>
      <c r="M518" s="2564"/>
      <c r="N518" s="2564"/>
      <c r="O518" s="2564"/>
    </row>
    <row r="519" spans="1:15" ht="15.75" customHeight="1">
      <c r="A519" s="2565"/>
      <c r="B519" s="2565"/>
      <c r="C519" s="2565"/>
      <c r="D519" s="2565"/>
      <c r="E519" s="2565"/>
      <c r="F519" s="2565"/>
      <c r="G519" s="2565"/>
      <c r="H519" s="2565"/>
      <c r="I519" s="2564"/>
      <c r="J519" s="2564"/>
      <c r="K519" s="2564"/>
      <c r="L519" s="2564"/>
      <c r="M519" s="2564"/>
      <c r="N519" s="2564"/>
      <c r="O519" s="2564"/>
    </row>
    <row r="520" spans="1:15" ht="15.75" customHeight="1">
      <c r="A520" s="2565"/>
      <c r="B520" s="2565"/>
      <c r="C520" s="2565"/>
      <c r="D520" s="2565"/>
      <c r="E520" s="2565"/>
      <c r="F520" s="2565"/>
      <c r="G520" s="2565"/>
      <c r="H520" s="2565"/>
      <c r="I520" s="2564"/>
      <c r="J520" s="2564"/>
      <c r="K520" s="2564"/>
      <c r="L520" s="2564"/>
      <c r="M520" s="2564"/>
      <c r="N520" s="2564"/>
      <c r="O520" s="2564"/>
    </row>
    <row r="521" spans="1:15" ht="15.75" customHeight="1">
      <c r="A521" s="2565"/>
      <c r="B521" s="2565"/>
      <c r="C521" s="2565"/>
      <c r="D521" s="2565"/>
      <c r="E521" s="2565"/>
      <c r="F521" s="2565"/>
      <c r="G521" s="2565"/>
      <c r="H521" s="2565"/>
      <c r="I521" s="2564"/>
      <c r="J521" s="2564"/>
      <c r="K521" s="2564"/>
      <c r="L521" s="2564"/>
      <c r="M521" s="2564"/>
      <c r="N521" s="2564"/>
      <c r="O521" s="2564"/>
    </row>
    <row r="522" spans="1:15" ht="15.75" customHeight="1">
      <c r="A522" s="2565"/>
      <c r="B522" s="2565"/>
      <c r="C522" s="2565"/>
      <c r="D522" s="2565"/>
      <c r="E522" s="2565"/>
      <c r="F522" s="2565"/>
      <c r="G522" s="2565"/>
      <c r="H522" s="2565"/>
      <c r="I522" s="2564"/>
      <c r="J522" s="2564"/>
      <c r="K522" s="2564"/>
      <c r="L522" s="2564"/>
      <c r="M522" s="2564"/>
      <c r="N522" s="2564"/>
      <c r="O522" s="2564"/>
    </row>
    <row r="523" spans="1:15" ht="15.75" customHeight="1">
      <c r="A523" s="2565"/>
      <c r="B523" s="2565"/>
      <c r="C523" s="2565"/>
      <c r="D523" s="2565"/>
      <c r="E523" s="2565"/>
      <c r="F523" s="2565"/>
      <c r="G523" s="2565"/>
      <c r="H523" s="2565"/>
      <c r="I523" s="2564"/>
      <c r="J523" s="2564"/>
      <c r="K523" s="2564"/>
      <c r="L523" s="2564"/>
      <c r="M523" s="2564"/>
      <c r="N523" s="2564"/>
      <c r="O523" s="2564"/>
    </row>
    <row r="524" spans="1:15" ht="15.75" customHeight="1">
      <c r="A524" s="2565"/>
      <c r="B524" s="2565"/>
      <c r="C524" s="2565"/>
      <c r="D524" s="2565"/>
      <c r="E524" s="2565"/>
      <c r="F524" s="2565"/>
      <c r="G524" s="2565"/>
      <c r="H524" s="2565"/>
      <c r="I524" s="2564"/>
      <c r="J524" s="2564"/>
      <c r="K524" s="2564"/>
      <c r="L524" s="2564"/>
      <c r="M524" s="2564"/>
      <c r="N524" s="2564"/>
      <c r="O524" s="2564"/>
    </row>
    <row r="525" spans="1:15" ht="15.75" customHeight="1">
      <c r="A525" s="2565"/>
      <c r="B525" s="2565"/>
      <c r="C525" s="2565"/>
      <c r="D525" s="2565"/>
      <c r="E525" s="2565"/>
      <c r="F525" s="2565"/>
      <c r="G525" s="2565"/>
      <c r="H525" s="2565"/>
      <c r="I525" s="2564"/>
      <c r="J525" s="2564"/>
      <c r="K525" s="2564"/>
      <c r="L525" s="2564"/>
      <c r="M525" s="2564"/>
      <c r="N525" s="2564"/>
      <c r="O525" s="2564"/>
    </row>
    <row r="526" spans="1:15" ht="15.75" customHeight="1">
      <c r="A526" s="2565"/>
      <c r="B526" s="2565"/>
      <c r="C526" s="2565"/>
      <c r="D526" s="2565"/>
      <c r="E526" s="2565"/>
      <c r="F526" s="2565"/>
      <c r="G526" s="2565"/>
      <c r="H526" s="2565"/>
      <c r="I526" s="2564"/>
      <c r="J526" s="2564"/>
      <c r="K526" s="2564"/>
      <c r="L526" s="2564"/>
      <c r="M526" s="2564"/>
      <c r="N526" s="2564"/>
      <c r="O526" s="2564"/>
    </row>
    <row r="527" spans="1:15" ht="15.75" customHeight="1">
      <c r="A527" s="2565"/>
      <c r="B527" s="2565"/>
      <c r="C527" s="2565"/>
      <c r="D527" s="2565"/>
      <c r="E527" s="2565"/>
      <c r="F527" s="2565"/>
      <c r="G527" s="2565"/>
      <c r="H527" s="2565"/>
      <c r="I527" s="2564"/>
      <c r="J527" s="2564"/>
      <c r="K527" s="2564"/>
      <c r="L527" s="2564"/>
      <c r="M527" s="2564"/>
      <c r="N527" s="2564"/>
      <c r="O527" s="2564"/>
    </row>
    <row r="528" spans="1:15" ht="15.75" customHeight="1">
      <c r="A528" s="2565"/>
      <c r="B528" s="2565"/>
      <c r="C528" s="2565"/>
      <c r="D528" s="2565"/>
      <c r="E528" s="2565"/>
      <c r="F528" s="2565"/>
      <c r="G528" s="2565"/>
      <c r="H528" s="2565"/>
      <c r="I528" s="2564"/>
      <c r="J528" s="2564"/>
      <c r="K528" s="2564"/>
      <c r="L528" s="2564"/>
      <c r="M528" s="2564"/>
      <c r="N528" s="2564"/>
      <c r="O528" s="2564"/>
    </row>
    <row r="529" spans="1:15" ht="15.75" customHeight="1">
      <c r="A529" s="2565"/>
      <c r="B529" s="2565"/>
      <c r="C529" s="2565"/>
      <c r="D529" s="2565"/>
      <c r="E529" s="2565"/>
      <c r="F529" s="2565"/>
      <c r="G529" s="2565"/>
      <c r="H529" s="2565"/>
      <c r="I529" s="2564"/>
      <c r="J529" s="2564"/>
      <c r="K529" s="2564"/>
      <c r="L529" s="2564"/>
      <c r="M529" s="2564"/>
      <c r="N529" s="2564"/>
      <c r="O529" s="2564"/>
    </row>
    <row r="530" spans="1:15" ht="15.75" customHeight="1">
      <c r="A530" s="2565"/>
      <c r="B530" s="2565"/>
      <c r="C530" s="2565"/>
      <c r="D530" s="2565"/>
      <c r="E530" s="2565"/>
      <c r="F530" s="2565"/>
      <c r="G530" s="2565"/>
      <c r="H530" s="2565"/>
      <c r="I530" s="2564"/>
      <c r="J530" s="2564"/>
      <c r="K530" s="2564"/>
      <c r="L530" s="2564"/>
      <c r="M530" s="2564"/>
      <c r="N530" s="2564"/>
      <c r="O530" s="2564"/>
    </row>
    <row r="531" spans="1:15" ht="15.75" customHeight="1">
      <c r="A531" s="2565"/>
      <c r="B531" s="2565"/>
      <c r="C531" s="2565"/>
      <c r="D531" s="2565"/>
      <c r="E531" s="2565"/>
      <c r="F531" s="2565"/>
      <c r="G531" s="2565"/>
      <c r="H531" s="2565"/>
      <c r="I531" s="2564"/>
      <c r="J531" s="2564"/>
      <c r="K531" s="2564"/>
      <c r="L531" s="2564"/>
      <c r="M531" s="2564"/>
      <c r="N531" s="2564"/>
      <c r="O531" s="2564"/>
    </row>
    <row r="532" spans="1:15" ht="15.75" customHeight="1">
      <c r="A532" s="2565"/>
      <c r="B532" s="2565"/>
      <c r="C532" s="2565"/>
      <c r="D532" s="2565"/>
      <c r="E532" s="2565"/>
      <c r="F532" s="2565"/>
      <c r="G532" s="2565"/>
      <c r="H532" s="2565"/>
      <c r="I532" s="2564"/>
      <c r="J532" s="2564"/>
      <c r="K532" s="2564"/>
      <c r="L532" s="2564"/>
      <c r="M532" s="2564"/>
      <c r="N532" s="2564"/>
      <c r="O532" s="2564"/>
    </row>
    <row r="533" spans="1:15" ht="15.75" customHeight="1">
      <c r="A533" s="2565"/>
      <c r="B533" s="2565"/>
      <c r="C533" s="2565"/>
      <c r="D533" s="2565"/>
      <c r="E533" s="2565"/>
      <c r="F533" s="2565"/>
      <c r="G533" s="2565"/>
      <c r="H533" s="2565"/>
      <c r="I533" s="2564"/>
      <c r="J533" s="2564"/>
      <c r="K533" s="2564"/>
      <c r="L533" s="2564"/>
      <c r="M533" s="2564"/>
      <c r="N533" s="2564"/>
      <c r="O533" s="2564"/>
    </row>
    <row r="534" spans="1:15" ht="15.75" customHeight="1">
      <c r="A534" s="2565"/>
      <c r="B534" s="2565"/>
      <c r="C534" s="2565"/>
      <c r="D534" s="2565"/>
      <c r="E534" s="2565"/>
      <c r="F534" s="2565"/>
      <c r="G534" s="2565"/>
      <c r="H534" s="2565"/>
      <c r="I534" s="2564"/>
      <c r="J534" s="2564"/>
      <c r="K534" s="2564"/>
      <c r="L534" s="2564"/>
      <c r="M534" s="2564"/>
      <c r="N534" s="2564"/>
      <c r="O534" s="2564"/>
    </row>
    <row r="535" spans="1:15" ht="15.75" customHeight="1">
      <c r="A535" s="2565"/>
      <c r="B535" s="2565"/>
      <c r="C535" s="2565"/>
      <c r="D535" s="2565"/>
      <c r="E535" s="2565"/>
      <c r="F535" s="2565"/>
      <c r="G535" s="2565"/>
      <c r="H535" s="2565"/>
      <c r="I535" s="2564"/>
      <c r="J535" s="2564"/>
      <c r="K535" s="2564"/>
      <c r="L535" s="2564"/>
      <c r="M535" s="2564"/>
      <c r="N535" s="2564"/>
      <c r="O535" s="2564"/>
    </row>
    <row r="536" spans="1:15" ht="15.75" customHeight="1">
      <c r="A536" s="2565"/>
      <c r="B536" s="2565"/>
      <c r="C536" s="2565"/>
      <c r="D536" s="2565"/>
      <c r="E536" s="2565"/>
      <c r="F536" s="2565"/>
      <c r="G536" s="2565"/>
      <c r="H536" s="2565"/>
      <c r="I536" s="2564"/>
      <c r="J536" s="2564"/>
      <c r="K536" s="2564"/>
      <c r="L536" s="2564"/>
      <c r="M536" s="2564"/>
      <c r="N536" s="2564"/>
      <c r="O536" s="2564"/>
    </row>
    <row r="537" spans="1:15" ht="15.75" customHeight="1">
      <c r="A537" s="2565"/>
      <c r="B537" s="2565"/>
      <c r="C537" s="2565"/>
      <c r="D537" s="2565"/>
      <c r="E537" s="2565"/>
      <c r="F537" s="2565"/>
      <c r="G537" s="2565"/>
      <c r="H537" s="2565"/>
      <c r="I537" s="2564"/>
      <c r="J537" s="2564"/>
      <c r="K537" s="2564"/>
      <c r="L537" s="2564"/>
      <c r="M537" s="2564"/>
      <c r="N537" s="2564"/>
      <c r="O537" s="2564"/>
    </row>
    <row r="538" spans="1:15" ht="15.75" customHeight="1">
      <c r="A538" s="2565"/>
      <c r="B538" s="2565"/>
      <c r="C538" s="2565"/>
      <c r="D538" s="2565"/>
      <c r="E538" s="2565"/>
      <c r="F538" s="2565"/>
      <c r="G538" s="2565"/>
      <c r="H538" s="2565"/>
      <c r="I538" s="2564"/>
      <c r="J538" s="2564"/>
      <c r="K538" s="2564"/>
      <c r="L538" s="2564"/>
      <c r="M538" s="2564"/>
      <c r="N538" s="2564"/>
      <c r="O538" s="2564"/>
    </row>
    <row r="539" spans="1:15" ht="15.75" customHeight="1">
      <c r="A539" s="2565"/>
      <c r="B539" s="2565"/>
      <c r="C539" s="2565"/>
      <c r="D539" s="2565"/>
      <c r="E539" s="2565"/>
      <c r="F539" s="2565"/>
      <c r="G539" s="2565"/>
      <c r="H539" s="2565"/>
      <c r="I539" s="2564"/>
      <c r="J539" s="2564"/>
      <c r="K539" s="2564"/>
      <c r="L539" s="2564"/>
      <c r="M539" s="2564"/>
      <c r="N539" s="2564"/>
      <c r="O539" s="2564"/>
    </row>
    <row r="540" spans="1:15" ht="15.75" customHeight="1">
      <c r="A540" s="2565"/>
      <c r="B540" s="2565"/>
      <c r="C540" s="2565"/>
      <c r="D540" s="2565"/>
      <c r="E540" s="2565"/>
      <c r="F540" s="2565"/>
      <c r="G540" s="2565"/>
      <c r="H540" s="2565"/>
      <c r="I540" s="2564"/>
      <c r="J540" s="2564"/>
      <c r="K540" s="2564"/>
      <c r="L540" s="2564"/>
      <c r="M540" s="2564"/>
      <c r="N540" s="2564"/>
      <c r="O540" s="2564"/>
    </row>
    <row r="541" spans="1:15" ht="15.75" customHeight="1">
      <c r="A541" s="2565"/>
      <c r="B541" s="2565"/>
      <c r="C541" s="2565"/>
      <c r="D541" s="2565"/>
      <c r="E541" s="2565"/>
      <c r="F541" s="2565"/>
      <c r="G541" s="2565"/>
      <c r="H541" s="2565"/>
      <c r="I541" s="2564"/>
      <c r="J541" s="2564"/>
      <c r="K541" s="2564"/>
      <c r="L541" s="2564"/>
      <c r="M541" s="2564"/>
      <c r="N541" s="2564"/>
      <c r="O541" s="2564"/>
    </row>
    <row r="542" spans="1:15" ht="15.75" customHeight="1">
      <c r="A542" s="2565"/>
      <c r="B542" s="2565"/>
      <c r="C542" s="2565"/>
      <c r="D542" s="2565"/>
      <c r="E542" s="2565"/>
      <c r="F542" s="2565"/>
      <c r="G542" s="2565"/>
      <c r="H542" s="2565"/>
      <c r="I542" s="2564"/>
      <c r="J542" s="2564"/>
      <c r="K542" s="2564"/>
      <c r="L542" s="2564"/>
      <c r="M542" s="2564"/>
      <c r="N542" s="2564"/>
      <c r="O542" s="2564"/>
    </row>
    <row r="543" spans="1:15" ht="15.75" customHeight="1">
      <c r="A543" s="2565"/>
      <c r="B543" s="2565"/>
      <c r="C543" s="2565"/>
      <c r="D543" s="2565"/>
      <c r="E543" s="2565"/>
      <c r="F543" s="2565"/>
      <c r="G543" s="2565"/>
      <c r="H543" s="2565"/>
      <c r="I543" s="2564"/>
      <c r="J543" s="2564"/>
      <c r="K543" s="2564"/>
      <c r="L543" s="2564"/>
      <c r="M543" s="2564"/>
      <c r="N543" s="2564"/>
      <c r="O543" s="2564"/>
    </row>
    <row r="544" spans="1:15" ht="15.75" customHeight="1">
      <c r="A544" s="2565"/>
      <c r="B544" s="2565"/>
      <c r="C544" s="2565"/>
      <c r="D544" s="2565"/>
      <c r="E544" s="2565"/>
      <c r="F544" s="2565"/>
      <c r="G544" s="2565"/>
      <c r="H544" s="2565"/>
      <c r="I544" s="2564"/>
      <c r="J544" s="2564"/>
      <c r="K544" s="2564"/>
      <c r="L544" s="2564"/>
      <c r="M544" s="2564"/>
      <c r="N544" s="2564"/>
      <c r="O544" s="2564"/>
    </row>
    <row r="545" spans="1:15" ht="15.75" customHeight="1">
      <c r="A545" s="2565"/>
      <c r="B545" s="2565"/>
      <c r="C545" s="2565"/>
      <c r="D545" s="2565"/>
      <c r="E545" s="2565"/>
      <c r="F545" s="2565"/>
      <c r="G545" s="2565"/>
      <c r="H545" s="2565"/>
      <c r="I545" s="2564"/>
      <c r="J545" s="2564"/>
      <c r="K545" s="2564"/>
      <c r="L545" s="2564"/>
      <c r="M545" s="2564"/>
      <c r="N545" s="2564"/>
      <c r="O545" s="2564"/>
    </row>
    <row r="546" spans="1:15" ht="15.75" customHeight="1">
      <c r="A546" s="2565"/>
      <c r="B546" s="2565"/>
      <c r="C546" s="2565"/>
      <c r="D546" s="2565"/>
      <c r="E546" s="2565"/>
      <c r="F546" s="2565"/>
      <c r="G546" s="2565"/>
      <c r="H546" s="2565"/>
      <c r="I546" s="2564"/>
      <c r="J546" s="2564"/>
      <c r="K546" s="2564"/>
      <c r="L546" s="2564"/>
      <c r="M546" s="2564"/>
      <c r="N546" s="2564"/>
      <c r="O546" s="2564"/>
    </row>
    <row r="547" spans="1:15" ht="15.75" customHeight="1">
      <c r="A547" s="2565"/>
      <c r="B547" s="2565"/>
      <c r="C547" s="2565"/>
      <c r="D547" s="2565"/>
      <c r="E547" s="2565"/>
      <c r="F547" s="2565"/>
      <c r="G547" s="2565"/>
      <c r="H547" s="2565"/>
      <c r="I547" s="2564"/>
      <c r="J547" s="2564"/>
      <c r="K547" s="2564"/>
      <c r="L547" s="2564"/>
      <c r="M547" s="2564"/>
      <c r="N547" s="2564"/>
      <c r="O547" s="2564"/>
    </row>
    <row r="548" spans="1:15" ht="15.75" customHeight="1">
      <c r="A548" s="2565"/>
      <c r="B548" s="2565"/>
      <c r="C548" s="2565"/>
      <c r="D548" s="2565"/>
      <c r="E548" s="2565"/>
      <c r="F548" s="2565"/>
      <c r="G548" s="2565"/>
      <c r="H548" s="2565"/>
      <c r="I548" s="2564"/>
      <c r="J548" s="2564"/>
      <c r="K548" s="2564"/>
      <c r="L548" s="2564"/>
      <c r="M548" s="2564"/>
      <c r="N548" s="2564"/>
      <c r="O548" s="2564"/>
    </row>
    <row r="549" spans="1:15" ht="15.75" customHeight="1">
      <c r="A549" s="2565"/>
      <c r="B549" s="2565"/>
      <c r="C549" s="2565"/>
      <c r="D549" s="2565"/>
      <c r="E549" s="2565"/>
      <c r="F549" s="2565"/>
      <c r="G549" s="2565"/>
      <c r="H549" s="2565"/>
      <c r="I549" s="2564"/>
      <c r="J549" s="2564"/>
      <c r="K549" s="2564"/>
      <c r="L549" s="2564"/>
      <c r="M549" s="2564"/>
      <c r="N549" s="2564"/>
      <c r="O549" s="2564"/>
    </row>
    <row r="550" spans="1:15" ht="15.75" customHeight="1">
      <c r="A550" s="2565"/>
      <c r="B550" s="2565"/>
      <c r="C550" s="2565"/>
      <c r="D550" s="2565"/>
      <c r="E550" s="2565"/>
      <c r="F550" s="2565"/>
      <c r="G550" s="2565"/>
      <c r="H550" s="2565"/>
      <c r="I550" s="2564"/>
      <c r="J550" s="2564"/>
      <c r="K550" s="2564"/>
      <c r="L550" s="2564"/>
      <c r="M550" s="2564"/>
      <c r="N550" s="2564"/>
      <c r="O550" s="2564"/>
    </row>
    <row r="551" spans="1:15" ht="15.75" customHeight="1">
      <c r="A551" s="2565"/>
      <c r="B551" s="2565"/>
      <c r="C551" s="2565"/>
      <c r="D551" s="2565"/>
      <c r="E551" s="2565"/>
      <c r="F551" s="2565"/>
      <c r="G551" s="2565"/>
      <c r="H551" s="2565"/>
      <c r="I551" s="2564"/>
      <c r="J551" s="2564"/>
      <c r="K551" s="2564"/>
      <c r="L551" s="2564"/>
      <c r="M551" s="2564"/>
      <c r="N551" s="2564"/>
      <c r="O551" s="2564"/>
    </row>
    <row r="552" spans="1:15" ht="15.75" customHeight="1">
      <c r="A552" s="2565"/>
      <c r="B552" s="2565"/>
      <c r="C552" s="2565"/>
      <c r="D552" s="2565"/>
      <c r="E552" s="2565"/>
      <c r="F552" s="2565"/>
      <c r="G552" s="2565"/>
      <c r="H552" s="2565"/>
      <c r="I552" s="2564"/>
      <c r="J552" s="2564"/>
      <c r="K552" s="2564"/>
      <c r="L552" s="2564"/>
      <c r="M552" s="2564"/>
      <c r="N552" s="2564"/>
      <c r="O552" s="2564"/>
    </row>
    <row r="553" spans="1:15" ht="15.75" customHeight="1">
      <c r="A553" s="2565"/>
      <c r="B553" s="2565"/>
      <c r="C553" s="2565"/>
      <c r="D553" s="2565"/>
      <c r="E553" s="2565"/>
      <c r="F553" s="2565"/>
      <c r="G553" s="2565"/>
      <c r="H553" s="2565"/>
      <c r="I553" s="2564"/>
      <c r="J553" s="2564"/>
      <c r="K553" s="2564"/>
      <c r="L553" s="2564"/>
      <c r="M553" s="2564"/>
      <c r="N553" s="2564"/>
      <c r="O553" s="2564"/>
    </row>
    <row r="554" spans="1:15" ht="15.75" customHeight="1">
      <c r="A554" s="2565"/>
      <c r="B554" s="2565"/>
      <c r="C554" s="2565"/>
      <c r="D554" s="2565"/>
      <c r="E554" s="2565"/>
      <c r="F554" s="2565"/>
      <c r="G554" s="2565"/>
      <c r="H554" s="2565"/>
      <c r="I554" s="2564"/>
      <c r="J554" s="2564"/>
      <c r="K554" s="2564"/>
      <c r="L554" s="2564"/>
      <c r="M554" s="2564"/>
      <c r="N554" s="2564"/>
      <c r="O554" s="2564"/>
    </row>
    <row r="555" spans="1:15" ht="15.75" customHeight="1">
      <c r="A555" s="2565"/>
      <c r="B555" s="2565"/>
      <c r="C555" s="2565"/>
      <c r="D555" s="2565"/>
      <c r="E555" s="2565"/>
      <c r="F555" s="2565"/>
      <c r="G555" s="2565"/>
      <c r="H555" s="2565"/>
      <c r="I555" s="2564"/>
      <c r="J555" s="2564"/>
      <c r="K555" s="2564"/>
      <c r="L555" s="2564"/>
      <c r="M555" s="2564"/>
      <c r="N555" s="2564"/>
      <c r="O555" s="2564"/>
    </row>
    <row r="556" spans="1:15" ht="15.75" customHeight="1">
      <c r="A556" s="2565"/>
      <c r="B556" s="2565"/>
      <c r="C556" s="2565"/>
      <c r="D556" s="2565"/>
      <c r="E556" s="2565"/>
      <c r="F556" s="2565"/>
      <c r="G556" s="2565"/>
      <c r="H556" s="2565"/>
      <c r="I556" s="2564"/>
      <c r="J556" s="2564"/>
      <c r="K556" s="2564"/>
      <c r="L556" s="2564"/>
      <c r="M556" s="2564"/>
      <c r="N556" s="2564"/>
      <c r="O556" s="2564"/>
    </row>
    <row r="557" spans="1:15" ht="15.75" customHeight="1">
      <c r="A557" s="2565"/>
      <c r="B557" s="2565"/>
      <c r="C557" s="2565"/>
      <c r="D557" s="2565"/>
      <c r="E557" s="2565"/>
      <c r="F557" s="2565"/>
      <c r="G557" s="2565"/>
      <c r="H557" s="2565"/>
      <c r="I557" s="2564"/>
      <c r="J557" s="2564"/>
      <c r="K557" s="2564"/>
      <c r="L557" s="2564"/>
      <c r="M557" s="2564"/>
      <c r="N557" s="2564"/>
      <c r="O557" s="2564"/>
    </row>
    <row r="558" spans="1:15" ht="15.75" customHeight="1">
      <c r="A558" s="2565"/>
      <c r="B558" s="2565"/>
      <c r="C558" s="2565"/>
      <c r="D558" s="2565"/>
      <c r="E558" s="2565"/>
      <c r="F558" s="2565"/>
      <c r="G558" s="2565"/>
      <c r="H558" s="2565"/>
      <c r="I558" s="2564"/>
      <c r="J558" s="2564"/>
      <c r="K558" s="2564"/>
      <c r="L558" s="2564"/>
      <c r="M558" s="2564"/>
      <c r="N558" s="2564"/>
      <c r="O558" s="2564"/>
    </row>
    <row r="559" spans="1:15" ht="15.75" customHeight="1">
      <c r="A559" s="2565"/>
      <c r="B559" s="2565"/>
      <c r="C559" s="2565"/>
      <c r="D559" s="2565"/>
      <c r="E559" s="2565"/>
      <c r="F559" s="2565"/>
      <c r="G559" s="2565"/>
      <c r="H559" s="2565"/>
      <c r="I559" s="2564"/>
      <c r="J559" s="2564"/>
      <c r="K559" s="2564"/>
      <c r="L559" s="2564"/>
      <c r="M559" s="2564"/>
      <c r="N559" s="2564"/>
      <c r="O559" s="2564"/>
    </row>
    <row r="560" spans="1:15" ht="15.75" customHeight="1">
      <c r="A560" s="2565"/>
      <c r="B560" s="2565"/>
      <c r="C560" s="2565"/>
      <c r="D560" s="2565"/>
      <c r="E560" s="2565"/>
      <c r="F560" s="2565"/>
      <c r="G560" s="2565"/>
      <c r="H560" s="2565"/>
      <c r="I560" s="2564"/>
      <c r="J560" s="2564"/>
      <c r="K560" s="2564"/>
      <c r="L560" s="2564"/>
      <c r="M560" s="2564"/>
      <c r="N560" s="2564"/>
      <c r="O560" s="2564"/>
    </row>
    <row r="561" spans="1:15" ht="15.75" customHeight="1">
      <c r="A561" s="2565"/>
      <c r="B561" s="2565"/>
      <c r="C561" s="2565"/>
      <c r="D561" s="2565"/>
      <c r="E561" s="2565"/>
      <c r="F561" s="2565"/>
      <c r="G561" s="2565"/>
      <c r="H561" s="2565"/>
      <c r="I561" s="2564"/>
      <c r="J561" s="2564"/>
      <c r="K561" s="2564"/>
      <c r="L561" s="2564"/>
      <c r="M561" s="2564"/>
      <c r="N561" s="2564"/>
      <c r="O561" s="2564"/>
    </row>
    <row r="562" spans="1:15" ht="15.75" customHeight="1">
      <c r="A562" s="2565"/>
      <c r="B562" s="2565"/>
      <c r="C562" s="2565"/>
      <c r="D562" s="2565"/>
      <c r="E562" s="2565"/>
      <c r="F562" s="2565"/>
      <c r="G562" s="2565"/>
      <c r="H562" s="2565"/>
      <c r="I562" s="2564"/>
      <c r="J562" s="2564"/>
      <c r="K562" s="2564"/>
      <c r="L562" s="2564"/>
      <c r="M562" s="2564"/>
      <c r="N562" s="2564"/>
      <c r="O562" s="2564"/>
    </row>
    <row r="563" spans="1:15" ht="15.75" customHeight="1">
      <c r="A563" s="2565"/>
      <c r="B563" s="2565"/>
      <c r="C563" s="2565"/>
      <c r="D563" s="2565"/>
      <c r="E563" s="2565"/>
      <c r="F563" s="2565"/>
      <c r="G563" s="2565"/>
      <c r="H563" s="2565"/>
      <c r="I563" s="2564"/>
      <c r="J563" s="2564"/>
      <c r="K563" s="2564"/>
      <c r="L563" s="2564"/>
      <c r="M563" s="2564"/>
      <c r="N563" s="2564"/>
      <c r="O563" s="2564"/>
    </row>
    <row r="564" spans="1:15" ht="15.75" customHeight="1">
      <c r="A564" s="2565"/>
      <c r="B564" s="2565"/>
      <c r="C564" s="2565"/>
      <c r="D564" s="2565"/>
      <c r="E564" s="2565"/>
      <c r="F564" s="2565"/>
      <c r="G564" s="2565"/>
      <c r="H564" s="2565"/>
      <c r="I564" s="2564"/>
      <c r="J564" s="2564"/>
      <c r="K564" s="2564"/>
      <c r="L564" s="2564"/>
      <c r="M564" s="2564"/>
      <c r="N564" s="2564"/>
      <c r="O564" s="2564"/>
    </row>
    <row r="565" spans="1:15" ht="15.75" customHeight="1">
      <c r="A565" s="2565"/>
      <c r="B565" s="2565"/>
      <c r="C565" s="2565"/>
      <c r="D565" s="2565"/>
      <c r="E565" s="2565"/>
      <c r="F565" s="2565"/>
      <c r="G565" s="2565"/>
      <c r="H565" s="2565"/>
      <c r="I565" s="2564"/>
      <c r="J565" s="2564"/>
      <c r="K565" s="2564"/>
      <c r="L565" s="2564"/>
      <c r="M565" s="2564"/>
      <c r="N565" s="2564"/>
      <c r="O565" s="2564"/>
    </row>
    <row r="566" spans="1:15" ht="15.75" customHeight="1">
      <c r="A566" s="2565"/>
      <c r="B566" s="2565"/>
      <c r="C566" s="2565"/>
      <c r="D566" s="2565"/>
      <c r="E566" s="2565"/>
      <c r="F566" s="2565"/>
      <c r="G566" s="2565"/>
      <c r="H566" s="2565"/>
      <c r="I566" s="2564"/>
      <c r="J566" s="2564"/>
      <c r="K566" s="2564"/>
      <c r="L566" s="2564"/>
      <c r="M566" s="2564"/>
      <c r="N566" s="2564"/>
      <c r="O566" s="2564"/>
    </row>
    <row r="567" spans="1:15" ht="15.75" customHeight="1">
      <c r="A567" s="2565"/>
      <c r="B567" s="2565"/>
      <c r="C567" s="2565"/>
      <c r="D567" s="2565"/>
      <c r="E567" s="2565"/>
      <c r="F567" s="2565"/>
      <c r="G567" s="2565"/>
      <c r="H567" s="2565"/>
      <c r="I567" s="2564"/>
      <c r="J567" s="2564"/>
      <c r="K567" s="2564"/>
      <c r="L567" s="2564"/>
      <c r="M567" s="2564"/>
      <c r="N567" s="2564"/>
      <c r="O567" s="2564"/>
    </row>
    <row r="568" spans="1:15" ht="15.75" customHeight="1">
      <c r="A568" s="2565"/>
      <c r="B568" s="2565"/>
      <c r="C568" s="2565"/>
      <c r="D568" s="2565"/>
      <c r="E568" s="2565"/>
      <c r="F568" s="2565"/>
      <c r="G568" s="2565"/>
      <c r="H568" s="2565"/>
      <c r="I568" s="2564"/>
      <c r="J568" s="2564"/>
      <c r="K568" s="2564"/>
      <c r="L568" s="2564"/>
      <c r="M568" s="2564"/>
      <c r="N568" s="2564"/>
      <c r="O568" s="2564"/>
    </row>
    <row r="569" spans="1:15" ht="15.75" customHeight="1">
      <c r="A569" s="2565"/>
      <c r="B569" s="2565"/>
      <c r="C569" s="2565"/>
      <c r="D569" s="2565"/>
      <c r="E569" s="2565"/>
      <c r="F569" s="2565"/>
      <c r="G569" s="2565"/>
      <c r="H569" s="2565"/>
      <c r="I569" s="2564"/>
      <c r="J569" s="2564"/>
      <c r="K569" s="2564"/>
      <c r="L569" s="2564"/>
      <c r="M569" s="2564"/>
      <c r="N569" s="2564"/>
      <c r="O569" s="2564"/>
    </row>
    <row r="570" spans="1:15" ht="15.75" customHeight="1">
      <c r="A570" s="2565"/>
      <c r="B570" s="2565"/>
      <c r="C570" s="2565"/>
      <c r="D570" s="2565"/>
      <c r="E570" s="2565"/>
      <c r="F570" s="2565"/>
      <c r="G570" s="2565"/>
      <c r="H570" s="2565"/>
      <c r="I570" s="2564"/>
      <c r="J570" s="2564"/>
      <c r="K570" s="2564"/>
      <c r="L570" s="2564"/>
      <c r="M570" s="2564"/>
      <c r="N570" s="2564"/>
      <c r="O570" s="2564"/>
    </row>
    <row r="571" spans="1:15" ht="15.75" customHeight="1">
      <c r="A571" s="2565"/>
      <c r="B571" s="2565"/>
      <c r="C571" s="2565"/>
      <c r="D571" s="2565"/>
      <c r="E571" s="2565"/>
      <c r="F571" s="2565"/>
      <c r="G571" s="2565"/>
      <c r="H571" s="2565"/>
      <c r="I571" s="2564"/>
      <c r="J571" s="2564"/>
      <c r="K571" s="2564"/>
      <c r="L571" s="2564"/>
      <c r="M571" s="2564"/>
      <c r="N571" s="2564"/>
      <c r="O571" s="2564"/>
    </row>
    <row r="572" spans="1:15" ht="15.75" customHeight="1">
      <c r="A572" s="2565"/>
      <c r="B572" s="2565"/>
      <c r="C572" s="2565"/>
      <c r="D572" s="2565"/>
      <c r="E572" s="2565"/>
      <c r="F572" s="2565"/>
      <c r="G572" s="2565"/>
      <c r="H572" s="2565"/>
      <c r="I572" s="2564"/>
      <c r="J572" s="2564"/>
      <c r="K572" s="2564"/>
      <c r="L572" s="2564"/>
      <c r="M572" s="2564"/>
      <c r="N572" s="2564"/>
      <c r="O572" s="2564"/>
    </row>
    <row r="573" spans="1:15" ht="15.75" customHeight="1">
      <c r="A573" s="2565"/>
      <c r="B573" s="2565"/>
      <c r="C573" s="2565"/>
      <c r="D573" s="2565"/>
      <c r="E573" s="2565"/>
      <c r="F573" s="2565"/>
      <c r="G573" s="2565"/>
      <c r="H573" s="2565"/>
      <c r="I573" s="2564"/>
      <c r="J573" s="2564"/>
      <c r="K573" s="2564"/>
      <c r="L573" s="2564"/>
      <c r="M573" s="2564"/>
      <c r="N573" s="2564"/>
      <c r="O573" s="2564"/>
    </row>
    <row r="574" spans="1:15" ht="15.75" customHeight="1">
      <c r="A574" s="2565"/>
      <c r="B574" s="2565"/>
      <c r="C574" s="2565"/>
      <c r="D574" s="2565"/>
      <c r="E574" s="2565"/>
      <c r="F574" s="2565"/>
      <c r="G574" s="2565"/>
      <c r="H574" s="2565"/>
      <c r="I574" s="2564"/>
      <c r="J574" s="2564"/>
      <c r="K574" s="2564"/>
      <c r="L574" s="2564"/>
      <c r="M574" s="2564"/>
      <c r="N574" s="2564"/>
      <c r="O574" s="2564"/>
    </row>
    <row r="575" spans="1:15" ht="15.75" customHeight="1">
      <c r="A575" s="2565"/>
      <c r="B575" s="2565"/>
      <c r="C575" s="2565"/>
      <c r="D575" s="2565"/>
      <c r="E575" s="2565"/>
      <c r="F575" s="2565"/>
      <c r="G575" s="2565"/>
      <c r="H575" s="2565"/>
      <c r="I575" s="2564"/>
      <c r="J575" s="2564"/>
      <c r="K575" s="2564"/>
      <c r="L575" s="2564"/>
      <c r="M575" s="2564"/>
      <c r="N575" s="2564"/>
      <c r="O575" s="2564"/>
    </row>
    <row r="576" spans="1:15" ht="15.75" customHeight="1">
      <c r="A576" s="2565"/>
      <c r="B576" s="2565"/>
      <c r="C576" s="2565"/>
      <c r="D576" s="2565"/>
      <c r="E576" s="2565"/>
      <c r="F576" s="2565"/>
      <c r="G576" s="2565"/>
      <c r="H576" s="2565"/>
      <c r="I576" s="2564"/>
      <c r="J576" s="2564"/>
      <c r="K576" s="2564"/>
      <c r="L576" s="2564"/>
      <c r="M576" s="2564"/>
      <c r="N576" s="2564"/>
      <c r="O576" s="2564"/>
    </row>
    <row r="577" spans="1:15" ht="15.75" customHeight="1">
      <c r="A577" s="2565"/>
      <c r="B577" s="2565"/>
      <c r="C577" s="2565"/>
      <c r="D577" s="2565"/>
      <c r="E577" s="2565"/>
      <c r="F577" s="2565"/>
      <c r="G577" s="2565"/>
      <c r="H577" s="2565"/>
      <c r="I577" s="2564"/>
      <c r="J577" s="2564"/>
      <c r="K577" s="2564"/>
      <c r="L577" s="2564"/>
      <c r="M577" s="2564"/>
      <c r="N577" s="2564"/>
      <c r="O577" s="2564"/>
    </row>
    <row r="578" spans="1:15" ht="15.75" customHeight="1">
      <c r="A578" s="2565"/>
      <c r="B578" s="2565"/>
      <c r="C578" s="2565"/>
      <c r="D578" s="2565"/>
      <c r="E578" s="2565"/>
      <c r="F578" s="2565"/>
      <c r="G578" s="2565"/>
      <c r="H578" s="2565"/>
      <c r="I578" s="2564"/>
      <c r="J578" s="2564"/>
      <c r="K578" s="2564"/>
      <c r="L578" s="2564"/>
      <c r="M578" s="2564"/>
      <c r="N578" s="2564"/>
      <c r="O578" s="2564"/>
    </row>
    <row r="579" spans="1:15" ht="15.75" customHeight="1">
      <c r="A579" s="2565"/>
      <c r="B579" s="2565"/>
      <c r="C579" s="2565"/>
      <c r="D579" s="2565"/>
      <c r="E579" s="2565"/>
      <c r="F579" s="2565"/>
      <c r="G579" s="2565"/>
      <c r="H579" s="2565"/>
      <c r="I579" s="2564"/>
      <c r="J579" s="2564"/>
      <c r="K579" s="2564"/>
      <c r="L579" s="2564"/>
      <c r="M579" s="2564"/>
      <c r="N579" s="2564"/>
      <c r="O579" s="2564"/>
    </row>
    <row r="580" spans="1:15" ht="15.75" customHeight="1">
      <c r="A580" s="2565"/>
      <c r="B580" s="2565"/>
      <c r="C580" s="2565"/>
      <c r="D580" s="2565"/>
      <c r="E580" s="2565"/>
      <c r="F580" s="2565"/>
      <c r="G580" s="2565"/>
      <c r="H580" s="2565"/>
      <c r="I580" s="2564"/>
      <c r="J580" s="2564"/>
      <c r="K580" s="2564"/>
      <c r="L580" s="2564"/>
      <c r="M580" s="2564"/>
      <c r="N580" s="2564"/>
      <c r="O580" s="2564"/>
    </row>
    <row r="581" spans="1:15" ht="15.75" customHeight="1">
      <c r="A581" s="2565"/>
      <c r="B581" s="2565"/>
      <c r="C581" s="2565"/>
      <c r="D581" s="2565"/>
      <c r="E581" s="2565"/>
      <c r="F581" s="2565"/>
      <c r="G581" s="2565"/>
      <c r="H581" s="2565"/>
      <c r="I581" s="2564"/>
      <c r="J581" s="2564"/>
      <c r="K581" s="2564"/>
      <c r="L581" s="2564"/>
      <c r="M581" s="2564"/>
      <c r="N581" s="2564"/>
      <c r="O581" s="2564"/>
    </row>
    <row r="582" spans="1:15" ht="15.75" customHeight="1">
      <c r="A582" s="2565"/>
      <c r="B582" s="2565"/>
      <c r="C582" s="2565"/>
      <c r="D582" s="2565"/>
      <c r="E582" s="2565"/>
      <c r="F582" s="2565"/>
      <c r="G582" s="2565"/>
      <c r="H582" s="2565"/>
      <c r="I582" s="2564"/>
      <c r="J582" s="2564"/>
      <c r="K582" s="2564"/>
      <c r="L582" s="2564"/>
      <c r="M582" s="2564"/>
      <c r="N582" s="2564"/>
      <c r="O582" s="2564"/>
    </row>
    <row r="583" spans="1:15" ht="15.75" customHeight="1">
      <c r="A583" s="2565"/>
      <c r="B583" s="2565"/>
      <c r="C583" s="2565"/>
      <c r="D583" s="2565"/>
      <c r="E583" s="2565"/>
      <c r="F583" s="2565"/>
      <c r="G583" s="2565"/>
      <c r="H583" s="2565"/>
      <c r="I583" s="2564"/>
      <c r="J583" s="2564"/>
      <c r="K583" s="2564"/>
      <c r="L583" s="2564"/>
      <c r="M583" s="2564"/>
      <c r="N583" s="2564"/>
      <c r="O583" s="2564"/>
    </row>
    <row r="584" spans="1:15" ht="15.75" customHeight="1">
      <c r="A584" s="2565"/>
      <c r="B584" s="2565"/>
      <c r="C584" s="2565"/>
      <c r="D584" s="2565"/>
      <c r="E584" s="2565"/>
      <c r="F584" s="2565"/>
      <c r="G584" s="2565"/>
      <c r="H584" s="2565"/>
      <c r="I584" s="2564"/>
      <c r="J584" s="2564"/>
      <c r="K584" s="2564"/>
      <c r="L584" s="2564"/>
      <c r="M584" s="2564"/>
      <c r="N584" s="2564"/>
      <c r="O584" s="2564"/>
    </row>
    <row r="585" spans="1:15" ht="15.75" customHeight="1">
      <c r="A585" s="2565"/>
      <c r="B585" s="2565"/>
      <c r="C585" s="2565"/>
      <c r="D585" s="2565"/>
      <c r="E585" s="2565"/>
      <c r="F585" s="2565"/>
      <c r="G585" s="2565"/>
      <c r="H585" s="2565"/>
      <c r="I585" s="2564"/>
      <c r="J585" s="2564"/>
      <c r="K585" s="2564"/>
      <c r="L585" s="2564"/>
      <c r="M585" s="2564"/>
      <c r="N585" s="2564"/>
      <c r="O585" s="2564"/>
    </row>
    <row r="586" spans="1:15" ht="15.75" customHeight="1">
      <c r="A586" s="2565"/>
      <c r="B586" s="2565"/>
      <c r="C586" s="2565"/>
      <c r="D586" s="2565"/>
      <c r="E586" s="2565"/>
      <c r="F586" s="2565"/>
      <c r="G586" s="2565"/>
      <c r="H586" s="2565"/>
      <c r="I586" s="2564"/>
      <c r="J586" s="2564"/>
      <c r="K586" s="2564"/>
      <c r="L586" s="2564"/>
      <c r="M586" s="2564"/>
      <c r="N586" s="2564"/>
      <c r="O586" s="2564"/>
    </row>
    <row r="587" spans="1:15" ht="15.75" customHeight="1">
      <c r="A587" s="2565"/>
      <c r="B587" s="2565"/>
      <c r="C587" s="2565"/>
      <c r="D587" s="2565"/>
      <c r="E587" s="2565"/>
      <c r="F587" s="2565"/>
      <c r="G587" s="2565"/>
      <c r="H587" s="2565"/>
      <c r="I587" s="2564"/>
      <c r="J587" s="2564"/>
      <c r="K587" s="2564"/>
      <c r="L587" s="2564"/>
      <c r="M587" s="2564"/>
      <c r="N587" s="2564"/>
      <c r="O587" s="2564"/>
    </row>
    <row r="588" spans="1:15" ht="15.75" customHeight="1">
      <c r="A588" s="2565"/>
      <c r="B588" s="2565"/>
      <c r="C588" s="2565"/>
      <c r="D588" s="2565"/>
      <c r="E588" s="2565"/>
      <c r="F588" s="2565"/>
      <c r="G588" s="2565"/>
      <c r="H588" s="2565"/>
      <c r="I588" s="2564"/>
      <c r="J588" s="2564"/>
      <c r="K588" s="2564"/>
      <c r="L588" s="2564"/>
      <c r="M588" s="2564"/>
      <c r="N588" s="2564"/>
      <c r="O588" s="2564"/>
    </row>
    <row r="589" spans="1:15" ht="15.75" customHeight="1">
      <c r="A589" s="2565"/>
      <c r="B589" s="2565"/>
      <c r="C589" s="2565"/>
      <c r="D589" s="2565"/>
      <c r="E589" s="2565"/>
      <c r="F589" s="2565"/>
      <c r="G589" s="2565"/>
      <c r="H589" s="2565"/>
      <c r="I589" s="2564"/>
      <c r="J589" s="2564"/>
      <c r="K589" s="2564"/>
      <c r="L589" s="2564"/>
      <c r="M589" s="2564"/>
      <c r="N589" s="2564"/>
      <c r="O589" s="2564"/>
    </row>
    <row r="590" spans="1:15" ht="15.75" customHeight="1">
      <c r="A590" s="2565"/>
      <c r="B590" s="2565"/>
      <c r="C590" s="2565"/>
      <c r="D590" s="2565"/>
      <c r="E590" s="2565"/>
      <c r="F590" s="2565"/>
      <c r="G590" s="2565"/>
      <c r="H590" s="2565"/>
      <c r="I590" s="2564"/>
      <c r="J590" s="2564"/>
      <c r="K590" s="2564"/>
      <c r="L590" s="2564"/>
      <c r="M590" s="2564"/>
      <c r="N590" s="2564"/>
      <c r="O590" s="2564"/>
    </row>
    <row r="591" spans="1:15" ht="15.75" customHeight="1">
      <c r="A591" s="2565"/>
      <c r="B591" s="2565"/>
      <c r="C591" s="2565"/>
      <c r="D591" s="2565"/>
      <c r="E591" s="2565"/>
      <c r="F591" s="2565"/>
      <c r="G591" s="2565"/>
      <c r="H591" s="2565"/>
      <c r="I591" s="2564"/>
      <c r="J591" s="2564"/>
      <c r="K591" s="2564"/>
      <c r="L591" s="2564"/>
      <c r="M591" s="2564"/>
      <c r="N591" s="2564"/>
      <c r="O591" s="2564"/>
    </row>
    <row r="592" spans="1:15" ht="15.75" customHeight="1">
      <c r="A592" s="2565"/>
      <c r="B592" s="2565"/>
      <c r="C592" s="2565"/>
      <c r="D592" s="2565"/>
      <c r="E592" s="2565"/>
      <c r="F592" s="2565"/>
      <c r="G592" s="2565"/>
      <c r="H592" s="2565"/>
      <c r="I592" s="2564"/>
      <c r="J592" s="2564"/>
      <c r="K592" s="2564"/>
      <c r="L592" s="2564"/>
      <c r="M592" s="2564"/>
      <c r="N592" s="2564"/>
      <c r="O592" s="2564"/>
    </row>
    <row r="593" spans="1:15" ht="15.75" customHeight="1">
      <c r="A593" s="2565"/>
      <c r="B593" s="2565"/>
      <c r="C593" s="2565"/>
      <c r="D593" s="2565"/>
      <c r="E593" s="2565"/>
      <c r="F593" s="2565"/>
      <c r="G593" s="2565"/>
      <c r="H593" s="2565"/>
      <c r="I593" s="2564"/>
      <c r="J593" s="2564"/>
      <c r="K593" s="2564"/>
      <c r="L593" s="2564"/>
      <c r="M593" s="2564"/>
      <c r="N593" s="2564"/>
      <c r="O593" s="2564"/>
    </row>
    <row r="594" spans="1:15" ht="15.75" customHeight="1">
      <c r="A594" s="2565"/>
      <c r="B594" s="2565"/>
      <c r="C594" s="2565"/>
      <c r="D594" s="2565"/>
      <c r="E594" s="2565"/>
      <c r="F594" s="2565"/>
      <c r="G594" s="2565"/>
      <c r="H594" s="2565"/>
      <c r="I594" s="2564"/>
      <c r="J594" s="2564"/>
      <c r="K594" s="2564"/>
      <c r="L594" s="2564"/>
      <c r="M594" s="2564"/>
      <c r="N594" s="2564"/>
      <c r="O594" s="2564"/>
    </row>
    <row r="595" spans="1:15" ht="15.75" customHeight="1">
      <c r="A595" s="2565"/>
      <c r="B595" s="2565"/>
      <c r="C595" s="2565"/>
      <c r="D595" s="2565"/>
      <c r="E595" s="2565"/>
      <c r="F595" s="2565"/>
      <c r="G595" s="2565"/>
      <c r="H595" s="2565"/>
      <c r="I595" s="2564"/>
      <c r="J595" s="2564"/>
      <c r="K595" s="2564"/>
      <c r="L595" s="2564"/>
      <c r="M595" s="2564"/>
      <c r="N595" s="2564"/>
      <c r="O595" s="2564"/>
    </row>
    <row r="596" spans="1:15" ht="15.75" customHeight="1">
      <c r="A596" s="2565"/>
      <c r="B596" s="2565"/>
      <c r="C596" s="2565"/>
      <c r="D596" s="2565"/>
      <c r="E596" s="2565"/>
      <c r="F596" s="2565"/>
      <c r="G596" s="2565"/>
      <c r="H596" s="2565"/>
      <c r="I596" s="2564"/>
      <c r="J596" s="2564"/>
      <c r="K596" s="2564"/>
      <c r="L596" s="2564"/>
      <c r="M596" s="2564"/>
      <c r="N596" s="2564"/>
      <c r="O596" s="2564"/>
    </row>
    <row r="597" spans="1:15" ht="15.75" customHeight="1">
      <c r="A597" s="2565"/>
      <c r="B597" s="2565"/>
      <c r="C597" s="2565"/>
      <c r="D597" s="2565"/>
      <c r="E597" s="2565"/>
      <c r="F597" s="2565"/>
      <c r="G597" s="2565"/>
      <c r="H597" s="2565"/>
      <c r="I597" s="2564"/>
      <c r="J597" s="2564"/>
      <c r="K597" s="2564"/>
      <c r="L597" s="2564"/>
      <c r="M597" s="2564"/>
      <c r="N597" s="2564"/>
      <c r="O597" s="2564"/>
    </row>
    <row r="598" spans="1:15" ht="15.75" customHeight="1">
      <c r="A598" s="2565"/>
      <c r="B598" s="2565"/>
      <c r="C598" s="2565"/>
      <c r="D598" s="2565"/>
      <c r="E598" s="2565"/>
      <c r="F598" s="2565"/>
      <c r="G598" s="2565"/>
      <c r="H598" s="2565"/>
      <c r="I598" s="2564"/>
      <c r="J598" s="2564"/>
      <c r="K598" s="2564"/>
      <c r="L598" s="2564"/>
      <c r="M598" s="2564"/>
      <c r="N598" s="2564"/>
      <c r="O598" s="2564"/>
    </row>
    <row r="599" spans="1:15" ht="15.75" customHeight="1">
      <c r="A599" s="2565"/>
      <c r="B599" s="2565"/>
      <c r="C599" s="2565"/>
      <c r="D599" s="2565"/>
      <c r="E599" s="2565"/>
      <c r="F599" s="2565"/>
      <c r="G599" s="2565"/>
      <c r="H599" s="2565"/>
      <c r="I599" s="2564"/>
      <c r="J599" s="2564"/>
      <c r="K599" s="2564"/>
      <c r="L599" s="2564"/>
      <c r="M599" s="2564"/>
      <c r="N599" s="2564"/>
      <c r="O599" s="2564"/>
    </row>
    <row r="600" spans="1:15" ht="15.75" customHeight="1">
      <c r="A600" s="2565"/>
      <c r="B600" s="2565"/>
      <c r="C600" s="2565"/>
      <c r="D600" s="2565"/>
      <c r="E600" s="2565"/>
      <c r="F600" s="2565"/>
      <c r="G600" s="2565"/>
      <c r="H600" s="2565"/>
      <c r="I600" s="2564"/>
      <c r="J600" s="2564"/>
      <c r="K600" s="2564"/>
      <c r="L600" s="2564"/>
      <c r="M600" s="2564"/>
      <c r="N600" s="2564"/>
      <c r="O600" s="2564"/>
    </row>
    <row r="601" spans="1:15" ht="15.75" customHeight="1">
      <c r="A601" s="2565"/>
      <c r="B601" s="2565"/>
      <c r="C601" s="2565"/>
      <c r="D601" s="2565"/>
      <c r="E601" s="2565"/>
      <c r="F601" s="2565"/>
      <c r="G601" s="2565"/>
      <c r="H601" s="2565"/>
      <c r="I601" s="2564"/>
      <c r="J601" s="2564"/>
      <c r="K601" s="2564"/>
      <c r="L601" s="2564"/>
      <c r="M601" s="2564"/>
      <c r="N601" s="2564"/>
      <c r="O601" s="2564"/>
    </row>
    <row r="602" spans="1:15" ht="15.75" customHeight="1">
      <c r="A602" s="2565"/>
      <c r="B602" s="2565"/>
      <c r="C602" s="2565"/>
      <c r="D602" s="2565"/>
      <c r="E602" s="2565"/>
      <c r="F602" s="2565"/>
      <c r="G602" s="2565"/>
      <c r="H602" s="2565"/>
      <c r="I602" s="2564"/>
      <c r="J602" s="2564"/>
      <c r="K602" s="2564"/>
      <c r="L602" s="2564"/>
      <c r="M602" s="2564"/>
      <c r="N602" s="2564"/>
      <c r="O602" s="2564"/>
    </row>
    <row r="603" spans="1:15" ht="15.75" customHeight="1">
      <c r="A603" s="2565"/>
      <c r="B603" s="2565"/>
      <c r="C603" s="2565"/>
      <c r="D603" s="2565"/>
      <c r="E603" s="2565"/>
      <c r="F603" s="2565"/>
      <c r="G603" s="2565"/>
      <c r="H603" s="2565"/>
      <c r="I603" s="2564"/>
      <c r="J603" s="2564"/>
      <c r="K603" s="2564"/>
      <c r="L603" s="2564"/>
      <c r="M603" s="2564"/>
      <c r="N603" s="2564"/>
      <c r="O603" s="2564"/>
    </row>
    <row r="604" spans="1:15" ht="15.75" customHeight="1">
      <c r="A604" s="2565"/>
      <c r="B604" s="2565"/>
      <c r="C604" s="2565"/>
      <c r="D604" s="2565"/>
      <c r="E604" s="2565"/>
      <c r="F604" s="2565"/>
      <c r="G604" s="2565"/>
      <c r="H604" s="2565"/>
      <c r="I604" s="2564"/>
      <c r="J604" s="2564"/>
      <c r="K604" s="2564"/>
      <c r="L604" s="2564"/>
      <c r="M604" s="2564"/>
      <c r="N604" s="2564"/>
      <c r="O604" s="2564"/>
    </row>
    <row r="605" spans="1:15" ht="15.75" customHeight="1">
      <c r="A605" s="2565"/>
      <c r="B605" s="2565"/>
      <c r="C605" s="2565"/>
      <c r="D605" s="2565"/>
      <c r="E605" s="2565"/>
      <c r="F605" s="2565"/>
      <c r="G605" s="2565"/>
      <c r="H605" s="2565"/>
      <c r="I605" s="2564"/>
      <c r="J605" s="2564"/>
      <c r="K605" s="2564"/>
      <c r="L605" s="2564"/>
      <c r="M605" s="2564"/>
      <c r="N605" s="2564"/>
      <c r="O605" s="2564"/>
    </row>
    <row r="606" spans="1:15" ht="15.75" customHeight="1">
      <c r="A606" s="2565"/>
      <c r="B606" s="2565"/>
      <c r="C606" s="2565"/>
      <c r="D606" s="2565"/>
      <c r="E606" s="2565"/>
      <c r="F606" s="2565"/>
      <c r="G606" s="2565"/>
      <c r="H606" s="2565"/>
      <c r="I606" s="2564"/>
      <c r="J606" s="2564"/>
      <c r="K606" s="2564"/>
      <c r="L606" s="2564"/>
      <c r="M606" s="2564"/>
      <c r="N606" s="2564"/>
      <c r="O606" s="2564"/>
    </row>
    <row r="607" spans="1:15" ht="15.75" customHeight="1">
      <c r="A607" s="2565"/>
      <c r="B607" s="2565"/>
      <c r="C607" s="2565"/>
      <c r="D607" s="2565"/>
      <c r="E607" s="2565"/>
      <c r="F607" s="2565"/>
      <c r="G607" s="2565"/>
      <c r="H607" s="2565"/>
      <c r="I607" s="2564"/>
      <c r="J607" s="2564"/>
      <c r="K607" s="2564"/>
      <c r="L607" s="2564"/>
      <c r="M607" s="2564"/>
      <c r="N607" s="2564"/>
      <c r="O607" s="2564"/>
    </row>
    <row r="608" spans="1:15" ht="15.75" customHeight="1">
      <c r="A608" s="2565"/>
      <c r="B608" s="2565"/>
      <c r="C608" s="2565"/>
      <c r="D608" s="2565"/>
      <c r="E608" s="2565"/>
      <c r="F608" s="2565"/>
      <c r="G608" s="2565"/>
      <c r="H608" s="2565"/>
      <c r="I608" s="2564"/>
      <c r="J608" s="2564"/>
      <c r="K608" s="2564"/>
      <c r="L608" s="2564"/>
      <c r="M608" s="2564"/>
      <c r="N608" s="2564"/>
      <c r="O608" s="2564"/>
    </row>
    <row r="609" spans="1:15" ht="15.75" customHeight="1">
      <c r="A609" s="2565"/>
      <c r="B609" s="2565"/>
      <c r="C609" s="2565"/>
      <c r="D609" s="2565"/>
      <c r="E609" s="2565"/>
      <c r="F609" s="2565"/>
      <c r="G609" s="2565"/>
      <c r="H609" s="2565"/>
      <c r="I609" s="2564"/>
      <c r="J609" s="2564"/>
      <c r="K609" s="2564"/>
      <c r="L609" s="2564"/>
      <c r="M609" s="2564"/>
      <c r="N609" s="2564"/>
      <c r="O609" s="2564"/>
    </row>
    <row r="610" spans="1:15" ht="15.75" customHeight="1">
      <c r="A610" s="2565"/>
      <c r="B610" s="2565"/>
      <c r="C610" s="2565"/>
      <c r="D610" s="2565"/>
      <c r="E610" s="2565"/>
      <c r="F610" s="2565"/>
      <c r="G610" s="2565"/>
      <c r="H610" s="2565"/>
      <c r="I610" s="2564"/>
      <c r="J610" s="2564"/>
      <c r="K610" s="2564"/>
      <c r="L610" s="2564"/>
      <c r="M610" s="2564"/>
      <c r="N610" s="2564"/>
      <c r="O610" s="2564"/>
    </row>
    <row r="611" spans="1:15" ht="15.75" customHeight="1">
      <c r="A611" s="2565"/>
      <c r="B611" s="2565"/>
      <c r="C611" s="2565"/>
      <c r="D611" s="2565"/>
      <c r="E611" s="2565"/>
      <c r="F611" s="2565"/>
      <c r="G611" s="2565"/>
      <c r="H611" s="2565"/>
      <c r="I611" s="2564"/>
      <c r="J611" s="2564"/>
      <c r="K611" s="2564"/>
      <c r="L611" s="2564"/>
      <c r="M611" s="2564"/>
      <c r="N611" s="2564"/>
      <c r="O611" s="2564"/>
    </row>
    <row r="612" spans="1:15" ht="15.75" customHeight="1">
      <c r="A612" s="2565"/>
      <c r="B612" s="2565"/>
      <c r="C612" s="2565"/>
      <c r="D612" s="2565"/>
      <c r="E612" s="2565"/>
      <c r="F612" s="2565"/>
      <c r="G612" s="2565"/>
      <c r="H612" s="2565"/>
      <c r="I612" s="2564"/>
      <c r="J612" s="2564"/>
      <c r="K612" s="2564"/>
      <c r="L612" s="2564"/>
      <c r="M612" s="2564"/>
      <c r="N612" s="2564"/>
      <c r="O612" s="2564"/>
    </row>
    <row r="613" spans="1:15" ht="15.75" customHeight="1">
      <c r="A613" s="2565"/>
      <c r="B613" s="2565"/>
      <c r="C613" s="2565"/>
      <c r="D613" s="2565"/>
      <c r="E613" s="2565"/>
      <c r="F613" s="2565"/>
      <c r="G613" s="2565"/>
      <c r="H613" s="2565"/>
      <c r="I613" s="2564"/>
      <c r="J613" s="2564"/>
      <c r="K613" s="2564"/>
      <c r="L613" s="2564"/>
      <c r="M613" s="2564"/>
      <c r="N613" s="2564"/>
      <c r="O613" s="2564"/>
    </row>
    <row r="614" spans="1:15" ht="15.75" customHeight="1">
      <c r="A614" s="2565"/>
      <c r="B614" s="2565"/>
      <c r="C614" s="2565"/>
      <c r="D614" s="2565"/>
      <c r="E614" s="2565"/>
      <c r="F614" s="2565"/>
      <c r="G614" s="2565"/>
      <c r="H614" s="2565"/>
      <c r="I614" s="2564"/>
      <c r="J614" s="2564"/>
      <c r="K614" s="2564"/>
      <c r="L614" s="2564"/>
      <c r="M614" s="2564"/>
      <c r="N614" s="2564"/>
      <c r="O614" s="2564"/>
    </row>
    <row r="615" spans="1:15" ht="15.75" customHeight="1">
      <c r="A615" s="2565"/>
      <c r="B615" s="2565"/>
      <c r="C615" s="2565"/>
      <c r="D615" s="2565"/>
      <c r="E615" s="2565"/>
      <c r="F615" s="2565"/>
      <c r="G615" s="2565"/>
      <c r="H615" s="2565"/>
      <c r="I615" s="2564"/>
      <c r="J615" s="2564"/>
      <c r="K615" s="2564"/>
      <c r="L615" s="2564"/>
      <c r="M615" s="2564"/>
      <c r="N615" s="2564"/>
      <c r="O615" s="2564"/>
    </row>
    <row r="616" spans="1:15" ht="15.75" customHeight="1">
      <c r="A616" s="2565"/>
      <c r="B616" s="2565"/>
      <c r="C616" s="2565"/>
      <c r="D616" s="2565"/>
      <c r="E616" s="2565"/>
      <c r="F616" s="2565"/>
      <c r="G616" s="2565"/>
      <c r="H616" s="2565"/>
      <c r="I616" s="2564"/>
      <c r="J616" s="2564"/>
      <c r="K616" s="2564"/>
      <c r="L616" s="2564"/>
      <c r="M616" s="2564"/>
      <c r="N616" s="2564"/>
      <c r="O616" s="2564"/>
    </row>
    <row r="617" spans="1:15" ht="15.75" customHeight="1">
      <c r="A617" s="2565"/>
      <c r="B617" s="2565"/>
      <c r="C617" s="2565"/>
      <c r="D617" s="2565"/>
      <c r="E617" s="2565"/>
      <c r="F617" s="2565"/>
      <c r="G617" s="2565"/>
      <c r="H617" s="2565"/>
      <c r="I617" s="2564"/>
      <c r="J617" s="2564"/>
      <c r="K617" s="2564"/>
      <c r="L617" s="2564"/>
      <c r="M617" s="2564"/>
      <c r="N617" s="2564"/>
      <c r="O617" s="2564"/>
    </row>
    <row r="618" spans="1:15" ht="15.75" customHeight="1">
      <c r="A618" s="2565"/>
      <c r="B618" s="2565"/>
      <c r="C618" s="2565"/>
      <c r="D618" s="2565"/>
      <c r="E618" s="2565"/>
      <c r="F618" s="2565"/>
      <c r="G618" s="2565"/>
      <c r="H618" s="2565"/>
      <c r="I618" s="2564"/>
      <c r="J618" s="2564"/>
      <c r="K618" s="2564"/>
      <c r="L618" s="2564"/>
      <c r="M618" s="2564"/>
      <c r="N618" s="2564"/>
      <c r="O618" s="2564"/>
    </row>
    <row r="619" spans="1:15" ht="15.75" customHeight="1">
      <c r="A619" s="2565"/>
      <c r="B619" s="2565"/>
      <c r="C619" s="2565"/>
      <c r="D619" s="2565"/>
      <c r="E619" s="2565"/>
      <c r="F619" s="2565"/>
      <c r="G619" s="2565"/>
      <c r="H619" s="2565"/>
      <c r="I619" s="2564"/>
      <c r="J619" s="2564"/>
      <c r="K619" s="2564"/>
      <c r="L619" s="2564"/>
      <c r="M619" s="2564"/>
      <c r="N619" s="2564"/>
      <c r="O619" s="2564"/>
    </row>
    <row r="620" spans="1:15" ht="15.75" customHeight="1">
      <c r="A620" s="2565"/>
      <c r="B620" s="2565"/>
      <c r="C620" s="2565"/>
      <c r="D620" s="2565"/>
      <c r="E620" s="2565"/>
      <c r="F620" s="2565"/>
      <c r="G620" s="2565"/>
      <c r="H620" s="2565"/>
      <c r="I620" s="2564"/>
      <c r="J620" s="2564"/>
      <c r="K620" s="2564"/>
      <c r="L620" s="2564"/>
      <c r="M620" s="2564"/>
      <c r="N620" s="2564"/>
      <c r="O620" s="2564"/>
    </row>
    <row r="621" spans="1:15" ht="15.75" customHeight="1">
      <c r="A621" s="2565"/>
      <c r="B621" s="2565"/>
      <c r="C621" s="2565"/>
      <c r="D621" s="2565"/>
      <c r="E621" s="2565"/>
      <c r="F621" s="2565"/>
      <c r="G621" s="2565"/>
      <c r="H621" s="2565"/>
      <c r="I621" s="2564"/>
      <c r="J621" s="2564"/>
      <c r="K621" s="2564"/>
      <c r="L621" s="2564"/>
      <c r="M621" s="2564"/>
      <c r="N621" s="2564"/>
      <c r="O621" s="2564"/>
    </row>
    <row r="622" spans="1:15" ht="15.75" customHeight="1">
      <c r="A622" s="2565"/>
      <c r="B622" s="2565"/>
      <c r="C622" s="2565"/>
      <c r="D622" s="2565"/>
      <c r="E622" s="2565"/>
      <c r="F622" s="2565"/>
      <c r="G622" s="2565"/>
      <c r="H622" s="2565"/>
      <c r="I622" s="2564"/>
      <c r="J622" s="2564"/>
      <c r="K622" s="2564"/>
      <c r="L622" s="2564"/>
      <c r="M622" s="2564"/>
      <c r="N622" s="2564"/>
      <c r="O622" s="2564"/>
    </row>
    <row r="623" spans="1:15" ht="15.75" customHeight="1">
      <c r="A623" s="2565"/>
      <c r="B623" s="2565"/>
      <c r="C623" s="2565"/>
      <c r="D623" s="2565"/>
      <c r="E623" s="2565"/>
      <c r="F623" s="2565"/>
      <c r="G623" s="2565"/>
      <c r="H623" s="2565"/>
      <c r="I623" s="2564"/>
      <c r="J623" s="2564"/>
      <c r="K623" s="2564"/>
      <c r="L623" s="2564"/>
      <c r="M623" s="2564"/>
      <c r="N623" s="2564"/>
      <c r="O623" s="2564"/>
    </row>
    <row r="624" spans="1:15" ht="15.75" customHeight="1">
      <c r="A624" s="2565"/>
      <c r="B624" s="2565"/>
      <c r="C624" s="2565"/>
      <c r="D624" s="2565"/>
      <c r="E624" s="2565"/>
      <c r="F624" s="2565"/>
      <c r="G624" s="2565"/>
      <c r="H624" s="2565"/>
      <c r="I624" s="2564"/>
      <c r="J624" s="2564"/>
      <c r="K624" s="2564"/>
      <c r="L624" s="2564"/>
      <c r="M624" s="2564"/>
      <c r="N624" s="2564"/>
      <c r="O624" s="2564"/>
    </row>
    <row r="625" spans="1:15" ht="15.75" customHeight="1">
      <c r="A625" s="2565"/>
      <c r="B625" s="2565"/>
      <c r="C625" s="2565"/>
      <c r="D625" s="2565"/>
      <c r="E625" s="2565"/>
      <c r="F625" s="2565"/>
      <c r="G625" s="2565"/>
      <c r="H625" s="2565"/>
      <c r="I625" s="2564"/>
      <c r="J625" s="2564"/>
      <c r="K625" s="2564"/>
      <c r="L625" s="2564"/>
      <c r="M625" s="2564"/>
      <c r="N625" s="2564"/>
      <c r="O625" s="2564"/>
    </row>
    <row r="626" spans="1:15" ht="15.75" customHeight="1">
      <c r="A626" s="2565"/>
      <c r="B626" s="2565"/>
      <c r="C626" s="2565"/>
      <c r="D626" s="2565"/>
      <c r="E626" s="2565"/>
      <c r="F626" s="2565"/>
      <c r="G626" s="2565"/>
      <c r="H626" s="2565"/>
      <c r="I626" s="2564"/>
      <c r="J626" s="2564"/>
      <c r="K626" s="2564"/>
      <c r="L626" s="2564"/>
      <c r="M626" s="2564"/>
      <c r="N626" s="2564"/>
      <c r="O626" s="2564"/>
    </row>
    <row r="627" spans="1:15" ht="15.75" customHeight="1">
      <c r="A627" s="2565"/>
      <c r="B627" s="2565"/>
      <c r="C627" s="2565"/>
      <c r="D627" s="2565"/>
      <c r="E627" s="2565"/>
      <c r="F627" s="2565"/>
      <c r="G627" s="2565"/>
      <c r="H627" s="2565"/>
      <c r="I627" s="2564"/>
      <c r="J627" s="2564"/>
      <c r="K627" s="2564"/>
      <c r="L627" s="2564"/>
      <c r="M627" s="2564"/>
      <c r="N627" s="2564"/>
      <c r="O627" s="2564"/>
    </row>
    <row r="628" spans="1:15" ht="15.75" customHeight="1">
      <c r="A628" s="2565"/>
      <c r="B628" s="2565"/>
      <c r="C628" s="2565"/>
      <c r="D628" s="2565"/>
      <c r="E628" s="2565"/>
      <c r="F628" s="2565"/>
      <c r="G628" s="2565"/>
      <c r="H628" s="2565"/>
      <c r="I628" s="2564"/>
      <c r="J628" s="2564"/>
      <c r="K628" s="2564"/>
      <c r="L628" s="2564"/>
      <c r="M628" s="2564"/>
      <c r="N628" s="2564"/>
      <c r="O628" s="2564"/>
    </row>
    <row r="629" spans="1:15" ht="15.75" customHeight="1">
      <c r="A629" s="2565"/>
      <c r="B629" s="2565"/>
      <c r="C629" s="2565"/>
      <c r="D629" s="2565"/>
      <c r="E629" s="2565"/>
      <c r="F629" s="2565"/>
      <c r="G629" s="2565"/>
      <c r="H629" s="2565"/>
      <c r="I629" s="2564"/>
      <c r="J629" s="2564"/>
      <c r="K629" s="2564"/>
      <c r="L629" s="2564"/>
      <c r="M629" s="2564"/>
      <c r="N629" s="2564"/>
      <c r="O629" s="2564"/>
    </row>
    <row r="630" spans="1:15" ht="15.75" customHeight="1">
      <c r="A630" s="2565"/>
      <c r="B630" s="2565"/>
      <c r="C630" s="2565"/>
      <c r="D630" s="2565"/>
      <c r="E630" s="2565"/>
      <c r="F630" s="2565"/>
      <c r="G630" s="2565"/>
      <c r="H630" s="2565"/>
      <c r="I630" s="2564"/>
      <c r="J630" s="2564"/>
      <c r="K630" s="2564"/>
      <c r="L630" s="2564"/>
      <c r="M630" s="2564"/>
      <c r="N630" s="2564"/>
      <c r="O630" s="2564"/>
    </row>
    <row r="631" spans="1:15" ht="15.75" customHeight="1">
      <c r="A631" s="2565"/>
      <c r="B631" s="2565"/>
      <c r="C631" s="2565"/>
      <c r="D631" s="2565"/>
      <c r="E631" s="2565"/>
      <c r="F631" s="2565"/>
      <c r="G631" s="2565"/>
      <c r="H631" s="2565"/>
      <c r="I631" s="2564"/>
      <c r="J631" s="2564"/>
      <c r="K631" s="2564"/>
      <c r="L631" s="2564"/>
      <c r="M631" s="2564"/>
      <c r="N631" s="2564"/>
      <c r="O631" s="2564"/>
    </row>
    <row r="632" spans="1:15" ht="15.75" customHeight="1">
      <c r="A632" s="2565"/>
      <c r="B632" s="2565"/>
      <c r="C632" s="2565"/>
      <c r="D632" s="2565"/>
      <c r="E632" s="2565"/>
      <c r="F632" s="2565"/>
      <c r="G632" s="2565"/>
      <c r="H632" s="2565"/>
      <c r="I632" s="2564"/>
      <c r="J632" s="2564"/>
      <c r="K632" s="2564"/>
      <c r="L632" s="2564"/>
      <c r="M632" s="2564"/>
      <c r="N632" s="2564"/>
      <c r="O632" s="2564"/>
    </row>
    <row r="633" spans="1:15" ht="15.75" customHeight="1">
      <c r="A633" s="2565"/>
      <c r="B633" s="2565"/>
      <c r="C633" s="2565"/>
      <c r="D633" s="2565"/>
      <c r="E633" s="2565"/>
      <c r="F633" s="2565"/>
      <c r="G633" s="2565"/>
      <c r="H633" s="2565"/>
      <c r="I633" s="2564"/>
      <c r="J633" s="2564"/>
      <c r="K633" s="2564"/>
      <c r="L633" s="2564"/>
      <c r="M633" s="2564"/>
      <c r="N633" s="2564"/>
      <c r="O633" s="2564"/>
    </row>
    <row r="634" spans="1:15" ht="15.75" customHeight="1">
      <c r="A634" s="2565"/>
      <c r="B634" s="2565"/>
      <c r="C634" s="2565"/>
      <c r="D634" s="2565"/>
      <c r="E634" s="2565"/>
      <c r="F634" s="2565"/>
      <c r="G634" s="2565"/>
      <c r="H634" s="2565"/>
      <c r="I634" s="2564"/>
      <c r="J634" s="2564"/>
      <c r="K634" s="2564"/>
      <c r="L634" s="2564"/>
      <c r="M634" s="2564"/>
      <c r="N634" s="2564"/>
      <c r="O634" s="2564"/>
    </row>
    <row r="635" spans="1:15" ht="15.75" customHeight="1">
      <c r="A635" s="2565"/>
      <c r="B635" s="2565"/>
      <c r="C635" s="2565"/>
      <c r="D635" s="2565"/>
      <c r="E635" s="2565"/>
      <c r="F635" s="2565"/>
      <c r="G635" s="2565"/>
      <c r="H635" s="2565"/>
      <c r="I635" s="2564"/>
      <c r="J635" s="2564"/>
      <c r="K635" s="2564"/>
      <c r="L635" s="2564"/>
      <c r="M635" s="2564"/>
      <c r="N635" s="2564"/>
      <c r="O635" s="2564"/>
    </row>
    <row r="636" spans="1:15" ht="15.75" customHeight="1">
      <c r="A636" s="2565"/>
      <c r="B636" s="2565"/>
      <c r="C636" s="2565"/>
      <c r="D636" s="2565"/>
      <c r="E636" s="2565"/>
      <c r="F636" s="2565"/>
      <c r="G636" s="2565"/>
      <c r="H636" s="2565"/>
      <c r="I636" s="2564"/>
      <c r="J636" s="2564"/>
      <c r="K636" s="2564"/>
      <c r="L636" s="2564"/>
      <c r="M636" s="2564"/>
      <c r="N636" s="2564"/>
      <c r="O636" s="2564"/>
    </row>
    <row r="637" spans="1:15" ht="15.75" customHeight="1">
      <c r="A637" s="2565"/>
      <c r="B637" s="2565"/>
      <c r="C637" s="2565"/>
      <c r="D637" s="2565"/>
      <c r="E637" s="2565"/>
      <c r="F637" s="2565"/>
      <c r="G637" s="2565"/>
      <c r="H637" s="2565"/>
      <c r="I637" s="2564"/>
      <c r="J637" s="2564"/>
      <c r="K637" s="2564"/>
      <c r="L637" s="2564"/>
      <c r="M637" s="2564"/>
      <c r="N637" s="2564"/>
      <c r="O637" s="2564"/>
    </row>
    <row r="638" spans="1:15" ht="15.75" customHeight="1">
      <c r="A638" s="2565"/>
      <c r="B638" s="2565"/>
      <c r="C638" s="2565"/>
      <c r="D638" s="2565"/>
      <c r="E638" s="2565"/>
      <c r="F638" s="2565"/>
      <c r="G638" s="2565"/>
      <c r="H638" s="2565"/>
      <c r="I638" s="2564"/>
      <c r="J638" s="2564"/>
      <c r="K638" s="2564"/>
      <c r="L638" s="2564"/>
      <c r="M638" s="2564"/>
      <c r="N638" s="2564"/>
      <c r="O638" s="2564"/>
    </row>
    <row r="639" spans="1:15" ht="15.75" customHeight="1">
      <c r="A639" s="2565"/>
      <c r="B639" s="2565"/>
      <c r="C639" s="2565"/>
      <c r="D639" s="2565"/>
      <c r="E639" s="2565"/>
      <c r="F639" s="2565"/>
      <c r="G639" s="2565"/>
      <c r="H639" s="2565"/>
      <c r="I639" s="2564"/>
      <c r="J639" s="2564"/>
      <c r="K639" s="2564"/>
      <c r="L639" s="2564"/>
      <c r="M639" s="2564"/>
      <c r="N639" s="2564"/>
      <c r="O639" s="2564"/>
    </row>
    <row r="640" spans="1:15" ht="15.75" customHeight="1">
      <c r="A640" s="2565"/>
      <c r="B640" s="2565"/>
      <c r="C640" s="2565"/>
      <c r="D640" s="2565"/>
      <c r="E640" s="2565"/>
      <c r="F640" s="2565"/>
      <c r="G640" s="2565"/>
      <c r="H640" s="2565"/>
      <c r="I640" s="2564"/>
      <c r="J640" s="2564"/>
      <c r="K640" s="2564"/>
      <c r="L640" s="2564"/>
      <c r="M640" s="2564"/>
      <c r="N640" s="2564"/>
      <c r="O640" s="2564"/>
    </row>
    <row r="641" spans="1:15" ht="15.75" customHeight="1">
      <c r="A641" s="2565"/>
      <c r="B641" s="2565"/>
      <c r="C641" s="2565"/>
      <c r="D641" s="2565"/>
      <c r="E641" s="2565"/>
      <c r="F641" s="2565"/>
      <c r="G641" s="2565"/>
      <c r="H641" s="2565"/>
      <c r="I641" s="2564"/>
      <c r="J641" s="2564"/>
      <c r="K641" s="2564"/>
      <c r="L641" s="2564"/>
      <c r="M641" s="2564"/>
      <c r="N641" s="2564"/>
      <c r="O641" s="2564"/>
    </row>
    <row r="642" spans="1:15" ht="15.75" customHeight="1">
      <c r="A642" s="2565"/>
      <c r="B642" s="2565"/>
      <c r="C642" s="2565"/>
      <c r="D642" s="2565"/>
      <c r="E642" s="2565"/>
      <c r="F642" s="2565"/>
      <c r="G642" s="2565"/>
      <c r="H642" s="2565"/>
      <c r="I642" s="2564"/>
      <c r="J642" s="2564"/>
      <c r="K642" s="2564"/>
      <c r="L642" s="2564"/>
      <c r="M642" s="2564"/>
      <c r="N642" s="2564"/>
      <c r="O642" s="2564"/>
    </row>
    <row r="643" spans="1:15" ht="15.75" customHeight="1">
      <c r="A643" s="2565"/>
      <c r="B643" s="2565"/>
      <c r="C643" s="2565"/>
      <c r="D643" s="2565"/>
      <c r="E643" s="2565"/>
      <c r="F643" s="2565"/>
      <c r="G643" s="2565"/>
      <c r="H643" s="2565"/>
      <c r="I643" s="2564"/>
      <c r="J643" s="2564"/>
      <c r="K643" s="2564"/>
      <c r="L643" s="2564"/>
      <c r="M643" s="2564"/>
      <c r="N643" s="2564"/>
      <c r="O643" s="2564"/>
    </row>
    <row r="644" spans="1:15" ht="15.75" customHeight="1">
      <c r="A644" s="2565"/>
      <c r="B644" s="2565"/>
      <c r="C644" s="2565"/>
      <c r="D644" s="2565"/>
      <c r="E644" s="2565"/>
      <c r="F644" s="2565"/>
      <c r="G644" s="2565"/>
      <c r="H644" s="2565"/>
      <c r="I644" s="2564"/>
      <c r="J644" s="2564"/>
      <c r="K644" s="2564"/>
      <c r="L644" s="2564"/>
      <c r="M644" s="2564"/>
      <c r="N644" s="2564"/>
      <c r="O644" s="2564"/>
    </row>
    <row r="645" spans="1:15" ht="15.75" customHeight="1">
      <c r="A645" s="2565"/>
      <c r="B645" s="2565"/>
      <c r="C645" s="2565"/>
      <c r="D645" s="2565"/>
      <c r="E645" s="2565"/>
      <c r="F645" s="2565"/>
      <c r="G645" s="2565"/>
      <c r="H645" s="2565"/>
      <c r="I645" s="2564"/>
      <c r="J645" s="2564"/>
      <c r="K645" s="2564"/>
      <c r="L645" s="2564"/>
      <c r="M645" s="2564"/>
      <c r="N645" s="2564"/>
      <c r="O645" s="2564"/>
    </row>
    <row r="646" spans="1:15" ht="15.75" customHeight="1">
      <c r="A646" s="2565"/>
      <c r="B646" s="2565"/>
      <c r="C646" s="2565"/>
      <c r="D646" s="2565"/>
      <c r="E646" s="2565"/>
      <c r="F646" s="2565"/>
      <c r="G646" s="2565"/>
      <c r="H646" s="2565"/>
      <c r="I646" s="2564"/>
      <c r="J646" s="2564"/>
      <c r="K646" s="2564"/>
      <c r="L646" s="2564"/>
      <c r="M646" s="2564"/>
      <c r="N646" s="2564"/>
      <c r="O646" s="2564"/>
    </row>
    <row r="647" spans="1:15" ht="15.75" customHeight="1">
      <c r="A647" s="2565"/>
      <c r="B647" s="2565"/>
      <c r="C647" s="2565"/>
      <c r="D647" s="2565"/>
      <c r="E647" s="2565"/>
      <c r="F647" s="2565"/>
      <c r="G647" s="2565"/>
      <c r="H647" s="2565"/>
      <c r="I647" s="2564"/>
      <c r="J647" s="2564"/>
      <c r="K647" s="2564"/>
      <c r="L647" s="2564"/>
      <c r="M647" s="2564"/>
      <c r="N647" s="2564"/>
      <c r="O647" s="2564"/>
    </row>
    <row r="648" spans="1:15" ht="15.75" customHeight="1">
      <c r="A648" s="2565"/>
      <c r="B648" s="2565"/>
      <c r="C648" s="2565"/>
      <c r="D648" s="2565"/>
      <c r="E648" s="2565"/>
      <c r="F648" s="2565"/>
      <c r="G648" s="2565"/>
      <c r="H648" s="2565"/>
      <c r="I648" s="2564"/>
      <c r="J648" s="2564"/>
      <c r="K648" s="2564"/>
      <c r="L648" s="2564"/>
      <c r="M648" s="2564"/>
      <c r="N648" s="2564"/>
      <c r="O648" s="2564"/>
    </row>
    <row r="649" spans="1:15" ht="15.75" customHeight="1">
      <c r="A649" s="2565"/>
      <c r="B649" s="2565"/>
      <c r="C649" s="2565"/>
      <c r="D649" s="2565"/>
      <c r="E649" s="2565"/>
      <c r="F649" s="2565"/>
      <c r="G649" s="2565"/>
      <c r="H649" s="2565"/>
      <c r="I649" s="2564"/>
      <c r="J649" s="2564"/>
      <c r="K649" s="2564"/>
      <c r="L649" s="2564"/>
      <c r="M649" s="2564"/>
      <c r="N649" s="2564"/>
      <c r="O649" s="2564"/>
    </row>
    <row r="650" spans="1:15" ht="15.75" customHeight="1">
      <c r="A650" s="2565"/>
      <c r="B650" s="2565"/>
      <c r="C650" s="2565"/>
      <c r="D650" s="2565"/>
      <c r="E650" s="2565"/>
      <c r="F650" s="2565"/>
      <c r="G650" s="2565"/>
      <c r="H650" s="2565"/>
      <c r="I650" s="2564"/>
      <c r="J650" s="2564"/>
      <c r="K650" s="2564"/>
      <c r="L650" s="2564"/>
      <c r="M650" s="2564"/>
      <c r="N650" s="2564"/>
      <c r="O650" s="2564"/>
    </row>
    <row r="651" spans="1:15" ht="15.75" customHeight="1">
      <c r="A651" s="2565"/>
      <c r="B651" s="2565"/>
      <c r="C651" s="2565"/>
      <c r="D651" s="2565"/>
      <c r="E651" s="2565"/>
      <c r="F651" s="2565"/>
      <c r="G651" s="2565"/>
      <c r="H651" s="2565"/>
      <c r="I651" s="2564"/>
      <c r="J651" s="2564"/>
      <c r="K651" s="2564"/>
      <c r="L651" s="2564"/>
      <c r="M651" s="2564"/>
      <c r="N651" s="2564"/>
      <c r="O651" s="2564"/>
    </row>
    <row r="652" spans="1:15" ht="15.75" customHeight="1">
      <c r="A652" s="2565"/>
      <c r="B652" s="2565"/>
      <c r="C652" s="2565"/>
      <c r="D652" s="2565"/>
      <c r="E652" s="2565"/>
      <c r="F652" s="2565"/>
      <c r="G652" s="2565"/>
      <c r="H652" s="2565"/>
      <c r="I652" s="2564"/>
      <c r="J652" s="2564"/>
      <c r="K652" s="2564"/>
      <c r="L652" s="2564"/>
      <c r="M652" s="2564"/>
      <c r="N652" s="2564"/>
      <c r="O652" s="2564"/>
    </row>
    <row r="653" spans="1:15" ht="15.75" customHeight="1">
      <c r="A653" s="2565"/>
      <c r="B653" s="2565"/>
      <c r="C653" s="2565"/>
      <c r="D653" s="2565"/>
      <c r="E653" s="2565"/>
      <c r="F653" s="2565"/>
      <c r="G653" s="2565"/>
      <c r="H653" s="2565"/>
      <c r="I653" s="2564"/>
      <c r="J653" s="2564"/>
      <c r="K653" s="2564"/>
      <c r="L653" s="2564"/>
      <c r="M653" s="2564"/>
      <c r="N653" s="2564"/>
      <c r="O653" s="2564"/>
    </row>
    <row r="654" spans="1:15" ht="15.75" customHeight="1">
      <c r="A654" s="2565"/>
      <c r="B654" s="2565"/>
      <c r="C654" s="2565"/>
      <c r="D654" s="2565"/>
      <c r="E654" s="2565"/>
      <c r="F654" s="2565"/>
      <c r="G654" s="2565"/>
      <c r="H654" s="2565"/>
      <c r="I654" s="2564"/>
      <c r="J654" s="2564"/>
      <c r="K654" s="2564"/>
      <c r="L654" s="2564"/>
      <c r="M654" s="2564"/>
      <c r="N654" s="2564"/>
      <c r="O654" s="2564"/>
    </row>
    <row r="655" spans="1:15" ht="15.75" customHeight="1">
      <c r="A655" s="2565"/>
      <c r="B655" s="2565"/>
      <c r="C655" s="2565"/>
      <c r="D655" s="2565"/>
      <c r="E655" s="2565"/>
      <c r="F655" s="2565"/>
      <c r="G655" s="2565"/>
      <c r="H655" s="2565"/>
      <c r="I655" s="2564"/>
      <c r="J655" s="2564"/>
      <c r="K655" s="2564"/>
      <c r="L655" s="2564"/>
      <c r="M655" s="2564"/>
      <c r="N655" s="2564"/>
      <c r="O655" s="2564"/>
    </row>
    <row r="656" spans="1:15" ht="15.75" customHeight="1">
      <c r="A656" s="2565"/>
      <c r="B656" s="2565"/>
      <c r="C656" s="2565"/>
      <c r="D656" s="2565"/>
      <c r="E656" s="2565"/>
      <c r="F656" s="2565"/>
      <c r="G656" s="2565"/>
      <c r="H656" s="2565"/>
      <c r="I656" s="2564"/>
      <c r="J656" s="2564"/>
      <c r="K656" s="2564"/>
      <c r="L656" s="2564"/>
      <c r="M656" s="2564"/>
      <c r="N656" s="2564"/>
      <c r="O656" s="2564"/>
    </row>
    <row r="657" spans="1:15" ht="15.75" customHeight="1">
      <c r="A657" s="2565"/>
      <c r="B657" s="2565"/>
      <c r="C657" s="2565"/>
      <c r="D657" s="2565"/>
      <c r="E657" s="2565"/>
      <c r="F657" s="2565"/>
      <c r="G657" s="2565"/>
      <c r="H657" s="2565"/>
      <c r="I657" s="2564"/>
      <c r="J657" s="2564"/>
      <c r="K657" s="2564"/>
      <c r="L657" s="2564"/>
      <c r="M657" s="2564"/>
      <c r="N657" s="2564"/>
      <c r="O657" s="2564"/>
    </row>
    <row r="658" spans="1:15" ht="15.75" customHeight="1">
      <c r="A658" s="2565"/>
      <c r="B658" s="2565"/>
      <c r="C658" s="2565"/>
      <c r="D658" s="2565"/>
      <c r="E658" s="2565"/>
      <c r="F658" s="2565"/>
      <c r="G658" s="2565"/>
      <c r="H658" s="2565"/>
      <c r="I658" s="2564"/>
      <c r="J658" s="2564"/>
      <c r="K658" s="2564"/>
      <c r="L658" s="2564"/>
      <c r="M658" s="2564"/>
      <c r="N658" s="2564"/>
      <c r="O658" s="2564"/>
    </row>
    <row r="659" spans="1:15" ht="15.75" customHeight="1">
      <c r="A659" s="2565"/>
      <c r="B659" s="2565"/>
      <c r="C659" s="2565"/>
      <c r="D659" s="2565"/>
      <c r="E659" s="2565"/>
      <c r="F659" s="2565"/>
      <c r="G659" s="2565"/>
      <c r="H659" s="2565"/>
      <c r="I659" s="2564"/>
      <c r="J659" s="2564"/>
      <c r="K659" s="2564"/>
      <c r="L659" s="2564"/>
      <c r="M659" s="2564"/>
      <c r="N659" s="2564"/>
      <c r="O659" s="2564"/>
    </row>
    <row r="660" spans="1:15" ht="15.75" customHeight="1">
      <c r="A660" s="2565"/>
      <c r="B660" s="2565"/>
      <c r="C660" s="2565"/>
      <c r="D660" s="2565"/>
      <c r="E660" s="2565"/>
      <c r="F660" s="2565"/>
      <c r="G660" s="2565"/>
      <c r="H660" s="2565"/>
      <c r="I660" s="2564"/>
      <c r="J660" s="2564"/>
      <c r="K660" s="2564"/>
      <c r="L660" s="2564"/>
      <c r="M660" s="2564"/>
      <c r="N660" s="2564"/>
      <c r="O660" s="2564"/>
    </row>
    <row r="661" spans="1:15" ht="15.75" customHeight="1">
      <c r="A661" s="2565"/>
      <c r="B661" s="2565"/>
      <c r="C661" s="2565"/>
      <c r="D661" s="2565"/>
      <c r="E661" s="2565"/>
      <c r="F661" s="2565"/>
      <c r="G661" s="2565"/>
      <c r="H661" s="2565"/>
      <c r="I661" s="2564"/>
      <c r="J661" s="2564"/>
      <c r="K661" s="2564"/>
      <c r="L661" s="2564"/>
      <c r="M661" s="2564"/>
      <c r="N661" s="2564"/>
      <c r="O661" s="2564"/>
    </row>
    <row r="662" spans="1:15" ht="15.75" customHeight="1">
      <c r="A662" s="2565"/>
      <c r="B662" s="2565"/>
      <c r="C662" s="2565"/>
      <c r="D662" s="2565"/>
      <c r="E662" s="2565"/>
      <c r="F662" s="2565"/>
      <c r="G662" s="2565"/>
      <c r="H662" s="2565"/>
      <c r="I662" s="2564"/>
      <c r="J662" s="2564"/>
      <c r="K662" s="2564"/>
      <c r="L662" s="2564"/>
      <c r="M662" s="2564"/>
      <c r="N662" s="2564"/>
      <c r="O662" s="2564"/>
    </row>
    <row r="663" spans="1:15" ht="15.75" customHeight="1">
      <c r="A663" s="2565"/>
      <c r="B663" s="2565"/>
      <c r="C663" s="2565"/>
      <c r="D663" s="2565"/>
      <c r="E663" s="2565"/>
      <c r="F663" s="2565"/>
      <c r="G663" s="2565"/>
      <c r="H663" s="2565"/>
      <c r="I663" s="2564"/>
      <c r="J663" s="2564"/>
      <c r="K663" s="2564"/>
      <c r="L663" s="2564"/>
      <c r="M663" s="2564"/>
      <c r="N663" s="2564"/>
      <c r="O663" s="2564"/>
    </row>
    <row r="664" spans="1:15" ht="15.75" customHeight="1">
      <c r="A664" s="2565"/>
      <c r="B664" s="2565"/>
      <c r="C664" s="2565"/>
      <c r="D664" s="2565"/>
      <c r="E664" s="2565"/>
      <c r="F664" s="2565"/>
      <c r="G664" s="2565"/>
      <c r="H664" s="2565"/>
      <c r="I664" s="2564"/>
      <c r="J664" s="2564"/>
      <c r="K664" s="2564"/>
      <c r="L664" s="2564"/>
      <c r="M664" s="2564"/>
      <c r="N664" s="2564"/>
      <c r="O664" s="2564"/>
    </row>
    <row r="665" spans="1:15" ht="15.75" customHeight="1">
      <c r="A665" s="2565"/>
      <c r="B665" s="2565"/>
      <c r="C665" s="2565"/>
      <c r="D665" s="2565"/>
      <c r="E665" s="2565"/>
      <c r="F665" s="2565"/>
      <c r="G665" s="2565"/>
      <c r="H665" s="2565"/>
      <c r="I665" s="2564"/>
      <c r="J665" s="2564"/>
      <c r="K665" s="2564"/>
      <c r="L665" s="2564"/>
      <c r="M665" s="2564"/>
      <c r="N665" s="2564"/>
      <c r="O665" s="2564"/>
    </row>
    <row r="666" spans="1:15" ht="15.75" customHeight="1">
      <c r="A666" s="2565"/>
      <c r="B666" s="2565"/>
      <c r="C666" s="2565"/>
      <c r="D666" s="2565"/>
      <c r="E666" s="2565"/>
      <c r="F666" s="2565"/>
      <c r="G666" s="2565"/>
      <c r="H666" s="2565"/>
      <c r="I666" s="2564"/>
      <c r="J666" s="2564"/>
      <c r="K666" s="2564"/>
      <c r="L666" s="2564"/>
      <c r="M666" s="2564"/>
      <c r="N666" s="2564"/>
      <c r="O666" s="2564"/>
    </row>
    <row r="667" spans="1:15" ht="15.75" customHeight="1">
      <c r="A667" s="2565"/>
      <c r="B667" s="2565"/>
      <c r="C667" s="2565"/>
      <c r="D667" s="2565"/>
      <c r="E667" s="2565"/>
      <c r="F667" s="2565"/>
      <c r="G667" s="2565"/>
      <c r="H667" s="2565"/>
      <c r="I667" s="2564"/>
      <c r="J667" s="2564"/>
      <c r="K667" s="2564"/>
      <c r="L667" s="2564"/>
      <c r="M667" s="2564"/>
      <c r="N667" s="2564"/>
      <c r="O667" s="2564"/>
    </row>
    <row r="668" spans="1:15" ht="15.75" customHeight="1">
      <c r="A668" s="2565"/>
      <c r="B668" s="2565"/>
      <c r="C668" s="2565"/>
      <c r="D668" s="2565"/>
      <c r="E668" s="2565"/>
      <c r="F668" s="2565"/>
      <c r="G668" s="2565"/>
      <c r="H668" s="2565"/>
      <c r="I668" s="2564"/>
      <c r="J668" s="2564"/>
      <c r="K668" s="2564"/>
      <c r="L668" s="2564"/>
      <c r="M668" s="2564"/>
      <c r="N668" s="2564"/>
      <c r="O668" s="2564"/>
    </row>
    <row r="669" spans="1:15" ht="15.75" customHeight="1">
      <c r="A669" s="2565"/>
      <c r="B669" s="2565"/>
      <c r="C669" s="2565"/>
      <c r="D669" s="2565"/>
      <c r="E669" s="2565"/>
      <c r="F669" s="2565"/>
      <c r="G669" s="2565"/>
      <c r="H669" s="2565"/>
      <c r="I669" s="2564"/>
      <c r="J669" s="2564"/>
      <c r="K669" s="2564"/>
      <c r="L669" s="2564"/>
      <c r="M669" s="2564"/>
      <c r="N669" s="2564"/>
      <c r="O669" s="2564"/>
    </row>
    <row r="670" spans="1:15" ht="15.75" customHeight="1">
      <c r="A670" s="2565"/>
      <c r="B670" s="2565"/>
      <c r="C670" s="2565"/>
      <c r="D670" s="2565"/>
      <c r="E670" s="2565"/>
      <c r="F670" s="2565"/>
      <c r="G670" s="2565"/>
      <c r="H670" s="2565"/>
      <c r="I670" s="2564"/>
      <c r="J670" s="2564"/>
      <c r="K670" s="2564"/>
      <c r="L670" s="2564"/>
      <c r="M670" s="2564"/>
      <c r="N670" s="2564"/>
      <c r="O670" s="2564"/>
    </row>
    <row r="671" spans="1:15" ht="15.75" customHeight="1">
      <c r="A671" s="2565"/>
      <c r="B671" s="2565"/>
      <c r="C671" s="2565"/>
      <c r="D671" s="2565"/>
      <c r="E671" s="2565"/>
      <c r="F671" s="2565"/>
      <c r="G671" s="2565"/>
      <c r="H671" s="2565"/>
      <c r="I671" s="2564"/>
      <c r="J671" s="2564"/>
      <c r="K671" s="2564"/>
      <c r="L671" s="2564"/>
      <c r="M671" s="2564"/>
      <c r="N671" s="2564"/>
      <c r="O671" s="2564"/>
    </row>
    <row r="672" spans="1:15" ht="15.75" customHeight="1">
      <c r="A672" s="2565"/>
      <c r="B672" s="2565"/>
      <c r="C672" s="2565"/>
      <c r="D672" s="2565"/>
      <c r="E672" s="2565"/>
      <c r="F672" s="2565"/>
      <c r="G672" s="2565"/>
      <c r="H672" s="2565"/>
      <c r="I672" s="2564"/>
      <c r="J672" s="2564"/>
      <c r="K672" s="2564"/>
      <c r="L672" s="2564"/>
      <c r="M672" s="2564"/>
      <c r="N672" s="2564"/>
      <c r="O672" s="2564"/>
    </row>
    <row r="673" spans="1:15" ht="15.75" customHeight="1">
      <c r="A673" s="2565"/>
      <c r="B673" s="2565"/>
      <c r="C673" s="2565"/>
      <c r="D673" s="2565"/>
      <c r="E673" s="2565"/>
      <c r="F673" s="2565"/>
      <c r="G673" s="2565"/>
      <c r="H673" s="2565"/>
      <c r="I673" s="2564"/>
      <c r="J673" s="2564"/>
      <c r="K673" s="2564"/>
      <c r="L673" s="2564"/>
      <c r="M673" s="2564"/>
      <c r="N673" s="2564"/>
      <c r="O673" s="2564"/>
    </row>
    <row r="674" spans="1:15" ht="15.75" customHeight="1">
      <c r="A674" s="2565"/>
      <c r="B674" s="2565"/>
      <c r="C674" s="2565"/>
      <c r="D674" s="2565"/>
      <c r="E674" s="2565"/>
      <c r="F674" s="2565"/>
      <c r="G674" s="2565"/>
      <c r="H674" s="2565"/>
      <c r="I674" s="2564"/>
      <c r="J674" s="2564"/>
      <c r="K674" s="2564"/>
      <c r="L674" s="2564"/>
      <c r="M674" s="2564"/>
      <c r="N674" s="2564"/>
      <c r="O674" s="2564"/>
    </row>
    <row r="675" spans="1:15" ht="15.75" customHeight="1">
      <c r="A675" s="2565"/>
      <c r="B675" s="2565"/>
      <c r="C675" s="2565"/>
      <c r="D675" s="2565"/>
      <c r="E675" s="2565"/>
      <c r="F675" s="2565"/>
      <c r="G675" s="2565"/>
      <c r="H675" s="2565"/>
      <c r="I675" s="2564"/>
      <c r="J675" s="2564"/>
      <c r="K675" s="2564"/>
      <c r="L675" s="2564"/>
      <c r="M675" s="2564"/>
      <c r="N675" s="2564"/>
      <c r="O675" s="2564"/>
    </row>
    <row r="676" spans="1:15" ht="15.75" customHeight="1">
      <c r="A676" s="2565"/>
      <c r="B676" s="2565"/>
      <c r="C676" s="2565"/>
      <c r="D676" s="2565"/>
      <c r="E676" s="2565"/>
      <c r="F676" s="2565"/>
      <c r="G676" s="2565"/>
      <c r="H676" s="2565"/>
      <c r="I676" s="2564"/>
      <c r="J676" s="2564"/>
      <c r="K676" s="2564"/>
      <c r="L676" s="2564"/>
      <c r="M676" s="2564"/>
      <c r="N676" s="2564"/>
      <c r="O676" s="2564"/>
    </row>
    <row r="677" spans="1:15" ht="15.75" customHeight="1">
      <c r="A677" s="2565"/>
      <c r="B677" s="2565"/>
      <c r="C677" s="2565"/>
      <c r="D677" s="2565"/>
      <c r="E677" s="2565"/>
      <c r="F677" s="2565"/>
      <c r="G677" s="2565"/>
      <c r="H677" s="2565"/>
      <c r="I677" s="2564"/>
      <c r="J677" s="2564"/>
      <c r="K677" s="2564"/>
      <c r="L677" s="2564"/>
      <c r="M677" s="2564"/>
      <c r="N677" s="2564"/>
      <c r="O677" s="2564"/>
    </row>
    <row r="678" spans="1:15" ht="15.75" customHeight="1">
      <c r="A678" s="2565"/>
      <c r="B678" s="2565"/>
      <c r="C678" s="2565"/>
      <c r="D678" s="2565"/>
      <c r="E678" s="2565"/>
      <c r="F678" s="2565"/>
      <c r="G678" s="2565"/>
      <c r="H678" s="2565"/>
      <c r="I678" s="2564"/>
      <c r="J678" s="2564"/>
      <c r="K678" s="2564"/>
      <c r="L678" s="2564"/>
      <c r="M678" s="2564"/>
      <c r="N678" s="2564"/>
      <c r="O678" s="2564"/>
    </row>
    <row r="679" spans="1:15" ht="15.75" customHeight="1">
      <c r="A679" s="2565"/>
      <c r="B679" s="2565"/>
      <c r="C679" s="2565"/>
      <c r="D679" s="2565"/>
      <c r="E679" s="2565"/>
      <c r="F679" s="2565"/>
      <c r="G679" s="2565"/>
      <c r="H679" s="2565"/>
      <c r="I679" s="2564"/>
      <c r="J679" s="2564"/>
      <c r="K679" s="2564"/>
      <c r="L679" s="2564"/>
      <c r="M679" s="2564"/>
      <c r="N679" s="2564"/>
      <c r="O679" s="2564"/>
    </row>
    <row r="680" spans="1:15" ht="15.75" customHeight="1">
      <c r="A680" s="2565"/>
      <c r="B680" s="2565"/>
      <c r="C680" s="2565"/>
      <c r="D680" s="2565"/>
      <c r="E680" s="2565"/>
      <c r="F680" s="2565"/>
      <c r="G680" s="2565"/>
      <c r="H680" s="2565"/>
      <c r="I680" s="2564"/>
      <c r="J680" s="2564"/>
      <c r="K680" s="2564"/>
      <c r="L680" s="2564"/>
      <c r="M680" s="2564"/>
      <c r="N680" s="2564"/>
      <c r="O680" s="2564"/>
    </row>
    <row r="681" spans="1:15" ht="15.75" customHeight="1">
      <c r="A681" s="2565"/>
      <c r="B681" s="2565"/>
      <c r="C681" s="2565"/>
      <c r="D681" s="2565"/>
      <c r="E681" s="2565"/>
      <c r="F681" s="2565"/>
      <c r="G681" s="2565"/>
      <c r="H681" s="2565"/>
      <c r="I681" s="2564"/>
      <c r="J681" s="2564"/>
      <c r="K681" s="2564"/>
      <c r="L681" s="2564"/>
      <c r="M681" s="2564"/>
      <c r="N681" s="2564"/>
      <c r="O681" s="2564"/>
    </row>
    <row r="682" spans="1:15" ht="15.75" customHeight="1">
      <c r="A682" s="2565"/>
      <c r="B682" s="2565"/>
      <c r="C682" s="2565"/>
      <c r="D682" s="2565"/>
      <c r="E682" s="2565"/>
      <c r="F682" s="2565"/>
      <c r="G682" s="2565"/>
      <c r="H682" s="2565"/>
      <c r="I682" s="2564"/>
      <c r="J682" s="2564"/>
      <c r="K682" s="2564"/>
      <c r="L682" s="2564"/>
      <c r="M682" s="2564"/>
      <c r="N682" s="2564"/>
      <c r="O682" s="2564"/>
    </row>
    <row r="683" spans="1:15" ht="15.75" customHeight="1">
      <c r="A683" s="2565"/>
      <c r="B683" s="2565"/>
      <c r="C683" s="2565"/>
      <c r="D683" s="2565"/>
      <c r="E683" s="2565"/>
      <c r="F683" s="2565"/>
      <c r="G683" s="2565"/>
      <c r="H683" s="2565"/>
      <c r="I683" s="2564"/>
      <c r="J683" s="2564"/>
      <c r="K683" s="2564"/>
      <c r="L683" s="2564"/>
      <c r="M683" s="2564"/>
      <c r="N683" s="2564"/>
      <c r="O683" s="2564"/>
    </row>
    <row r="684" spans="1:15" ht="15.75" customHeight="1">
      <c r="A684" s="2565"/>
      <c r="B684" s="2565"/>
      <c r="C684" s="2565"/>
      <c r="D684" s="2565"/>
      <c r="E684" s="2565"/>
      <c r="F684" s="2565"/>
      <c r="G684" s="2565"/>
      <c r="H684" s="2565"/>
      <c r="I684" s="2564"/>
      <c r="J684" s="2564"/>
      <c r="K684" s="2564"/>
      <c r="L684" s="2564"/>
      <c r="M684" s="2564"/>
      <c r="N684" s="2564"/>
      <c r="O684" s="2564"/>
    </row>
    <row r="685" spans="1:15" ht="15.75" customHeight="1">
      <c r="A685" s="2565"/>
      <c r="B685" s="2565"/>
      <c r="C685" s="2565"/>
      <c r="D685" s="2565"/>
      <c r="E685" s="2565"/>
      <c r="F685" s="2565"/>
      <c r="G685" s="2565"/>
      <c r="H685" s="2565"/>
      <c r="I685" s="2564"/>
      <c r="J685" s="2564"/>
      <c r="K685" s="2564"/>
      <c r="L685" s="2564"/>
      <c r="M685" s="2564"/>
      <c r="N685" s="2564"/>
      <c r="O685" s="2564"/>
    </row>
    <row r="686" spans="1:15" ht="15.75" customHeight="1">
      <c r="A686" s="2565"/>
      <c r="B686" s="2565"/>
      <c r="C686" s="2565"/>
      <c r="D686" s="2565"/>
      <c r="E686" s="2565"/>
      <c r="F686" s="2565"/>
      <c r="G686" s="2565"/>
      <c r="H686" s="2565"/>
      <c r="I686" s="2564"/>
      <c r="J686" s="2564"/>
      <c r="K686" s="2564"/>
      <c r="L686" s="2564"/>
      <c r="M686" s="2564"/>
      <c r="N686" s="2564"/>
      <c r="O686" s="2564"/>
    </row>
    <row r="687" spans="1:15" ht="15.75" customHeight="1">
      <c r="A687" s="2565"/>
      <c r="B687" s="2565"/>
      <c r="C687" s="2565"/>
      <c r="D687" s="2565"/>
      <c r="E687" s="2565"/>
      <c r="F687" s="2565"/>
      <c r="G687" s="2565"/>
      <c r="H687" s="2565"/>
      <c r="I687" s="2564"/>
      <c r="J687" s="2564"/>
      <c r="K687" s="2564"/>
      <c r="L687" s="2564"/>
      <c r="M687" s="2564"/>
      <c r="N687" s="2564"/>
      <c r="O687" s="2564"/>
    </row>
    <row r="688" spans="1:15" ht="15.75" customHeight="1">
      <c r="A688" s="2565"/>
      <c r="B688" s="2565"/>
      <c r="C688" s="2565"/>
      <c r="D688" s="2565"/>
      <c r="E688" s="2565"/>
      <c r="F688" s="2565"/>
      <c r="G688" s="2565"/>
      <c r="H688" s="2565"/>
      <c r="I688" s="2564"/>
      <c r="J688" s="2564"/>
      <c r="K688" s="2564"/>
      <c r="L688" s="2564"/>
      <c r="M688" s="2564"/>
      <c r="N688" s="2564"/>
      <c r="O688" s="2564"/>
    </row>
    <row r="689" spans="1:15" ht="15.75" customHeight="1">
      <c r="A689" s="2565"/>
      <c r="B689" s="2565"/>
      <c r="C689" s="2565"/>
      <c r="D689" s="2565"/>
      <c r="E689" s="2565"/>
      <c r="F689" s="2565"/>
      <c r="G689" s="2565"/>
      <c r="H689" s="2565"/>
      <c r="I689" s="2564"/>
      <c r="J689" s="2564"/>
      <c r="K689" s="2564"/>
      <c r="L689" s="2564"/>
      <c r="M689" s="2564"/>
      <c r="N689" s="2564"/>
      <c r="O689" s="2564"/>
    </row>
    <row r="690" spans="1:15" ht="15.75" customHeight="1">
      <c r="A690" s="2565"/>
      <c r="B690" s="2565"/>
      <c r="C690" s="2565"/>
      <c r="D690" s="2565"/>
      <c r="E690" s="2565"/>
      <c r="F690" s="2565"/>
      <c r="G690" s="2565"/>
      <c r="H690" s="2565"/>
      <c r="I690" s="2564"/>
      <c r="J690" s="2564"/>
      <c r="K690" s="2564"/>
      <c r="L690" s="2564"/>
      <c r="M690" s="2564"/>
      <c r="N690" s="2564"/>
      <c r="O690" s="2564"/>
    </row>
    <row r="691" spans="1:15" ht="15.75" customHeight="1">
      <c r="A691" s="2565"/>
      <c r="B691" s="2565"/>
      <c r="C691" s="2565"/>
      <c r="D691" s="2565"/>
      <c r="E691" s="2565"/>
      <c r="F691" s="2565"/>
      <c r="G691" s="2565"/>
      <c r="H691" s="2565"/>
      <c r="I691" s="2564"/>
      <c r="J691" s="2564"/>
      <c r="K691" s="2564"/>
      <c r="L691" s="2564"/>
      <c r="M691" s="2564"/>
      <c r="N691" s="2564"/>
      <c r="O691" s="2564"/>
    </row>
    <row r="692" spans="1:15" ht="15.75" customHeight="1">
      <c r="A692" s="2565"/>
      <c r="B692" s="2565"/>
      <c r="C692" s="2565"/>
      <c r="D692" s="2565"/>
      <c r="E692" s="2565"/>
      <c r="F692" s="2565"/>
      <c r="G692" s="2565"/>
      <c r="H692" s="2565"/>
      <c r="I692" s="2564"/>
      <c r="J692" s="2564"/>
      <c r="K692" s="2564"/>
      <c r="L692" s="2564"/>
      <c r="M692" s="2564"/>
      <c r="N692" s="2564"/>
      <c r="O692" s="2564"/>
    </row>
    <row r="693" spans="1:15" ht="15.75" customHeight="1">
      <c r="A693" s="2565"/>
      <c r="B693" s="2565"/>
      <c r="C693" s="2565"/>
      <c r="D693" s="2565"/>
      <c r="E693" s="2565"/>
      <c r="F693" s="2565"/>
      <c r="G693" s="2565"/>
      <c r="H693" s="2565"/>
      <c r="I693" s="2564"/>
      <c r="J693" s="2564"/>
      <c r="K693" s="2564"/>
      <c r="L693" s="2564"/>
      <c r="M693" s="2564"/>
      <c r="N693" s="2564"/>
      <c r="O693" s="2564"/>
    </row>
    <row r="694" spans="1:15" ht="15.75" customHeight="1">
      <c r="A694" s="2565"/>
      <c r="B694" s="2565"/>
      <c r="C694" s="2565"/>
      <c r="D694" s="2565"/>
      <c r="E694" s="2565"/>
      <c r="F694" s="2565"/>
      <c r="G694" s="2565"/>
      <c r="H694" s="2565"/>
      <c r="I694" s="2564"/>
      <c r="J694" s="2564"/>
      <c r="K694" s="2564"/>
      <c r="L694" s="2564"/>
      <c r="M694" s="2564"/>
      <c r="N694" s="2564"/>
      <c r="O694" s="2564"/>
    </row>
    <row r="695" spans="1:15" ht="15.75" customHeight="1">
      <c r="A695" s="2565"/>
      <c r="B695" s="2565"/>
      <c r="C695" s="2565"/>
      <c r="D695" s="2565"/>
      <c r="E695" s="2565"/>
      <c r="F695" s="2565"/>
      <c r="G695" s="2565"/>
      <c r="H695" s="2565"/>
      <c r="I695" s="2564"/>
      <c r="J695" s="2564"/>
      <c r="K695" s="2564"/>
      <c r="L695" s="2564"/>
      <c r="M695" s="2564"/>
      <c r="N695" s="2564"/>
      <c r="O695" s="2564"/>
    </row>
    <row r="696" spans="1:15" ht="15.75" customHeight="1">
      <c r="A696" s="2565"/>
      <c r="B696" s="2565"/>
      <c r="C696" s="2565"/>
      <c r="D696" s="2565"/>
      <c r="E696" s="2565"/>
      <c r="F696" s="2565"/>
      <c r="G696" s="2565"/>
      <c r="H696" s="2565"/>
      <c r="I696" s="2564"/>
      <c r="J696" s="2564"/>
      <c r="K696" s="2564"/>
      <c r="L696" s="2564"/>
      <c r="M696" s="2564"/>
      <c r="N696" s="2564"/>
      <c r="O696" s="2564"/>
    </row>
    <row r="697" spans="1:15" ht="15.75" customHeight="1">
      <c r="A697" s="2565"/>
      <c r="B697" s="2565"/>
      <c r="C697" s="2565"/>
      <c r="D697" s="2565"/>
      <c r="E697" s="2565"/>
      <c r="F697" s="2565"/>
      <c r="G697" s="2565"/>
      <c r="H697" s="2565"/>
      <c r="I697" s="2564"/>
      <c r="J697" s="2564"/>
      <c r="K697" s="2564"/>
      <c r="L697" s="2564"/>
      <c r="M697" s="2564"/>
      <c r="N697" s="2564"/>
      <c r="O697" s="2564"/>
    </row>
    <row r="698" spans="1:15" ht="15.75" customHeight="1">
      <c r="A698" s="2565"/>
      <c r="B698" s="2565"/>
      <c r="C698" s="2565"/>
      <c r="D698" s="2565"/>
      <c r="E698" s="2565"/>
      <c r="F698" s="2565"/>
      <c r="G698" s="2565"/>
      <c r="H698" s="2565"/>
      <c r="I698" s="2564"/>
      <c r="J698" s="2564"/>
      <c r="K698" s="2564"/>
      <c r="L698" s="2564"/>
      <c r="M698" s="2564"/>
      <c r="N698" s="2564"/>
      <c r="O698" s="2564"/>
    </row>
    <row r="699" spans="1:15" ht="15.75" customHeight="1">
      <c r="A699" s="2565"/>
      <c r="B699" s="2565"/>
      <c r="C699" s="2565"/>
      <c r="D699" s="2565"/>
      <c r="E699" s="2565"/>
      <c r="F699" s="2565"/>
      <c r="G699" s="2565"/>
      <c r="H699" s="2565"/>
      <c r="I699" s="2564"/>
      <c r="J699" s="2564"/>
      <c r="K699" s="2564"/>
      <c r="L699" s="2564"/>
      <c r="M699" s="2564"/>
      <c r="N699" s="2564"/>
      <c r="O699" s="2564"/>
    </row>
    <row r="700" spans="1:15" ht="15.75" customHeight="1">
      <c r="A700" s="2565"/>
      <c r="B700" s="2565"/>
      <c r="C700" s="2565"/>
      <c r="D700" s="2565"/>
      <c r="E700" s="2565"/>
      <c r="F700" s="2565"/>
      <c r="G700" s="2565"/>
      <c r="H700" s="2565"/>
      <c r="I700" s="2564"/>
      <c r="J700" s="2564"/>
      <c r="K700" s="2564"/>
      <c r="L700" s="2564"/>
      <c r="M700" s="2564"/>
      <c r="N700" s="2564"/>
      <c r="O700" s="2564"/>
    </row>
    <row r="701" spans="1:15" ht="15.75" customHeight="1">
      <c r="A701" s="2565"/>
      <c r="B701" s="2565"/>
      <c r="C701" s="2565"/>
      <c r="D701" s="2565"/>
      <c r="E701" s="2565"/>
      <c r="F701" s="2565"/>
      <c r="G701" s="2565"/>
      <c r="H701" s="2565"/>
      <c r="I701" s="2564"/>
      <c r="J701" s="2564"/>
      <c r="K701" s="2564"/>
      <c r="L701" s="2564"/>
      <c r="M701" s="2564"/>
      <c r="N701" s="2564"/>
      <c r="O701" s="2564"/>
    </row>
    <row r="702" spans="1:15" ht="15.75" customHeight="1">
      <c r="A702" s="2565"/>
      <c r="B702" s="2565"/>
      <c r="C702" s="2565"/>
      <c r="D702" s="2565"/>
      <c r="E702" s="2565"/>
      <c r="F702" s="2565"/>
      <c r="G702" s="2565"/>
      <c r="H702" s="2565"/>
      <c r="I702" s="2564"/>
      <c r="J702" s="2564"/>
      <c r="K702" s="2564"/>
      <c r="L702" s="2564"/>
      <c r="M702" s="2564"/>
      <c r="N702" s="2564"/>
      <c r="O702" s="2564"/>
    </row>
    <row r="703" spans="1:15" ht="15.75" customHeight="1">
      <c r="A703" s="2565"/>
      <c r="B703" s="2565"/>
      <c r="C703" s="2565"/>
      <c r="D703" s="2565"/>
      <c r="E703" s="2565"/>
      <c r="F703" s="2565"/>
      <c r="G703" s="2565"/>
      <c r="H703" s="2565"/>
      <c r="I703" s="2564"/>
      <c r="J703" s="2564"/>
      <c r="K703" s="2564"/>
      <c r="L703" s="2564"/>
      <c r="M703" s="2564"/>
      <c r="N703" s="2564"/>
      <c r="O703" s="2564"/>
    </row>
    <row r="704" spans="1:15" ht="15.75" customHeight="1">
      <c r="A704" s="2565"/>
      <c r="B704" s="2565"/>
      <c r="C704" s="2565"/>
      <c r="D704" s="2565"/>
      <c r="E704" s="2565"/>
      <c r="F704" s="2565"/>
      <c r="G704" s="2565"/>
      <c r="H704" s="2565"/>
      <c r="I704" s="2564"/>
      <c r="J704" s="2564"/>
      <c r="K704" s="2564"/>
      <c r="L704" s="2564"/>
      <c r="M704" s="2564"/>
      <c r="N704" s="2564"/>
      <c r="O704" s="2564"/>
    </row>
    <row r="705" spans="1:15" ht="15.75" customHeight="1">
      <c r="A705" s="2565"/>
      <c r="B705" s="2565"/>
      <c r="C705" s="2565"/>
      <c r="D705" s="2565"/>
      <c r="E705" s="2565"/>
      <c r="F705" s="2565"/>
      <c r="G705" s="2565"/>
      <c r="H705" s="2565"/>
      <c r="I705" s="2564"/>
      <c r="J705" s="2564"/>
      <c r="K705" s="2564"/>
      <c r="L705" s="2564"/>
      <c r="M705" s="2564"/>
      <c r="N705" s="2564"/>
      <c r="O705" s="2564"/>
    </row>
    <row r="706" spans="1:15" ht="15.75" customHeight="1">
      <c r="A706" s="2565"/>
      <c r="B706" s="2565"/>
      <c r="C706" s="2565"/>
      <c r="D706" s="2565"/>
      <c r="E706" s="2565"/>
      <c r="F706" s="2565"/>
      <c r="G706" s="2565"/>
      <c r="H706" s="2565"/>
      <c r="I706" s="2564"/>
      <c r="J706" s="2564"/>
      <c r="K706" s="2564"/>
      <c r="L706" s="2564"/>
      <c r="M706" s="2564"/>
      <c r="N706" s="2564"/>
      <c r="O706" s="2564"/>
    </row>
    <row r="707" spans="1:15" ht="15.75" customHeight="1">
      <c r="A707" s="2565"/>
      <c r="B707" s="2565"/>
      <c r="C707" s="2565"/>
      <c r="D707" s="2565"/>
      <c r="E707" s="2565"/>
      <c r="F707" s="2565"/>
      <c r="G707" s="2565"/>
      <c r="H707" s="2565"/>
      <c r="I707" s="2564"/>
      <c r="J707" s="2564"/>
      <c r="K707" s="2564"/>
      <c r="L707" s="2564"/>
      <c r="M707" s="2564"/>
      <c r="N707" s="2564"/>
      <c r="O707" s="2564"/>
    </row>
    <row r="708" spans="1:15" ht="15.75" customHeight="1">
      <c r="A708" s="2565"/>
      <c r="B708" s="2565"/>
      <c r="C708" s="2565"/>
      <c r="D708" s="2565"/>
      <c r="E708" s="2565"/>
      <c r="F708" s="2565"/>
      <c r="G708" s="2565"/>
      <c r="H708" s="2565"/>
      <c r="I708" s="2564"/>
      <c r="J708" s="2564"/>
      <c r="K708" s="2564"/>
      <c r="L708" s="2564"/>
      <c r="M708" s="2564"/>
      <c r="N708" s="2564"/>
      <c r="O708" s="2564"/>
    </row>
    <row r="709" spans="1:15" ht="15.75" customHeight="1">
      <c r="A709" s="2565"/>
      <c r="B709" s="2565"/>
      <c r="C709" s="2565"/>
      <c r="D709" s="2565"/>
      <c r="E709" s="2565"/>
      <c r="F709" s="2565"/>
      <c r="G709" s="2565"/>
      <c r="H709" s="2565"/>
      <c r="I709" s="2564"/>
      <c r="J709" s="2564"/>
      <c r="K709" s="2564"/>
      <c r="L709" s="2564"/>
      <c r="M709" s="2564"/>
      <c r="N709" s="2564"/>
      <c r="O709" s="2564"/>
    </row>
    <row r="710" spans="1:15" ht="15.75" customHeight="1">
      <c r="A710" s="2565"/>
      <c r="B710" s="2565"/>
      <c r="C710" s="2565"/>
      <c r="D710" s="2565"/>
      <c r="E710" s="2565"/>
      <c r="F710" s="2565"/>
      <c r="G710" s="2565"/>
      <c r="H710" s="2565"/>
      <c r="I710" s="2564"/>
      <c r="J710" s="2564"/>
      <c r="K710" s="2564"/>
      <c r="L710" s="2564"/>
      <c r="M710" s="2564"/>
      <c r="N710" s="2564"/>
      <c r="O710" s="2564"/>
    </row>
    <row r="711" spans="1:15" ht="15.75" customHeight="1">
      <c r="A711" s="2565"/>
      <c r="B711" s="2565"/>
      <c r="C711" s="2565"/>
      <c r="D711" s="2565"/>
      <c r="E711" s="2565"/>
      <c r="F711" s="2565"/>
      <c r="G711" s="2565"/>
      <c r="H711" s="2565"/>
      <c r="I711" s="2564"/>
      <c r="J711" s="2564"/>
      <c r="K711" s="2564"/>
      <c r="L711" s="2564"/>
      <c r="M711" s="2564"/>
      <c r="N711" s="2564"/>
      <c r="O711" s="2564"/>
    </row>
    <row r="712" spans="1:15" ht="15.75" customHeight="1">
      <c r="A712" s="2565"/>
      <c r="B712" s="2565"/>
      <c r="C712" s="2565"/>
      <c r="D712" s="2565"/>
      <c r="E712" s="2565"/>
      <c r="F712" s="2565"/>
      <c r="G712" s="2565"/>
      <c r="H712" s="2565"/>
      <c r="I712" s="2564"/>
      <c r="J712" s="2564"/>
      <c r="K712" s="2564"/>
      <c r="L712" s="2564"/>
      <c r="M712" s="2564"/>
      <c r="N712" s="2564"/>
      <c r="O712" s="2564"/>
    </row>
    <row r="713" spans="1:15" ht="15.75" customHeight="1">
      <c r="A713" s="2565"/>
      <c r="B713" s="2565"/>
      <c r="C713" s="2565"/>
      <c r="D713" s="2565"/>
      <c r="E713" s="2565"/>
      <c r="F713" s="2565"/>
      <c r="G713" s="2565"/>
      <c r="H713" s="2565"/>
      <c r="I713" s="2564"/>
      <c r="J713" s="2564"/>
      <c r="K713" s="2564"/>
      <c r="L713" s="2564"/>
      <c r="M713" s="2564"/>
      <c r="N713" s="2564"/>
      <c r="O713" s="2564"/>
    </row>
    <row r="714" spans="1:15" ht="15.75" customHeight="1">
      <c r="A714" s="2565"/>
      <c r="B714" s="2565"/>
      <c r="C714" s="2565"/>
      <c r="D714" s="2565"/>
      <c r="E714" s="2565"/>
      <c r="F714" s="2565"/>
      <c r="G714" s="2565"/>
      <c r="H714" s="2565"/>
      <c r="I714" s="2564"/>
      <c r="J714" s="2564"/>
      <c r="K714" s="2564"/>
      <c r="L714" s="2564"/>
      <c r="M714" s="2564"/>
      <c r="N714" s="2564"/>
      <c r="O714" s="2564"/>
    </row>
    <row r="715" spans="1:15" ht="15.75" customHeight="1">
      <c r="A715" s="2565"/>
      <c r="B715" s="2565"/>
      <c r="C715" s="2565"/>
      <c r="D715" s="2565"/>
      <c r="E715" s="2565"/>
      <c r="F715" s="2565"/>
      <c r="G715" s="2565"/>
      <c r="H715" s="2565"/>
      <c r="I715" s="2564"/>
      <c r="J715" s="2564"/>
      <c r="K715" s="2564"/>
      <c r="L715" s="2564"/>
      <c r="M715" s="2564"/>
      <c r="N715" s="2564"/>
      <c r="O715" s="2564"/>
    </row>
    <row r="716" spans="1:15" ht="15.75" customHeight="1">
      <c r="A716" s="2565"/>
      <c r="B716" s="2565"/>
      <c r="C716" s="2565"/>
      <c r="D716" s="2565"/>
      <c r="E716" s="2565"/>
      <c r="F716" s="2565"/>
      <c r="G716" s="2565"/>
      <c r="H716" s="2565"/>
      <c r="I716" s="2564"/>
      <c r="J716" s="2564"/>
      <c r="K716" s="2564"/>
      <c r="L716" s="2564"/>
      <c r="M716" s="2564"/>
      <c r="N716" s="2564"/>
      <c r="O716" s="2564"/>
    </row>
    <row r="717" spans="1:15" ht="15.75" customHeight="1">
      <c r="A717" s="2565"/>
      <c r="B717" s="2565"/>
      <c r="C717" s="2565"/>
      <c r="D717" s="2565"/>
      <c r="E717" s="2565"/>
      <c r="F717" s="2565"/>
      <c r="G717" s="2565"/>
      <c r="H717" s="2565"/>
      <c r="I717" s="2564"/>
      <c r="J717" s="2564"/>
      <c r="K717" s="2564"/>
      <c r="L717" s="2564"/>
      <c r="M717" s="2564"/>
      <c r="N717" s="2564"/>
      <c r="O717" s="2564"/>
    </row>
    <row r="718" spans="1:15" ht="15.75" customHeight="1">
      <c r="A718" s="2565"/>
      <c r="B718" s="2565"/>
      <c r="C718" s="2565"/>
      <c r="D718" s="2565"/>
      <c r="E718" s="2565"/>
      <c r="F718" s="2565"/>
      <c r="G718" s="2565"/>
      <c r="H718" s="2565"/>
      <c r="I718" s="2564"/>
      <c r="J718" s="2564"/>
      <c r="K718" s="2564"/>
      <c r="L718" s="2564"/>
      <c r="M718" s="2564"/>
      <c r="N718" s="2564"/>
      <c r="O718" s="2564"/>
    </row>
    <row r="719" spans="1:15" ht="15.75" customHeight="1">
      <c r="A719" s="2565"/>
      <c r="B719" s="2565"/>
      <c r="C719" s="2565"/>
      <c r="D719" s="2565"/>
      <c r="E719" s="2565"/>
      <c r="F719" s="2565"/>
      <c r="G719" s="2565"/>
      <c r="H719" s="2565"/>
      <c r="I719" s="2564"/>
      <c r="J719" s="2564"/>
      <c r="K719" s="2564"/>
      <c r="L719" s="2564"/>
      <c r="M719" s="2564"/>
      <c r="N719" s="2564"/>
      <c r="O719" s="2564"/>
    </row>
    <row r="720" spans="1:15" ht="15.75" customHeight="1">
      <c r="A720" s="2565"/>
      <c r="B720" s="2565"/>
      <c r="C720" s="2565"/>
      <c r="D720" s="2565"/>
      <c r="E720" s="2565"/>
      <c r="F720" s="2565"/>
      <c r="G720" s="2565"/>
      <c r="H720" s="2565"/>
      <c r="I720" s="2564"/>
      <c r="J720" s="2564"/>
      <c r="K720" s="2564"/>
      <c r="L720" s="2564"/>
      <c r="M720" s="2564"/>
      <c r="N720" s="2564"/>
      <c r="O720" s="2564"/>
    </row>
    <row r="721" spans="1:15" ht="15.75" customHeight="1">
      <c r="A721" s="2565"/>
      <c r="B721" s="2565"/>
      <c r="C721" s="2565"/>
      <c r="D721" s="2565"/>
      <c r="E721" s="2565"/>
      <c r="F721" s="2565"/>
      <c r="G721" s="2565"/>
      <c r="H721" s="2565"/>
      <c r="I721" s="2564"/>
      <c r="J721" s="2564"/>
      <c r="K721" s="2564"/>
      <c r="L721" s="2564"/>
      <c r="M721" s="2564"/>
      <c r="N721" s="2564"/>
      <c r="O721" s="2564"/>
    </row>
    <row r="722" spans="1:15" ht="15.75" customHeight="1">
      <c r="A722" s="2565"/>
      <c r="B722" s="2565"/>
      <c r="C722" s="2565"/>
      <c r="D722" s="2565"/>
      <c r="E722" s="2565"/>
      <c r="F722" s="2565"/>
      <c r="G722" s="2565"/>
      <c r="H722" s="2565"/>
      <c r="I722" s="2564"/>
      <c r="J722" s="2564"/>
      <c r="K722" s="2564"/>
      <c r="L722" s="2564"/>
      <c r="M722" s="2564"/>
      <c r="N722" s="2564"/>
      <c r="O722" s="2564"/>
    </row>
    <row r="723" spans="1:15" ht="15.75" customHeight="1">
      <c r="A723" s="2565"/>
      <c r="B723" s="2565"/>
      <c r="C723" s="2565"/>
      <c r="D723" s="2565"/>
      <c r="E723" s="2565"/>
      <c r="F723" s="2565"/>
      <c r="G723" s="2565"/>
      <c r="H723" s="2565"/>
      <c r="I723" s="2564"/>
      <c r="J723" s="2564"/>
      <c r="K723" s="2564"/>
      <c r="L723" s="2564"/>
      <c r="M723" s="2564"/>
      <c r="N723" s="2564"/>
      <c r="O723" s="2564"/>
    </row>
    <row r="724" spans="1:15" ht="15.75" customHeight="1">
      <c r="A724" s="2565"/>
      <c r="B724" s="2565"/>
      <c r="C724" s="2565"/>
      <c r="D724" s="2565"/>
      <c r="E724" s="2565"/>
      <c r="F724" s="2565"/>
      <c r="G724" s="2565"/>
      <c r="H724" s="2565"/>
      <c r="I724" s="2564"/>
      <c r="J724" s="2564"/>
      <c r="K724" s="2564"/>
      <c r="L724" s="2564"/>
      <c r="M724" s="2564"/>
      <c r="N724" s="2564"/>
      <c r="O724" s="2564"/>
    </row>
    <row r="725" spans="1:15" ht="15.75" customHeight="1">
      <c r="A725" s="2565"/>
      <c r="B725" s="2565"/>
      <c r="C725" s="2565"/>
      <c r="D725" s="2565"/>
      <c r="E725" s="2565"/>
      <c r="F725" s="2565"/>
      <c r="G725" s="2565"/>
      <c r="H725" s="2565"/>
      <c r="I725" s="2564"/>
      <c r="J725" s="2564"/>
      <c r="K725" s="2564"/>
      <c r="L725" s="2564"/>
      <c r="M725" s="2564"/>
      <c r="N725" s="2564"/>
      <c r="O725" s="2564"/>
    </row>
    <row r="726" spans="1:15" ht="15.75" customHeight="1">
      <c r="A726" s="2565"/>
      <c r="B726" s="2565"/>
      <c r="C726" s="2565"/>
      <c r="D726" s="2565"/>
      <c r="E726" s="2565"/>
      <c r="F726" s="2565"/>
      <c r="G726" s="2565"/>
      <c r="H726" s="2565"/>
      <c r="I726" s="2564"/>
      <c r="J726" s="2564"/>
      <c r="K726" s="2564"/>
      <c r="L726" s="2564"/>
      <c r="M726" s="2564"/>
      <c r="N726" s="2564"/>
      <c r="O726" s="2564"/>
    </row>
    <row r="727" spans="1:15" ht="15.75" customHeight="1">
      <c r="A727" s="2565"/>
      <c r="B727" s="2565"/>
      <c r="C727" s="2565"/>
      <c r="D727" s="2565"/>
      <c r="E727" s="2565"/>
      <c r="F727" s="2565"/>
      <c r="G727" s="2565"/>
      <c r="H727" s="2565"/>
      <c r="I727" s="2564"/>
      <c r="J727" s="2564"/>
      <c r="K727" s="2564"/>
      <c r="L727" s="2564"/>
      <c r="M727" s="2564"/>
      <c r="N727" s="2564"/>
      <c r="O727" s="2564"/>
    </row>
    <row r="728" spans="1:15" ht="15.75" customHeight="1">
      <c r="A728" s="2565"/>
      <c r="B728" s="2565"/>
      <c r="C728" s="2565"/>
      <c r="D728" s="2565"/>
      <c r="E728" s="2565"/>
      <c r="F728" s="2565"/>
      <c r="G728" s="2565"/>
      <c r="H728" s="2565"/>
      <c r="I728" s="2564"/>
      <c r="J728" s="2564"/>
      <c r="K728" s="2564"/>
      <c r="L728" s="2564"/>
      <c r="M728" s="2564"/>
      <c r="N728" s="2564"/>
      <c r="O728" s="2564"/>
    </row>
    <row r="729" spans="1:15" ht="15.75" customHeight="1">
      <c r="A729" s="2565"/>
      <c r="B729" s="2565"/>
      <c r="C729" s="2565"/>
      <c r="D729" s="2565"/>
      <c r="E729" s="2565"/>
      <c r="F729" s="2565"/>
      <c r="G729" s="2565"/>
      <c r="H729" s="2565"/>
      <c r="I729" s="2564"/>
      <c r="J729" s="2564"/>
      <c r="K729" s="2564"/>
      <c r="L729" s="2564"/>
      <c r="M729" s="2564"/>
      <c r="N729" s="2564"/>
      <c r="O729" s="2564"/>
    </row>
    <row r="730" spans="1:15" ht="15.75" customHeight="1">
      <c r="A730" s="2565"/>
      <c r="B730" s="2565"/>
      <c r="C730" s="2565"/>
      <c r="D730" s="2565"/>
      <c r="E730" s="2565"/>
      <c r="F730" s="2565"/>
      <c r="G730" s="2565"/>
      <c r="H730" s="2565"/>
      <c r="I730" s="2564"/>
      <c r="J730" s="2564"/>
      <c r="K730" s="2564"/>
      <c r="L730" s="2564"/>
      <c r="M730" s="2564"/>
      <c r="N730" s="2564"/>
      <c r="O730" s="2564"/>
    </row>
    <row r="731" spans="1:15" ht="15.75" customHeight="1">
      <c r="A731" s="2565"/>
      <c r="B731" s="2565"/>
      <c r="C731" s="2565"/>
      <c r="D731" s="2565"/>
      <c r="E731" s="2565"/>
      <c r="F731" s="2565"/>
      <c r="G731" s="2565"/>
      <c r="H731" s="2565"/>
      <c r="I731" s="2564"/>
      <c r="J731" s="2564"/>
      <c r="K731" s="2564"/>
      <c r="L731" s="2564"/>
      <c r="M731" s="2564"/>
      <c r="N731" s="2564"/>
      <c r="O731" s="2564"/>
    </row>
    <row r="732" spans="1:15" ht="15.75" customHeight="1">
      <c r="A732" s="2565"/>
      <c r="B732" s="2565"/>
      <c r="C732" s="2565"/>
      <c r="D732" s="2565"/>
      <c r="E732" s="2565"/>
      <c r="F732" s="2565"/>
      <c r="G732" s="2565"/>
      <c r="H732" s="2565"/>
      <c r="I732" s="2564"/>
      <c r="J732" s="2564"/>
      <c r="K732" s="2564"/>
      <c r="L732" s="2564"/>
      <c r="M732" s="2564"/>
      <c r="N732" s="2564"/>
      <c r="O732" s="2564"/>
    </row>
    <row r="733" spans="1:15" ht="15.75" customHeight="1">
      <c r="A733" s="2565"/>
      <c r="B733" s="2565"/>
      <c r="C733" s="2565"/>
      <c r="D733" s="2565"/>
      <c r="E733" s="2565"/>
      <c r="F733" s="2565"/>
      <c r="G733" s="2565"/>
      <c r="H733" s="2565"/>
      <c r="I733" s="2564"/>
      <c r="J733" s="2564"/>
      <c r="K733" s="2564"/>
      <c r="L733" s="2564"/>
      <c r="M733" s="2564"/>
      <c r="N733" s="2564"/>
      <c r="O733" s="2564"/>
    </row>
    <row r="734" spans="1:15" ht="15.75" customHeight="1">
      <c r="A734" s="2565"/>
      <c r="B734" s="2565"/>
      <c r="C734" s="2565"/>
      <c r="D734" s="2565"/>
      <c r="E734" s="2565"/>
      <c r="F734" s="2565"/>
      <c r="G734" s="2565"/>
      <c r="H734" s="2565"/>
      <c r="I734" s="2564"/>
      <c r="J734" s="2564"/>
      <c r="K734" s="2564"/>
      <c r="L734" s="2564"/>
      <c r="M734" s="2564"/>
      <c r="N734" s="2564"/>
      <c r="O734" s="2564"/>
    </row>
    <row r="735" spans="1:15" ht="15.75" customHeight="1">
      <c r="A735" s="2565"/>
      <c r="B735" s="2565"/>
      <c r="C735" s="2565"/>
      <c r="D735" s="2565"/>
      <c r="E735" s="2565"/>
      <c r="F735" s="2565"/>
      <c r="G735" s="2565"/>
      <c r="H735" s="2565"/>
      <c r="I735" s="2564"/>
      <c r="J735" s="2564"/>
      <c r="K735" s="2564"/>
      <c r="L735" s="2564"/>
      <c r="M735" s="2564"/>
      <c r="N735" s="2564"/>
      <c r="O735" s="2564"/>
    </row>
    <row r="736" spans="1:15" ht="15.75" customHeight="1">
      <c r="A736" s="2565"/>
      <c r="B736" s="2565"/>
      <c r="C736" s="2565"/>
      <c r="D736" s="2565"/>
      <c r="E736" s="2565"/>
      <c r="F736" s="2565"/>
      <c r="G736" s="2565"/>
      <c r="H736" s="2565"/>
      <c r="I736" s="2564"/>
      <c r="J736" s="2564"/>
      <c r="K736" s="2564"/>
      <c r="L736" s="2564"/>
      <c r="M736" s="2564"/>
      <c r="N736" s="2564"/>
      <c r="O736" s="2564"/>
    </row>
    <row r="737" spans="1:15" ht="15.75" customHeight="1">
      <c r="A737" s="2565"/>
      <c r="B737" s="2565"/>
      <c r="C737" s="2565"/>
      <c r="D737" s="2565"/>
      <c r="E737" s="2565"/>
      <c r="F737" s="2565"/>
      <c r="G737" s="2565"/>
      <c r="H737" s="2565"/>
      <c r="I737" s="2564"/>
      <c r="J737" s="2564"/>
      <c r="K737" s="2564"/>
      <c r="L737" s="2564"/>
      <c r="M737" s="2564"/>
      <c r="N737" s="2564"/>
      <c r="O737" s="2564"/>
    </row>
    <row r="738" spans="1:15" ht="15.75" customHeight="1">
      <c r="A738" s="2565"/>
      <c r="B738" s="2565"/>
      <c r="C738" s="2565"/>
      <c r="D738" s="2565"/>
      <c r="E738" s="2565"/>
      <c r="F738" s="2565"/>
      <c r="G738" s="2565"/>
      <c r="H738" s="2565"/>
      <c r="I738" s="2564"/>
      <c r="J738" s="2564"/>
      <c r="K738" s="2564"/>
      <c r="L738" s="2564"/>
      <c r="M738" s="2564"/>
      <c r="N738" s="2564"/>
      <c r="O738" s="2564"/>
    </row>
    <row r="739" spans="1:15" ht="15.75" customHeight="1">
      <c r="A739" s="2565"/>
      <c r="B739" s="2565"/>
      <c r="C739" s="2565"/>
      <c r="D739" s="2565"/>
      <c r="E739" s="2565"/>
      <c r="F739" s="2565"/>
      <c r="G739" s="2565"/>
      <c r="H739" s="2565"/>
      <c r="I739" s="2564"/>
      <c r="J739" s="2564"/>
      <c r="K739" s="2564"/>
      <c r="L739" s="2564"/>
      <c r="M739" s="2564"/>
      <c r="N739" s="2564"/>
      <c r="O739" s="2564"/>
    </row>
    <row r="740" spans="1:15" ht="15.75" customHeight="1">
      <c r="A740" s="2565"/>
      <c r="B740" s="2565"/>
      <c r="C740" s="2565"/>
      <c r="D740" s="2565"/>
      <c r="E740" s="2565"/>
      <c r="F740" s="2565"/>
      <c r="G740" s="2565"/>
      <c r="H740" s="2565"/>
      <c r="I740" s="2564"/>
      <c r="J740" s="2564"/>
      <c r="K740" s="2564"/>
      <c r="L740" s="2564"/>
      <c r="M740" s="2564"/>
      <c r="N740" s="2564"/>
      <c r="O740" s="2564"/>
    </row>
    <row r="741" spans="1:15" ht="15.75" customHeight="1">
      <c r="A741" s="2565"/>
      <c r="B741" s="2565"/>
      <c r="C741" s="2565"/>
      <c r="D741" s="2565"/>
      <c r="E741" s="2565"/>
      <c r="F741" s="2565"/>
      <c r="G741" s="2565"/>
      <c r="H741" s="2565"/>
      <c r="I741" s="2564"/>
      <c r="J741" s="2564"/>
      <c r="K741" s="2564"/>
      <c r="L741" s="2564"/>
      <c r="M741" s="2564"/>
      <c r="N741" s="2564"/>
      <c r="O741" s="2564"/>
    </row>
    <row r="742" spans="1:15" ht="15.75" customHeight="1">
      <c r="A742" s="2565"/>
      <c r="B742" s="2565"/>
      <c r="C742" s="2565"/>
      <c r="D742" s="2565"/>
      <c r="E742" s="2565"/>
      <c r="F742" s="2565"/>
      <c r="G742" s="2565"/>
      <c r="H742" s="2565"/>
      <c r="I742" s="2564"/>
      <c r="J742" s="2564"/>
      <c r="K742" s="2564"/>
      <c r="L742" s="2564"/>
      <c r="M742" s="2564"/>
      <c r="N742" s="2564"/>
      <c r="O742" s="2564"/>
    </row>
    <row r="743" spans="1:15" ht="15.75" customHeight="1">
      <c r="A743" s="2565"/>
      <c r="B743" s="2565"/>
      <c r="C743" s="2565"/>
      <c r="D743" s="2565"/>
      <c r="E743" s="2565"/>
      <c r="F743" s="2565"/>
      <c r="G743" s="2565"/>
      <c r="H743" s="2565"/>
      <c r="I743" s="2564"/>
      <c r="J743" s="2564"/>
      <c r="K743" s="2564"/>
      <c r="L743" s="2564"/>
      <c r="M743" s="2564"/>
      <c r="N743" s="2564"/>
      <c r="O743" s="2564"/>
    </row>
    <row r="744" spans="1:15" ht="15.75" customHeight="1">
      <c r="A744" s="2565"/>
      <c r="B744" s="2565"/>
      <c r="C744" s="2565"/>
      <c r="D744" s="2565"/>
      <c r="E744" s="2565"/>
      <c r="F744" s="2565"/>
      <c r="G744" s="2565"/>
      <c r="H744" s="2565"/>
      <c r="I744" s="2564"/>
      <c r="J744" s="2564"/>
      <c r="K744" s="2564"/>
      <c r="L744" s="2564"/>
      <c r="M744" s="2564"/>
      <c r="N744" s="2564"/>
      <c r="O744" s="2564"/>
    </row>
    <row r="745" spans="1:15" ht="15.75" customHeight="1">
      <c r="A745" s="2565"/>
      <c r="B745" s="2565"/>
      <c r="C745" s="2565"/>
      <c r="D745" s="2565"/>
      <c r="E745" s="2565"/>
      <c r="F745" s="2565"/>
      <c r="G745" s="2565"/>
      <c r="H745" s="2565"/>
      <c r="I745" s="2564"/>
      <c r="J745" s="2564"/>
      <c r="K745" s="2564"/>
      <c r="L745" s="2564"/>
      <c r="M745" s="2564"/>
      <c r="N745" s="2564"/>
      <c r="O745" s="2564"/>
    </row>
    <row r="746" spans="1:15" ht="15.75" customHeight="1">
      <c r="A746" s="2565"/>
      <c r="B746" s="2565"/>
      <c r="C746" s="2565"/>
      <c r="D746" s="2565"/>
      <c r="E746" s="2565"/>
      <c r="F746" s="2565"/>
      <c r="G746" s="2565"/>
      <c r="H746" s="2565"/>
      <c r="I746" s="2564"/>
      <c r="J746" s="2564"/>
      <c r="K746" s="2564"/>
      <c r="L746" s="2564"/>
      <c r="M746" s="2564"/>
      <c r="N746" s="2564"/>
      <c r="O746" s="2564"/>
    </row>
    <row r="747" spans="1:15" ht="15.75" customHeight="1">
      <c r="A747" s="2565"/>
      <c r="B747" s="2565"/>
      <c r="C747" s="2565"/>
      <c r="D747" s="2565"/>
      <c r="E747" s="2565"/>
      <c r="F747" s="2565"/>
      <c r="G747" s="2565"/>
      <c r="H747" s="2565"/>
      <c r="I747" s="2564"/>
      <c r="J747" s="2564"/>
      <c r="K747" s="2564"/>
      <c r="L747" s="2564"/>
      <c r="M747" s="2564"/>
      <c r="N747" s="2564"/>
      <c r="O747" s="2564"/>
    </row>
    <row r="748" spans="1:15" ht="15.75" customHeight="1">
      <c r="A748" s="2565"/>
      <c r="B748" s="2565"/>
      <c r="C748" s="2565"/>
      <c r="D748" s="2565"/>
      <c r="E748" s="2565"/>
      <c r="F748" s="2565"/>
      <c r="G748" s="2565"/>
      <c r="H748" s="2565"/>
      <c r="I748" s="2564"/>
      <c r="J748" s="2564"/>
      <c r="K748" s="2564"/>
      <c r="L748" s="2564"/>
      <c r="M748" s="2564"/>
      <c r="N748" s="2564"/>
      <c r="O748" s="2564"/>
    </row>
    <row r="749" spans="1:15" ht="15.75" customHeight="1">
      <c r="A749" s="2565"/>
      <c r="B749" s="2565"/>
      <c r="C749" s="2565"/>
      <c r="D749" s="2565"/>
      <c r="E749" s="2565"/>
      <c r="F749" s="2565"/>
      <c r="G749" s="2565"/>
      <c r="H749" s="2565"/>
      <c r="I749" s="2564"/>
      <c r="J749" s="2564"/>
      <c r="K749" s="2564"/>
      <c r="L749" s="2564"/>
      <c r="M749" s="2564"/>
      <c r="N749" s="2564"/>
      <c r="O749" s="2564"/>
    </row>
    <row r="750" spans="1:15" ht="15.75" customHeight="1">
      <c r="A750" s="2565"/>
      <c r="B750" s="2565"/>
      <c r="C750" s="2565"/>
      <c r="D750" s="2565"/>
      <c r="E750" s="2565"/>
      <c r="F750" s="2565"/>
      <c r="G750" s="2565"/>
      <c r="H750" s="2565"/>
      <c r="I750" s="2564"/>
      <c r="J750" s="2564"/>
      <c r="K750" s="2564"/>
      <c r="L750" s="2564"/>
      <c r="M750" s="2564"/>
      <c r="N750" s="2564"/>
      <c r="O750" s="2564"/>
    </row>
    <row r="751" spans="1:15" ht="15.75" customHeight="1">
      <c r="A751" s="2565"/>
      <c r="B751" s="2565"/>
      <c r="C751" s="2565"/>
      <c r="D751" s="2565"/>
      <c r="E751" s="2565"/>
      <c r="F751" s="2565"/>
      <c r="G751" s="2565"/>
      <c r="H751" s="2565"/>
      <c r="I751" s="2564"/>
      <c r="J751" s="2564"/>
      <c r="K751" s="2564"/>
      <c r="L751" s="2564"/>
      <c r="M751" s="2564"/>
      <c r="N751" s="2564"/>
      <c r="O751" s="2564"/>
    </row>
    <row r="752" spans="1:15" ht="15.75" customHeight="1">
      <c r="A752" s="2565"/>
      <c r="B752" s="2565"/>
      <c r="C752" s="2565"/>
      <c r="D752" s="2565"/>
      <c r="E752" s="2565"/>
      <c r="F752" s="2565"/>
      <c r="G752" s="2565"/>
      <c r="H752" s="2565"/>
      <c r="I752" s="2564"/>
      <c r="J752" s="2564"/>
      <c r="K752" s="2564"/>
      <c r="L752" s="2564"/>
      <c r="M752" s="2564"/>
      <c r="N752" s="2564"/>
      <c r="O752" s="2564"/>
    </row>
    <row r="753" spans="1:15" ht="15.75" customHeight="1">
      <c r="A753" s="2565"/>
      <c r="B753" s="2565"/>
      <c r="C753" s="2565"/>
      <c r="D753" s="2565"/>
      <c r="E753" s="2565"/>
      <c r="F753" s="2565"/>
      <c r="G753" s="2565"/>
      <c r="H753" s="2565"/>
      <c r="I753" s="2564"/>
      <c r="J753" s="2564"/>
      <c r="K753" s="2564"/>
      <c r="L753" s="2564"/>
      <c r="M753" s="2564"/>
      <c r="N753" s="2564"/>
      <c r="O753" s="2564"/>
    </row>
    <row r="754" spans="1:15" ht="15.75" customHeight="1">
      <c r="A754" s="2565"/>
      <c r="B754" s="2565"/>
      <c r="C754" s="2565"/>
      <c r="D754" s="2565"/>
      <c r="E754" s="2565"/>
      <c r="F754" s="2565"/>
      <c r="G754" s="2565"/>
      <c r="H754" s="2565"/>
      <c r="I754" s="2564"/>
      <c r="J754" s="2564"/>
      <c r="K754" s="2564"/>
      <c r="L754" s="2564"/>
      <c r="M754" s="2564"/>
      <c r="N754" s="2564"/>
      <c r="O754" s="2564"/>
    </row>
    <row r="755" spans="1:15" ht="15.75" customHeight="1">
      <c r="A755" s="2565"/>
      <c r="B755" s="2565"/>
      <c r="C755" s="2565"/>
      <c r="D755" s="2565"/>
      <c r="E755" s="2565"/>
      <c r="F755" s="2565"/>
      <c r="G755" s="2565"/>
      <c r="H755" s="2565"/>
      <c r="I755" s="2564"/>
      <c r="J755" s="2564"/>
      <c r="K755" s="2564"/>
      <c r="L755" s="2564"/>
      <c r="M755" s="2564"/>
      <c r="N755" s="2564"/>
      <c r="O755" s="2564"/>
    </row>
    <row r="756" spans="1:15" ht="15.75" customHeight="1">
      <c r="A756" s="2565"/>
      <c r="B756" s="2565"/>
      <c r="C756" s="2565"/>
      <c r="D756" s="2565"/>
      <c r="E756" s="2565"/>
      <c r="F756" s="2565"/>
      <c r="G756" s="2565"/>
      <c r="H756" s="2565"/>
      <c r="I756" s="2564"/>
      <c r="J756" s="2564"/>
      <c r="K756" s="2564"/>
      <c r="L756" s="2564"/>
      <c r="M756" s="2564"/>
      <c r="N756" s="2564"/>
      <c r="O756" s="2564"/>
    </row>
    <row r="757" spans="1:15" ht="15.75" customHeight="1">
      <c r="A757" s="2565"/>
      <c r="B757" s="2565"/>
      <c r="C757" s="2565"/>
      <c r="D757" s="2565"/>
      <c r="E757" s="2565"/>
      <c r="F757" s="2565"/>
      <c r="G757" s="2565"/>
      <c r="H757" s="2565"/>
      <c r="I757" s="2564"/>
      <c r="J757" s="2564"/>
      <c r="K757" s="2564"/>
      <c r="L757" s="2564"/>
      <c r="M757" s="2564"/>
      <c r="N757" s="2564"/>
      <c r="O757" s="2564"/>
    </row>
    <row r="758" spans="1:15" ht="15.75" customHeight="1">
      <c r="A758" s="2565"/>
      <c r="B758" s="2565"/>
      <c r="C758" s="2565"/>
      <c r="D758" s="2565"/>
      <c r="E758" s="2565"/>
      <c r="F758" s="2565"/>
      <c r="G758" s="2565"/>
      <c r="H758" s="2565"/>
      <c r="I758" s="2564"/>
      <c r="J758" s="2564"/>
      <c r="K758" s="2564"/>
      <c r="L758" s="2564"/>
      <c r="M758" s="2564"/>
      <c r="N758" s="2564"/>
      <c r="O758" s="2564"/>
    </row>
    <row r="759" spans="1:15" ht="15.75" customHeight="1">
      <c r="A759" s="2565"/>
      <c r="B759" s="2565"/>
      <c r="C759" s="2565"/>
      <c r="D759" s="2565"/>
      <c r="E759" s="2565"/>
      <c r="F759" s="2565"/>
      <c r="G759" s="2565"/>
      <c r="H759" s="2565"/>
      <c r="I759" s="2564"/>
      <c r="J759" s="2564"/>
      <c r="K759" s="2564"/>
      <c r="L759" s="2564"/>
      <c r="M759" s="2564"/>
      <c r="N759" s="2564"/>
      <c r="O759" s="2564"/>
    </row>
    <row r="760" spans="1:15" ht="15.75" customHeight="1">
      <c r="A760" s="2565"/>
      <c r="B760" s="2565"/>
      <c r="C760" s="2565"/>
      <c r="D760" s="2565"/>
      <c r="E760" s="2565"/>
      <c r="F760" s="2565"/>
      <c r="G760" s="2565"/>
      <c r="H760" s="2565"/>
      <c r="I760" s="2564"/>
      <c r="J760" s="2564"/>
      <c r="K760" s="2564"/>
      <c r="L760" s="2564"/>
      <c r="M760" s="2564"/>
      <c r="N760" s="2564"/>
      <c r="O760" s="2564"/>
    </row>
    <row r="761" spans="1:15" ht="15.75" customHeight="1">
      <c r="A761" s="2565"/>
      <c r="B761" s="2565"/>
      <c r="C761" s="2565"/>
      <c r="D761" s="2565"/>
      <c r="E761" s="2565"/>
      <c r="F761" s="2565"/>
      <c r="G761" s="2565"/>
      <c r="H761" s="2565"/>
      <c r="I761" s="2564"/>
      <c r="J761" s="2564"/>
      <c r="K761" s="2564"/>
      <c r="L761" s="2564"/>
      <c r="M761" s="2564"/>
      <c r="N761" s="2564"/>
      <c r="O761" s="2564"/>
    </row>
    <row r="762" spans="1:15" ht="15.75" customHeight="1">
      <c r="A762" s="2565"/>
      <c r="B762" s="2565"/>
      <c r="C762" s="2565"/>
      <c r="D762" s="2565"/>
      <c r="E762" s="2565"/>
      <c r="F762" s="2565"/>
      <c r="G762" s="2565"/>
      <c r="H762" s="2565"/>
      <c r="I762" s="2564"/>
      <c r="J762" s="2564"/>
      <c r="K762" s="2564"/>
      <c r="L762" s="2564"/>
      <c r="M762" s="2564"/>
      <c r="N762" s="2564"/>
      <c r="O762" s="2564"/>
    </row>
    <row r="763" spans="1:15" ht="15.75" customHeight="1">
      <c r="A763" s="2565"/>
      <c r="B763" s="2565"/>
      <c r="C763" s="2565"/>
      <c r="D763" s="2565"/>
      <c r="E763" s="2565"/>
      <c r="F763" s="2565"/>
      <c r="G763" s="2565"/>
      <c r="H763" s="2565"/>
      <c r="I763" s="2564"/>
      <c r="J763" s="2564"/>
      <c r="K763" s="2564"/>
      <c r="L763" s="2564"/>
      <c r="M763" s="2564"/>
      <c r="N763" s="2564"/>
      <c r="O763" s="2564"/>
    </row>
    <row r="764" spans="1:15" ht="15.75" customHeight="1">
      <c r="A764" s="2565"/>
      <c r="B764" s="2565"/>
      <c r="C764" s="2565"/>
      <c r="D764" s="2565"/>
      <c r="E764" s="2565"/>
      <c r="F764" s="2565"/>
      <c r="G764" s="2565"/>
      <c r="H764" s="2565"/>
      <c r="I764" s="2564"/>
      <c r="J764" s="2564"/>
      <c r="K764" s="2564"/>
      <c r="L764" s="2564"/>
      <c r="M764" s="2564"/>
      <c r="N764" s="2564"/>
      <c r="O764" s="2564"/>
    </row>
    <row r="765" spans="1:15" ht="15.75" customHeight="1">
      <c r="A765" s="2565"/>
      <c r="B765" s="2565"/>
      <c r="C765" s="2565"/>
      <c r="D765" s="2565"/>
      <c r="E765" s="2565"/>
      <c r="F765" s="2565"/>
      <c r="G765" s="2565"/>
      <c r="H765" s="2565"/>
      <c r="I765" s="2564"/>
      <c r="J765" s="2564"/>
      <c r="K765" s="2564"/>
      <c r="L765" s="2564"/>
      <c r="M765" s="2564"/>
      <c r="N765" s="2564"/>
      <c r="O765" s="2564"/>
    </row>
    <row r="766" spans="1:15" ht="15.75" customHeight="1">
      <c r="A766" s="2565"/>
      <c r="B766" s="2565"/>
      <c r="C766" s="2565"/>
      <c r="D766" s="2565"/>
      <c r="E766" s="2565"/>
      <c r="F766" s="2565"/>
      <c r="G766" s="2565"/>
      <c r="H766" s="2565"/>
      <c r="I766" s="2564"/>
      <c r="J766" s="2564"/>
      <c r="K766" s="2564"/>
      <c r="L766" s="2564"/>
      <c r="M766" s="2564"/>
      <c r="N766" s="2564"/>
      <c r="O766" s="2564"/>
    </row>
    <row r="767" spans="1:15" ht="15.75" customHeight="1">
      <c r="A767" s="2565"/>
      <c r="B767" s="2565"/>
      <c r="C767" s="2565"/>
      <c r="D767" s="2565"/>
      <c r="E767" s="2565"/>
      <c r="F767" s="2565"/>
      <c r="G767" s="2565"/>
      <c r="H767" s="2565"/>
      <c r="I767" s="2564"/>
      <c r="J767" s="2564"/>
      <c r="K767" s="2564"/>
      <c r="L767" s="2564"/>
      <c r="M767" s="2564"/>
      <c r="N767" s="2564"/>
      <c r="O767" s="2564"/>
    </row>
    <row r="768" spans="1:15" ht="15.75" customHeight="1">
      <c r="A768" s="2565"/>
      <c r="B768" s="2565"/>
      <c r="C768" s="2565"/>
      <c r="D768" s="2565"/>
      <c r="E768" s="2565"/>
      <c r="F768" s="2565"/>
      <c r="G768" s="2565"/>
      <c r="H768" s="2565"/>
      <c r="I768" s="2564"/>
      <c r="J768" s="2564"/>
      <c r="K768" s="2564"/>
      <c r="L768" s="2564"/>
      <c r="M768" s="2564"/>
      <c r="N768" s="2564"/>
      <c r="O768" s="2564"/>
    </row>
    <row r="769" spans="1:15" ht="15.75" customHeight="1">
      <c r="A769" s="2565"/>
      <c r="B769" s="2565"/>
      <c r="C769" s="2565"/>
      <c r="D769" s="2565"/>
      <c r="E769" s="2565"/>
      <c r="F769" s="2565"/>
      <c r="G769" s="2565"/>
      <c r="H769" s="2565"/>
      <c r="I769" s="2564"/>
      <c r="J769" s="2564"/>
      <c r="K769" s="2564"/>
      <c r="L769" s="2564"/>
      <c r="M769" s="2564"/>
      <c r="N769" s="2564"/>
      <c r="O769" s="2564"/>
    </row>
    <row r="770" spans="1:15" ht="15.75" customHeight="1">
      <c r="A770" s="2565"/>
      <c r="B770" s="2565"/>
      <c r="C770" s="2565"/>
      <c r="D770" s="2565"/>
      <c r="E770" s="2565"/>
      <c r="F770" s="2565"/>
      <c r="G770" s="2565"/>
      <c r="H770" s="2565"/>
      <c r="I770" s="2564"/>
      <c r="J770" s="2564"/>
      <c r="K770" s="2564"/>
      <c r="L770" s="2564"/>
      <c r="M770" s="2564"/>
      <c r="N770" s="2564"/>
      <c r="O770" s="2564"/>
    </row>
    <row r="771" spans="1:15" ht="15.75" customHeight="1">
      <c r="A771" s="2565"/>
      <c r="B771" s="2565"/>
      <c r="C771" s="2565"/>
      <c r="D771" s="2565"/>
      <c r="E771" s="2565"/>
      <c r="F771" s="2565"/>
      <c r="G771" s="2565"/>
      <c r="H771" s="2565"/>
      <c r="I771" s="2564"/>
      <c r="J771" s="2564"/>
      <c r="K771" s="2564"/>
      <c r="L771" s="2564"/>
      <c r="M771" s="2564"/>
      <c r="N771" s="2564"/>
      <c r="O771" s="2564"/>
    </row>
    <row r="772" spans="1:15" ht="15.75" customHeight="1">
      <c r="A772" s="2565"/>
      <c r="B772" s="2565"/>
      <c r="C772" s="2565"/>
      <c r="D772" s="2565"/>
      <c r="E772" s="2565"/>
      <c r="F772" s="2565"/>
      <c r="G772" s="2565"/>
      <c r="H772" s="2565"/>
      <c r="I772" s="2564"/>
      <c r="J772" s="2564"/>
      <c r="K772" s="2564"/>
      <c r="L772" s="2564"/>
      <c r="M772" s="2564"/>
      <c r="N772" s="2564"/>
      <c r="O772" s="2564"/>
    </row>
    <row r="773" spans="1:15" ht="15.75" customHeight="1">
      <c r="A773" s="2565"/>
      <c r="B773" s="2565"/>
      <c r="C773" s="2565"/>
      <c r="D773" s="2565"/>
      <c r="E773" s="2565"/>
      <c r="F773" s="2565"/>
      <c r="G773" s="2565"/>
      <c r="H773" s="2565"/>
      <c r="I773" s="2564"/>
      <c r="J773" s="2564"/>
      <c r="K773" s="2564"/>
      <c r="L773" s="2564"/>
      <c r="M773" s="2564"/>
      <c r="N773" s="2564"/>
      <c r="O773" s="2564"/>
    </row>
    <row r="774" spans="1:15" ht="15.75" customHeight="1">
      <c r="A774" s="2565"/>
      <c r="B774" s="2565"/>
      <c r="C774" s="2565"/>
      <c r="D774" s="2565"/>
      <c r="E774" s="2565"/>
      <c r="F774" s="2565"/>
      <c r="G774" s="2565"/>
      <c r="H774" s="2565"/>
      <c r="I774" s="2564"/>
      <c r="J774" s="2564"/>
      <c r="K774" s="2564"/>
      <c r="L774" s="2564"/>
      <c r="M774" s="2564"/>
      <c r="N774" s="2564"/>
      <c r="O774" s="2564"/>
    </row>
    <row r="775" spans="1:15" ht="15.75" customHeight="1">
      <c r="A775" s="2565"/>
      <c r="B775" s="2565"/>
      <c r="C775" s="2565"/>
      <c r="D775" s="2565"/>
      <c r="E775" s="2565"/>
      <c r="F775" s="2565"/>
      <c r="G775" s="2565"/>
      <c r="H775" s="2565"/>
      <c r="I775" s="2564"/>
      <c r="J775" s="2564"/>
      <c r="K775" s="2564"/>
      <c r="L775" s="2564"/>
      <c r="M775" s="2564"/>
      <c r="N775" s="2564"/>
      <c r="O775" s="2564"/>
    </row>
    <row r="776" spans="1:15" ht="15.75" customHeight="1">
      <c r="A776" s="2565"/>
      <c r="B776" s="2565"/>
      <c r="C776" s="2565"/>
      <c r="D776" s="2565"/>
      <c r="E776" s="2565"/>
      <c r="F776" s="2565"/>
      <c r="G776" s="2565"/>
      <c r="H776" s="2565"/>
      <c r="I776" s="2564"/>
      <c r="J776" s="2564"/>
      <c r="K776" s="2564"/>
      <c r="L776" s="2564"/>
      <c r="M776" s="2564"/>
      <c r="N776" s="2564"/>
      <c r="O776" s="2564"/>
    </row>
    <row r="777" spans="1:15" ht="15.75" customHeight="1">
      <c r="A777" s="2565"/>
      <c r="B777" s="2565"/>
      <c r="C777" s="2565"/>
      <c r="D777" s="2565"/>
      <c r="E777" s="2565"/>
      <c r="F777" s="2565"/>
      <c r="G777" s="2565"/>
      <c r="H777" s="2565"/>
      <c r="I777" s="2564"/>
      <c r="J777" s="2564"/>
      <c r="K777" s="2564"/>
      <c r="L777" s="2564"/>
      <c r="M777" s="2564"/>
      <c r="N777" s="2564"/>
      <c r="O777" s="2564"/>
    </row>
    <row r="778" spans="1:15" ht="15.75" customHeight="1">
      <c r="A778" s="2565"/>
      <c r="B778" s="2565"/>
      <c r="C778" s="2565"/>
      <c r="D778" s="2565"/>
      <c r="E778" s="2565"/>
      <c r="F778" s="2565"/>
      <c r="G778" s="2565"/>
      <c r="H778" s="2565"/>
      <c r="I778" s="2564"/>
      <c r="J778" s="2564"/>
      <c r="K778" s="2564"/>
      <c r="L778" s="2564"/>
      <c r="M778" s="2564"/>
      <c r="N778" s="2564"/>
      <c r="O778" s="2564"/>
    </row>
    <row r="779" spans="1:15" ht="15.75" customHeight="1">
      <c r="A779" s="2565"/>
      <c r="B779" s="2565"/>
      <c r="C779" s="2565"/>
      <c r="D779" s="2565"/>
      <c r="E779" s="2565"/>
      <c r="F779" s="2565"/>
      <c r="G779" s="2565"/>
      <c r="H779" s="2565"/>
      <c r="I779" s="2564"/>
      <c r="J779" s="2564"/>
      <c r="K779" s="2564"/>
      <c r="L779" s="2564"/>
      <c r="M779" s="2564"/>
      <c r="N779" s="2564"/>
      <c r="O779" s="2564"/>
    </row>
    <row r="780" spans="1:15" ht="15.75" customHeight="1">
      <c r="A780" s="2565"/>
      <c r="B780" s="2565"/>
      <c r="C780" s="2565"/>
      <c r="D780" s="2565"/>
      <c r="E780" s="2565"/>
      <c r="F780" s="2565"/>
      <c r="G780" s="2565"/>
      <c r="H780" s="2565"/>
      <c r="I780" s="2564"/>
      <c r="J780" s="2564"/>
      <c r="K780" s="2564"/>
      <c r="L780" s="2564"/>
      <c r="M780" s="2564"/>
      <c r="N780" s="2564"/>
      <c r="O780" s="2564"/>
    </row>
    <row r="781" spans="1:15" ht="15.75" customHeight="1">
      <c r="A781" s="2565"/>
      <c r="B781" s="2565"/>
      <c r="C781" s="2565"/>
      <c r="D781" s="2565"/>
      <c r="E781" s="2565"/>
      <c r="F781" s="2565"/>
      <c r="G781" s="2565"/>
      <c r="H781" s="2565"/>
      <c r="I781" s="2564"/>
      <c r="J781" s="2564"/>
      <c r="K781" s="2564"/>
      <c r="L781" s="2564"/>
      <c r="M781" s="2564"/>
      <c r="N781" s="2564"/>
      <c r="O781" s="2564"/>
    </row>
    <row r="782" spans="1:15" ht="15.75" customHeight="1">
      <c r="A782" s="2565"/>
      <c r="B782" s="2565"/>
      <c r="C782" s="2565"/>
      <c r="D782" s="2565"/>
      <c r="E782" s="2565"/>
      <c r="F782" s="2565"/>
      <c r="G782" s="2565"/>
      <c r="H782" s="2565"/>
      <c r="I782" s="2564"/>
      <c r="J782" s="2564"/>
      <c r="K782" s="2564"/>
      <c r="L782" s="2564"/>
      <c r="M782" s="2564"/>
      <c r="N782" s="2564"/>
      <c r="O782" s="2564"/>
    </row>
    <row r="783" spans="1:15" ht="15.75" customHeight="1">
      <c r="A783" s="2565"/>
      <c r="B783" s="2565"/>
      <c r="C783" s="2565"/>
      <c r="D783" s="2565"/>
      <c r="E783" s="2565"/>
      <c r="F783" s="2565"/>
      <c r="G783" s="2565"/>
      <c r="H783" s="2565"/>
      <c r="I783" s="2564"/>
      <c r="J783" s="2564"/>
      <c r="K783" s="2564"/>
      <c r="L783" s="2564"/>
      <c r="M783" s="2564"/>
      <c r="N783" s="2564"/>
      <c r="O783" s="2564"/>
    </row>
    <row r="784" spans="1:15" ht="15.75" customHeight="1">
      <c r="A784" s="2565"/>
      <c r="B784" s="2565"/>
      <c r="C784" s="2565"/>
      <c r="D784" s="2565"/>
      <c r="E784" s="2565"/>
      <c r="F784" s="2565"/>
      <c r="G784" s="2565"/>
      <c r="H784" s="2565"/>
      <c r="I784" s="2564"/>
      <c r="J784" s="2564"/>
      <c r="K784" s="2564"/>
      <c r="L784" s="2564"/>
      <c r="M784" s="2564"/>
      <c r="N784" s="2564"/>
      <c r="O784" s="2564"/>
    </row>
    <row r="785" spans="1:15" ht="15.75" customHeight="1">
      <c r="A785" s="2565"/>
      <c r="B785" s="2565"/>
      <c r="C785" s="2565"/>
      <c r="D785" s="2565"/>
      <c r="E785" s="2565"/>
      <c r="F785" s="2565"/>
      <c r="G785" s="2565"/>
      <c r="H785" s="2565"/>
      <c r="I785" s="2564"/>
      <c r="J785" s="2564"/>
      <c r="K785" s="2564"/>
      <c r="L785" s="2564"/>
      <c r="M785" s="2564"/>
      <c r="N785" s="2564"/>
      <c r="O785" s="2564"/>
    </row>
    <row r="786" spans="1:15" ht="15.75" customHeight="1">
      <c r="A786" s="2565"/>
      <c r="B786" s="2565"/>
      <c r="C786" s="2565"/>
      <c r="D786" s="2565"/>
      <c r="E786" s="2565"/>
      <c r="F786" s="2565"/>
      <c r="G786" s="2565"/>
      <c r="H786" s="2565"/>
      <c r="I786" s="2564"/>
      <c r="J786" s="2564"/>
      <c r="K786" s="2564"/>
      <c r="L786" s="2564"/>
      <c r="M786" s="2564"/>
      <c r="N786" s="2564"/>
      <c r="O786" s="2564"/>
    </row>
    <row r="787" spans="1:15" ht="15.75" customHeight="1">
      <c r="A787" s="2565"/>
      <c r="B787" s="2565"/>
      <c r="C787" s="2565"/>
      <c r="D787" s="2565"/>
      <c r="E787" s="2565"/>
      <c r="F787" s="2565"/>
      <c r="G787" s="2565"/>
      <c r="H787" s="2565"/>
      <c r="I787" s="2564"/>
      <c r="J787" s="2564"/>
      <c r="K787" s="2564"/>
      <c r="L787" s="2564"/>
      <c r="M787" s="2564"/>
      <c r="N787" s="2564"/>
      <c r="O787" s="2564"/>
    </row>
    <row r="788" spans="1:15" ht="15.75" customHeight="1">
      <c r="A788" s="2565"/>
      <c r="B788" s="2565"/>
      <c r="C788" s="2565"/>
      <c r="D788" s="2565"/>
      <c r="E788" s="2565"/>
      <c r="F788" s="2565"/>
      <c r="G788" s="2565"/>
      <c r="H788" s="2565"/>
      <c r="I788" s="2564"/>
      <c r="J788" s="2564"/>
      <c r="K788" s="2564"/>
      <c r="L788" s="2564"/>
      <c r="M788" s="2564"/>
      <c r="N788" s="2564"/>
      <c r="O788" s="2564"/>
    </row>
    <row r="789" spans="1:15" ht="15.75" customHeight="1">
      <c r="A789" s="2565"/>
      <c r="B789" s="2565"/>
      <c r="C789" s="2565"/>
      <c r="D789" s="2565"/>
      <c r="E789" s="2565"/>
      <c r="F789" s="2565"/>
      <c r="G789" s="2565"/>
      <c r="H789" s="2565"/>
      <c r="I789" s="2564"/>
      <c r="J789" s="2564"/>
      <c r="K789" s="2564"/>
      <c r="L789" s="2564"/>
      <c r="M789" s="2564"/>
      <c r="N789" s="2564"/>
      <c r="O789" s="2564"/>
    </row>
    <row r="790" spans="1:15" ht="15.75" customHeight="1">
      <c r="A790" s="2565"/>
      <c r="B790" s="2565"/>
      <c r="C790" s="2565"/>
      <c r="D790" s="2565"/>
      <c r="E790" s="2565"/>
      <c r="F790" s="2565"/>
      <c r="G790" s="2565"/>
      <c r="H790" s="2565"/>
      <c r="I790" s="2564"/>
      <c r="J790" s="2564"/>
      <c r="K790" s="2564"/>
      <c r="L790" s="2564"/>
      <c r="M790" s="2564"/>
      <c r="N790" s="2564"/>
      <c r="O790" s="2564"/>
    </row>
    <row r="791" spans="1:15" ht="15.75" customHeight="1">
      <c r="A791" s="2565"/>
      <c r="B791" s="2565"/>
      <c r="C791" s="2565"/>
      <c r="D791" s="2565"/>
      <c r="E791" s="2565"/>
      <c r="F791" s="2565"/>
      <c r="G791" s="2565"/>
      <c r="H791" s="2565"/>
      <c r="I791" s="2564"/>
      <c r="J791" s="2564"/>
      <c r="K791" s="2564"/>
      <c r="L791" s="2564"/>
      <c r="M791" s="2564"/>
      <c r="N791" s="2564"/>
      <c r="O791" s="2564"/>
    </row>
    <row r="792" spans="1:15" ht="15.75" customHeight="1">
      <c r="A792" s="2565"/>
      <c r="B792" s="2565"/>
      <c r="C792" s="2565"/>
      <c r="D792" s="2565"/>
      <c r="E792" s="2565"/>
      <c r="F792" s="2565"/>
      <c r="G792" s="2565"/>
      <c r="H792" s="2565"/>
      <c r="I792" s="2564"/>
      <c r="J792" s="2564"/>
      <c r="K792" s="2564"/>
      <c r="L792" s="2564"/>
      <c r="M792" s="2564"/>
      <c r="N792" s="2564"/>
      <c r="O792" s="2564"/>
    </row>
    <row r="793" spans="1:15" ht="15.75" customHeight="1">
      <c r="A793" s="2565"/>
      <c r="B793" s="2565"/>
      <c r="C793" s="2565"/>
      <c r="D793" s="2565"/>
      <c r="E793" s="2565"/>
      <c r="F793" s="2565"/>
      <c r="G793" s="2565"/>
      <c r="H793" s="2565"/>
      <c r="I793" s="2564"/>
      <c r="J793" s="2564"/>
      <c r="K793" s="2564"/>
      <c r="L793" s="2564"/>
      <c r="M793" s="2564"/>
      <c r="N793" s="2564"/>
      <c r="O793" s="2564"/>
    </row>
    <row r="794" spans="1:15" ht="15.75" customHeight="1">
      <c r="A794" s="2565"/>
      <c r="B794" s="2565"/>
      <c r="C794" s="2565"/>
      <c r="D794" s="2565"/>
      <c r="E794" s="2565"/>
      <c r="F794" s="2565"/>
      <c r="G794" s="2565"/>
      <c r="H794" s="2565"/>
      <c r="I794" s="2564"/>
      <c r="J794" s="2564"/>
      <c r="K794" s="2564"/>
      <c r="L794" s="2564"/>
      <c r="M794" s="2564"/>
      <c r="N794" s="2564"/>
      <c r="O794" s="2564"/>
    </row>
    <row r="795" spans="1:15" ht="15.75" customHeight="1">
      <c r="A795" s="2565"/>
      <c r="B795" s="2565"/>
      <c r="C795" s="2565"/>
      <c r="D795" s="2565"/>
      <c r="E795" s="2565"/>
      <c r="F795" s="2565"/>
      <c r="G795" s="2565"/>
      <c r="H795" s="2565"/>
      <c r="I795" s="2564"/>
      <c r="J795" s="2564"/>
      <c r="K795" s="2564"/>
      <c r="L795" s="2564"/>
      <c r="M795" s="2564"/>
      <c r="N795" s="2564"/>
      <c r="O795" s="2564"/>
    </row>
    <row r="796" spans="1:15" ht="15.75" customHeight="1">
      <c r="A796" s="2565"/>
      <c r="B796" s="2565"/>
      <c r="C796" s="2565"/>
      <c r="D796" s="2565"/>
      <c r="E796" s="2565"/>
      <c r="F796" s="2565"/>
      <c r="G796" s="2565"/>
      <c r="H796" s="2565"/>
      <c r="I796" s="2564"/>
      <c r="J796" s="2564"/>
      <c r="K796" s="2564"/>
      <c r="L796" s="2564"/>
      <c r="M796" s="2564"/>
      <c r="N796" s="2564"/>
      <c r="O796" s="2564"/>
    </row>
    <row r="797" spans="1:15" ht="15.75" customHeight="1">
      <c r="A797" s="2565"/>
      <c r="B797" s="2565"/>
      <c r="C797" s="2565"/>
      <c r="D797" s="2565"/>
      <c r="E797" s="2565"/>
      <c r="F797" s="2565"/>
      <c r="G797" s="2565"/>
      <c r="H797" s="2565"/>
      <c r="I797" s="2564"/>
      <c r="J797" s="2564"/>
      <c r="K797" s="2564"/>
      <c r="L797" s="2564"/>
      <c r="M797" s="2564"/>
      <c r="N797" s="2564"/>
      <c r="O797" s="2564"/>
    </row>
    <row r="798" spans="1:15" ht="15.75" customHeight="1">
      <c r="A798" s="2565"/>
      <c r="B798" s="2565"/>
      <c r="C798" s="2565"/>
      <c r="D798" s="2565"/>
      <c r="E798" s="2565"/>
      <c r="F798" s="2565"/>
      <c r="G798" s="2565"/>
      <c r="H798" s="2565"/>
      <c r="I798" s="2564"/>
      <c r="J798" s="2564"/>
      <c r="K798" s="2564"/>
      <c r="L798" s="2564"/>
      <c r="M798" s="2564"/>
      <c r="N798" s="2564"/>
      <c r="O798" s="2564"/>
    </row>
    <row r="799" spans="1:15" ht="15.75" customHeight="1">
      <c r="A799" s="2565"/>
      <c r="B799" s="2565"/>
      <c r="C799" s="2565"/>
      <c r="D799" s="2565"/>
      <c r="E799" s="2565"/>
      <c r="F799" s="2565"/>
      <c r="G799" s="2565"/>
      <c r="H799" s="2565"/>
      <c r="I799" s="2564"/>
      <c r="J799" s="2564"/>
      <c r="K799" s="2564"/>
      <c r="L799" s="2564"/>
      <c r="M799" s="2564"/>
      <c r="N799" s="2564"/>
      <c r="O799" s="2564"/>
    </row>
    <row r="800" spans="1:15" ht="15.75" customHeight="1">
      <c r="A800" s="2565"/>
      <c r="B800" s="2565"/>
      <c r="C800" s="2565"/>
      <c r="D800" s="2565"/>
      <c r="E800" s="2565"/>
      <c r="F800" s="2565"/>
      <c r="G800" s="2565"/>
      <c r="H800" s="2565"/>
      <c r="I800" s="2564"/>
      <c r="J800" s="2564"/>
      <c r="K800" s="2564"/>
      <c r="L800" s="2564"/>
      <c r="M800" s="2564"/>
      <c r="N800" s="2564"/>
      <c r="O800" s="2564"/>
    </row>
    <row r="801" spans="1:15" ht="15.75" customHeight="1">
      <c r="A801" s="2565"/>
      <c r="B801" s="2565"/>
      <c r="C801" s="2565"/>
      <c r="D801" s="2565"/>
      <c r="E801" s="2565"/>
      <c r="F801" s="2565"/>
      <c r="G801" s="2565"/>
      <c r="H801" s="2565"/>
      <c r="I801" s="2564"/>
      <c r="J801" s="2564"/>
      <c r="K801" s="2564"/>
      <c r="L801" s="2564"/>
      <c r="M801" s="2564"/>
      <c r="N801" s="2564"/>
      <c r="O801" s="2564"/>
    </row>
    <row r="802" spans="1:15" ht="15.75" customHeight="1">
      <c r="A802" s="2565"/>
      <c r="B802" s="2565"/>
      <c r="C802" s="2565"/>
      <c r="D802" s="2565"/>
      <c r="E802" s="2565"/>
      <c r="F802" s="2565"/>
      <c r="G802" s="2565"/>
      <c r="H802" s="2565"/>
      <c r="I802" s="2564"/>
      <c r="J802" s="2564"/>
      <c r="K802" s="2564"/>
      <c r="L802" s="2564"/>
      <c r="M802" s="2564"/>
      <c r="N802" s="2564"/>
      <c r="O802" s="2564"/>
    </row>
    <row r="803" spans="1:15" ht="15.75" customHeight="1">
      <c r="A803" s="2565"/>
      <c r="B803" s="2565"/>
      <c r="C803" s="2565"/>
      <c r="D803" s="2565"/>
      <c r="E803" s="2565"/>
      <c r="F803" s="2565"/>
      <c r="G803" s="2565"/>
      <c r="H803" s="2565"/>
      <c r="I803" s="2564"/>
      <c r="J803" s="2564"/>
      <c r="K803" s="2564"/>
      <c r="L803" s="2564"/>
      <c r="M803" s="2564"/>
      <c r="N803" s="2564"/>
      <c r="O803" s="2564"/>
    </row>
    <row r="804" spans="1:15" ht="15.75" customHeight="1">
      <c r="A804" s="2565"/>
      <c r="B804" s="2565"/>
      <c r="C804" s="2565"/>
      <c r="D804" s="2565"/>
      <c r="E804" s="2565"/>
      <c r="F804" s="2565"/>
      <c r="G804" s="2565"/>
      <c r="H804" s="2565"/>
      <c r="I804" s="2564"/>
      <c r="J804" s="2564"/>
      <c r="K804" s="2564"/>
      <c r="L804" s="2564"/>
      <c r="M804" s="2564"/>
      <c r="N804" s="2564"/>
      <c r="O804" s="2564"/>
    </row>
    <row r="805" spans="1:15" ht="15.75" customHeight="1">
      <c r="A805" s="2565"/>
      <c r="B805" s="2565"/>
      <c r="C805" s="2565"/>
      <c r="D805" s="2565"/>
      <c r="E805" s="2565"/>
      <c r="F805" s="2565"/>
      <c r="G805" s="2565"/>
      <c r="H805" s="2565"/>
      <c r="I805" s="2564"/>
      <c r="J805" s="2564"/>
      <c r="K805" s="2564"/>
      <c r="L805" s="2564"/>
      <c r="M805" s="2564"/>
      <c r="N805" s="2564"/>
      <c r="O805" s="2564"/>
    </row>
    <row r="806" spans="1:15" ht="15.75" customHeight="1">
      <c r="A806" s="2565"/>
      <c r="B806" s="2565"/>
      <c r="C806" s="2565"/>
      <c r="D806" s="2565"/>
      <c r="E806" s="2565"/>
      <c r="F806" s="2565"/>
      <c r="G806" s="2565"/>
      <c r="H806" s="2565"/>
      <c r="I806" s="2564"/>
      <c r="J806" s="2564"/>
      <c r="K806" s="2564"/>
      <c r="L806" s="2564"/>
      <c r="M806" s="2564"/>
      <c r="N806" s="2564"/>
      <c r="O806" s="2564"/>
    </row>
    <row r="807" spans="1:15" ht="15.75" customHeight="1">
      <c r="A807" s="2565"/>
      <c r="B807" s="2565"/>
      <c r="C807" s="2565"/>
      <c r="D807" s="2565"/>
      <c r="E807" s="2565"/>
      <c r="F807" s="2565"/>
      <c r="G807" s="2565"/>
      <c r="H807" s="2565"/>
      <c r="I807" s="2564"/>
      <c r="J807" s="2564"/>
      <c r="K807" s="2564"/>
      <c r="L807" s="2564"/>
      <c r="M807" s="2564"/>
      <c r="N807" s="2564"/>
      <c r="O807" s="2564"/>
    </row>
    <row r="808" spans="1:15" ht="15.75" customHeight="1">
      <c r="A808" s="2565"/>
      <c r="B808" s="2565"/>
      <c r="C808" s="2565"/>
      <c r="D808" s="2565"/>
      <c r="E808" s="2565"/>
      <c r="F808" s="2565"/>
      <c r="G808" s="2565"/>
      <c r="H808" s="2565"/>
      <c r="I808" s="2564"/>
      <c r="J808" s="2564"/>
      <c r="K808" s="2564"/>
      <c r="L808" s="2564"/>
      <c r="M808" s="2564"/>
      <c r="N808" s="2564"/>
      <c r="O808" s="2564"/>
    </row>
    <row r="809" spans="1:15" ht="15.75" customHeight="1">
      <c r="A809" s="2565"/>
      <c r="B809" s="2565"/>
      <c r="C809" s="2565"/>
      <c r="D809" s="2565"/>
      <c r="E809" s="2565"/>
      <c r="F809" s="2565"/>
      <c r="G809" s="2565"/>
      <c r="H809" s="2565"/>
      <c r="I809" s="2564"/>
      <c r="J809" s="2564"/>
      <c r="K809" s="2564"/>
      <c r="L809" s="2564"/>
      <c r="M809" s="2564"/>
      <c r="N809" s="2564"/>
      <c r="O809" s="2564"/>
    </row>
    <row r="810" spans="1:15" ht="15.75" customHeight="1">
      <c r="A810" s="2565"/>
      <c r="B810" s="2565"/>
      <c r="C810" s="2565"/>
      <c r="D810" s="2565"/>
      <c r="E810" s="2565"/>
      <c r="F810" s="2565"/>
      <c r="G810" s="2565"/>
      <c r="H810" s="2565"/>
      <c r="I810" s="2564"/>
      <c r="J810" s="2564"/>
      <c r="K810" s="2564"/>
      <c r="L810" s="2564"/>
      <c r="M810" s="2564"/>
      <c r="N810" s="2564"/>
      <c r="O810" s="2564"/>
    </row>
    <row r="811" spans="1:15" ht="15.75" customHeight="1">
      <c r="A811" s="2565"/>
      <c r="B811" s="2565"/>
      <c r="C811" s="2565"/>
      <c r="D811" s="2565"/>
      <c r="E811" s="2565"/>
      <c r="F811" s="2565"/>
      <c r="G811" s="2565"/>
      <c r="H811" s="2565"/>
      <c r="I811" s="2564"/>
      <c r="J811" s="2564"/>
      <c r="K811" s="2564"/>
      <c r="L811" s="2564"/>
      <c r="M811" s="2564"/>
      <c r="N811" s="2564"/>
      <c r="O811" s="2564"/>
    </row>
    <row r="812" spans="1:15" ht="15.75" customHeight="1">
      <c r="A812" s="2565"/>
      <c r="B812" s="2565"/>
      <c r="C812" s="2565"/>
      <c r="D812" s="2565"/>
      <c r="E812" s="2565"/>
      <c r="F812" s="2565"/>
      <c r="G812" s="2565"/>
      <c r="H812" s="2565"/>
      <c r="I812" s="2564"/>
      <c r="J812" s="2564"/>
      <c r="K812" s="2564"/>
      <c r="L812" s="2564"/>
      <c r="M812" s="2564"/>
      <c r="N812" s="2564"/>
      <c r="O812" s="2564"/>
    </row>
    <row r="813" spans="1:15" ht="15.75" customHeight="1">
      <c r="A813" s="2565"/>
      <c r="B813" s="2565"/>
      <c r="C813" s="2565"/>
      <c r="D813" s="2565"/>
      <c r="E813" s="2565"/>
      <c r="F813" s="2565"/>
      <c r="G813" s="2565"/>
      <c r="H813" s="2565"/>
      <c r="I813" s="2564"/>
      <c r="J813" s="2564"/>
      <c r="K813" s="2564"/>
      <c r="L813" s="2564"/>
      <c r="M813" s="2564"/>
      <c r="N813" s="2564"/>
      <c r="O813" s="2564"/>
    </row>
    <row r="814" spans="1:15" ht="15.75" customHeight="1">
      <c r="A814" s="2565"/>
      <c r="B814" s="2565"/>
      <c r="C814" s="2565"/>
      <c r="D814" s="2565"/>
      <c r="E814" s="2565"/>
      <c r="F814" s="2565"/>
      <c r="G814" s="2565"/>
      <c r="H814" s="2565"/>
      <c r="I814" s="2564"/>
      <c r="J814" s="2564"/>
      <c r="K814" s="2564"/>
      <c r="L814" s="2564"/>
      <c r="M814" s="2564"/>
      <c r="N814" s="2564"/>
      <c r="O814" s="2564"/>
    </row>
    <row r="815" spans="1:15" ht="15.75" customHeight="1">
      <c r="A815" s="2565"/>
      <c r="B815" s="2565"/>
      <c r="C815" s="2565"/>
      <c r="D815" s="2565"/>
      <c r="E815" s="2565"/>
      <c r="F815" s="2565"/>
      <c r="G815" s="2565"/>
      <c r="H815" s="2565"/>
      <c r="I815" s="2564"/>
      <c r="J815" s="2564"/>
      <c r="K815" s="2564"/>
      <c r="L815" s="2564"/>
      <c r="M815" s="2564"/>
      <c r="N815" s="2564"/>
      <c r="O815" s="2564"/>
    </row>
    <row r="816" spans="1:15" ht="15.75" customHeight="1">
      <c r="A816" s="2565"/>
      <c r="B816" s="2565"/>
      <c r="C816" s="2565"/>
      <c r="D816" s="2565"/>
      <c r="E816" s="2565"/>
      <c r="F816" s="2565"/>
      <c r="G816" s="2565"/>
      <c r="H816" s="2565"/>
      <c r="I816" s="2564"/>
      <c r="J816" s="2564"/>
      <c r="K816" s="2564"/>
      <c r="L816" s="2564"/>
      <c r="M816" s="2564"/>
      <c r="N816" s="2564"/>
      <c r="O816" s="2564"/>
    </row>
    <row r="817" spans="1:15" ht="15.75" customHeight="1">
      <c r="A817" s="2565"/>
      <c r="B817" s="2565"/>
      <c r="C817" s="2565"/>
      <c r="D817" s="2565"/>
      <c r="E817" s="2565"/>
      <c r="F817" s="2565"/>
      <c r="G817" s="2565"/>
      <c r="H817" s="2565"/>
      <c r="I817" s="2564"/>
      <c r="J817" s="2564"/>
      <c r="K817" s="2564"/>
      <c r="L817" s="2564"/>
      <c r="M817" s="2564"/>
      <c r="N817" s="2564"/>
      <c r="O817" s="2564"/>
    </row>
    <row r="818" spans="1:15" ht="15.75" customHeight="1">
      <c r="A818" s="2565"/>
      <c r="B818" s="2565"/>
      <c r="C818" s="2565"/>
      <c r="D818" s="2565"/>
      <c r="E818" s="2565"/>
      <c r="F818" s="2565"/>
      <c r="G818" s="2565"/>
      <c r="H818" s="2565"/>
      <c r="I818" s="2564"/>
      <c r="J818" s="2564"/>
      <c r="K818" s="2564"/>
      <c r="L818" s="2564"/>
      <c r="M818" s="2564"/>
      <c r="N818" s="2564"/>
      <c r="O818" s="2564"/>
    </row>
    <row r="819" spans="1:15" ht="15.75" customHeight="1">
      <c r="A819" s="2565"/>
      <c r="B819" s="2565"/>
      <c r="C819" s="2565"/>
      <c r="D819" s="2565"/>
      <c r="E819" s="2565"/>
      <c r="F819" s="2565"/>
      <c r="G819" s="2565"/>
      <c r="H819" s="2565"/>
      <c r="I819" s="2564"/>
      <c r="J819" s="2564"/>
      <c r="K819" s="2564"/>
      <c r="L819" s="2564"/>
      <c r="M819" s="2564"/>
      <c r="N819" s="2564"/>
      <c r="O819" s="2564"/>
    </row>
    <row r="820" spans="1:15" ht="15.75" customHeight="1">
      <c r="A820" s="2565"/>
      <c r="B820" s="2565"/>
      <c r="C820" s="2565"/>
      <c r="D820" s="2565"/>
      <c r="E820" s="2565"/>
      <c r="F820" s="2565"/>
      <c r="G820" s="2565"/>
      <c r="H820" s="2565"/>
      <c r="I820" s="2564"/>
      <c r="J820" s="2564"/>
      <c r="K820" s="2564"/>
      <c r="L820" s="2564"/>
      <c r="M820" s="2564"/>
      <c r="N820" s="2564"/>
      <c r="O820" s="2564"/>
    </row>
    <row r="821" spans="1:15" ht="15.75" customHeight="1">
      <c r="A821" s="2565"/>
      <c r="B821" s="2565"/>
      <c r="C821" s="2565"/>
      <c r="D821" s="2565"/>
      <c r="E821" s="2565"/>
      <c r="F821" s="2565"/>
      <c r="G821" s="2565"/>
      <c r="H821" s="2565"/>
      <c r="I821" s="2564"/>
      <c r="J821" s="2564"/>
      <c r="K821" s="2564"/>
      <c r="L821" s="2564"/>
      <c r="M821" s="2564"/>
      <c r="N821" s="2564"/>
      <c r="O821" s="2564"/>
    </row>
    <row r="822" spans="1:15" ht="15.75" customHeight="1">
      <c r="A822" s="2565"/>
      <c r="B822" s="2565"/>
      <c r="C822" s="2565"/>
      <c r="D822" s="2565"/>
      <c r="E822" s="2565"/>
      <c r="F822" s="2565"/>
      <c r="G822" s="2565"/>
      <c r="H822" s="2565"/>
      <c r="I822" s="2564"/>
      <c r="J822" s="2564"/>
      <c r="K822" s="2564"/>
      <c r="L822" s="2564"/>
      <c r="M822" s="2564"/>
      <c r="N822" s="2564"/>
      <c r="O822" s="2564"/>
    </row>
    <row r="823" spans="1:15" ht="15.75" customHeight="1">
      <c r="A823" s="2565"/>
      <c r="B823" s="2565"/>
      <c r="C823" s="2565"/>
      <c r="D823" s="2565"/>
      <c r="E823" s="2565"/>
      <c r="F823" s="2565"/>
      <c r="G823" s="2565"/>
      <c r="H823" s="2565"/>
      <c r="I823" s="2564"/>
      <c r="J823" s="2564"/>
      <c r="K823" s="2564"/>
      <c r="L823" s="2564"/>
      <c r="M823" s="2564"/>
      <c r="N823" s="2564"/>
      <c r="O823" s="2564"/>
    </row>
    <row r="824" spans="1:15" ht="15.75" customHeight="1">
      <c r="A824" s="2565"/>
      <c r="B824" s="2565"/>
      <c r="C824" s="2565"/>
      <c r="D824" s="2565"/>
      <c r="E824" s="2565"/>
      <c r="F824" s="2565"/>
      <c r="G824" s="2565"/>
      <c r="H824" s="2565"/>
      <c r="I824" s="2564"/>
      <c r="J824" s="2564"/>
      <c r="K824" s="2564"/>
      <c r="L824" s="2564"/>
      <c r="M824" s="2564"/>
      <c r="N824" s="2564"/>
      <c r="O824" s="2564"/>
    </row>
    <row r="825" spans="1:15" ht="15.75" customHeight="1">
      <c r="A825" s="2565"/>
      <c r="B825" s="2565"/>
      <c r="C825" s="2565"/>
      <c r="D825" s="2565"/>
      <c r="E825" s="2565"/>
      <c r="F825" s="2565"/>
      <c r="G825" s="2565"/>
      <c r="H825" s="2565"/>
      <c r="I825" s="2564"/>
      <c r="J825" s="2564"/>
      <c r="K825" s="2564"/>
      <c r="L825" s="2564"/>
      <c r="M825" s="2564"/>
      <c r="N825" s="2564"/>
      <c r="O825" s="2564"/>
    </row>
    <row r="826" spans="1:15" ht="15.75" customHeight="1">
      <c r="A826" s="2565"/>
      <c r="B826" s="2565"/>
      <c r="C826" s="2565"/>
      <c r="D826" s="2565"/>
      <c r="E826" s="2565"/>
      <c r="F826" s="2565"/>
      <c r="G826" s="2565"/>
      <c r="H826" s="2565"/>
      <c r="I826" s="2564"/>
      <c r="J826" s="2564"/>
      <c r="K826" s="2564"/>
      <c r="L826" s="2564"/>
      <c r="M826" s="2564"/>
      <c r="N826" s="2564"/>
      <c r="O826" s="2564"/>
    </row>
    <row r="827" spans="1:15" ht="15.75" customHeight="1">
      <c r="A827" s="2565"/>
      <c r="B827" s="2565"/>
      <c r="C827" s="2565"/>
      <c r="D827" s="2565"/>
      <c r="E827" s="2565"/>
      <c r="F827" s="2565"/>
      <c r="G827" s="2565"/>
      <c r="H827" s="2565"/>
      <c r="I827" s="2564"/>
      <c r="J827" s="2564"/>
      <c r="K827" s="2564"/>
      <c r="L827" s="2564"/>
      <c r="M827" s="2564"/>
      <c r="N827" s="2564"/>
      <c r="O827" s="2564"/>
    </row>
    <row r="828" spans="1:15" ht="15.75" customHeight="1">
      <c r="A828" s="2565"/>
      <c r="B828" s="2565"/>
      <c r="C828" s="2565"/>
      <c r="D828" s="2565"/>
      <c r="E828" s="2565"/>
      <c r="F828" s="2565"/>
      <c r="G828" s="2565"/>
      <c r="H828" s="2565"/>
      <c r="I828" s="2564"/>
      <c r="J828" s="2564"/>
      <c r="K828" s="2564"/>
      <c r="L828" s="2564"/>
      <c r="M828" s="2564"/>
      <c r="N828" s="2564"/>
      <c r="O828" s="2564"/>
    </row>
    <row r="829" spans="1:15" ht="15.75" customHeight="1">
      <c r="A829" s="2565"/>
      <c r="B829" s="2565"/>
      <c r="C829" s="2565"/>
      <c r="D829" s="2565"/>
      <c r="E829" s="2565"/>
      <c r="F829" s="2565"/>
      <c r="G829" s="2565"/>
      <c r="H829" s="2565"/>
      <c r="I829" s="2564"/>
      <c r="J829" s="2564"/>
      <c r="K829" s="2564"/>
      <c r="L829" s="2564"/>
      <c r="M829" s="2564"/>
      <c r="N829" s="2564"/>
      <c r="O829" s="2564"/>
    </row>
    <row r="830" spans="1:15" ht="15.75" customHeight="1">
      <c r="A830" s="2565"/>
      <c r="B830" s="2565"/>
      <c r="C830" s="2565"/>
      <c r="D830" s="2565"/>
      <c r="E830" s="2565"/>
      <c r="F830" s="2565"/>
      <c r="G830" s="2565"/>
      <c r="H830" s="2565"/>
      <c r="I830" s="2564"/>
      <c r="J830" s="2564"/>
      <c r="K830" s="2564"/>
      <c r="L830" s="2564"/>
      <c r="M830" s="2564"/>
      <c r="N830" s="2564"/>
      <c r="O830" s="2564"/>
    </row>
    <row r="831" spans="1:15" ht="15.75" customHeight="1">
      <c r="A831" s="2565"/>
      <c r="B831" s="2565"/>
      <c r="C831" s="2565"/>
      <c r="D831" s="2565"/>
      <c r="E831" s="2565"/>
      <c r="F831" s="2565"/>
      <c r="G831" s="2565"/>
      <c r="H831" s="2565"/>
      <c r="I831" s="2564"/>
      <c r="J831" s="2564"/>
      <c r="K831" s="2564"/>
      <c r="L831" s="2564"/>
      <c r="M831" s="2564"/>
      <c r="N831" s="2564"/>
      <c r="O831" s="2564"/>
    </row>
    <row r="832" spans="1:15" ht="15.75" customHeight="1">
      <c r="A832" s="2565"/>
      <c r="B832" s="2565"/>
      <c r="C832" s="2565"/>
      <c r="D832" s="2565"/>
      <c r="E832" s="2565"/>
      <c r="F832" s="2565"/>
      <c r="G832" s="2565"/>
      <c r="H832" s="2565"/>
      <c r="I832" s="2564"/>
      <c r="J832" s="2564"/>
      <c r="K832" s="2564"/>
      <c r="L832" s="2564"/>
      <c r="M832" s="2564"/>
      <c r="N832" s="2564"/>
      <c r="O832" s="2564"/>
    </row>
    <row r="833" spans="1:15" ht="15.75" customHeight="1">
      <c r="A833" s="2565"/>
      <c r="B833" s="2565"/>
      <c r="C833" s="2565"/>
      <c r="D833" s="2565"/>
      <c r="E833" s="2565"/>
      <c r="F833" s="2565"/>
      <c r="G833" s="2565"/>
      <c r="H833" s="2565"/>
      <c r="I833" s="2564"/>
      <c r="J833" s="2564"/>
      <c r="K833" s="2564"/>
      <c r="L833" s="2564"/>
      <c r="M833" s="2564"/>
      <c r="N833" s="2564"/>
      <c r="O833" s="2564"/>
    </row>
    <row r="834" spans="1:15" ht="15.75" customHeight="1">
      <c r="A834" s="2565"/>
      <c r="B834" s="2565"/>
      <c r="C834" s="2565"/>
      <c r="D834" s="2565"/>
      <c r="E834" s="2565"/>
      <c r="F834" s="2565"/>
      <c r="G834" s="2565"/>
      <c r="H834" s="2565"/>
      <c r="I834" s="2564"/>
      <c r="J834" s="2564"/>
      <c r="K834" s="2564"/>
      <c r="L834" s="2564"/>
      <c r="M834" s="2564"/>
      <c r="N834" s="2564"/>
      <c r="O834" s="2564"/>
    </row>
    <row r="835" spans="1:15" ht="15.75" customHeight="1">
      <c r="A835" s="2565"/>
      <c r="B835" s="2565"/>
      <c r="C835" s="2565"/>
      <c r="D835" s="2565"/>
      <c r="E835" s="2565"/>
      <c r="F835" s="2565"/>
      <c r="G835" s="2565"/>
      <c r="H835" s="2565"/>
      <c r="I835" s="2564"/>
      <c r="J835" s="2564"/>
      <c r="K835" s="2564"/>
      <c r="L835" s="2564"/>
      <c r="M835" s="2564"/>
      <c r="N835" s="2564"/>
      <c r="O835" s="2564"/>
    </row>
    <row r="836" spans="1:15" ht="15.75" customHeight="1">
      <c r="A836" s="2565"/>
      <c r="B836" s="2565"/>
      <c r="C836" s="2565"/>
      <c r="D836" s="2565"/>
      <c r="E836" s="2565"/>
      <c r="F836" s="2565"/>
      <c r="G836" s="2565"/>
      <c r="H836" s="2565"/>
      <c r="I836" s="2564"/>
      <c r="J836" s="2564"/>
      <c r="K836" s="2564"/>
      <c r="L836" s="2564"/>
      <c r="M836" s="2564"/>
      <c r="N836" s="2564"/>
      <c r="O836" s="2564"/>
    </row>
    <row r="837" spans="1:15" ht="15.75" customHeight="1">
      <c r="A837" s="2565"/>
      <c r="B837" s="2565"/>
      <c r="C837" s="2565"/>
      <c r="D837" s="2565"/>
      <c r="E837" s="2565"/>
      <c r="F837" s="2565"/>
      <c r="G837" s="2565"/>
      <c r="H837" s="2565"/>
      <c r="I837" s="2564"/>
      <c r="J837" s="2564"/>
      <c r="K837" s="2564"/>
      <c r="L837" s="2564"/>
      <c r="M837" s="2564"/>
      <c r="N837" s="2564"/>
      <c r="O837" s="2564"/>
    </row>
    <row r="838" spans="1:15" ht="15.75" customHeight="1">
      <c r="A838" s="2565"/>
      <c r="B838" s="2565"/>
      <c r="C838" s="2565"/>
      <c r="D838" s="2565"/>
      <c r="E838" s="2565"/>
      <c r="F838" s="2565"/>
      <c r="G838" s="2565"/>
      <c r="H838" s="2565"/>
      <c r="I838" s="2564"/>
      <c r="J838" s="2564"/>
      <c r="K838" s="2564"/>
      <c r="L838" s="2564"/>
      <c r="M838" s="2564"/>
      <c r="N838" s="2564"/>
      <c r="O838" s="2564"/>
    </row>
    <row r="839" spans="1:15" ht="15.75" customHeight="1">
      <c r="A839" s="2565"/>
      <c r="B839" s="2565"/>
      <c r="C839" s="2565"/>
      <c r="D839" s="2565"/>
      <c r="E839" s="2565"/>
      <c r="F839" s="2565"/>
      <c r="G839" s="2565"/>
      <c r="H839" s="2565"/>
      <c r="I839" s="2564"/>
      <c r="J839" s="2564"/>
      <c r="K839" s="2564"/>
      <c r="L839" s="2564"/>
      <c r="M839" s="2564"/>
      <c r="N839" s="2564"/>
      <c r="O839" s="2564"/>
    </row>
    <row r="840" spans="1:15" ht="15.75" customHeight="1">
      <c r="A840" s="2565"/>
      <c r="B840" s="2565"/>
      <c r="C840" s="2565"/>
      <c r="D840" s="2565"/>
      <c r="E840" s="2565"/>
      <c r="F840" s="2565"/>
      <c r="G840" s="2565"/>
      <c r="H840" s="2565"/>
      <c r="I840" s="2564"/>
      <c r="J840" s="2564"/>
      <c r="K840" s="2564"/>
      <c r="L840" s="2564"/>
      <c r="M840" s="2564"/>
      <c r="N840" s="2564"/>
      <c r="O840" s="2564"/>
    </row>
    <row r="841" spans="1:15" ht="15.75" customHeight="1">
      <c r="A841" s="2565"/>
      <c r="B841" s="2565"/>
      <c r="C841" s="2565"/>
      <c r="D841" s="2565"/>
      <c r="E841" s="2565"/>
      <c r="F841" s="2565"/>
      <c r="G841" s="2565"/>
      <c r="H841" s="2565"/>
      <c r="I841" s="2564"/>
      <c r="J841" s="2564"/>
      <c r="K841" s="2564"/>
      <c r="L841" s="2564"/>
      <c r="M841" s="2564"/>
      <c r="N841" s="2564"/>
      <c r="O841" s="2564"/>
    </row>
    <row r="842" spans="1:15" ht="15.75" customHeight="1">
      <c r="A842" s="2565"/>
      <c r="B842" s="2565"/>
      <c r="C842" s="2565"/>
      <c r="D842" s="2565"/>
      <c r="E842" s="2565"/>
      <c r="F842" s="2565"/>
      <c r="G842" s="2565"/>
      <c r="H842" s="2565"/>
      <c r="I842" s="2564"/>
      <c r="J842" s="2564"/>
      <c r="K842" s="2564"/>
      <c r="L842" s="2564"/>
      <c r="M842" s="2564"/>
      <c r="N842" s="2564"/>
      <c r="O842" s="2564"/>
    </row>
    <row r="843" spans="1:15" ht="15.75" customHeight="1">
      <c r="A843" s="2565"/>
      <c r="B843" s="2565"/>
      <c r="C843" s="2565"/>
      <c r="D843" s="2565"/>
      <c r="E843" s="2565"/>
      <c r="F843" s="2565"/>
      <c r="G843" s="2565"/>
      <c r="H843" s="2565"/>
      <c r="I843" s="2564"/>
      <c r="J843" s="2564"/>
      <c r="K843" s="2564"/>
      <c r="L843" s="2564"/>
      <c r="M843" s="2564"/>
      <c r="N843" s="2564"/>
      <c r="O843" s="2564"/>
    </row>
    <row r="844" spans="1:15" ht="15.75" customHeight="1">
      <c r="A844" s="2565"/>
      <c r="B844" s="2565"/>
      <c r="C844" s="2565"/>
      <c r="D844" s="2565"/>
      <c r="E844" s="2565"/>
      <c r="F844" s="2565"/>
      <c r="G844" s="2565"/>
      <c r="H844" s="2565"/>
      <c r="I844" s="2564"/>
      <c r="J844" s="2564"/>
      <c r="K844" s="2564"/>
      <c r="L844" s="2564"/>
      <c r="M844" s="2564"/>
      <c r="N844" s="2564"/>
      <c r="O844" s="2564"/>
    </row>
    <row r="845" spans="1:15" ht="15.75" customHeight="1">
      <c r="A845" s="2565"/>
      <c r="B845" s="2565"/>
      <c r="C845" s="2565"/>
      <c r="D845" s="2565"/>
      <c r="E845" s="2565"/>
      <c r="F845" s="2565"/>
      <c r="G845" s="2565"/>
      <c r="H845" s="2565"/>
      <c r="I845" s="2564"/>
      <c r="J845" s="2564"/>
      <c r="K845" s="2564"/>
      <c r="L845" s="2564"/>
      <c r="M845" s="2564"/>
      <c r="N845" s="2564"/>
      <c r="O845" s="2564"/>
    </row>
    <row r="846" spans="1:15" ht="15.75" customHeight="1">
      <c r="A846" s="2565"/>
      <c r="B846" s="2565"/>
      <c r="C846" s="2565"/>
      <c r="D846" s="2565"/>
      <c r="E846" s="2565"/>
      <c r="F846" s="2565"/>
      <c r="G846" s="2565"/>
      <c r="H846" s="2565"/>
      <c r="I846" s="2564"/>
      <c r="J846" s="2564"/>
      <c r="K846" s="2564"/>
      <c r="L846" s="2564"/>
      <c r="M846" s="2564"/>
      <c r="N846" s="2564"/>
      <c r="O846" s="2564"/>
    </row>
    <row r="847" spans="1:15" ht="15.75" customHeight="1">
      <c r="A847" s="2565"/>
      <c r="B847" s="2565"/>
      <c r="C847" s="2565"/>
      <c r="D847" s="2565"/>
      <c r="E847" s="2565"/>
      <c r="F847" s="2565"/>
      <c r="G847" s="2565"/>
      <c r="H847" s="2565"/>
      <c r="I847" s="2564"/>
      <c r="J847" s="2564"/>
      <c r="K847" s="2564"/>
      <c r="L847" s="2564"/>
      <c r="M847" s="2564"/>
      <c r="N847" s="2564"/>
      <c r="O847" s="2564"/>
    </row>
    <row r="848" spans="1:15" ht="15.75" customHeight="1">
      <c r="A848" s="2565"/>
      <c r="B848" s="2565"/>
      <c r="C848" s="2565"/>
      <c r="D848" s="2565"/>
      <c r="E848" s="2565"/>
      <c r="F848" s="2565"/>
      <c r="G848" s="2565"/>
      <c r="H848" s="2565"/>
      <c r="I848" s="2564"/>
      <c r="J848" s="2564"/>
      <c r="K848" s="2564"/>
      <c r="L848" s="2564"/>
      <c r="M848" s="2564"/>
      <c r="N848" s="2564"/>
      <c r="O848" s="2564"/>
    </row>
    <row r="849" spans="1:15" ht="15.75" customHeight="1">
      <c r="A849" s="2565"/>
      <c r="B849" s="2565"/>
      <c r="C849" s="2565"/>
      <c r="D849" s="2565"/>
      <c r="E849" s="2565"/>
      <c r="F849" s="2565"/>
      <c r="G849" s="2565"/>
      <c r="H849" s="2565"/>
      <c r="I849" s="2564"/>
      <c r="J849" s="2564"/>
      <c r="K849" s="2564"/>
      <c r="L849" s="2564"/>
      <c r="M849" s="2564"/>
      <c r="N849" s="2564"/>
      <c r="O849" s="2564"/>
    </row>
    <row r="850" spans="1:15" ht="15.75" customHeight="1">
      <c r="A850" s="2565"/>
      <c r="B850" s="2565"/>
      <c r="C850" s="2565"/>
      <c r="D850" s="2565"/>
      <c r="E850" s="2565"/>
      <c r="F850" s="2565"/>
      <c r="G850" s="2565"/>
      <c r="H850" s="2565"/>
      <c r="I850" s="2564"/>
      <c r="J850" s="2564"/>
      <c r="K850" s="2564"/>
      <c r="L850" s="2564"/>
      <c r="M850" s="2564"/>
      <c r="N850" s="2564"/>
      <c r="O850" s="2564"/>
    </row>
    <row r="851" spans="1:15" ht="15.75" customHeight="1">
      <c r="A851" s="2565"/>
      <c r="B851" s="2565"/>
      <c r="C851" s="2565"/>
      <c r="D851" s="2565"/>
      <c r="E851" s="2565"/>
      <c r="F851" s="2565"/>
      <c r="G851" s="2565"/>
      <c r="H851" s="2565"/>
      <c r="I851" s="2564"/>
      <c r="J851" s="2564"/>
      <c r="K851" s="2564"/>
      <c r="L851" s="2564"/>
      <c r="M851" s="2564"/>
      <c r="N851" s="2564"/>
      <c r="O851" s="2564"/>
    </row>
    <row r="852" spans="1:15" ht="15.75" customHeight="1">
      <c r="A852" s="2565"/>
      <c r="B852" s="2565"/>
      <c r="C852" s="2565"/>
      <c r="D852" s="2565"/>
      <c r="E852" s="2565"/>
      <c r="F852" s="2565"/>
      <c r="G852" s="2565"/>
      <c r="H852" s="2565"/>
      <c r="I852" s="2564"/>
      <c r="J852" s="2564"/>
      <c r="K852" s="2564"/>
      <c r="L852" s="2564"/>
      <c r="M852" s="2564"/>
      <c r="N852" s="2564"/>
      <c r="O852" s="2564"/>
    </row>
    <row r="853" spans="1:15" ht="15.75" customHeight="1">
      <c r="A853" s="2565"/>
      <c r="B853" s="2565"/>
      <c r="C853" s="2565"/>
      <c r="D853" s="2565"/>
      <c r="E853" s="2565"/>
      <c r="F853" s="2565"/>
      <c r="G853" s="2565"/>
      <c r="H853" s="2565"/>
      <c r="I853" s="2564"/>
      <c r="J853" s="2564"/>
      <c r="K853" s="2564"/>
      <c r="L853" s="2564"/>
      <c r="M853" s="2564"/>
      <c r="N853" s="2564"/>
      <c r="O853" s="2564"/>
    </row>
    <row r="854" spans="1:15" ht="15.75" customHeight="1">
      <c r="A854" s="2565"/>
      <c r="B854" s="2565"/>
      <c r="C854" s="2565"/>
      <c r="D854" s="2565"/>
      <c r="E854" s="2565"/>
      <c r="F854" s="2565"/>
      <c r="G854" s="2565"/>
      <c r="H854" s="2565"/>
      <c r="I854" s="2564"/>
      <c r="J854" s="2564"/>
      <c r="K854" s="2564"/>
      <c r="L854" s="2564"/>
      <c r="M854" s="2564"/>
      <c r="N854" s="2564"/>
      <c r="O854" s="2564"/>
    </row>
    <row r="855" spans="1:15" ht="15.75" customHeight="1">
      <c r="A855" s="2565"/>
      <c r="B855" s="2565"/>
      <c r="C855" s="2565"/>
      <c r="D855" s="2565"/>
      <c r="E855" s="2565"/>
      <c r="F855" s="2565"/>
      <c r="G855" s="2565"/>
      <c r="H855" s="2565"/>
      <c r="I855" s="2564"/>
      <c r="J855" s="2564"/>
      <c r="K855" s="2564"/>
      <c r="L855" s="2564"/>
      <c r="M855" s="2564"/>
      <c r="N855" s="2564"/>
      <c r="O855" s="2564"/>
    </row>
    <row r="856" spans="1:15" ht="15.75" customHeight="1">
      <c r="A856" s="2565"/>
      <c r="B856" s="2565"/>
      <c r="C856" s="2565"/>
      <c r="D856" s="2565"/>
      <c r="E856" s="2565"/>
      <c r="F856" s="2565"/>
      <c r="G856" s="2565"/>
      <c r="H856" s="2565"/>
      <c r="I856" s="2564"/>
      <c r="J856" s="2564"/>
      <c r="K856" s="2564"/>
      <c r="L856" s="2564"/>
      <c r="M856" s="2564"/>
      <c r="N856" s="2564"/>
      <c r="O856" s="2564"/>
    </row>
    <row r="857" spans="1:15" ht="15.75" customHeight="1">
      <c r="A857" s="2565"/>
      <c r="B857" s="2565"/>
      <c r="C857" s="2565"/>
      <c r="D857" s="2565"/>
      <c r="E857" s="2565"/>
      <c r="F857" s="2565"/>
      <c r="G857" s="2565"/>
      <c r="H857" s="2565"/>
      <c r="I857" s="2564"/>
      <c r="J857" s="2564"/>
      <c r="K857" s="2564"/>
      <c r="L857" s="2564"/>
      <c r="M857" s="2564"/>
      <c r="N857" s="2564"/>
      <c r="O857" s="2564"/>
    </row>
    <row r="858" spans="1:15" ht="15.75" customHeight="1">
      <c r="A858" s="2565"/>
      <c r="B858" s="2565"/>
      <c r="C858" s="2565"/>
      <c r="D858" s="2565"/>
      <c r="E858" s="2565"/>
      <c r="F858" s="2565"/>
      <c r="G858" s="2565"/>
      <c r="H858" s="2565"/>
      <c r="I858" s="2564"/>
      <c r="J858" s="2564"/>
      <c r="K858" s="2564"/>
      <c r="L858" s="2564"/>
      <c r="M858" s="2564"/>
      <c r="N858" s="2564"/>
      <c r="O858" s="2564"/>
    </row>
    <row r="859" spans="1:15" ht="15.75" customHeight="1">
      <c r="A859" s="2565"/>
      <c r="B859" s="2565"/>
      <c r="C859" s="2565"/>
      <c r="D859" s="2565"/>
      <c r="E859" s="2565"/>
      <c r="F859" s="2565"/>
      <c r="G859" s="2565"/>
      <c r="H859" s="2565"/>
      <c r="I859" s="2564"/>
      <c r="J859" s="2564"/>
      <c r="K859" s="2564"/>
      <c r="L859" s="2564"/>
      <c r="M859" s="2564"/>
      <c r="N859" s="2564"/>
      <c r="O859" s="2564"/>
    </row>
    <row r="860" spans="1:15" ht="15.75" customHeight="1">
      <c r="A860" s="2565"/>
      <c r="B860" s="2565"/>
      <c r="C860" s="2565"/>
      <c r="D860" s="2565"/>
      <c r="E860" s="2565"/>
      <c r="F860" s="2565"/>
      <c r="G860" s="2565"/>
      <c r="H860" s="2565"/>
      <c r="I860" s="2564"/>
      <c r="J860" s="2564"/>
      <c r="K860" s="2564"/>
      <c r="L860" s="2564"/>
      <c r="M860" s="2564"/>
      <c r="N860" s="2564"/>
      <c r="O860" s="2564"/>
    </row>
    <row r="861" spans="1:15" ht="15.75" customHeight="1">
      <c r="A861" s="2565"/>
      <c r="B861" s="2565"/>
      <c r="C861" s="2565"/>
      <c r="D861" s="2565"/>
      <c r="E861" s="2565"/>
      <c r="F861" s="2565"/>
      <c r="G861" s="2565"/>
      <c r="H861" s="2565"/>
      <c r="I861" s="2564"/>
      <c r="J861" s="2564"/>
      <c r="K861" s="2564"/>
      <c r="L861" s="2564"/>
      <c r="M861" s="2564"/>
      <c r="N861" s="2564"/>
      <c r="O861" s="2564"/>
    </row>
    <row r="862" spans="1:15" ht="15.75" customHeight="1">
      <c r="A862" s="2565"/>
      <c r="B862" s="2565"/>
      <c r="C862" s="2565"/>
      <c r="D862" s="2565"/>
      <c r="E862" s="2565"/>
      <c r="F862" s="2565"/>
      <c r="G862" s="2565"/>
      <c r="H862" s="2565"/>
      <c r="I862" s="2564"/>
      <c r="J862" s="2564"/>
      <c r="K862" s="2564"/>
      <c r="L862" s="2564"/>
      <c r="M862" s="2564"/>
      <c r="N862" s="2564"/>
      <c r="O862" s="2564"/>
    </row>
    <row r="863" spans="1:15" ht="15.75" customHeight="1">
      <c r="A863" s="2565"/>
      <c r="B863" s="2565"/>
      <c r="C863" s="2565"/>
      <c r="D863" s="2565"/>
      <c r="E863" s="2565"/>
      <c r="F863" s="2565"/>
      <c r="G863" s="2565"/>
      <c r="H863" s="2565"/>
      <c r="I863" s="2564"/>
      <c r="J863" s="2564"/>
      <c r="K863" s="2564"/>
      <c r="L863" s="2564"/>
      <c r="M863" s="2564"/>
      <c r="N863" s="2564"/>
      <c r="O863" s="2564"/>
    </row>
    <row r="864" spans="1:15" ht="15.75" customHeight="1">
      <c r="A864" s="2565"/>
      <c r="B864" s="2565"/>
      <c r="C864" s="2565"/>
      <c r="D864" s="2565"/>
      <c r="E864" s="2565"/>
      <c r="F864" s="2565"/>
      <c r="G864" s="2565"/>
      <c r="H864" s="2565"/>
      <c r="I864" s="2564"/>
      <c r="J864" s="2564"/>
      <c r="K864" s="2564"/>
      <c r="L864" s="2564"/>
      <c r="M864" s="2564"/>
      <c r="N864" s="2564"/>
      <c r="O864" s="2564"/>
    </row>
    <row r="865" spans="1:15" ht="15.75" customHeight="1">
      <c r="A865" s="2565"/>
      <c r="B865" s="2565"/>
      <c r="C865" s="2565"/>
      <c r="D865" s="2565"/>
      <c r="E865" s="2565"/>
      <c r="F865" s="2565"/>
      <c r="G865" s="2565"/>
      <c r="H865" s="2565"/>
      <c r="I865" s="2564"/>
      <c r="J865" s="2564"/>
      <c r="K865" s="2564"/>
      <c r="L865" s="2564"/>
      <c r="M865" s="2564"/>
      <c r="N865" s="2564"/>
      <c r="O865" s="2564"/>
    </row>
    <row r="866" spans="1:15" ht="15.75" customHeight="1">
      <c r="A866" s="2565"/>
      <c r="B866" s="2565"/>
      <c r="C866" s="2565"/>
      <c r="D866" s="2565"/>
      <c r="E866" s="2565"/>
      <c r="F866" s="2565"/>
      <c r="G866" s="2565"/>
      <c r="H866" s="2565"/>
      <c r="I866" s="2564"/>
      <c r="J866" s="2564"/>
      <c r="K866" s="2564"/>
      <c r="L866" s="2564"/>
      <c r="M866" s="2564"/>
      <c r="N866" s="2564"/>
      <c r="O866" s="2564"/>
    </row>
    <row r="867" spans="1:15" ht="15.75" customHeight="1">
      <c r="A867" s="2565"/>
      <c r="B867" s="2565"/>
      <c r="C867" s="2565"/>
      <c r="D867" s="2565"/>
      <c r="E867" s="2565"/>
      <c r="F867" s="2565"/>
      <c r="G867" s="2565"/>
      <c r="H867" s="2565"/>
      <c r="I867" s="2564"/>
      <c r="J867" s="2564"/>
      <c r="K867" s="2564"/>
      <c r="L867" s="2564"/>
      <c r="M867" s="2564"/>
      <c r="N867" s="2564"/>
      <c r="O867" s="2564"/>
    </row>
    <row r="868" spans="1:15" ht="15.75" customHeight="1">
      <c r="A868" s="2565"/>
      <c r="B868" s="2565"/>
      <c r="C868" s="2565"/>
      <c r="D868" s="2565"/>
      <c r="E868" s="2565"/>
      <c r="F868" s="2565"/>
      <c r="G868" s="2565"/>
      <c r="H868" s="2565"/>
      <c r="I868" s="2564"/>
      <c r="J868" s="2564"/>
      <c r="K868" s="2564"/>
      <c r="L868" s="2564"/>
      <c r="M868" s="2564"/>
      <c r="N868" s="2564"/>
      <c r="O868" s="2564"/>
    </row>
    <row r="869" spans="1:15" ht="15.75" customHeight="1">
      <c r="A869" s="2565"/>
      <c r="B869" s="2565"/>
      <c r="C869" s="2565"/>
      <c r="D869" s="2565"/>
      <c r="E869" s="2565"/>
      <c r="F869" s="2565"/>
      <c r="G869" s="2565"/>
      <c r="H869" s="2565"/>
      <c r="I869" s="2564"/>
      <c r="J869" s="2564"/>
      <c r="K869" s="2564"/>
      <c r="L869" s="2564"/>
      <c r="M869" s="2564"/>
      <c r="N869" s="2564"/>
      <c r="O869" s="2564"/>
    </row>
    <row r="870" spans="1:15" ht="15.75" customHeight="1">
      <c r="A870" s="2565"/>
      <c r="B870" s="2565"/>
      <c r="C870" s="2565"/>
      <c r="D870" s="2565"/>
      <c r="E870" s="2565"/>
      <c r="F870" s="2565"/>
      <c r="G870" s="2565"/>
      <c r="H870" s="2565"/>
      <c r="I870" s="2564"/>
      <c r="J870" s="2564"/>
      <c r="K870" s="2564"/>
      <c r="L870" s="2564"/>
      <c r="M870" s="2564"/>
      <c r="N870" s="2564"/>
      <c r="O870" s="2564"/>
    </row>
    <row r="871" spans="1:15" ht="15.75" customHeight="1">
      <c r="A871" s="2565"/>
      <c r="B871" s="2565"/>
      <c r="C871" s="2565"/>
      <c r="D871" s="2565"/>
      <c r="E871" s="2565"/>
      <c r="F871" s="2565"/>
      <c r="G871" s="2565"/>
      <c r="H871" s="2565"/>
      <c r="I871" s="2564"/>
      <c r="J871" s="2564"/>
      <c r="K871" s="2564"/>
      <c r="L871" s="2564"/>
      <c r="M871" s="2564"/>
      <c r="N871" s="2564"/>
      <c r="O871" s="2564"/>
    </row>
    <row r="872" spans="1:15" ht="15.75" customHeight="1">
      <c r="A872" s="2565"/>
      <c r="B872" s="2565"/>
      <c r="C872" s="2565"/>
      <c r="D872" s="2565"/>
      <c r="E872" s="2565"/>
      <c r="F872" s="2565"/>
      <c r="G872" s="2565"/>
      <c r="H872" s="2565"/>
      <c r="I872" s="2564"/>
      <c r="J872" s="2564"/>
      <c r="K872" s="2564"/>
      <c r="L872" s="2564"/>
      <c r="M872" s="2564"/>
      <c r="N872" s="2564"/>
      <c r="O872" s="2564"/>
    </row>
    <row r="873" spans="1:15" ht="15.75" customHeight="1">
      <c r="A873" s="2565"/>
      <c r="B873" s="2565"/>
      <c r="C873" s="2565"/>
      <c r="D873" s="2565"/>
      <c r="E873" s="2565"/>
      <c r="F873" s="2565"/>
      <c r="G873" s="2565"/>
      <c r="H873" s="2565"/>
      <c r="I873" s="2564"/>
      <c r="J873" s="2564"/>
      <c r="K873" s="2564"/>
      <c r="L873" s="2564"/>
      <c r="M873" s="2564"/>
      <c r="N873" s="2564"/>
      <c r="O873" s="2564"/>
    </row>
    <row r="874" spans="1:15" ht="15.75" customHeight="1">
      <c r="A874" s="2565"/>
      <c r="B874" s="2565"/>
      <c r="C874" s="2565"/>
      <c r="D874" s="2565"/>
      <c r="E874" s="2565"/>
      <c r="F874" s="2565"/>
      <c r="G874" s="2565"/>
      <c r="H874" s="2565"/>
      <c r="I874" s="2564"/>
      <c r="J874" s="2564"/>
      <c r="K874" s="2564"/>
      <c r="L874" s="2564"/>
      <c r="M874" s="2564"/>
      <c r="N874" s="2564"/>
      <c r="O874" s="2564"/>
    </row>
    <row r="875" spans="1:15" ht="15.75" customHeight="1">
      <c r="A875" s="2565"/>
      <c r="B875" s="2565"/>
      <c r="C875" s="2565"/>
      <c r="D875" s="2565"/>
      <c r="E875" s="2565"/>
      <c r="F875" s="2565"/>
      <c r="G875" s="2565"/>
      <c r="H875" s="2565"/>
      <c r="I875" s="2564"/>
      <c r="J875" s="2564"/>
      <c r="K875" s="2564"/>
      <c r="L875" s="2564"/>
      <c r="M875" s="2564"/>
      <c r="N875" s="2564"/>
      <c r="O875" s="2564"/>
    </row>
    <row r="876" spans="1:15" ht="15.75" customHeight="1">
      <c r="A876" s="2565"/>
      <c r="B876" s="2565"/>
      <c r="C876" s="2565"/>
      <c r="D876" s="2565"/>
      <c r="E876" s="2565"/>
      <c r="F876" s="2565"/>
      <c r="G876" s="2565"/>
      <c r="H876" s="2565"/>
      <c r="I876" s="2564"/>
      <c r="J876" s="2564"/>
      <c r="K876" s="2564"/>
      <c r="L876" s="2564"/>
      <c r="M876" s="2564"/>
      <c r="N876" s="2564"/>
      <c r="O876" s="2564"/>
    </row>
    <row r="877" spans="1:15" ht="15.75" customHeight="1">
      <c r="A877" s="2565"/>
      <c r="B877" s="2565"/>
      <c r="C877" s="2565"/>
      <c r="D877" s="2565"/>
      <c r="E877" s="2565"/>
      <c r="F877" s="2565"/>
      <c r="G877" s="2565"/>
      <c r="H877" s="2565"/>
      <c r="I877" s="2564"/>
      <c r="J877" s="2564"/>
      <c r="K877" s="2564"/>
      <c r="L877" s="2564"/>
      <c r="M877" s="2564"/>
      <c r="N877" s="2564"/>
      <c r="O877" s="2564"/>
    </row>
    <row r="878" spans="1:15" ht="15.75" customHeight="1">
      <c r="A878" s="2565"/>
      <c r="B878" s="2565"/>
      <c r="C878" s="2565"/>
      <c r="D878" s="2565"/>
      <c r="E878" s="2565"/>
      <c r="F878" s="2565"/>
      <c r="G878" s="2565"/>
      <c r="H878" s="2565"/>
      <c r="I878" s="2564"/>
      <c r="J878" s="2564"/>
      <c r="K878" s="2564"/>
      <c r="L878" s="2564"/>
      <c r="M878" s="2564"/>
      <c r="N878" s="2564"/>
      <c r="O878" s="2564"/>
    </row>
    <row r="879" spans="1:15" ht="15.75" customHeight="1">
      <c r="A879" s="2565"/>
      <c r="B879" s="2565"/>
      <c r="C879" s="2565"/>
      <c r="D879" s="2565"/>
      <c r="E879" s="2565"/>
      <c r="F879" s="2565"/>
      <c r="G879" s="2565"/>
      <c r="H879" s="2565"/>
      <c r="I879" s="2564"/>
      <c r="J879" s="2564"/>
      <c r="K879" s="2564"/>
      <c r="L879" s="2564"/>
      <c r="M879" s="2564"/>
      <c r="N879" s="2564"/>
      <c r="O879" s="2564"/>
    </row>
    <row r="880" spans="1:15" ht="15.75" customHeight="1">
      <c r="A880" s="2565"/>
      <c r="B880" s="2565"/>
      <c r="C880" s="2565"/>
      <c r="D880" s="2565"/>
      <c r="E880" s="2565"/>
      <c r="F880" s="2565"/>
      <c r="G880" s="2565"/>
      <c r="H880" s="2565"/>
      <c r="I880" s="2564"/>
      <c r="J880" s="2564"/>
      <c r="K880" s="2564"/>
      <c r="L880" s="2564"/>
      <c r="M880" s="2564"/>
      <c r="N880" s="2564"/>
      <c r="O880" s="2564"/>
    </row>
    <row r="881" spans="1:15" ht="15.75" customHeight="1">
      <c r="A881" s="2565"/>
      <c r="B881" s="2565"/>
      <c r="C881" s="2565"/>
      <c r="D881" s="2565"/>
      <c r="E881" s="2565"/>
      <c r="F881" s="2565"/>
      <c r="G881" s="2565"/>
      <c r="H881" s="2565"/>
      <c r="I881" s="2564"/>
      <c r="J881" s="2564"/>
      <c r="K881" s="2564"/>
      <c r="L881" s="2564"/>
      <c r="M881" s="2564"/>
      <c r="N881" s="2564"/>
      <c r="O881" s="2564"/>
    </row>
    <row r="882" spans="1:15" ht="15.75" customHeight="1">
      <c r="A882" s="2565"/>
      <c r="B882" s="2565"/>
      <c r="C882" s="2565"/>
      <c r="D882" s="2565"/>
      <c r="E882" s="2565"/>
      <c r="F882" s="2565"/>
      <c r="G882" s="2565"/>
      <c r="H882" s="2565"/>
      <c r="I882" s="2564"/>
      <c r="J882" s="2564"/>
      <c r="K882" s="2564"/>
      <c r="L882" s="2564"/>
      <c r="M882" s="2564"/>
      <c r="N882" s="2564"/>
      <c r="O882" s="2564"/>
    </row>
    <row r="883" spans="1:15" ht="15.75" customHeight="1">
      <c r="A883" s="2565"/>
      <c r="B883" s="2565"/>
      <c r="C883" s="2565"/>
      <c r="D883" s="2565"/>
      <c r="E883" s="2565"/>
      <c r="F883" s="2565"/>
      <c r="G883" s="2565"/>
      <c r="H883" s="2565"/>
      <c r="I883" s="2564"/>
      <c r="J883" s="2564"/>
      <c r="K883" s="2564"/>
      <c r="L883" s="2564"/>
      <c r="M883" s="2564"/>
      <c r="N883" s="2564"/>
      <c r="O883" s="2564"/>
    </row>
    <row r="884" spans="1:15" ht="15.75" customHeight="1">
      <c r="A884" s="2565"/>
      <c r="B884" s="2565"/>
      <c r="C884" s="2565"/>
      <c r="D884" s="2565"/>
      <c r="E884" s="2565"/>
      <c r="F884" s="2565"/>
      <c r="G884" s="2565"/>
      <c r="H884" s="2565"/>
      <c r="I884" s="2564"/>
      <c r="J884" s="2564"/>
      <c r="K884" s="2564"/>
      <c r="L884" s="2564"/>
      <c r="M884" s="2564"/>
      <c r="N884" s="2564"/>
      <c r="O884" s="2564"/>
    </row>
    <row r="885" spans="1:15" ht="15.75" customHeight="1">
      <c r="A885" s="2565"/>
      <c r="B885" s="2565"/>
      <c r="C885" s="2565"/>
      <c r="D885" s="2565"/>
      <c r="E885" s="2565"/>
      <c r="F885" s="2565"/>
      <c r="G885" s="2565"/>
      <c r="H885" s="2565"/>
      <c r="I885" s="2564"/>
      <c r="J885" s="2564"/>
      <c r="K885" s="2564"/>
      <c r="L885" s="2564"/>
      <c r="M885" s="2564"/>
      <c r="N885" s="2564"/>
      <c r="O885" s="2564"/>
    </row>
    <row r="886" spans="1:15" ht="15.75" customHeight="1">
      <c r="A886" s="2565"/>
      <c r="B886" s="2565"/>
      <c r="C886" s="2565"/>
      <c r="D886" s="2565"/>
      <c r="E886" s="2565"/>
      <c r="F886" s="2565"/>
      <c r="G886" s="2565"/>
      <c r="H886" s="2565"/>
      <c r="I886" s="2564"/>
      <c r="J886" s="2564"/>
      <c r="K886" s="2564"/>
      <c r="L886" s="2564"/>
      <c r="M886" s="2564"/>
      <c r="N886" s="2564"/>
      <c r="O886" s="2564"/>
    </row>
    <row r="887" spans="1:15" ht="15.75" customHeight="1">
      <c r="A887" s="2565"/>
      <c r="B887" s="2565"/>
      <c r="C887" s="2565"/>
      <c r="D887" s="2565"/>
      <c r="E887" s="2565"/>
      <c r="F887" s="2565"/>
      <c r="G887" s="2565"/>
      <c r="H887" s="2565"/>
      <c r="I887" s="2564"/>
      <c r="J887" s="2564"/>
      <c r="K887" s="2564"/>
      <c r="L887" s="2564"/>
      <c r="M887" s="2564"/>
      <c r="N887" s="2564"/>
      <c r="O887" s="2564"/>
    </row>
    <row r="888" spans="1:15" ht="15.75" customHeight="1">
      <c r="A888" s="2565"/>
      <c r="B888" s="2565"/>
      <c r="C888" s="2565"/>
      <c r="D888" s="2565"/>
      <c r="E888" s="2565"/>
      <c r="F888" s="2565"/>
      <c r="G888" s="2565"/>
      <c r="H888" s="2565"/>
      <c r="I888" s="2564"/>
      <c r="J888" s="2564"/>
      <c r="K888" s="2564"/>
      <c r="L888" s="2564"/>
      <c r="M888" s="2564"/>
      <c r="N888" s="2564"/>
      <c r="O888" s="2564"/>
    </row>
    <row r="889" spans="1:15" ht="15.75" customHeight="1">
      <c r="A889" s="2565"/>
      <c r="B889" s="2565"/>
      <c r="C889" s="2565"/>
      <c r="D889" s="2565"/>
      <c r="E889" s="2565"/>
      <c r="F889" s="2565"/>
      <c r="G889" s="2565"/>
      <c r="H889" s="2565"/>
      <c r="I889" s="2564"/>
      <c r="J889" s="2564"/>
      <c r="K889" s="2564"/>
      <c r="L889" s="2564"/>
      <c r="M889" s="2564"/>
      <c r="N889" s="2564"/>
      <c r="O889" s="2564"/>
    </row>
    <row r="890" spans="1:15" ht="15.75" customHeight="1">
      <c r="A890" s="2565"/>
      <c r="B890" s="2565"/>
      <c r="C890" s="2565"/>
      <c r="D890" s="2565"/>
      <c r="E890" s="2565"/>
      <c r="F890" s="2565"/>
      <c r="G890" s="2565"/>
      <c r="H890" s="2565"/>
      <c r="I890" s="2564"/>
      <c r="J890" s="2564"/>
      <c r="K890" s="2564"/>
      <c r="L890" s="2564"/>
      <c r="M890" s="2564"/>
      <c r="N890" s="2564"/>
      <c r="O890" s="2564"/>
    </row>
    <row r="891" spans="1:15" ht="15.75" customHeight="1">
      <c r="A891" s="2565"/>
      <c r="B891" s="2565"/>
      <c r="C891" s="2565"/>
      <c r="D891" s="2565"/>
      <c r="E891" s="2565"/>
      <c r="F891" s="2565"/>
      <c r="G891" s="2565"/>
      <c r="H891" s="2565"/>
      <c r="I891" s="2564"/>
      <c r="J891" s="2564"/>
      <c r="K891" s="2564"/>
      <c r="L891" s="2564"/>
      <c r="M891" s="2564"/>
      <c r="N891" s="2564"/>
      <c r="O891" s="2564"/>
    </row>
    <row r="892" spans="1:15" ht="15.75" customHeight="1">
      <c r="A892" s="2565"/>
      <c r="B892" s="2565"/>
      <c r="C892" s="2565"/>
      <c r="D892" s="2565"/>
      <c r="E892" s="2565"/>
      <c r="F892" s="2565"/>
      <c r="G892" s="2565"/>
      <c r="H892" s="2565"/>
      <c r="I892" s="2564"/>
      <c r="J892" s="2564"/>
      <c r="K892" s="2564"/>
      <c r="L892" s="2564"/>
      <c r="M892" s="2564"/>
      <c r="N892" s="2564"/>
      <c r="O892" s="2564"/>
    </row>
    <row r="893" spans="1:15" ht="15.75" customHeight="1">
      <c r="A893" s="2565"/>
      <c r="B893" s="2565"/>
      <c r="C893" s="2565"/>
      <c r="D893" s="2565"/>
      <c r="E893" s="2565"/>
      <c r="F893" s="2565"/>
      <c r="G893" s="2565"/>
      <c r="H893" s="2565"/>
      <c r="I893" s="2564"/>
      <c r="J893" s="2564"/>
      <c r="K893" s="2564"/>
      <c r="L893" s="2564"/>
      <c r="M893" s="2564"/>
      <c r="N893" s="2564"/>
      <c r="O893" s="2564"/>
    </row>
    <row r="894" spans="1:15" ht="15.75" customHeight="1">
      <c r="A894" s="2565"/>
      <c r="B894" s="2565"/>
      <c r="C894" s="2565"/>
      <c r="D894" s="2565"/>
      <c r="E894" s="2565"/>
      <c r="F894" s="2565"/>
      <c r="G894" s="2565"/>
      <c r="H894" s="2565"/>
      <c r="I894" s="2564"/>
      <c r="J894" s="2564"/>
      <c r="K894" s="2564"/>
      <c r="L894" s="2564"/>
      <c r="M894" s="2564"/>
      <c r="N894" s="2564"/>
      <c r="O894" s="2564"/>
    </row>
    <row r="895" spans="1:15" ht="15.75" customHeight="1">
      <c r="A895" s="2565"/>
      <c r="B895" s="2565"/>
      <c r="C895" s="2565"/>
      <c r="D895" s="2565"/>
      <c r="E895" s="2565"/>
      <c r="F895" s="2565"/>
      <c r="G895" s="2565"/>
      <c r="H895" s="2565"/>
      <c r="I895" s="2564"/>
      <c r="J895" s="2564"/>
      <c r="K895" s="2564"/>
      <c r="L895" s="2564"/>
      <c r="M895" s="2564"/>
      <c r="N895" s="2564"/>
      <c r="O895" s="2564"/>
    </row>
    <row r="896" spans="1:15" ht="15.75" customHeight="1">
      <c r="A896" s="2565"/>
      <c r="B896" s="2565"/>
      <c r="C896" s="2565"/>
      <c r="D896" s="2565"/>
      <c r="E896" s="2565"/>
      <c r="F896" s="2565"/>
      <c r="G896" s="2565"/>
      <c r="H896" s="2565"/>
      <c r="I896" s="2564"/>
      <c r="J896" s="2564"/>
      <c r="K896" s="2564"/>
      <c r="L896" s="2564"/>
      <c r="M896" s="2564"/>
      <c r="N896" s="2564"/>
      <c r="O896" s="2564"/>
    </row>
    <row r="897" spans="1:15" ht="15.75" customHeight="1">
      <c r="A897" s="2565"/>
      <c r="B897" s="2565"/>
      <c r="C897" s="2565"/>
      <c r="D897" s="2565"/>
      <c r="E897" s="2565"/>
      <c r="F897" s="2565"/>
      <c r="G897" s="2565"/>
      <c r="H897" s="2565"/>
      <c r="I897" s="2564"/>
      <c r="J897" s="2564"/>
      <c r="K897" s="2564"/>
      <c r="L897" s="2564"/>
      <c r="M897" s="2564"/>
      <c r="N897" s="2564"/>
      <c r="O897" s="2564"/>
    </row>
    <row r="898" spans="1:15" ht="15.75" customHeight="1">
      <c r="A898" s="2565"/>
      <c r="B898" s="2565"/>
      <c r="C898" s="2565"/>
      <c r="D898" s="2565"/>
      <c r="E898" s="2565"/>
      <c r="F898" s="2565"/>
      <c r="G898" s="2565"/>
      <c r="H898" s="2565"/>
      <c r="I898" s="2564"/>
      <c r="J898" s="2564"/>
      <c r="K898" s="2564"/>
      <c r="L898" s="2564"/>
      <c r="M898" s="2564"/>
      <c r="N898" s="2564"/>
      <c r="O898" s="2564"/>
    </row>
    <row r="899" spans="1:15" ht="15.75" customHeight="1">
      <c r="A899" s="2565"/>
      <c r="B899" s="2565"/>
      <c r="C899" s="2565"/>
      <c r="D899" s="2565"/>
      <c r="E899" s="2565"/>
      <c r="F899" s="2565"/>
      <c r="G899" s="2565"/>
      <c r="H899" s="2565"/>
      <c r="I899" s="2564"/>
      <c r="J899" s="2564"/>
      <c r="K899" s="2564"/>
      <c r="L899" s="2564"/>
      <c r="M899" s="2564"/>
      <c r="N899" s="2564"/>
      <c r="O899" s="2564"/>
    </row>
    <row r="900" spans="1:15" ht="15.75" customHeight="1">
      <c r="A900" s="2565"/>
      <c r="B900" s="2565"/>
      <c r="C900" s="2565"/>
      <c r="D900" s="2565"/>
      <c r="E900" s="2565"/>
      <c r="F900" s="2565"/>
      <c r="G900" s="2565"/>
      <c r="H900" s="2565"/>
      <c r="I900" s="2564"/>
      <c r="J900" s="2564"/>
      <c r="K900" s="2564"/>
      <c r="L900" s="2564"/>
      <c r="M900" s="2564"/>
      <c r="N900" s="2564"/>
      <c r="O900" s="2564"/>
    </row>
    <row r="901" spans="1:15" ht="15.75" customHeight="1">
      <c r="A901" s="2565"/>
      <c r="B901" s="2565"/>
      <c r="C901" s="2565"/>
      <c r="D901" s="2565"/>
      <c r="E901" s="2565"/>
      <c r="F901" s="2565"/>
      <c r="G901" s="2565"/>
      <c r="H901" s="2565"/>
      <c r="I901" s="2564"/>
      <c r="J901" s="2564"/>
      <c r="K901" s="2564"/>
      <c r="L901" s="2564"/>
      <c r="M901" s="2564"/>
      <c r="N901" s="2564"/>
      <c r="O901" s="2564"/>
    </row>
    <row r="902" spans="1:15" ht="15.75" customHeight="1">
      <c r="A902" s="2565"/>
      <c r="B902" s="2565"/>
      <c r="C902" s="2565"/>
      <c r="D902" s="2565"/>
      <c r="E902" s="2565"/>
      <c r="F902" s="2565"/>
      <c r="G902" s="2565"/>
      <c r="H902" s="2565"/>
      <c r="I902" s="2564"/>
      <c r="J902" s="2564"/>
      <c r="K902" s="2564"/>
      <c r="L902" s="2564"/>
      <c r="M902" s="2564"/>
      <c r="N902" s="2564"/>
      <c r="O902" s="2564"/>
    </row>
    <row r="903" spans="1:15" ht="15.75" customHeight="1">
      <c r="A903" s="2565"/>
      <c r="B903" s="2565"/>
      <c r="C903" s="2565"/>
      <c r="D903" s="2565"/>
      <c r="E903" s="2565"/>
      <c r="F903" s="2565"/>
      <c r="G903" s="2565"/>
      <c r="H903" s="2565"/>
      <c r="I903" s="2564"/>
      <c r="J903" s="2564"/>
      <c r="K903" s="2564"/>
      <c r="L903" s="2564"/>
      <c r="M903" s="2564"/>
      <c r="N903" s="2564"/>
      <c r="O903" s="2564"/>
    </row>
    <row r="904" spans="1:15" ht="15.75" customHeight="1">
      <c r="A904" s="2565"/>
      <c r="B904" s="2565"/>
      <c r="C904" s="2565"/>
      <c r="D904" s="2565"/>
      <c r="E904" s="2565"/>
      <c r="F904" s="2565"/>
      <c r="G904" s="2565"/>
      <c r="H904" s="2565"/>
      <c r="I904" s="2564"/>
      <c r="J904" s="2564"/>
      <c r="K904" s="2564"/>
      <c r="L904" s="2564"/>
      <c r="M904" s="2564"/>
      <c r="N904" s="2564"/>
      <c r="O904" s="2564"/>
    </row>
    <row r="905" spans="1:15" ht="15.75" customHeight="1">
      <c r="A905" s="2565"/>
      <c r="B905" s="2565"/>
      <c r="C905" s="2565"/>
      <c r="D905" s="2565"/>
      <c r="E905" s="2565"/>
      <c r="F905" s="2565"/>
      <c r="G905" s="2565"/>
      <c r="H905" s="2565"/>
      <c r="I905" s="2564"/>
      <c r="J905" s="2564"/>
      <c r="K905" s="2564"/>
      <c r="L905" s="2564"/>
      <c r="M905" s="2564"/>
      <c r="N905" s="2564"/>
      <c r="O905" s="2564"/>
    </row>
    <row r="906" spans="1:15" ht="15.75" customHeight="1">
      <c r="A906" s="2565"/>
      <c r="B906" s="2565"/>
      <c r="C906" s="2565"/>
      <c r="D906" s="2565"/>
      <c r="E906" s="2565"/>
      <c r="F906" s="2565"/>
      <c r="G906" s="2565"/>
      <c r="H906" s="2565"/>
      <c r="I906" s="2564"/>
      <c r="J906" s="2564"/>
      <c r="K906" s="2564"/>
      <c r="L906" s="2564"/>
      <c r="M906" s="2564"/>
      <c r="N906" s="2564"/>
      <c r="O906" s="2564"/>
    </row>
    <row r="907" spans="1:15" ht="15.75" customHeight="1">
      <c r="A907" s="2565"/>
      <c r="B907" s="2565"/>
      <c r="C907" s="2565"/>
      <c r="D907" s="2565"/>
      <c r="E907" s="2565"/>
      <c r="F907" s="2565"/>
      <c r="G907" s="2565"/>
      <c r="H907" s="2565"/>
      <c r="I907" s="2564"/>
      <c r="J907" s="2564"/>
      <c r="K907" s="2564"/>
      <c r="L907" s="2564"/>
      <c r="M907" s="2564"/>
      <c r="N907" s="2564"/>
      <c r="O907" s="2564"/>
    </row>
    <row r="908" spans="1:15" ht="15.75" customHeight="1">
      <c r="A908" s="2565"/>
      <c r="B908" s="2565"/>
      <c r="C908" s="2565"/>
      <c r="D908" s="2565"/>
      <c r="E908" s="2565"/>
      <c r="F908" s="2565"/>
      <c r="G908" s="2565"/>
      <c r="H908" s="2565"/>
      <c r="I908" s="2564"/>
      <c r="J908" s="2564"/>
      <c r="K908" s="2564"/>
      <c r="L908" s="2564"/>
      <c r="M908" s="2564"/>
      <c r="N908" s="2564"/>
      <c r="O908" s="2564"/>
    </row>
    <row r="909" spans="1:15" ht="15.75" customHeight="1">
      <c r="A909" s="2565"/>
      <c r="B909" s="2565"/>
      <c r="C909" s="2565"/>
      <c r="D909" s="2565"/>
      <c r="E909" s="2565"/>
      <c r="F909" s="2565"/>
      <c r="G909" s="2565"/>
      <c r="H909" s="2565"/>
      <c r="I909" s="2564"/>
      <c r="J909" s="2564"/>
      <c r="K909" s="2564"/>
      <c r="L909" s="2564"/>
      <c r="M909" s="2564"/>
      <c r="N909" s="2564"/>
      <c r="O909" s="2564"/>
    </row>
    <row r="910" spans="1:15" ht="15.75" customHeight="1">
      <c r="A910" s="2565"/>
      <c r="B910" s="2565"/>
      <c r="C910" s="2565"/>
      <c r="D910" s="2565"/>
      <c r="E910" s="2565"/>
      <c r="F910" s="2565"/>
      <c r="G910" s="2565"/>
      <c r="H910" s="2565"/>
      <c r="I910" s="2564"/>
      <c r="J910" s="2564"/>
      <c r="K910" s="2564"/>
      <c r="L910" s="2564"/>
      <c r="M910" s="2564"/>
      <c r="N910" s="2564"/>
      <c r="O910" s="2564"/>
    </row>
    <row r="911" spans="1:15" ht="15.75" customHeight="1">
      <c r="A911" s="2565"/>
      <c r="B911" s="2565"/>
      <c r="C911" s="2565"/>
      <c r="D911" s="2565"/>
      <c r="E911" s="2565"/>
      <c r="F911" s="2565"/>
      <c r="G911" s="2565"/>
      <c r="H911" s="2565"/>
      <c r="I911" s="2564"/>
      <c r="J911" s="2564"/>
      <c r="K911" s="2564"/>
      <c r="L911" s="2564"/>
      <c r="M911" s="2564"/>
      <c r="N911" s="2564"/>
      <c r="O911" s="2564"/>
    </row>
    <row r="912" spans="1:15" ht="15.75" customHeight="1">
      <c r="A912" s="2565"/>
      <c r="B912" s="2565"/>
      <c r="C912" s="2565"/>
      <c r="D912" s="2565"/>
      <c r="E912" s="2565"/>
      <c r="F912" s="2565"/>
      <c r="G912" s="2565"/>
      <c r="H912" s="2565"/>
      <c r="I912" s="2564"/>
      <c r="J912" s="2564"/>
      <c r="K912" s="2564"/>
      <c r="L912" s="2564"/>
      <c r="M912" s="2564"/>
      <c r="N912" s="2564"/>
      <c r="O912" s="2564"/>
    </row>
    <row r="913" spans="1:15" ht="15.75" customHeight="1">
      <c r="A913" s="2565"/>
      <c r="B913" s="2565"/>
      <c r="C913" s="2565"/>
      <c r="D913" s="2565"/>
      <c r="E913" s="2565"/>
      <c r="F913" s="2565"/>
      <c r="G913" s="2565"/>
      <c r="H913" s="2565"/>
      <c r="I913" s="2564"/>
      <c r="J913" s="2564"/>
      <c r="K913" s="2564"/>
      <c r="L913" s="2564"/>
      <c r="M913" s="2564"/>
      <c r="N913" s="2564"/>
      <c r="O913" s="2564"/>
    </row>
    <row r="914" spans="1:15" ht="15.75" customHeight="1">
      <c r="A914" s="2565"/>
      <c r="B914" s="2565"/>
      <c r="C914" s="2565"/>
      <c r="D914" s="2565"/>
      <c r="E914" s="2565"/>
      <c r="F914" s="2565"/>
      <c r="G914" s="2565"/>
      <c r="H914" s="2565"/>
      <c r="I914" s="2564"/>
      <c r="J914" s="2564"/>
      <c r="K914" s="2564"/>
      <c r="L914" s="2564"/>
      <c r="M914" s="2564"/>
      <c r="N914" s="2564"/>
      <c r="O914" s="2564"/>
    </row>
    <row r="915" spans="1:15" ht="15.75" customHeight="1">
      <c r="A915" s="2565"/>
      <c r="B915" s="2565"/>
      <c r="C915" s="2565"/>
      <c r="D915" s="2565"/>
      <c r="E915" s="2565"/>
      <c r="F915" s="2565"/>
      <c r="G915" s="2565"/>
      <c r="H915" s="2565"/>
      <c r="I915" s="2564"/>
      <c r="J915" s="2564"/>
      <c r="K915" s="2564"/>
      <c r="L915" s="2564"/>
      <c r="M915" s="2564"/>
      <c r="N915" s="2564"/>
      <c r="O915" s="2564"/>
    </row>
    <row r="916" spans="1:15" ht="15.75" customHeight="1">
      <c r="A916" s="2565"/>
      <c r="B916" s="2565"/>
      <c r="C916" s="2565"/>
      <c r="D916" s="2565"/>
      <c r="E916" s="2565"/>
      <c r="F916" s="2565"/>
      <c r="G916" s="2565"/>
      <c r="H916" s="2565"/>
      <c r="I916" s="2564"/>
      <c r="J916" s="2564"/>
      <c r="K916" s="2564"/>
      <c r="L916" s="2564"/>
      <c r="M916" s="2564"/>
      <c r="N916" s="2564"/>
      <c r="O916" s="2564"/>
    </row>
    <row r="917" spans="1:15" ht="15.75" customHeight="1">
      <c r="A917" s="2565"/>
      <c r="B917" s="2565"/>
      <c r="C917" s="2565"/>
      <c r="D917" s="2565"/>
      <c r="E917" s="2565"/>
      <c r="F917" s="2565"/>
      <c r="G917" s="2565"/>
      <c r="H917" s="2565"/>
      <c r="I917" s="2564"/>
      <c r="J917" s="2564"/>
      <c r="K917" s="2564"/>
      <c r="L917" s="2564"/>
      <c r="M917" s="2564"/>
      <c r="N917" s="2564"/>
      <c r="O917" s="2564"/>
    </row>
    <row r="918" spans="1:15" ht="15.75" customHeight="1">
      <c r="A918" s="2565"/>
      <c r="B918" s="2565"/>
      <c r="C918" s="2565"/>
      <c r="D918" s="2565"/>
      <c r="E918" s="2565"/>
      <c r="F918" s="2565"/>
      <c r="G918" s="2565"/>
      <c r="H918" s="2565"/>
      <c r="I918" s="2564"/>
      <c r="J918" s="2564"/>
      <c r="K918" s="2564"/>
      <c r="L918" s="2564"/>
      <c r="M918" s="2564"/>
      <c r="N918" s="2564"/>
      <c r="O918" s="2564"/>
    </row>
    <row r="919" spans="1:15" ht="15.75" customHeight="1">
      <c r="A919" s="2565"/>
      <c r="B919" s="2565"/>
      <c r="C919" s="2565"/>
      <c r="D919" s="2565"/>
      <c r="E919" s="2565"/>
      <c r="F919" s="2565"/>
      <c r="G919" s="2565"/>
      <c r="H919" s="2565"/>
      <c r="I919" s="2564"/>
      <c r="J919" s="2564"/>
      <c r="K919" s="2564"/>
      <c r="L919" s="2564"/>
      <c r="M919" s="2564"/>
      <c r="N919" s="2564"/>
      <c r="O919" s="2564"/>
    </row>
    <row r="920" spans="1:15" ht="15.75" customHeight="1">
      <c r="A920" s="2565"/>
      <c r="B920" s="2565"/>
      <c r="C920" s="2565"/>
      <c r="D920" s="2565"/>
      <c r="E920" s="2565"/>
      <c r="F920" s="2565"/>
      <c r="G920" s="2565"/>
      <c r="H920" s="2565"/>
      <c r="I920" s="2564"/>
      <c r="J920" s="2564"/>
      <c r="K920" s="2564"/>
      <c r="L920" s="2564"/>
      <c r="M920" s="2564"/>
      <c r="N920" s="2564"/>
      <c r="O920" s="2564"/>
    </row>
    <row r="921" spans="1:15" ht="15.75" customHeight="1">
      <c r="A921" s="2565"/>
      <c r="B921" s="2565"/>
      <c r="C921" s="2565"/>
      <c r="D921" s="2565"/>
      <c r="E921" s="2565"/>
      <c r="F921" s="2565"/>
      <c r="G921" s="2565"/>
      <c r="H921" s="2565"/>
      <c r="I921" s="2564"/>
      <c r="J921" s="2564"/>
      <c r="K921" s="2564"/>
      <c r="L921" s="2564"/>
      <c r="M921" s="2564"/>
      <c r="N921" s="2564"/>
      <c r="O921" s="2564"/>
    </row>
    <row r="922" spans="1:15" ht="15.75" customHeight="1">
      <c r="A922" s="2565"/>
      <c r="B922" s="2565"/>
      <c r="C922" s="2565"/>
      <c r="D922" s="2565"/>
      <c r="E922" s="2565"/>
      <c r="F922" s="2565"/>
      <c r="G922" s="2565"/>
      <c r="H922" s="2565"/>
      <c r="I922" s="2564"/>
      <c r="J922" s="2564"/>
      <c r="K922" s="2564"/>
      <c r="L922" s="2564"/>
      <c r="M922" s="2564"/>
      <c r="N922" s="2564"/>
      <c r="O922" s="2564"/>
    </row>
    <row r="923" spans="1:15" ht="15.75" customHeight="1">
      <c r="A923" s="2565"/>
      <c r="B923" s="2565"/>
      <c r="C923" s="2565"/>
      <c r="D923" s="2565"/>
      <c r="E923" s="2565"/>
      <c r="F923" s="2565"/>
      <c r="G923" s="2565"/>
      <c r="H923" s="2565"/>
      <c r="I923" s="2564"/>
      <c r="J923" s="2564"/>
      <c r="K923" s="2564"/>
      <c r="L923" s="2564"/>
      <c r="M923" s="2564"/>
      <c r="N923" s="2564"/>
      <c r="O923" s="2564"/>
    </row>
    <row r="924" spans="1:15" ht="15.75" customHeight="1">
      <c r="A924" s="2565"/>
      <c r="B924" s="2565"/>
      <c r="C924" s="2565"/>
      <c r="D924" s="2565"/>
      <c r="E924" s="2565"/>
      <c r="F924" s="2565"/>
      <c r="G924" s="2565"/>
      <c r="H924" s="2565"/>
      <c r="I924" s="2564"/>
      <c r="J924" s="2564"/>
      <c r="K924" s="2564"/>
      <c r="L924" s="2564"/>
      <c r="M924" s="2564"/>
      <c r="N924" s="2564"/>
      <c r="O924" s="2564"/>
    </row>
    <row r="925" spans="1:15" ht="15.75" customHeight="1">
      <c r="A925" s="2565"/>
      <c r="B925" s="2565"/>
      <c r="C925" s="2565"/>
      <c r="D925" s="2565"/>
      <c r="E925" s="2565"/>
      <c r="F925" s="2565"/>
      <c r="G925" s="2565"/>
      <c r="H925" s="2565"/>
      <c r="I925" s="2564"/>
      <c r="J925" s="2564"/>
      <c r="K925" s="2564"/>
      <c r="L925" s="2564"/>
      <c r="M925" s="2564"/>
      <c r="N925" s="2564"/>
      <c r="O925" s="2564"/>
    </row>
    <row r="926" spans="1:15" ht="15.75" customHeight="1">
      <c r="A926" s="2565"/>
      <c r="B926" s="2565"/>
      <c r="C926" s="2565"/>
      <c r="D926" s="2565"/>
      <c r="E926" s="2565"/>
      <c r="F926" s="2565"/>
      <c r="G926" s="2565"/>
      <c r="H926" s="2565"/>
      <c r="I926" s="2564"/>
      <c r="J926" s="2564"/>
      <c r="K926" s="2564"/>
      <c r="L926" s="2564"/>
      <c r="M926" s="2564"/>
      <c r="N926" s="2564"/>
      <c r="O926" s="2564"/>
    </row>
    <row r="927" spans="1:15" ht="15.75" customHeight="1">
      <c r="A927" s="2565"/>
      <c r="B927" s="2565"/>
      <c r="C927" s="2565"/>
      <c r="D927" s="2565"/>
      <c r="E927" s="2565"/>
      <c r="F927" s="2565"/>
      <c r="G927" s="2565"/>
      <c r="H927" s="2565"/>
      <c r="I927" s="2564"/>
      <c r="J927" s="2564"/>
      <c r="K927" s="2564"/>
      <c r="L927" s="2564"/>
      <c r="M927" s="2564"/>
      <c r="N927" s="2564"/>
      <c r="O927" s="2564"/>
    </row>
    <row r="928" spans="1:15" ht="15.75" customHeight="1">
      <c r="A928" s="2565"/>
      <c r="B928" s="2565"/>
      <c r="C928" s="2565"/>
      <c r="D928" s="2565"/>
      <c r="E928" s="2565"/>
      <c r="F928" s="2565"/>
      <c r="G928" s="2565"/>
      <c r="H928" s="2565"/>
      <c r="I928" s="2564"/>
      <c r="J928" s="2564"/>
      <c r="K928" s="2564"/>
      <c r="L928" s="2564"/>
      <c r="M928" s="2564"/>
      <c r="N928" s="2564"/>
      <c r="O928" s="2564"/>
    </row>
    <row r="929" spans="1:15" ht="15.75" customHeight="1">
      <c r="A929" s="2565"/>
      <c r="B929" s="2565"/>
      <c r="C929" s="2565"/>
      <c r="D929" s="2565"/>
      <c r="E929" s="2565"/>
      <c r="F929" s="2565"/>
      <c r="G929" s="2565"/>
      <c r="H929" s="2565"/>
      <c r="I929" s="2564"/>
      <c r="J929" s="2564"/>
      <c r="K929" s="2564"/>
      <c r="L929" s="2564"/>
      <c r="M929" s="2564"/>
      <c r="N929" s="2564"/>
      <c r="O929" s="2564"/>
    </row>
    <row r="930" spans="1:15" ht="15.75" customHeight="1">
      <c r="A930" s="2565"/>
      <c r="B930" s="2565"/>
      <c r="C930" s="2565"/>
      <c r="D930" s="2565"/>
      <c r="E930" s="2565"/>
      <c r="F930" s="2565"/>
      <c r="G930" s="2565"/>
      <c r="H930" s="2565"/>
      <c r="I930" s="2564"/>
      <c r="J930" s="2564"/>
      <c r="K930" s="2564"/>
      <c r="L930" s="2564"/>
      <c r="M930" s="2564"/>
      <c r="N930" s="2564"/>
      <c r="O930" s="2564"/>
    </row>
    <row r="931" spans="1:15" ht="15.75" customHeight="1">
      <c r="A931" s="2565"/>
      <c r="B931" s="2565"/>
      <c r="C931" s="2565"/>
      <c r="D931" s="2565"/>
      <c r="E931" s="2565"/>
      <c r="F931" s="2565"/>
      <c r="G931" s="2565"/>
      <c r="H931" s="2565"/>
      <c r="I931" s="2564"/>
      <c r="J931" s="2564"/>
      <c r="K931" s="2564"/>
      <c r="L931" s="2564"/>
      <c r="M931" s="2564"/>
      <c r="N931" s="2564"/>
      <c r="O931" s="2564"/>
    </row>
    <row r="932" spans="1:15" ht="15.75" customHeight="1">
      <c r="A932" s="2565"/>
      <c r="B932" s="2565"/>
      <c r="C932" s="2565"/>
      <c r="D932" s="2565"/>
      <c r="E932" s="2565"/>
      <c r="F932" s="2565"/>
      <c r="G932" s="2565"/>
      <c r="H932" s="2565"/>
      <c r="I932" s="2564"/>
      <c r="J932" s="2564"/>
      <c r="K932" s="2564"/>
      <c r="L932" s="2564"/>
      <c r="M932" s="2564"/>
      <c r="N932" s="2564"/>
      <c r="O932" s="2564"/>
    </row>
    <row r="933" spans="1:15" ht="15.75" customHeight="1">
      <c r="A933" s="2565"/>
      <c r="B933" s="2565"/>
      <c r="C933" s="2565"/>
      <c r="D933" s="2565"/>
      <c r="E933" s="2565"/>
      <c r="F933" s="2565"/>
      <c r="G933" s="2565"/>
      <c r="H933" s="2565"/>
      <c r="I933" s="2564"/>
      <c r="J933" s="2564"/>
      <c r="K933" s="2564"/>
      <c r="L933" s="2564"/>
      <c r="M933" s="2564"/>
      <c r="N933" s="2564"/>
      <c r="O933" s="2564"/>
    </row>
    <row r="934" spans="1:15" ht="15.75" customHeight="1">
      <c r="A934" s="2565"/>
      <c r="B934" s="2565"/>
      <c r="C934" s="2565"/>
      <c r="D934" s="2565"/>
      <c r="E934" s="2565"/>
      <c r="F934" s="2565"/>
      <c r="G934" s="2565"/>
      <c r="H934" s="2565"/>
      <c r="I934" s="2564"/>
      <c r="J934" s="2564"/>
      <c r="K934" s="2564"/>
      <c r="L934" s="2564"/>
      <c r="M934" s="2564"/>
      <c r="N934" s="2564"/>
      <c r="O934" s="2564"/>
    </row>
    <row r="935" spans="1:15" ht="15.75" customHeight="1">
      <c r="A935" s="2565"/>
      <c r="B935" s="2565"/>
      <c r="C935" s="2565"/>
      <c r="D935" s="2565"/>
      <c r="E935" s="2565"/>
      <c r="F935" s="2565"/>
      <c r="G935" s="2565"/>
      <c r="H935" s="2565"/>
      <c r="I935" s="2564"/>
      <c r="J935" s="2564"/>
      <c r="K935" s="2564"/>
      <c r="L935" s="2564"/>
      <c r="M935" s="2564"/>
      <c r="N935" s="2564"/>
      <c r="O935" s="2564"/>
    </row>
    <row r="936" spans="1:15" ht="15.75" customHeight="1">
      <c r="A936" s="2565"/>
      <c r="B936" s="2565"/>
      <c r="C936" s="2565"/>
      <c r="D936" s="2565"/>
      <c r="E936" s="2565"/>
      <c r="F936" s="2565"/>
      <c r="G936" s="2565"/>
      <c r="H936" s="2565"/>
      <c r="I936" s="2564"/>
      <c r="J936" s="2564"/>
      <c r="K936" s="2564"/>
      <c r="L936" s="2564"/>
      <c r="M936" s="2564"/>
      <c r="N936" s="2564"/>
      <c r="O936" s="2564"/>
    </row>
    <row r="937" spans="1:15" ht="15.75" customHeight="1">
      <c r="A937" s="2565"/>
      <c r="B937" s="2565"/>
      <c r="C937" s="2565"/>
      <c r="D937" s="2565"/>
      <c r="E937" s="2565"/>
      <c r="F937" s="2565"/>
      <c r="G937" s="2565"/>
      <c r="H937" s="2565"/>
      <c r="I937" s="2564"/>
      <c r="J937" s="2564"/>
      <c r="K937" s="2564"/>
      <c r="L937" s="2564"/>
      <c r="M937" s="2564"/>
      <c r="N937" s="2564"/>
      <c r="O937" s="2564"/>
    </row>
    <row r="938" spans="1:15" ht="15.75" customHeight="1">
      <c r="A938" s="2565"/>
      <c r="B938" s="2565"/>
      <c r="C938" s="2565"/>
      <c r="D938" s="2565"/>
      <c r="E938" s="2565"/>
      <c r="F938" s="2565"/>
      <c r="G938" s="2565"/>
      <c r="H938" s="2565"/>
      <c r="I938" s="2564"/>
      <c r="J938" s="2564"/>
      <c r="K938" s="2564"/>
      <c r="L938" s="2564"/>
      <c r="M938" s="2564"/>
      <c r="N938" s="2564"/>
      <c r="O938" s="2564"/>
    </row>
    <row r="939" spans="1:15" ht="15.75" customHeight="1">
      <c r="A939" s="2565"/>
      <c r="B939" s="2565"/>
      <c r="C939" s="2565"/>
      <c r="D939" s="2565"/>
      <c r="E939" s="2565"/>
      <c r="F939" s="2565"/>
      <c r="G939" s="2565"/>
      <c r="H939" s="2565"/>
      <c r="I939" s="2564"/>
      <c r="J939" s="2564"/>
      <c r="K939" s="2564"/>
      <c r="L939" s="2564"/>
      <c r="M939" s="2564"/>
      <c r="N939" s="2564"/>
      <c r="O939" s="2564"/>
    </row>
    <row r="940" spans="1:15" ht="15.75" customHeight="1">
      <c r="A940" s="2565"/>
      <c r="B940" s="2565"/>
      <c r="C940" s="2565"/>
      <c r="D940" s="2565"/>
      <c r="E940" s="2565"/>
      <c r="F940" s="2565"/>
      <c r="G940" s="2565"/>
      <c r="H940" s="2565"/>
      <c r="I940" s="2564"/>
      <c r="J940" s="2564"/>
      <c r="K940" s="2564"/>
      <c r="L940" s="2564"/>
      <c r="M940" s="2564"/>
      <c r="N940" s="2564"/>
      <c r="O940" s="2564"/>
    </row>
    <row r="941" spans="1:15" ht="15.75" customHeight="1">
      <c r="A941" s="2565"/>
      <c r="B941" s="2565"/>
      <c r="C941" s="2565"/>
      <c r="D941" s="2565"/>
      <c r="E941" s="2565"/>
      <c r="F941" s="2565"/>
      <c r="G941" s="2565"/>
      <c r="H941" s="2565"/>
      <c r="I941" s="2564"/>
      <c r="J941" s="2564"/>
      <c r="K941" s="2564"/>
      <c r="L941" s="2564"/>
      <c r="M941" s="2564"/>
      <c r="N941" s="2564"/>
      <c r="O941" s="2564"/>
    </row>
    <row r="942" spans="1:15" ht="15.75" customHeight="1">
      <c r="A942" s="2565"/>
      <c r="B942" s="2565"/>
      <c r="C942" s="2565"/>
      <c r="D942" s="2565"/>
      <c r="E942" s="2565"/>
      <c r="F942" s="2565"/>
      <c r="G942" s="2565"/>
      <c r="H942" s="2565"/>
      <c r="I942" s="2564"/>
      <c r="J942" s="2564"/>
      <c r="K942" s="2564"/>
      <c r="L942" s="2564"/>
      <c r="M942" s="2564"/>
      <c r="N942" s="2564"/>
      <c r="O942" s="2564"/>
    </row>
    <row r="943" spans="1:15" ht="15.75" customHeight="1">
      <c r="A943" s="2565"/>
      <c r="B943" s="2565"/>
      <c r="C943" s="2565"/>
      <c r="D943" s="2565"/>
      <c r="E943" s="2565"/>
      <c r="F943" s="2565"/>
      <c r="G943" s="2565"/>
      <c r="H943" s="2565"/>
      <c r="I943" s="2564"/>
      <c r="J943" s="2564"/>
      <c r="K943" s="2564"/>
      <c r="L943" s="2564"/>
      <c r="M943" s="2564"/>
      <c r="N943" s="2564"/>
      <c r="O943" s="2564"/>
    </row>
    <row r="944" spans="1:15" ht="15.75" customHeight="1">
      <c r="A944" s="2565"/>
      <c r="B944" s="2565"/>
      <c r="C944" s="2565"/>
      <c r="D944" s="2565"/>
      <c r="E944" s="2565"/>
      <c r="F944" s="2565"/>
      <c r="G944" s="2565"/>
      <c r="H944" s="2565"/>
      <c r="I944" s="2564"/>
      <c r="J944" s="2564"/>
      <c r="K944" s="2564"/>
      <c r="L944" s="2564"/>
      <c r="M944" s="2564"/>
      <c r="N944" s="2564"/>
      <c r="O944" s="2564"/>
    </row>
    <row r="945" spans="1:15" ht="15.75" customHeight="1">
      <c r="A945" s="2565"/>
      <c r="B945" s="2565"/>
      <c r="C945" s="2565"/>
      <c r="D945" s="2565"/>
      <c r="E945" s="2565"/>
      <c r="F945" s="2565"/>
      <c r="G945" s="2565"/>
      <c r="H945" s="2565"/>
      <c r="I945" s="2564"/>
      <c r="J945" s="2564"/>
      <c r="K945" s="2564"/>
      <c r="L945" s="2564"/>
      <c r="M945" s="2564"/>
      <c r="N945" s="2564"/>
      <c r="O945" s="2564"/>
    </row>
    <row r="946" spans="1:15" ht="15.75" customHeight="1">
      <c r="A946" s="2565"/>
      <c r="B946" s="2565"/>
      <c r="C946" s="2565"/>
      <c r="D946" s="2565"/>
      <c r="E946" s="2565"/>
      <c r="F946" s="2565"/>
      <c r="G946" s="2565"/>
      <c r="H946" s="2565"/>
      <c r="I946" s="2564"/>
      <c r="J946" s="2564"/>
      <c r="K946" s="2564"/>
      <c r="L946" s="2564"/>
      <c r="M946" s="2564"/>
      <c r="N946" s="2564"/>
      <c r="O946" s="2564"/>
    </row>
    <row r="947" spans="1:15" ht="15.75" customHeight="1">
      <c r="A947" s="2565"/>
      <c r="B947" s="2565"/>
      <c r="C947" s="2565"/>
      <c r="D947" s="2565"/>
      <c r="E947" s="2565"/>
      <c r="F947" s="2565"/>
      <c r="G947" s="2565"/>
      <c r="H947" s="2565"/>
      <c r="I947" s="2564"/>
      <c r="J947" s="2564"/>
      <c r="K947" s="2564"/>
      <c r="L947" s="2564"/>
      <c r="M947" s="2564"/>
      <c r="N947" s="2564"/>
      <c r="O947" s="2564"/>
    </row>
    <row r="948" spans="1:15" ht="15.75" customHeight="1">
      <c r="A948" s="2565"/>
      <c r="B948" s="2565"/>
      <c r="C948" s="2565"/>
      <c r="D948" s="2565"/>
      <c r="E948" s="2565"/>
      <c r="F948" s="2565"/>
      <c r="G948" s="2565"/>
      <c r="H948" s="2565"/>
      <c r="I948" s="2564"/>
      <c r="J948" s="2564"/>
      <c r="K948" s="2564"/>
      <c r="L948" s="2564"/>
      <c r="M948" s="2564"/>
      <c r="N948" s="2564"/>
      <c r="O948" s="2564"/>
    </row>
    <row r="949" spans="1:15" ht="15.75" customHeight="1">
      <c r="A949" s="2565"/>
      <c r="B949" s="2565"/>
      <c r="C949" s="2565"/>
      <c r="D949" s="2565"/>
      <c r="E949" s="2565"/>
      <c r="F949" s="2565"/>
      <c r="G949" s="2565"/>
      <c r="H949" s="2565"/>
      <c r="I949" s="2564"/>
      <c r="J949" s="2564"/>
      <c r="K949" s="2564"/>
      <c r="L949" s="2564"/>
      <c r="M949" s="2564"/>
      <c r="N949" s="2564"/>
      <c r="O949" s="2564"/>
    </row>
    <row r="950" spans="1:15" ht="15.75" customHeight="1">
      <c r="A950" s="2565"/>
      <c r="B950" s="2565"/>
      <c r="C950" s="2565"/>
      <c r="D950" s="2565"/>
      <c r="E950" s="2565"/>
      <c r="F950" s="2565"/>
      <c r="G950" s="2565"/>
      <c r="H950" s="2565"/>
      <c r="I950" s="2564"/>
      <c r="J950" s="2564"/>
      <c r="K950" s="2564"/>
      <c r="L950" s="2564"/>
      <c r="M950" s="2564"/>
      <c r="N950" s="2564"/>
      <c r="O950" s="2564"/>
    </row>
    <row r="951" spans="1:15" ht="15.75" customHeight="1">
      <c r="A951" s="2565"/>
      <c r="B951" s="2565"/>
      <c r="C951" s="2565"/>
      <c r="D951" s="2565"/>
      <c r="E951" s="2565"/>
      <c r="F951" s="2565"/>
      <c r="G951" s="2565"/>
      <c r="H951" s="2565"/>
      <c r="I951" s="2564"/>
      <c r="J951" s="2564"/>
      <c r="K951" s="2564"/>
      <c r="L951" s="2564"/>
      <c r="M951" s="2564"/>
      <c r="N951" s="2564"/>
      <c r="O951" s="2564"/>
    </row>
    <row r="952" spans="1:15" ht="15.75" customHeight="1">
      <c r="A952" s="2565"/>
      <c r="B952" s="2565"/>
      <c r="C952" s="2565"/>
      <c r="D952" s="2565"/>
      <c r="E952" s="2565"/>
      <c r="F952" s="2565"/>
      <c r="G952" s="2565"/>
      <c r="H952" s="2565"/>
      <c r="I952" s="2564"/>
      <c r="J952" s="2564"/>
      <c r="K952" s="2564"/>
      <c r="L952" s="2564"/>
      <c r="M952" s="2564"/>
      <c r="N952" s="2564"/>
      <c r="O952" s="2564"/>
    </row>
    <row r="953" spans="1:15" ht="15.75" customHeight="1">
      <c r="A953" s="2565"/>
      <c r="B953" s="2565"/>
      <c r="C953" s="2565"/>
      <c r="D953" s="2565"/>
      <c r="E953" s="2565"/>
      <c r="F953" s="2565"/>
      <c r="G953" s="2565"/>
      <c r="H953" s="2565"/>
      <c r="I953" s="2564"/>
      <c r="J953" s="2564"/>
      <c r="K953" s="2564"/>
      <c r="L953" s="2564"/>
      <c r="M953" s="2564"/>
      <c r="N953" s="2564"/>
      <c r="O953" s="2564"/>
    </row>
    <row r="954" spans="1:15" ht="15.75" customHeight="1">
      <c r="A954" s="2565"/>
      <c r="B954" s="2565"/>
      <c r="C954" s="2565"/>
      <c r="D954" s="2565"/>
      <c r="E954" s="2565"/>
      <c r="F954" s="2565"/>
      <c r="G954" s="2565"/>
      <c r="H954" s="2565"/>
      <c r="I954" s="2564"/>
      <c r="J954" s="2564"/>
      <c r="K954" s="2564"/>
      <c r="L954" s="2564"/>
      <c r="M954" s="2564"/>
      <c r="N954" s="2564"/>
      <c r="O954" s="2564"/>
    </row>
    <row r="955" spans="1:15" ht="15.75" customHeight="1">
      <c r="A955" s="2565"/>
      <c r="B955" s="2565"/>
      <c r="C955" s="2565"/>
      <c r="D955" s="2565"/>
      <c r="E955" s="2565"/>
      <c r="F955" s="2565"/>
      <c r="G955" s="2565"/>
      <c r="H955" s="2565"/>
      <c r="I955" s="2564"/>
      <c r="J955" s="2564"/>
      <c r="K955" s="2564"/>
      <c r="L955" s="2564"/>
      <c r="M955" s="2564"/>
      <c r="N955" s="2564"/>
      <c r="O955" s="2564"/>
    </row>
    <row r="956" spans="1:15" ht="15.75" customHeight="1">
      <c r="A956" s="2565"/>
      <c r="B956" s="2565"/>
      <c r="C956" s="2565"/>
      <c r="D956" s="2565"/>
      <c r="E956" s="2565"/>
      <c r="F956" s="2565"/>
      <c r="G956" s="2565"/>
      <c r="H956" s="2565"/>
      <c r="I956" s="2564"/>
      <c r="J956" s="2564"/>
      <c r="K956" s="2564"/>
      <c r="L956" s="2564"/>
      <c r="M956" s="2564"/>
      <c r="N956" s="2564"/>
      <c r="O956" s="2564"/>
    </row>
    <row r="957" spans="1:15" ht="15.75" customHeight="1">
      <c r="A957" s="2565"/>
      <c r="B957" s="2565"/>
      <c r="C957" s="2565"/>
      <c r="D957" s="2565"/>
      <c r="E957" s="2565"/>
      <c r="F957" s="2565"/>
      <c r="G957" s="2565"/>
      <c r="H957" s="2565"/>
      <c r="I957" s="2564"/>
      <c r="J957" s="2564"/>
      <c r="K957" s="2564"/>
      <c r="L957" s="2564"/>
      <c r="M957" s="2564"/>
      <c r="N957" s="2564"/>
      <c r="O957" s="2564"/>
    </row>
    <row r="958" spans="1:15" ht="15.75" customHeight="1">
      <c r="A958" s="2565"/>
      <c r="B958" s="2565"/>
      <c r="C958" s="2565"/>
      <c r="D958" s="2565"/>
      <c r="E958" s="2565"/>
      <c r="F958" s="2565"/>
      <c r="G958" s="2565"/>
      <c r="H958" s="2565"/>
      <c r="I958" s="2564"/>
      <c r="J958" s="2564"/>
      <c r="K958" s="2564"/>
      <c r="L958" s="2564"/>
      <c r="M958" s="2564"/>
      <c r="N958" s="2564"/>
      <c r="O958" s="2564"/>
    </row>
    <row r="959" spans="1:15" ht="15.75" customHeight="1">
      <c r="A959" s="2565"/>
      <c r="B959" s="2565"/>
      <c r="C959" s="2565"/>
      <c r="D959" s="2565"/>
      <c r="E959" s="2565"/>
      <c r="F959" s="2565"/>
      <c r="G959" s="2565"/>
      <c r="H959" s="2565"/>
      <c r="I959" s="2564"/>
      <c r="J959" s="2564"/>
      <c r="K959" s="2564"/>
      <c r="L959" s="2564"/>
      <c r="M959" s="2564"/>
      <c r="N959" s="2564"/>
      <c r="O959" s="2564"/>
    </row>
    <row r="960" spans="1:15" ht="15.75" customHeight="1">
      <c r="A960" s="2565"/>
      <c r="B960" s="2565"/>
      <c r="C960" s="2565"/>
      <c r="D960" s="2565"/>
      <c r="E960" s="2565"/>
      <c r="F960" s="2565"/>
      <c r="G960" s="2565"/>
      <c r="H960" s="2565"/>
      <c r="I960" s="2564"/>
      <c r="J960" s="2564"/>
      <c r="K960" s="2564"/>
      <c r="L960" s="2564"/>
      <c r="M960" s="2564"/>
      <c r="N960" s="2564"/>
      <c r="O960" s="2564"/>
    </row>
    <row r="961" spans="1:15" ht="15.75" customHeight="1">
      <c r="A961" s="2565"/>
      <c r="B961" s="2565"/>
      <c r="C961" s="2565"/>
      <c r="D961" s="2565"/>
      <c r="E961" s="2565"/>
      <c r="F961" s="2565"/>
      <c r="G961" s="2565"/>
      <c r="H961" s="2565"/>
      <c r="I961" s="2564"/>
      <c r="J961" s="2564"/>
      <c r="K961" s="2564"/>
      <c r="L961" s="2564"/>
      <c r="M961" s="2564"/>
      <c r="N961" s="2564"/>
      <c r="O961" s="2564"/>
    </row>
    <row r="962" spans="1:15" ht="15.75" customHeight="1">
      <c r="A962" s="2565"/>
      <c r="B962" s="2565"/>
      <c r="C962" s="2565"/>
      <c r="D962" s="2565"/>
      <c r="E962" s="2565"/>
      <c r="F962" s="2565"/>
      <c r="G962" s="2565"/>
      <c r="H962" s="2565"/>
      <c r="I962" s="2564"/>
      <c r="J962" s="2564"/>
      <c r="K962" s="2564"/>
      <c r="L962" s="2564"/>
      <c r="M962" s="2564"/>
      <c r="N962" s="2564"/>
      <c r="O962" s="2564"/>
    </row>
    <row r="963" spans="1:15" ht="15.75" customHeight="1">
      <c r="A963" s="2565"/>
      <c r="B963" s="2565"/>
      <c r="C963" s="2565"/>
      <c r="D963" s="2565"/>
      <c r="E963" s="2565"/>
      <c r="F963" s="2565"/>
      <c r="G963" s="2565"/>
      <c r="H963" s="2565"/>
      <c r="I963" s="2564"/>
      <c r="J963" s="2564"/>
      <c r="K963" s="2564"/>
      <c r="L963" s="2564"/>
      <c r="M963" s="2564"/>
      <c r="N963" s="2564"/>
      <c r="O963" s="2564"/>
    </row>
    <row r="964" spans="1:15" ht="15.75" customHeight="1">
      <c r="A964" s="2565"/>
      <c r="B964" s="2565"/>
      <c r="C964" s="2565"/>
      <c r="D964" s="2565"/>
      <c r="E964" s="2565"/>
      <c r="F964" s="2565"/>
      <c r="G964" s="2565"/>
      <c r="H964" s="2565"/>
      <c r="I964" s="2564"/>
      <c r="J964" s="2564"/>
      <c r="K964" s="2564"/>
      <c r="L964" s="2564"/>
      <c r="M964" s="2564"/>
      <c r="N964" s="2564"/>
      <c r="O964" s="2564"/>
    </row>
    <row r="965" spans="1:15" ht="15.75" customHeight="1">
      <c r="A965" s="2565"/>
      <c r="B965" s="2565"/>
      <c r="C965" s="2565"/>
      <c r="D965" s="2565"/>
      <c r="E965" s="2565"/>
      <c r="F965" s="2565"/>
      <c r="G965" s="2565"/>
      <c r="H965" s="2565"/>
      <c r="I965" s="2564"/>
      <c r="J965" s="2564"/>
      <c r="K965" s="2564"/>
      <c r="L965" s="2564"/>
      <c r="M965" s="2564"/>
      <c r="N965" s="2564"/>
      <c r="O965" s="2564"/>
    </row>
    <row r="966" spans="1:15" ht="15.75" customHeight="1">
      <c r="A966" s="2565"/>
      <c r="B966" s="2565"/>
      <c r="C966" s="2565"/>
      <c r="D966" s="2565"/>
      <c r="E966" s="2565"/>
      <c r="F966" s="2565"/>
      <c r="G966" s="2565"/>
      <c r="H966" s="2565"/>
      <c r="I966" s="2564"/>
      <c r="J966" s="2564"/>
      <c r="K966" s="2564"/>
      <c r="L966" s="2564"/>
      <c r="M966" s="2564"/>
      <c r="N966" s="2564"/>
      <c r="O966" s="2564"/>
    </row>
    <row r="967" spans="1:15" ht="15.75" customHeight="1">
      <c r="A967" s="2565"/>
      <c r="B967" s="2565"/>
      <c r="C967" s="2565"/>
      <c r="D967" s="2565"/>
      <c r="E967" s="2565"/>
      <c r="F967" s="2565"/>
      <c r="G967" s="2565"/>
      <c r="H967" s="2565"/>
      <c r="I967" s="2564"/>
      <c r="J967" s="2564"/>
      <c r="K967" s="2564"/>
      <c r="L967" s="2564"/>
      <c r="M967" s="2564"/>
      <c r="N967" s="2564"/>
      <c r="O967" s="2564"/>
    </row>
    <row r="968" spans="1:15" ht="15.75" customHeight="1">
      <c r="A968" s="2565"/>
      <c r="B968" s="2565"/>
      <c r="C968" s="2565"/>
      <c r="D968" s="2565"/>
      <c r="E968" s="2565"/>
      <c r="F968" s="2565"/>
      <c r="G968" s="2565"/>
      <c r="H968" s="2565"/>
      <c r="I968" s="2564"/>
      <c r="J968" s="2564"/>
      <c r="K968" s="2564"/>
      <c r="L968" s="2564"/>
      <c r="M968" s="2564"/>
      <c r="N968" s="2564"/>
      <c r="O968" s="2564"/>
    </row>
    <row r="969" spans="1:15" ht="15.75" customHeight="1">
      <c r="A969" s="2565"/>
      <c r="B969" s="2565"/>
      <c r="C969" s="2565"/>
      <c r="D969" s="2565"/>
      <c r="E969" s="2565"/>
      <c r="F969" s="2565"/>
      <c r="G969" s="2565"/>
      <c r="H969" s="2565"/>
      <c r="I969" s="2564"/>
      <c r="J969" s="2564"/>
      <c r="K969" s="2564"/>
      <c r="L969" s="2564"/>
      <c r="M969" s="2564"/>
      <c r="N969" s="2564"/>
      <c r="O969" s="2564"/>
    </row>
    <row r="970" spans="1:15" ht="15.75" customHeight="1">
      <c r="A970" s="2565"/>
      <c r="B970" s="2565"/>
      <c r="C970" s="2565"/>
      <c r="D970" s="2565"/>
      <c r="E970" s="2565"/>
      <c r="F970" s="2565"/>
      <c r="G970" s="2565"/>
      <c r="H970" s="2565"/>
      <c r="I970" s="2564"/>
      <c r="J970" s="2564"/>
      <c r="K970" s="2564"/>
      <c r="L970" s="2564"/>
      <c r="M970" s="2564"/>
      <c r="N970" s="2564"/>
      <c r="O970" s="2564"/>
    </row>
    <row r="971" spans="1:15" ht="15.75" customHeight="1">
      <c r="A971" s="2565"/>
      <c r="B971" s="2565"/>
      <c r="C971" s="2565"/>
      <c r="D971" s="2565"/>
      <c r="E971" s="2565"/>
      <c r="F971" s="2565"/>
      <c r="G971" s="2565"/>
      <c r="H971" s="2565"/>
      <c r="I971" s="2564"/>
      <c r="J971" s="2564"/>
      <c r="K971" s="2564"/>
      <c r="L971" s="2564"/>
      <c r="M971" s="2564"/>
      <c r="N971" s="2564"/>
      <c r="O971" s="2564"/>
    </row>
    <row r="972" spans="1:15" ht="15.75" customHeight="1">
      <c r="A972" s="2565"/>
      <c r="B972" s="2565"/>
      <c r="C972" s="2565"/>
      <c r="D972" s="2565"/>
      <c r="E972" s="2565"/>
      <c r="F972" s="2565"/>
      <c r="G972" s="2565"/>
      <c r="H972" s="2565"/>
      <c r="I972" s="2564"/>
      <c r="J972" s="2564"/>
      <c r="K972" s="2564"/>
      <c r="L972" s="2564"/>
      <c r="M972" s="2564"/>
      <c r="N972" s="2564"/>
      <c r="O972" s="2564"/>
    </row>
    <row r="973" spans="1:15" ht="15.75" customHeight="1">
      <c r="A973" s="2565"/>
      <c r="B973" s="2565"/>
      <c r="C973" s="2565"/>
      <c r="D973" s="2565"/>
      <c r="E973" s="2565"/>
      <c r="F973" s="2565"/>
      <c r="G973" s="2565"/>
      <c r="H973" s="2565"/>
      <c r="I973" s="2564"/>
      <c r="J973" s="2564"/>
      <c r="K973" s="2564"/>
      <c r="L973" s="2564"/>
      <c r="M973" s="2564"/>
      <c r="N973" s="2564"/>
      <c r="O973" s="2564"/>
    </row>
    <row r="974" spans="1:15" ht="15.75" customHeight="1">
      <c r="A974" s="2565"/>
      <c r="B974" s="2565"/>
      <c r="C974" s="2565"/>
      <c r="D974" s="2565"/>
      <c r="E974" s="2565"/>
      <c r="F974" s="2565"/>
      <c r="G974" s="2565"/>
      <c r="H974" s="2565"/>
      <c r="I974" s="2564"/>
      <c r="J974" s="2564"/>
      <c r="K974" s="2564"/>
      <c r="L974" s="2564"/>
      <c r="M974" s="2564"/>
      <c r="N974" s="2564"/>
      <c r="O974" s="2564"/>
    </row>
    <row r="975" spans="1:15" ht="15.75" customHeight="1">
      <c r="A975" s="2565"/>
      <c r="B975" s="2565"/>
      <c r="C975" s="2565"/>
      <c r="D975" s="2565"/>
      <c r="E975" s="2565"/>
      <c r="F975" s="2565"/>
      <c r="G975" s="2565"/>
      <c r="H975" s="2565"/>
      <c r="I975" s="2564"/>
      <c r="J975" s="2564"/>
      <c r="K975" s="2564"/>
      <c r="L975" s="2564"/>
      <c r="M975" s="2564"/>
      <c r="N975" s="2564"/>
      <c r="O975" s="2564"/>
    </row>
    <row r="976" spans="1:15" ht="15.75" customHeight="1">
      <c r="A976" s="2565"/>
      <c r="B976" s="2565"/>
      <c r="C976" s="2565"/>
      <c r="D976" s="2565"/>
      <c r="E976" s="2565"/>
      <c r="F976" s="2565"/>
      <c r="G976" s="2565"/>
      <c r="H976" s="2565"/>
      <c r="I976" s="2564"/>
      <c r="J976" s="2564"/>
      <c r="K976" s="2564"/>
      <c r="L976" s="2564"/>
      <c r="M976" s="2564"/>
      <c r="N976" s="2564"/>
      <c r="O976" s="2564"/>
    </row>
    <row r="977" spans="1:15" ht="15.75" customHeight="1">
      <c r="A977" s="2565"/>
      <c r="B977" s="2565"/>
      <c r="C977" s="2565"/>
      <c r="D977" s="2565"/>
      <c r="E977" s="2565"/>
      <c r="F977" s="2565"/>
      <c r="G977" s="2565"/>
      <c r="H977" s="2565"/>
      <c r="I977" s="2564"/>
      <c r="J977" s="2564"/>
      <c r="K977" s="2564"/>
      <c r="L977" s="2564"/>
      <c r="M977" s="2564"/>
      <c r="N977" s="2564"/>
      <c r="O977" s="2564"/>
    </row>
    <row r="978" spans="1:15" ht="15.75" customHeight="1">
      <c r="A978" s="2565"/>
      <c r="B978" s="2565"/>
      <c r="C978" s="2565"/>
      <c r="D978" s="2565"/>
      <c r="E978" s="2565"/>
      <c r="F978" s="2565"/>
      <c r="G978" s="2565"/>
      <c r="H978" s="2565"/>
      <c r="I978" s="2564"/>
      <c r="J978" s="2564"/>
      <c r="K978" s="2564"/>
      <c r="L978" s="2564"/>
      <c r="M978" s="2564"/>
      <c r="N978" s="2564"/>
      <c r="O978" s="2564"/>
    </row>
    <row r="979" spans="1:15" ht="15.75" customHeight="1">
      <c r="A979" s="2565"/>
      <c r="B979" s="2565"/>
      <c r="C979" s="2565"/>
      <c r="D979" s="2565"/>
      <c r="E979" s="2565"/>
      <c r="F979" s="2565"/>
      <c r="G979" s="2565"/>
      <c r="H979" s="2565"/>
      <c r="I979" s="2564"/>
      <c r="J979" s="2564"/>
      <c r="K979" s="2564"/>
      <c r="L979" s="2564"/>
      <c r="M979" s="2564"/>
      <c r="N979" s="2564"/>
      <c r="O979" s="2564"/>
    </row>
    <row r="980" spans="1:15" ht="15.75" customHeight="1">
      <c r="A980" s="2565"/>
      <c r="B980" s="2565"/>
      <c r="C980" s="2565"/>
      <c r="D980" s="2565"/>
      <c r="E980" s="2565"/>
      <c r="F980" s="2565"/>
      <c r="G980" s="2565"/>
      <c r="H980" s="2565"/>
      <c r="I980" s="2564"/>
      <c r="J980" s="2564"/>
      <c r="K980" s="2564"/>
      <c r="L980" s="2564"/>
      <c r="M980" s="2564"/>
      <c r="N980" s="2564"/>
      <c r="O980" s="2564"/>
    </row>
    <row r="981" spans="1:15" ht="15.75" customHeight="1">
      <c r="A981" s="2565"/>
      <c r="B981" s="2565"/>
      <c r="C981" s="2565"/>
      <c r="D981" s="2565"/>
      <c r="E981" s="2565"/>
      <c r="F981" s="2565"/>
      <c r="G981" s="2565"/>
      <c r="H981" s="2565"/>
      <c r="I981" s="2564"/>
      <c r="J981" s="2564"/>
      <c r="K981" s="2564"/>
      <c r="L981" s="2564"/>
      <c r="M981" s="2564"/>
      <c r="N981" s="2564"/>
      <c r="O981" s="2564"/>
    </row>
    <row r="982" spans="1:15" ht="15.75" customHeight="1">
      <c r="A982" s="2565"/>
      <c r="B982" s="2565"/>
      <c r="C982" s="2565"/>
      <c r="D982" s="2565"/>
      <c r="E982" s="2565"/>
      <c r="F982" s="2565"/>
      <c r="G982" s="2565"/>
      <c r="H982" s="2565"/>
      <c r="I982" s="2564"/>
      <c r="J982" s="2564"/>
      <c r="K982" s="2564"/>
      <c r="L982" s="2564"/>
      <c r="M982" s="2564"/>
      <c r="N982" s="2564"/>
      <c r="O982" s="2564"/>
    </row>
    <row r="983" spans="1:15" ht="15.75" customHeight="1">
      <c r="A983" s="2565"/>
      <c r="B983" s="2565"/>
      <c r="C983" s="2565"/>
      <c r="D983" s="2565"/>
      <c r="E983" s="2565"/>
      <c r="F983" s="2565"/>
      <c r="G983" s="2565"/>
      <c r="H983" s="2565"/>
      <c r="I983" s="2564"/>
      <c r="J983" s="2564"/>
      <c r="K983" s="2564"/>
      <c r="L983" s="2564"/>
      <c r="M983" s="2564"/>
      <c r="N983" s="2564"/>
      <c r="O983" s="2564"/>
    </row>
    <row r="984" spans="1:15" ht="15.75" customHeight="1">
      <c r="A984" s="2565"/>
      <c r="B984" s="2565"/>
      <c r="C984" s="2565"/>
      <c r="D984" s="2565"/>
      <c r="E984" s="2565"/>
      <c r="F984" s="2565"/>
      <c r="G984" s="2565"/>
      <c r="H984" s="2565"/>
      <c r="I984" s="2564"/>
      <c r="J984" s="2564"/>
      <c r="K984" s="2564"/>
      <c r="L984" s="2564"/>
      <c r="M984" s="2564"/>
      <c r="N984" s="2564"/>
      <c r="O984" s="2564"/>
    </row>
    <row r="985" spans="1:15" ht="15.75" customHeight="1">
      <c r="A985" s="2565"/>
      <c r="B985" s="2565"/>
      <c r="C985" s="2565"/>
      <c r="D985" s="2565"/>
      <c r="E985" s="2565"/>
      <c r="F985" s="2565"/>
      <c r="G985" s="2565"/>
      <c r="H985" s="2565"/>
      <c r="I985" s="2564"/>
      <c r="J985" s="2564"/>
      <c r="K985" s="2564"/>
      <c r="L985" s="2564"/>
      <c r="M985" s="2564"/>
      <c r="N985" s="2564"/>
      <c r="O985" s="2564"/>
    </row>
    <row r="986" spans="1:15" ht="15.75" customHeight="1">
      <c r="A986" s="2565"/>
      <c r="B986" s="2565"/>
      <c r="C986" s="2565"/>
      <c r="D986" s="2565"/>
      <c r="E986" s="2565"/>
      <c r="F986" s="2565"/>
      <c r="G986" s="2565"/>
      <c r="H986" s="2565"/>
      <c r="I986" s="2564"/>
      <c r="J986" s="2564"/>
      <c r="K986" s="2564"/>
      <c r="L986" s="2564"/>
      <c r="M986" s="2564"/>
      <c r="N986" s="2564"/>
      <c r="O986" s="2564"/>
    </row>
    <row r="987" spans="1:15" ht="15.75" customHeight="1">
      <c r="A987" s="2565"/>
      <c r="B987" s="2565"/>
      <c r="C987" s="2565"/>
      <c r="D987" s="2565"/>
      <c r="E987" s="2565"/>
      <c r="F987" s="2565"/>
      <c r="G987" s="2565"/>
      <c r="H987" s="2565"/>
      <c r="I987" s="2564"/>
      <c r="J987" s="2564"/>
      <c r="K987" s="2564"/>
      <c r="L987" s="2564"/>
      <c r="M987" s="2564"/>
      <c r="N987" s="2564"/>
      <c r="O987" s="2564"/>
    </row>
    <row r="988" spans="1:15" ht="15.75" customHeight="1">
      <c r="A988" s="2565"/>
      <c r="B988" s="2565"/>
      <c r="C988" s="2565"/>
      <c r="D988" s="2565"/>
      <c r="E988" s="2565"/>
      <c r="F988" s="2565"/>
      <c r="G988" s="2565"/>
      <c r="H988" s="2565"/>
      <c r="I988" s="2564"/>
      <c r="J988" s="2564"/>
      <c r="K988" s="2564"/>
      <c r="L988" s="2564"/>
      <c r="M988" s="2564"/>
      <c r="N988" s="2564"/>
      <c r="O988" s="2564"/>
    </row>
    <row r="989" spans="1:15" ht="15.75" customHeight="1">
      <c r="A989" s="2565"/>
      <c r="B989" s="2565"/>
      <c r="C989" s="2565"/>
      <c r="D989" s="2565"/>
      <c r="E989" s="2565"/>
      <c r="F989" s="2565"/>
      <c r="G989" s="2565"/>
      <c r="H989" s="2565"/>
      <c r="I989" s="2564"/>
      <c r="J989" s="2564"/>
      <c r="K989" s="2564"/>
      <c r="L989" s="2564"/>
      <c r="M989" s="2564"/>
      <c r="N989" s="2564"/>
      <c r="O989" s="2564"/>
    </row>
    <row r="990" spans="1:15" ht="15.75" customHeight="1">
      <c r="A990" s="2565"/>
      <c r="B990" s="2565"/>
      <c r="C990" s="2565"/>
      <c r="D990" s="2565"/>
      <c r="E990" s="2565"/>
      <c r="F990" s="2565"/>
      <c r="G990" s="2565"/>
      <c r="H990" s="2565"/>
      <c r="I990" s="2564"/>
      <c r="J990" s="2564"/>
      <c r="K990" s="2564"/>
      <c r="L990" s="2564"/>
      <c r="M990" s="2564"/>
      <c r="N990" s="2564"/>
      <c r="O990" s="2564"/>
    </row>
    <row r="991" spans="1:15" ht="15.75" customHeight="1">
      <c r="A991" s="2565"/>
      <c r="B991" s="2565"/>
      <c r="C991" s="2565"/>
      <c r="D991" s="2565"/>
      <c r="E991" s="2565"/>
      <c r="F991" s="2565"/>
      <c r="G991" s="2565"/>
      <c r="H991" s="2565"/>
      <c r="I991" s="2564"/>
      <c r="J991" s="2564"/>
      <c r="K991" s="2564"/>
      <c r="L991" s="2564"/>
      <c r="M991" s="2564"/>
      <c r="N991" s="2564"/>
      <c r="O991" s="2564"/>
    </row>
    <row r="992" spans="1:15" ht="15.75" customHeight="1">
      <c r="A992" s="2565"/>
      <c r="B992" s="2565"/>
      <c r="C992" s="2565"/>
      <c r="D992" s="2565"/>
      <c r="E992" s="2565"/>
      <c r="F992" s="2565"/>
      <c r="G992" s="2565"/>
      <c r="H992" s="2565"/>
      <c r="I992" s="2564"/>
      <c r="J992" s="2564"/>
      <c r="K992" s="2564"/>
      <c r="L992" s="2564"/>
      <c r="M992" s="2564"/>
      <c r="N992" s="2564"/>
      <c r="O992" s="2564"/>
    </row>
    <row r="993" spans="1:15" ht="15.75" customHeight="1">
      <c r="A993" s="2565"/>
      <c r="B993" s="2565"/>
      <c r="C993" s="2565"/>
      <c r="D993" s="2565"/>
      <c r="E993" s="2565"/>
      <c r="F993" s="2565"/>
      <c r="G993" s="2565"/>
      <c r="H993" s="2565"/>
      <c r="I993" s="2564"/>
      <c r="J993" s="2564"/>
      <c r="K993" s="2564"/>
      <c r="L993" s="2564"/>
      <c r="M993" s="2564"/>
      <c r="N993" s="2564"/>
      <c r="O993" s="2564"/>
    </row>
    <row r="994" spans="1:15" ht="15.75" customHeight="1">
      <c r="A994" s="2565"/>
      <c r="B994" s="2565"/>
      <c r="C994" s="2565"/>
      <c r="D994" s="2565"/>
      <c r="E994" s="2565"/>
      <c r="F994" s="2565"/>
      <c r="G994" s="2565"/>
      <c r="H994" s="2565"/>
      <c r="I994" s="2564"/>
      <c r="J994" s="2564"/>
      <c r="K994" s="2564"/>
      <c r="L994" s="2564"/>
      <c r="M994" s="2564"/>
      <c r="N994" s="2564"/>
      <c r="O994" s="2564"/>
    </row>
    <row r="995" spans="1:15" ht="15.75" customHeight="1">
      <c r="A995" s="2565"/>
      <c r="B995" s="2565"/>
      <c r="C995" s="2565"/>
      <c r="D995" s="2565"/>
      <c r="E995" s="2565"/>
      <c r="F995" s="2565"/>
      <c r="G995" s="2565"/>
      <c r="H995" s="2565"/>
      <c r="I995" s="2564"/>
      <c r="J995" s="2564"/>
      <c r="K995" s="2564"/>
      <c r="L995" s="2564"/>
      <c r="M995" s="2564"/>
      <c r="N995" s="2564"/>
      <c r="O995" s="2564"/>
    </row>
    <row r="996" spans="1:15" ht="15.75" customHeight="1">
      <c r="A996" s="2565"/>
      <c r="B996" s="2565"/>
      <c r="C996" s="2565"/>
      <c r="D996" s="2565"/>
      <c r="E996" s="2565"/>
      <c r="F996" s="2565"/>
      <c r="G996" s="2565"/>
      <c r="H996" s="2565"/>
      <c r="I996" s="2564"/>
      <c r="J996" s="2564"/>
      <c r="K996" s="2564"/>
      <c r="L996" s="2564"/>
      <c r="M996" s="2564"/>
      <c r="N996" s="2564"/>
      <c r="O996" s="2564"/>
    </row>
    <row r="997" spans="1:15" ht="15.75" customHeight="1">
      <c r="A997" s="2565"/>
      <c r="B997" s="2565"/>
      <c r="C997" s="2565"/>
      <c r="D997" s="2565"/>
      <c r="E997" s="2565"/>
      <c r="F997" s="2565"/>
      <c r="G997" s="2565"/>
      <c r="H997" s="2565"/>
      <c r="I997" s="2564"/>
      <c r="J997" s="2564"/>
      <c r="K997" s="2564"/>
      <c r="L997" s="2564"/>
      <c r="M997" s="2564"/>
      <c r="N997" s="2564"/>
      <c r="O997" s="2564"/>
    </row>
    <row r="998" spans="1:15" ht="15.75" customHeight="1">
      <c r="A998" s="2565"/>
      <c r="B998" s="2565"/>
      <c r="C998" s="2565"/>
      <c r="D998" s="2565"/>
      <c r="E998" s="2565"/>
      <c r="F998" s="2565"/>
      <c r="G998" s="2565"/>
      <c r="H998" s="2565"/>
      <c r="I998" s="2564"/>
      <c r="J998" s="2564"/>
      <c r="K998" s="2564"/>
      <c r="L998" s="2564"/>
      <c r="M998" s="2564"/>
      <c r="N998" s="2564"/>
      <c r="O998" s="2564"/>
    </row>
    <row r="999" spans="1:15" ht="15.75" customHeight="1">
      <c r="A999" s="2565"/>
      <c r="B999" s="2565"/>
      <c r="C999" s="2565"/>
      <c r="D999" s="2565"/>
      <c r="E999" s="2565"/>
      <c r="F999" s="2565"/>
      <c r="G999" s="2565"/>
      <c r="H999" s="2565"/>
      <c r="I999" s="2564"/>
      <c r="J999" s="2564"/>
      <c r="K999" s="2564"/>
      <c r="L999" s="2564"/>
      <c r="M999" s="2564"/>
      <c r="N999" s="2564"/>
      <c r="O999" s="2564"/>
    </row>
    <row r="1000" spans="1:15" ht="15.75" customHeight="1">
      <c r="A1000" s="2565"/>
      <c r="B1000" s="2565"/>
      <c r="C1000" s="2565"/>
      <c r="D1000" s="2565"/>
      <c r="E1000" s="2565"/>
      <c r="F1000" s="2565"/>
      <c r="G1000" s="2565"/>
      <c r="H1000" s="2565"/>
      <c r="I1000" s="2564"/>
      <c r="J1000" s="2564"/>
      <c r="K1000" s="2564"/>
      <c r="L1000" s="2564"/>
      <c r="M1000" s="2564"/>
      <c r="N1000" s="2564"/>
      <c r="O1000" s="2564"/>
    </row>
    <row r="1001" spans="1:15" ht="15.75" customHeight="1">
      <c r="A1001" s="2565"/>
      <c r="B1001" s="2565"/>
      <c r="C1001" s="2565"/>
      <c r="D1001" s="2565"/>
      <c r="E1001" s="2565"/>
      <c r="F1001" s="2565"/>
      <c r="G1001" s="2565"/>
      <c r="H1001" s="2565"/>
      <c r="I1001" s="2564"/>
      <c r="J1001" s="2564"/>
      <c r="K1001" s="2564"/>
      <c r="L1001" s="2564"/>
      <c r="M1001" s="2564"/>
      <c r="N1001" s="2564"/>
      <c r="O1001" s="2564"/>
    </row>
    <row r="1002" spans="1:15" ht="15.75" customHeight="1">
      <c r="A1002" s="2565"/>
      <c r="B1002" s="2565"/>
      <c r="C1002" s="2565"/>
      <c r="D1002" s="2565"/>
      <c r="E1002" s="2565"/>
      <c r="F1002" s="2565"/>
      <c r="G1002" s="2565"/>
      <c r="H1002" s="2565"/>
      <c r="I1002" s="2564"/>
      <c r="J1002" s="2564"/>
      <c r="K1002" s="2564"/>
      <c r="L1002" s="2564"/>
      <c r="M1002" s="2564"/>
      <c r="N1002" s="2564"/>
      <c r="O1002" s="2564"/>
    </row>
    <row r="1003" spans="1:15" ht="15.75" customHeight="1">
      <c r="A1003" s="2565"/>
      <c r="B1003" s="2565"/>
      <c r="C1003" s="2565"/>
      <c r="D1003" s="2565"/>
      <c r="E1003" s="2565"/>
      <c r="F1003" s="2565"/>
      <c r="G1003" s="2565"/>
      <c r="H1003" s="2565"/>
      <c r="I1003" s="2564"/>
      <c r="J1003" s="2564"/>
      <c r="K1003" s="2564"/>
      <c r="L1003" s="2564"/>
      <c r="M1003" s="2564"/>
      <c r="N1003" s="2564"/>
      <c r="O1003" s="2564"/>
    </row>
    <row r="1004" spans="1:15" ht="15.75" customHeight="1">
      <c r="A1004" s="2565"/>
      <c r="B1004" s="2565"/>
      <c r="C1004" s="2565"/>
      <c r="D1004" s="2565"/>
      <c r="E1004" s="2565"/>
      <c r="F1004" s="2565"/>
      <c r="G1004" s="2565"/>
      <c r="H1004" s="2565"/>
      <c r="I1004" s="2564"/>
      <c r="J1004" s="2564"/>
      <c r="K1004" s="2564"/>
      <c r="L1004" s="2564"/>
      <c r="M1004" s="2564"/>
      <c r="N1004" s="2564"/>
      <c r="O1004" s="2564"/>
    </row>
    <row r="1005" spans="1:15" ht="15.75" customHeight="1">
      <c r="A1005" s="2565"/>
      <c r="B1005" s="2565"/>
      <c r="C1005" s="2565"/>
      <c r="D1005" s="2565"/>
      <c r="E1005" s="2565"/>
      <c r="F1005" s="2565"/>
      <c r="G1005" s="2565"/>
      <c r="H1005" s="2565"/>
      <c r="I1005" s="2564"/>
      <c r="J1005" s="2564"/>
      <c r="K1005" s="2564"/>
      <c r="L1005" s="2564"/>
      <c r="M1005" s="2564"/>
      <c r="N1005" s="2564"/>
      <c r="O1005" s="2564"/>
    </row>
    <row r="1006" spans="1:15" ht="15.75" customHeight="1">
      <c r="A1006" s="2565"/>
      <c r="B1006" s="2565"/>
      <c r="C1006" s="2565"/>
      <c r="D1006" s="2565"/>
      <c r="E1006" s="2565"/>
      <c r="F1006" s="2565"/>
      <c r="G1006" s="2565"/>
      <c r="H1006" s="2565"/>
      <c r="I1006" s="2564"/>
      <c r="J1006" s="2564"/>
      <c r="K1006" s="2564"/>
      <c r="L1006" s="2564"/>
      <c r="M1006" s="2564"/>
      <c r="N1006" s="2564"/>
      <c r="O1006" s="2564"/>
    </row>
    <row r="1007" spans="1:15" ht="15.75" customHeight="1">
      <c r="A1007" s="2565"/>
      <c r="B1007" s="2565"/>
      <c r="C1007" s="2565"/>
      <c r="D1007" s="2565"/>
      <c r="E1007" s="2565"/>
      <c r="F1007" s="2565"/>
      <c r="G1007" s="2565"/>
      <c r="H1007" s="2565"/>
      <c r="I1007" s="2564"/>
      <c r="J1007" s="2564"/>
      <c r="K1007" s="2564"/>
      <c r="L1007" s="2564"/>
      <c r="M1007" s="2564"/>
      <c r="N1007" s="2564"/>
      <c r="O1007" s="2564"/>
    </row>
    <row r="1008" spans="1:15" ht="15.75" customHeight="1">
      <c r="A1008" s="2565"/>
      <c r="B1008" s="2565"/>
      <c r="C1008" s="2565"/>
      <c r="D1008" s="2565"/>
      <c r="E1008" s="2565"/>
      <c r="F1008" s="2565"/>
      <c r="G1008" s="2565"/>
      <c r="H1008" s="2565"/>
      <c r="I1008" s="2564"/>
      <c r="J1008" s="2564"/>
      <c r="K1008" s="2564"/>
      <c r="L1008" s="2564"/>
      <c r="M1008" s="2564"/>
      <c r="N1008" s="2564"/>
      <c r="O1008" s="2564"/>
    </row>
    <row r="1009" spans="1:15" ht="15.75" customHeight="1">
      <c r="A1009" s="2565"/>
      <c r="B1009" s="2565"/>
      <c r="C1009" s="2565"/>
      <c r="D1009" s="2565"/>
      <c r="E1009" s="2565"/>
      <c r="F1009" s="2565"/>
      <c r="G1009" s="2565"/>
      <c r="H1009" s="2565"/>
      <c r="I1009" s="2564"/>
      <c r="J1009" s="2564"/>
      <c r="K1009" s="2564"/>
      <c r="L1009" s="2564"/>
      <c r="M1009" s="2564"/>
      <c r="N1009" s="2564"/>
      <c r="O1009" s="2564"/>
    </row>
    <row r="1010" spans="1:15" ht="15.75" customHeight="1">
      <c r="A1010" s="2565"/>
      <c r="B1010" s="2565"/>
      <c r="C1010" s="2565"/>
      <c r="D1010" s="2565"/>
      <c r="E1010" s="2565"/>
      <c r="F1010" s="2565"/>
      <c r="G1010" s="2565"/>
      <c r="H1010" s="2565"/>
      <c r="I1010" s="2564"/>
      <c r="J1010" s="2564"/>
      <c r="K1010" s="2564"/>
      <c r="L1010" s="2564"/>
      <c r="M1010" s="2564"/>
      <c r="N1010" s="2564"/>
      <c r="O1010" s="2564"/>
    </row>
  </sheetData>
  <mergeCells count="14">
    <mergeCell ref="B66:H66"/>
    <mergeCell ref="B1:H1"/>
    <mergeCell ref="B2:H2"/>
    <mergeCell ref="B3:H3"/>
    <mergeCell ref="B4:B5"/>
    <mergeCell ref="C4:C5"/>
    <mergeCell ref="D4:E4"/>
    <mergeCell ref="F4:G4"/>
    <mergeCell ref="H4:H5"/>
    <mergeCell ref="B6:B17"/>
    <mergeCell ref="B18:B29"/>
    <mergeCell ref="B54:B65"/>
    <mergeCell ref="B30:B41"/>
    <mergeCell ref="B42:B53"/>
  </mergeCells>
  <printOptions horizontalCentered="1"/>
  <pageMargins left="0" right="0" top="0.28000000000000003" bottom="0.26" header="0" footer="0"/>
  <pageSetup paperSize="9" scale="79" fitToWidth="0"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73"/>
  <sheetViews>
    <sheetView showGridLines="0" zoomScale="95" zoomScaleNormal="95" workbookViewId="0">
      <selection activeCell="L29" sqref="L29"/>
    </sheetView>
  </sheetViews>
  <sheetFormatPr defaultColWidth="10.140625" defaultRowHeight="15.75"/>
  <cols>
    <col min="1" max="1" width="4" style="2477" customWidth="1"/>
    <col min="2" max="3" width="13.42578125" style="2477" customWidth="1"/>
    <col min="4" max="7" width="15.42578125" style="2477" customWidth="1"/>
    <col min="8" max="8" width="10.85546875" style="2477" customWidth="1"/>
    <col min="9" max="9" width="9.85546875" style="2477" bestFit="1" customWidth="1"/>
    <col min="10" max="10" width="13.7109375" style="2477" customWidth="1"/>
    <col min="11" max="11" width="11.42578125" style="2477" customWidth="1"/>
    <col min="12" max="15" width="12.140625" style="2477" customWidth="1"/>
    <col min="16" max="16" width="10.140625" style="2477"/>
    <col min="17" max="17" width="10.140625" style="2477" customWidth="1"/>
    <col min="18" max="221" width="10.140625" style="2477"/>
    <col min="222" max="222" width="4" style="2477" customWidth="1"/>
    <col min="223" max="224" width="13.42578125" style="2477" customWidth="1"/>
    <col min="225" max="228" width="15.42578125" style="2477" customWidth="1"/>
    <col min="229" max="230" width="8.42578125" style="2477" bestFit="1" customWidth="1"/>
    <col min="231" max="231" width="10.140625" style="2477" customWidth="1"/>
    <col min="232" max="232" width="6.7109375" style="2477" customWidth="1"/>
    <col min="233" max="236" width="12.140625" style="2477" customWidth="1"/>
    <col min="237" max="477" width="10.140625" style="2477"/>
    <col min="478" max="478" width="4" style="2477" customWidth="1"/>
    <col min="479" max="480" width="13.42578125" style="2477" customWidth="1"/>
    <col min="481" max="484" width="15.42578125" style="2477" customWidth="1"/>
    <col min="485" max="486" width="8.42578125" style="2477" bestFit="1" customWidth="1"/>
    <col min="487" max="487" width="10.140625" style="2477" customWidth="1"/>
    <col min="488" max="488" width="6.7109375" style="2477" customWidth="1"/>
    <col min="489" max="492" width="12.140625" style="2477" customWidth="1"/>
    <col min="493" max="733" width="10.140625" style="2477"/>
    <col min="734" max="734" width="4" style="2477" customWidth="1"/>
    <col min="735" max="736" width="13.42578125" style="2477" customWidth="1"/>
    <col min="737" max="740" width="15.42578125" style="2477" customWidth="1"/>
    <col min="741" max="742" width="8.42578125" style="2477" bestFit="1" customWidth="1"/>
    <col min="743" max="743" width="10.140625" style="2477" customWidth="1"/>
    <col min="744" max="744" width="6.7109375" style="2477" customWidth="1"/>
    <col min="745" max="748" width="12.140625" style="2477" customWidth="1"/>
    <col min="749" max="989" width="10.140625" style="2477"/>
    <col min="990" max="990" width="4" style="2477" customWidth="1"/>
    <col min="991" max="992" width="13.42578125" style="2477" customWidth="1"/>
    <col min="993" max="996" width="15.42578125" style="2477" customWidth="1"/>
    <col min="997" max="998" width="8.42578125" style="2477" bestFit="1" customWidth="1"/>
    <col min="999" max="999" width="10.140625" style="2477" customWidth="1"/>
    <col min="1000" max="1000" width="6.7109375" style="2477" customWidth="1"/>
    <col min="1001" max="1004" width="12.140625" style="2477" customWidth="1"/>
    <col min="1005" max="1245" width="10.140625" style="2477"/>
    <col min="1246" max="1246" width="4" style="2477" customWidth="1"/>
    <col min="1247" max="1248" width="13.42578125" style="2477" customWidth="1"/>
    <col min="1249" max="1252" width="15.42578125" style="2477" customWidth="1"/>
    <col min="1253" max="1254" width="8.42578125" style="2477" bestFit="1" customWidth="1"/>
    <col min="1255" max="1255" width="10.140625" style="2477" customWidth="1"/>
    <col min="1256" max="1256" width="6.7109375" style="2477" customWidth="1"/>
    <col min="1257" max="1260" width="12.140625" style="2477" customWidth="1"/>
    <col min="1261" max="1501" width="10.140625" style="2477"/>
    <col min="1502" max="1502" width="4" style="2477" customWidth="1"/>
    <col min="1503" max="1504" width="13.42578125" style="2477" customWidth="1"/>
    <col min="1505" max="1508" width="15.42578125" style="2477" customWidth="1"/>
    <col min="1509" max="1510" width="8.42578125" style="2477" bestFit="1" customWidth="1"/>
    <col min="1511" max="1511" width="10.140625" style="2477" customWidth="1"/>
    <col min="1512" max="1512" width="6.7109375" style="2477" customWidth="1"/>
    <col min="1513" max="1516" width="12.140625" style="2477" customWidth="1"/>
    <col min="1517" max="1757" width="10.140625" style="2477"/>
    <col min="1758" max="1758" width="4" style="2477" customWidth="1"/>
    <col min="1759" max="1760" width="13.42578125" style="2477" customWidth="1"/>
    <col min="1761" max="1764" width="15.42578125" style="2477" customWidth="1"/>
    <col min="1765" max="1766" width="8.42578125" style="2477" bestFit="1" customWidth="1"/>
    <col min="1767" max="1767" width="10.140625" style="2477" customWidth="1"/>
    <col min="1768" max="1768" width="6.7109375" style="2477" customWidth="1"/>
    <col min="1769" max="1772" width="12.140625" style="2477" customWidth="1"/>
    <col min="1773" max="2013" width="10.140625" style="2477"/>
    <col min="2014" max="2014" width="4" style="2477" customWidth="1"/>
    <col min="2015" max="2016" width="13.42578125" style="2477" customWidth="1"/>
    <col min="2017" max="2020" width="15.42578125" style="2477" customWidth="1"/>
    <col min="2021" max="2022" width="8.42578125" style="2477" bestFit="1" customWidth="1"/>
    <col min="2023" max="2023" width="10.140625" style="2477" customWidth="1"/>
    <col min="2024" max="2024" width="6.7109375" style="2477" customWidth="1"/>
    <col min="2025" max="2028" width="12.140625" style="2477" customWidth="1"/>
    <col min="2029" max="2269" width="10.140625" style="2477"/>
    <col min="2270" max="2270" width="4" style="2477" customWidth="1"/>
    <col min="2271" max="2272" width="13.42578125" style="2477" customWidth="1"/>
    <col min="2273" max="2276" width="15.42578125" style="2477" customWidth="1"/>
    <col min="2277" max="2278" width="8.42578125" style="2477" bestFit="1" customWidth="1"/>
    <col min="2279" max="2279" width="10.140625" style="2477" customWidth="1"/>
    <col min="2280" max="2280" width="6.7109375" style="2477" customWidth="1"/>
    <col min="2281" max="2284" width="12.140625" style="2477" customWidth="1"/>
    <col min="2285" max="2525" width="10.140625" style="2477"/>
    <col min="2526" max="2526" width="4" style="2477" customWidth="1"/>
    <col min="2527" max="2528" width="13.42578125" style="2477" customWidth="1"/>
    <col min="2529" max="2532" width="15.42578125" style="2477" customWidth="1"/>
    <col min="2533" max="2534" width="8.42578125" style="2477" bestFit="1" customWidth="1"/>
    <col min="2535" max="2535" width="10.140625" style="2477" customWidth="1"/>
    <col min="2536" max="2536" width="6.7109375" style="2477" customWidth="1"/>
    <col min="2537" max="2540" width="12.140625" style="2477" customWidth="1"/>
    <col min="2541" max="2781" width="10.140625" style="2477"/>
    <col min="2782" max="2782" width="4" style="2477" customWidth="1"/>
    <col min="2783" max="2784" width="13.42578125" style="2477" customWidth="1"/>
    <col min="2785" max="2788" width="15.42578125" style="2477" customWidth="1"/>
    <col min="2789" max="2790" width="8.42578125" style="2477" bestFit="1" customWidth="1"/>
    <col min="2791" max="2791" width="10.140625" style="2477" customWidth="1"/>
    <col min="2792" max="2792" width="6.7109375" style="2477" customWidth="1"/>
    <col min="2793" max="2796" width="12.140625" style="2477" customWidth="1"/>
    <col min="2797" max="3037" width="10.140625" style="2477"/>
    <col min="3038" max="3038" width="4" style="2477" customWidth="1"/>
    <col min="3039" max="3040" width="13.42578125" style="2477" customWidth="1"/>
    <col min="3041" max="3044" width="15.42578125" style="2477" customWidth="1"/>
    <col min="3045" max="3046" width="8.42578125" style="2477" bestFit="1" customWidth="1"/>
    <col min="3047" max="3047" width="10.140625" style="2477" customWidth="1"/>
    <col min="3048" max="3048" width="6.7109375" style="2477" customWidth="1"/>
    <col min="3049" max="3052" width="12.140625" style="2477" customWidth="1"/>
    <col min="3053" max="3293" width="10.140625" style="2477"/>
    <col min="3294" max="3294" width="4" style="2477" customWidth="1"/>
    <col min="3295" max="3296" width="13.42578125" style="2477" customWidth="1"/>
    <col min="3297" max="3300" width="15.42578125" style="2477" customWidth="1"/>
    <col min="3301" max="3302" width="8.42578125" style="2477" bestFit="1" customWidth="1"/>
    <col min="3303" max="3303" width="10.140625" style="2477" customWidth="1"/>
    <col min="3304" max="3304" width="6.7109375" style="2477" customWidth="1"/>
    <col min="3305" max="3308" width="12.140625" style="2477" customWidth="1"/>
    <col min="3309" max="3549" width="10.140625" style="2477"/>
    <col min="3550" max="3550" width="4" style="2477" customWidth="1"/>
    <col min="3551" max="3552" width="13.42578125" style="2477" customWidth="1"/>
    <col min="3553" max="3556" width="15.42578125" style="2477" customWidth="1"/>
    <col min="3557" max="3558" width="8.42578125" style="2477" bestFit="1" customWidth="1"/>
    <col min="3559" max="3559" width="10.140625" style="2477" customWidth="1"/>
    <col min="3560" max="3560" width="6.7109375" style="2477" customWidth="1"/>
    <col min="3561" max="3564" width="12.140625" style="2477" customWidth="1"/>
    <col min="3565" max="3805" width="10.140625" style="2477"/>
    <col min="3806" max="3806" width="4" style="2477" customWidth="1"/>
    <col min="3807" max="3808" width="13.42578125" style="2477" customWidth="1"/>
    <col min="3809" max="3812" width="15.42578125" style="2477" customWidth="1"/>
    <col min="3813" max="3814" width="8.42578125" style="2477" bestFit="1" customWidth="1"/>
    <col min="3815" max="3815" width="10.140625" style="2477" customWidth="1"/>
    <col min="3816" max="3816" width="6.7109375" style="2477" customWidth="1"/>
    <col min="3817" max="3820" width="12.140625" style="2477" customWidth="1"/>
    <col min="3821" max="4061" width="10.140625" style="2477"/>
    <col min="4062" max="4062" width="4" style="2477" customWidth="1"/>
    <col min="4063" max="4064" width="13.42578125" style="2477" customWidth="1"/>
    <col min="4065" max="4068" width="15.42578125" style="2477" customWidth="1"/>
    <col min="4069" max="4070" width="8.42578125" style="2477" bestFit="1" customWidth="1"/>
    <col min="4071" max="4071" width="10.140625" style="2477" customWidth="1"/>
    <col min="4072" max="4072" width="6.7109375" style="2477" customWidth="1"/>
    <col min="4073" max="4076" width="12.140625" style="2477" customWidth="1"/>
    <col min="4077" max="4317" width="10.140625" style="2477"/>
    <col min="4318" max="4318" width="4" style="2477" customWidth="1"/>
    <col min="4319" max="4320" width="13.42578125" style="2477" customWidth="1"/>
    <col min="4321" max="4324" width="15.42578125" style="2477" customWidth="1"/>
    <col min="4325" max="4326" width="8.42578125" style="2477" bestFit="1" customWidth="1"/>
    <col min="4327" max="4327" width="10.140625" style="2477" customWidth="1"/>
    <col min="4328" max="4328" width="6.7109375" style="2477" customWidth="1"/>
    <col min="4329" max="4332" width="12.140625" style="2477" customWidth="1"/>
    <col min="4333" max="4573" width="10.140625" style="2477"/>
    <col min="4574" max="4574" width="4" style="2477" customWidth="1"/>
    <col min="4575" max="4576" width="13.42578125" style="2477" customWidth="1"/>
    <col min="4577" max="4580" width="15.42578125" style="2477" customWidth="1"/>
    <col min="4581" max="4582" width="8.42578125" style="2477" bestFit="1" customWidth="1"/>
    <col min="4583" max="4583" width="10.140625" style="2477" customWidth="1"/>
    <col min="4584" max="4584" width="6.7109375" style="2477" customWidth="1"/>
    <col min="4585" max="4588" width="12.140625" style="2477" customWidth="1"/>
    <col min="4589" max="4829" width="10.140625" style="2477"/>
    <col min="4830" max="4830" width="4" style="2477" customWidth="1"/>
    <col min="4831" max="4832" width="13.42578125" style="2477" customWidth="1"/>
    <col min="4833" max="4836" width="15.42578125" style="2477" customWidth="1"/>
    <col min="4837" max="4838" width="8.42578125" style="2477" bestFit="1" customWidth="1"/>
    <col min="4839" max="4839" width="10.140625" style="2477" customWidth="1"/>
    <col min="4840" max="4840" width="6.7109375" style="2477" customWidth="1"/>
    <col min="4841" max="4844" width="12.140625" style="2477" customWidth="1"/>
    <col min="4845" max="5085" width="10.140625" style="2477"/>
    <col min="5086" max="5086" width="4" style="2477" customWidth="1"/>
    <col min="5087" max="5088" width="13.42578125" style="2477" customWidth="1"/>
    <col min="5089" max="5092" width="15.42578125" style="2477" customWidth="1"/>
    <col min="5093" max="5094" width="8.42578125" style="2477" bestFit="1" customWidth="1"/>
    <col min="5095" max="5095" width="10.140625" style="2477" customWidth="1"/>
    <col min="5096" max="5096" width="6.7109375" style="2477" customWidth="1"/>
    <col min="5097" max="5100" width="12.140625" style="2477" customWidth="1"/>
    <col min="5101" max="5341" width="10.140625" style="2477"/>
    <col min="5342" max="5342" width="4" style="2477" customWidth="1"/>
    <col min="5343" max="5344" width="13.42578125" style="2477" customWidth="1"/>
    <col min="5345" max="5348" width="15.42578125" style="2477" customWidth="1"/>
    <col min="5349" max="5350" width="8.42578125" style="2477" bestFit="1" customWidth="1"/>
    <col min="5351" max="5351" width="10.140625" style="2477" customWidth="1"/>
    <col min="5352" max="5352" width="6.7109375" style="2477" customWidth="1"/>
    <col min="5353" max="5356" width="12.140625" style="2477" customWidth="1"/>
    <col min="5357" max="5597" width="10.140625" style="2477"/>
    <col min="5598" max="5598" width="4" style="2477" customWidth="1"/>
    <col min="5599" max="5600" width="13.42578125" style="2477" customWidth="1"/>
    <col min="5601" max="5604" width="15.42578125" style="2477" customWidth="1"/>
    <col min="5605" max="5606" width="8.42578125" style="2477" bestFit="1" customWidth="1"/>
    <col min="5607" max="5607" width="10.140625" style="2477" customWidth="1"/>
    <col min="5608" max="5608" width="6.7109375" style="2477" customWidth="1"/>
    <col min="5609" max="5612" width="12.140625" style="2477" customWidth="1"/>
    <col min="5613" max="5853" width="10.140625" style="2477"/>
    <col min="5854" max="5854" width="4" style="2477" customWidth="1"/>
    <col min="5855" max="5856" width="13.42578125" style="2477" customWidth="1"/>
    <col min="5857" max="5860" width="15.42578125" style="2477" customWidth="1"/>
    <col min="5861" max="5862" width="8.42578125" style="2477" bestFit="1" customWidth="1"/>
    <col min="5863" max="5863" width="10.140625" style="2477" customWidth="1"/>
    <col min="5864" max="5864" width="6.7109375" style="2477" customWidth="1"/>
    <col min="5865" max="5868" width="12.140625" style="2477" customWidth="1"/>
    <col min="5869" max="6109" width="10.140625" style="2477"/>
    <col min="6110" max="6110" width="4" style="2477" customWidth="1"/>
    <col min="6111" max="6112" width="13.42578125" style="2477" customWidth="1"/>
    <col min="6113" max="6116" width="15.42578125" style="2477" customWidth="1"/>
    <col min="6117" max="6118" width="8.42578125" style="2477" bestFit="1" customWidth="1"/>
    <col min="6119" max="6119" width="10.140625" style="2477" customWidth="1"/>
    <col min="6120" max="6120" width="6.7109375" style="2477" customWidth="1"/>
    <col min="6121" max="6124" width="12.140625" style="2477" customWidth="1"/>
    <col min="6125" max="6365" width="10.140625" style="2477"/>
    <col min="6366" max="6366" width="4" style="2477" customWidth="1"/>
    <col min="6367" max="6368" width="13.42578125" style="2477" customWidth="1"/>
    <col min="6369" max="6372" width="15.42578125" style="2477" customWidth="1"/>
    <col min="6373" max="6374" width="8.42578125" style="2477" bestFit="1" customWidth="1"/>
    <col min="6375" max="6375" width="10.140625" style="2477" customWidth="1"/>
    <col min="6376" max="6376" width="6.7109375" style="2477" customWidth="1"/>
    <col min="6377" max="6380" width="12.140625" style="2477" customWidth="1"/>
    <col min="6381" max="6621" width="10.140625" style="2477"/>
    <col min="6622" max="6622" width="4" style="2477" customWidth="1"/>
    <col min="6623" max="6624" width="13.42578125" style="2477" customWidth="1"/>
    <col min="6625" max="6628" width="15.42578125" style="2477" customWidth="1"/>
    <col min="6629" max="6630" width="8.42578125" style="2477" bestFit="1" customWidth="1"/>
    <col min="6631" max="6631" width="10.140625" style="2477" customWidth="1"/>
    <col min="6632" max="6632" width="6.7109375" style="2477" customWidth="1"/>
    <col min="6633" max="6636" width="12.140625" style="2477" customWidth="1"/>
    <col min="6637" max="6877" width="10.140625" style="2477"/>
    <col min="6878" max="6878" width="4" style="2477" customWidth="1"/>
    <col min="6879" max="6880" width="13.42578125" style="2477" customWidth="1"/>
    <col min="6881" max="6884" width="15.42578125" style="2477" customWidth="1"/>
    <col min="6885" max="6886" width="8.42578125" style="2477" bestFit="1" customWidth="1"/>
    <col min="6887" max="6887" width="10.140625" style="2477" customWidth="1"/>
    <col min="6888" max="6888" width="6.7109375" style="2477" customWidth="1"/>
    <col min="6889" max="6892" width="12.140625" style="2477" customWidth="1"/>
    <col min="6893" max="7133" width="10.140625" style="2477"/>
    <col min="7134" max="7134" width="4" style="2477" customWidth="1"/>
    <col min="7135" max="7136" width="13.42578125" style="2477" customWidth="1"/>
    <col min="7137" max="7140" width="15.42578125" style="2477" customWidth="1"/>
    <col min="7141" max="7142" width="8.42578125" style="2477" bestFit="1" customWidth="1"/>
    <col min="7143" max="7143" width="10.140625" style="2477" customWidth="1"/>
    <col min="7144" max="7144" width="6.7109375" style="2477" customWidth="1"/>
    <col min="7145" max="7148" width="12.140625" style="2477" customWidth="1"/>
    <col min="7149" max="7389" width="10.140625" style="2477"/>
    <col min="7390" max="7390" width="4" style="2477" customWidth="1"/>
    <col min="7391" max="7392" width="13.42578125" style="2477" customWidth="1"/>
    <col min="7393" max="7396" width="15.42578125" style="2477" customWidth="1"/>
    <col min="7397" max="7398" width="8.42578125" style="2477" bestFit="1" customWidth="1"/>
    <col min="7399" max="7399" width="10.140625" style="2477" customWidth="1"/>
    <col min="7400" max="7400" width="6.7109375" style="2477" customWidth="1"/>
    <col min="7401" max="7404" width="12.140625" style="2477" customWidth="1"/>
    <col min="7405" max="7645" width="10.140625" style="2477"/>
    <col min="7646" max="7646" width="4" style="2477" customWidth="1"/>
    <col min="7647" max="7648" width="13.42578125" style="2477" customWidth="1"/>
    <col min="7649" max="7652" width="15.42578125" style="2477" customWidth="1"/>
    <col min="7653" max="7654" width="8.42578125" style="2477" bestFit="1" customWidth="1"/>
    <col min="7655" max="7655" width="10.140625" style="2477" customWidth="1"/>
    <col min="7656" max="7656" width="6.7109375" style="2477" customWidth="1"/>
    <col min="7657" max="7660" width="12.140625" style="2477" customWidth="1"/>
    <col min="7661" max="7901" width="10.140625" style="2477"/>
    <col min="7902" max="7902" width="4" style="2477" customWidth="1"/>
    <col min="7903" max="7904" width="13.42578125" style="2477" customWidth="1"/>
    <col min="7905" max="7908" width="15.42578125" style="2477" customWidth="1"/>
    <col min="7909" max="7910" width="8.42578125" style="2477" bestFit="1" customWidth="1"/>
    <col min="7911" max="7911" width="10.140625" style="2477" customWidth="1"/>
    <col min="7912" max="7912" width="6.7109375" style="2477" customWidth="1"/>
    <col min="7913" max="7916" width="12.140625" style="2477" customWidth="1"/>
    <col min="7917" max="8157" width="10.140625" style="2477"/>
    <col min="8158" max="8158" width="4" style="2477" customWidth="1"/>
    <col min="8159" max="8160" width="13.42578125" style="2477" customWidth="1"/>
    <col min="8161" max="8164" width="15.42578125" style="2477" customWidth="1"/>
    <col min="8165" max="8166" width="8.42578125" style="2477" bestFit="1" customWidth="1"/>
    <col min="8167" max="8167" width="10.140625" style="2477" customWidth="1"/>
    <col min="8168" max="8168" width="6.7109375" style="2477" customWidth="1"/>
    <col min="8169" max="8172" width="12.140625" style="2477" customWidth="1"/>
    <col min="8173" max="8413" width="10.140625" style="2477"/>
    <col min="8414" max="8414" width="4" style="2477" customWidth="1"/>
    <col min="8415" max="8416" width="13.42578125" style="2477" customWidth="1"/>
    <col min="8417" max="8420" width="15.42578125" style="2477" customWidth="1"/>
    <col min="8421" max="8422" width="8.42578125" style="2477" bestFit="1" customWidth="1"/>
    <col min="8423" max="8423" width="10.140625" style="2477" customWidth="1"/>
    <col min="8424" max="8424" width="6.7109375" style="2477" customWidth="1"/>
    <col min="8425" max="8428" width="12.140625" style="2477" customWidth="1"/>
    <col min="8429" max="8669" width="10.140625" style="2477"/>
    <col min="8670" max="8670" width="4" style="2477" customWidth="1"/>
    <col min="8671" max="8672" width="13.42578125" style="2477" customWidth="1"/>
    <col min="8673" max="8676" width="15.42578125" style="2477" customWidth="1"/>
    <col min="8677" max="8678" width="8.42578125" style="2477" bestFit="1" customWidth="1"/>
    <col min="8679" max="8679" width="10.140625" style="2477" customWidth="1"/>
    <col min="8680" max="8680" width="6.7109375" style="2477" customWidth="1"/>
    <col min="8681" max="8684" width="12.140625" style="2477" customWidth="1"/>
    <col min="8685" max="8925" width="10.140625" style="2477"/>
    <col min="8926" max="8926" width="4" style="2477" customWidth="1"/>
    <col min="8927" max="8928" width="13.42578125" style="2477" customWidth="1"/>
    <col min="8929" max="8932" width="15.42578125" style="2477" customWidth="1"/>
    <col min="8933" max="8934" width="8.42578125" style="2477" bestFit="1" customWidth="1"/>
    <col min="8935" max="8935" width="10.140625" style="2477" customWidth="1"/>
    <col min="8936" max="8936" width="6.7109375" style="2477" customWidth="1"/>
    <col min="8937" max="8940" width="12.140625" style="2477" customWidth="1"/>
    <col min="8941" max="9181" width="10.140625" style="2477"/>
    <col min="9182" max="9182" width="4" style="2477" customWidth="1"/>
    <col min="9183" max="9184" width="13.42578125" style="2477" customWidth="1"/>
    <col min="9185" max="9188" width="15.42578125" style="2477" customWidth="1"/>
    <col min="9189" max="9190" width="8.42578125" style="2477" bestFit="1" customWidth="1"/>
    <col min="9191" max="9191" width="10.140625" style="2477" customWidth="1"/>
    <col min="9192" max="9192" width="6.7109375" style="2477" customWidth="1"/>
    <col min="9193" max="9196" width="12.140625" style="2477" customWidth="1"/>
    <col min="9197" max="9437" width="10.140625" style="2477"/>
    <col min="9438" max="9438" width="4" style="2477" customWidth="1"/>
    <col min="9439" max="9440" width="13.42578125" style="2477" customWidth="1"/>
    <col min="9441" max="9444" width="15.42578125" style="2477" customWidth="1"/>
    <col min="9445" max="9446" width="8.42578125" style="2477" bestFit="1" customWidth="1"/>
    <col min="9447" max="9447" width="10.140625" style="2477" customWidth="1"/>
    <col min="9448" max="9448" width="6.7109375" style="2477" customWidth="1"/>
    <col min="9449" max="9452" width="12.140625" style="2477" customWidth="1"/>
    <col min="9453" max="9693" width="10.140625" style="2477"/>
    <col min="9694" max="9694" width="4" style="2477" customWidth="1"/>
    <col min="9695" max="9696" width="13.42578125" style="2477" customWidth="1"/>
    <col min="9697" max="9700" width="15.42578125" style="2477" customWidth="1"/>
    <col min="9701" max="9702" width="8.42578125" style="2477" bestFit="1" customWidth="1"/>
    <col min="9703" max="9703" width="10.140625" style="2477" customWidth="1"/>
    <col min="9704" max="9704" width="6.7109375" style="2477" customWidth="1"/>
    <col min="9705" max="9708" width="12.140625" style="2477" customWidth="1"/>
    <col min="9709" max="9949" width="10.140625" style="2477"/>
    <col min="9950" max="9950" width="4" style="2477" customWidth="1"/>
    <col min="9951" max="9952" width="13.42578125" style="2477" customWidth="1"/>
    <col min="9953" max="9956" width="15.42578125" style="2477" customWidth="1"/>
    <col min="9957" max="9958" width="8.42578125" style="2477" bestFit="1" customWidth="1"/>
    <col min="9959" max="9959" width="10.140625" style="2477" customWidth="1"/>
    <col min="9960" max="9960" width="6.7109375" style="2477" customWidth="1"/>
    <col min="9961" max="9964" width="12.140625" style="2477" customWidth="1"/>
    <col min="9965" max="10205" width="10.140625" style="2477"/>
    <col min="10206" max="10206" width="4" style="2477" customWidth="1"/>
    <col min="10207" max="10208" width="13.42578125" style="2477" customWidth="1"/>
    <col min="10209" max="10212" width="15.42578125" style="2477" customWidth="1"/>
    <col min="10213" max="10214" width="8.42578125" style="2477" bestFit="1" customWidth="1"/>
    <col min="10215" max="10215" width="10.140625" style="2477" customWidth="1"/>
    <col min="10216" max="10216" width="6.7109375" style="2477" customWidth="1"/>
    <col min="10217" max="10220" width="12.140625" style="2477" customWidth="1"/>
    <col min="10221" max="10461" width="10.140625" style="2477"/>
    <col min="10462" max="10462" width="4" style="2477" customWidth="1"/>
    <col min="10463" max="10464" width="13.42578125" style="2477" customWidth="1"/>
    <col min="10465" max="10468" width="15.42578125" style="2477" customWidth="1"/>
    <col min="10469" max="10470" width="8.42578125" style="2477" bestFit="1" customWidth="1"/>
    <col min="10471" max="10471" width="10.140625" style="2477" customWidth="1"/>
    <col min="10472" max="10472" width="6.7109375" style="2477" customWidth="1"/>
    <col min="10473" max="10476" width="12.140625" style="2477" customWidth="1"/>
    <col min="10477" max="10717" width="10.140625" style="2477"/>
    <col min="10718" max="10718" width="4" style="2477" customWidth="1"/>
    <col min="10719" max="10720" width="13.42578125" style="2477" customWidth="1"/>
    <col min="10721" max="10724" width="15.42578125" style="2477" customWidth="1"/>
    <col min="10725" max="10726" width="8.42578125" style="2477" bestFit="1" customWidth="1"/>
    <col min="10727" max="10727" width="10.140625" style="2477" customWidth="1"/>
    <col min="10728" max="10728" width="6.7109375" style="2477" customWidth="1"/>
    <col min="10729" max="10732" width="12.140625" style="2477" customWidth="1"/>
    <col min="10733" max="10973" width="10.140625" style="2477"/>
    <col min="10974" max="10974" width="4" style="2477" customWidth="1"/>
    <col min="10975" max="10976" width="13.42578125" style="2477" customWidth="1"/>
    <col min="10977" max="10980" width="15.42578125" style="2477" customWidth="1"/>
    <col min="10981" max="10982" width="8.42578125" style="2477" bestFit="1" customWidth="1"/>
    <col min="10983" max="10983" width="10.140625" style="2477" customWidth="1"/>
    <col min="10984" max="10984" width="6.7109375" style="2477" customWidth="1"/>
    <col min="10985" max="10988" width="12.140625" style="2477" customWidth="1"/>
    <col min="10989" max="11229" width="10.140625" style="2477"/>
    <col min="11230" max="11230" width="4" style="2477" customWidth="1"/>
    <col min="11231" max="11232" width="13.42578125" style="2477" customWidth="1"/>
    <col min="11233" max="11236" width="15.42578125" style="2477" customWidth="1"/>
    <col min="11237" max="11238" width="8.42578125" style="2477" bestFit="1" customWidth="1"/>
    <col min="11239" max="11239" width="10.140625" style="2477" customWidth="1"/>
    <col min="11240" max="11240" width="6.7109375" style="2477" customWidth="1"/>
    <col min="11241" max="11244" width="12.140625" style="2477" customWidth="1"/>
    <col min="11245" max="11485" width="10.140625" style="2477"/>
    <col min="11486" max="11486" width="4" style="2477" customWidth="1"/>
    <col min="11487" max="11488" width="13.42578125" style="2477" customWidth="1"/>
    <col min="11489" max="11492" width="15.42578125" style="2477" customWidth="1"/>
    <col min="11493" max="11494" width="8.42578125" style="2477" bestFit="1" customWidth="1"/>
    <col min="11495" max="11495" width="10.140625" style="2477" customWidth="1"/>
    <col min="11496" max="11496" width="6.7109375" style="2477" customWidth="1"/>
    <col min="11497" max="11500" width="12.140625" style="2477" customWidth="1"/>
    <col min="11501" max="11741" width="10.140625" style="2477"/>
    <col min="11742" max="11742" width="4" style="2477" customWidth="1"/>
    <col min="11743" max="11744" width="13.42578125" style="2477" customWidth="1"/>
    <col min="11745" max="11748" width="15.42578125" style="2477" customWidth="1"/>
    <col min="11749" max="11750" width="8.42578125" style="2477" bestFit="1" customWidth="1"/>
    <col min="11751" max="11751" width="10.140625" style="2477" customWidth="1"/>
    <col min="11752" max="11752" width="6.7109375" style="2477" customWidth="1"/>
    <col min="11753" max="11756" width="12.140625" style="2477" customWidth="1"/>
    <col min="11757" max="11997" width="10.140625" style="2477"/>
    <col min="11998" max="11998" width="4" style="2477" customWidth="1"/>
    <col min="11999" max="12000" width="13.42578125" style="2477" customWidth="1"/>
    <col min="12001" max="12004" width="15.42578125" style="2477" customWidth="1"/>
    <col min="12005" max="12006" width="8.42578125" style="2477" bestFit="1" customWidth="1"/>
    <col min="12007" max="12007" width="10.140625" style="2477" customWidth="1"/>
    <col min="12008" max="12008" width="6.7109375" style="2477" customWidth="1"/>
    <col min="12009" max="12012" width="12.140625" style="2477" customWidth="1"/>
    <col min="12013" max="12253" width="10.140625" style="2477"/>
    <col min="12254" max="12254" width="4" style="2477" customWidth="1"/>
    <col min="12255" max="12256" width="13.42578125" style="2477" customWidth="1"/>
    <col min="12257" max="12260" width="15.42578125" style="2477" customWidth="1"/>
    <col min="12261" max="12262" width="8.42578125" style="2477" bestFit="1" customWidth="1"/>
    <col min="12263" max="12263" width="10.140625" style="2477" customWidth="1"/>
    <col min="12264" max="12264" width="6.7109375" style="2477" customWidth="1"/>
    <col min="12265" max="12268" width="12.140625" style="2477" customWidth="1"/>
    <col min="12269" max="12509" width="10.140625" style="2477"/>
    <col min="12510" max="12510" width="4" style="2477" customWidth="1"/>
    <col min="12511" max="12512" width="13.42578125" style="2477" customWidth="1"/>
    <col min="12513" max="12516" width="15.42578125" style="2477" customWidth="1"/>
    <col min="12517" max="12518" width="8.42578125" style="2477" bestFit="1" customWidth="1"/>
    <col min="12519" max="12519" width="10.140625" style="2477" customWidth="1"/>
    <col min="12520" max="12520" width="6.7109375" style="2477" customWidth="1"/>
    <col min="12521" max="12524" width="12.140625" style="2477" customWidth="1"/>
    <col min="12525" max="12765" width="10.140625" style="2477"/>
    <col min="12766" max="12766" width="4" style="2477" customWidth="1"/>
    <col min="12767" max="12768" width="13.42578125" style="2477" customWidth="1"/>
    <col min="12769" max="12772" width="15.42578125" style="2477" customWidth="1"/>
    <col min="12773" max="12774" width="8.42578125" style="2477" bestFit="1" customWidth="1"/>
    <col min="12775" max="12775" width="10.140625" style="2477" customWidth="1"/>
    <col min="12776" max="12776" width="6.7109375" style="2477" customWidth="1"/>
    <col min="12777" max="12780" width="12.140625" style="2477" customWidth="1"/>
    <col min="12781" max="13021" width="10.140625" style="2477"/>
    <col min="13022" max="13022" width="4" style="2477" customWidth="1"/>
    <col min="13023" max="13024" width="13.42578125" style="2477" customWidth="1"/>
    <col min="13025" max="13028" width="15.42578125" style="2477" customWidth="1"/>
    <col min="13029" max="13030" width="8.42578125" style="2477" bestFit="1" customWidth="1"/>
    <col min="13031" max="13031" width="10.140625" style="2477" customWidth="1"/>
    <col min="13032" max="13032" width="6.7109375" style="2477" customWidth="1"/>
    <col min="13033" max="13036" width="12.140625" style="2477" customWidth="1"/>
    <col min="13037" max="13277" width="10.140625" style="2477"/>
    <col min="13278" max="13278" width="4" style="2477" customWidth="1"/>
    <col min="13279" max="13280" width="13.42578125" style="2477" customWidth="1"/>
    <col min="13281" max="13284" width="15.42578125" style="2477" customWidth="1"/>
    <col min="13285" max="13286" width="8.42578125" style="2477" bestFit="1" customWidth="1"/>
    <col min="13287" max="13287" width="10.140625" style="2477" customWidth="1"/>
    <col min="13288" max="13288" width="6.7109375" style="2477" customWidth="1"/>
    <col min="13289" max="13292" width="12.140625" style="2477" customWidth="1"/>
    <col min="13293" max="13533" width="10.140625" style="2477"/>
    <col min="13534" max="13534" width="4" style="2477" customWidth="1"/>
    <col min="13535" max="13536" width="13.42578125" style="2477" customWidth="1"/>
    <col min="13537" max="13540" width="15.42578125" style="2477" customWidth="1"/>
    <col min="13541" max="13542" width="8.42578125" style="2477" bestFit="1" customWidth="1"/>
    <col min="13543" max="13543" width="10.140625" style="2477" customWidth="1"/>
    <col min="13544" max="13544" width="6.7109375" style="2477" customWidth="1"/>
    <col min="13545" max="13548" width="12.140625" style="2477" customWidth="1"/>
    <col min="13549" max="13789" width="10.140625" style="2477"/>
    <col min="13790" max="13790" width="4" style="2477" customWidth="1"/>
    <col min="13791" max="13792" width="13.42578125" style="2477" customWidth="1"/>
    <col min="13793" max="13796" width="15.42578125" style="2477" customWidth="1"/>
    <col min="13797" max="13798" width="8.42578125" style="2477" bestFit="1" customWidth="1"/>
    <col min="13799" max="13799" width="10.140625" style="2477" customWidth="1"/>
    <col min="13800" max="13800" width="6.7109375" style="2477" customWidth="1"/>
    <col min="13801" max="13804" width="12.140625" style="2477" customWidth="1"/>
    <col min="13805" max="14045" width="10.140625" style="2477"/>
    <col min="14046" max="14046" width="4" style="2477" customWidth="1"/>
    <col min="14047" max="14048" width="13.42578125" style="2477" customWidth="1"/>
    <col min="14049" max="14052" width="15.42578125" style="2477" customWidth="1"/>
    <col min="14053" max="14054" width="8.42578125" style="2477" bestFit="1" customWidth="1"/>
    <col min="14055" max="14055" width="10.140625" style="2477" customWidth="1"/>
    <col min="14056" max="14056" width="6.7109375" style="2477" customWidth="1"/>
    <col min="14057" max="14060" width="12.140625" style="2477" customWidth="1"/>
    <col min="14061" max="14301" width="10.140625" style="2477"/>
    <col min="14302" max="14302" width="4" style="2477" customWidth="1"/>
    <col min="14303" max="14304" width="13.42578125" style="2477" customWidth="1"/>
    <col min="14305" max="14308" width="15.42578125" style="2477" customWidth="1"/>
    <col min="14309" max="14310" width="8.42578125" style="2477" bestFit="1" customWidth="1"/>
    <col min="14311" max="14311" width="10.140625" style="2477" customWidth="1"/>
    <col min="14312" max="14312" width="6.7109375" style="2477" customWidth="1"/>
    <col min="14313" max="14316" width="12.140625" style="2477" customWidth="1"/>
    <col min="14317" max="14557" width="10.140625" style="2477"/>
    <col min="14558" max="14558" width="4" style="2477" customWidth="1"/>
    <col min="14559" max="14560" width="13.42578125" style="2477" customWidth="1"/>
    <col min="14561" max="14564" width="15.42578125" style="2477" customWidth="1"/>
    <col min="14565" max="14566" width="8.42578125" style="2477" bestFit="1" customWidth="1"/>
    <col min="14567" max="14567" width="10.140625" style="2477" customWidth="1"/>
    <col min="14568" max="14568" width="6.7109375" style="2477" customWidth="1"/>
    <col min="14569" max="14572" width="12.140625" style="2477" customWidth="1"/>
    <col min="14573" max="14813" width="10.140625" style="2477"/>
    <col min="14814" max="14814" width="4" style="2477" customWidth="1"/>
    <col min="14815" max="14816" width="13.42578125" style="2477" customWidth="1"/>
    <col min="14817" max="14820" width="15.42578125" style="2477" customWidth="1"/>
    <col min="14821" max="14822" width="8.42578125" style="2477" bestFit="1" customWidth="1"/>
    <col min="14823" max="14823" width="10.140625" style="2477" customWidth="1"/>
    <col min="14824" max="14824" width="6.7109375" style="2477" customWidth="1"/>
    <col min="14825" max="14828" width="12.140625" style="2477" customWidth="1"/>
    <col min="14829" max="15069" width="10.140625" style="2477"/>
    <col min="15070" max="15070" width="4" style="2477" customWidth="1"/>
    <col min="15071" max="15072" width="13.42578125" style="2477" customWidth="1"/>
    <col min="15073" max="15076" width="15.42578125" style="2477" customWidth="1"/>
    <col min="15077" max="15078" width="8.42578125" style="2477" bestFit="1" customWidth="1"/>
    <col min="15079" max="15079" width="10.140625" style="2477" customWidth="1"/>
    <col min="15080" max="15080" width="6.7109375" style="2477" customWidth="1"/>
    <col min="15081" max="15084" width="12.140625" style="2477" customWidth="1"/>
    <col min="15085" max="15325" width="10.140625" style="2477"/>
    <col min="15326" max="15326" width="4" style="2477" customWidth="1"/>
    <col min="15327" max="15328" width="13.42578125" style="2477" customWidth="1"/>
    <col min="15329" max="15332" width="15.42578125" style="2477" customWidth="1"/>
    <col min="15333" max="15334" width="8.42578125" style="2477" bestFit="1" customWidth="1"/>
    <col min="15335" max="15335" width="10.140625" style="2477" customWidth="1"/>
    <col min="15336" max="15336" width="6.7109375" style="2477" customWidth="1"/>
    <col min="15337" max="15340" width="12.140625" style="2477" customWidth="1"/>
    <col min="15341" max="15581" width="10.140625" style="2477"/>
    <col min="15582" max="15582" width="4" style="2477" customWidth="1"/>
    <col min="15583" max="15584" width="13.42578125" style="2477" customWidth="1"/>
    <col min="15585" max="15588" width="15.42578125" style="2477" customWidth="1"/>
    <col min="15589" max="15590" width="8.42578125" style="2477" bestFit="1" customWidth="1"/>
    <col min="15591" max="15591" width="10.140625" style="2477" customWidth="1"/>
    <col min="15592" max="15592" width="6.7109375" style="2477" customWidth="1"/>
    <col min="15593" max="15596" width="12.140625" style="2477" customWidth="1"/>
    <col min="15597" max="15837" width="10.140625" style="2477"/>
    <col min="15838" max="15838" width="4" style="2477" customWidth="1"/>
    <col min="15839" max="15840" width="13.42578125" style="2477" customWidth="1"/>
    <col min="15841" max="15844" width="15.42578125" style="2477" customWidth="1"/>
    <col min="15845" max="15846" width="8.42578125" style="2477" bestFit="1" customWidth="1"/>
    <col min="15847" max="15847" width="10.140625" style="2477" customWidth="1"/>
    <col min="15848" max="15848" width="6.7109375" style="2477" customWidth="1"/>
    <col min="15849" max="15852" width="12.140625" style="2477" customWidth="1"/>
    <col min="15853" max="16093" width="10.140625" style="2477"/>
    <col min="16094" max="16094" width="4" style="2477" customWidth="1"/>
    <col min="16095" max="16096" width="13.42578125" style="2477" customWidth="1"/>
    <col min="16097" max="16100" width="15.42578125" style="2477" customWidth="1"/>
    <col min="16101" max="16102" width="8.42578125" style="2477" bestFit="1" customWidth="1"/>
    <col min="16103" max="16103" width="10.140625" style="2477" customWidth="1"/>
    <col min="16104" max="16104" width="6.7109375" style="2477" customWidth="1"/>
    <col min="16105" max="16108" width="12.140625" style="2477" customWidth="1"/>
    <col min="16109" max="16384" width="10.140625" style="2477"/>
  </cols>
  <sheetData>
    <row r="1" spans="2:17">
      <c r="B1" s="3862" t="s">
        <v>1376</v>
      </c>
      <c r="C1" s="3862"/>
      <c r="D1" s="3862"/>
      <c r="E1" s="3862"/>
      <c r="F1" s="3862"/>
      <c r="G1" s="3862"/>
      <c r="H1" s="3862"/>
      <c r="I1" s="3862"/>
      <c r="J1" s="3862"/>
      <c r="K1" s="3862"/>
      <c r="L1" s="3862"/>
      <c r="M1" s="3862"/>
      <c r="N1" s="3862"/>
      <c r="O1" s="3862"/>
    </row>
    <row r="2" spans="2:17" ht="22.5" customHeight="1" thickBot="1">
      <c r="B2" s="3863" t="s">
        <v>2027</v>
      </c>
      <c r="C2" s="3863"/>
      <c r="D2" s="3863"/>
      <c r="E2" s="3863"/>
      <c r="F2" s="3863"/>
      <c r="G2" s="3863"/>
      <c r="H2" s="3863"/>
      <c r="I2" s="3863"/>
      <c r="J2" s="3863"/>
      <c r="K2" s="3863"/>
      <c r="L2" s="3863"/>
      <c r="M2" s="3863"/>
      <c r="N2" s="3863"/>
      <c r="O2" s="3863"/>
    </row>
    <row r="3" spans="2:17" s="2503" customFormat="1" ht="16.5" customHeight="1" thickTop="1">
      <c r="B3" s="3864" t="s">
        <v>251</v>
      </c>
      <c r="C3" s="3866" t="s">
        <v>279</v>
      </c>
      <c r="D3" s="3868" t="s">
        <v>252</v>
      </c>
      <c r="E3" s="3868"/>
      <c r="F3" s="3868"/>
      <c r="G3" s="3868"/>
      <c r="H3" s="3869" t="s">
        <v>2026</v>
      </c>
      <c r="I3" s="3870"/>
      <c r="J3" s="3870"/>
      <c r="K3" s="3871"/>
      <c r="L3" s="3868" t="s">
        <v>2025</v>
      </c>
      <c r="M3" s="3868"/>
      <c r="N3" s="3868"/>
      <c r="O3" s="3872"/>
    </row>
    <row r="4" spans="2:17" s="2503" customFormat="1" ht="31.5">
      <c r="B4" s="3865"/>
      <c r="C4" s="3867"/>
      <c r="D4" s="2562" t="s">
        <v>632</v>
      </c>
      <c r="E4" s="2562" t="s">
        <v>631</v>
      </c>
      <c r="F4" s="2505" t="s">
        <v>2024</v>
      </c>
      <c r="G4" s="2505" t="s">
        <v>2021</v>
      </c>
      <c r="H4" s="2505" t="s">
        <v>2023</v>
      </c>
      <c r="I4" s="2505" t="s">
        <v>631</v>
      </c>
      <c r="J4" s="2505" t="s">
        <v>2022</v>
      </c>
      <c r="K4" s="2505" t="s">
        <v>2021</v>
      </c>
      <c r="L4" s="2562" t="s">
        <v>632</v>
      </c>
      <c r="M4" s="2562" t="s">
        <v>631</v>
      </c>
      <c r="N4" s="2505" t="s">
        <v>2022</v>
      </c>
      <c r="O4" s="2504" t="s">
        <v>2021</v>
      </c>
    </row>
    <row r="5" spans="2:17" ht="21" customHeight="1">
      <c r="B5" s="2502" t="s">
        <v>280</v>
      </c>
      <c r="C5" s="2501" t="s">
        <v>281</v>
      </c>
      <c r="D5" s="2561">
        <v>889.6</v>
      </c>
      <c r="E5" s="2561">
        <v>1814.6</v>
      </c>
      <c r="F5" s="2561">
        <v>-924.99999999999989</v>
      </c>
      <c r="G5" s="2561">
        <v>2704.2</v>
      </c>
      <c r="H5" s="2561" t="s">
        <v>95</v>
      </c>
      <c r="I5" s="2561" t="s">
        <v>95</v>
      </c>
      <c r="J5" s="2561" t="s">
        <v>95</v>
      </c>
      <c r="K5" s="2561"/>
      <c r="L5" s="2561">
        <v>5.3684147003801801</v>
      </c>
      <c r="M5" s="2561">
        <v>10.950455615231428</v>
      </c>
      <c r="N5" s="2561">
        <v>-5.5820409148512455</v>
      </c>
      <c r="O5" s="2560">
        <v>16.318870315611608</v>
      </c>
    </row>
    <row r="6" spans="2:17" ht="21" customHeight="1">
      <c r="B6" s="2493" t="s">
        <v>282</v>
      </c>
      <c r="C6" s="2492" t="s">
        <v>283</v>
      </c>
      <c r="D6" s="2558">
        <v>1185.8</v>
      </c>
      <c r="E6" s="2558">
        <v>1981.7</v>
      </c>
      <c r="F6" s="2558">
        <v>-795.90000000000009</v>
      </c>
      <c r="G6" s="2558">
        <v>3167.5</v>
      </c>
      <c r="H6" s="2558">
        <v>33.295863309352512</v>
      </c>
      <c r="I6" s="2558">
        <v>9.2086410228149589</v>
      </c>
      <c r="J6" s="2558">
        <f t="shared" ref="J6:J51" si="0">(F6-F5)/ABS(F5)*100</f>
        <v>13.956756756756736</v>
      </c>
      <c r="K6" s="2558">
        <v>17.132608534871679</v>
      </c>
      <c r="L6" s="2558">
        <v>6.8172933195354721</v>
      </c>
      <c r="M6" s="2558">
        <v>11.393009083592045</v>
      </c>
      <c r="N6" s="2558">
        <v>-4.5757157640565715</v>
      </c>
      <c r="O6" s="2559">
        <v>18.210302403127514</v>
      </c>
      <c r="Q6" s="2479"/>
    </row>
    <row r="7" spans="2:17" ht="21" customHeight="1">
      <c r="B7" s="2493" t="s">
        <v>284</v>
      </c>
      <c r="C7" s="2492" t="s">
        <v>285</v>
      </c>
      <c r="D7" s="2558">
        <v>1164.7</v>
      </c>
      <c r="E7" s="2558">
        <v>2008</v>
      </c>
      <c r="F7" s="2558">
        <v>-843.3</v>
      </c>
      <c r="G7" s="2558">
        <v>3172.7</v>
      </c>
      <c r="H7" s="2558">
        <v>-1.7793894417270906</v>
      </c>
      <c r="I7" s="2558">
        <v>1.3271433617600934</v>
      </c>
      <c r="J7" s="2558">
        <f t="shared" si="0"/>
        <v>-5.95552205050884</v>
      </c>
      <c r="K7" s="2558">
        <v>0.16416732438830195</v>
      </c>
      <c r="L7" s="2558">
        <v>6.7401620370370372</v>
      </c>
      <c r="M7" s="2558">
        <v>11.62037037037037</v>
      </c>
      <c r="N7" s="2558">
        <v>-4.880208333333333</v>
      </c>
      <c r="O7" s="2559">
        <v>18.360532407407408</v>
      </c>
      <c r="Q7" s="2479"/>
    </row>
    <row r="8" spans="2:17" ht="21" customHeight="1">
      <c r="B8" s="2493" t="s">
        <v>286</v>
      </c>
      <c r="C8" s="2492" t="s">
        <v>287</v>
      </c>
      <c r="D8" s="2558">
        <v>1046.2</v>
      </c>
      <c r="E8" s="2558">
        <v>2469.6</v>
      </c>
      <c r="F8" s="2558">
        <v>-1423.3999999999999</v>
      </c>
      <c r="G8" s="2558">
        <v>3515.8</v>
      </c>
      <c r="H8" s="2558">
        <v>-10.174293809564688</v>
      </c>
      <c r="I8" s="2558">
        <v>22.988047808764932</v>
      </c>
      <c r="J8" s="2558">
        <f t="shared" si="0"/>
        <v>-68.7892802087039</v>
      </c>
      <c r="K8" s="2558">
        <v>10.814133072777139</v>
      </c>
      <c r="L8" s="2558">
        <v>5.3020474356375438</v>
      </c>
      <c r="M8" s="2558">
        <v>12.515710520981147</v>
      </c>
      <c r="N8" s="2558">
        <v>-7.2136630853436037</v>
      </c>
      <c r="O8" s="2559">
        <v>17.817757956618692</v>
      </c>
      <c r="Q8" s="2479"/>
    </row>
    <row r="9" spans="2:17" ht="21" customHeight="1">
      <c r="B9" s="2493" t="s">
        <v>288</v>
      </c>
      <c r="C9" s="2492" t="s">
        <v>289</v>
      </c>
      <c r="D9" s="2558">
        <v>1296.8</v>
      </c>
      <c r="E9" s="2558">
        <v>2884.7</v>
      </c>
      <c r="F9" s="2558">
        <v>-1587.8999999999999</v>
      </c>
      <c r="G9" s="2558">
        <v>4181.5</v>
      </c>
      <c r="H9" s="2558">
        <v>23.953354999044137</v>
      </c>
      <c r="I9" s="2558">
        <v>16.808390022675738</v>
      </c>
      <c r="J9" s="2558">
        <f t="shared" si="0"/>
        <v>-11.556835745398343</v>
      </c>
      <c r="K9" s="2558">
        <v>18.934524148131288</v>
      </c>
      <c r="L9" s="2558">
        <v>5.8374971865856402</v>
      </c>
      <c r="M9" s="2558">
        <v>12.985370245329729</v>
      </c>
      <c r="N9" s="2558">
        <v>-7.1478730587440902</v>
      </c>
      <c r="O9" s="2559">
        <v>18.822867431915373</v>
      </c>
      <c r="Q9" s="2479"/>
    </row>
    <row r="10" spans="2:17" ht="21" customHeight="1">
      <c r="B10" s="2493" t="s">
        <v>290</v>
      </c>
      <c r="C10" s="2492" t="s">
        <v>291</v>
      </c>
      <c r="D10" s="2558">
        <v>1150.5</v>
      </c>
      <c r="E10" s="2558">
        <v>3480.1</v>
      </c>
      <c r="F10" s="2558">
        <v>-2329.6</v>
      </c>
      <c r="G10" s="2558">
        <v>4630.6000000000004</v>
      </c>
      <c r="H10" s="2558">
        <v>-11.28161628624305</v>
      </c>
      <c r="I10" s="2558">
        <v>20.639927895448395</v>
      </c>
      <c r="J10" s="2558">
        <f t="shared" si="0"/>
        <v>-46.709490522073182</v>
      </c>
      <c r="K10" s="2558">
        <v>10.740165012555309</v>
      </c>
      <c r="L10" s="2558">
        <v>4.9269838550811533</v>
      </c>
      <c r="M10" s="2558">
        <v>14.90343025994604</v>
      </c>
      <c r="N10" s="2558">
        <v>-9.9764464048648875</v>
      </c>
      <c r="O10" s="2559">
        <v>19.830414115027196</v>
      </c>
      <c r="Q10" s="2479"/>
    </row>
    <row r="11" spans="2:17" ht="21" customHeight="1">
      <c r="B11" s="2493" t="s">
        <v>2003</v>
      </c>
      <c r="C11" s="2492" t="s">
        <v>293</v>
      </c>
      <c r="D11" s="2558">
        <v>1608.7</v>
      </c>
      <c r="E11" s="2558">
        <v>4428.2</v>
      </c>
      <c r="F11" s="2558">
        <v>-2819.5</v>
      </c>
      <c r="G11" s="2558">
        <v>6036.9</v>
      </c>
      <c r="H11" s="2558">
        <v>39.826162538026949</v>
      </c>
      <c r="I11" s="2558">
        <v>27.243470015229448</v>
      </c>
      <c r="J11" s="2558">
        <f t="shared" si="0"/>
        <v>-21.02936126373627</v>
      </c>
      <c r="K11" s="2558">
        <v>30.369714507839149</v>
      </c>
      <c r="L11" s="2558">
        <v>5.8911634379463145</v>
      </c>
      <c r="M11" s="2558">
        <v>16.21635478082543</v>
      </c>
      <c r="N11" s="2558">
        <v>-10.325191342879116</v>
      </c>
      <c r="O11" s="2559">
        <v>22.107518218771745</v>
      </c>
      <c r="Q11" s="2479"/>
    </row>
    <row r="12" spans="2:17" ht="21" customHeight="1">
      <c r="B12" s="2493" t="s">
        <v>294</v>
      </c>
      <c r="C12" s="2492" t="s">
        <v>295</v>
      </c>
      <c r="D12" s="2558">
        <v>1491.5</v>
      </c>
      <c r="E12" s="2558">
        <v>4930.3</v>
      </c>
      <c r="F12" s="2558">
        <v>-3438.8</v>
      </c>
      <c r="G12" s="2558">
        <v>6421.8</v>
      </c>
      <c r="H12" s="2558">
        <v>-7.2853857151737458</v>
      </c>
      <c r="I12" s="2558">
        <v>11.338692922632234</v>
      </c>
      <c r="J12" s="2558">
        <f t="shared" si="0"/>
        <v>-21.964887391381456</v>
      </c>
      <c r="K12" s="2558">
        <v>6.3757888982756157</v>
      </c>
      <c r="L12" s="2558">
        <v>4.8131534787659742</v>
      </c>
      <c r="M12" s="2558">
        <v>15.91035239447528</v>
      </c>
      <c r="N12" s="2558">
        <v>-11.097198915709306</v>
      </c>
      <c r="O12" s="2559">
        <v>20.723505873241255</v>
      </c>
      <c r="Q12" s="2479"/>
    </row>
    <row r="13" spans="2:17" ht="21" customHeight="1">
      <c r="B13" s="2493" t="s">
        <v>296</v>
      </c>
      <c r="C13" s="2492" t="s">
        <v>297</v>
      </c>
      <c r="D13" s="2558">
        <v>1132</v>
      </c>
      <c r="E13" s="2558">
        <v>6314</v>
      </c>
      <c r="F13" s="2558">
        <v>-5182</v>
      </c>
      <c r="G13" s="2558">
        <v>7446</v>
      </c>
      <c r="H13" s="2558">
        <v>-24.103251759973176</v>
      </c>
      <c r="I13" s="2558">
        <v>28.065229296391692</v>
      </c>
      <c r="J13" s="2558">
        <f t="shared" si="0"/>
        <v>-50.692101896010236</v>
      </c>
      <c r="K13" s="2558">
        <v>15.948799402036812</v>
      </c>
      <c r="L13" s="2558">
        <v>3.3529812505553744</v>
      </c>
      <c r="M13" s="2558">
        <v>18.702052664316817</v>
      </c>
      <c r="N13" s="2558">
        <v>-15.349071413761441</v>
      </c>
      <c r="O13" s="2559">
        <v>22.05503391487219</v>
      </c>
      <c r="Q13" s="2479"/>
    </row>
    <row r="14" spans="2:17" ht="21" customHeight="1">
      <c r="B14" s="2493" t="s">
        <v>298</v>
      </c>
      <c r="C14" s="2492" t="s">
        <v>299</v>
      </c>
      <c r="D14" s="2558">
        <v>1703.9</v>
      </c>
      <c r="E14" s="2558">
        <v>6514.3</v>
      </c>
      <c r="F14" s="2558">
        <v>-4810.3999999999996</v>
      </c>
      <c r="G14" s="2558">
        <v>8218.2000000000007</v>
      </c>
      <c r="H14" s="2558">
        <v>50.521201413427576</v>
      </c>
      <c r="I14" s="2558">
        <v>3.1723154893886516</v>
      </c>
      <c r="J14" s="2558">
        <f t="shared" si="0"/>
        <v>7.1709764569664296</v>
      </c>
      <c r="K14" s="2558">
        <v>10.37066881547139</v>
      </c>
      <c r="L14" s="2558">
        <v>4.3257171871033258</v>
      </c>
      <c r="M14" s="2558">
        <v>16.53795379537954</v>
      </c>
      <c r="N14" s="2558">
        <v>-12.212236608276211</v>
      </c>
      <c r="O14" s="2559">
        <v>20.863670982482866</v>
      </c>
      <c r="Q14" s="2479"/>
    </row>
    <row r="15" spans="2:17" ht="21" customHeight="1">
      <c r="B15" s="2493" t="s">
        <v>300</v>
      </c>
      <c r="C15" s="2492" t="s">
        <v>301</v>
      </c>
      <c r="D15" s="2558">
        <v>2740.6</v>
      </c>
      <c r="E15" s="2558">
        <v>7742.1</v>
      </c>
      <c r="F15" s="2558">
        <v>-5001.5</v>
      </c>
      <c r="G15" s="2558">
        <v>10482.700000000001</v>
      </c>
      <c r="H15" s="2558">
        <v>60.842772463172707</v>
      </c>
      <c r="I15" s="2558">
        <v>18.847765684724365</v>
      </c>
      <c r="J15" s="2558">
        <f t="shared" si="0"/>
        <v>-3.9726426076833605</v>
      </c>
      <c r="K15" s="2558">
        <v>27.554695675452038</v>
      </c>
      <c r="L15" s="2558">
        <v>5.8827569922939871</v>
      </c>
      <c r="M15" s="2558">
        <v>16.618584583682143</v>
      </c>
      <c r="N15" s="2558">
        <v>-10.735827591388155</v>
      </c>
      <c r="O15" s="2559">
        <v>22.501341575976134</v>
      </c>
      <c r="Q15" s="2479"/>
    </row>
    <row r="16" spans="2:17" ht="21" customHeight="1">
      <c r="B16" s="2493" t="s">
        <v>302</v>
      </c>
      <c r="C16" s="2492" t="s">
        <v>303</v>
      </c>
      <c r="D16" s="2558">
        <v>3078</v>
      </c>
      <c r="E16" s="2558">
        <v>9341.2000000000007</v>
      </c>
      <c r="F16" s="2558">
        <v>-6263.2000000000007</v>
      </c>
      <c r="G16" s="2558">
        <v>12419.2</v>
      </c>
      <c r="H16" s="2558">
        <v>12.311172735897259</v>
      </c>
      <c r="I16" s="2558">
        <v>20.654602756358088</v>
      </c>
      <c r="J16" s="2558">
        <f t="shared" si="0"/>
        <v>-25.226432070378902</v>
      </c>
      <c r="K16" s="2558">
        <v>18.47329409407881</v>
      </c>
      <c r="L16" s="2558">
        <v>5.5226612121864571</v>
      </c>
      <c r="M16" s="2558">
        <v>16.760325833423046</v>
      </c>
      <c r="N16" s="2558">
        <v>-11.23766462123659</v>
      </c>
      <c r="O16" s="2559">
        <v>22.282987045609502</v>
      </c>
      <c r="Q16" s="2479"/>
    </row>
    <row r="17" spans="2:17" ht="21" customHeight="1">
      <c r="B17" s="2493" t="s">
        <v>304</v>
      </c>
      <c r="C17" s="2492" t="s">
        <v>305</v>
      </c>
      <c r="D17" s="2558">
        <v>2991.4</v>
      </c>
      <c r="E17" s="2558">
        <v>10905.2</v>
      </c>
      <c r="F17" s="2558">
        <v>-7913.8000000000011</v>
      </c>
      <c r="G17" s="2558">
        <v>13896.6</v>
      </c>
      <c r="H17" s="2558">
        <v>-2.8135152696556247</v>
      </c>
      <c r="I17" s="2558">
        <v>16.743030873977631</v>
      </c>
      <c r="J17" s="2558">
        <f t="shared" si="0"/>
        <v>-26.353940477711081</v>
      </c>
      <c r="K17" s="2558">
        <v>11.896096366915728</v>
      </c>
      <c r="L17" s="2558">
        <v>4.6840160340724042</v>
      </c>
      <c r="M17" s="2558">
        <v>17.075660779155708</v>
      </c>
      <c r="N17" s="2558">
        <v>-12.391644745083303</v>
      </c>
      <c r="O17" s="2559">
        <v>21.759676813228111</v>
      </c>
      <c r="Q17" s="2479"/>
    </row>
    <row r="18" spans="2:17" ht="21" customHeight="1">
      <c r="B18" s="2493" t="s">
        <v>306</v>
      </c>
      <c r="C18" s="2492" t="s">
        <v>307</v>
      </c>
      <c r="D18" s="2558">
        <v>4114.5</v>
      </c>
      <c r="E18" s="2558">
        <v>13869.6</v>
      </c>
      <c r="F18" s="2558">
        <v>-9755.1</v>
      </c>
      <c r="G18" s="2558">
        <v>17984.099999999999</v>
      </c>
      <c r="H18" s="2558">
        <v>37.544293641773066</v>
      </c>
      <c r="I18" s="2558">
        <v>27.183362065803479</v>
      </c>
      <c r="J18" s="2558">
        <f t="shared" si="0"/>
        <v>-23.266951401349527</v>
      </c>
      <c r="K18" s="2558">
        <v>29.413669530676543</v>
      </c>
      <c r="L18" s="2558">
        <v>5.3500377083712589</v>
      </c>
      <c r="M18" s="2558">
        <v>18.034483655371492</v>
      </c>
      <c r="N18" s="2558">
        <v>-12.684445947000233</v>
      </c>
      <c r="O18" s="2559">
        <v>23.384521363742749</v>
      </c>
      <c r="Q18" s="2479"/>
    </row>
    <row r="19" spans="2:17" ht="21" customHeight="1">
      <c r="B19" s="2493" t="s">
        <v>2002</v>
      </c>
      <c r="C19" s="2492" t="s">
        <v>309</v>
      </c>
      <c r="D19" s="2558">
        <v>4195.3</v>
      </c>
      <c r="E19" s="2558">
        <v>16263.7</v>
      </c>
      <c r="F19" s="2558">
        <v>-12068.400000000001</v>
      </c>
      <c r="G19" s="2558">
        <v>20459</v>
      </c>
      <c r="H19" s="2558">
        <v>1.9637866083363775</v>
      </c>
      <c r="I19" s="2558">
        <v>17.261492761146684</v>
      </c>
      <c r="J19" s="2558">
        <f t="shared" si="0"/>
        <v>-23.713749730909996</v>
      </c>
      <c r="K19" s="2558">
        <v>13.761600524908118</v>
      </c>
      <c r="L19" s="2558">
        <v>4.6995631231096668</v>
      </c>
      <c r="M19" s="2558">
        <v>18.218550464881819</v>
      </c>
      <c r="N19" s="2558">
        <v>-13.518987341772155</v>
      </c>
      <c r="O19" s="2559">
        <v>22.918113587991488</v>
      </c>
      <c r="Q19" s="2479"/>
    </row>
    <row r="20" spans="2:17" ht="21" customHeight="1">
      <c r="B20" s="2493" t="s">
        <v>310</v>
      </c>
      <c r="C20" s="2492" t="s">
        <v>311</v>
      </c>
      <c r="D20" s="2558">
        <v>5156.2</v>
      </c>
      <c r="E20" s="2558">
        <v>18324.900000000001</v>
      </c>
      <c r="F20" s="2558">
        <v>-13168.7</v>
      </c>
      <c r="G20" s="2558">
        <v>23481.100000000002</v>
      </c>
      <c r="H20" s="2558">
        <v>22.904202321645656</v>
      </c>
      <c r="I20" s="2558">
        <v>12.673622853348249</v>
      </c>
      <c r="J20" s="2558">
        <f t="shared" si="0"/>
        <v>-9.1171986344502916</v>
      </c>
      <c r="K20" s="2558">
        <v>14.771494207928072</v>
      </c>
      <c r="L20" s="2558">
        <v>4.9858822619323897</v>
      </c>
      <c r="M20" s="2558">
        <v>17.7195985147366</v>
      </c>
      <c r="N20" s="2558">
        <v>-12.733716252804209</v>
      </c>
      <c r="O20" s="2559">
        <v>22.705480776668992</v>
      </c>
      <c r="Q20" s="2479"/>
    </row>
    <row r="21" spans="2:17" ht="21" customHeight="1">
      <c r="B21" s="2493" t="s">
        <v>312</v>
      </c>
      <c r="C21" s="2492" t="s">
        <v>313</v>
      </c>
      <c r="D21" s="2558">
        <v>7387.5</v>
      </c>
      <c r="E21" s="2558">
        <v>23226.5</v>
      </c>
      <c r="F21" s="2558">
        <v>-15839</v>
      </c>
      <c r="G21" s="2558">
        <v>30614</v>
      </c>
      <c r="H21" s="2558">
        <v>43.274116597494299</v>
      </c>
      <c r="I21" s="2558">
        <v>26.748304219941161</v>
      </c>
      <c r="J21" s="2558">
        <f t="shared" si="0"/>
        <v>-20.27762801187664</v>
      </c>
      <c r="K21" s="2558">
        <v>30.377196979698567</v>
      </c>
      <c r="L21" s="2558">
        <v>6.1373265763894658</v>
      </c>
      <c r="M21" s="2558">
        <v>19.295920910525879</v>
      </c>
      <c r="N21" s="2558">
        <v>-13.158594334136412</v>
      </c>
      <c r="O21" s="2559">
        <v>25.433247486915345</v>
      </c>
      <c r="Q21" s="2479"/>
    </row>
    <row r="22" spans="2:17" ht="21" customHeight="1">
      <c r="B22" s="2493" t="s">
        <v>314</v>
      </c>
      <c r="C22" s="2492" t="s">
        <v>315</v>
      </c>
      <c r="D22" s="2558">
        <v>13706.5</v>
      </c>
      <c r="E22" s="2558">
        <v>31940</v>
      </c>
      <c r="F22" s="2558">
        <v>-18233.5</v>
      </c>
      <c r="G22" s="2558">
        <v>45646.5</v>
      </c>
      <c r="H22" s="2558">
        <v>85.536379018612536</v>
      </c>
      <c r="I22" s="2558">
        <v>37.515338083654427</v>
      </c>
      <c r="J22" s="2558">
        <f t="shared" si="0"/>
        <v>-15.117747332533622</v>
      </c>
      <c r="K22" s="2558">
        <v>49.103351407852614</v>
      </c>
      <c r="L22" s="2558">
        <v>9.1690247312475321</v>
      </c>
      <c r="M22" s="2558">
        <v>21.366406443369655</v>
      </c>
      <c r="N22" s="2558">
        <v>-12.197381712122123</v>
      </c>
      <c r="O22" s="2559">
        <v>30.535431174617187</v>
      </c>
      <c r="Q22" s="2479"/>
    </row>
    <row r="23" spans="2:17" ht="21" customHeight="1">
      <c r="B23" s="2493" t="s">
        <v>316</v>
      </c>
      <c r="C23" s="2492" t="s">
        <v>317</v>
      </c>
      <c r="D23" s="2558">
        <v>17266.5</v>
      </c>
      <c r="E23" s="2558">
        <v>39205.599999999999</v>
      </c>
      <c r="F23" s="2558">
        <v>-21939.1</v>
      </c>
      <c r="G23" s="2558">
        <v>56472.1</v>
      </c>
      <c r="H23" s="2558">
        <v>25.973078466421057</v>
      </c>
      <c r="I23" s="2558">
        <v>22.747651847213518</v>
      </c>
      <c r="J23" s="2558">
        <f t="shared" si="0"/>
        <v>-20.323031782159205</v>
      </c>
      <c r="K23" s="2558">
        <v>23.716166628328565</v>
      </c>
      <c r="L23" s="2558">
        <v>10.069456594002588</v>
      </c>
      <c r="M23" s="2558">
        <v>22.863874406615579</v>
      </c>
      <c r="N23" s="2558">
        <v>-12.794417812612991</v>
      </c>
      <c r="O23" s="2559">
        <v>32.933331000618168</v>
      </c>
      <c r="Q23" s="2479"/>
    </row>
    <row r="24" spans="2:17" ht="21" customHeight="1">
      <c r="B24" s="2493" t="s">
        <v>318</v>
      </c>
      <c r="C24" s="2492" t="s">
        <v>319</v>
      </c>
      <c r="D24" s="2558">
        <v>19293.400000000001</v>
      </c>
      <c r="E24" s="2558">
        <v>51570.8</v>
      </c>
      <c r="F24" s="2558">
        <v>-32277.4</v>
      </c>
      <c r="G24" s="2558">
        <v>70864.200000000012</v>
      </c>
      <c r="H24" s="2558">
        <v>11.73891639880695</v>
      </c>
      <c r="I24" s="2558">
        <v>31.539371926459495</v>
      </c>
      <c r="J24" s="2558">
        <f t="shared" si="0"/>
        <v>-47.122716975628002</v>
      </c>
      <c r="K24" s="2558">
        <v>25.48532815319426</v>
      </c>
      <c r="L24" s="2558">
        <v>9.681942269862299</v>
      </c>
      <c r="M24" s="2558">
        <v>25.87960175037135</v>
      </c>
      <c r="N24" s="2558">
        <v>-16.197659480509053</v>
      </c>
      <c r="O24" s="2559">
        <v>35.561544020233654</v>
      </c>
      <c r="Q24" s="2479"/>
    </row>
    <row r="25" spans="2:17" ht="21" customHeight="1">
      <c r="B25" s="2493" t="s">
        <v>320</v>
      </c>
      <c r="C25" s="2492" t="s">
        <v>321</v>
      </c>
      <c r="D25" s="2558">
        <v>17639.2</v>
      </c>
      <c r="E25" s="2558">
        <v>63679.5</v>
      </c>
      <c r="F25" s="2558">
        <v>-46040.3</v>
      </c>
      <c r="G25" s="2558">
        <v>81318.7</v>
      </c>
      <c r="H25" s="2558">
        <v>-8.57391646884426</v>
      </c>
      <c r="I25" s="2558">
        <v>23.479759864109155</v>
      </c>
      <c r="J25" s="2558">
        <f t="shared" si="0"/>
        <v>-42.639431924504457</v>
      </c>
      <c r="K25" s="2558">
        <v>14.752865339621394</v>
      </c>
      <c r="L25" s="2558">
        <v>8.0479981749743352</v>
      </c>
      <c r="M25" s="2558">
        <v>29.05418044941257</v>
      </c>
      <c r="N25" s="2558">
        <v>-21.006182274438235</v>
      </c>
      <c r="O25" s="2559">
        <v>37.102178624386909</v>
      </c>
      <c r="Q25" s="2479"/>
    </row>
    <row r="26" spans="2:17" ht="21" customHeight="1">
      <c r="B26" s="2493" t="s">
        <v>322</v>
      </c>
      <c r="C26" s="2492" t="s">
        <v>323</v>
      </c>
      <c r="D26" s="2558">
        <v>19881.099999999999</v>
      </c>
      <c r="E26" s="2558">
        <v>74454.5</v>
      </c>
      <c r="F26" s="2558">
        <v>-54573.4</v>
      </c>
      <c r="G26" s="2558">
        <v>94335.6</v>
      </c>
      <c r="H26" s="2558">
        <v>12.709760079822203</v>
      </c>
      <c r="I26" s="2558">
        <v>16.920673058048521</v>
      </c>
      <c r="J26" s="2558">
        <f t="shared" si="0"/>
        <v>-18.533980013162378</v>
      </c>
      <c r="K26" s="2558">
        <v>16.007265241574203</v>
      </c>
      <c r="L26" s="2558">
        <v>7.9871682073656247</v>
      </c>
      <c r="M26" s="2558">
        <v>29.911856753162752</v>
      </c>
      <c r="N26" s="2558">
        <v>-21.924688545797128</v>
      </c>
      <c r="O26" s="2559">
        <v>37.899024960528379</v>
      </c>
      <c r="Q26" s="2479"/>
    </row>
    <row r="27" spans="2:17" ht="21" customHeight="1">
      <c r="B27" s="2493" t="s">
        <v>324</v>
      </c>
      <c r="C27" s="2492" t="s">
        <v>325</v>
      </c>
      <c r="D27" s="2558">
        <v>22636.5</v>
      </c>
      <c r="E27" s="2558">
        <v>93553.4</v>
      </c>
      <c r="F27" s="2558">
        <v>-70916.899999999994</v>
      </c>
      <c r="G27" s="2558">
        <v>116189.9</v>
      </c>
      <c r="H27" s="2558">
        <v>13.859394097912102</v>
      </c>
      <c r="I27" s="2558">
        <v>25.651773902181844</v>
      </c>
      <c r="J27" s="2558">
        <f t="shared" si="0"/>
        <v>-29.947740107818081</v>
      </c>
      <c r="K27" s="2558">
        <v>23.166545821513807</v>
      </c>
      <c r="L27" s="2558">
        <v>8.069679480095397</v>
      </c>
      <c r="M27" s="2558">
        <v>33.350825095450119</v>
      </c>
      <c r="N27" s="2558">
        <v>-25.28114561535472</v>
      </c>
      <c r="O27" s="2559">
        <v>41.420504575545515</v>
      </c>
      <c r="Q27" s="2479"/>
    </row>
    <row r="28" spans="2:17" ht="21" customHeight="1">
      <c r="B28" s="2493" t="s">
        <v>326</v>
      </c>
      <c r="C28" s="2492" t="s">
        <v>327</v>
      </c>
      <c r="D28" s="2558">
        <v>27513.5</v>
      </c>
      <c r="E28" s="2558">
        <v>89002</v>
      </c>
      <c r="F28" s="2558">
        <v>-61488.5</v>
      </c>
      <c r="G28" s="2558">
        <v>116515.5</v>
      </c>
      <c r="H28" s="2558">
        <v>21.544850131424909</v>
      </c>
      <c r="I28" s="2558">
        <v>-4.8650289567241742</v>
      </c>
      <c r="J28" s="2558">
        <f t="shared" si="0"/>
        <v>13.29499738426242</v>
      </c>
      <c r="K28" s="2558">
        <v>0.28023089786634614</v>
      </c>
      <c r="L28" s="2558">
        <v>9.145407103325633</v>
      </c>
      <c r="M28" s="2558">
        <v>29.584005052435643</v>
      </c>
      <c r="N28" s="2558">
        <v>-20.438597949110008</v>
      </c>
      <c r="O28" s="2559">
        <v>38.729412155761274</v>
      </c>
      <c r="Q28" s="2479"/>
    </row>
    <row r="29" spans="2:17" ht="21" customHeight="1">
      <c r="B29" s="2493" t="s">
        <v>328</v>
      </c>
      <c r="C29" s="2492" t="s">
        <v>329</v>
      </c>
      <c r="D29" s="2558">
        <v>35676.300000000003</v>
      </c>
      <c r="E29" s="2558">
        <v>87525.3</v>
      </c>
      <c r="F29" s="2558">
        <v>-51849</v>
      </c>
      <c r="G29" s="2558">
        <v>123201.60000000001</v>
      </c>
      <c r="H29" s="2558">
        <v>29.668344630817614</v>
      </c>
      <c r="I29" s="2558">
        <v>-1.6591761982876676</v>
      </c>
      <c r="J29" s="2558">
        <f t="shared" si="0"/>
        <v>15.676915195524366</v>
      </c>
      <c r="K29" s="2558">
        <v>5.7383781556960258</v>
      </c>
      <c r="L29" s="2558">
        <v>10.430568712065398</v>
      </c>
      <c r="M29" s="2558">
        <v>25.589499350945516</v>
      </c>
      <c r="N29" s="2558">
        <v>-15.158930638880118</v>
      </c>
      <c r="O29" s="2559">
        <v>36.02006806301091</v>
      </c>
      <c r="Q29" s="2479"/>
    </row>
    <row r="30" spans="2:17" ht="21" customHeight="1">
      <c r="B30" s="2493" t="s">
        <v>330</v>
      </c>
      <c r="C30" s="2492" t="s">
        <v>331</v>
      </c>
      <c r="D30" s="2558">
        <v>49822.7</v>
      </c>
      <c r="E30" s="2558">
        <v>108504.9</v>
      </c>
      <c r="F30" s="2558">
        <v>-58682.2</v>
      </c>
      <c r="G30" s="2558">
        <v>158327.59999999998</v>
      </c>
      <c r="H30" s="2558">
        <v>39.652093967143429</v>
      </c>
      <c r="I30" s="2558">
        <v>23.969755030831081</v>
      </c>
      <c r="J30" s="2558">
        <f t="shared" si="0"/>
        <v>-13.179039132866588</v>
      </c>
      <c r="K30" s="2558">
        <v>28.51099336372252</v>
      </c>
      <c r="L30" s="2558">
        <v>13.128926342861961</v>
      </c>
      <c r="M30" s="2558">
        <v>28.592445610928408</v>
      </c>
      <c r="N30" s="2558">
        <v>-15.463519268066447</v>
      </c>
      <c r="O30" s="2559">
        <v>41.721371953790367</v>
      </c>
      <c r="Q30" s="2479"/>
    </row>
    <row r="31" spans="2:17" ht="21" customHeight="1">
      <c r="B31" s="2493" t="s">
        <v>231</v>
      </c>
      <c r="C31" s="2492" t="s">
        <v>230</v>
      </c>
      <c r="D31" s="2558">
        <v>55654.1</v>
      </c>
      <c r="E31" s="2558">
        <v>115687.2</v>
      </c>
      <c r="F31" s="2558">
        <v>-60033.1</v>
      </c>
      <c r="G31" s="2558">
        <v>171341.3</v>
      </c>
      <c r="H31" s="2558">
        <v>11.704303460069411</v>
      </c>
      <c r="I31" s="2558">
        <v>6.6193323988133415</v>
      </c>
      <c r="J31" s="2558">
        <f t="shared" si="0"/>
        <v>-2.3020609315942511</v>
      </c>
      <c r="K31" s="2558">
        <v>8.2194765789413964</v>
      </c>
      <c r="L31" s="2558">
        <v>12.605142700540634</v>
      </c>
      <c r="M31" s="2558">
        <v>26.202088698334613</v>
      </c>
      <c r="N31" s="2558">
        <v>-13.596945997793981</v>
      </c>
      <c r="O31" s="2559">
        <v>38.807231398875238</v>
      </c>
      <c r="Q31" s="2479"/>
    </row>
    <row r="32" spans="2:17" ht="21" customHeight="1">
      <c r="B32" s="2493" t="s">
        <v>332</v>
      </c>
      <c r="C32" s="2492" t="s">
        <v>333</v>
      </c>
      <c r="D32" s="2558">
        <v>46944.800000000003</v>
      </c>
      <c r="E32" s="2558">
        <v>107389</v>
      </c>
      <c r="F32" s="2558">
        <v>-60444.2</v>
      </c>
      <c r="G32" s="2558">
        <v>154333.79999999999</v>
      </c>
      <c r="H32" s="2558">
        <v>-15.64898183601926</v>
      </c>
      <c r="I32" s="2558">
        <v>-7.1729629552794023</v>
      </c>
      <c r="J32" s="2558">
        <f t="shared" si="0"/>
        <v>-0.68478889146154132</v>
      </c>
      <c r="K32" s="2558">
        <v>-9.9260948761331917</v>
      </c>
      <c r="L32" s="2558">
        <v>10.21776368341666</v>
      </c>
      <c r="M32" s="2558">
        <v>23.373737329766694</v>
      </c>
      <c r="N32" s="2558">
        <v>-13.155973646350036</v>
      </c>
      <c r="O32" s="2559">
        <v>33.591501013183347</v>
      </c>
      <c r="Q32" s="2479"/>
    </row>
    <row r="33" spans="2:20" ht="21" customHeight="1">
      <c r="B33" s="2493" t="s">
        <v>334</v>
      </c>
      <c r="C33" s="2492" t="s">
        <v>335</v>
      </c>
      <c r="D33" s="2558">
        <v>49930.6</v>
      </c>
      <c r="E33" s="2558">
        <v>124352.1</v>
      </c>
      <c r="F33" s="2558">
        <v>-74421.5</v>
      </c>
      <c r="G33" s="2558">
        <v>174282.7</v>
      </c>
      <c r="H33" s="2558">
        <v>6.3602358514681043</v>
      </c>
      <c r="I33" s="2558">
        <v>15.795938131465988</v>
      </c>
      <c r="J33" s="2558">
        <f t="shared" si="0"/>
        <v>-23.124303076225683</v>
      </c>
      <c r="K33" s="2558">
        <v>12.925814047214558</v>
      </c>
      <c r="L33" s="2558">
        <v>10.143733328457573</v>
      </c>
      <c r="M33" s="2558">
        <v>25.262955807334365</v>
      </c>
      <c r="N33" s="2558">
        <v>-15.119222478876788</v>
      </c>
      <c r="O33" s="2559">
        <v>35.406689135791936</v>
      </c>
      <c r="Q33" s="2479"/>
    </row>
    <row r="34" spans="2:20" ht="21" customHeight="1">
      <c r="B34" s="2493" t="s">
        <v>336</v>
      </c>
      <c r="C34" s="2492" t="s">
        <v>337</v>
      </c>
      <c r="D34" s="2558">
        <v>53910.7</v>
      </c>
      <c r="E34" s="2558">
        <v>136277.1</v>
      </c>
      <c r="F34" s="2558">
        <v>-82366.400000000009</v>
      </c>
      <c r="G34" s="2558">
        <v>190187.8</v>
      </c>
      <c r="H34" s="2558">
        <v>7.9712641145910652</v>
      </c>
      <c r="I34" s="2558">
        <v>9.5897053608262439</v>
      </c>
      <c r="J34" s="2558">
        <f t="shared" si="0"/>
        <v>-10.675544029615109</v>
      </c>
      <c r="K34" s="2558">
        <v>9.1260348847016672</v>
      </c>
      <c r="L34" s="2558">
        <v>10.043931148451138</v>
      </c>
      <c r="M34" s="2558">
        <v>25.389353310392753</v>
      </c>
      <c r="N34" s="2558">
        <v>-15.345422161941617</v>
      </c>
      <c r="O34" s="2559">
        <v>35.433284458843886</v>
      </c>
      <c r="Q34" s="2479"/>
    </row>
    <row r="35" spans="2:20" ht="21" customHeight="1">
      <c r="B35" s="2493" t="s">
        <v>338</v>
      </c>
      <c r="C35" s="2492" t="s">
        <v>339</v>
      </c>
      <c r="D35" s="2558">
        <v>58705.7</v>
      </c>
      <c r="E35" s="2558">
        <v>149473.60000000001</v>
      </c>
      <c r="F35" s="2558">
        <v>-90767.900000000009</v>
      </c>
      <c r="G35" s="2558">
        <v>208179.3</v>
      </c>
      <c r="H35" s="2558">
        <v>8.8943382297020861</v>
      </c>
      <c r="I35" s="2558">
        <v>9.6835785322699053</v>
      </c>
      <c r="J35" s="2558">
        <f t="shared" si="0"/>
        <v>-10.20015443190427</v>
      </c>
      <c r="K35" s="2558">
        <v>9.4598602013378468</v>
      </c>
      <c r="L35" s="2558">
        <v>9.9600449261297701</v>
      </c>
      <c r="M35" s="2558">
        <v>25.359782291504075</v>
      </c>
      <c r="N35" s="2558">
        <v>-15.399737365374309</v>
      </c>
      <c r="O35" s="2559">
        <v>35.319827217633843</v>
      </c>
      <c r="Q35" s="2479"/>
    </row>
    <row r="36" spans="2:20" ht="21" customHeight="1">
      <c r="B36" s="2493" t="s">
        <v>340</v>
      </c>
      <c r="C36" s="2492" t="s">
        <v>341</v>
      </c>
      <c r="D36" s="2558">
        <v>60234.1</v>
      </c>
      <c r="E36" s="2558">
        <v>173780.3</v>
      </c>
      <c r="F36" s="2558">
        <v>-113546.19999999998</v>
      </c>
      <c r="G36" s="2558">
        <v>234014.4</v>
      </c>
      <c r="H36" s="2558">
        <v>2.6034950609566039</v>
      </c>
      <c r="I36" s="2558">
        <v>16.261533809314813</v>
      </c>
      <c r="J36" s="2558">
        <f t="shared" si="0"/>
        <v>-25.095105207898357</v>
      </c>
      <c r="K36" s="2558">
        <v>12.410023474956461</v>
      </c>
      <c r="L36" s="2558">
        <v>9.2089242360308461</v>
      </c>
      <c r="M36" s="2558">
        <v>26.568498847242861</v>
      </c>
      <c r="N36" s="2558">
        <v>-17.359574611212015</v>
      </c>
      <c r="O36" s="2559">
        <v>35.77742308327371</v>
      </c>
      <c r="Q36" s="2479"/>
    </row>
    <row r="37" spans="2:20" ht="21" customHeight="1">
      <c r="B37" s="2493" t="s">
        <v>236</v>
      </c>
      <c r="C37" s="2492" t="s">
        <v>342</v>
      </c>
      <c r="D37" s="2558">
        <v>59383.1</v>
      </c>
      <c r="E37" s="2558">
        <v>194694.6</v>
      </c>
      <c r="F37" s="2558">
        <v>-135311.5</v>
      </c>
      <c r="G37" s="2558">
        <v>254077.7</v>
      </c>
      <c r="H37" s="2558">
        <v>-1.4128209768221041</v>
      </c>
      <c r="I37" s="2558">
        <v>12.034908444743181</v>
      </c>
      <c r="J37" s="2558">
        <f t="shared" si="0"/>
        <v>-19.168673192057526</v>
      </c>
      <c r="K37" s="2558">
        <v>8.5735322270766403</v>
      </c>
      <c r="L37" s="2558">
        <v>8.15895847881416</v>
      </c>
      <c r="M37" s="2558">
        <v>26.750121793057811</v>
      </c>
      <c r="N37" s="2558">
        <v>-18.591163314243651</v>
      </c>
      <c r="O37" s="2559">
        <v>34.909080271871971</v>
      </c>
      <c r="Q37" s="2479"/>
    </row>
    <row r="38" spans="2:20" ht="21" customHeight="1">
      <c r="B38" s="2493" t="s">
        <v>237</v>
      </c>
      <c r="C38" s="2492" t="s">
        <v>343</v>
      </c>
      <c r="D38" s="2558">
        <v>59266.5</v>
      </c>
      <c r="E38" s="2558">
        <v>221937.7</v>
      </c>
      <c r="F38" s="2558">
        <v>-162671.20000000001</v>
      </c>
      <c r="G38" s="2558">
        <v>281204.2</v>
      </c>
      <c r="H38" s="2558">
        <v>-0.19635216079994677</v>
      </c>
      <c r="I38" s="2558">
        <v>13.99273528901162</v>
      </c>
      <c r="J38" s="2558">
        <f t="shared" si="0"/>
        <v>-20.219789153176198</v>
      </c>
      <c r="K38" s="2558">
        <v>10.676458421970921</v>
      </c>
      <c r="L38" s="2558">
        <v>7.2660950291398994</v>
      </c>
      <c r="M38" s="2558">
        <v>27.209644887900286</v>
      </c>
      <c r="N38" s="2558">
        <v>-19.943549858760388</v>
      </c>
      <c r="O38" s="2559">
        <v>34.47573991704018</v>
      </c>
      <c r="Q38" s="2479"/>
    </row>
    <row r="39" spans="2:20" ht="21" customHeight="1">
      <c r="B39" s="2493" t="s">
        <v>222</v>
      </c>
      <c r="C39" s="2492" t="s">
        <v>212</v>
      </c>
      <c r="D39" s="2558">
        <v>67697.5</v>
      </c>
      <c r="E39" s="2558">
        <v>284469.59999999998</v>
      </c>
      <c r="F39" s="2558">
        <v>-216772.09999999998</v>
      </c>
      <c r="G39" s="2558">
        <v>352167.1</v>
      </c>
      <c r="H39" s="2558">
        <v>14.22557431263867</v>
      </c>
      <c r="I39" s="2558">
        <v>28.175429411046423</v>
      </c>
      <c r="J39" s="2558">
        <f t="shared" si="0"/>
        <v>-33.257823142633711</v>
      </c>
      <c r="K39" s="2558">
        <v>25.235362771964276</v>
      </c>
      <c r="L39" s="2558">
        <v>6.8500911090199246</v>
      </c>
      <c r="M39" s="2558">
        <v>28.784558923836983</v>
      </c>
      <c r="N39" s="2558">
        <v>-21.934467814817062</v>
      </c>
      <c r="O39" s="2559">
        <v>35.634650032856911</v>
      </c>
      <c r="Q39" s="2479"/>
    </row>
    <row r="40" spans="2:20" ht="21" customHeight="1">
      <c r="B40" s="2493" t="s">
        <v>223</v>
      </c>
      <c r="C40" s="2492" t="s">
        <v>213</v>
      </c>
      <c r="D40" s="2558">
        <v>60824</v>
      </c>
      <c r="E40" s="2558">
        <v>374335.2</v>
      </c>
      <c r="F40" s="2558">
        <v>-313511.2</v>
      </c>
      <c r="G40" s="2558">
        <v>435159.2</v>
      </c>
      <c r="H40" s="2558">
        <v>-10.153255290077183</v>
      </c>
      <c r="I40" s="2558">
        <v>31.590581207974452</v>
      </c>
      <c r="J40" s="2558">
        <f t="shared" si="0"/>
        <v>-44.627099151597484</v>
      </c>
      <c r="K40" s="2558">
        <v>23.566113927166967</v>
      </c>
      <c r="L40" s="2558">
        <v>5.0993752152715555</v>
      </c>
      <c r="M40" s="2558">
        <v>31.383592678609112</v>
      </c>
      <c r="N40" s="2558">
        <v>-26.284217463337562</v>
      </c>
      <c r="O40" s="2559">
        <v>36.482967893880669</v>
      </c>
      <c r="Q40" s="2479"/>
    </row>
    <row r="41" spans="2:20" ht="21" customHeight="1">
      <c r="B41" s="2493" t="s">
        <v>2001</v>
      </c>
      <c r="C41" s="2492" t="s">
        <v>214</v>
      </c>
      <c r="D41" s="2558">
        <v>64338.5</v>
      </c>
      <c r="E41" s="2558">
        <v>396175.5</v>
      </c>
      <c r="F41" s="2558">
        <v>-331837</v>
      </c>
      <c r="G41" s="2558">
        <v>460514</v>
      </c>
      <c r="H41" s="2558">
        <v>5.7781467841641501</v>
      </c>
      <c r="I41" s="2558">
        <v>5.834423265565178</v>
      </c>
      <c r="J41" s="2558">
        <f t="shared" si="0"/>
        <v>-5.8453414104504038</v>
      </c>
      <c r="K41" s="2558">
        <v>5.8265572691557566</v>
      </c>
      <c r="L41" s="2496">
        <v>4.1171871119255909</v>
      </c>
      <c r="M41" s="2496">
        <v>25.35229547876741</v>
      </c>
      <c r="N41" s="2496">
        <v>-21.235108366841821</v>
      </c>
      <c r="O41" s="2495">
        <v>29.469482590693001</v>
      </c>
      <c r="Q41" s="2479"/>
    </row>
    <row r="42" spans="2:20" ht="21" customHeight="1">
      <c r="B42" s="2493" t="s">
        <v>225</v>
      </c>
      <c r="C42" s="2492" t="s">
        <v>215</v>
      </c>
      <c r="D42" s="2558">
        <v>74261</v>
      </c>
      <c r="E42" s="2558">
        <v>461667.7</v>
      </c>
      <c r="F42" s="2558">
        <v>-387406.7</v>
      </c>
      <c r="G42" s="2558">
        <v>535928.69999999995</v>
      </c>
      <c r="H42" s="2558">
        <v>15.422336548101057</v>
      </c>
      <c r="I42" s="2558">
        <v>16.531108056909119</v>
      </c>
      <c r="J42" s="2558">
        <f t="shared" si="0"/>
        <v>-16.746083167338185</v>
      </c>
      <c r="K42" s="2558">
        <v>16.376201374985328</v>
      </c>
      <c r="L42" s="2496">
        <v>4.2232642956160165</v>
      </c>
      <c r="M42" s="2496">
        <v>26.255298391472863</v>
      </c>
      <c r="N42" s="2496">
        <v>-22.032034095856847</v>
      </c>
      <c r="O42" s="2495">
        <v>30.478562687088878</v>
      </c>
      <c r="Q42" s="2479"/>
    </row>
    <row r="43" spans="2:20" ht="21" customHeight="1">
      <c r="B43" s="2557" t="s">
        <v>226</v>
      </c>
      <c r="C43" s="2556" t="s">
        <v>216</v>
      </c>
      <c r="D43" s="2555">
        <v>76917.060129999998</v>
      </c>
      <c r="E43" s="2555">
        <v>556740.28343000007</v>
      </c>
      <c r="F43" s="2555">
        <v>-479822.76278699993</v>
      </c>
      <c r="G43" s="2555">
        <v>633657.34356000007</v>
      </c>
      <c r="H43" s="2555">
        <v>3.5766554853826449</v>
      </c>
      <c r="I43" s="2555">
        <v>20.593293277827328</v>
      </c>
      <c r="J43" s="2555">
        <f t="shared" si="0"/>
        <v>-23.855050206152839</v>
      </c>
      <c r="K43" s="2555">
        <v>18.235381602067619</v>
      </c>
      <c r="L43" s="2490">
        <v>3.9458915808850548</v>
      </c>
      <c r="M43" s="2490">
        <v>28.561112364578833</v>
      </c>
      <c r="N43" s="2490">
        <v>-24.61519715909909</v>
      </c>
      <c r="O43" s="2489">
        <v>32.507003945463886</v>
      </c>
      <c r="Q43" s="2479"/>
    </row>
    <row r="44" spans="2:20" ht="21" customHeight="1">
      <c r="B44" s="2557" t="s">
        <v>227</v>
      </c>
      <c r="C44" s="2556" t="s">
        <v>217</v>
      </c>
      <c r="D44" s="2555">
        <v>91991.399911999993</v>
      </c>
      <c r="E44" s="2555">
        <v>714365.80780700012</v>
      </c>
      <c r="F44" s="2555">
        <v>-622374.40789500019</v>
      </c>
      <c r="G44" s="2555">
        <v>806357.20771900006</v>
      </c>
      <c r="H44" s="2555">
        <v>19.598174652700422</v>
      </c>
      <c r="I44" s="2555">
        <v>28.312218294298901</v>
      </c>
      <c r="J44" s="2555">
        <f t="shared" si="0"/>
        <v>-29.709229357941265</v>
      </c>
      <c r="K44" s="2555">
        <v>27.254456357870225</v>
      </c>
      <c r="L44" s="2490">
        <v>4.120508761568809</v>
      </c>
      <c r="M44" s="2490">
        <v>31.998106049584603</v>
      </c>
      <c r="N44" s="2490">
        <v>-27.877597288015799</v>
      </c>
      <c r="O44" s="2489">
        <v>36.118614811153414</v>
      </c>
      <c r="Q44" s="2479"/>
    </row>
    <row r="45" spans="2:20" ht="21" customHeight="1">
      <c r="B45" s="2557" t="s">
        <v>228</v>
      </c>
      <c r="C45" s="2556" t="s">
        <v>218</v>
      </c>
      <c r="D45" s="2555">
        <v>85319.115036000003</v>
      </c>
      <c r="E45" s="2555">
        <v>774684.19497900002</v>
      </c>
      <c r="F45" s="2555">
        <v>-689365.07994299999</v>
      </c>
      <c r="G45" s="2555">
        <v>860003.31001500005</v>
      </c>
      <c r="H45" s="2555">
        <v>-7.2531615807377392</v>
      </c>
      <c r="I45" s="2555">
        <v>8.4436274122873698</v>
      </c>
      <c r="J45" s="2555">
        <f t="shared" si="0"/>
        <v>-10.763725371449029</v>
      </c>
      <c r="K45" s="2555">
        <v>6.6528954888060809</v>
      </c>
      <c r="L45" s="2490">
        <v>3.5202904905083989</v>
      </c>
      <c r="M45" s="2490">
        <v>31.963686022540617</v>
      </c>
      <c r="N45" s="2490">
        <v>-28.443395532032216</v>
      </c>
      <c r="O45" s="2489">
        <v>35.483976513049015</v>
      </c>
      <c r="Q45" s="2479"/>
    </row>
    <row r="46" spans="2:20" ht="21" customHeight="1">
      <c r="B46" s="2557" t="s">
        <v>167</v>
      </c>
      <c r="C46" s="2556" t="s">
        <v>219</v>
      </c>
      <c r="D46" s="2555">
        <v>70117.147080399998</v>
      </c>
      <c r="E46" s="2555">
        <v>773599.14336941182</v>
      </c>
      <c r="F46" s="2555">
        <v>-703481.97256541182</v>
      </c>
      <c r="G46" s="2555">
        <v>843716.29044981184</v>
      </c>
      <c r="H46" s="2555">
        <v>-17.817775007611829</v>
      </c>
      <c r="I46" s="2555">
        <v>-0.14006373392160754</v>
      </c>
      <c r="J46" s="2555">
        <f t="shared" si="0"/>
        <v>-2.0478108092709144</v>
      </c>
      <c r="K46" s="2555">
        <v>-1.8938321952393551</v>
      </c>
      <c r="L46" s="2490">
        <v>2.6883507955284935</v>
      </c>
      <c r="M46" s="2490">
        <v>29.660446254503476</v>
      </c>
      <c r="N46" s="2490">
        <v>-26.972094549392068</v>
      </c>
      <c r="O46" s="2489">
        <v>32.348797050031969</v>
      </c>
      <c r="Q46" s="2479"/>
      <c r="R46" s="2479"/>
      <c r="S46" s="2479"/>
      <c r="T46" s="2479"/>
    </row>
    <row r="47" spans="2:20" ht="21" customHeight="1">
      <c r="B47" s="2557" t="s">
        <v>168</v>
      </c>
      <c r="C47" s="2556" t="s">
        <v>220</v>
      </c>
      <c r="D47" s="2555">
        <v>73049.054353914995</v>
      </c>
      <c r="E47" s="2555">
        <v>990113.20391418773</v>
      </c>
      <c r="F47" s="2555">
        <v>-917064.14603750303</v>
      </c>
      <c r="G47" s="2555">
        <v>1063162.2582681028</v>
      </c>
      <c r="H47" s="2555">
        <v>4.1814411960502582</v>
      </c>
      <c r="I47" s="2555">
        <v>27.987887835778707</v>
      </c>
      <c r="J47" s="2555">
        <f t="shared" si="0"/>
        <v>-30.360717374634888</v>
      </c>
      <c r="K47" s="2555">
        <v>26.009450131785101</v>
      </c>
      <c r="L47" s="2490">
        <v>2.3739231095531186</v>
      </c>
      <c r="M47" s="2490">
        <v>32.176359251111911</v>
      </c>
      <c r="N47" s="2490">
        <v>-29.802436027077029</v>
      </c>
      <c r="O47" s="2489">
        <v>34.55028236066503</v>
      </c>
      <c r="Q47" s="2479"/>
      <c r="R47" s="2479"/>
    </row>
    <row r="48" spans="2:20" ht="21" customHeight="1">
      <c r="B48" s="2557" t="s">
        <v>5</v>
      </c>
      <c r="C48" s="2556" t="s">
        <v>221</v>
      </c>
      <c r="D48" s="2555">
        <v>81359.796000000002</v>
      </c>
      <c r="E48" s="2555">
        <v>1245103.223</v>
      </c>
      <c r="F48" s="2555">
        <v>-1163743.4269999999</v>
      </c>
      <c r="G48" s="2555">
        <v>1326463.0190000001</v>
      </c>
      <c r="H48" s="2555">
        <v>11.376932555239307</v>
      </c>
      <c r="I48" s="2555">
        <v>25.753622724933578</v>
      </c>
      <c r="J48" s="2555">
        <f t="shared" si="0"/>
        <v>-26.89880332017789</v>
      </c>
      <c r="K48" s="2555">
        <v>24.765811491541825</v>
      </c>
      <c r="L48" s="2490">
        <v>2.3541953071863939</v>
      </c>
      <c r="M48" s="2490">
        <v>36.027820971297096</v>
      </c>
      <c r="N48" s="2490">
        <v>-33.673625664110702</v>
      </c>
      <c r="O48" s="2489">
        <v>38.382016278483498</v>
      </c>
      <c r="Q48" s="2479"/>
      <c r="R48" s="2479"/>
    </row>
    <row r="49" spans="2:18" ht="21" customHeight="1">
      <c r="B49" s="2557" t="s">
        <v>2020</v>
      </c>
      <c r="C49" s="2556" t="s">
        <v>2019</v>
      </c>
      <c r="D49" s="2555">
        <v>97109.52102</v>
      </c>
      <c r="E49" s="2555">
        <v>1418535.3429599998</v>
      </c>
      <c r="F49" s="2555">
        <v>-1321425.8219399999</v>
      </c>
      <c r="G49" s="2555">
        <v>1515644.8639799999</v>
      </c>
      <c r="H49" s="2555">
        <v>19.35814437032171</v>
      </c>
      <c r="I49" s="2555">
        <v>13.929128431982747</v>
      </c>
      <c r="J49" s="2555">
        <f t="shared" si="0"/>
        <v>-13.549584150733942</v>
      </c>
      <c r="K49" s="2555">
        <v>14.262121972605385</v>
      </c>
      <c r="L49" s="2490">
        <v>2.516488013361744</v>
      </c>
      <c r="M49" s="2490">
        <v>36.759806346420284</v>
      </c>
      <c r="N49" s="2490">
        <v>-34.243318333058539</v>
      </c>
      <c r="O49" s="2489">
        <v>39.276294359782028</v>
      </c>
      <c r="Q49" s="2550"/>
      <c r="R49" s="2479"/>
    </row>
    <row r="50" spans="2:18" ht="21" customHeight="1">
      <c r="B50" s="2557" t="s">
        <v>1998</v>
      </c>
      <c r="C50" s="2556" t="s">
        <v>1997</v>
      </c>
      <c r="D50" s="2555">
        <v>97709.105197809986</v>
      </c>
      <c r="E50" s="2555">
        <v>1196799.0528586246</v>
      </c>
      <c r="F50" s="2555">
        <v>-1099089.9476608145</v>
      </c>
      <c r="G50" s="2555">
        <v>1294508.1580564347</v>
      </c>
      <c r="H50" s="2555">
        <v>0.61743986194144895</v>
      </c>
      <c r="I50" s="2555">
        <v>-15.631354636444028</v>
      </c>
      <c r="J50" s="2555">
        <f t="shared" si="0"/>
        <v>16.825452521638457</v>
      </c>
      <c r="K50" s="2555">
        <v>-14.590271361151142</v>
      </c>
      <c r="L50" s="2490">
        <v>2.4959531644466217</v>
      </c>
      <c r="M50" s="2490">
        <v>30.57191422582137</v>
      </c>
      <c r="N50" s="2490">
        <v>-28.075961061374745</v>
      </c>
      <c r="O50" s="2489">
        <v>33.067867390267992</v>
      </c>
      <c r="Q50" s="2550"/>
      <c r="R50" s="2479"/>
    </row>
    <row r="51" spans="2:18" ht="21" customHeight="1" thickBot="1">
      <c r="B51" s="2554" t="s">
        <v>2018</v>
      </c>
      <c r="C51" s="2553" t="s">
        <v>2017</v>
      </c>
      <c r="D51" s="2552">
        <v>141124.0806005694</v>
      </c>
      <c r="E51" s="2552">
        <v>1539837.0708099494</v>
      </c>
      <c r="F51" s="2552">
        <v>-1398712.9902093799</v>
      </c>
      <c r="G51" s="2552">
        <v>1680961.1514105189</v>
      </c>
      <c r="H51" s="2552">
        <v>44.432886080439204</v>
      </c>
      <c r="I51" s="2552">
        <v>28.662958675640525</v>
      </c>
      <c r="J51" s="2485">
        <f t="shared" si="0"/>
        <v>-27.261012002361689</v>
      </c>
      <c r="K51" s="2485">
        <v>29.853268281777524</v>
      </c>
      <c r="L51" s="2485">
        <v>3.3078632602579994</v>
      </c>
      <c r="M51" s="2485">
        <v>36.09285142294118</v>
      </c>
      <c r="N51" s="2485">
        <v>-32.784988162683177</v>
      </c>
      <c r="O51" s="2551">
        <v>39.400714683199183</v>
      </c>
      <c r="Q51" s="2550"/>
      <c r="R51" s="2479"/>
    </row>
    <row r="52" spans="2:18" ht="16.5" thickTop="1">
      <c r="B52" s="2549" t="s">
        <v>1994</v>
      </c>
      <c r="C52" s="2549"/>
      <c r="D52" s="2549"/>
      <c r="E52" s="2549"/>
      <c r="F52" s="2481"/>
      <c r="G52" s="2481"/>
      <c r="H52" s="2481"/>
      <c r="I52" s="2481"/>
      <c r="J52" s="2481"/>
      <c r="K52" s="2481"/>
    </row>
    <row r="53" spans="2:18">
      <c r="B53" s="2480" t="s">
        <v>1993</v>
      </c>
      <c r="D53" s="2479"/>
      <c r="E53" s="2479"/>
      <c r="F53" s="2479"/>
      <c r="G53" s="2479"/>
      <c r="H53" s="2479"/>
      <c r="K53" s="2548"/>
      <c r="L53" s="2479"/>
      <c r="M53" s="2479"/>
      <c r="N53" s="2479"/>
      <c r="O53" s="2479"/>
    </row>
    <row r="54" spans="2:18">
      <c r="D54" s="2479"/>
      <c r="E54" s="2479"/>
      <c r="F54" s="2479"/>
      <c r="G54" s="2479"/>
      <c r="H54" s="2479"/>
      <c r="K54" s="2548"/>
      <c r="L54" s="2479"/>
      <c r="M54" s="2479"/>
      <c r="N54" s="2479"/>
      <c r="O54" s="2479"/>
    </row>
    <row r="55" spans="2:18">
      <c r="D55" s="2479"/>
      <c r="E55" s="2479"/>
      <c r="F55" s="2479"/>
      <c r="G55" s="2479"/>
      <c r="H55" s="2479"/>
      <c r="I55" s="2479"/>
      <c r="J55" s="2479"/>
      <c r="K55" s="2479"/>
      <c r="L55" s="2479"/>
      <c r="M55" s="2479"/>
      <c r="N55" s="2479"/>
      <c r="O55" s="2479"/>
    </row>
    <row r="56" spans="2:18">
      <c r="D56" s="2547"/>
      <c r="E56" s="2547"/>
      <c r="F56" s="2547"/>
      <c r="G56" s="2547"/>
      <c r="L56" s="2479"/>
      <c r="M56" s="2479"/>
      <c r="N56" s="2479"/>
      <c r="O56" s="2479"/>
    </row>
    <row r="57" spans="2:18">
      <c r="D57" s="2547"/>
      <c r="E57" s="2547"/>
      <c r="F57" s="2547"/>
      <c r="G57" s="2547"/>
      <c r="H57" s="2479"/>
      <c r="I57" s="2479"/>
      <c r="J57" s="2479"/>
      <c r="K57" s="2479"/>
      <c r="L57" s="2546"/>
      <c r="M57" s="2546"/>
      <c r="N57" s="2546"/>
      <c r="O57" s="2546"/>
    </row>
    <row r="58" spans="2:18">
      <c r="D58" s="2547"/>
      <c r="E58" s="2547"/>
      <c r="F58" s="2547"/>
      <c r="G58" s="2547"/>
      <c r="H58" s="2479"/>
      <c r="I58" s="2479"/>
      <c r="J58" s="2479"/>
      <c r="L58" s="2546"/>
      <c r="M58" s="2546"/>
      <c r="N58" s="2546"/>
      <c r="O58" s="2546"/>
    </row>
    <row r="59" spans="2:18">
      <c r="D59" s="2479"/>
      <c r="E59" s="2479"/>
      <c r="F59" s="2479"/>
      <c r="G59" s="2479"/>
      <c r="H59" s="2479"/>
      <c r="I59" s="2479"/>
      <c r="J59" s="2479"/>
      <c r="L59" s="2546"/>
      <c r="M59" s="2546"/>
      <c r="N59" s="2546"/>
      <c r="O59" s="2546"/>
    </row>
    <row r="60" spans="2:18">
      <c r="D60" s="2479"/>
      <c r="E60" s="2479"/>
      <c r="F60" s="2479"/>
      <c r="G60" s="2479"/>
    </row>
    <row r="62" spans="2:18">
      <c r="L62" s="2546"/>
      <c r="M62" s="2546"/>
      <c r="N62" s="2546"/>
      <c r="O62" s="2546"/>
    </row>
    <row r="63" spans="2:18">
      <c r="L63" s="2546"/>
      <c r="M63" s="2546"/>
      <c r="N63" s="2546"/>
      <c r="O63" s="2546"/>
    </row>
    <row r="64" spans="2:18">
      <c r="L64" s="2546"/>
      <c r="M64" s="2546"/>
      <c r="N64" s="2546"/>
      <c r="O64" s="2546"/>
    </row>
    <row r="65" spans="12:15">
      <c r="L65" s="2546"/>
      <c r="M65" s="2546"/>
      <c r="N65" s="2546"/>
      <c r="O65" s="2546"/>
    </row>
    <row r="66" spans="12:15">
      <c r="L66" s="2546"/>
      <c r="M66" s="2546"/>
      <c r="N66" s="2546"/>
      <c r="O66" s="2546"/>
    </row>
    <row r="67" spans="12:15">
      <c r="L67" s="2546"/>
      <c r="M67" s="2546"/>
      <c r="N67" s="2546"/>
      <c r="O67" s="2546"/>
    </row>
    <row r="68" spans="12:15">
      <c r="L68" s="2546"/>
      <c r="M68" s="2546"/>
      <c r="N68" s="2546"/>
      <c r="O68" s="2546"/>
    </row>
    <row r="69" spans="12:15">
      <c r="L69" s="2546"/>
      <c r="M69" s="2546"/>
      <c r="N69" s="2546"/>
      <c r="O69" s="2546"/>
    </row>
    <row r="70" spans="12:15">
      <c r="L70" s="2479"/>
    </row>
    <row r="71" spans="12:15">
      <c r="L71" s="2479"/>
    </row>
    <row r="72" spans="12:15">
      <c r="L72" s="2479"/>
    </row>
    <row r="73" spans="12:15">
      <c r="L73" s="2479"/>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4"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1013"/>
  <sheetViews>
    <sheetView showGridLines="0" zoomScale="90" zoomScaleNormal="90" workbookViewId="0">
      <pane xSplit="3" ySplit="5" topLeftCell="D36" activePane="bottomRight" state="frozen"/>
      <selection activeCell="L29" sqref="L29"/>
      <selection pane="topRight" activeCell="L29" sqref="L29"/>
      <selection pane="bottomLeft" activeCell="L29" sqref="L29"/>
      <selection pane="bottomRight" activeCell="L29" sqref="L29"/>
    </sheetView>
  </sheetViews>
  <sheetFormatPr defaultColWidth="15.42578125" defaultRowHeight="15" customHeight="1"/>
  <cols>
    <col min="1" max="1" width="6.140625" style="2506" customWidth="1"/>
    <col min="2" max="2" width="12" style="2506" customWidth="1"/>
    <col min="3" max="3" width="14.7109375" style="2506" customWidth="1"/>
    <col min="4" max="4" width="13.85546875" style="2506" bestFit="1" customWidth="1"/>
    <col min="5" max="5" width="15.42578125" style="2506"/>
    <col min="6" max="6" width="12.42578125" style="2506" customWidth="1"/>
    <col min="7" max="7" width="13.42578125" style="2506" customWidth="1"/>
    <col min="8" max="8" width="15.28515625" style="2506" customWidth="1"/>
    <col min="9" max="9" width="13.85546875" style="2506" customWidth="1"/>
    <col min="10" max="10" width="13.140625" style="2506" customWidth="1"/>
    <col min="11" max="11" width="12.42578125" style="2506" bestFit="1" customWidth="1"/>
    <col min="12" max="12" width="15" style="2506" bestFit="1" customWidth="1"/>
    <col min="13" max="27" width="9.42578125" style="2506" customWidth="1"/>
    <col min="28" max="16384" width="15.42578125" style="2506"/>
  </cols>
  <sheetData>
    <row r="1" spans="2:27" ht="15.75">
      <c r="B1" s="3846" t="s">
        <v>1384</v>
      </c>
      <c r="C1" s="3873"/>
      <c r="D1" s="3873"/>
      <c r="E1" s="3873"/>
      <c r="F1" s="3873"/>
      <c r="G1" s="3873"/>
      <c r="H1" s="3873"/>
      <c r="I1" s="3873"/>
      <c r="J1" s="3873"/>
    </row>
    <row r="2" spans="2:27" ht="15.75">
      <c r="B2" s="3846" t="s">
        <v>2015</v>
      </c>
      <c r="C2" s="3873"/>
      <c r="D2" s="3873"/>
      <c r="E2" s="3873"/>
      <c r="F2" s="3873"/>
      <c r="G2" s="3873"/>
      <c r="H2" s="3873"/>
      <c r="I2" s="3873"/>
      <c r="J2" s="3873"/>
    </row>
    <row r="3" spans="2:27" ht="16.5" thickBot="1">
      <c r="B3" s="3874" t="s">
        <v>40</v>
      </c>
      <c r="C3" s="3875"/>
      <c r="D3" s="3875"/>
      <c r="E3" s="3875"/>
      <c r="F3" s="3875"/>
      <c r="G3" s="3875"/>
      <c r="H3" s="3875"/>
      <c r="I3" s="3875"/>
      <c r="J3" s="3875"/>
    </row>
    <row r="4" spans="2:27" ht="15.75" thickTop="1">
      <c r="B4" s="3849" t="s">
        <v>251</v>
      </c>
      <c r="C4" s="3851" t="s">
        <v>2014</v>
      </c>
      <c r="D4" s="3851" t="s">
        <v>2013</v>
      </c>
      <c r="E4" s="3851" t="s">
        <v>1776</v>
      </c>
      <c r="F4" s="3851" t="s">
        <v>2012</v>
      </c>
      <c r="G4" s="3853" t="s">
        <v>1762</v>
      </c>
      <c r="H4" s="3854"/>
      <c r="I4" s="3851" t="s">
        <v>2011</v>
      </c>
      <c r="J4" s="3855" t="s">
        <v>2010</v>
      </c>
      <c r="L4" s="2544"/>
      <c r="M4" s="2544"/>
      <c r="N4" s="2544"/>
      <c r="O4" s="2544"/>
      <c r="P4" s="2544"/>
      <c r="Q4" s="2544"/>
      <c r="R4" s="2544"/>
      <c r="S4" s="2544"/>
      <c r="T4" s="2544"/>
      <c r="U4" s="2544"/>
      <c r="V4" s="2544"/>
      <c r="W4" s="2544"/>
      <c r="X4" s="2544"/>
      <c r="Y4" s="2544"/>
      <c r="Z4" s="2544"/>
      <c r="AA4" s="2544"/>
    </row>
    <row r="5" spans="2:27" ht="42" customHeight="1">
      <c r="B5" s="3850"/>
      <c r="C5" s="3852"/>
      <c r="D5" s="3852"/>
      <c r="E5" s="3852"/>
      <c r="F5" s="3852"/>
      <c r="G5" s="2545" t="s">
        <v>258</v>
      </c>
      <c r="H5" s="2545" t="s">
        <v>608</v>
      </c>
      <c r="I5" s="3852"/>
      <c r="J5" s="3856"/>
      <c r="L5" s="2544"/>
      <c r="M5" s="2544"/>
      <c r="N5" s="2544"/>
      <c r="O5" s="2544"/>
      <c r="P5" s="2544"/>
      <c r="Q5" s="2544"/>
      <c r="R5" s="2544"/>
      <c r="S5" s="2544"/>
      <c r="T5" s="2544"/>
      <c r="U5" s="2544"/>
      <c r="V5" s="2544"/>
      <c r="W5" s="2544"/>
      <c r="X5" s="2544"/>
      <c r="Y5" s="2544"/>
      <c r="Z5" s="2544"/>
      <c r="AA5" s="2544"/>
    </row>
    <row r="6" spans="2:27">
      <c r="B6" s="3857" t="s">
        <v>168</v>
      </c>
      <c r="C6" s="2532" t="s">
        <v>238</v>
      </c>
      <c r="D6" s="2531">
        <v>-2315.2593572907354</v>
      </c>
      <c r="E6" s="2531">
        <v>-61585.96818663981</v>
      </c>
      <c r="F6" s="2531">
        <v>-3209.9787642016827</v>
      </c>
      <c r="G6" s="2531">
        <v>51940.195430542029</v>
      </c>
      <c r="H6" s="2531">
        <v>-2.5007406639422514</v>
      </c>
      <c r="I6" s="2531">
        <v>1233.2069999999999</v>
      </c>
      <c r="J6" s="2530">
        <v>-2111.4400000000082</v>
      </c>
      <c r="L6" s="2543"/>
    </row>
    <row r="7" spans="2:27">
      <c r="B7" s="3858"/>
      <c r="C7" s="2527" t="s">
        <v>1678</v>
      </c>
      <c r="D7" s="2529">
        <v>-11116.381814462555</v>
      </c>
      <c r="E7" s="2529">
        <v>-131661.92973273239</v>
      </c>
      <c r="F7" s="2529">
        <v>-5314.7781990221611</v>
      </c>
      <c r="G7" s="2529">
        <v>114739.77702329913</v>
      </c>
      <c r="H7" s="2529">
        <v>6.5677367020399098</v>
      </c>
      <c r="I7" s="2529">
        <v>2193.337</v>
      </c>
      <c r="J7" s="2520">
        <v>-3497.2000000000353</v>
      </c>
      <c r="L7" s="2543"/>
    </row>
    <row r="8" spans="2:27">
      <c r="B8" s="3858"/>
      <c r="C8" s="2527" t="s">
        <v>240</v>
      </c>
      <c r="D8" s="2529">
        <v>-1974.5554188921815</v>
      </c>
      <c r="E8" s="2529">
        <v>-195649.16813926279</v>
      </c>
      <c r="F8" s="2529">
        <v>-2401.5327664531706</v>
      </c>
      <c r="G8" s="2529">
        <v>171796.87120966386</v>
      </c>
      <c r="H8" s="2529">
        <v>3.2302221350921592</v>
      </c>
      <c r="I8" s="2529">
        <v>5020.91</v>
      </c>
      <c r="J8" s="2520">
        <v>19695.419999999944</v>
      </c>
      <c r="L8" s="2543"/>
    </row>
    <row r="9" spans="2:27">
      <c r="B9" s="3858"/>
      <c r="C9" s="2527" t="s">
        <v>241</v>
      </c>
      <c r="D9" s="2529">
        <v>1858.1977170610044</v>
      </c>
      <c r="E9" s="2529">
        <v>-268342.24414765352</v>
      </c>
      <c r="F9" s="2529">
        <v>1090.7430938449688</v>
      </c>
      <c r="G9" s="2529">
        <v>232137.78040203292</v>
      </c>
      <c r="H9" s="2529">
        <v>7.7766115933313467</v>
      </c>
      <c r="I9" s="2529">
        <v>5710.741</v>
      </c>
      <c r="J9" s="2520">
        <v>21977.259999999995</v>
      </c>
      <c r="L9" s="2543"/>
    </row>
    <row r="10" spans="2:27">
      <c r="B10" s="3858"/>
      <c r="C10" s="2527" t="s">
        <v>242</v>
      </c>
      <c r="D10" s="2529">
        <v>3485.9658238825505</v>
      </c>
      <c r="E10" s="2529">
        <v>-341407.16889575805</v>
      </c>
      <c r="F10" s="2529">
        <v>3593.0914362064141</v>
      </c>
      <c r="G10" s="2529">
        <v>287664.17140263785</v>
      </c>
      <c r="H10" s="2529">
        <v>6.0039427185485543</v>
      </c>
      <c r="I10" s="2529">
        <v>6838.0779999999995</v>
      </c>
      <c r="J10" s="2520">
        <v>28779.329999999973</v>
      </c>
      <c r="L10" s="2543"/>
    </row>
    <row r="11" spans="2:27">
      <c r="B11" s="3858"/>
      <c r="C11" s="2527" t="s">
        <v>243</v>
      </c>
      <c r="D11" s="2529">
        <v>-1078.5637366355513</v>
      </c>
      <c r="E11" s="2529">
        <v>-416851.66007222672</v>
      </c>
      <c r="F11" s="2529">
        <v>4285.2454684600052</v>
      </c>
      <c r="G11" s="2529">
        <v>342233.46462058183</v>
      </c>
      <c r="H11" s="2529">
        <v>5.7279561993502561</v>
      </c>
      <c r="I11" s="2529">
        <v>7393.1219999999994</v>
      </c>
      <c r="J11" s="2520">
        <v>44998.810000000012</v>
      </c>
      <c r="L11" s="2543"/>
    </row>
    <row r="12" spans="2:27">
      <c r="B12" s="3858"/>
      <c r="C12" s="2527" t="s">
        <v>244</v>
      </c>
      <c r="D12" s="2529">
        <v>-10657.172930667468</v>
      </c>
      <c r="E12" s="2529">
        <v>-501371.32974980655</v>
      </c>
      <c r="F12" s="2529">
        <v>4585.3050184969543</v>
      </c>
      <c r="G12" s="2529">
        <v>394567.09979330411</v>
      </c>
      <c r="H12" s="2529">
        <v>5.1741969052068821</v>
      </c>
      <c r="I12" s="2529">
        <v>7600.0259999999998</v>
      </c>
      <c r="J12" s="2520">
        <v>36947.459999999948</v>
      </c>
      <c r="L12" s="2543"/>
    </row>
    <row r="13" spans="2:27">
      <c r="B13" s="3858"/>
      <c r="C13" s="2527" t="s">
        <v>245</v>
      </c>
      <c r="D13" s="2529">
        <v>-6306.9307570507517</v>
      </c>
      <c r="E13" s="2529">
        <v>-566185.35754425905</v>
      </c>
      <c r="F13" s="2529">
        <v>3728.9688407823778</v>
      </c>
      <c r="G13" s="2529">
        <v>449991.58091562742</v>
      </c>
      <c r="H13" s="2529">
        <v>5.2924683860766635</v>
      </c>
      <c r="I13" s="2529">
        <v>8353.98</v>
      </c>
      <c r="J13" s="2520">
        <v>50055.609999999993</v>
      </c>
      <c r="L13" s="2543"/>
    </row>
    <row r="14" spans="2:27">
      <c r="B14" s="3858"/>
      <c r="C14" s="2527" t="s">
        <v>246</v>
      </c>
      <c r="D14" s="2529">
        <v>-10335.489942339365</v>
      </c>
      <c r="E14" s="2529">
        <v>-655189.87568075943</v>
      </c>
      <c r="F14" s="2529">
        <v>6422.1624525296647</v>
      </c>
      <c r="G14" s="2529">
        <v>511931.52801913524</v>
      </c>
      <c r="H14" s="2529">
        <v>6.2791625367195163</v>
      </c>
      <c r="I14" s="2529">
        <v>11069.053</v>
      </c>
      <c r="J14" s="2520">
        <v>50638.059999999939</v>
      </c>
      <c r="L14" s="2543"/>
    </row>
    <row r="15" spans="2:27">
      <c r="B15" s="3858"/>
      <c r="C15" s="2527" t="s">
        <v>247</v>
      </c>
      <c r="D15" s="2529">
        <v>-7565.030522427056</v>
      </c>
      <c r="E15" s="2529">
        <v>-730514.41133907181</v>
      </c>
      <c r="F15" s="2529">
        <v>7764.478823718222</v>
      </c>
      <c r="G15" s="2529">
        <v>566971.84008661122</v>
      </c>
      <c r="H15" s="2529">
        <v>5.2142933918451337</v>
      </c>
      <c r="I15" s="2529">
        <v>11607.731</v>
      </c>
      <c r="J15" s="2520">
        <v>53841.61</v>
      </c>
      <c r="L15" s="2543"/>
    </row>
    <row r="16" spans="2:27">
      <c r="B16" s="3858"/>
      <c r="C16" s="2539" t="s">
        <v>248</v>
      </c>
      <c r="D16" s="2542">
        <v>-1722.2779064718634</v>
      </c>
      <c r="E16" s="2542">
        <v>-809526.16276378394</v>
      </c>
      <c r="F16" s="2542">
        <v>6008.3330603680988</v>
      </c>
      <c r="G16" s="2542">
        <v>633419.73226518265</v>
      </c>
      <c r="H16" s="2542">
        <v>5.7549913607479519</v>
      </c>
      <c r="I16" s="2542">
        <v>12270.48</v>
      </c>
      <c r="J16" s="2541">
        <v>74264.260000000009</v>
      </c>
      <c r="L16" s="2543"/>
    </row>
    <row r="17" spans="2:14">
      <c r="B17" s="3850"/>
      <c r="C17" s="2535" t="s">
        <v>249</v>
      </c>
      <c r="D17" s="2534">
        <v>-10130.609031744534</v>
      </c>
      <c r="E17" s="2534">
        <v>-895818.27083488437</v>
      </c>
      <c r="F17" s="2534">
        <v>2891.333075273993</v>
      </c>
      <c r="G17" s="2534">
        <v>695452.39585422631</v>
      </c>
      <c r="H17" s="2540">
        <v>4.5692213326405353</v>
      </c>
      <c r="I17" s="2534">
        <v>13503.939999999999</v>
      </c>
      <c r="J17" s="2533">
        <v>82154.719999999943</v>
      </c>
      <c r="L17" s="2543"/>
    </row>
    <row r="18" spans="2:14">
      <c r="B18" s="3857" t="s">
        <v>5</v>
      </c>
      <c r="C18" s="2532" t="s">
        <v>238</v>
      </c>
      <c r="D18" s="2531">
        <v>-5982.0573334691653</v>
      </c>
      <c r="E18" s="2531">
        <v>-69190.363328178719</v>
      </c>
      <c r="F18" s="2531">
        <v>-2335.4143447941374</v>
      </c>
      <c r="G18" s="2531">
        <v>55552.818990492262</v>
      </c>
      <c r="H18" s="2526">
        <v>6.9553522662063827</v>
      </c>
      <c r="I18" s="2531">
        <v>4605.5389999999998</v>
      </c>
      <c r="J18" s="2530">
        <v>-3286.4400000000387</v>
      </c>
      <c r="L18" s="2509"/>
    </row>
    <row r="19" spans="2:14">
      <c r="B19" s="3858"/>
      <c r="C19" s="2527" t="s">
        <v>1678</v>
      </c>
      <c r="D19" s="2529">
        <v>-19735.265651982903</v>
      </c>
      <c r="E19" s="2529">
        <v>-148835.49275575718</v>
      </c>
      <c r="F19" s="2529">
        <v>-6700.8979040640106</v>
      </c>
      <c r="G19" s="2529">
        <v>115551.71009822453</v>
      </c>
      <c r="H19" s="2526">
        <v>0.70762999196043452</v>
      </c>
      <c r="I19" s="2529">
        <v>5103.9650000000001</v>
      </c>
      <c r="J19" s="2520">
        <v>-5873.8399999999674</v>
      </c>
      <c r="L19" s="2509"/>
    </row>
    <row r="20" spans="2:14">
      <c r="B20" s="3858"/>
      <c r="C20" s="2527" t="s">
        <v>240</v>
      </c>
      <c r="D20" s="2529">
        <v>-25522.932125530337</v>
      </c>
      <c r="E20" s="2529">
        <v>-233408.28386576672</v>
      </c>
      <c r="F20" s="2529">
        <v>-6133.1787491136456</v>
      </c>
      <c r="G20" s="2529">
        <v>176323.72447282408</v>
      </c>
      <c r="H20" s="2526">
        <v>2.6350033218216051</v>
      </c>
      <c r="I20" s="2529">
        <v>6069.1809999999996</v>
      </c>
      <c r="J20" s="2520">
        <v>4273.980000000025</v>
      </c>
      <c r="L20" s="2509"/>
    </row>
    <row r="21" spans="2:14" ht="15.75" customHeight="1">
      <c r="B21" s="3858"/>
      <c r="C21" s="2527" t="s">
        <v>241</v>
      </c>
      <c r="D21" s="2529">
        <v>-48981.29207395867</v>
      </c>
      <c r="E21" s="2529">
        <v>-321306.71991733147</v>
      </c>
      <c r="F21" s="2529">
        <v>-3009.3800059910682</v>
      </c>
      <c r="G21" s="2529">
        <v>228949.71812943125</v>
      </c>
      <c r="H21" s="2526">
        <v>-1.3733491666373165</v>
      </c>
      <c r="I21" s="2529">
        <v>10165.281999999999</v>
      </c>
      <c r="J21" s="2520">
        <v>2399.5699999999342</v>
      </c>
      <c r="L21" s="2509"/>
    </row>
    <row r="22" spans="2:14" ht="15.75" customHeight="1">
      <c r="B22" s="3858"/>
      <c r="C22" s="2527" t="s">
        <v>242</v>
      </c>
      <c r="D22" s="2529">
        <v>-64114.67377928202</v>
      </c>
      <c r="E22" s="2529">
        <v>-406613.10529501364</v>
      </c>
      <c r="F22" s="2529">
        <v>-4540.2185011751699</v>
      </c>
      <c r="G22" s="2529">
        <v>285480.70672293782</v>
      </c>
      <c r="H22" s="2526">
        <v>-0.75903254446098023</v>
      </c>
      <c r="I22" s="2529">
        <v>11123.351999999999</v>
      </c>
      <c r="J22" s="2520">
        <v>-5477.349999999984</v>
      </c>
      <c r="L22" s="2509"/>
    </row>
    <row r="23" spans="2:14" ht="15.75" customHeight="1">
      <c r="B23" s="3858"/>
      <c r="C23" s="2527" t="s">
        <v>243</v>
      </c>
      <c r="D23" s="2529">
        <v>-98225.2</v>
      </c>
      <c r="E23" s="2529">
        <v>-499248.3</v>
      </c>
      <c r="F23" s="2529">
        <v>-1417.7405290758688</v>
      </c>
      <c r="G23" s="2529">
        <v>340543.4731385489</v>
      </c>
      <c r="H23" s="2526">
        <v>-0.49381245750077518</v>
      </c>
      <c r="I23" s="2529">
        <v>14334.936999999998</v>
      </c>
      <c r="J23" s="2520">
        <v>-6664.4899999999907</v>
      </c>
      <c r="L23" s="2509"/>
    </row>
    <row r="24" spans="2:14" ht="15.75" customHeight="1">
      <c r="B24" s="3858"/>
      <c r="C24" s="2527" t="s">
        <v>244</v>
      </c>
      <c r="D24" s="2529">
        <v>-141874.9</v>
      </c>
      <c r="E24" s="2529">
        <v>-596481.19999999995</v>
      </c>
      <c r="F24" s="2529">
        <v>-3189.3</v>
      </c>
      <c r="G24" s="2529">
        <v>401349.033517932</v>
      </c>
      <c r="H24" s="2526">
        <v>1.7188289971922677</v>
      </c>
      <c r="I24" s="2529">
        <v>14338</v>
      </c>
      <c r="J24" s="2520">
        <v>-18275.610000000022</v>
      </c>
      <c r="L24" s="2509"/>
    </row>
    <row r="25" spans="2:14" ht="15.75" customHeight="1">
      <c r="B25" s="3858"/>
      <c r="C25" s="2527" t="s">
        <v>245</v>
      </c>
      <c r="D25" s="2529">
        <v>-154039.64786734909</v>
      </c>
      <c r="E25" s="2529">
        <v>-693987.8049473149</v>
      </c>
      <c r="F25" s="2529">
        <v>-2657.1996135666559</v>
      </c>
      <c r="G25" s="2529">
        <v>471855.43143093208</v>
      </c>
      <c r="H25" s="2526">
        <v>4.8587243500904709</v>
      </c>
      <c r="I25" s="2529">
        <v>14240.768999999998</v>
      </c>
      <c r="J25" s="2520">
        <v>-24729.899999999998</v>
      </c>
      <c r="L25" s="2509"/>
    </row>
    <row r="26" spans="2:14" ht="15.75" customHeight="1">
      <c r="B26" s="3858"/>
      <c r="C26" s="2527" t="s">
        <v>246</v>
      </c>
      <c r="D26" s="2529">
        <v>-171928.95500418893</v>
      </c>
      <c r="E26" s="2529">
        <v>-794466.7560013542</v>
      </c>
      <c r="F26" s="2529">
        <v>-3345.2440827359096</v>
      </c>
      <c r="G26" s="2529">
        <v>540376.91450879152</v>
      </c>
      <c r="H26" s="2526">
        <v>5.5564826412865642</v>
      </c>
      <c r="I26" s="2529">
        <v>14401.643999999998</v>
      </c>
      <c r="J26" s="2520">
        <v>-14602.400000000032</v>
      </c>
      <c r="L26" s="2509"/>
    </row>
    <row r="27" spans="2:14" ht="15.75" customHeight="1">
      <c r="B27" s="3858"/>
      <c r="C27" s="2527" t="s">
        <v>247</v>
      </c>
      <c r="D27" s="2529">
        <v>-191621.51995434111</v>
      </c>
      <c r="E27" s="2529">
        <v>-895562.60460538743</v>
      </c>
      <c r="F27" s="2529">
        <v>-986.3973565348133</v>
      </c>
      <c r="G27" s="2529">
        <v>606680.00475067063</v>
      </c>
      <c r="H27" s="2526">
        <v>7.0035514740897087</v>
      </c>
      <c r="I27" s="2529">
        <v>15805.448999999999</v>
      </c>
      <c r="J27" s="2520">
        <v>-18932.26999999995</v>
      </c>
      <c r="L27" s="2509"/>
    </row>
    <row r="28" spans="2:14" ht="15.75" customHeight="1">
      <c r="B28" s="3858"/>
      <c r="C28" s="2539" t="s">
        <v>248</v>
      </c>
      <c r="D28" s="2542">
        <v>-209940.9807684765</v>
      </c>
      <c r="E28" s="2542">
        <v>-1007215.327804452</v>
      </c>
      <c r="F28" s="2542">
        <v>859.440503011283</v>
      </c>
      <c r="G28" s="2542">
        <v>679731.01968370634</v>
      </c>
      <c r="H28" s="2538">
        <v>7.3113111353366067</v>
      </c>
      <c r="I28" s="2542">
        <v>15868.231999999998</v>
      </c>
      <c r="J28" s="2541">
        <v>-4336.599999999964</v>
      </c>
      <c r="L28" s="2509"/>
    </row>
    <row r="29" spans="2:14" ht="15.75" customHeight="1">
      <c r="B29" s="3850"/>
      <c r="C29" s="2535" t="s">
        <v>249</v>
      </c>
      <c r="D29" s="2534">
        <v>-246822.22110370582</v>
      </c>
      <c r="E29" s="2534">
        <v>-1135798.6895514196</v>
      </c>
      <c r="F29" s="2534">
        <v>1690.745232357498</v>
      </c>
      <c r="G29" s="2534">
        <v>755058.58393590851</v>
      </c>
      <c r="H29" s="2540">
        <v>8.5708509219337508</v>
      </c>
      <c r="I29" s="2534">
        <v>17504.643999999997</v>
      </c>
      <c r="J29" s="2533">
        <v>960.19000000003143</v>
      </c>
      <c r="L29" s="2509"/>
    </row>
    <row r="30" spans="2:14" ht="15.75" customHeight="1">
      <c r="B30" s="3857" t="s">
        <v>29</v>
      </c>
      <c r="C30" s="2532" t="s">
        <v>238</v>
      </c>
      <c r="D30" s="2531">
        <v>-25995.382865992156</v>
      </c>
      <c r="E30" s="2531">
        <v>-110642.45775681367</v>
      </c>
      <c r="F30" s="2531">
        <v>-3988.6566652051242</v>
      </c>
      <c r="G30" s="2531">
        <v>73954.194243408827</v>
      </c>
      <c r="H30" s="2526">
        <v>33.124107088185603</v>
      </c>
      <c r="I30" s="2531">
        <v>295.72699999999998</v>
      </c>
      <c r="J30" s="2530">
        <v>-24774.019791311915</v>
      </c>
      <c r="L30" s="2509"/>
    </row>
    <row r="31" spans="2:14" ht="15.75" customHeight="1">
      <c r="B31" s="3858"/>
      <c r="C31" s="2527" t="s">
        <v>1678</v>
      </c>
      <c r="D31" s="2529">
        <v>-35993.480733919161</v>
      </c>
      <c r="E31" s="2529">
        <v>-212875.12601917083</v>
      </c>
      <c r="F31" s="2529">
        <v>-11782.18469136014</v>
      </c>
      <c r="G31" s="2529">
        <v>154201.87417424697</v>
      </c>
      <c r="H31" s="2526">
        <v>33.448370468224084</v>
      </c>
      <c r="I31" s="2529">
        <v>1231.664</v>
      </c>
      <c r="J31" s="2520">
        <v>-25446.854645658175</v>
      </c>
      <c r="L31" s="2509"/>
    </row>
    <row r="32" spans="2:14" ht="15.75" customHeight="1">
      <c r="B32" s="3858"/>
      <c r="C32" s="2527" t="s">
        <v>240</v>
      </c>
      <c r="D32" s="2526">
        <v>-82387.61765132891</v>
      </c>
      <c r="E32" s="2526">
        <v>-340169.50580327993</v>
      </c>
      <c r="F32" s="2526">
        <v>-18520.483057606987</v>
      </c>
      <c r="G32" s="2526">
        <v>242171.67088878807</v>
      </c>
      <c r="H32" s="2526">
        <v>37.3449157864816</v>
      </c>
      <c r="I32" s="2526">
        <v>1541.6210000000001</v>
      </c>
      <c r="J32" s="2525">
        <v>-35421.046524928541</v>
      </c>
      <c r="L32" s="2509"/>
      <c r="N32" s="2508"/>
    </row>
    <row r="33" spans="2:18" ht="15.75" customHeight="1">
      <c r="B33" s="3858"/>
      <c r="C33" s="2527" t="s">
        <v>241</v>
      </c>
      <c r="D33" s="2526">
        <v>-89070.978575705085</v>
      </c>
      <c r="E33" s="2526">
        <v>-440379.80059045536</v>
      </c>
      <c r="F33" s="2526">
        <v>-11873.850686648475</v>
      </c>
      <c r="G33" s="2526">
        <v>312258.88571769884</v>
      </c>
      <c r="H33" s="2526">
        <v>36.387538831199052</v>
      </c>
      <c r="I33" s="2526">
        <v>4235.2299999999996</v>
      </c>
      <c r="J33" s="2525">
        <v>-57484.266331256571</v>
      </c>
      <c r="L33" s="2509"/>
    </row>
    <row r="34" spans="2:18" ht="15.75" customHeight="1">
      <c r="B34" s="3858"/>
      <c r="C34" s="2527" t="s">
        <v>242</v>
      </c>
      <c r="D34" s="2526">
        <v>-117261.07805572409</v>
      </c>
      <c r="E34" s="2526">
        <v>-551981.88845274039</v>
      </c>
      <c r="F34" s="2526">
        <v>-5705.7956984120538</v>
      </c>
      <c r="G34" s="2526">
        <v>376582.39368609863</v>
      </c>
      <c r="H34" s="2526">
        <v>31.911679079446877</v>
      </c>
      <c r="I34" s="2526">
        <v>6358.5579999999991</v>
      </c>
      <c r="J34" s="2525">
        <v>-85324.40609186847</v>
      </c>
      <c r="L34" s="2509"/>
      <c r="N34" s="2508"/>
    </row>
    <row r="35" spans="2:18" ht="15.75" customHeight="1">
      <c r="B35" s="3858"/>
      <c r="C35" s="2527" t="s">
        <v>243</v>
      </c>
      <c r="D35" s="2526">
        <v>-149134.98432938458</v>
      </c>
      <c r="E35" s="2526">
        <v>-660372.4263089801</v>
      </c>
      <c r="F35" s="2526">
        <v>-6657.82278665989</v>
      </c>
      <c r="G35" s="2526">
        <v>443355.72660648299</v>
      </c>
      <c r="H35" s="2526">
        <v>30.190639838252096</v>
      </c>
      <c r="I35" s="2526">
        <v>4358.9199999999992</v>
      </c>
      <c r="J35" s="2525">
        <v>-63676.98190647822</v>
      </c>
      <c r="L35" s="2509"/>
      <c r="N35" s="2508"/>
    </row>
    <row r="36" spans="2:18" ht="15.75" customHeight="1">
      <c r="B36" s="3858"/>
      <c r="C36" s="2527" t="s">
        <v>244</v>
      </c>
      <c r="D36" s="2526">
        <v>-163546.66116985551</v>
      </c>
      <c r="E36" s="2526">
        <v>-759023.31139162416</v>
      </c>
      <c r="F36" s="2526">
        <v>-8096.3402848441037</v>
      </c>
      <c r="G36" s="2526">
        <v>515555.45796883886</v>
      </c>
      <c r="H36" s="2526">
        <v>28.455637092198003</v>
      </c>
      <c r="I36" s="2526">
        <v>5146.329999999999</v>
      </c>
      <c r="J36" s="2525">
        <v>-49323.832477639393</v>
      </c>
      <c r="L36" s="2509"/>
      <c r="N36" s="2508"/>
    </row>
    <row r="37" spans="2:18" ht="15.75" customHeight="1">
      <c r="B37" s="3858"/>
      <c r="C37" s="2527" t="s">
        <v>245</v>
      </c>
      <c r="D37" s="2526">
        <v>-188522.22383302986</v>
      </c>
      <c r="E37" s="2526">
        <v>-863610.70517363655</v>
      </c>
      <c r="F37" s="2526">
        <v>-9616.7806196676102</v>
      </c>
      <c r="G37" s="2526">
        <v>582192.17720205418</v>
      </c>
      <c r="H37" s="2526">
        <v>23.383591333582565</v>
      </c>
      <c r="I37" s="2526">
        <v>6659.0360000000001</v>
      </c>
      <c r="J37" s="2525">
        <v>-58985.434877219326</v>
      </c>
      <c r="L37" s="2509"/>
      <c r="N37" s="2508"/>
    </row>
    <row r="38" spans="2:18" ht="15.75" customHeight="1">
      <c r="B38" s="3858"/>
      <c r="C38" s="2527" t="s">
        <v>246</v>
      </c>
      <c r="D38" s="2526">
        <v>-203420.19093190483</v>
      </c>
      <c r="E38" s="2526">
        <v>-965663.50320992572</v>
      </c>
      <c r="F38" s="2526">
        <v>-8264.5667280194175</v>
      </c>
      <c r="G38" s="2526">
        <v>653188.81693352072</v>
      </c>
      <c r="H38" s="2526">
        <v>20.876521441941385</v>
      </c>
      <c r="I38" s="2526">
        <v>7096.6809999999987</v>
      </c>
      <c r="J38" s="2525">
        <v>-64678.278681046271</v>
      </c>
      <c r="L38" s="2509"/>
      <c r="N38" s="2508"/>
    </row>
    <row r="39" spans="2:18" ht="15.75" customHeight="1">
      <c r="B39" s="3858"/>
      <c r="C39" s="2527" t="s">
        <v>247</v>
      </c>
      <c r="D39" s="2526">
        <v>-222617.0288779682</v>
      </c>
      <c r="E39" s="2526">
        <v>-1071112.113072129</v>
      </c>
      <c r="F39" s="2526">
        <v>-7545.3319587210426</v>
      </c>
      <c r="G39" s="2526">
        <v>725389.89970214246</v>
      </c>
      <c r="H39" s="2526">
        <v>19.567134901744197</v>
      </c>
      <c r="I39" s="2526">
        <v>9469.5669999999991</v>
      </c>
      <c r="J39" s="2525">
        <v>-68204.782623355975</v>
      </c>
      <c r="L39" s="2509"/>
      <c r="N39" s="2508"/>
    </row>
    <row r="40" spans="2:18" ht="15.75" customHeight="1">
      <c r="B40" s="3858"/>
      <c r="C40" s="2539" t="s">
        <v>248</v>
      </c>
      <c r="D40" s="2537">
        <v>-250314.57797533576</v>
      </c>
      <c r="E40" s="2537">
        <v>-1180242.9159784522</v>
      </c>
      <c r="F40" s="2537">
        <v>-8688.1142614710261</v>
      </c>
      <c r="G40" s="2537">
        <v>799112.2846021424</v>
      </c>
      <c r="H40" s="2538">
        <v>17.563015584309618</v>
      </c>
      <c r="I40" s="2537">
        <v>11804.866999999998</v>
      </c>
      <c r="J40" s="2536">
        <v>-90827.818372733891</v>
      </c>
      <c r="L40" s="2509"/>
      <c r="N40" s="2508"/>
    </row>
    <row r="41" spans="2:18" ht="15.75" customHeight="1">
      <c r="B41" s="3850"/>
      <c r="C41" s="2535" t="s">
        <v>249</v>
      </c>
      <c r="D41" s="2534">
        <v>-266970.39985171054</v>
      </c>
      <c r="E41" s="2534">
        <v>-1285189.4945013123</v>
      </c>
      <c r="F41" s="2534">
        <v>-14357.011007732013</v>
      </c>
      <c r="G41" s="2534">
        <v>879367.14949666336</v>
      </c>
      <c r="H41" s="2523">
        <v>16.463433196503672</v>
      </c>
      <c r="I41" s="2534">
        <v>13065.175999999998</v>
      </c>
      <c r="J41" s="2533">
        <v>-67400.493227382001</v>
      </c>
      <c r="L41" s="2509"/>
      <c r="N41" s="2508"/>
    </row>
    <row r="42" spans="2:18" ht="15.75" customHeight="1">
      <c r="B42" s="3857" t="s">
        <v>85</v>
      </c>
      <c r="C42" s="2532" t="s">
        <v>238</v>
      </c>
      <c r="D42" s="2531">
        <v>-9343.9549276878679</v>
      </c>
      <c r="E42" s="2531">
        <v>-94104.16759634926</v>
      </c>
      <c r="F42" s="2531">
        <v>-3407.0659861510503</v>
      </c>
      <c r="G42" s="2531">
        <v>75401.47187661966</v>
      </c>
      <c r="H42" s="2526">
        <v>1.9569919570042726</v>
      </c>
      <c r="I42" s="2531">
        <v>1441.3029999999999</v>
      </c>
      <c r="J42" s="2530">
        <v>6045.1558072944172</v>
      </c>
      <c r="L42" s="2509"/>
      <c r="N42" s="2508"/>
    </row>
    <row r="43" spans="2:18" ht="15.75" customHeight="1">
      <c r="B43" s="3858"/>
      <c r="C43" s="2527" t="s">
        <v>1678</v>
      </c>
      <c r="D43" s="2529">
        <v>-22690.750625348708</v>
      </c>
      <c r="E43" s="2529">
        <v>-203769.65671318179</v>
      </c>
      <c r="F43" s="2529">
        <v>-5801.2003034902191</v>
      </c>
      <c r="G43" s="2529">
        <v>153351.40777246573</v>
      </c>
      <c r="H43" s="2526">
        <v>-0.55152792813674134</v>
      </c>
      <c r="I43" s="2529">
        <v>1980.7349999999999</v>
      </c>
      <c r="J43" s="2520">
        <v>8831.0051892678584</v>
      </c>
      <c r="L43" s="2509"/>
      <c r="N43" s="2508"/>
    </row>
    <row r="44" spans="2:18" ht="15.75" customHeight="1">
      <c r="B44" s="3858"/>
      <c r="C44" s="2527" t="s">
        <v>240</v>
      </c>
      <c r="D44" s="2526">
        <v>-22474.601028677775</v>
      </c>
      <c r="E44" s="2526">
        <v>-296389.2730757746</v>
      </c>
      <c r="F44" s="2526">
        <v>-6049.3363430625541</v>
      </c>
      <c r="G44" s="2526">
        <v>229861.9564933771</v>
      </c>
      <c r="H44" s="2526">
        <v>-5.0830530054293277</v>
      </c>
      <c r="I44" s="2526">
        <v>3992.3130000000001</v>
      </c>
      <c r="J44" s="2525">
        <v>14428.280267694401</v>
      </c>
      <c r="L44" s="2509"/>
      <c r="N44" s="2508"/>
    </row>
    <row r="45" spans="2:18" ht="15.75" customHeight="1">
      <c r="B45" s="3858"/>
      <c r="C45" s="2527" t="s">
        <v>241</v>
      </c>
      <c r="D45" s="2526">
        <v>-34124.6366308867</v>
      </c>
      <c r="E45" s="2526">
        <v>-398348.07942227478</v>
      </c>
      <c r="F45" s="2526">
        <v>-2487.683878248994</v>
      </c>
      <c r="G45" s="2526">
        <v>303660.2052850927</v>
      </c>
      <c r="H45" s="2526">
        <v>-2.753702400763669</v>
      </c>
      <c r="I45" s="2526">
        <v>4920.8640000000005</v>
      </c>
      <c r="J45" s="2525">
        <v>27285.420586800486</v>
      </c>
      <c r="L45" s="2509"/>
      <c r="M45" s="2528"/>
      <c r="N45" s="2528"/>
      <c r="O45" s="2528"/>
      <c r="P45" s="2528"/>
      <c r="Q45" s="2528"/>
      <c r="R45" s="2528"/>
    </row>
    <row r="46" spans="2:18" ht="15.75" customHeight="1">
      <c r="B46" s="3858"/>
      <c r="C46" s="2527" t="s">
        <v>242</v>
      </c>
      <c r="D46" s="2526">
        <v>-65127.06858237047</v>
      </c>
      <c r="E46" s="2526">
        <v>-513401.7412961779</v>
      </c>
      <c r="F46" s="2526">
        <v>-3013.821373909188</v>
      </c>
      <c r="G46" s="2526">
        <v>375679.89160928212</v>
      </c>
      <c r="H46" s="2526">
        <v>-0.23965594035944005</v>
      </c>
      <c r="I46" s="2526">
        <v>6567.4350000000004</v>
      </c>
      <c r="J46" s="2525">
        <v>23297.152427527501</v>
      </c>
      <c r="L46" s="2509"/>
      <c r="N46" s="2508"/>
    </row>
    <row r="47" spans="2:18" ht="15.75" customHeight="1">
      <c r="B47" s="3858"/>
      <c r="C47" s="2527" t="s">
        <v>243</v>
      </c>
      <c r="D47" s="2526">
        <v>-79652.558660976123</v>
      </c>
      <c r="E47" s="2526">
        <v>-614617.17863325286</v>
      </c>
      <c r="F47" s="2526">
        <v>-3732.9947800649097</v>
      </c>
      <c r="G47" s="2526">
        <v>445953.40666409594</v>
      </c>
      <c r="H47" s="2526">
        <v>0.58591327498935808</v>
      </c>
      <c r="I47" s="2526">
        <v>12203.794</v>
      </c>
      <c r="J47" s="2525">
        <v>26648.400000000001</v>
      </c>
      <c r="L47" s="2509"/>
      <c r="N47" s="2508"/>
    </row>
    <row r="48" spans="2:18" ht="15.75" customHeight="1">
      <c r="B48" s="3858"/>
      <c r="C48" s="2527" t="s">
        <v>244</v>
      </c>
      <c r="D48" s="2526">
        <v>-106003.36244525318</v>
      </c>
      <c r="E48" s="2526">
        <v>-713717.5586629149</v>
      </c>
      <c r="F48" s="2526">
        <v>-3076.2476450667164</v>
      </c>
      <c r="G48" s="2526">
        <v>511939.44661565125</v>
      </c>
      <c r="H48" s="2526">
        <v>-0.70138164523246838</v>
      </c>
      <c r="I48" s="2526">
        <v>14382.212</v>
      </c>
      <c r="J48" s="2525">
        <v>21613.161410672838</v>
      </c>
      <c r="L48" s="2509"/>
      <c r="N48" s="2508"/>
    </row>
    <row r="49" spans="2:14" ht="15.75" customHeight="1">
      <c r="B49" s="3858"/>
      <c r="C49" s="2527" t="s">
        <v>245</v>
      </c>
      <c r="D49" s="2526">
        <v>-119695.23759581888</v>
      </c>
      <c r="E49" s="2526">
        <v>-821185.42087442754</v>
      </c>
      <c r="F49" s="2526">
        <v>-4221.4251331990017</v>
      </c>
      <c r="G49" s="2526">
        <v>591192.28628658282</v>
      </c>
      <c r="H49" s="2526">
        <v>1.5459000373007514</v>
      </c>
      <c r="I49" s="2526">
        <v>15612.554</v>
      </c>
      <c r="J49" s="2525">
        <v>37840.711910512393</v>
      </c>
      <c r="L49" s="2509"/>
      <c r="N49" s="2508"/>
    </row>
    <row r="50" spans="2:14" ht="15.75" customHeight="1">
      <c r="B50" s="3858"/>
      <c r="C50" s="2527" t="s">
        <v>246</v>
      </c>
      <c r="D50" s="2526">
        <v>-126087.97976958135</v>
      </c>
      <c r="E50" s="2526">
        <v>-874099.13190366654</v>
      </c>
      <c r="F50" s="2526">
        <v>-1084.3332236530841</v>
      </c>
      <c r="G50" s="2526">
        <v>625709.09474924055</v>
      </c>
      <c r="H50" s="2526">
        <v>-4.2070105108791171</v>
      </c>
      <c r="I50" s="2526">
        <v>16478.671999999999</v>
      </c>
      <c r="J50" s="2525">
        <v>36610.561024159651</v>
      </c>
      <c r="L50" s="2509"/>
      <c r="N50" s="2508"/>
    </row>
    <row r="51" spans="2:14" ht="15.75" customHeight="1">
      <c r="B51" s="3858"/>
      <c r="C51" s="2527" t="s">
        <v>247</v>
      </c>
      <c r="D51" s="2526">
        <v>-96184.565491877845</v>
      </c>
      <c r="E51" s="2526">
        <v>-911636.92920355848</v>
      </c>
      <c r="F51" s="2526">
        <v>788.1562932204688</v>
      </c>
      <c r="G51" s="2526">
        <v>679680.93931259937</v>
      </c>
      <c r="H51" s="2526">
        <v>-6.3012954010404627</v>
      </c>
      <c r="I51" s="2526">
        <v>17425.197</v>
      </c>
      <c r="J51" s="2525">
        <v>120899.35802712855</v>
      </c>
      <c r="L51" s="2509"/>
      <c r="N51" s="2508"/>
    </row>
    <row r="52" spans="2:14" ht="15.75" customHeight="1">
      <c r="B52" s="3858"/>
      <c r="C52" s="2527" t="s">
        <v>248</v>
      </c>
      <c r="D52" s="2526">
        <v>-62591.279670751188</v>
      </c>
      <c r="E52" s="2526">
        <v>-977882.34028090502</v>
      </c>
      <c r="F52" s="2526">
        <v>-1230.4982876474387</v>
      </c>
      <c r="G52" s="2526">
        <v>773658.50348589476</v>
      </c>
      <c r="H52" s="2526">
        <v>-3.1852571417945841</v>
      </c>
      <c r="I52" s="2526">
        <v>18717.105</v>
      </c>
      <c r="J52" s="2525">
        <v>179372.18197103875</v>
      </c>
      <c r="K52" s="2510"/>
      <c r="L52" s="2509"/>
      <c r="N52" s="2508"/>
    </row>
    <row r="53" spans="2:14" ht="15.75" customHeight="1">
      <c r="B53" s="3858"/>
      <c r="C53" s="2524" t="s">
        <v>249</v>
      </c>
      <c r="D53" s="2522">
        <v>-33763.120085891453</v>
      </c>
      <c r="E53" s="2522">
        <v>-1060973.3249700537</v>
      </c>
      <c r="F53" s="2522">
        <v>-964.6558673575928</v>
      </c>
      <c r="G53" s="2522">
        <v>875026.9567769951</v>
      </c>
      <c r="H53" s="2523">
        <v>-0.49355866001504767</v>
      </c>
      <c r="I53" s="2522">
        <v>19478.723999999998</v>
      </c>
      <c r="J53" s="2521">
        <v>282409.53906808869</v>
      </c>
      <c r="K53" s="2510"/>
      <c r="L53" s="2509"/>
      <c r="N53" s="2508"/>
    </row>
    <row r="54" spans="2:14" ht="15.75" customHeight="1">
      <c r="B54" s="3876" t="s">
        <v>398</v>
      </c>
      <c r="C54" s="2518" t="s">
        <v>238</v>
      </c>
      <c r="D54" s="2519">
        <v>25412.973272078394</v>
      </c>
      <c r="E54" s="2519">
        <v>-73270.724528541323</v>
      </c>
      <c r="F54" s="2519">
        <v>-2449.6390691540373</v>
      </c>
      <c r="G54" s="2519">
        <v>92714.740087705184</v>
      </c>
      <c r="H54" s="2519">
        <v>22.961445950836911</v>
      </c>
      <c r="I54" s="2519">
        <v>1393.5509999999999</v>
      </c>
      <c r="J54" s="2520">
        <v>51464.946372824459</v>
      </c>
      <c r="K54" s="2510"/>
      <c r="L54" s="2509"/>
      <c r="N54" s="2508"/>
    </row>
    <row r="55" spans="2:14" ht="15.75" customHeight="1">
      <c r="B55" s="3877"/>
      <c r="C55" s="2518" t="s">
        <v>1678</v>
      </c>
      <c r="D55" s="2519">
        <v>26066.287357393507</v>
      </c>
      <c r="E55" s="2519">
        <v>-152602.813407465</v>
      </c>
      <c r="F55" s="2519">
        <v>-5450.0901558281184</v>
      </c>
      <c r="G55" s="2519">
        <v>165733.0445555771</v>
      </c>
      <c r="H55" s="2519">
        <v>8.0740287702363744</v>
      </c>
      <c r="I55" s="2519">
        <v>2441.5450000000001</v>
      </c>
      <c r="J55" s="2520">
        <v>67626.048292446445</v>
      </c>
      <c r="K55" s="2510"/>
      <c r="L55" s="2509"/>
      <c r="N55" s="2508"/>
    </row>
    <row r="56" spans="2:14" ht="15.75" customHeight="1">
      <c r="B56" s="3877"/>
      <c r="C56" s="2518" t="s">
        <v>240</v>
      </c>
      <c r="D56" s="2517">
        <v>34363.662187336566</v>
      </c>
      <c r="E56" s="2517">
        <v>-251570.86362983158</v>
      </c>
      <c r="F56" s="2516">
        <v>-10593.844688563433</v>
      </c>
      <c r="G56" s="2516">
        <v>258858.88334192513</v>
      </c>
      <c r="H56" s="2517">
        <v>12.614930844105764</v>
      </c>
      <c r="I56" s="2517">
        <v>2922.0059999999999</v>
      </c>
      <c r="J56" s="2515">
        <v>101086.44960760883</v>
      </c>
      <c r="K56" s="2510"/>
      <c r="L56" s="2509"/>
      <c r="N56" s="2508"/>
    </row>
    <row r="57" spans="2:14" ht="15.75" customHeight="1">
      <c r="B57" s="3877"/>
      <c r="C57" s="2518" t="s">
        <v>241</v>
      </c>
      <c r="D57" s="2519">
        <v>20458.978873891698</v>
      </c>
      <c r="E57" s="2516">
        <v>-348948.16896013683</v>
      </c>
      <c r="F57" s="2519">
        <v>-15637.187851891125</v>
      </c>
      <c r="G57" s="2519">
        <v>337720.38718477177</v>
      </c>
      <c r="H57" s="2519">
        <v>11.216544448984189</v>
      </c>
      <c r="I57" s="2516">
        <v>3745.0219999999999</v>
      </c>
      <c r="J57" s="2515">
        <v>110647.47663496275</v>
      </c>
      <c r="K57" s="2510"/>
      <c r="L57" s="2509"/>
      <c r="N57" s="2508"/>
    </row>
    <row r="58" spans="2:14" ht="15.75" customHeight="1">
      <c r="B58" s="3877"/>
      <c r="C58" s="2518" t="s">
        <v>242</v>
      </c>
      <c r="D58" s="2519">
        <v>-21317.789061967982</v>
      </c>
      <c r="E58" s="2519">
        <v>-459204.5622953797</v>
      </c>
      <c r="F58" s="2519">
        <v>-21285.203958687707</v>
      </c>
      <c r="G58" s="2516">
        <v>416806.33034974884</v>
      </c>
      <c r="H58" s="2519">
        <v>10.947202567668812</v>
      </c>
      <c r="I58" s="2516">
        <v>4500.8220000000001</v>
      </c>
      <c r="J58" s="2515">
        <v>106480.94575561715</v>
      </c>
      <c r="K58" s="2510"/>
      <c r="L58" s="2509"/>
      <c r="N58" s="2508"/>
    </row>
    <row r="59" spans="2:14" ht="15.75" customHeight="1">
      <c r="B59" s="3877"/>
      <c r="C59" s="2518" t="s">
        <v>243</v>
      </c>
      <c r="D59" s="2517">
        <v>-49534.153574333293</v>
      </c>
      <c r="E59" s="2516">
        <v>-581719.41341948952</v>
      </c>
      <c r="F59" s="2516">
        <v>-25665.698542260943</v>
      </c>
      <c r="G59" s="2516">
        <v>495309.77210812998</v>
      </c>
      <c r="H59" s="2516">
        <v>11.06760587686475</v>
      </c>
      <c r="I59" s="2516">
        <v>7659.1750000000002</v>
      </c>
      <c r="J59" s="2515">
        <v>124917.34759098101</v>
      </c>
      <c r="K59" s="2510"/>
      <c r="L59" s="2509"/>
      <c r="N59" s="2508"/>
    </row>
    <row r="60" spans="2:14" ht="15.75" customHeight="1">
      <c r="B60" s="3877"/>
      <c r="C60" s="2518" t="s">
        <v>244</v>
      </c>
      <c r="D60" s="2517">
        <v>-101896.54292946472</v>
      </c>
      <c r="E60" s="2516">
        <v>-711315.04105935106</v>
      </c>
      <c r="F60" s="2516">
        <v>-32025.670076114693</v>
      </c>
      <c r="G60" s="2516">
        <v>567703.82389971567</v>
      </c>
      <c r="H60" s="2516">
        <v>10.892768207785842</v>
      </c>
      <c r="I60" s="2516">
        <v>9017.4920000000002</v>
      </c>
      <c r="J60" s="2515">
        <v>97364.09537399112</v>
      </c>
      <c r="K60" s="2510"/>
      <c r="L60" s="2509"/>
      <c r="N60" s="2508"/>
    </row>
    <row r="61" spans="2:14" ht="15.75" customHeight="1">
      <c r="B61" s="3877"/>
      <c r="C61" s="2518" t="s">
        <v>245</v>
      </c>
      <c r="D61" s="2517">
        <v>-148678.34410560114</v>
      </c>
      <c r="E61" s="2516">
        <v>-836541.92794676637</v>
      </c>
      <c r="F61" s="2516">
        <v>-39692.300118618441</v>
      </c>
      <c r="G61" s="2516">
        <v>642142.21319137258</v>
      </c>
      <c r="H61" s="2516">
        <v>8.6181650347331384</v>
      </c>
      <c r="I61" s="2516">
        <v>10183.576000000001</v>
      </c>
      <c r="J61" s="2515">
        <v>68009.658141918568</v>
      </c>
      <c r="K61" s="2510"/>
      <c r="L61" s="2509"/>
      <c r="N61" s="2508"/>
    </row>
    <row r="62" spans="2:14" ht="15.75" customHeight="1">
      <c r="B62" s="3877"/>
      <c r="C62" s="2518" t="s">
        <v>246</v>
      </c>
      <c r="D62" s="2517">
        <v>-207407.69212228188</v>
      </c>
      <c r="E62" s="2516">
        <v>-986799.23088776204</v>
      </c>
      <c r="F62" s="2516">
        <v>-49129.911476047353</v>
      </c>
      <c r="G62" s="2516">
        <v>729024.77747704787</v>
      </c>
      <c r="H62" s="2516">
        <v>16.511775774845038</v>
      </c>
      <c r="I62" s="2516">
        <v>12353.384000000002</v>
      </c>
      <c r="J62" s="2515">
        <v>42536.733906800298</v>
      </c>
      <c r="K62" s="2510"/>
      <c r="L62" s="2509"/>
      <c r="N62" s="2508"/>
    </row>
    <row r="63" spans="2:14" ht="15.75" customHeight="1">
      <c r="B63" s="3877"/>
      <c r="C63" s="2518" t="s">
        <v>247</v>
      </c>
      <c r="D63" s="2517">
        <v>-247078.83856489696</v>
      </c>
      <c r="E63" s="2516">
        <v>-1112611.6945281511</v>
      </c>
      <c r="F63" s="2516">
        <v>-54707.489545494798</v>
      </c>
      <c r="G63" s="2516">
        <v>809894.72715802887</v>
      </c>
      <c r="H63" s="2516">
        <v>19.158075548966004</v>
      </c>
      <c r="I63" s="2516">
        <v>14083.174000000003</v>
      </c>
      <c r="J63" s="2515">
        <v>7754.0460489597626</v>
      </c>
      <c r="K63" s="2510"/>
      <c r="L63" s="2509"/>
      <c r="N63" s="2508"/>
    </row>
    <row r="64" spans="2:14" ht="15.75" customHeight="1">
      <c r="B64" s="3877"/>
      <c r="C64" s="2518" t="s">
        <v>248</v>
      </c>
      <c r="D64" s="2517">
        <v>-293965.41139758122</v>
      </c>
      <c r="E64" s="2516">
        <v>-1224881.8090419436</v>
      </c>
      <c r="F64" s="2516">
        <v>-58101.544013839448</v>
      </c>
      <c r="G64" s="2516">
        <v>870936.10816806229</v>
      </c>
      <c r="H64" s="2516">
        <v>12.573713627377071</v>
      </c>
      <c r="I64" s="2516">
        <v>16201.348000000002</v>
      </c>
      <c r="J64" s="2515">
        <v>-15147.420894667814</v>
      </c>
      <c r="K64" s="2510"/>
      <c r="L64" s="2509"/>
      <c r="N64" s="2508"/>
    </row>
    <row r="65" spans="2:14" ht="15.75" customHeight="1" thickBot="1">
      <c r="B65" s="3878"/>
      <c r="C65" s="2514" t="s">
        <v>249</v>
      </c>
      <c r="D65" s="2513">
        <v>-333671.93453037995</v>
      </c>
      <c r="E65" s="2512">
        <v>-1355456.9390056308</v>
      </c>
      <c r="F65" s="2512">
        <v>-72852.523615579019</v>
      </c>
      <c r="G65" s="2512">
        <v>961054.57727377792</v>
      </c>
      <c r="H65" s="2512">
        <v>9.8314251727341215</v>
      </c>
      <c r="I65" s="2512">
        <v>19512.715000000004</v>
      </c>
      <c r="J65" s="2511">
        <v>1226.7149713200979</v>
      </c>
      <c r="K65" s="2510"/>
      <c r="L65" s="2509"/>
      <c r="N65" s="2508"/>
    </row>
    <row r="66" spans="2:14" ht="15.75" customHeight="1" thickTop="1">
      <c r="B66" s="2507" t="s">
        <v>2009</v>
      </c>
    </row>
    <row r="67" spans="2:14" ht="15.75" customHeight="1"/>
    <row r="68" spans="2:14" ht="15.75" customHeight="1"/>
    <row r="69" spans="2:14" ht="15.75" customHeight="1"/>
    <row r="70" spans="2:14" ht="15.75" customHeight="1"/>
    <row r="71" spans="2:14" ht="15.75" customHeight="1"/>
    <row r="72" spans="2:14" ht="15.75" customHeight="1"/>
    <row r="73" spans="2:14" ht="15.75" customHeight="1"/>
    <row r="74" spans="2:14" ht="15.75" customHeight="1"/>
    <row r="75" spans="2:14" ht="15.75" customHeight="1"/>
    <row r="76" spans="2:14" ht="15.75" customHeight="1"/>
    <row r="77" spans="2:14" ht="15.75" customHeight="1"/>
    <row r="78" spans="2:14" ht="15.75" customHeight="1"/>
    <row r="79" spans="2:14" ht="15.75" customHeight="1"/>
    <row r="80" spans="2:1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sheetData>
  <mergeCells count="16">
    <mergeCell ref="B54:B65"/>
    <mergeCell ref="B6:B17"/>
    <mergeCell ref="B18:B29"/>
    <mergeCell ref="B30:B41"/>
    <mergeCell ref="B42:B53"/>
    <mergeCell ref="B1:J1"/>
    <mergeCell ref="B2:J2"/>
    <mergeCell ref="B3:J3"/>
    <mergeCell ref="B4:B5"/>
    <mergeCell ref="C4:C5"/>
    <mergeCell ref="J4:J5"/>
    <mergeCell ref="D4:D5"/>
    <mergeCell ref="E4:E5"/>
    <mergeCell ref="F4:F5"/>
    <mergeCell ref="G4:H4"/>
    <mergeCell ref="I4:I5"/>
  </mergeCells>
  <pageMargins left="0.7" right="0.7" top="0.75" bottom="0.75" header="0" footer="0"/>
  <pageSetup scale="6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view="pageBreakPreview" zoomScale="85" zoomScaleNormal="85" zoomScaleSheetLayoutView="85" workbookViewId="0">
      <selection activeCell="L26" sqref="L26"/>
    </sheetView>
  </sheetViews>
  <sheetFormatPr defaultRowHeight="15.75"/>
  <cols>
    <col min="1" max="1" width="53.85546875" style="2799" bestFit="1" customWidth="1"/>
    <col min="2" max="9" width="9.28515625" style="2799" bestFit="1" customWidth="1"/>
    <col min="10" max="10" width="11" style="2799" bestFit="1" customWidth="1"/>
    <col min="11" max="11" width="10.7109375" style="2799" bestFit="1" customWidth="1"/>
    <col min="12" max="12" width="10.28515625" style="2799" bestFit="1" customWidth="1"/>
    <col min="13" max="249" width="9.140625" style="2799"/>
    <col min="250" max="250" width="44" style="2799" bestFit="1" customWidth="1"/>
    <col min="251" max="259" width="6.5703125" style="2799" bestFit="1" customWidth="1"/>
    <col min="260" max="505" width="9.140625" style="2799"/>
    <col min="506" max="506" width="44" style="2799" bestFit="1" customWidth="1"/>
    <col min="507" max="515" width="6.5703125" style="2799" bestFit="1" customWidth="1"/>
    <col min="516" max="761" width="9.140625" style="2799"/>
    <col min="762" max="762" width="44" style="2799" bestFit="1" customWidth="1"/>
    <col min="763" max="771" width="6.5703125" style="2799" bestFit="1" customWidth="1"/>
    <col min="772" max="1017" width="9.140625" style="2799"/>
    <col min="1018" max="1018" width="44" style="2799" bestFit="1" customWidth="1"/>
    <col min="1019" max="1027" width="6.5703125" style="2799" bestFit="1" customWidth="1"/>
    <col min="1028" max="1273" width="9.140625" style="2799"/>
    <col min="1274" max="1274" width="44" style="2799" bestFit="1" customWidth="1"/>
    <col min="1275" max="1283" width="6.5703125" style="2799" bestFit="1" customWidth="1"/>
    <col min="1284" max="1529" width="9.140625" style="2799"/>
    <col min="1530" max="1530" width="44" style="2799" bestFit="1" customWidth="1"/>
    <col min="1531" max="1539" width="6.5703125" style="2799" bestFit="1" customWidth="1"/>
    <col min="1540" max="1785" width="9.140625" style="2799"/>
    <col min="1786" max="1786" width="44" style="2799" bestFit="1" customWidth="1"/>
    <col min="1787" max="1795" width="6.5703125" style="2799" bestFit="1" customWidth="1"/>
    <col min="1796" max="2041" width="9.140625" style="2799"/>
    <col min="2042" max="2042" width="44" style="2799" bestFit="1" customWidth="1"/>
    <col min="2043" max="2051" width="6.5703125" style="2799" bestFit="1" customWidth="1"/>
    <col min="2052" max="2297" width="9.140625" style="2799"/>
    <col min="2298" max="2298" width="44" style="2799" bestFit="1" customWidth="1"/>
    <col min="2299" max="2307" width="6.5703125" style="2799" bestFit="1" customWidth="1"/>
    <col min="2308" max="2553" width="9.140625" style="2799"/>
    <col min="2554" max="2554" width="44" style="2799" bestFit="1" customWidth="1"/>
    <col min="2555" max="2563" width="6.5703125" style="2799" bestFit="1" customWidth="1"/>
    <col min="2564" max="2809" width="9.140625" style="2799"/>
    <col min="2810" max="2810" width="44" style="2799" bestFit="1" customWidth="1"/>
    <col min="2811" max="2819" width="6.5703125" style="2799" bestFit="1" customWidth="1"/>
    <col min="2820" max="3065" width="9.140625" style="2799"/>
    <col min="3066" max="3066" width="44" style="2799" bestFit="1" customWidth="1"/>
    <col min="3067" max="3075" width="6.5703125" style="2799" bestFit="1" customWidth="1"/>
    <col min="3076" max="3321" width="9.140625" style="2799"/>
    <col min="3322" max="3322" width="44" style="2799" bestFit="1" customWidth="1"/>
    <col min="3323" max="3331" width="6.5703125" style="2799" bestFit="1" customWidth="1"/>
    <col min="3332" max="3577" width="9.140625" style="2799"/>
    <col min="3578" max="3578" width="44" style="2799" bestFit="1" customWidth="1"/>
    <col min="3579" max="3587" width="6.5703125" style="2799" bestFit="1" customWidth="1"/>
    <col min="3588" max="3833" width="9.140625" style="2799"/>
    <col min="3834" max="3834" width="44" style="2799" bestFit="1" customWidth="1"/>
    <col min="3835" max="3843" width="6.5703125" style="2799" bestFit="1" customWidth="1"/>
    <col min="3844" max="4089" width="9.140625" style="2799"/>
    <col min="4090" max="4090" width="44" style="2799" bestFit="1" customWidth="1"/>
    <col min="4091" max="4099" width="6.5703125" style="2799" bestFit="1" customWidth="1"/>
    <col min="4100" max="4345" width="9.140625" style="2799"/>
    <col min="4346" max="4346" width="44" style="2799" bestFit="1" customWidth="1"/>
    <col min="4347" max="4355" width="6.5703125" style="2799" bestFit="1" customWidth="1"/>
    <col min="4356" max="4601" width="9.140625" style="2799"/>
    <col min="4602" max="4602" width="44" style="2799" bestFit="1" customWidth="1"/>
    <col min="4603" max="4611" width="6.5703125" style="2799" bestFit="1" customWidth="1"/>
    <col min="4612" max="4857" width="9.140625" style="2799"/>
    <col min="4858" max="4858" width="44" style="2799" bestFit="1" customWidth="1"/>
    <col min="4859" max="4867" width="6.5703125" style="2799" bestFit="1" customWidth="1"/>
    <col min="4868" max="5113" width="9.140625" style="2799"/>
    <col min="5114" max="5114" width="44" style="2799" bestFit="1" customWidth="1"/>
    <col min="5115" max="5123" width="6.5703125" style="2799" bestFit="1" customWidth="1"/>
    <col min="5124" max="5369" width="9.140625" style="2799"/>
    <col min="5370" max="5370" width="44" style="2799" bestFit="1" customWidth="1"/>
    <col min="5371" max="5379" width="6.5703125" style="2799" bestFit="1" customWidth="1"/>
    <col min="5380" max="5625" width="9.140625" style="2799"/>
    <col min="5626" max="5626" width="44" style="2799" bestFit="1" customWidth="1"/>
    <col min="5627" max="5635" width="6.5703125" style="2799" bestFit="1" customWidth="1"/>
    <col min="5636" max="5881" width="9.140625" style="2799"/>
    <col min="5882" max="5882" width="44" style="2799" bestFit="1" customWidth="1"/>
    <col min="5883" max="5891" width="6.5703125" style="2799" bestFit="1" customWidth="1"/>
    <col min="5892" max="6137" width="9.140625" style="2799"/>
    <col min="6138" max="6138" width="44" style="2799" bestFit="1" customWidth="1"/>
    <col min="6139" max="6147" width="6.5703125" style="2799" bestFit="1" customWidth="1"/>
    <col min="6148" max="6393" width="9.140625" style="2799"/>
    <col min="6394" max="6394" width="44" style="2799" bestFit="1" customWidth="1"/>
    <col min="6395" max="6403" width="6.5703125" style="2799" bestFit="1" customWidth="1"/>
    <col min="6404" max="6649" width="9.140625" style="2799"/>
    <col min="6650" max="6650" width="44" style="2799" bestFit="1" customWidth="1"/>
    <col min="6651" max="6659" width="6.5703125" style="2799" bestFit="1" customWidth="1"/>
    <col min="6660" max="6905" width="9.140625" style="2799"/>
    <col min="6906" max="6906" width="44" style="2799" bestFit="1" customWidth="1"/>
    <col min="6907" max="6915" width="6.5703125" style="2799" bestFit="1" customWidth="1"/>
    <col min="6916" max="7161" width="9.140625" style="2799"/>
    <col min="7162" max="7162" width="44" style="2799" bestFit="1" customWidth="1"/>
    <col min="7163" max="7171" width="6.5703125" style="2799" bestFit="1" customWidth="1"/>
    <col min="7172" max="7417" width="9.140625" style="2799"/>
    <col min="7418" max="7418" width="44" style="2799" bestFit="1" customWidth="1"/>
    <col min="7419" max="7427" width="6.5703125" style="2799" bestFit="1" customWidth="1"/>
    <col min="7428" max="7673" width="9.140625" style="2799"/>
    <col min="7674" max="7674" width="44" style="2799" bestFit="1" customWidth="1"/>
    <col min="7675" max="7683" width="6.5703125" style="2799" bestFit="1" customWidth="1"/>
    <col min="7684" max="7929" width="9.140625" style="2799"/>
    <col min="7930" max="7930" width="44" style="2799" bestFit="1" customWidth="1"/>
    <col min="7931" max="7939" width="6.5703125" style="2799" bestFit="1" customWidth="1"/>
    <col min="7940" max="8185" width="9.140625" style="2799"/>
    <col min="8186" max="8186" width="44" style="2799" bestFit="1" customWidth="1"/>
    <col min="8187" max="8195" width="6.5703125" style="2799" bestFit="1" customWidth="1"/>
    <col min="8196" max="8441" width="9.140625" style="2799"/>
    <col min="8442" max="8442" width="44" style="2799" bestFit="1" customWidth="1"/>
    <col min="8443" max="8451" width="6.5703125" style="2799" bestFit="1" customWidth="1"/>
    <col min="8452" max="8697" width="9.140625" style="2799"/>
    <col min="8698" max="8698" width="44" style="2799" bestFit="1" customWidth="1"/>
    <col min="8699" max="8707" width="6.5703125" style="2799" bestFit="1" customWidth="1"/>
    <col min="8708" max="8953" width="9.140625" style="2799"/>
    <col min="8954" max="8954" width="44" style="2799" bestFit="1" customWidth="1"/>
    <col min="8955" max="8963" width="6.5703125" style="2799" bestFit="1" customWidth="1"/>
    <col min="8964" max="9209" width="9.140625" style="2799"/>
    <col min="9210" max="9210" width="44" style="2799" bestFit="1" customWidth="1"/>
    <col min="9211" max="9219" width="6.5703125" style="2799" bestFit="1" customWidth="1"/>
    <col min="9220" max="9465" width="9.140625" style="2799"/>
    <col min="9466" max="9466" width="44" style="2799" bestFit="1" customWidth="1"/>
    <col min="9467" max="9475" width="6.5703125" style="2799" bestFit="1" customWidth="1"/>
    <col min="9476" max="9721" width="9.140625" style="2799"/>
    <col min="9722" max="9722" width="44" style="2799" bestFit="1" customWidth="1"/>
    <col min="9723" max="9731" width="6.5703125" style="2799" bestFit="1" customWidth="1"/>
    <col min="9732" max="9977" width="9.140625" style="2799"/>
    <col min="9978" max="9978" width="44" style="2799" bestFit="1" customWidth="1"/>
    <col min="9979" max="9987" width="6.5703125" style="2799" bestFit="1" customWidth="1"/>
    <col min="9988" max="10233" width="9.140625" style="2799"/>
    <col min="10234" max="10234" width="44" style="2799" bestFit="1" customWidth="1"/>
    <col min="10235" max="10243" width="6.5703125" style="2799" bestFit="1" customWidth="1"/>
    <col min="10244" max="10489" width="9.140625" style="2799"/>
    <col min="10490" max="10490" width="44" style="2799" bestFit="1" customWidth="1"/>
    <col min="10491" max="10499" width="6.5703125" style="2799" bestFit="1" customWidth="1"/>
    <col min="10500" max="10745" width="9.140625" style="2799"/>
    <col min="10746" max="10746" width="44" style="2799" bestFit="1" customWidth="1"/>
    <col min="10747" max="10755" width="6.5703125" style="2799" bestFit="1" customWidth="1"/>
    <col min="10756" max="11001" width="9.140625" style="2799"/>
    <col min="11002" max="11002" width="44" style="2799" bestFit="1" customWidth="1"/>
    <col min="11003" max="11011" width="6.5703125" style="2799" bestFit="1" customWidth="1"/>
    <col min="11012" max="11257" width="9.140625" style="2799"/>
    <col min="11258" max="11258" width="44" style="2799" bestFit="1" customWidth="1"/>
    <col min="11259" max="11267" width="6.5703125" style="2799" bestFit="1" customWidth="1"/>
    <col min="11268" max="11513" width="9.140625" style="2799"/>
    <col min="11514" max="11514" width="44" style="2799" bestFit="1" customWidth="1"/>
    <col min="11515" max="11523" width="6.5703125" style="2799" bestFit="1" customWidth="1"/>
    <col min="11524" max="11769" width="9.140625" style="2799"/>
    <col min="11770" max="11770" width="44" style="2799" bestFit="1" customWidth="1"/>
    <col min="11771" max="11779" width="6.5703125" style="2799" bestFit="1" customWidth="1"/>
    <col min="11780" max="12025" width="9.140625" style="2799"/>
    <col min="12026" max="12026" width="44" style="2799" bestFit="1" customWidth="1"/>
    <col min="12027" max="12035" width="6.5703125" style="2799" bestFit="1" customWidth="1"/>
    <col min="12036" max="12281" width="9.140625" style="2799"/>
    <col min="12282" max="12282" width="44" style="2799" bestFit="1" customWidth="1"/>
    <col min="12283" max="12291" width="6.5703125" style="2799" bestFit="1" customWidth="1"/>
    <col min="12292" max="12537" width="9.140625" style="2799"/>
    <col min="12538" max="12538" width="44" style="2799" bestFit="1" customWidth="1"/>
    <col min="12539" max="12547" width="6.5703125" style="2799" bestFit="1" customWidth="1"/>
    <col min="12548" max="12793" width="9.140625" style="2799"/>
    <col min="12794" max="12794" width="44" style="2799" bestFit="1" customWidth="1"/>
    <col min="12795" max="12803" width="6.5703125" style="2799" bestFit="1" customWidth="1"/>
    <col min="12804" max="13049" width="9.140625" style="2799"/>
    <col min="13050" max="13050" width="44" style="2799" bestFit="1" customWidth="1"/>
    <col min="13051" max="13059" width="6.5703125" style="2799" bestFit="1" customWidth="1"/>
    <col min="13060" max="13305" width="9.140625" style="2799"/>
    <col min="13306" max="13306" width="44" style="2799" bestFit="1" customWidth="1"/>
    <col min="13307" max="13315" width="6.5703125" style="2799" bestFit="1" customWidth="1"/>
    <col min="13316" max="13561" width="9.140625" style="2799"/>
    <col min="13562" max="13562" width="44" style="2799" bestFit="1" customWidth="1"/>
    <col min="13563" max="13571" width="6.5703125" style="2799" bestFit="1" customWidth="1"/>
    <col min="13572" max="13817" width="9.140625" style="2799"/>
    <col min="13818" max="13818" width="44" style="2799" bestFit="1" customWidth="1"/>
    <col min="13819" max="13827" width="6.5703125" style="2799" bestFit="1" customWidth="1"/>
    <col min="13828" max="14073" width="9.140625" style="2799"/>
    <col min="14074" max="14074" width="44" style="2799" bestFit="1" customWidth="1"/>
    <col min="14075" max="14083" width="6.5703125" style="2799" bestFit="1" customWidth="1"/>
    <col min="14084" max="14329" width="9.140625" style="2799"/>
    <col min="14330" max="14330" width="44" style="2799" bestFit="1" customWidth="1"/>
    <col min="14331" max="14339" width="6.5703125" style="2799" bestFit="1" customWidth="1"/>
    <col min="14340" max="14585" width="9.140625" style="2799"/>
    <col min="14586" max="14586" width="44" style="2799" bestFit="1" customWidth="1"/>
    <col min="14587" max="14595" width="6.5703125" style="2799" bestFit="1" customWidth="1"/>
    <col min="14596" max="14841" width="9.140625" style="2799"/>
    <col min="14842" max="14842" width="44" style="2799" bestFit="1" customWidth="1"/>
    <col min="14843" max="14851" width="6.5703125" style="2799" bestFit="1" customWidth="1"/>
    <col min="14852" max="15097" width="9.140625" style="2799"/>
    <col min="15098" max="15098" width="44" style="2799" bestFit="1" customWidth="1"/>
    <col min="15099" max="15107" width="6.5703125" style="2799" bestFit="1" customWidth="1"/>
    <col min="15108" max="15353" width="9.140625" style="2799"/>
    <col min="15354" max="15354" width="44" style="2799" bestFit="1" customWidth="1"/>
    <col min="15355" max="15363" width="6.5703125" style="2799" bestFit="1" customWidth="1"/>
    <col min="15364" max="15609" width="9.140625" style="2799"/>
    <col min="15610" max="15610" width="44" style="2799" bestFit="1" customWidth="1"/>
    <col min="15611" max="15619" width="6.5703125" style="2799" bestFit="1" customWidth="1"/>
    <col min="15620" max="15865" width="9.140625" style="2799"/>
    <col min="15866" max="15866" width="44" style="2799" bestFit="1" customWidth="1"/>
    <col min="15867" max="15875" width="6.5703125" style="2799" bestFit="1" customWidth="1"/>
    <col min="15876" max="16121" width="9.140625" style="2799"/>
    <col min="16122" max="16122" width="44" style="2799" bestFit="1" customWidth="1"/>
    <col min="16123" max="16131" width="6.5703125" style="2799" bestFit="1" customWidth="1"/>
    <col min="16132" max="16384" width="9.140625" style="2799"/>
  </cols>
  <sheetData>
    <row r="1" spans="1:12" ht="18.75">
      <c r="A1" s="3109" t="s">
        <v>2200</v>
      </c>
      <c r="B1" s="3109"/>
      <c r="C1" s="3109"/>
      <c r="D1" s="3109"/>
      <c r="E1" s="3109"/>
      <c r="F1" s="3109"/>
      <c r="G1" s="3109"/>
      <c r="H1" s="3109"/>
      <c r="I1" s="3109"/>
      <c r="J1" s="3109"/>
      <c r="K1" s="3109"/>
      <c r="L1" s="3109"/>
    </row>
    <row r="2" spans="1:12" ht="23.25" customHeight="1" thickBot="1">
      <c r="A2" s="3115" t="s">
        <v>232</v>
      </c>
      <c r="B2" s="3115"/>
      <c r="C2" s="3115"/>
      <c r="D2" s="3115"/>
      <c r="E2" s="3115"/>
      <c r="F2" s="3115"/>
      <c r="G2" s="3115"/>
      <c r="H2" s="3115"/>
      <c r="I2" s="3115"/>
      <c r="J2" s="3115"/>
      <c r="K2" s="3115"/>
      <c r="L2" s="3115"/>
    </row>
    <row r="3" spans="1:12" ht="16.5" thickTop="1">
      <c r="A3" s="3113" t="s">
        <v>3</v>
      </c>
      <c r="B3" s="3047" t="s">
        <v>214</v>
      </c>
      <c r="C3" s="3046" t="s">
        <v>215</v>
      </c>
      <c r="D3" s="3046" t="s">
        <v>216</v>
      </c>
      <c r="E3" s="3046" t="s">
        <v>217</v>
      </c>
      <c r="F3" s="3046" t="s">
        <v>218</v>
      </c>
      <c r="G3" s="3046" t="s">
        <v>219</v>
      </c>
      <c r="H3" s="3046" t="s">
        <v>220</v>
      </c>
      <c r="I3" s="3046" t="s">
        <v>221</v>
      </c>
      <c r="J3" s="3046" t="s">
        <v>344</v>
      </c>
      <c r="K3" s="3046" t="s">
        <v>2127</v>
      </c>
      <c r="L3" s="3045" t="s">
        <v>2126</v>
      </c>
    </row>
    <row r="4" spans="1:12">
      <c r="A4" s="3114"/>
      <c r="B4" s="2878" t="s">
        <v>224</v>
      </c>
      <c r="C4" s="2878" t="s">
        <v>225</v>
      </c>
      <c r="D4" s="2878" t="s">
        <v>226</v>
      </c>
      <c r="E4" s="2878" t="s">
        <v>227</v>
      </c>
      <c r="F4" s="2878" t="s">
        <v>228</v>
      </c>
      <c r="G4" s="2878" t="s">
        <v>167</v>
      </c>
      <c r="H4" s="2849" t="s">
        <v>168</v>
      </c>
      <c r="I4" s="2849" t="s">
        <v>5</v>
      </c>
      <c r="J4" s="2849" t="s">
        <v>29</v>
      </c>
      <c r="K4" s="2849" t="s">
        <v>2125</v>
      </c>
      <c r="L4" s="3075" t="s">
        <v>2124</v>
      </c>
    </row>
    <row r="5" spans="1:12">
      <c r="A5" s="2877" t="s">
        <v>2199</v>
      </c>
      <c r="B5" s="2876">
        <v>58981.326172721907</v>
      </c>
      <c r="C5" s="2876">
        <v>65483.66615642549</v>
      </c>
      <c r="D5" s="2876">
        <v>71626.582249989107</v>
      </c>
      <c r="E5" s="2876">
        <v>80941.143080086098</v>
      </c>
      <c r="F5" s="2876">
        <v>86699.588058498921</v>
      </c>
      <c r="G5" s="2876">
        <v>92058.467428926466</v>
      </c>
      <c r="H5" s="2876">
        <v>107164.17829474033</v>
      </c>
      <c r="I5" s="2876">
        <v>118753.19325362823</v>
      </c>
      <c r="J5" s="2876">
        <v>130834.1532870688</v>
      </c>
      <c r="K5" s="2876">
        <v>130957.09528350513</v>
      </c>
      <c r="L5" s="3074">
        <v>140818.67488612313</v>
      </c>
    </row>
    <row r="6" spans="1:12">
      <c r="A6" s="2871" t="s">
        <v>2198</v>
      </c>
      <c r="B6" s="2862"/>
      <c r="C6" s="2862">
        <v>11.024404511797556</v>
      </c>
      <c r="D6" s="2862">
        <v>9.3808371676832962</v>
      </c>
      <c r="E6" s="2862">
        <v>13.004335174876218</v>
      </c>
      <c r="F6" s="2862">
        <v>7.1143608297144993</v>
      </c>
      <c r="G6" s="2862">
        <v>6.1809744318643567</v>
      </c>
      <c r="H6" s="2862">
        <v>16.408822879303514</v>
      </c>
      <c r="I6" s="2862">
        <v>10.814261951427383</v>
      </c>
      <c r="J6" s="2862">
        <v>10.173166466049082</v>
      </c>
      <c r="K6" s="2862">
        <v>9.3967816007946681E-2</v>
      </c>
      <c r="L6" s="3067">
        <v>7.5303896908135926</v>
      </c>
    </row>
    <row r="7" spans="1:12">
      <c r="A7" s="2868" t="s">
        <v>2197</v>
      </c>
      <c r="B7" s="2874">
        <v>59266.268287509185</v>
      </c>
      <c r="C7" s="2874">
        <v>65941.409255485516</v>
      </c>
      <c r="D7" s="2874">
        <v>72107.162509117436</v>
      </c>
      <c r="E7" s="2874">
        <v>82128.569737860424</v>
      </c>
      <c r="F7" s="2874">
        <v>87924.527613264756</v>
      </c>
      <c r="G7" s="2874">
        <v>93258.683842681916</v>
      </c>
      <c r="H7" s="2874">
        <v>108243.6079434025</v>
      </c>
      <c r="I7" s="2874">
        <v>119530.28128289689</v>
      </c>
      <c r="J7" s="2874">
        <v>132048.66942531004</v>
      </c>
      <c r="K7" s="2874">
        <v>132494.36467988818</v>
      </c>
      <c r="L7" s="3073">
        <v>141587.2613778068</v>
      </c>
    </row>
    <row r="8" spans="1:12">
      <c r="A8" s="2871" t="s">
        <v>2196</v>
      </c>
      <c r="B8" s="2862"/>
      <c r="C8" s="2862">
        <v>11.262968229405402</v>
      </c>
      <c r="D8" s="2862">
        <v>9.3503510514055392</v>
      </c>
      <c r="E8" s="2862">
        <v>13.89793590543222</v>
      </c>
      <c r="F8" s="2862">
        <v>7.0571761981293264</v>
      </c>
      <c r="G8" s="2862">
        <v>6.066744256937497</v>
      </c>
      <c r="H8" s="2862">
        <v>16.068127367097148</v>
      </c>
      <c r="I8" s="2862">
        <v>10.427103783713363</v>
      </c>
      <c r="J8" s="2862">
        <v>10.47298476005875</v>
      </c>
      <c r="K8" s="2862">
        <v>0.33752347260889337</v>
      </c>
      <c r="L8" s="3067">
        <v>6.8628554277666325</v>
      </c>
    </row>
    <row r="9" spans="1:12">
      <c r="A9" s="2868" t="s">
        <v>2195</v>
      </c>
      <c r="B9" s="2874">
        <v>70885.987607410396</v>
      </c>
      <c r="C9" s="2874">
        <v>81685.833100622374</v>
      </c>
      <c r="D9" s="2874">
        <v>90395.105730101044</v>
      </c>
      <c r="E9" s="2874">
        <v>105023.87870235658</v>
      </c>
      <c r="F9" s="2874">
        <v>113321.44077711394</v>
      </c>
      <c r="G9" s="2874">
        <v>120725.5620576428</v>
      </c>
      <c r="H9" s="2874">
        <v>137908.30821078626</v>
      </c>
      <c r="I9" s="2874">
        <v>149242.07029535621</v>
      </c>
      <c r="J9" s="2874">
        <v>165842.87497964641</v>
      </c>
      <c r="K9" s="2874">
        <v>165352.26131317884</v>
      </c>
      <c r="L9" s="3073">
        <v>176949.42760327409</v>
      </c>
    </row>
    <row r="10" spans="1:12">
      <c r="A10" s="2871" t="s">
        <v>2194</v>
      </c>
      <c r="B10" s="2862"/>
      <c r="C10" s="2862">
        <v>15.235515308081801</v>
      </c>
      <c r="D10" s="2862">
        <v>10.661913209295903</v>
      </c>
      <c r="E10" s="2862">
        <v>16.183147145082927</v>
      </c>
      <c r="F10" s="2862">
        <v>7.9006433368101909</v>
      </c>
      <c r="G10" s="2862">
        <v>6.5337338016127546</v>
      </c>
      <c r="H10" s="2862">
        <v>14.232898037732241</v>
      </c>
      <c r="I10" s="2862">
        <v>8.2183316085981062</v>
      </c>
      <c r="J10" s="2862">
        <v>11.123408199468514</v>
      </c>
      <c r="K10" s="2862">
        <v>-0.29583041570388957</v>
      </c>
      <c r="L10" s="3067">
        <v>7.0136121502022206</v>
      </c>
    </row>
    <row r="11" spans="1:12">
      <c r="A11" s="2868" t="s">
        <v>2193</v>
      </c>
      <c r="B11" s="2874">
        <v>58850.804067466284</v>
      </c>
      <c r="C11" s="2874">
        <v>60778.696105369832</v>
      </c>
      <c r="D11" s="2874">
        <v>62083.116171814996</v>
      </c>
      <c r="E11" s="2874">
        <v>64938.561467708161</v>
      </c>
      <c r="F11" s="2874">
        <v>66621.167505695092</v>
      </c>
      <c r="G11" s="2874">
        <v>66018.463661672751</v>
      </c>
      <c r="H11" s="2875">
        <v>70986.803719724427</v>
      </c>
      <c r="I11" s="2874">
        <v>75380.0541549716</v>
      </c>
      <c r="J11" s="2874">
        <v>79327.228556236645</v>
      </c>
      <c r="K11" s="2874">
        <v>76635.989753710906</v>
      </c>
      <c r="L11" s="3073">
        <v>78646.144359920829</v>
      </c>
    </row>
    <row r="12" spans="1:12">
      <c r="A12" s="2871" t="s">
        <v>2192</v>
      </c>
      <c r="B12" s="2862"/>
      <c r="C12" s="2862">
        <v>3.2758975318220251</v>
      </c>
      <c r="D12" s="2862">
        <v>2.1461797472320541</v>
      </c>
      <c r="E12" s="2862">
        <v>4.5993910614775331</v>
      </c>
      <c r="F12" s="2862">
        <v>2.5910737779795596</v>
      </c>
      <c r="G12" s="2862">
        <v>-0.90467319410278435</v>
      </c>
      <c r="H12" s="2862">
        <v>7.5256826385919879</v>
      </c>
      <c r="I12" s="2862">
        <v>6.1888269439386789</v>
      </c>
      <c r="J12" s="2862">
        <v>5.236364507181392</v>
      </c>
      <c r="K12" s="2862">
        <v>-3.3925788805515396</v>
      </c>
      <c r="L12" s="3067">
        <v>2.6229903373989885</v>
      </c>
    </row>
    <row r="13" spans="1:12">
      <c r="A13" s="2868" t="s">
        <v>2191</v>
      </c>
      <c r="B13" s="2874">
        <v>59123.895725418246</v>
      </c>
      <c r="C13" s="2874">
        <v>61408.522239215687</v>
      </c>
      <c r="D13" s="2874">
        <v>63027.670665437574</v>
      </c>
      <c r="E13" s="2874">
        <v>66707.77115569236</v>
      </c>
      <c r="F13" s="2874">
        <v>68374.08564671826</v>
      </c>
      <c r="G13" s="2874">
        <v>67729.316355479954</v>
      </c>
      <c r="H13" s="2875">
        <v>73467.326346774818</v>
      </c>
      <c r="I13" s="2874">
        <v>78706.527767941559</v>
      </c>
      <c r="J13" s="2874">
        <v>83416.52652392257</v>
      </c>
      <c r="K13" s="2874">
        <v>79197.160552510744</v>
      </c>
      <c r="L13" s="3073">
        <v>81316.774292111513</v>
      </c>
    </row>
    <row r="14" spans="1:12">
      <c r="A14" s="2871" t="s">
        <v>2190</v>
      </c>
      <c r="B14" s="2862"/>
      <c r="C14" s="2862">
        <v>3.8641339271817401</v>
      </c>
      <c r="D14" s="2862">
        <v>2.6366835858946871</v>
      </c>
      <c r="E14" s="2862">
        <v>5.838864821436033</v>
      </c>
      <c r="F14" s="2862">
        <v>2.4979315935122628</v>
      </c>
      <c r="G14" s="2862">
        <v>-0.94300243307057485</v>
      </c>
      <c r="H14" s="2862">
        <v>8.4719738808209684</v>
      </c>
      <c r="I14" s="2862">
        <v>7.1313353591187791</v>
      </c>
      <c r="J14" s="2862">
        <v>5.9842542792231512</v>
      </c>
      <c r="K14" s="2862">
        <v>-5.0581894826342193</v>
      </c>
      <c r="L14" s="3067">
        <v>2.676375926628566</v>
      </c>
    </row>
    <row r="15" spans="1:12">
      <c r="A15" s="2868" t="s">
        <v>2189</v>
      </c>
      <c r="B15" s="2874">
        <v>70715.701541430069</v>
      </c>
      <c r="C15" s="2874">
        <v>76070.656590815022</v>
      </c>
      <c r="D15" s="2874">
        <v>79012.857467575741</v>
      </c>
      <c r="E15" s="2874">
        <v>85304.16259191648</v>
      </c>
      <c r="F15" s="2874">
        <v>88123.87291273837</v>
      </c>
      <c r="G15" s="2874">
        <v>87677.194743477463</v>
      </c>
      <c r="H15" s="2875">
        <v>93601.413309791431</v>
      </c>
      <c r="I15" s="2874">
        <v>98270.706165628988</v>
      </c>
      <c r="J15" s="2874">
        <v>104700.13722905048</v>
      </c>
      <c r="K15" s="2874">
        <v>98836.902153153089</v>
      </c>
      <c r="L15" s="3073">
        <v>101045.03108361464</v>
      </c>
    </row>
    <row r="16" spans="1:12">
      <c r="A16" s="2871" t="s">
        <v>2188</v>
      </c>
      <c r="B16" s="2862"/>
      <c r="C16" s="2862">
        <v>7.5725120908934969</v>
      </c>
      <c r="D16" s="2862">
        <v>3.8677211537516456</v>
      </c>
      <c r="E16" s="2862">
        <v>7.9623814730690867</v>
      </c>
      <c r="F16" s="2862">
        <v>3.3054779921010322</v>
      </c>
      <c r="G16" s="2862">
        <v>-0.50687532730570695</v>
      </c>
      <c r="H16" s="2862">
        <v>6.7568523190629151</v>
      </c>
      <c r="I16" s="2862">
        <v>4.9884854199622595</v>
      </c>
      <c r="J16" s="2862">
        <v>6.5425713463227737</v>
      </c>
      <c r="K16" s="2862">
        <v>-5.6000261614466638</v>
      </c>
      <c r="L16" s="3067">
        <v>2.2341138606711155</v>
      </c>
    </row>
    <row r="17" spans="1:12">
      <c r="A17" s="2873" t="s">
        <v>2187</v>
      </c>
      <c r="B17" s="2872"/>
      <c r="C17" s="2872"/>
      <c r="D17" s="2872"/>
      <c r="E17" s="2872"/>
      <c r="F17" s="2872"/>
      <c r="G17" s="2872"/>
      <c r="H17" s="2872"/>
      <c r="I17" s="2872"/>
      <c r="J17" s="2872"/>
      <c r="K17" s="2872"/>
      <c r="L17" s="3072"/>
    </row>
    <row r="18" spans="1:12">
      <c r="A18" s="2871" t="s">
        <v>2186</v>
      </c>
      <c r="B18" s="2870">
        <v>816.1246184131993</v>
      </c>
      <c r="C18" s="2870">
        <v>808.24075729974686</v>
      </c>
      <c r="D18" s="2870">
        <v>814.30857492029463</v>
      </c>
      <c r="E18" s="2870">
        <v>824.14418321467178</v>
      </c>
      <c r="F18" s="2870">
        <v>871.44022573624409</v>
      </c>
      <c r="G18" s="2870">
        <v>865.61793539188034</v>
      </c>
      <c r="H18" s="2870">
        <v>1008.9601230105789</v>
      </c>
      <c r="I18" s="2870">
        <v>1137.776922975748</v>
      </c>
      <c r="J18" s="2870">
        <v>1159.0569248346344</v>
      </c>
      <c r="K18" s="2870">
        <v>1125.9235240739197</v>
      </c>
      <c r="L18" s="3071">
        <v>1194.7122639372174</v>
      </c>
    </row>
    <row r="19" spans="1:12">
      <c r="A19" s="2871" t="s">
        <v>2185</v>
      </c>
      <c r="B19" s="2870">
        <v>820.06736249493827</v>
      </c>
      <c r="C19" s="2870">
        <v>813.89051166977936</v>
      </c>
      <c r="D19" s="2870">
        <v>819.772197693468</v>
      </c>
      <c r="E19" s="2870">
        <v>836.23458292684882</v>
      </c>
      <c r="F19" s="2870">
        <v>883.75241344119775</v>
      </c>
      <c r="G19" s="2870">
        <v>876.9034681963509</v>
      </c>
      <c r="H19" s="2870">
        <v>1019.1230476783726</v>
      </c>
      <c r="I19" s="2870">
        <v>1145.2222202565902</v>
      </c>
      <c r="J19" s="2870">
        <v>1169.8162969479943</v>
      </c>
      <c r="K19" s="2870">
        <v>1139.1404312791349</v>
      </c>
      <c r="L19" s="3071">
        <v>1201.232987898393</v>
      </c>
    </row>
    <row r="20" spans="1:12">
      <c r="A20" s="2871" t="s">
        <v>2184</v>
      </c>
      <c r="B20" s="2870">
        <v>980.84942033223194</v>
      </c>
      <c r="C20" s="2870">
        <v>1008.2181325675435</v>
      </c>
      <c r="D20" s="2870">
        <v>1027.6842397692253</v>
      </c>
      <c r="E20" s="2870">
        <v>1069.3550330213395</v>
      </c>
      <c r="F20" s="2870">
        <v>1139.023427250115</v>
      </c>
      <c r="G20" s="2870">
        <v>1135.1721867197255</v>
      </c>
      <c r="H20" s="2870">
        <v>1298.4187984331793</v>
      </c>
      <c r="I20" s="2870">
        <v>1429.8915158981856</v>
      </c>
      <c r="J20" s="2870">
        <v>1469.1984306107188</v>
      </c>
      <c r="K20" s="2870">
        <v>1421.6411899506736</v>
      </c>
      <c r="L20" s="3071">
        <v>1501.247270117118</v>
      </c>
    </row>
    <row r="21" spans="1:12">
      <c r="A21" s="2868" t="s">
        <v>2183</v>
      </c>
      <c r="B21" s="2866">
        <v>92.66864904872098</v>
      </c>
      <c r="C21" s="2866">
        <v>90.879366254167991</v>
      </c>
      <c r="D21" s="2866">
        <v>91.821033122669562</v>
      </c>
      <c r="E21" s="2866">
        <v>90.6352827686773</v>
      </c>
      <c r="F21" s="2866">
        <v>92.374730113554421</v>
      </c>
      <c r="G21" s="2866">
        <v>96.35714107591329</v>
      </c>
      <c r="H21" s="2866">
        <v>87.015244852165026</v>
      </c>
      <c r="I21" s="2866">
        <v>85.208387889269673</v>
      </c>
      <c r="J21" s="2866">
        <v>84.696592714350388</v>
      </c>
      <c r="K21" s="2866">
        <v>93.654527483435217</v>
      </c>
      <c r="L21" s="3070">
        <v>93.381854768581661</v>
      </c>
    </row>
    <row r="22" spans="1:12">
      <c r="A22" s="2868" t="s">
        <v>2182</v>
      </c>
      <c r="B22" s="2866">
        <v>7.3313509512790089</v>
      </c>
      <c r="C22" s="2866">
        <v>9.1206337458320093</v>
      </c>
      <c r="D22" s="2866">
        <v>8.1789668773304403</v>
      </c>
      <c r="E22" s="2866">
        <v>9.3647172313226967</v>
      </c>
      <c r="F22" s="2866">
        <v>7.6252698864455848</v>
      </c>
      <c r="G22" s="2866">
        <v>3.6428589240867102</v>
      </c>
      <c r="H22" s="2866">
        <v>12.984755147834971</v>
      </c>
      <c r="I22" s="2866">
        <v>14.791612110730329</v>
      </c>
      <c r="J22" s="2866">
        <v>15.303407285649618</v>
      </c>
      <c r="K22" s="2866">
        <v>6.3454725165647821</v>
      </c>
      <c r="L22" s="3070">
        <v>6.6181452314183415</v>
      </c>
    </row>
    <row r="23" spans="1:12">
      <c r="A23" s="2868" t="s">
        <v>2181</v>
      </c>
      <c r="B23" s="2866">
        <v>27.515131491965185</v>
      </c>
      <c r="C23" s="2866">
        <v>33.862936514118708</v>
      </c>
      <c r="D23" s="2866">
        <v>34.382260250461897</v>
      </c>
      <c r="E23" s="2866">
        <v>39.118109271316683</v>
      </c>
      <c r="F23" s="2866">
        <v>38.331128258751122</v>
      </c>
      <c r="G23" s="2866">
        <v>34.782954375761172</v>
      </c>
      <c r="H23" s="2866">
        <v>41.673567403259007</v>
      </c>
      <c r="I23" s="2866">
        <v>40.465765543060442</v>
      </c>
      <c r="J23" s="2866">
        <v>42.116553787210599</v>
      </c>
      <c r="K23" s="2866">
        <v>32.613699074818406</v>
      </c>
      <c r="L23" s="3070">
        <v>31.399040954988266</v>
      </c>
    </row>
    <row r="24" spans="1:12">
      <c r="A24" s="2868" t="s">
        <v>2180</v>
      </c>
      <c r="B24" s="2866">
        <v>7.7888597025724451</v>
      </c>
      <c r="C24" s="2866">
        <v>8.7502912874275296</v>
      </c>
      <c r="D24" s="2866">
        <v>9.2946586775927589</v>
      </c>
      <c r="E24" s="2866">
        <v>10.12404211802917</v>
      </c>
      <c r="F24" s="2866">
        <v>10.214588592812282</v>
      </c>
      <c r="G24" s="2866">
        <v>8.1795780408428573</v>
      </c>
      <c r="H24" s="2866">
        <v>7.8121886549244737</v>
      </c>
      <c r="I24" s="2866">
        <v>7.8156410217119356</v>
      </c>
      <c r="J24" s="2866">
        <v>7.779936474545182</v>
      </c>
      <c r="K24" s="2866">
        <v>6.7600960910749839</v>
      </c>
      <c r="L24" s="3070">
        <v>5.0798363870399648</v>
      </c>
    </row>
    <row r="25" spans="1:12">
      <c r="A25" s="2868" t="s">
        <v>2179</v>
      </c>
      <c r="B25" s="2866">
        <v>28.42756981477315</v>
      </c>
      <c r="C25" s="2866">
        <v>29.171614772248226</v>
      </c>
      <c r="D25" s="2866">
        <v>32.570717059981511</v>
      </c>
      <c r="E25" s="2866">
        <v>35.858599492991935</v>
      </c>
      <c r="F25" s="2866">
        <v>36.451141795779428</v>
      </c>
      <c r="G25" s="2866">
        <v>33.935908083508764</v>
      </c>
      <c r="H25" s="2866">
        <v>36.830221967445162</v>
      </c>
      <c r="I25" s="2866">
        <v>40.631745923926104</v>
      </c>
      <c r="J25" s="2866">
        <v>41.469590113086852</v>
      </c>
      <c r="K25" s="2866">
        <v>33.887028490730856</v>
      </c>
      <c r="L25" s="3070">
        <v>32.829648916191132</v>
      </c>
    </row>
    <row r="26" spans="1:12">
      <c r="A26" s="2869" t="s">
        <v>2178</v>
      </c>
      <c r="B26" s="2866">
        <v>23.929314521952499</v>
      </c>
      <c r="C26" s="2866">
        <v>23.990407398608966</v>
      </c>
      <c r="D26" s="2866">
        <v>24.730231440515833</v>
      </c>
      <c r="E26" s="2866">
        <v>25.252084690178545</v>
      </c>
      <c r="F26" s="2866">
        <v>27.55380746091506</v>
      </c>
      <c r="G26" s="2866">
        <v>28.705221690157178</v>
      </c>
      <c r="H26" s="2866">
        <v>30.575436397733398</v>
      </c>
      <c r="I26" s="2866">
        <v>32.432880032553818</v>
      </c>
      <c r="J26" s="2866">
        <v>33.815125682479859</v>
      </c>
      <c r="K26" s="2866">
        <v>28.428772753161653</v>
      </c>
      <c r="L26" s="3070">
        <v>27.261344659980324</v>
      </c>
    </row>
    <row r="27" spans="1:12">
      <c r="A27" s="2868" t="s">
        <v>2177</v>
      </c>
      <c r="B27" s="2866">
        <v>-0.23363574856746083</v>
      </c>
      <c r="C27" s="2866">
        <v>5.2602312734053447</v>
      </c>
      <c r="D27" s="2866">
        <v>4.7056512309928955</v>
      </c>
      <c r="E27" s="2866">
        <v>8.1320210448326247</v>
      </c>
      <c r="F27" s="2866">
        <v>7.0536934385017309</v>
      </c>
      <c r="G27" s="2866">
        <v>6.5419551764954456</v>
      </c>
      <c r="H27" s="2866">
        <v>4.348513397272967</v>
      </c>
      <c r="I27" s="2866">
        <v>0.9179652079253392</v>
      </c>
      <c r="J27" s="2866">
        <v>0.73781287623520175</v>
      </c>
      <c r="K27" s="2866">
        <v>4.2136731508129266</v>
      </c>
      <c r="L27" s="3070">
        <v>0.62984776576657375</v>
      </c>
    </row>
    <row r="28" spans="1:12">
      <c r="A28" s="2868" t="s">
        <v>2266</v>
      </c>
      <c r="B28" s="2866">
        <v>16.225423031747908</v>
      </c>
      <c r="C28" s="2866">
        <v>20.448058332794325</v>
      </c>
      <c r="D28" s="2866">
        <v>22.294303348807862</v>
      </c>
      <c r="E28" s="2866">
        <v>24.335406367336041</v>
      </c>
      <c r="F28" s="2866">
        <v>25.469095509435942</v>
      </c>
      <c r="G28" s="2866">
        <v>25.499130299293938</v>
      </c>
      <c r="H28" s="2867">
        <v>22.600573391597234</v>
      </c>
      <c r="I28" s="2866">
        <v>21.84808053049592</v>
      </c>
      <c r="J28" s="2866">
        <v>22.785365588777768</v>
      </c>
      <c r="K28" s="2866">
        <v>22.352331416014138</v>
      </c>
      <c r="L28" s="3070">
        <v>22.277664393558211</v>
      </c>
    </row>
    <row r="29" spans="1:12">
      <c r="A29" s="2865" t="s">
        <v>2176</v>
      </c>
      <c r="B29" s="2862">
        <v>7.8806597389871458</v>
      </c>
      <c r="C29" s="2862">
        <v>7.9593286437367183</v>
      </c>
      <c r="D29" s="2862">
        <v>8.8237879032359281</v>
      </c>
      <c r="E29" s="2862">
        <v>9.409519657709744</v>
      </c>
      <c r="F29" s="2862">
        <v>9.7799399550067996</v>
      </c>
      <c r="G29" s="2862">
        <v>10.228662771825334</v>
      </c>
      <c r="H29" s="2862">
        <v>11.588083364962225</v>
      </c>
      <c r="I29" s="2862">
        <v>12.874244850615685</v>
      </c>
      <c r="J29" s="2862">
        <v>13.445092393459197</v>
      </c>
      <c r="K29" s="2862">
        <v>11.819124829817037</v>
      </c>
      <c r="L29" s="3067">
        <v>12.538525508741685</v>
      </c>
    </row>
    <row r="30" spans="1:12">
      <c r="A30" s="2864" t="s">
        <v>2175</v>
      </c>
      <c r="B30" s="2861">
        <v>10.995392210966076</v>
      </c>
      <c r="C30" s="2861">
        <v>12.040536281132939</v>
      </c>
      <c r="D30" s="2861">
        <v>13.294222025694774</v>
      </c>
      <c r="E30" s="2861">
        <v>13.994960531943548</v>
      </c>
      <c r="F30" s="2861">
        <v>14.686304567783756</v>
      </c>
      <c r="G30" s="2861">
        <v>16.143749756759266</v>
      </c>
      <c r="H30" s="2863">
        <v>17.792024176844766</v>
      </c>
      <c r="I30" s="2861">
        <v>19.082784093702283</v>
      </c>
      <c r="J30" s="2861">
        <v>18.892035252808771</v>
      </c>
      <c r="K30" s="2861">
        <v>17.88271532744486</v>
      </c>
      <c r="L30" s="3069">
        <v>17.929744161947642</v>
      </c>
    </row>
    <row r="31" spans="1:12">
      <c r="A31" s="3068" t="s">
        <v>2174</v>
      </c>
      <c r="B31" s="2862">
        <v>72.27</v>
      </c>
      <c r="C31" s="2862">
        <v>81.02</v>
      </c>
      <c r="D31" s="2862">
        <v>87.96</v>
      </c>
      <c r="E31" s="2862">
        <v>98.212357411012235</v>
      </c>
      <c r="F31" s="2862">
        <v>99.49</v>
      </c>
      <c r="G31" s="2862">
        <v>106.35</v>
      </c>
      <c r="H31" s="2862">
        <v>106.21250121856076</v>
      </c>
      <c r="I31" s="2862">
        <v>104.37300217255284</v>
      </c>
      <c r="J31" s="2862">
        <v>112.87983401310099</v>
      </c>
      <c r="K31" s="2862">
        <v>116.310826164875</v>
      </c>
      <c r="L31" s="3067">
        <v>118.22</v>
      </c>
    </row>
    <row r="32" spans="1:12" ht="16.5" thickBot="1">
      <c r="A32" s="3066" t="s">
        <v>2173</v>
      </c>
      <c r="B32" s="3065">
        <v>26.494503999999999</v>
      </c>
      <c r="C32" s="3065">
        <v>26.852179804000002</v>
      </c>
      <c r="D32" s="3065">
        <v>27.214684231354003</v>
      </c>
      <c r="E32" s="3065">
        <v>27.582082468477285</v>
      </c>
      <c r="F32" s="3065">
        <v>27.95444058180173</v>
      </c>
      <c r="G32" s="3065">
        <v>28.331825529656054</v>
      </c>
      <c r="H32" s="3065">
        <v>28.714305174306414</v>
      </c>
      <c r="I32" s="3065">
        <v>29.101948294159552</v>
      </c>
      <c r="J32" s="3065">
        <v>29.494824596130709</v>
      </c>
      <c r="K32" s="3065">
        <v>29.893004728178475</v>
      </c>
      <c r="L32" s="3064">
        <v>30.296560292008888</v>
      </c>
    </row>
    <row r="33" spans="1:1" ht="16.5" thickTop="1">
      <c r="A33" s="2824" t="s">
        <v>2103</v>
      </c>
    </row>
    <row r="34" spans="1:1">
      <c r="A34" s="2851" t="s">
        <v>694</v>
      </c>
    </row>
    <row r="35" spans="1:1">
      <c r="A35" s="2851"/>
    </row>
  </sheetData>
  <mergeCells count="3">
    <mergeCell ref="A1:L1"/>
    <mergeCell ref="A2:L2"/>
    <mergeCell ref="A3:A4"/>
  </mergeCells>
  <printOptions horizontalCentered="1"/>
  <pageMargins left="0.55118110236220474" right="0.55118110236220474" top="0.70866141732283461" bottom="0.70866141732283461" header="0" footer="0"/>
  <pageSetup paperSize="9" scale="71"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91"/>
  <sheetViews>
    <sheetView showGridLines="0" zoomScale="80" zoomScaleNormal="80" workbookViewId="0">
      <pane xSplit="3" ySplit="4" topLeftCell="D38" activePane="bottomRight" state="frozen"/>
      <selection activeCell="L29" sqref="L29"/>
      <selection pane="topRight" activeCell="L29" sqref="L29"/>
      <selection pane="bottomLeft" activeCell="L29" sqref="L29"/>
      <selection pane="bottomRight" activeCell="L29" sqref="L29"/>
    </sheetView>
  </sheetViews>
  <sheetFormatPr defaultColWidth="9.42578125" defaultRowHeight="15.75"/>
  <cols>
    <col min="1" max="1" width="4.42578125" style="2477" customWidth="1"/>
    <col min="2" max="2" width="13.42578125" style="2478" bestFit="1" customWidth="1"/>
    <col min="3" max="3" width="12" style="2478" customWidth="1"/>
    <col min="4" max="4" width="18.42578125" style="2477" customWidth="1"/>
    <col min="5" max="7" width="14.140625" style="2477" customWidth="1"/>
    <col min="8" max="8" width="16.42578125" style="2477" customWidth="1"/>
    <col min="9" max="9" width="11" style="2477" customWidth="1"/>
    <col min="10" max="10" width="12.42578125" style="2477" customWidth="1"/>
    <col min="11" max="11" width="13.42578125" style="2477" customWidth="1"/>
    <col min="12" max="249" width="9.42578125" style="2477"/>
    <col min="250" max="250" width="4.42578125" style="2477" customWidth="1"/>
    <col min="251" max="251" width="13.42578125" style="2477" bestFit="1" customWidth="1"/>
    <col min="252" max="252" width="14.42578125" style="2477" bestFit="1" customWidth="1"/>
    <col min="253" max="253" width="19.140625" style="2477" bestFit="1" customWidth="1"/>
    <col min="254" max="256" width="14.140625" style="2477" customWidth="1"/>
    <col min="257" max="257" width="19.140625" style="2477" bestFit="1" customWidth="1"/>
    <col min="258" max="260" width="14.140625" style="2477" customWidth="1"/>
    <col min="261" max="505" width="9.42578125" style="2477"/>
    <col min="506" max="506" width="4.42578125" style="2477" customWidth="1"/>
    <col min="507" max="507" width="13.42578125" style="2477" bestFit="1" customWidth="1"/>
    <col min="508" max="508" width="14.42578125" style="2477" bestFit="1" customWidth="1"/>
    <col min="509" max="509" width="19.140625" style="2477" bestFit="1" customWidth="1"/>
    <col min="510" max="512" width="14.140625" style="2477" customWidth="1"/>
    <col min="513" max="513" width="19.140625" style="2477" bestFit="1" customWidth="1"/>
    <col min="514" max="516" width="14.140625" style="2477" customWidth="1"/>
    <col min="517" max="761" width="9.42578125" style="2477"/>
    <col min="762" max="762" width="4.42578125" style="2477" customWidth="1"/>
    <col min="763" max="763" width="13.42578125" style="2477" bestFit="1" customWidth="1"/>
    <col min="764" max="764" width="14.42578125" style="2477" bestFit="1" customWidth="1"/>
    <col min="765" max="765" width="19.140625" style="2477" bestFit="1" customWidth="1"/>
    <col min="766" max="768" width="14.140625" style="2477" customWidth="1"/>
    <col min="769" max="769" width="19.140625" style="2477" bestFit="1" customWidth="1"/>
    <col min="770" max="772" width="14.140625" style="2477" customWidth="1"/>
    <col min="773" max="1017" width="9.42578125" style="2477"/>
    <col min="1018" max="1018" width="4.42578125" style="2477" customWidth="1"/>
    <col min="1019" max="1019" width="13.42578125" style="2477" bestFit="1" customWidth="1"/>
    <col min="1020" max="1020" width="14.42578125" style="2477" bestFit="1" customWidth="1"/>
    <col min="1021" max="1021" width="19.140625" style="2477" bestFit="1" customWidth="1"/>
    <col min="1022" max="1024" width="14.140625" style="2477" customWidth="1"/>
    <col min="1025" max="1025" width="19.140625" style="2477" bestFit="1" customWidth="1"/>
    <col min="1026" max="1028" width="14.140625" style="2477" customWidth="1"/>
    <col min="1029" max="1273" width="9.42578125" style="2477"/>
    <col min="1274" max="1274" width="4.42578125" style="2477" customWidth="1"/>
    <col min="1275" max="1275" width="13.42578125" style="2477" bestFit="1" customWidth="1"/>
    <col min="1276" max="1276" width="14.42578125" style="2477" bestFit="1" customWidth="1"/>
    <col min="1277" max="1277" width="19.140625" style="2477" bestFit="1" customWidth="1"/>
    <col min="1278" max="1280" width="14.140625" style="2477" customWidth="1"/>
    <col min="1281" max="1281" width="19.140625" style="2477" bestFit="1" customWidth="1"/>
    <col min="1282" max="1284" width="14.140625" style="2477" customWidth="1"/>
    <col min="1285" max="1529" width="9.42578125" style="2477"/>
    <col min="1530" max="1530" width="4.42578125" style="2477" customWidth="1"/>
    <col min="1531" max="1531" width="13.42578125" style="2477" bestFit="1" customWidth="1"/>
    <col min="1532" max="1532" width="14.42578125" style="2477" bestFit="1" customWidth="1"/>
    <col min="1533" max="1533" width="19.140625" style="2477" bestFit="1" customWidth="1"/>
    <col min="1534" max="1536" width="14.140625" style="2477" customWidth="1"/>
    <col min="1537" max="1537" width="19.140625" style="2477" bestFit="1" customWidth="1"/>
    <col min="1538" max="1540" width="14.140625" style="2477" customWidth="1"/>
    <col min="1541" max="1785" width="9.42578125" style="2477"/>
    <col min="1786" max="1786" width="4.42578125" style="2477" customWidth="1"/>
    <col min="1787" max="1787" width="13.42578125" style="2477" bestFit="1" customWidth="1"/>
    <col min="1788" max="1788" width="14.42578125" style="2477" bestFit="1" customWidth="1"/>
    <col min="1789" max="1789" width="19.140625" style="2477" bestFit="1" customWidth="1"/>
    <col min="1790" max="1792" width="14.140625" style="2477" customWidth="1"/>
    <col min="1793" max="1793" width="19.140625" style="2477" bestFit="1" customWidth="1"/>
    <col min="1794" max="1796" width="14.140625" style="2477" customWidth="1"/>
    <col min="1797" max="2041" width="9.42578125" style="2477"/>
    <col min="2042" max="2042" width="4.42578125" style="2477" customWidth="1"/>
    <col min="2043" max="2043" width="13.42578125" style="2477" bestFit="1" customWidth="1"/>
    <col min="2044" max="2044" width="14.42578125" style="2477" bestFit="1" customWidth="1"/>
    <col min="2045" max="2045" width="19.140625" style="2477" bestFit="1" customWidth="1"/>
    <col min="2046" max="2048" width="14.140625" style="2477" customWidth="1"/>
    <col min="2049" max="2049" width="19.140625" style="2477" bestFit="1" customWidth="1"/>
    <col min="2050" max="2052" width="14.140625" style="2477" customWidth="1"/>
    <col min="2053" max="2297" width="9.42578125" style="2477"/>
    <col min="2298" max="2298" width="4.42578125" style="2477" customWidth="1"/>
    <col min="2299" max="2299" width="13.42578125" style="2477" bestFit="1" customWidth="1"/>
    <col min="2300" max="2300" width="14.42578125" style="2477" bestFit="1" customWidth="1"/>
    <col min="2301" max="2301" width="19.140625" style="2477" bestFit="1" customWidth="1"/>
    <col min="2302" max="2304" width="14.140625" style="2477" customWidth="1"/>
    <col min="2305" max="2305" width="19.140625" style="2477" bestFit="1" customWidth="1"/>
    <col min="2306" max="2308" width="14.140625" style="2477" customWidth="1"/>
    <col min="2309" max="2553" width="9.42578125" style="2477"/>
    <col min="2554" max="2554" width="4.42578125" style="2477" customWidth="1"/>
    <col min="2555" max="2555" width="13.42578125" style="2477" bestFit="1" customWidth="1"/>
    <col min="2556" max="2556" width="14.42578125" style="2477" bestFit="1" customWidth="1"/>
    <col min="2557" max="2557" width="19.140625" style="2477" bestFit="1" customWidth="1"/>
    <col min="2558" max="2560" width="14.140625" style="2477" customWidth="1"/>
    <col min="2561" max="2561" width="19.140625" style="2477" bestFit="1" customWidth="1"/>
    <col min="2562" max="2564" width="14.140625" style="2477" customWidth="1"/>
    <col min="2565" max="2809" width="9.42578125" style="2477"/>
    <col min="2810" max="2810" width="4.42578125" style="2477" customWidth="1"/>
    <col min="2811" max="2811" width="13.42578125" style="2477" bestFit="1" customWidth="1"/>
    <col min="2812" max="2812" width="14.42578125" style="2477" bestFit="1" customWidth="1"/>
    <col min="2813" max="2813" width="19.140625" style="2477" bestFit="1" customWidth="1"/>
    <col min="2814" max="2816" width="14.140625" style="2477" customWidth="1"/>
    <col min="2817" max="2817" width="19.140625" style="2477" bestFit="1" customWidth="1"/>
    <col min="2818" max="2820" width="14.140625" style="2477" customWidth="1"/>
    <col min="2821" max="3065" width="9.42578125" style="2477"/>
    <col min="3066" max="3066" width="4.42578125" style="2477" customWidth="1"/>
    <col min="3067" max="3067" width="13.42578125" style="2477" bestFit="1" customWidth="1"/>
    <col min="3068" max="3068" width="14.42578125" style="2477" bestFit="1" customWidth="1"/>
    <col min="3069" max="3069" width="19.140625" style="2477" bestFit="1" customWidth="1"/>
    <col min="3070" max="3072" width="14.140625" style="2477" customWidth="1"/>
    <col min="3073" max="3073" width="19.140625" style="2477" bestFit="1" customWidth="1"/>
    <col min="3074" max="3076" width="14.140625" style="2477" customWidth="1"/>
    <col min="3077" max="3321" width="9.42578125" style="2477"/>
    <col min="3322" max="3322" width="4.42578125" style="2477" customWidth="1"/>
    <col min="3323" max="3323" width="13.42578125" style="2477" bestFit="1" customWidth="1"/>
    <col min="3324" max="3324" width="14.42578125" style="2477" bestFit="1" customWidth="1"/>
    <col min="3325" max="3325" width="19.140625" style="2477" bestFit="1" customWidth="1"/>
    <col min="3326" max="3328" width="14.140625" style="2477" customWidth="1"/>
    <col min="3329" max="3329" width="19.140625" style="2477" bestFit="1" customWidth="1"/>
    <col min="3330" max="3332" width="14.140625" style="2477" customWidth="1"/>
    <col min="3333" max="3577" width="9.42578125" style="2477"/>
    <col min="3578" max="3578" width="4.42578125" style="2477" customWidth="1"/>
    <col min="3579" max="3579" width="13.42578125" style="2477" bestFit="1" customWidth="1"/>
    <col min="3580" max="3580" width="14.42578125" style="2477" bestFit="1" customWidth="1"/>
    <col min="3581" max="3581" width="19.140625" style="2477" bestFit="1" customWidth="1"/>
    <col min="3582" max="3584" width="14.140625" style="2477" customWidth="1"/>
    <col min="3585" max="3585" width="19.140625" style="2477" bestFit="1" customWidth="1"/>
    <col min="3586" max="3588" width="14.140625" style="2477" customWidth="1"/>
    <col min="3589" max="3833" width="9.42578125" style="2477"/>
    <col min="3834" max="3834" width="4.42578125" style="2477" customWidth="1"/>
    <col min="3835" max="3835" width="13.42578125" style="2477" bestFit="1" customWidth="1"/>
    <col min="3836" max="3836" width="14.42578125" style="2477" bestFit="1" customWidth="1"/>
    <col min="3837" max="3837" width="19.140625" style="2477" bestFit="1" customWidth="1"/>
    <col min="3838" max="3840" width="14.140625" style="2477" customWidth="1"/>
    <col min="3841" max="3841" width="19.140625" style="2477" bestFit="1" customWidth="1"/>
    <col min="3842" max="3844" width="14.140625" style="2477" customWidth="1"/>
    <col min="3845" max="4089" width="9.42578125" style="2477"/>
    <col min="4090" max="4090" width="4.42578125" style="2477" customWidth="1"/>
    <col min="4091" max="4091" width="13.42578125" style="2477" bestFit="1" customWidth="1"/>
    <col min="4092" max="4092" width="14.42578125" style="2477" bestFit="1" customWidth="1"/>
    <col min="4093" max="4093" width="19.140625" style="2477" bestFit="1" customWidth="1"/>
    <col min="4094" max="4096" width="14.140625" style="2477" customWidth="1"/>
    <col min="4097" max="4097" width="19.140625" style="2477" bestFit="1" customWidth="1"/>
    <col min="4098" max="4100" width="14.140625" style="2477" customWidth="1"/>
    <col min="4101" max="4345" width="9.42578125" style="2477"/>
    <col min="4346" max="4346" width="4.42578125" style="2477" customWidth="1"/>
    <col min="4347" max="4347" width="13.42578125" style="2477" bestFit="1" customWidth="1"/>
    <col min="4348" max="4348" width="14.42578125" style="2477" bestFit="1" customWidth="1"/>
    <col min="4349" max="4349" width="19.140625" style="2477" bestFit="1" customWidth="1"/>
    <col min="4350" max="4352" width="14.140625" style="2477" customWidth="1"/>
    <col min="4353" max="4353" width="19.140625" style="2477" bestFit="1" customWidth="1"/>
    <col min="4354" max="4356" width="14.140625" style="2477" customWidth="1"/>
    <col min="4357" max="4601" width="9.42578125" style="2477"/>
    <col min="4602" max="4602" width="4.42578125" style="2477" customWidth="1"/>
    <col min="4603" max="4603" width="13.42578125" style="2477" bestFit="1" customWidth="1"/>
    <col min="4604" max="4604" width="14.42578125" style="2477" bestFit="1" customWidth="1"/>
    <col min="4605" max="4605" width="19.140625" style="2477" bestFit="1" customWidth="1"/>
    <col min="4606" max="4608" width="14.140625" style="2477" customWidth="1"/>
    <col min="4609" max="4609" width="19.140625" style="2477" bestFit="1" customWidth="1"/>
    <col min="4610" max="4612" width="14.140625" style="2477" customWidth="1"/>
    <col min="4613" max="4857" width="9.42578125" style="2477"/>
    <col min="4858" max="4858" width="4.42578125" style="2477" customWidth="1"/>
    <col min="4859" max="4859" width="13.42578125" style="2477" bestFit="1" customWidth="1"/>
    <col min="4860" max="4860" width="14.42578125" style="2477" bestFit="1" customWidth="1"/>
    <col min="4861" max="4861" width="19.140625" style="2477" bestFit="1" customWidth="1"/>
    <col min="4862" max="4864" width="14.140625" style="2477" customWidth="1"/>
    <col min="4865" max="4865" width="19.140625" style="2477" bestFit="1" customWidth="1"/>
    <col min="4866" max="4868" width="14.140625" style="2477" customWidth="1"/>
    <col min="4869" max="5113" width="9.42578125" style="2477"/>
    <col min="5114" max="5114" width="4.42578125" style="2477" customWidth="1"/>
    <col min="5115" max="5115" width="13.42578125" style="2477" bestFit="1" customWidth="1"/>
    <col min="5116" max="5116" width="14.42578125" style="2477" bestFit="1" customWidth="1"/>
    <col min="5117" max="5117" width="19.140625" style="2477" bestFit="1" customWidth="1"/>
    <col min="5118" max="5120" width="14.140625" style="2477" customWidth="1"/>
    <col min="5121" max="5121" width="19.140625" style="2477" bestFit="1" customWidth="1"/>
    <col min="5122" max="5124" width="14.140625" style="2477" customWidth="1"/>
    <col min="5125" max="5369" width="9.42578125" style="2477"/>
    <col min="5370" max="5370" width="4.42578125" style="2477" customWidth="1"/>
    <col min="5371" max="5371" width="13.42578125" style="2477" bestFit="1" customWidth="1"/>
    <col min="5372" max="5372" width="14.42578125" style="2477" bestFit="1" customWidth="1"/>
    <col min="5373" max="5373" width="19.140625" style="2477" bestFit="1" customWidth="1"/>
    <col min="5374" max="5376" width="14.140625" style="2477" customWidth="1"/>
    <col min="5377" max="5377" width="19.140625" style="2477" bestFit="1" customWidth="1"/>
    <col min="5378" max="5380" width="14.140625" style="2477" customWidth="1"/>
    <col min="5381" max="5625" width="9.42578125" style="2477"/>
    <col min="5626" max="5626" width="4.42578125" style="2477" customWidth="1"/>
    <col min="5627" max="5627" width="13.42578125" style="2477" bestFit="1" customWidth="1"/>
    <col min="5628" max="5628" width="14.42578125" style="2477" bestFit="1" customWidth="1"/>
    <col min="5629" max="5629" width="19.140625" style="2477" bestFit="1" customWidth="1"/>
    <col min="5630" max="5632" width="14.140625" style="2477" customWidth="1"/>
    <col min="5633" max="5633" width="19.140625" style="2477" bestFit="1" customWidth="1"/>
    <col min="5634" max="5636" width="14.140625" style="2477" customWidth="1"/>
    <col min="5637" max="5881" width="9.42578125" style="2477"/>
    <col min="5882" max="5882" width="4.42578125" style="2477" customWidth="1"/>
    <col min="5883" max="5883" width="13.42578125" style="2477" bestFit="1" customWidth="1"/>
    <col min="5884" max="5884" width="14.42578125" style="2477" bestFit="1" customWidth="1"/>
    <col min="5885" max="5885" width="19.140625" style="2477" bestFit="1" customWidth="1"/>
    <col min="5886" max="5888" width="14.140625" style="2477" customWidth="1"/>
    <col min="5889" max="5889" width="19.140625" style="2477" bestFit="1" customWidth="1"/>
    <col min="5890" max="5892" width="14.140625" style="2477" customWidth="1"/>
    <col min="5893" max="6137" width="9.42578125" style="2477"/>
    <col min="6138" max="6138" width="4.42578125" style="2477" customWidth="1"/>
    <col min="6139" max="6139" width="13.42578125" style="2477" bestFit="1" customWidth="1"/>
    <col min="6140" max="6140" width="14.42578125" style="2477" bestFit="1" customWidth="1"/>
    <col min="6141" max="6141" width="19.140625" style="2477" bestFit="1" customWidth="1"/>
    <col min="6142" max="6144" width="14.140625" style="2477" customWidth="1"/>
    <col min="6145" max="6145" width="19.140625" style="2477" bestFit="1" customWidth="1"/>
    <col min="6146" max="6148" width="14.140625" style="2477" customWidth="1"/>
    <col min="6149" max="6393" width="9.42578125" style="2477"/>
    <col min="6394" max="6394" width="4.42578125" style="2477" customWidth="1"/>
    <col min="6395" max="6395" width="13.42578125" style="2477" bestFit="1" customWidth="1"/>
    <col min="6396" max="6396" width="14.42578125" style="2477" bestFit="1" customWidth="1"/>
    <col min="6397" max="6397" width="19.140625" style="2477" bestFit="1" customWidth="1"/>
    <col min="6398" max="6400" width="14.140625" style="2477" customWidth="1"/>
    <col min="6401" max="6401" width="19.140625" style="2477" bestFit="1" customWidth="1"/>
    <col min="6402" max="6404" width="14.140625" style="2477" customWidth="1"/>
    <col min="6405" max="6649" width="9.42578125" style="2477"/>
    <col min="6650" max="6650" width="4.42578125" style="2477" customWidth="1"/>
    <col min="6651" max="6651" width="13.42578125" style="2477" bestFit="1" customWidth="1"/>
    <col min="6652" max="6652" width="14.42578125" style="2477" bestFit="1" customWidth="1"/>
    <col min="6653" max="6653" width="19.140625" style="2477" bestFit="1" customWidth="1"/>
    <col min="6654" max="6656" width="14.140625" style="2477" customWidth="1"/>
    <col min="6657" max="6657" width="19.140625" style="2477" bestFit="1" customWidth="1"/>
    <col min="6658" max="6660" width="14.140625" style="2477" customWidth="1"/>
    <col min="6661" max="6905" width="9.42578125" style="2477"/>
    <col min="6906" max="6906" width="4.42578125" style="2477" customWidth="1"/>
    <col min="6907" max="6907" width="13.42578125" style="2477" bestFit="1" customWidth="1"/>
    <col min="6908" max="6908" width="14.42578125" style="2477" bestFit="1" customWidth="1"/>
    <col min="6909" max="6909" width="19.140625" style="2477" bestFit="1" customWidth="1"/>
    <col min="6910" max="6912" width="14.140625" style="2477" customWidth="1"/>
    <col min="6913" max="6913" width="19.140625" style="2477" bestFit="1" customWidth="1"/>
    <col min="6914" max="6916" width="14.140625" style="2477" customWidth="1"/>
    <col min="6917" max="7161" width="9.42578125" style="2477"/>
    <col min="7162" max="7162" width="4.42578125" style="2477" customWidth="1"/>
    <col min="7163" max="7163" width="13.42578125" style="2477" bestFit="1" customWidth="1"/>
    <col min="7164" max="7164" width="14.42578125" style="2477" bestFit="1" customWidth="1"/>
    <col min="7165" max="7165" width="19.140625" style="2477" bestFit="1" customWidth="1"/>
    <col min="7166" max="7168" width="14.140625" style="2477" customWidth="1"/>
    <col min="7169" max="7169" width="19.140625" style="2477" bestFit="1" customWidth="1"/>
    <col min="7170" max="7172" width="14.140625" style="2477" customWidth="1"/>
    <col min="7173" max="7417" width="9.42578125" style="2477"/>
    <col min="7418" max="7418" width="4.42578125" style="2477" customWidth="1"/>
    <col min="7419" max="7419" width="13.42578125" style="2477" bestFit="1" customWidth="1"/>
    <col min="7420" max="7420" width="14.42578125" style="2477" bestFit="1" customWidth="1"/>
    <col min="7421" max="7421" width="19.140625" style="2477" bestFit="1" customWidth="1"/>
    <col min="7422" max="7424" width="14.140625" style="2477" customWidth="1"/>
    <col min="7425" max="7425" width="19.140625" style="2477" bestFit="1" customWidth="1"/>
    <col min="7426" max="7428" width="14.140625" style="2477" customWidth="1"/>
    <col min="7429" max="7673" width="9.42578125" style="2477"/>
    <col min="7674" max="7674" width="4.42578125" style="2477" customWidth="1"/>
    <col min="7675" max="7675" width="13.42578125" style="2477" bestFit="1" customWidth="1"/>
    <col min="7676" max="7676" width="14.42578125" style="2477" bestFit="1" customWidth="1"/>
    <col min="7677" max="7677" width="19.140625" style="2477" bestFit="1" customWidth="1"/>
    <col min="7678" max="7680" width="14.140625" style="2477" customWidth="1"/>
    <col min="7681" max="7681" width="19.140625" style="2477" bestFit="1" customWidth="1"/>
    <col min="7682" max="7684" width="14.140625" style="2477" customWidth="1"/>
    <col min="7685" max="7929" width="9.42578125" style="2477"/>
    <col min="7930" max="7930" width="4.42578125" style="2477" customWidth="1"/>
    <col min="7931" max="7931" width="13.42578125" style="2477" bestFit="1" customWidth="1"/>
    <col min="7932" max="7932" width="14.42578125" style="2477" bestFit="1" customWidth="1"/>
    <col min="7933" max="7933" width="19.140625" style="2477" bestFit="1" customWidth="1"/>
    <col min="7934" max="7936" width="14.140625" style="2477" customWidth="1"/>
    <col min="7937" max="7937" width="19.140625" style="2477" bestFit="1" customWidth="1"/>
    <col min="7938" max="7940" width="14.140625" style="2477" customWidth="1"/>
    <col min="7941" max="8185" width="9.42578125" style="2477"/>
    <col min="8186" max="8186" width="4.42578125" style="2477" customWidth="1"/>
    <col min="8187" max="8187" width="13.42578125" style="2477" bestFit="1" customWidth="1"/>
    <col min="8188" max="8188" width="14.42578125" style="2477" bestFit="1" customWidth="1"/>
    <col min="8189" max="8189" width="19.140625" style="2477" bestFit="1" customWidth="1"/>
    <col min="8190" max="8192" width="14.140625" style="2477" customWidth="1"/>
    <col min="8193" max="8193" width="19.140625" style="2477" bestFit="1" customWidth="1"/>
    <col min="8194" max="8196" width="14.140625" style="2477" customWidth="1"/>
    <col min="8197" max="8441" width="9.42578125" style="2477"/>
    <col min="8442" max="8442" width="4.42578125" style="2477" customWidth="1"/>
    <col min="8443" max="8443" width="13.42578125" style="2477" bestFit="1" customWidth="1"/>
    <col min="8444" max="8444" width="14.42578125" style="2477" bestFit="1" customWidth="1"/>
    <col min="8445" max="8445" width="19.140625" style="2477" bestFit="1" customWidth="1"/>
    <col min="8446" max="8448" width="14.140625" style="2477" customWidth="1"/>
    <col min="8449" max="8449" width="19.140625" style="2477" bestFit="1" customWidth="1"/>
    <col min="8450" max="8452" width="14.140625" style="2477" customWidth="1"/>
    <col min="8453" max="8697" width="9.42578125" style="2477"/>
    <col min="8698" max="8698" width="4.42578125" style="2477" customWidth="1"/>
    <col min="8699" max="8699" width="13.42578125" style="2477" bestFit="1" customWidth="1"/>
    <col min="8700" max="8700" width="14.42578125" style="2477" bestFit="1" customWidth="1"/>
    <col min="8701" max="8701" width="19.140625" style="2477" bestFit="1" customWidth="1"/>
    <col min="8702" max="8704" width="14.140625" style="2477" customWidth="1"/>
    <col min="8705" max="8705" width="19.140625" style="2477" bestFit="1" customWidth="1"/>
    <col min="8706" max="8708" width="14.140625" style="2477" customWidth="1"/>
    <col min="8709" max="8953" width="9.42578125" style="2477"/>
    <col min="8954" max="8954" width="4.42578125" style="2477" customWidth="1"/>
    <col min="8955" max="8955" width="13.42578125" style="2477" bestFit="1" customWidth="1"/>
    <col min="8956" max="8956" width="14.42578125" style="2477" bestFit="1" customWidth="1"/>
    <col min="8957" max="8957" width="19.140625" style="2477" bestFit="1" customWidth="1"/>
    <col min="8958" max="8960" width="14.140625" style="2477" customWidth="1"/>
    <col min="8961" max="8961" width="19.140625" style="2477" bestFit="1" customWidth="1"/>
    <col min="8962" max="8964" width="14.140625" style="2477" customWidth="1"/>
    <col min="8965" max="9209" width="9.42578125" style="2477"/>
    <col min="9210" max="9210" width="4.42578125" style="2477" customWidth="1"/>
    <col min="9211" max="9211" width="13.42578125" style="2477" bestFit="1" customWidth="1"/>
    <col min="9212" max="9212" width="14.42578125" style="2477" bestFit="1" customWidth="1"/>
    <col min="9213" max="9213" width="19.140625" style="2477" bestFit="1" customWidth="1"/>
    <col min="9214" max="9216" width="14.140625" style="2477" customWidth="1"/>
    <col min="9217" max="9217" width="19.140625" style="2477" bestFit="1" customWidth="1"/>
    <col min="9218" max="9220" width="14.140625" style="2477" customWidth="1"/>
    <col min="9221" max="9465" width="9.42578125" style="2477"/>
    <col min="9466" max="9466" width="4.42578125" style="2477" customWidth="1"/>
    <col min="9467" max="9467" width="13.42578125" style="2477" bestFit="1" customWidth="1"/>
    <col min="9468" max="9468" width="14.42578125" style="2477" bestFit="1" customWidth="1"/>
    <col min="9469" max="9469" width="19.140625" style="2477" bestFit="1" customWidth="1"/>
    <col min="9470" max="9472" width="14.140625" style="2477" customWidth="1"/>
    <col min="9473" max="9473" width="19.140625" style="2477" bestFit="1" customWidth="1"/>
    <col min="9474" max="9476" width="14.140625" style="2477" customWidth="1"/>
    <col min="9477" max="9721" width="9.42578125" style="2477"/>
    <col min="9722" max="9722" width="4.42578125" style="2477" customWidth="1"/>
    <col min="9723" max="9723" width="13.42578125" style="2477" bestFit="1" customWidth="1"/>
    <col min="9724" max="9724" width="14.42578125" style="2477" bestFit="1" customWidth="1"/>
    <col min="9725" max="9725" width="19.140625" style="2477" bestFit="1" customWidth="1"/>
    <col min="9726" max="9728" width="14.140625" style="2477" customWidth="1"/>
    <col min="9729" max="9729" width="19.140625" style="2477" bestFit="1" customWidth="1"/>
    <col min="9730" max="9732" width="14.140625" style="2477" customWidth="1"/>
    <col min="9733" max="9977" width="9.42578125" style="2477"/>
    <col min="9978" max="9978" width="4.42578125" style="2477" customWidth="1"/>
    <col min="9979" max="9979" width="13.42578125" style="2477" bestFit="1" customWidth="1"/>
    <col min="9980" max="9980" width="14.42578125" style="2477" bestFit="1" customWidth="1"/>
    <col min="9981" max="9981" width="19.140625" style="2477" bestFit="1" customWidth="1"/>
    <col min="9982" max="9984" width="14.140625" style="2477" customWidth="1"/>
    <col min="9985" max="9985" width="19.140625" style="2477" bestFit="1" customWidth="1"/>
    <col min="9986" max="9988" width="14.140625" style="2477" customWidth="1"/>
    <col min="9989" max="10233" width="9.42578125" style="2477"/>
    <col min="10234" max="10234" width="4.42578125" style="2477" customWidth="1"/>
    <col min="10235" max="10235" width="13.42578125" style="2477" bestFit="1" customWidth="1"/>
    <col min="10236" max="10236" width="14.42578125" style="2477" bestFit="1" customWidth="1"/>
    <col min="10237" max="10237" width="19.140625" style="2477" bestFit="1" customWidth="1"/>
    <col min="10238" max="10240" width="14.140625" style="2477" customWidth="1"/>
    <col min="10241" max="10241" width="19.140625" style="2477" bestFit="1" customWidth="1"/>
    <col min="10242" max="10244" width="14.140625" style="2477" customWidth="1"/>
    <col min="10245" max="10489" width="9.42578125" style="2477"/>
    <col min="10490" max="10490" width="4.42578125" style="2477" customWidth="1"/>
    <col min="10491" max="10491" width="13.42578125" style="2477" bestFit="1" customWidth="1"/>
    <col min="10492" max="10492" width="14.42578125" style="2477" bestFit="1" customWidth="1"/>
    <col min="10493" max="10493" width="19.140625" style="2477" bestFit="1" customWidth="1"/>
    <col min="10494" max="10496" width="14.140625" style="2477" customWidth="1"/>
    <col min="10497" max="10497" width="19.140625" style="2477" bestFit="1" customWidth="1"/>
    <col min="10498" max="10500" width="14.140625" style="2477" customWidth="1"/>
    <col min="10501" max="10745" width="9.42578125" style="2477"/>
    <col min="10746" max="10746" width="4.42578125" style="2477" customWidth="1"/>
    <col min="10747" max="10747" width="13.42578125" style="2477" bestFit="1" customWidth="1"/>
    <col min="10748" max="10748" width="14.42578125" style="2477" bestFit="1" customWidth="1"/>
    <col min="10749" max="10749" width="19.140625" style="2477" bestFit="1" customWidth="1"/>
    <col min="10750" max="10752" width="14.140625" style="2477" customWidth="1"/>
    <col min="10753" max="10753" width="19.140625" style="2477" bestFit="1" customWidth="1"/>
    <col min="10754" max="10756" width="14.140625" style="2477" customWidth="1"/>
    <col min="10757" max="11001" width="9.42578125" style="2477"/>
    <col min="11002" max="11002" width="4.42578125" style="2477" customWidth="1"/>
    <col min="11003" max="11003" width="13.42578125" style="2477" bestFit="1" customWidth="1"/>
    <col min="11004" max="11004" width="14.42578125" style="2477" bestFit="1" customWidth="1"/>
    <col min="11005" max="11005" width="19.140625" style="2477" bestFit="1" customWidth="1"/>
    <col min="11006" max="11008" width="14.140625" style="2477" customWidth="1"/>
    <col min="11009" max="11009" width="19.140625" style="2477" bestFit="1" customWidth="1"/>
    <col min="11010" max="11012" width="14.140625" style="2477" customWidth="1"/>
    <col min="11013" max="11257" width="9.42578125" style="2477"/>
    <col min="11258" max="11258" width="4.42578125" style="2477" customWidth="1"/>
    <col min="11259" max="11259" width="13.42578125" style="2477" bestFit="1" customWidth="1"/>
    <col min="11260" max="11260" width="14.42578125" style="2477" bestFit="1" customWidth="1"/>
    <col min="11261" max="11261" width="19.140625" style="2477" bestFit="1" customWidth="1"/>
    <col min="11262" max="11264" width="14.140625" style="2477" customWidth="1"/>
    <col min="11265" max="11265" width="19.140625" style="2477" bestFit="1" customWidth="1"/>
    <col min="11266" max="11268" width="14.140625" style="2477" customWidth="1"/>
    <col min="11269" max="11513" width="9.42578125" style="2477"/>
    <col min="11514" max="11514" width="4.42578125" style="2477" customWidth="1"/>
    <col min="11515" max="11515" width="13.42578125" style="2477" bestFit="1" customWidth="1"/>
    <col min="11516" max="11516" width="14.42578125" style="2477" bestFit="1" customWidth="1"/>
    <col min="11517" max="11517" width="19.140625" style="2477" bestFit="1" customWidth="1"/>
    <col min="11518" max="11520" width="14.140625" style="2477" customWidth="1"/>
    <col min="11521" max="11521" width="19.140625" style="2477" bestFit="1" customWidth="1"/>
    <col min="11522" max="11524" width="14.140625" style="2477" customWidth="1"/>
    <col min="11525" max="11769" width="9.42578125" style="2477"/>
    <col min="11770" max="11770" width="4.42578125" style="2477" customWidth="1"/>
    <col min="11771" max="11771" width="13.42578125" style="2477" bestFit="1" customWidth="1"/>
    <col min="11772" max="11772" width="14.42578125" style="2477" bestFit="1" customWidth="1"/>
    <col min="11773" max="11773" width="19.140625" style="2477" bestFit="1" customWidth="1"/>
    <col min="11774" max="11776" width="14.140625" style="2477" customWidth="1"/>
    <col min="11777" max="11777" width="19.140625" style="2477" bestFit="1" customWidth="1"/>
    <col min="11778" max="11780" width="14.140625" style="2477" customWidth="1"/>
    <col min="11781" max="12025" width="9.42578125" style="2477"/>
    <col min="12026" max="12026" width="4.42578125" style="2477" customWidth="1"/>
    <col min="12027" max="12027" width="13.42578125" style="2477" bestFit="1" customWidth="1"/>
    <col min="12028" max="12028" width="14.42578125" style="2477" bestFit="1" customWidth="1"/>
    <col min="12029" max="12029" width="19.140625" style="2477" bestFit="1" customWidth="1"/>
    <col min="12030" max="12032" width="14.140625" style="2477" customWidth="1"/>
    <col min="12033" max="12033" width="19.140625" style="2477" bestFit="1" customWidth="1"/>
    <col min="12034" max="12036" width="14.140625" style="2477" customWidth="1"/>
    <col min="12037" max="12281" width="9.42578125" style="2477"/>
    <col min="12282" max="12282" width="4.42578125" style="2477" customWidth="1"/>
    <col min="12283" max="12283" width="13.42578125" style="2477" bestFit="1" customWidth="1"/>
    <col min="12284" max="12284" width="14.42578125" style="2477" bestFit="1" customWidth="1"/>
    <col min="12285" max="12285" width="19.140625" style="2477" bestFit="1" customWidth="1"/>
    <col min="12286" max="12288" width="14.140625" style="2477" customWidth="1"/>
    <col min="12289" max="12289" width="19.140625" style="2477" bestFit="1" customWidth="1"/>
    <col min="12290" max="12292" width="14.140625" style="2477" customWidth="1"/>
    <col min="12293" max="12537" width="9.42578125" style="2477"/>
    <col min="12538" max="12538" width="4.42578125" style="2477" customWidth="1"/>
    <col min="12539" max="12539" width="13.42578125" style="2477" bestFit="1" customWidth="1"/>
    <col min="12540" max="12540" width="14.42578125" style="2477" bestFit="1" customWidth="1"/>
    <col min="12541" max="12541" width="19.140625" style="2477" bestFit="1" customWidth="1"/>
    <col min="12542" max="12544" width="14.140625" style="2477" customWidth="1"/>
    <col min="12545" max="12545" width="19.140625" style="2477" bestFit="1" customWidth="1"/>
    <col min="12546" max="12548" width="14.140625" style="2477" customWidth="1"/>
    <col min="12549" max="12793" width="9.42578125" style="2477"/>
    <col min="12794" max="12794" width="4.42578125" style="2477" customWidth="1"/>
    <col min="12795" max="12795" width="13.42578125" style="2477" bestFit="1" customWidth="1"/>
    <col min="12796" max="12796" width="14.42578125" style="2477" bestFit="1" customWidth="1"/>
    <col min="12797" max="12797" width="19.140625" style="2477" bestFit="1" customWidth="1"/>
    <col min="12798" max="12800" width="14.140625" style="2477" customWidth="1"/>
    <col min="12801" max="12801" width="19.140625" style="2477" bestFit="1" customWidth="1"/>
    <col min="12802" max="12804" width="14.140625" style="2477" customWidth="1"/>
    <col min="12805" max="13049" width="9.42578125" style="2477"/>
    <col min="13050" max="13050" width="4.42578125" style="2477" customWidth="1"/>
    <col min="13051" max="13051" width="13.42578125" style="2477" bestFit="1" customWidth="1"/>
    <col min="13052" max="13052" width="14.42578125" style="2477" bestFit="1" customWidth="1"/>
    <col min="13053" max="13053" width="19.140625" style="2477" bestFit="1" customWidth="1"/>
    <col min="13054" max="13056" width="14.140625" style="2477" customWidth="1"/>
    <col min="13057" max="13057" width="19.140625" style="2477" bestFit="1" customWidth="1"/>
    <col min="13058" max="13060" width="14.140625" style="2477" customWidth="1"/>
    <col min="13061" max="13305" width="9.42578125" style="2477"/>
    <col min="13306" max="13306" width="4.42578125" style="2477" customWidth="1"/>
    <col min="13307" max="13307" width="13.42578125" style="2477" bestFit="1" customWidth="1"/>
    <col min="13308" max="13308" width="14.42578125" style="2477" bestFit="1" customWidth="1"/>
    <col min="13309" max="13309" width="19.140625" style="2477" bestFit="1" customWidth="1"/>
    <col min="13310" max="13312" width="14.140625" style="2477" customWidth="1"/>
    <col min="13313" max="13313" width="19.140625" style="2477" bestFit="1" customWidth="1"/>
    <col min="13314" max="13316" width="14.140625" style="2477" customWidth="1"/>
    <col min="13317" max="13561" width="9.42578125" style="2477"/>
    <col min="13562" max="13562" width="4.42578125" style="2477" customWidth="1"/>
    <col min="13563" max="13563" width="13.42578125" style="2477" bestFit="1" customWidth="1"/>
    <col min="13564" max="13564" width="14.42578125" style="2477" bestFit="1" customWidth="1"/>
    <col min="13565" max="13565" width="19.140625" style="2477" bestFit="1" customWidth="1"/>
    <col min="13566" max="13568" width="14.140625" style="2477" customWidth="1"/>
    <col min="13569" max="13569" width="19.140625" style="2477" bestFit="1" customWidth="1"/>
    <col min="13570" max="13572" width="14.140625" style="2477" customWidth="1"/>
    <col min="13573" max="13817" width="9.42578125" style="2477"/>
    <col min="13818" max="13818" width="4.42578125" style="2477" customWidth="1"/>
    <col min="13819" max="13819" width="13.42578125" style="2477" bestFit="1" customWidth="1"/>
    <col min="13820" max="13820" width="14.42578125" style="2477" bestFit="1" customWidth="1"/>
    <col min="13821" max="13821" width="19.140625" style="2477" bestFit="1" customWidth="1"/>
    <col min="13822" max="13824" width="14.140625" style="2477" customWidth="1"/>
    <col min="13825" max="13825" width="19.140625" style="2477" bestFit="1" customWidth="1"/>
    <col min="13826" max="13828" width="14.140625" style="2477" customWidth="1"/>
    <col min="13829" max="14073" width="9.42578125" style="2477"/>
    <col min="14074" max="14074" width="4.42578125" style="2477" customWidth="1"/>
    <col min="14075" max="14075" width="13.42578125" style="2477" bestFit="1" customWidth="1"/>
    <col min="14076" max="14076" width="14.42578125" style="2477" bestFit="1" customWidth="1"/>
    <col min="14077" max="14077" width="19.140625" style="2477" bestFit="1" customWidth="1"/>
    <col min="14078" max="14080" width="14.140625" style="2477" customWidth="1"/>
    <col min="14081" max="14081" width="19.140625" style="2477" bestFit="1" customWidth="1"/>
    <col min="14082" max="14084" width="14.140625" style="2477" customWidth="1"/>
    <col min="14085" max="14329" width="9.42578125" style="2477"/>
    <col min="14330" max="14330" width="4.42578125" style="2477" customWidth="1"/>
    <col min="14331" max="14331" width="13.42578125" style="2477" bestFit="1" customWidth="1"/>
    <col min="14332" max="14332" width="14.42578125" style="2477" bestFit="1" customWidth="1"/>
    <col min="14333" max="14333" width="19.140625" style="2477" bestFit="1" customWidth="1"/>
    <col min="14334" max="14336" width="14.140625" style="2477" customWidth="1"/>
    <col min="14337" max="14337" width="19.140625" style="2477" bestFit="1" customWidth="1"/>
    <col min="14338" max="14340" width="14.140625" style="2477" customWidth="1"/>
    <col min="14341" max="14585" width="9.42578125" style="2477"/>
    <col min="14586" max="14586" width="4.42578125" style="2477" customWidth="1"/>
    <col min="14587" max="14587" width="13.42578125" style="2477" bestFit="1" customWidth="1"/>
    <col min="14588" max="14588" width="14.42578125" style="2477" bestFit="1" customWidth="1"/>
    <col min="14589" max="14589" width="19.140625" style="2477" bestFit="1" customWidth="1"/>
    <col min="14590" max="14592" width="14.140625" style="2477" customWidth="1"/>
    <col min="14593" max="14593" width="19.140625" style="2477" bestFit="1" customWidth="1"/>
    <col min="14594" max="14596" width="14.140625" style="2477" customWidth="1"/>
    <col min="14597" max="14841" width="9.42578125" style="2477"/>
    <col min="14842" max="14842" width="4.42578125" style="2477" customWidth="1"/>
    <col min="14843" max="14843" width="13.42578125" style="2477" bestFit="1" customWidth="1"/>
    <col min="14844" max="14844" width="14.42578125" style="2477" bestFit="1" customWidth="1"/>
    <col min="14845" max="14845" width="19.140625" style="2477" bestFit="1" customWidth="1"/>
    <col min="14846" max="14848" width="14.140625" style="2477" customWidth="1"/>
    <col min="14849" max="14849" width="19.140625" style="2477" bestFit="1" customWidth="1"/>
    <col min="14850" max="14852" width="14.140625" style="2477" customWidth="1"/>
    <col min="14853" max="15097" width="9.42578125" style="2477"/>
    <col min="15098" max="15098" width="4.42578125" style="2477" customWidth="1"/>
    <col min="15099" max="15099" width="13.42578125" style="2477" bestFit="1" customWidth="1"/>
    <col min="15100" max="15100" width="14.42578125" style="2477" bestFit="1" customWidth="1"/>
    <col min="15101" max="15101" width="19.140625" style="2477" bestFit="1" customWidth="1"/>
    <col min="15102" max="15104" width="14.140625" style="2477" customWidth="1"/>
    <col min="15105" max="15105" width="19.140625" style="2477" bestFit="1" customWidth="1"/>
    <col min="15106" max="15108" width="14.140625" style="2477" customWidth="1"/>
    <col min="15109" max="15353" width="9.42578125" style="2477"/>
    <col min="15354" max="15354" width="4.42578125" style="2477" customWidth="1"/>
    <col min="15355" max="15355" width="13.42578125" style="2477" bestFit="1" customWidth="1"/>
    <col min="15356" max="15356" width="14.42578125" style="2477" bestFit="1" customWidth="1"/>
    <col min="15357" max="15357" width="19.140625" style="2477" bestFit="1" customWidth="1"/>
    <col min="15358" max="15360" width="14.140625" style="2477" customWidth="1"/>
    <col min="15361" max="15361" width="19.140625" style="2477" bestFit="1" customWidth="1"/>
    <col min="15362" max="15364" width="14.140625" style="2477" customWidth="1"/>
    <col min="15365" max="15609" width="9.42578125" style="2477"/>
    <col min="15610" max="15610" width="4.42578125" style="2477" customWidth="1"/>
    <col min="15611" max="15611" width="13.42578125" style="2477" bestFit="1" customWidth="1"/>
    <col min="15612" max="15612" width="14.42578125" style="2477" bestFit="1" customWidth="1"/>
    <col min="15613" max="15613" width="19.140625" style="2477" bestFit="1" customWidth="1"/>
    <col min="15614" max="15616" width="14.140625" style="2477" customWidth="1"/>
    <col min="15617" max="15617" width="19.140625" style="2477" bestFit="1" customWidth="1"/>
    <col min="15618" max="15620" width="14.140625" style="2477" customWidth="1"/>
    <col min="15621" max="15865" width="9.42578125" style="2477"/>
    <col min="15866" max="15866" width="4.42578125" style="2477" customWidth="1"/>
    <col min="15867" max="15867" width="13.42578125" style="2477" bestFit="1" customWidth="1"/>
    <col min="15868" max="15868" width="14.42578125" style="2477" bestFit="1" customWidth="1"/>
    <col min="15869" max="15869" width="19.140625" style="2477" bestFit="1" customWidth="1"/>
    <col min="15870" max="15872" width="14.140625" style="2477" customWidth="1"/>
    <col min="15873" max="15873" width="19.140625" style="2477" bestFit="1" customWidth="1"/>
    <col min="15874" max="15876" width="14.140625" style="2477" customWidth="1"/>
    <col min="15877" max="16121" width="9.42578125" style="2477"/>
    <col min="16122" max="16122" width="4.42578125" style="2477" customWidth="1"/>
    <col min="16123" max="16123" width="13.42578125" style="2477" bestFit="1" customWidth="1"/>
    <col min="16124" max="16124" width="14.42578125" style="2477" bestFit="1" customWidth="1"/>
    <col min="16125" max="16125" width="19.140625" style="2477" bestFit="1" customWidth="1"/>
    <col min="16126" max="16128" width="14.140625" style="2477" customWidth="1"/>
    <col min="16129" max="16129" width="19.140625" style="2477" bestFit="1" customWidth="1"/>
    <col min="16130" max="16132" width="14.140625" style="2477" customWidth="1"/>
    <col min="16133" max="16384" width="9.42578125" style="2477"/>
  </cols>
  <sheetData>
    <row r="1" spans="2:26">
      <c r="B1" s="3862" t="s">
        <v>1387</v>
      </c>
      <c r="C1" s="3862"/>
      <c r="D1" s="3862"/>
      <c r="E1" s="3862"/>
      <c r="F1" s="3862"/>
      <c r="G1" s="3862"/>
      <c r="H1" s="3862"/>
      <c r="I1" s="3862"/>
      <c r="J1" s="3862"/>
      <c r="K1" s="3862"/>
    </row>
    <row r="2" spans="2:26" ht="16.5" thickBot="1">
      <c r="B2" s="3863" t="s">
        <v>2008</v>
      </c>
      <c r="C2" s="3863"/>
      <c r="D2" s="3863"/>
      <c r="E2" s="3863"/>
      <c r="F2" s="3863"/>
      <c r="G2" s="3863"/>
      <c r="H2" s="3863"/>
      <c r="I2" s="3863"/>
      <c r="J2" s="3863"/>
      <c r="K2" s="3863"/>
    </row>
    <row r="3" spans="2:26" s="2503" customFormat="1" ht="20.25" customHeight="1" thickTop="1">
      <c r="B3" s="3864" t="s">
        <v>251</v>
      </c>
      <c r="C3" s="3866" t="s">
        <v>279</v>
      </c>
      <c r="D3" s="3868" t="s">
        <v>252</v>
      </c>
      <c r="E3" s="3868"/>
      <c r="F3" s="3868"/>
      <c r="G3" s="3868"/>
      <c r="H3" s="3868" t="s">
        <v>2007</v>
      </c>
      <c r="I3" s="3868"/>
      <c r="J3" s="3868"/>
      <c r="K3" s="3872"/>
    </row>
    <row r="4" spans="2:26" s="2503" customFormat="1" ht="47.1" customHeight="1">
      <c r="B4" s="3865"/>
      <c r="C4" s="3867"/>
      <c r="D4" s="2505" t="s">
        <v>2006</v>
      </c>
      <c r="E4" s="2505" t="s">
        <v>2005</v>
      </c>
      <c r="F4" s="2505" t="s">
        <v>2004</v>
      </c>
      <c r="G4" s="2505" t="s">
        <v>1762</v>
      </c>
      <c r="H4" s="2505" t="s">
        <v>2006</v>
      </c>
      <c r="I4" s="2505" t="s">
        <v>2005</v>
      </c>
      <c r="J4" s="2505" t="s">
        <v>2004</v>
      </c>
      <c r="K4" s="2504" t="s">
        <v>1762</v>
      </c>
    </row>
    <row r="5" spans="2:26" ht="21.75" customHeight="1">
      <c r="B5" s="2502" t="s">
        <v>280</v>
      </c>
      <c r="C5" s="2501" t="s">
        <v>281</v>
      </c>
      <c r="D5" s="2500">
        <v>-644.19999999999982</v>
      </c>
      <c r="E5" s="2500">
        <v>-120.3</v>
      </c>
      <c r="F5" s="2500">
        <v>422.4</v>
      </c>
      <c r="G5" s="2500"/>
      <c r="H5" s="2499">
        <v>-3.8875143322672128</v>
      </c>
      <c r="I5" s="2499">
        <v>-0.7259670508720053</v>
      </c>
      <c r="J5" s="2499">
        <v>2.5490314404682879</v>
      </c>
      <c r="K5" s="2498"/>
      <c r="M5" s="2479"/>
      <c r="N5" s="2479"/>
      <c r="O5" s="2479"/>
      <c r="Q5" s="2479"/>
      <c r="R5" s="2479"/>
      <c r="S5" s="2479"/>
      <c r="T5" s="2479"/>
      <c r="U5" s="2479"/>
      <c r="V5" s="2479"/>
      <c r="W5" s="2479"/>
      <c r="X5" s="2479"/>
      <c r="Y5" s="2479"/>
      <c r="Z5" s="2479"/>
    </row>
    <row r="6" spans="2:26" ht="21.75" customHeight="1">
      <c r="B6" s="2493" t="s">
        <v>282</v>
      </c>
      <c r="C6" s="2492" t="s">
        <v>283</v>
      </c>
      <c r="D6" s="2497">
        <v>-528.59999999999991</v>
      </c>
      <c r="E6" s="2497">
        <v>60</v>
      </c>
      <c r="F6" s="2497">
        <v>358.2</v>
      </c>
      <c r="G6" s="2497"/>
      <c r="H6" s="2496">
        <v>-3.038978958261469</v>
      </c>
      <c r="I6" s="2496">
        <v>0.34494653328734048</v>
      </c>
      <c r="J6" s="2496">
        <v>2.0593308037254223</v>
      </c>
      <c r="K6" s="2495"/>
      <c r="Q6" s="2479"/>
      <c r="R6" s="2479"/>
      <c r="S6" s="2479"/>
      <c r="T6" s="2479"/>
      <c r="U6" s="2479"/>
      <c r="V6" s="2479"/>
      <c r="W6" s="2479"/>
    </row>
    <row r="7" spans="2:26" ht="21.75" customHeight="1">
      <c r="B7" s="2493" t="s">
        <v>284</v>
      </c>
      <c r="C7" s="2492" t="s">
        <v>285</v>
      </c>
      <c r="D7" s="2497">
        <v>-363.20000000000027</v>
      </c>
      <c r="E7" s="2497">
        <v>254.7</v>
      </c>
      <c r="F7" s="2497">
        <v>310.8</v>
      </c>
      <c r="G7" s="2497"/>
      <c r="H7" s="2496">
        <v>-2.1018518518518534</v>
      </c>
      <c r="I7" s="2496">
        <v>1.4739583333333299</v>
      </c>
      <c r="J7" s="2496">
        <v>1.7986111111111112</v>
      </c>
      <c r="K7" s="2495"/>
      <c r="Q7" s="2479"/>
      <c r="R7" s="2479"/>
      <c r="S7" s="2479"/>
      <c r="T7" s="2479"/>
      <c r="U7" s="2479"/>
      <c r="V7" s="2479"/>
      <c r="W7" s="2479"/>
    </row>
    <row r="8" spans="2:26" ht="21.75" customHeight="1">
      <c r="B8" s="2493" t="s">
        <v>286</v>
      </c>
      <c r="C8" s="2492" t="s">
        <v>287</v>
      </c>
      <c r="D8" s="2497">
        <v>-879</v>
      </c>
      <c r="E8" s="2497">
        <v>-291.5</v>
      </c>
      <c r="F8" s="2497">
        <v>10.8</v>
      </c>
      <c r="G8" s="2497"/>
      <c r="H8" s="2496">
        <v>-4.454692884654369</v>
      </c>
      <c r="I8" s="2496">
        <v>-1.4772957632272452</v>
      </c>
      <c r="J8" s="2496">
        <v>5.4733427934319887E-2</v>
      </c>
      <c r="K8" s="2495"/>
      <c r="Q8" s="2479"/>
      <c r="R8" s="2479"/>
      <c r="S8" s="2479"/>
      <c r="T8" s="2479"/>
      <c r="U8" s="2479"/>
      <c r="V8" s="2479"/>
      <c r="W8" s="2479"/>
    </row>
    <row r="9" spans="2:26" ht="21.75" customHeight="1">
      <c r="B9" s="2493" t="s">
        <v>288</v>
      </c>
      <c r="C9" s="2492" t="s">
        <v>289</v>
      </c>
      <c r="D9" s="2497">
        <v>-830.20000000000027</v>
      </c>
      <c r="E9" s="2497">
        <v>39.4</v>
      </c>
      <c r="F9" s="2497">
        <v>583.4</v>
      </c>
      <c r="G9" s="2497"/>
      <c r="H9" s="2496">
        <v>-3.7371145622327266</v>
      </c>
      <c r="I9" s="2496">
        <v>0.17735764123340086</v>
      </c>
      <c r="J9" s="2496">
        <v>2.6261534998874634</v>
      </c>
      <c r="K9" s="2495"/>
      <c r="Q9" s="2479"/>
      <c r="R9" s="2479"/>
      <c r="S9" s="2479"/>
      <c r="T9" s="2479"/>
      <c r="U9" s="2479"/>
      <c r="V9" s="2479"/>
      <c r="W9" s="2479"/>
    </row>
    <row r="10" spans="2:26" ht="21.75" customHeight="1">
      <c r="B10" s="2493" t="s">
        <v>290</v>
      </c>
      <c r="C10" s="2492" t="s">
        <v>291</v>
      </c>
      <c r="D10" s="2497">
        <v>-1529.8000000000002</v>
      </c>
      <c r="E10" s="2497">
        <v>-341.6</v>
      </c>
      <c r="F10" s="2497">
        <v>26.400000000000091</v>
      </c>
      <c r="G10" s="2497"/>
      <c r="H10" s="2496">
        <v>-6.5513254250353317</v>
      </c>
      <c r="I10" s="2496">
        <v>-1.4628923814825918</v>
      </c>
      <c r="J10" s="2496">
        <v>0.11305725664853793</v>
      </c>
      <c r="K10" s="2495"/>
      <c r="Q10" s="2479"/>
      <c r="R10" s="2479"/>
      <c r="S10" s="2479"/>
      <c r="T10" s="2479"/>
      <c r="U10" s="2479"/>
      <c r="V10" s="2479"/>
      <c r="W10" s="2479"/>
    </row>
    <row r="11" spans="2:26" ht="21.75" customHeight="1">
      <c r="B11" s="2493" t="s">
        <v>2003</v>
      </c>
      <c r="C11" s="2492" t="s">
        <v>293</v>
      </c>
      <c r="D11" s="2497">
        <v>-1713.1999999999998</v>
      </c>
      <c r="E11" s="2497">
        <v>-295.7</v>
      </c>
      <c r="F11" s="2497">
        <v>194</v>
      </c>
      <c r="G11" s="2497"/>
      <c r="H11" s="2496">
        <v>-6.273849196176803</v>
      </c>
      <c r="I11" s="2496">
        <v>-1.0828725235287655</v>
      </c>
      <c r="J11" s="2496">
        <v>0.71044054638004905</v>
      </c>
      <c r="K11" s="2495"/>
      <c r="Q11" s="2479"/>
      <c r="R11" s="2479"/>
      <c r="S11" s="2479"/>
      <c r="T11" s="2479"/>
      <c r="U11" s="2479"/>
      <c r="V11" s="2479"/>
      <c r="W11" s="2479"/>
    </row>
    <row r="12" spans="2:26" ht="21.75" customHeight="1">
      <c r="B12" s="2493" t="s">
        <v>294</v>
      </c>
      <c r="C12" s="2492" t="s">
        <v>295</v>
      </c>
      <c r="D12" s="2497">
        <v>-2074</v>
      </c>
      <c r="E12" s="2497">
        <v>-392.3</v>
      </c>
      <c r="F12" s="2497">
        <v>501.5</v>
      </c>
      <c r="G12" s="2497"/>
      <c r="H12" s="2496">
        <v>-6.6929133858267722</v>
      </c>
      <c r="I12" s="2496">
        <v>-1.2659739253904738</v>
      </c>
      <c r="J12" s="2496">
        <v>1.6183684006712278</v>
      </c>
      <c r="K12" s="2495"/>
      <c r="Q12" s="2479"/>
      <c r="R12" s="2479"/>
      <c r="S12" s="2479"/>
      <c r="T12" s="2479"/>
      <c r="U12" s="2479"/>
      <c r="V12" s="2479"/>
      <c r="W12" s="2479"/>
    </row>
    <row r="13" spans="2:26" ht="21.75" customHeight="1">
      <c r="B13" s="2493" t="s">
        <v>296</v>
      </c>
      <c r="C13" s="2492" t="s">
        <v>297</v>
      </c>
      <c r="D13" s="2497">
        <v>-3562.0999999999995</v>
      </c>
      <c r="E13" s="2497">
        <v>-1671.4</v>
      </c>
      <c r="F13" s="2497">
        <v>-675</v>
      </c>
      <c r="G13" s="2497"/>
      <c r="H13" s="2496">
        <v>-10.550931548236129</v>
      </c>
      <c r="I13" s="2496">
        <v>-4.9506827404401532</v>
      </c>
      <c r="J13" s="2496">
        <v>-1.9993483605343445</v>
      </c>
      <c r="K13" s="2495"/>
      <c r="Q13" s="2479"/>
      <c r="R13" s="2479"/>
      <c r="S13" s="2479"/>
      <c r="T13" s="2479"/>
      <c r="U13" s="2479"/>
      <c r="V13" s="2479"/>
      <c r="W13" s="2479"/>
    </row>
    <row r="14" spans="2:26" ht="21.75" customHeight="1">
      <c r="B14" s="2493" t="s">
        <v>298</v>
      </c>
      <c r="C14" s="2492" t="s">
        <v>299</v>
      </c>
      <c r="D14" s="2497">
        <v>-3416.8</v>
      </c>
      <c r="E14" s="2497">
        <v>-1343.4</v>
      </c>
      <c r="F14" s="2497">
        <v>-126</v>
      </c>
      <c r="G14" s="2497"/>
      <c r="H14" s="2496">
        <v>-8.6742828128966742</v>
      </c>
      <c r="I14" s="2496">
        <v>-3.4105102817974111</v>
      </c>
      <c r="J14" s="2496">
        <v>-0.31987814166031991</v>
      </c>
      <c r="K14" s="2495"/>
      <c r="Q14" s="2479"/>
      <c r="R14" s="2479"/>
      <c r="S14" s="2479"/>
      <c r="T14" s="2479"/>
      <c r="U14" s="2479"/>
      <c r="V14" s="2479"/>
      <c r="W14" s="2479"/>
    </row>
    <row r="15" spans="2:26" ht="21.75" customHeight="1">
      <c r="B15" s="2493" t="s">
        <v>300</v>
      </c>
      <c r="C15" s="2492" t="s">
        <v>301</v>
      </c>
      <c r="D15" s="2497">
        <v>-3942.7</v>
      </c>
      <c r="E15" s="2497">
        <v>-1849</v>
      </c>
      <c r="F15" s="2497">
        <v>-866</v>
      </c>
      <c r="G15" s="2497"/>
      <c r="H15" s="2496">
        <v>-8.4630905617446928</v>
      </c>
      <c r="I15" s="2496">
        <v>-3.9689183677850042</v>
      </c>
      <c r="J15" s="2496">
        <v>-1.8588876725266705</v>
      </c>
      <c r="K15" s="2495"/>
      <c r="Q15" s="2479"/>
      <c r="R15" s="2479"/>
      <c r="S15" s="2479"/>
      <c r="T15" s="2479"/>
      <c r="U15" s="2479"/>
      <c r="V15" s="2479"/>
      <c r="W15" s="2479"/>
    </row>
    <row r="16" spans="2:26" ht="21.75" customHeight="1">
      <c r="B16" s="2493" t="s">
        <v>302</v>
      </c>
      <c r="C16" s="2492" t="s">
        <v>303</v>
      </c>
      <c r="D16" s="2497">
        <v>-4711.7999999999993</v>
      </c>
      <c r="E16" s="2497">
        <v>-2470.9</v>
      </c>
      <c r="F16" s="2497">
        <v>563</v>
      </c>
      <c r="G16" s="2497"/>
      <c r="H16" s="2496">
        <v>-8.4540854774464407</v>
      </c>
      <c r="I16" s="2496">
        <v>-4.4333799834930208</v>
      </c>
      <c r="J16" s="2496">
        <v>1.0101553809164963</v>
      </c>
      <c r="K16" s="2495"/>
      <c r="Q16" s="2479"/>
      <c r="R16" s="2479"/>
      <c r="S16" s="2479"/>
      <c r="T16" s="2479"/>
      <c r="U16" s="2479"/>
      <c r="V16" s="2479"/>
      <c r="W16" s="2479"/>
    </row>
    <row r="17" spans="2:23" ht="21.75" customHeight="1">
      <c r="B17" s="2493" t="s">
        <v>304</v>
      </c>
      <c r="C17" s="2492" t="s">
        <v>305</v>
      </c>
      <c r="D17" s="2497">
        <v>-5596.699999999998</v>
      </c>
      <c r="E17" s="2497">
        <v>-2904.4</v>
      </c>
      <c r="F17" s="2497">
        <v>376.5</v>
      </c>
      <c r="G17" s="2497"/>
      <c r="H17" s="2496">
        <v>-8.7634661154954241</v>
      </c>
      <c r="I17" s="2496">
        <v>-4.5477890517349371</v>
      </c>
      <c r="J17" s="2496">
        <v>0.58953400977076287</v>
      </c>
      <c r="K17" s="2495"/>
      <c r="Q17" s="2479"/>
      <c r="R17" s="2479"/>
      <c r="S17" s="2479"/>
      <c r="T17" s="2479"/>
      <c r="U17" s="2479"/>
      <c r="V17" s="2479"/>
      <c r="W17" s="2479"/>
    </row>
    <row r="18" spans="2:23" ht="21.75" customHeight="1">
      <c r="B18" s="2493" t="s">
        <v>306</v>
      </c>
      <c r="C18" s="2492" t="s">
        <v>307</v>
      </c>
      <c r="D18" s="2497">
        <v>-7553.7999999999993</v>
      </c>
      <c r="E18" s="2497">
        <v>-4575.1000000000004</v>
      </c>
      <c r="F18" s="2497">
        <v>2273</v>
      </c>
      <c r="G18" s="2497"/>
      <c r="H18" s="2496">
        <v>-9.8221205107533862</v>
      </c>
      <c r="I18" s="2496">
        <v>-5.9489506670480852</v>
      </c>
      <c r="J18" s="2496">
        <v>2.9555561334616285</v>
      </c>
      <c r="K18" s="2495"/>
      <c r="Q18" s="2479"/>
      <c r="R18" s="2479"/>
      <c r="S18" s="2479"/>
      <c r="T18" s="2479"/>
      <c r="U18" s="2479"/>
      <c r="V18" s="2479"/>
      <c r="W18" s="2479"/>
    </row>
    <row r="19" spans="2:23" ht="21.75" customHeight="1">
      <c r="B19" s="2493" t="s">
        <v>2002</v>
      </c>
      <c r="C19" s="2492" t="s">
        <v>309</v>
      </c>
      <c r="D19" s="2497">
        <v>-9096.2000000000007</v>
      </c>
      <c r="E19" s="2497">
        <v>-6334.8</v>
      </c>
      <c r="F19" s="2497">
        <v>75.900000000000006</v>
      </c>
      <c r="G19" s="2497"/>
      <c r="H19" s="2496">
        <v>-10.189537358575111</v>
      </c>
      <c r="I19" s="2496">
        <v>-7.0962249355886646</v>
      </c>
      <c r="J19" s="2496">
        <v>8.5022964041671339E-2</v>
      </c>
      <c r="K19" s="2495"/>
      <c r="Q19" s="2479"/>
      <c r="R19" s="2479"/>
      <c r="S19" s="2479"/>
      <c r="T19" s="2479"/>
      <c r="U19" s="2479"/>
      <c r="V19" s="2479"/>
      <c r="W19" s="2479"/>
    </row>
    <row r="20" spans="2:23" ht="21.75" customHeight="1">
      <c r="B20" s="2493" t="s">
        <v>310</v>
      </c>
      <c r="C20" s="2492" t="s">
        <v>311</v>
      </c>
      <c r="D20" s="2497">
        <v>-10433.699999999999</v>
      </c>
      <c r="E20" s="2497">
        <v>-7643.6</v>
      </c>
      <c r="F20" s="2497">
        <v>2649.6</v>
      </c>
      <c r="G20" s="2497"/>
      <c r="H20" s="2496">
        <v>-10.08905778602924</v>
      </c>
      <c r="I20" s="2496">
        <v>-7.3911193625744565</v>
      </c>
      <c r="J20" s="2496">
        <v>2.5620793687630536</v>
      </c>
      <c r="K20" s="2495"/>
      <c r="Q20" s="2479"/>
      <c r="R20" s="2479"/>
      <c r="S20" s="2479"/>
      <c r="T20" s="2479"/>
      <c r="U20" s="2479"/>
      <c r="V20" s="2479"/>
      <c r="W20" s="2479"/>
    </row>
    <row r="21" spans="2:23" ht="21.75" customHeight="1">
      <c r="B21" s="2493" t="s">
        <v>312</v>
      </c>
      <c r="C21" s="2492" t="s">
        <v>313</v>
      </c>
      <c r="D21" s="2497">
        <v>-13160.900000000001</v>
      </c>
      <c r="E21" s="2497">
        <v>-9499.7000000000007</v>
      </c>
      <c r="F21" s="2497">
        <v>4132.2</v>
      </c>
      <c r="G21" s="2497"/>
      <c r="H21" s="2496">
        <v>-10.933704411398191</v>
      </c>
      <c r="I21" s="2496">
        <v>-7.8920827448699855</v>
      </c>
      <c r="J21" s="2496">
        <v>3.4329151782005485</v>
      </c>
      <c r="K21" s="2495"/>
      <c r="Q21" s="2479"/>
      <c r="R21" s="2479"/>
      <c r="S21" s="2479"/>
      <c r="T21" s="2479"/>
      <c r="U21" s="2479"/>
      <c r="V21" s="2479"/>
      <c r="W21" s="2479"/>
    </row>
    <row r="22" spans="2:23" ht="21.75" customHeight="1">
      <c r="B22" s="2493" t="s">
        <v>314</v>
      </c>
      <c r="C22" s="2492" t="s">
        <v>315</v>
      </c>
      <c r="D22" s="2497">
        <v>-14368.3</v>
      </c>
      <c r="E22" s="2497">
        <v>-10074.000000000004</v>
      </c>
      <c r="F22" s="2497">
        <v>3394.4</v>
      </c>
      <c r="G22" s="2497"/>
      <c r="H22" s="2496">
        <v>-9.6117388134085235</v>
      </c>
      <c r="I22" s="2496">
        <v>-6.7390475425956806</v>
      </c>
      <c r="J22" s="2496">
        <v>2.2706991243385715</v>
      </c>
      <c r="K22" s="2495"/>
      <c r="Q22" s="2479"/>
      <c r="R22" s="2479"/>
      <c r="S22" s="2479"/>
      <c r="T22" s="2479"/>
      <c r="U22" s="2479"/>
      <c r="V22" s="2479"/>
      <c r="W22" s="2479"/>
    </row>
    <row r="23" spans="2:23" ht="21.75" customHeight="1">
      <c r="B23" s="2493" t="s">
        <v>316</v>
      </c>
      <c r="C23" s="2492" t="s">
        <v>317</v>
      </c>
      <c r="D23" s="2497">
        <v>-16909.100000000006</v>
      </c>
      <c r="E23" s="2497">
        <v>-9971.8000000000011</v>
      </c>
      <c r="F23" s="2497">
        <v>7740.2</v>
      </c>
      <c r="G23" s="2497"/>
      <c r="H23" s="2496">
        <v>-9.8610284941157289</v>
      </c>
      <c r="I23" s="2496">
        <v>-5.8153422676324107</v>
      </c>
      <c r="J23" s="2496">
        <v>4.513920477740065</v>
      </c>
      <c r="K23" s="2495"/>
      <c r="Q23" s="2479"/>
      <c r="R23" s="2479"/>
      <c r="S23" s="2479"/>
      <c r="T23" s="2479"/>
      <c r="U23" s="2479"/>
      <c r="V23" s="2479"/>
      <c r="W23" s="2479"/>
    </row>
    <row r="24" spans="2:23" ht="21.75" customHeight="1">
      <c r="B24" s="2493" t="s">
        <v>318</v>
      </c>
      <c r="C24" s="2492" t="s">
        <v>319</v>
      </c>
      <c r="D24" s="2497">
        <v>-14836.199999999997</v>
      </c>
      <c r="E24" s="2497">
        <v>-8027.2000000000007</v>
      </c>
      <c r="F24" s="2497">
        <v>6283.3</v>
      </c>
      <c r="G24" s="2497"/>
      <c r="H24" s="2496">
        <v>-7.4452005299289397</v>
      </c>
      <c r="I24" s="2496">
        <v>-4.0282628768718141</v>
      </c>
      <c r="J24" s="2496">
        <v>3.153127383676583</v>
      </c>
      <c r="K24" s="2495"/>
      <c r="Q24" s="2479"/>
      <c r="R24" s="2479"/>
      <c r="S24" s="2479"/>
      <c r="T24" s="2479"/>
      <c r="U24" s="2479"/>
      <c r="V24" s="2479"/>
      <c r="W24" s="2479"/>
    </row>
    <row r="25" spans="2:23" ht="21.75" customHeight="1">
      <c r="B25" s="2493" t="s">
        <v>320</v>
      </c>
      <c r="C25" s="2492" t="s">
        <v>321</v>
      </c>
      <c r="D25" s="2497">
        <v>-22494.899999999994</v>
      </c>
      <c r="E25" s="2497">
        <v>-11786.099999999989</v>
      </c>
      <c r="F25" s="2497">
        <v>-313.89999999999998</v>
      </c>
      <c r="G25" s="2497"/>
      <c r="H25" s="2496">
        <v>-10.263442454659517</v>
      </c>
      <c r="I25" s="2496">
        <v>-5.3774837458651712</v>
      </c>
      <c r="J25" s="2496">
        <v>-0.14321888901562677</v>
      </c>
      <c r="K25" s="2495"/>
      <c r="Q25" s="2479"/>
      <c r="R25" s="2479"/>
      <c r="S25" s="2479"/>
      <c r="T25" s="2479"/>
      <c r="U25" s="2479"/>
      <c r="V25" s="2479"/>
      <c r="W25" s="2479"/>
    </row>
    <row r="26" spans="2:23" ht="21.75" customHeight="1">
      <c r="B26" s="2493" t="s">
        <v>322</v>
      </c>
      <c r="C26" s="2492" t="s">
        <v>323</v>
      </c>
      <c r="D26" s="2497">
        <v>-33735.400000000009</v>
      </c>
      <c r="E26" s="2497">
        <v>-21542.200000000008</v>
      </c>
      <c r="F26" s="2497">
        <v>-1080.5</v>
      </c>
      <c r="G26" s="2497"/>
      <c r="H26" s="2496">
        <v>-13.553088830233861</v>
      </c>
      <c r="I26" s="2496">
        <v>-8.6545098086480046</v>
      </c>
      <c r="J26" s="2496">
        <v>-0.43408741206767021</v>
      </c>
      <c r="K26" s="2495"/>
      <c r="Q26" s="2479"/>
      <c r="R26" s="2479"/>
      <c r="S26" s="2479"/>
      <c r="T26" s="2479"/>
      <c r="U26" s="2479"/>
      <c r="V26" s="2479"/>
      <c r="W26" s="2479"/>
    </row>
    <row r="27" spans="2:23" ht="21.75" customHeight="1">
      <c r="B27" s="2493" t="s">
        <v>324</v>
      </c>
      <c r="C27" s="2492" t="s">
        <v>325</v>
      </c>
      <c r="D27" s="2497">
        <v>-31638.099999999991</v>
      </c>
      <c r="E27" s="2497">
        <v>-16507.999999999982</v>
      </c>
      <c r="F27" s="2497">
        <v>3202.1</v>
      </c>
      <c r="G27" s="2497"/>
      <c r="H27" s="2496">
        <v>-11.278657317129683</v>
      </c>
      <c r="I27" s="2496">
        <v>-5.8849322491292675</v>
      </c>
      <c r="J27" s="2496">
        <v>1.1415157229789707</v>
      </c>
      <c r="K27" s="2495"/>
      <c r="Q27" s="2479"/>
      <c r="R27" s="2479"/>
      <c r="S27" s="2479"/>
      <c r="T27" s="2479"/>
      <c r="U27" s="2479"/>
      <c r="V27" s="2479"/>
      <c r="W27" s="2479"/>
    </row>
    <row r="28" spans="2:23" ht="21.75" customHeight="1">
      <c r="B28" s="2493" t="s">
        <v>326</v>
      </c>
      <c r="C28" s="2492" t="s">
        <v>327</v>
      </c>
      <c r="D28" s="2497">
        <v>-32486.100000000006</v>
      </c>
      <c r="E28" s="2497">
        <v>-15188.2</v>
      </c>
      <c r="F28" s="2497">
        <v>10965.9</v>
      </c>
      <c r="G28" s="2497"/>
      <c r="H28" s="2496">
        <v>-10.798284831059185</v>
      </c>
      <c r="I28" s="2496">
        <v>-5.0485133540527514</v>
      </c>
      <c r="J28" s="2496">
        <v>3.6450331566088852</v>
      </c>
      <c r="K28" s="2495"/>
      <c r="Q28" s="2479"/>
      <c r="R28" s="2479"/>
      <c r="S28" s="2479"/>
      <c r="T28" s="2479"/>
      <c r="U28" s="2479"/>
      <c r="V28" s="2479"/>
      <c r="W28" s="2479"/>
    </row>
    <row r="29" spans="2:23" ht="21.75" customHeight="1">
      <c r="B29" s="2493" t="s">
        <v>328</v>
      </c>
      <c r="C29" s="2492" t="s">
        <v>329</v>
      </c>
      <c r="D29" s="2497">
        <v>-21801</v>
      </c>
      <c r="E29" s="2497">
        <v>235.09999999999127</v>
      </c>
      <c r="F29" s="2497">
        <v>9840</v>
      </c>
      <c r="G29" s="2497"/>
      <c r="H29" s="2496">
        <v>-6.3738904676700692</v>
      </c>
      <c r="I29" s="2496">
        <v>6.8735454747450936E-2</v>
      </c>
      <c r="J29" s="2496">
        <v>2.8768901519138335</v>
      </c>
      <c r="K29" s="2495"/>
      <c r="Q29" s="2479"/>
      <c r="R29" s="2479"/>
      <c r="S29" s="2479"/>
      <c r="T29" s="2479"/>
      <c r="U29" s="2479"/>
      <c r="V29" s="2479"/>
      <c r="W29" s="2479"/>
    </row>
    <row r="30" spans="2:23" ht="21.75" customHeight="1">
      <c r="B30" s="2493" t="s">
        <v>330</v>
      </c>
      <c r="C30" s="2492" t="s">
        <v>331</v>
      </c>
      <c r="D30" s="2497">
        <v>-32333.999999999985</v>
      </c>
      <c r="E30" s="2497">
        <v>-8965.7999999999975</v>
      </c>
      <c r="F30" s="2497">
        <v>14434.099999999999</v>
      </c>
      <c r="G30" s="2497"/>
      <c r="H30" s="2496">
        <v>-8.5204275233999454</v>
      </c>
      <c r="I30" s="2496">
        <v>-2.3626043511257264</v>
      </c>
      <c r="J30" s="2496">
        <v>3.8035721814655532</v>
      </c>
      <c r="K30" s="2495"/>
      <c r="Q30" s="2479"/>
      <c r="R30" s="2479"/>
      <c r="S30" s="2479"/>
      <c r="T30" s="2479"/>
      <c r="U30" s="2479"/>
      <c r="V30" s="2479"/>
      <c r="W30" s="2479"/>
    </row>
    <row r="31" spans="2:23" ht="21.75" customHeight="1">
      <c r="B31" s="2493" t="s">
        <v>231</v>
      </c>
      <c r="C31" s="2492" t="s">
        <v>230</v>
      </c>
      <c r="D31" s="2497">
        <v>-47147.199999999997</v>
      </c>
      <c r="E31" s="2497">
        <v>20148.499999999993</v>
      </c>
      <c r="F31" s="2497">
        <v>5221.3999999999996</v>
      </c>
      <c r="G31" s="2497">
        <v>47216.1</v>
      </c>
      <c r="H31" s="2496">
        <v>-10.678407950733716</v>
      </c>
      <c r="I31" s="2496">
        <v>4.5634502705432816</v>
      </c>
      <c r="J31" s="2496">
        <v>1.1825991633429138</v>
      </c>
      <c r="K31" s="2495">
        <v>10.694013168176228</v>
      </c>
      <c r="Q31" s="2479"/>
      <c r="R31" s="2479"/>
      <c r="S31" s="2479"/>
      <c r="T31" s="2479"/>
      <c r="U31" s="2479"/>
      <c r="V31" s="2479"/>
      <c r="W31" s="2479"/>
    </row>
    <row r="32" spans="2:23" ht="21.75" customHeight="1">
      <c r="B32" s="2493" t="s">
        <v>332</v>
      </c>
      <c r="C32" s="2492" t="s">
        <v>333</v>
      </c>
      <c r="D32" s="2497">
        <v>-49420.100000000006</v>
      </c>
      <c r="E32" s="2497">
        <v>18161.100000000009</v>
      </c>
      <c r="F32" s="2497">
        <v>-3342.9000000000005</v>
      </c>
      <c r="G32" s="2497">
        <v>47536.3</v>
      </c>
      <c r="H32" s="2496">
        <v>-10.756524748445402</v>
      </c>
      <c r="I32" s="2496">
        <v>3.9528516050957379</v>
      </c>
      <c r="J32" s="2496">
        <v>-0.72759841808450687</v>
      </c>
      <c r="K32" s="2495">
        <v>10.346506530733954</v>
      </c>
      <c r="Q32" s="2479"/>
      <c r="R32" s="2479"/>
      <c r="S32" s="2479"/>
      <c r="T32" s="2479"/>
      <c r="U32" s="2479"/>
      <c r="V32" s="2479"/>
      <c r="W32" s="2479"/>
    </row>
    <row r="33" spans="2:23" ht="21.75" customHeight="1">
      <c r="B33" s="2493" t="s">
        <v>334</v>
      </c>
      <c r="C33" s="2492" t="s">
        <v>335</v>
      </c>
      <c r="D33" s="2497">
        <v>-63242.600000000006</v>
      </c>
      <c r="E33" s="2497">
        <v>11614.7</v>
      </c>
      <c r="F33" s="2497">
        <v>4363.5</v>
      </c>
      <c r="G33" s="2497">
        <v>54203.3</v>
      </c>
      <c r="H33" s="2496">
        <v>-12.848154626587924</v>
      </c>
      <c r="I33" s="2496">
        <v>2.3596035194857699</v>
      </c>
      <c r="J33" s="2496">
        <v>0.88647403353303633</v>
      </c>
      <c r="K33" s="2495">
        <v>11.011760738352521</v>
      </c>
      <c r="Q33" s="2479"/>
      <c r="R33" s="2479"/>
      <c r="S33" s="2479"/>
      <c r="T33" s="2479"/>
      <c r="U33" s="2479"/>
      <c r="V33" s="2479"/>
      <c r="W33" s="2479"/>
    </row>
    <row r="34" spans="2:23" ht="21.75" customHeight="1">
      <c r="B34" s="2493" t="s">
        <v>336</v>
      </c>
      <c r="C34" s="2492" t="s">
        <v>337</v>
      </c>
      <c r="D34" s="2497">
        <v>-68606.699999999983</v>
      </c>
      <c r="E34" s="2497">
        <v>14598</v>
      </c>
      <c r="F34" s="2497">
        <v>16005.2</v>
      </c>
      <c r="G34" s="2497">
        <v>58587.6</v>
      </c>
      <c r="H34" s="2496">
        <v>-12.781896193565331</v>
      </c>
      <c r="I34" s="2496">
        <v>2.7197069766315356</v>
      </c>
      <c r="J34" s="2496">
        <v>2.9818779354968523</v>
      </c>
      <c r="K34" s="2495">
        <v>10.915269520762964</v>
      </c>
      <c r="Q34" s="2479"/>
      <c r="R34" s="2479"/>
      <c r="S34" s="2479"/>
      <c r="T34" s="2479"/>
      <c r="U34" s="2479"/>
      <c r="V34" s="2479"/>
      <c r="W34" s="2479"/>
    </row>
    <row r="35" spans="2:23" ht="21.75" customHeight="1">
      <c r="B35" s="2493" t="s">
        <v>338</v>
      </c>
      <c r="C35" s="2492" t="s">
        <v>339</v>
      </c>
      <c r="D35" s="2497">
        <v>-87796.300000000017</v>
      </c>
      <c r="E35" s="2497">
        <v>11544.6</v>
      </c>
      <c r="F35" s="2497">
        <v>5742.1</v>
      </c>
      <c r="G35" s="2497">
        <v>65541.2</v>
      </c>
      <c r="H35" s="2496">
        <v>-14.89557389398248</v>
      </c>
      <c r="I35" s="2496">
        <v>1.9586638887569305</v>
      </c>
      <c r="J35" s="2496">
        <v>0.97420819392886482</v>
      </c>
      <c r="K35" s="2495">
        <v>11.119760032031923</v>
      </c>
      <c r="Q35" s="2479"/>
      <c r="R35" s="2479"/>
      <c r="S35" s="2479"/>
      <c r="T35" s="2479"/>
      <c r="U35" s="2479"/>
      <c r="V35" s="2479"/>
      <c r="W35" s="2479"/>
    </row>
    <row r="36" spans="2:23" ht="21.75" customHeight="1">
      <c r="B36" s="2493" t="s">
        <v>340</v>
      </c>
      <c r="C36" s="2492" t="s">
        <v>341</v>
      </c>
      <c r="D36" s="2497">
        <v>-116876.69999999998</v>
      </c>
      <c r="E36" s="2497">
        <v>14224.5</v>
      </c>
      <c r="F36" s="2497">
        <v>25597.8</v>
      </c>
      <c r="G36" s="2497">
        <v>97688.5</v>
      </c>
      <c r="H36" s="2496">
        <v>-17.868759975782925</v>
      </c>
      <c r="I36" s="2496">
        <v>2.174720678078045</v>
      </c>
      <c r="J36" s="2496">
        <v>3.9135340414992568</v>
      </c>
      <c r="K36" s="2495">
        <v>14.935161233113789</v>
      </c>
      <c r="Q36" s="2479"/>
      <c r="R36" s="2479"/>
      <c r="S36" s="2479"/>
      <c r="T36" s="2479"/>
      <c r="U36" s="2479"/>
      <c r="V36" s="2479"/>
      <c r="W36" s="2479"/>
    </row>
    <row r="37" spans="2:23" ht="21.75" customHeight="1">
      <c r="B37" s="2493" t="s">
        <v>236</v>
      </c>
      <c r="C37" s="2492" t="s">
        <v>342</v>
      </c>
      <c r="D37" s="2497">
        <v>-137326</v>
      </c>
      <c r="E37" s="2497">
        <v>-902.20000000001164</v>
      </c>
      <c r="F37" s="2497">
        <v>5904.2999999999993</v>
      </c>
      <c r="G37" s="2497">
        <v>100144.8</v>
      </c>
      <c r="H37" s="2496">
        <v>-18.867946133860194</v>
      </c>
      <c r="I37" s="2496">
        <v>-0.12395803418121031</v>
      </c>
      <c r="J37" s="2496">
        <v>0.81122303393494843</v>
      </c>
      <c r="K37" s="2495">
        <v>13.759424231290524</v>
      </c>
      <c r="Q37" s="2479"/>
      <c r="R37" s="2479"/>
      <c r="S37" s="2479"/>
      <c r="T37" s="2479"/>
      <c r="U37" s="2479"/>
      <c r="V37" s="2479"/>
      <c r="W37" s="2479"/>
    </row>
    <row r="38" spans="2:23" ht="21.75" customHeight="1">
      <c r="B38" s="2493" t="s">
        <v>237</v>
      </c>
      <c r="C38" s="2492" t="s">
        <v>343</v>
      </c>
      <c r="D38" s="2497">
        <v>-167083.69999999995</v>
      </c>
      <c r="E38" s="2497">
        <v>23679.600000000006</v>
      </c>
      <c r="F38" s="2497">
        <v>29674.699999999997</v>
      </c>
      <c r="G38" s="2497">
        <v>142682.70000000001</v>
      </c>
      <c r="H38" s="2496">
        <v>-20.484524006315571</v>
      </c>
      <c r="I38" s="2496">
        <v>2.9031278015746027</v>
      </c>
      <c r="J38" s="2496">
        <v>3.6381293000466997</v>
      </c>
      <c r="K38" s="2495">
        <v>17.49295229538204</v>
      </c>
      <c r="Q38" s="2479"/>
      <c r="R38" s="2479"/>
      <c r="S38" s="2479"/>
      <c r="T38" s="2479"/>
      <c r="U38" s="2479"/>
      <c r="V38" s="2479"/>
      <c r="W38" s="2479"/>
    </row>
    <row r="39" spans="2:23" ht="21.75" customHeight="1">
      <c r="B39" s="2493" t="s">
        <v>222</v>
      </c>
      <c r="C39" s="2492" t="s">
        <v>212</v>
      </c>
      <c r="D39" s="2497">
        <v>-219798.99999999997</v>
      </c>
      <c r="E39" s="2497">
        <v>41437.299999999988</v>
      </c>
      <c r="F39" s="2497">
        <v>44758.399999999994</v>
      </c>
      <c r="G39" s="2497">
        <v>209698.5</v>
      </c>
      <c r="H39" s="2496">
        <v>-22.240750037615424</v>
      </c>
      <c r="I39" s="2496">
        <v>4.1929063896272574</v>
      </c>
      <c r="J39" s="2496">
        <v>4.5289577590598968</v>
      </c>
      <c r="K39" s="2495">
        <v>21.218713104986371</v>
      </c>
      <c r="Q39" s="2479"/>
      <c r="R39" s="2479"/>
      <c r="S39" s="2479"/>
      <c r="T39" s="2479"/>
      <c r="U39" s="2479"/>
      <c r="V39" s="2479"/>
      <c r="W39" s="2479"/>
    </row>
    <row r="40" spans="2:23" ht="21.75" customHeight="1">
      <c r="B40" s="2493" t="s">
        <v>223</v>
      </c>
      <c r="C40" s="2492" t="s">
        <v>213</v>
      </c>
      <c r="D40" s="2497">
        <v>-319900.3</v>
      </c>
      <c r="E40" s="2497">
        <v>-28135.199999999983</v>
      </c>
      <c r="F40" s="2497">
        <v>-3325.7</v>
      </c>
      <c r="G40" s="2497">
        <v>231725.3</v>
      </c>
      <c r="H40" s="2496">
        <v>-26.81986816351991</v>
      </c>
      <c r="I40" s="2496">
        <v>-2.35880477371939</v>
      </c>
      <c r="J40" s="2496">
        <v>-0.27882073118224071</v>
      </c>
      <c r="K40" s="2495">
        <v>19.427434097911444</v>
      </c>
      <c r="Q40" s="2479"/>
      <c r="R40" s="2479"/>
      <c r="S40" s="2479"/>
      <c r="T40" s="2479"/>
      <c r="U40" s="2479"/>
      <c r="V40" s="2479"/>
      <c r="W40" s="2479"/>
    </row>
    <row r="41" spans="2:23" ht="21.75" customHeight="1">
      <c r="B41" s="2493" t="s">
        <v>2001</v>
      </c>
      <c r="C41" s="2492" t="s">
        <v>214</v>
      </c>
      <c r="D41" s="2497">
        <v>-328344.5</v>
      </c>
      <c r="E41" s="2497">
        <v>-12936.399999999994</v>
      </c>
      <c r="F41" s="2497">
        <v>4089.6999999999971</v>
      </c>
      <c r="G41" s="2497">
        <v>253551.59999999998</v>
      </c>
      <c r="H41" s="2496">
        <v>-21.011614253855036</v>
      </c>
      <c r="I41" s="2496">
        <v>-0.82783371316885213</v>
      </c>
      <c r="J41" s="2496">
        <v>0.26171048643723555</v>
      </c>
      <c r="K41" s="2495">
        <v>16.225423031747905</v>
      </c>
      <c r="M41" s="2479"/>
      <c r="Q41" s="2479"/>
      <c r="R41" s="2479"/>
      <c r="S41" s="2479"/>
      <c r="T41" s="2479"/>
      <c r="U41" s="2479"/>
      <c r="V41" s="2479"/>
      <c r="W41" s="2479"/>
    </row>
    <row r="42" spans="2:23" ht="21.75" customHeight="1">
      <c r="B42" s="2493" t="s">
        <v>225</v>
      </c>
      <c r="C42" s="2492" t="s">
        <v>215</v>
      </c>
      <c r="D42" s="2497">
        <v>-359084.3</v>
      </c>
      <c r="E42" s="2497">
        <v>75979.200000000012</v>
      </c>
      <c r="F42" s="2497">
        <v>131626.6</v>
      </c>
      <c r="G42" s="2497">
        <v>359554.4</v>
      </c>
      <c r="H42" s="2496">
        <v>-20.421323484820704</v>
      </c>
      <c r="I42" s="2496">
        <v>4.3209792834659977</v>
      </c>
      <c r="J42" s="2496">
        <v>7.4856778138367535</v>
      </c>
      <c r="K42" s="2495">
        <v>20.448058332794325</v>
      </c>
      <c r="M42" s="2479"/>
      <c r="Q42" s="2479"/>
      <c r="R42" s="2479"/>
      <c r="S42" s="2479"/>
      <c r="T42" s="2479"/>
      <c r="U42" s="2479"/>
      <c r="V42" s="2479"/>
      <c r="W42" s="2479"/>
    </row>
    <row r="43" spans="2:23" ht="21.75" customHeight="1">
      <c r="B43" s="2493" t="s">
        <v>226</v>
      </c>
      <c r="C43" s="2492" t="s">
        <v>216</v>
      </c>
      <c r="D43" s="2497">
        <v>-453718.70000000007</v>
      </c>
      <c r="E43" s="2497">
        <v>57060.739999999991</v>
      </c>
      <c r="F43" s="2497">
        <v>68939.62</v>
      </c>
      <c r="G43" s="2497">
        <v>434581.7</v>
      </c>
      <c r="H43" s="2496">
        <v>-23.276042992207795</v>
      </c>
      <c r="I43" s="2496">
        <v>2.9272503809236663</v>
      </c>
      <c r="J43" s="2496">
        <v>3.5366440902402041</v>
      </c>
      <c r="K43" s="2495">
        <v>22.294303348807862</v>
      </c>
      <c r="M43" s="2479"/>
      <c r="Q43" s="2479"/>
      <c r="R43" s="2479"/>
      <c r="S43" s="2479"/>
      <c r="T43" s="2479"/>
      <c r="U43" s="2479"/>
      <c r="V43" s="2479"/>
      <c r="W43" s="2479"/>
    </row>
    <row r="44" spans="2:23" ht="21.75" customHeight="1">
      <c r="B44" s="2493" t="s">
        <v>227</v>
      </c>
      <c r="C44" s="2492" t="s">
        <v>217</v>
      </c>
      <c r="D44" s="2497">
        <v>-574530.5</v>
      </c>
      <c r="E44" s="2497">
        <v>89721.500000000058</v>
      </c>
      <c r="F44" s="2497">
        <v>127127.13000000002</v>
      </c>
      <c r="G44" s="2497">
        <v>543294.10000000009</v>
      </c>
      <c r="H44" s="2496">
        <v>-25.734557374962765</v>
      </c>
      <c r="I44" s="2496">
        <v>4.0188346650312265</v>
      </c>
      <c r="J44" s="2496">
        <v>5.6943198331495903</v>
      </c>
      <c r="K44" s="2495">
        <v>24.335406367336041</v>
      </c>
      <c r="M44" s="2479"/>
      <c r="Q44" s="2479"/>
      <c r="R44" s="2479"/>
      <c r="S44" s="2479"/>
      <c r="T44" s="2479"/>
      <c r="U44" s="2479"/>
      <c r="V44" s="2479"/>
      <c r="W44" s="2479"/>
    </row>
    <row r="45" spans="2:23" ht="21.75" customHeight="1">
      <c r="B45" s="2493" t="s">
        <v>228</v>
      </c>
      <c r="C45" s="2492" t="s">
        <v>218</v>
      </c>
      <c r="D45" s="2497">
        <v>-635879.20000000007</v>
      </c>
      <c r="E45" s="2497">
        <v>108319.79999999999</v>
      </c>
      <c r="F45" s="2497">
        <v>145035.95000000001</v>
      </c>
      <c r="G45" s="2497">
        <v>617278.80000000005</v>
      </c>
      <c r="H45" s="2496">
        <v>-26.236553202967151</v>
      </c>
      <c r="I45" s="2496">
        <v>4.4693051693383907</v>
      </c>
      <c r="J45" s="2496">
        <v>5.9842237621829479</v>
      </c>
      <c r="K45" s="2495">
        <v>25.469095509435942</v>
      </c>
      <c r="M45" s="2479"/>
      <c r="Q45" s="2479"/>
      <c r="R45" s="2479"/>
      <c r="S45" s="2479"/>
      <c r="T45" s="2479"/>
      <c r="U45" s="2479"/>
      <c r="V45" s="2479"/>
      <c r="W45" s="2479"/>
    </row>
    <row r="46" spans="2:23" ht="21.75" customHeight="1">
      <c r="B46" s="2493" t="s">
        <v>167</v>
      </c>
      <c r="C46" s="2492" t="s">
        <v>219</v>
      </c>
      <c r="D46" s="2497">
        <v>-671772.38038956898</v>
      </c>
      <c r="E46" s="2497">
        <v>140418.61221132224</v>
      </c>
      <c r="F46" s="2497">
        <v>188912.3</v>
      </c>
      <c r="G46" s="2497">
        <v>665064.34822111635</v>
      </c>
      <c r="H46" s="2496">
        <v>-25.756321933115153</v>
      </c>
      <c r="I46" s="2496">
        <v>5.3837685011978627</v>
      </c>
      <c r="J46" s="2496">
        <v>7.2430575563460335</v>
      </c>
      <c r="K46" s="2495">
        <v>25.499130299293942</v>
      </c>
      <c r="M46" s="2479"/>
      <c r="N46" s="2479"/>
      <c r="O46" s="2479"/>
      <c r="Q46" s="2479"/>
      <c r="R46" s="2479"/>
      <c r="S46" s="2479"/>
      <c r="T46" s="2479"/>
      <c r="U46" s="2479"/>
      <c r="V46" s="2479"/>
      <c r="W46" s="2479"/>
    </row>
    <row r="47" spans="2:23" ht="21.75" customHeight="1">
      <c r="B47" s="2493" t="s">
        <v>168</v>
      </c>
      <c r="C47" s="2492" t="s">
        <v>220</v>
      </c>
      <c r="D47" s="2497">
        <v>-892926.9</v>
      </c>
      <c r="E47" s="2497">
        <v>-10130.6</v>
      </c>
      <c r="F47" s="2497">
        <v>82106.100000000006</v>
      </c>
      <c r="G47" s="2497">
        <v>695452.4</v>
      </c>
      <c r="H47" s="2496">
        <v>-29.018032085421805</v>
      </c>
      <c r="I47" s="2496">
        <v>-0.32922076358610558</v>
      </c>
      <c r="J47" s="2496">
        <v>2.6682558720191443</v>
      </c>
      <c r="K47" s="2495">
        <v>22.600573526325164</v>
      </c>
      <c r="M47" s="2479"/>
      <c r="N47" s="2479"/>
      <c r="O47" s="2479"/>
      <c r="Q47" s="2479"/>
      <c r="R47" s="2479"/>
      <c r="S47" s="2479"/>
      <c r="T47" s="2479"/>
      <c r="U47" s="2479"/>
      <c r="V47" s="2479"/>
      <c r="W47" s="2479"/>
    </row>
    <row r="48" spans="2:23" ht="21.75" customHeight="1">
      <c r="B48" s="2493" t="s">
        <v>5</v>
      </c>
      <c r="C48" s="2492" t="s">
        <v>221</v>
      </c>
      <c r="D48" s="2491">
        <v>-1134107.9443190622</v>
      </c>
      <c r="E48" s="2491">
        <v>-246822.22110370582</v>
      </c>
      <c r="F48" s="2491">
        <v>960.19000000003098</v>
      </c>
      <c r="G48" s="2491">
        <v>755058.58393590851</v>
      </c>
      <c r="H48" s="2494">
        <v>-32.816104902214157</v>
      </c>
      <c r="I48" s="2490">
        <v>-7.1419514698840532</v>
      </c>
      <c r="J48" s="2490">
        <v>2.7783683135186036E-2</v>
      </c>
      <c r="K48" s="2489">
        <v>21.848080530495917</v>
      </c>
      <c r="M48" s="2479"/>
      <c r="N48" s="2479"/>
      <c r="O48" s="2479"/>
      <c r="Q48" s="2479"/>
      <c r="R48" s="2479"/>
      <c r="S48" s="2479"/>
      <c r="T48" s="2479"/>
      <c r="U48" s="2479"/>
      <c r="V48" s="2479"/>
      <c r="W48" s="2479"/>
    </row>
    <row r="49" spans="2:23" ht="21.75" customHeight="1">
      <c r="B49" s="2493" t="s">
        <v>2000</v>
      </c>
      <c r="C49" s="2492" t="s">
        <v>1999</v>
      </c>
      <c r="D49" s="2491">
        <v>-1299546.5055090443</v>
      </c>
      <c r="E49" s="2491">
        <v>-266970.39985171054</v>
      </c>
      <c r="F49" s="2491">
        <v>-67400.493227382001</v>
      </c>
      <c r="G49" s="2491">
        <v>879367.14949666336</v>
      </c>
      <c r="H49" s="2490">
        <v>-33.67633955527517</v>
      </c>
      <c r="I49" s="2490">
        <v>-6.9182486340433753</v>
      </c>
      <c r="J49" s="2490">
        <v>-1.7466107495931731</v>
      </c>
      <c r="K49" s="2489">
        <v>22.787846833233594</v>
      </c>
      <c r="M49" s="2479"/>
      <c r="N49" s="2479"/>
      <c r="O49" s="2479"/>
      <c r="Q49" s="2479"/>
      <c r="R49" s="2479"/>
      <c r="S49" s="2479"/>
      <c r="T49" s="2479"/>
      <c r="U49" s="2479"/>
      <c r="V49" s="2479"/>
      <c r="W49" s="2479"/>
    </row>
    <row r="50" spans="2:23" ht="21.75" customHeight="1">
      <c r="B50" s="2493" t="s">
        <v>1998</v>
      </c>
      <c r="C50" s="2492" t="s">
        <v>1997</v>
      </c>
      <c r="D50" s="2491">
        <v>-1061937.9808374112</v>
      </c>
      <c r="E50" s="2491">
        <v>-33763.120085891453</v>
      </c>
      <c r="F50" s="2491">
        <v>282409.53906808869</v>
      </c>
      <c r="G50" s="2491">
        <v>875026.9567769951</v>
      </c>
      <c r="H50" s="2490">
        <v>-27.12692392741921</v>
      </c>
      <c r="I50" s="2490">
        <v>-0.86246994330126037</v>
      </c>
      <c r="J50" s="2490">
        <v>7.2140767360410409</v>
      </c>
      <c r="K50" s="2489">
        <v>22.352331416014135</v>
      </c>
      <c r="M50" s="2479"/>
      <c r="N50" s="2479"/>
      <c r="O50" s="2479"/>
      <c r="Q50" s="2479"/>
      <c r="R50" s="2479"/>
      <c r="S50" s="2479"/>
      <c r="T50" s="2479"/>
      <c r="U50" s="2479"/>
      <c r="V50" s="2479"/>
      <c r="W50" s="2479"/>
    </row>
    <row r="51" spans="2:23" ht="21.75" customHeight="1" thickBot="1">
      <c r="B51" s="2488" t="s">
        <v>1996</v>
      </c>
      <c r="C51" s="2487" t="s">
        <v>1995</v>
      </c>
      <c r="D51" s="2486">
        <v>-1428309.4626212099</v>
      </c>
      <c r="E51" s="2486">
        <v>-333671.93453037995</v>
      </c>
      <c r="F51" s="2486">
        <v>1226.7149713200979</v>
      </c>
      <c r="G51" s="2486">
        <v>961054.57727377792</v>
      </c>
      <c r="H51" s="2485">
        <v>-33.478711610217452</v>
      </c>
      <c r="I51" s="2485">
        <v>-7.8210687255864615</v>
      </c>
      <c r="J51" s="2484">
        <v>2.8753458425874238E-2</v>
      </c>
      <c r="K51" s="2483">
        <v>22.52653915432407</v>
      </c>
      <c r="M51" s="2479"/>
      <c r="N51" s="2479"/>
      <c r="O51" s="2479"/>
      <c r="Q51" s="2479"/>
      <c r="R51" s="2479"/>
      <c r="S51" s="2479"/>
      <c r="T51" s="2479"/>
      <c r="U51" s="2479"/>
      <c r="V51" s="2479"/>
      <c r="W51" s="2479"/>
    </row>
    <row r="52" spans="2:23" ht="16.5" thickTop="1">
      <c r="B52" s="2482" t="s">
        <v>1994</v>
      </c>
      <c r="C52" s="2482"/>
      <c r="D52" s="2481"/>
      <c r="E52" s="2481"/>
      <c r="F52" s="2481"/>
    </row>
    <row r="53" spans="2:23">
      <c r="B53" s="2480" t="s">
        <v>1993</v>
      </c>
      <c r="H53" s="2479"/>
      <c r="I53" s="2479"/>
      <c r="J53" s="2479"/>
      <c r="K53" s="2479"/>
    </row>
    <row r="54" spans="2:23">
      <c r="H54" s="2479"/>
      <c r="I54" s="2479"/>
      <c r="J54" s="2479"/>
      <c r="K54" s="2479"/>
    </row>
    <row r="55" spans="2:23">
      <c r="H55" s="2479"/>
      <c r="I55" s="2479"/>
      <c r="J55" s="2479"/>
      <c r="K55" s="2479"/>
    </row>
    <row r="56" spans="2:23">
      <c r="D56" s="2479"/>
      <c r="E56" s="2479"/>
      <c r="F56" s="2479"/>
      <c r="G56" s="2479"/>
      <c r="H56" s="2479"/>
      <c r="I56" s="2479"/>
      <c r="J56" s="2479"/>
      <c r="K56" s="2479"/>
    </row>
    <row r="57" spans="2:23">
      <c r="D57" s="2479"/>
      <c r="E57" s="2479"/>
      <c r="F57" s="2479"/>
      <c r="G57" s="2479"/>
      <c r="H57" s="2479"/>
      <c r="I57" s="2479"/>
      <c r="J57" s="2479"/>
      <c r="K57" s="2479"/>
    </row>
    <row r="58" spans="2:23">
      <c r="D58" s="2479"/>
      <c r="E58" s="2479"/>
      <c r="F58" s="2479"/>
      <c r="G58" s="2479"/>
      <c r="H58" s="2479"/>
      <c r="I58" s="2479"/>
      <c r="J58" s="2479"/>
      <c r="K58" s="2479"/>
    </row>
    <row r="71" spans="6:6">
      <c r="F71" s="2479"/>
    </row>
    <row r="72" spans="6:6">
      <c r="F72" s="2479"/>
    </row>
    <row r="73" spans="6:6">
      <c r="F73" s="2479"/>
    </row>
    <row r="74" spans="6:6">
      <c r="F74" s="2479"/>
    </row>
    <row r="75" spans="6:6">
      <c r="F75" s="2479"/>
    </row>
    <row r="76" spans="6:6">
      <c r="F76" s="2479"/>
    </row>
    <row r="77" spans="6:6">
      <c r="F77" s="2479"/>
    </row>
    <row r="78" spans="6:6">
      <c r="F78" s="2479"/>
    </row>
    <row r="79" spans="6:6">
      <c r="F79" s="2479"/>
    </row>
    <row r="80" spans="6:6">
      <c r="F80" s="2479"/>
    </row>
    <row r="81" spans="6:6">
      <c r="F81" s="2479"/>
    </row>
    <row r="82" spans="6:6">
      <c r="F82" s="2479"/>
    </row>
    <row r="83" spans="6:6">
      <c r="F83" s="2479"/>
    </row>
    <row r="84" spans="6:6">
      <c r="F84" s="2479"/>
    </row>
    <row r="85" spans="6:6">
      <c r="F85" s="2479"/>
    </row>
    <row r="86" spans="6:6">
      <c r="F86" s="2479"/>
    </row>
    <row r="87" spans="6:6">
      <c r="F87" s="2479"/>
    </row>
    <row r="88" spans="6:6">
      <c r="F88" s="2479"/>
    </row>
    <row r="89" spans="6:6">
      <c r="F89" s="2479"/>
    </row>
    <row r="90" spans="6:6">
      <c r="F90" s="2479"/>
    </row>
    <row r="91" spans="6:6">
      <c r="F91" s="2479"/>
    </row>
  </sheetData>
  <mergeCells count="6">
    <mergeCell ref="B1:K1"/>
    <mergeCell ref="B2:K2"/>
    <mergeCell ref="B3:B4"/>
    <mergeCell ref="C3:C4"/>
    <mergeCell ref="D3:G3"/>
    <mergeCell ref="H3:K3"/>
  </mergeCells>
  <printOptions horizontalCentered="1"/>
  <pageMargins left="0.5" right="0.5" top="0.23" bottom="0.5" header="0.17" footer="0.17"/>
  <pageSetup scale="67"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12"/>
  <sheetViews>
    <sheetView showGridLines="0" workbookViewId="0">
      <pane xSplit="3" ySplit="5" topLeftCell="D26" activePane="bottomRight" state="frozen"/>
      <selection activeCell="L29" sqref="L29"/>
      <selection pane="topRight" activeCell="L29" sqref="L29"/>
      <selection pane="bottomLeft" activeCell="L29" sqref="L29"/>
      <selection pane="bottomRight" activeCell="L29" sqref="L29"/>
    </sheetView>
  </sheetViews>
  <sheetFormatPr defaultColWidth="11.85546875" defaultRowHeight="15" customHeight="1"/>
  <cols>
    <col min="1" max="1" width="4" style="2506" customWidth="1"/>
    <col min="2" max="2" width="10.7109375" style="2506" customWidth="1"/>
    <col min="3" max="3" width="14.85546875" style="2506" customWidth="1"/>
    <col min="4" max="4" width="21.85546875" style="2506" customWidth="1"/>
    <col min="5" max="5" width="23.42578125" style="2506" customWidth="1"/>
    <col min="6" max="6" width="16.42578125" style="2506" customWidth="1"/>
    <col min="7" max="7" width="21" style="2506" customWidth="1"/>
    <col min="8" max="8" width="5.140625" style="2506" customWidth="1"/>
    <col min="9" max="9" width="13.28515625" style="2506" customWidth="1"/>
    <col min="10" max="25" width="10.42578125" style="2506" customWidth="1"/>
    <col min="26" max="16384" width="11.85546875" style="2506"/>
  </cols>
  <sheetData>
    <row r="1" spans="1:25" ht="18.75">
      <c r="A1" s="2565"/>
      <c r="B1" s="3846" t="s">
        <v>2039</v>
      </c>
      <c r="C1" s="3873"/>
      <c r="D1" s="3873"/>
      <c r="E1" s="3873"/>
      <c r="F1" s="3873"/>
      <c r="G1" s="3873"/>
      <c r="H1" s="2660"/>
      <c r="I1" s="2659"/>
      <c r="J1" s="2565"/>
      <c r="K1" s="2565"/>
      <c r="L1" s="2565"/>
      <c r="M1" s="2565"/>
      <c r="N1" s="2565"/>
      <c r="O1" s="2565"/>
      <c r="P1" s="2565"/>
      <c r="Q1" s="2565"/>
      <c r="R1" s="2565"/>
      <c r="S1" s="2565"/>
      <c r="T1" s="2565"/>
      <c r="U1" s="2565"/>
      <c r="V1" s="2565"/>
      <c r="W1" s="2565"/>
      <c r="X1" s="2565"/>
      <c r="Y1" s="2565"/>
    </row>
    <row r="2" spans="1:25" ht="15.75">
      <c r="A2" s="2565"/>
      <c r="B2" s="3846" t="s">
        <v>2213</v>
      </c>
      <c r="C2" s="3846"/>
      <c r="D2" s="3846"/>
      <c r="E2" s="3846"/>
      <c r="F2" s="3846"/>
      <c r="G2" s="3846"/>
      <c r="J2" s="2565"/>
      <c r="K2" s="2565"/>
      <c r="L2" s="2565"/>
      <c r="M2" s="2565"/>
      <c r="N2" s="2565"/>
      <c r="O2" s="2565"/>
      <c r="P2" s="2565"/>
      <c r="Q2" s="2565"/>
      <c r="R2" s="2565"/>
      <c r="S2" s="2565"/>
      <c r="T2" s="2565"/>
      <c r="U2" s="2565"/>
      <c r="V2" s="2565"/>
      <c r="W2" s="2565"/>
      <c r="X2" s="2565"/>
      <c r="Y2" s="2565"/>
    </row>
    <row r="3" spans="1:25" ht="16.5" thickBot="1">
      <c r="A3" s="2565"/>
      <c r="B3" s="3874"/>
      <c r="C3" s="3875"/>
      <c r="D3" s="3875"/>
      <c r="E3" s="3875"/>
      <c r="F3" s="3875"/>
      <c r="G3" s="3875"/>
      <c r="H3" s="2633"/>
      <c r="I3" s="2565"/>
      <c r="J3" s="2565"/>
      <c r="K3" s="2565"/>
      <c r="L3" s="2565"/>
      <c r="M3" s="2565"/>
      <c r="N3" s="2565"/>
      <c r="O3" s="2565"/>
      <c r="P3" s="2565"/>
      <c r="Q3" s="2565"/>
      <c r="R3" s="2565"/>
      <c r="S3" s="2565"/>
      <c r="T3" s="2565"/>
      <c r="U3" s="2565"/>
      <c r="V3" s="2565"/>
      <c r="W3" s="2565"/>
      <c r="X3" s="2565"/>
      <c r="Y3" s="2565"/>
    </row>
    <row r="4" spans="1:25" ht="27.75" customHeight="1" thickTop="1">
      <c r="A4" s="2565"/>
      <c r="B4" s="3880" t="s">
        <v>251</v>
      </c>
      <c r="C4" s="3881" t="s">
        <v>233</v>
      </c>
      <c r="D4" s="3881" t="s">
        <v>2038</v>
      </c>
      <c r="E4" s="3881" t="s">
        <v>2037</v>
      </c>
      <c r="F4" s="3882" t="s">
        <v>2036</v>
      </c>
      <c r="G4" s="3883"/>
      <c r="H4" s="2633"/>
      <c r="I4" s="2565"/>
      <c r="J4" s="2565"/>
      <c r="K4" s="2565"/>
      <c r="L4" s="2565"/>
      <c r="M4" s="2565"/>
      <c r="N4" s="2565"/>
      <c r="O4" s="2565"/>
      <c r="P4" s="2565"/>
      <c r="Q4" s="2565"/>
      <c r="R4" s="2565"/>
      <c r="S4" s="2565"/>
      <c r="T4" s="2565"/>
      <c r="U4" s="2565"/>
      <c r="V4" s="2565"/>
      <c r="W4" s="2565"/>
      <c r="X4" s="2565"/>
      <c r="Y4" s="2565"/>
    </row>
    <row r="5" spans="1:25" ht="36" customHeight="1">
      <c r="A5" s="2544"/>
      <c r="B5" s="3850"/>
      <c r="C5" s="3852"/>
      <c r="D5" s="3852"/>
      <c r="E5" s="3852"/>
      <c r="F5" s="2658" t="s">
        <v>1954</v>
      </c>
      <c r="G5" s="2657" t="s">
        <v>2035</v>
      </c>
      <c r="H5" s="2656"/>
      <c r="I5" s="2544"/>
      <c r="J5" s="2544"/>
      <c r="K5" s="2544"/>
      <c r="L5" s="2544"/>
      <c r="M5" s="2544"/>
      <c r="N5" s="2544"/>
      <c r="O5" s="2544"/>
      <c r="P5" s="2544"/>
      <c r="Q5" s="2544"/>
      <c r="R5" s="2544"/>
      <c r="S5" s="2544"/>
      <c r="T5" s="2544"/>
      <c r="U5" s="2544"/>
      <c r="V5" s="2544"/>
      <c r="W5" s="2544"/>
      <c r="X5" s="2544"/>
      <c r="Y5" s="2544"/>
    </row>
    <row r="6" spans="1:25">
      <c r="A6" s="2565"/>
      <c r="B6" s="3857" t="s">
        <v>168</v>
      </c>
      <c r="C6" s="2527" t="s">
        <v>238</v>
      </c>
      <c r="D6" s="2643">
        <v>1041.9670567600333</v>
      </c>
      <c r="E6" s="2643">
        <v>9763.5593774365916</v>
      </c>
      <c r="F6" s="2598">
        <v>15.06492518278775</v>
      </c>
      <c r="G6" s="2642">
        <v>12.717709870329365</v>
      </c>
      <c r="H6" s="2633"/>
      <c r="I6" s="2637"/>
      <c r="J6" s="2636"/>
      <c r="K6" s="2565"/>
      <c r="L6" s="2636"/>
      <c r="M6" s="2635"/>
      <c r="N6" s="2634"/>
      <c r="O6" s="2565"/>
      <c r="P6" s="2565"/>
      <c r="Q6" s="2565"/>
      <c r="R6" s="2565"/>
      <c r="S6" s="2565"/>
      <c r="T6" s="2565"/>
      <c r="U6" s="2565"/>
      <c r="V6" s="2565"/>
      <c r="W6" s="2565"/>
      <c r="X6" s="2565"/>
      <c r="Y6" s="2565"/>
    </row>
    <row r="7" spans="1:25">
      <c r="A7" s="2565"/>
      <c r="B7" s="3858"/>
      <c r="C7" s="2527" t="s">
        <v>1678</v>
      </c>
      <c r="D7" s="2643">
        <v>1032.7036000000001</v>
      </c>
      <c r="E7" s="2643">
        <v>9664.9845577912965</v>
      </c>
      <c r="F7" s="2598">
        <v>14.143485966128065</v>
      </c>
      <c r="G7" s="2642">
        <v>12.012749033644187</v>
      </c>
      <c r="H7" s="2633"/>
      <c r="I7" s="2637"/>
      <c r="J7" s="2636"/>
      <c r="K7" s="2636"/>
      <c r="L7" s="2636"/>
      <c r="M7" s="2635"/>
      <c r="N7" s="2634"/>
      <c r="O7" s="2565"/>
      <c r="P7" s="2565"/>
      <c r="Q7" s="2565"/>
      <c r="R7" s="2565"/>
      <c r="S7" s="2565"/>
      <c r="T7" s="2565"/>
      <c r="U7" s="2565"/>
      <c r="V7" s="2565"/>
      <c r="W7" s="2565"/>
      <c r="X7" s="2565"/>
      <c r="Y7" s="2565"/>
    </row>
    <row r="8" spans="1:25">
      <c r="A8" s="2565"/>
      <c r="B8" s="3858"/>
      <c r="C8" s="2527" t="s">
        <v>240</v>
      </c>
      <c r="D8" s="2643">
        <v>1054.6091550086007</v>
      </c>
      <c r="E8" s="2643">
        <v>9903.3632736275795</v>
      </c>
      <c r="F8" s="2598">
        <v>14.626797370480839</v>
      </c>
      <c r="G8" s="2642">
        <v>12.497145980573077</v>
      </c>
      <c r="H8" s="2633"/>
      <c r="I8" s="2637"/>
      <c r="J8" s="2636"/>
      <c r="K8" s="2636"/>
      <c r="L8" s="2636"/>
      <c r="M8" s="2635"/>
      <c r="N8" s="2634"/>
      <c r="O8" s="2565"/>
      <c r="P8" s="2565"/>
      <c r="Q8" s="2565"/>
      <c r="R8" s="2565"/>
      <c r="S8" s="2565"/>
      <c r="T8" s="2565"/>
      <c r="U8" s="2565"/>
      <c r="V8" s="2565"/>
      <c r="W8" s="2565"/>
      <c r="X8" s="2565"/>
      <c r="Y8" s="2565"/>
    </row>
    <row r="9" spans="1:25">
      <c r="A9" s="2565"/>
      <c r="B9" s="3858"/>
      <c r="C9" s="2527" t="s">
        <v>241</v>
      </c>
      <c r="D9" s="2643">
        <v>1061.2766998164675</v>
      </c>
      <c r="E9" s="2643">
        <v>9889.8210774062736</v>
      </c>
      <c r="F9" s="2598">
        <v>14.361168375188411</v>
      </c>
      <c r="G9" s="2642">
        <v>12.38697512211111</v>
      </c>
      <c r="H9" s="2633"/>
      <c r="I9" s="2637"/>
      <c r="J9" s="2636"/>
      <c r="K9" s="2636"/>
      <c r="L9" s="2636"/>
      <c r="M9" s="2635"/>
      <c r="N9" s="2634"/>
      <c r="O9" s="2565"/>
      <c r="P9" s="2565"/>
      <c r="Q9" s="2565"/>
      <c r="R9" s="2565"/>
      <c r="S9" s="2565"/>
      <c r="T9" s="2565"/>
      <c r="U9" s="2565"/>
      <c r="V9" s="2565"/>
      <c r="W9" s="2565"/>
      <c r="X9" s="2565"/>
      <c r="Y9" s="2565"/>
    </row>
    <row r="10" spans="1:25">
      <c r="A10" s="2565"/>
      <c r="B10" s="3858"/>
      <c r="C10" s="2527" t="s">
        <v>242</v>
      </c>
      <c r="D10" s="2643">
        <v>1076.84058511803</v>
      </c>
      <c r="E10" s="2643">
        <v>9998.5198246799446</v>
      </c>
      <c r="F10" s="2598">
        <v>14.332111065389258</v>
      </c>
      <c r="G10" s="2642">
        <v>12.420501464821481</v>
      </c>
      <c r="H10" s="2633"/>
      <c r="I10" s="2637"/>
      <c r="J10" s="2636"/>
      <c r="K10" s="2636"/>
      <c r="L10" s="2636"/>
      <c r="M10" s="2635"/>
      <c r="N10" s="2634"/>
      <c r="O10" s="2565"/>
      <c r="P10" s="2565"/>
      <c r="Q10" s="2565"/>
      <c r="R10" s="2565"/>
      <c r="S10" s="2565"/>
      <c r="T10" s="2565"/>
      <c r="U10" s="2565"/>
      <c r="V10" s="2565"/>
      <c r="W10" s="2565"/>
      <c r="X10" s="2565"/>
      <c r="Y10" s="2565"/>
    </row>
    <row r="11" spans="1:25">
      <c r="A11" s="2565"/>
      <c r="B11" s="3858"/>
      <c r="C11" s="2527" t="s">
        <v>243</v>
      </c>
      <c r="D11" s="2643">
        <v>1088.7819086287927</v>
      </c>
      <c r="E11" s="2643">
        <v>10031.158177895639</v>
      </c>
      <c r="F11" s="2598">
        <v>14.281673017037701</v>
      </c>
      <c r="G11" s="2642">
        <v>12.409031975277177</v>
      </c>
      <c r="H11" s="2633"/>
      <c r="I11" s="2637"/>
      <c r="J11" s="2636"/>
      <c r="K11" s="2636"/>
      <c r="L11" s="2636"/>
      <c r="M11" s="2635"/>
      <c r="N11" s="2634"/>
      <c r="O11" s="2565"/>
      <c r="P11" s="2565"/>
      <c r="Q11" s="2565"/>
      <c r="R11" s="2565"/>
      <c r="S11" s="2565"/>
      <c r="T11" s="2565"/>
      <c r="U11" s="2565"/>
      <c r="V11" s="2565"/>
      <c r="W11" s="2565"/>
      <c r="X11" s="2565"/>
      <c r="Y11" s="2565"/>
    </row>
    <row r="12" spans="1:25">
      <c r="A12" s="2565"/>
      <c r="B12" s="3858"/>
      <c r="C12" s="2527" t="s">
        <v>244</v>
      </c>
      <c r="D12" s="2643">
        <v>1077.3944708432789</v>
      </c>
      <c r="E12" s="2643">
        <v>10104.046430116092</v>
      </c>
      <c r="F12" s="2598">
        <v>13.748597060753244</v>
      </c>
      <c r="G12" s="2642">
        <v>11.959928840616064</v>
      </c>
      <c r="H12" s="2633"/>
      <c r="I12" s="2637"/>
      <c r="J12" s="2636"/>
      <c r="K12" s="2636"/>
      <c r="L12" s="2636"/>
      <c r="M12" s="2635"/>
      <c r="N12" s="2634"/>
      <c r="O12" s="2565"/>
      <c r="P12" s="2565"/>
      <c r="Q12" s="2565"/>
      <c r="R12" s="2565"/>
      <c r="S12" s="2565"/>
      <c r="T12" s="2565"/>
      <c r="U12" s="2565"/>
      <c r="V12" s="2565"/>
      <c r="W12" s="2565"/>
      <c r="X12" s="2565"/>
      <c r="Y12" s="2565"/>
    </row>
    <row r="13" spans="1:25">
      <c r="A13" s="2565"/>
      <c r="B13" s="3858"/>
      <c r="C13" s="2527" t="s">
        <v>245</v>
      </c>
      <c r="D13" s="2643">
        <v>1074.1967418914064</v>
      </c>
      <c r="E13" s="2643">
        <v>10108.898817600513</v>
      </c>
      <c r="F13" s="2598">
        <v>13.852745039839904</v>
      </c>
      <c r="G13" s="2642">
        <v>11.967914170915206</v>
      </c>
      <c r="H13" s="2633"/>
      <c r="I13" s="2637"/>
      <c r="J13" s="2636"/>
      <c r="K13" s="2636"/>
      <c r="L13" s="2655"/>
      <c r="M13" s="2635"/>
      <c r="N13" s="2634"/>
      <c r="O13" s="2565"/>
      <c r="P13" s="2565"/>
      <c r="Q13" s="2565"/>
      <c r="R13" s="2565"/>
      <c r="S13" s="2565"/>
      <c r="T13" s="2565"/>
      <c r="U13" s="2565"/>
      <c r="V13" s="2565"/>
      <c r="W13" s="2565"/>
      <c r="X13" s="2565"/>
      <c r="Y13" s="2565"/>
    </row>
    <row r="14" spans="1:25">
      <c r="A14" s="2565"/>
      <c r="B14" s="3858"/>
      <c r="C14" s="2527" t="s">
        <v>246</v>
      </c>
      <c r="D14" s="2643">
        <v>1057.3004245120676</v>
      </c>
      <c r="E14" s="2643">
        <v>10255.096261028784</v>
      </c>
      <c r="F14" s="2598">
        <v>13.26474347076293</v>
      </c>
      <c r="G14" s="2642">
        <v>11.45285314497314</v>
      </c>
      <c r="H14" s="2633"/>
      <c r="I14" s="2637"/>
      <c r="J14" s="2636"/>
      <c r="K14" s="2636"/>
      <c r="L14" s="2636"/>
      <c r="M14" s="2635"/>
      <c r="N14" s="2634"/>
      <c r="O14" s="2565"/>
      <c r="P14" s="2565"/>
      <c r="Q14" s="2565"/>
      <c r="R14" s="2565"/>
      <c r="S14" s="2565"/>
      <c r="T14" s="2565"/>
      <c r="U14" s="2565"/>
      <c r="V14" s="2565"/>
      <c r="W14" s="2565"/>
      <c r="X14" s="2565"/>
      <c r="Y14" s="2565"/>
    </row>
    <row r="15" spans="1:25">
      <c r="A15" s="2565"/>
      <c r="B15" s="3858"/>
      <c r="C15" s="2527" t="s">
        <v>247</v>
      </c>
      <c r="D15" s="2643">
        <v>1058.2066359244009</v>
      </c>
      <c r="E15" s="2643">
        <v>10312.899677657158</v>
      </c>
      <c r="F15" s="2598">
        <v>13.239001587924598</v>
      </c>
      <c r="G15" s="2642">
        <v>11.436319390604282</v>
      </c>
      <c r="H15" s="2633"/>
      <c r="I15" s="2637"/>
      <c r="J15" s="2636"/>
      <c r="K15" s="2636"/>
      <c r="L15" s="2636"/>
      <c r="M15" s="2635"/>
      <c r="N15" s="2634"/>
      <c r="O15" s="2565"/>
      <c r="P15" s="2565"/>
      <c r="Q15" s="2565"/>
      <c r="R15" s="2565"/>
      <c r="S15" s="2565"/>
      <c r="T15" s="2565"/>
      <c r="U15" s="2565"/>
      <c r="V15" s="2565"/>
      <c r="W15" s="2565"/>
      <c r="X15" s="2565"/>
      <c r="Y15" s="2565"/>
    </row>
    <row r="16" spans="1:25">
      <c r="A16" s="2565"/>
      <c r="B16" s="3858"/>
      <c r="C16" s="2539" t="s">
        <v>248</v>
      </c>
      <c r="D16" s="2654">
        <v>1070.1826878141871</v>
      </c>
      <c r="E16" s="2654">
        <v>10413.376353159359</v>
      </c>
      <c r="F16" s="2596">
        <v>13.27830739612633</v>
      </c>
      <c r="G16" s="2653">
        <v>11.467156360819313</v>
      </c>
      <c r="H16" s="2633"/>
      <c r="I16" s="2637"/>
      <c r="J16" s="2636"/>
      <c r="K16" s="2636"/>
      <c r="L16" s="2636"/>
      <c r="M16" s="2635"/>
      <c r="N16" s="2634"/>
      <c r="O16" s="2565"/>
      <c r="P16" s="2565"/>
      <c r="Q16" s="2565"/>
      <c r="R16" s="2565"/>
      <c r="S16" s="2565"/>
      <c r="T16" s="2565"/>
      <c r="U16" s="2565"/>
      <c r="V16" s="2565"/>
      <c r="W16" s="2565"/>
      <c r="X16" s="2565"/>
      <c r="Y16" s="2565"/>
    </row>
    <row r="17" spans="1:25">
      <c r="A17" s="2565"/>
      <c r="B17" s="3850"/>
      <c r="C17" s="2652" t="s">
        <v>249</v>
      </c>
      <c r="D17" s="2651">
        <v>1079.432117189476</v>
      </c>
      <c r="E17" s="2651">
        <v>10494.187509133541</v>
      </c>
      <c r="F17" s="2591">
        <v>13.2</v>
      </c>
      <c r="G17" s="2650">
        <v>11.4</v>
      </c>
      <c r="H17" s="2633"/>
      <c r="I17" s="2637"/>
      <c r="J17" s="2636"/>
      <c r="K17" s="2636"/>
      <c r="L17" s="2636"/>
      <c r="M17" s="2635"/>
      <c r="N17" s="2634"/>
      <c r="O17" s="2565"/>
      <c r="P17" s="2565"/>
      <c r="Q17" s="2565"/>
      <c r="R17" s="2565"/>
      <c r="S17" s="2565"/>
      <c r="T17" s="2565"/>
      <c r="U17" s="2565"/>
      <c r="V17" s="2565"/>
      <c r="W17" s="2565"/>
      <c r="X17" s="2565"/>
      <c r="Y17" s="2565"/>
    </row>
    <row r="18" spans="1:25">
      <c r="A18" s="2565"/>
      <c r="B18" s="3857" t="s">
        <v>5</v>
      </c>
      <c r="C18" s="2532" t="s">
        <v>238</v>
      </c>
      <c r="D18" s="2643">
        <v>1078.7508409525187</v>
      </c>
      <c r="E18" s="2645">
        <v>10546.004897375295</v>
      </c>
      <c r="F18" s="2599">
        <v>14.2</v>
      </c>
      <c r="G18" s="2644">
        <v>12</v>
      </c>
      <c r="H18" s="2633"/>
      <c r="I18" s="2637"/>
      <c r="J18" s="2636"/>
      <c r="K18" s="2636"/>
      <c r="L18" s="2655"/>
      <c r="M18" s="2635"/>
      <c r="N18" s="2634"/>
      <c r="O18" s="2565"/>
      <c r="P18" s="2565"/>
      <c r="Q18" s="2565"/>
      <c r="R18" s="2565"/>
      <c r="S18" s="2565"/>
      <c r="T18" s="2565"/>
      <c r="U18" s="2565"/>
      <c r="V18" s="2565"/>
      <c r="W18" s="2565"/>
      <c r="X18" s="2565"/>
      <c r="Y18" s="2565"/>
    </row>
    <row r="19" spans="1:25">
      <c r="A19" s="2565"/>
      <c r="B19" s="3858"/>
      <c r="C19" s="2527" t="s">
        <v>1678</v>
      </c>
      <c r="D19" s="2643">
        <v>1079.8778102458152</v>
      </c>
      <c r="E19" s="2643">
        <v>10564.251714398506</v>
      </c>
      <c r="F19" s="2598">
        <v>13.334596181842615</v>
      </c>
      <c r="G19" s="2642">
        <v>11.352676329777967</v>
      </c>
      <c r="H19" s="2633"/>
      <c r="I19" s="2637"/>
      <c r="J19" s="2636"/>
      <c r="K19" s="2636"/>
      <c r="L19" s="2655"/>
      <c r="M19" s="2635"/>
      <c r="N19" s="2634"/>
      <c r="O19" s="2565"/>
      <c r="P19" s="2565"/>
      <c r="Q19" s="2565"/>
      <c r="R19" s="2565"/>
      <c r="S19" s="2565"/>
      <c r="T19" s="2565"/>
      <c r="U19" s="2565"/>
      <c r="V19" s="2565"/>
      <c r="W19" s="2565"/>
      <c r="X19" s="2565"/>
      <c r="Y19" s="2565"/>
    </row>
    <row r="20" spans="1:25">
      <c r="A20" s="2565"/>
      <c r="B20" s="3858"/>
      <c r="C20" s="2527" t="s">
        <v>240</v>
      </c>
      <c r="D20" s="2643">
        <v>1099.7265480454967</v>
      </c>
      <c r="E20" s="2643">
        <v>10646.979843600509</v>
      </c>
      <c r="F20" s="2598">
        <v>13.037920404227709</v>
      </c>
      <c r="G20" s="2642">
        <v>11.162192247910131</v>
      </c>
      <c r="H20" s="2633"/>
      <c r="I20" s="2637"/>
      <c r="J20" s="2636"/>
      <c r="K20" s="2636"/>
      <c r="L20" s="2655"/>
      <c r="M20" s="2635"/>
      <c r="N20" s="2634"/>
      <c r="O20" s="2565"/>
      <c r="P20" s="2565"/>
      <c r="Q20" s="2565"/>
      <c r="R20" s="2565"/>
      <c r="S20" s="2565"/>
      <c r="T20" s="2565"/>
      <c r="U20" s="2565"/>
      <c r="V20" s="2565"/>
      <c r="W20" s="2565"/>
      <c r="X20" s="2565"/>
      <c r="Y20" s="2565"/>
    </row>
    <row r="21" spans="1:25" ht="15.75" customHeight="1">
      <c r="A21" s="2565"/>
      <c r="B21" s="3858"/>
      <c r="C21" s="2527" t="s">
        <v>241</v>
      </c>
      <c r="D21" s="2643">
        <v>1105.432337855071</v>
      </c>
      <c r="E21" s="2643">
        <v>10625.070529172155</v>
      </c>
      <c r="F21" s="2598">
        <v>13.458728171604431</v>
      </c>
      <c r="G21" s="2642">
        <v>11.569391163611735</v>
      </c>
      <c r="H21" s="2633"/>
      <c r="I21" s="2637"/>
      <c r="J21" s="2636"/>
      <c r="K21" s="2636"/>
      <c r="L21" s="2655"/>
      <c r="M21" s="2635"/>
      <c r="N21" s="2634"/>
      <c r="O21" s="2565"/>
      <c r="P21" s="2565"/>
      <c r="Q21" s="2565"/>
      <c r="R21" s="2565"/>
      <c r="S21" s="2565"/>
      <c r="T21" s="2565"/>
      <c r="U21" s="2565"/>
      <c r="V21" s="2565"/>
      <c r="W21" s="2565"/>
      <c r="X21" s="2565"/>
      <c r="Y21" s="2565"/>
    </row>
    <row r="22" spans="1:25" ht="15.75" customHeight="1">
      <c r="A22" s="2565"/>
      <c r="B22" s="3858"/>
      <c r="C22" s="2527" t="s">
        <v>242</v>
      </c>
      <c r="D22" s="2643">
        <v>1089.1498000000001</v>
      </c>
      <c r="E22" s="2643">
        <v>10610.324403312226</v>
      </c>
      <c r="F22" s="2598">
        <v>12.8</v>
      </c>
      <c r="G22" s="2642">
        <v>11</v>
      </c>
      <c r="H22" s="2633"/>
      <c r="I22" s="2637"/>
      <c r="J22" s="2636"/>
      <c r="K22" s="2636"/>
      <c r="L22" s="2655"/>
      <c r="M22" s="2635"/>
      <c r="N22" s="2634"/>
      <c r="O22" s="2565"/>
      <c r="P22" s="2565"/>
      <c r="Q22" s="2565"/>
      <c r="R22" s="2565"/>
      <c r="S22" s="2565"/>
      <c r="T22" s="2565"/>
      <c r="U22" s="2565"/>
      <c r="V22" s="2565"/>
      <c r="W22" s="2565"/>
      <c r="X22" s="2565"/>
      <c r="Y22" s="2565"/>
    </row>
    <row r="23" spans="1:25" ht="15.75" customHeight="1">
      <c r="A23" s="2565"/>
      <c r="B23" s="3858"/>
      <c r="C23" s="2527" t="s">
        <v>243</v>
      </c>
      <c r="D23" s="2643">
        <v>1067.3429214396274</v>
      </c>
      <c r="E23" s="2643">
        <v>10513.622157600743</v>
      </c>
      <c r="F23" s="2598">
        <v>12.215660413485642</v>
      </c>
      <c r="G23" s="2642">
        <v>10.55158478904478</v>
      </c>
      <c r="H23" s="2633"/>
      <c r="I23" s="2637"/>
      <c r="J23" s="2636"/>
      <c r="K23" s="2636"/>
      <c r="L23" s="2636"/>
      <c r="M23" s="2635"/>
      <c r="N23" s="2634"/>
      <c r="O23" s="2565"/>
      <c r="P23" s="2565"/>
      <c r="Q23" s="2565"/>
      <c r="R23" s="2565"/>
      <c r="S23" s="2565"/>
      <c r="T23" s="2565"/>
      <c r="U23" s="2565"/>
      <c r="V23" s="2565"/>
      <c r="W23" s="2565"/>
      <c r="X23" s="2565"/>
      <c r="Y23" s="2565"/>
    </row>
    <row r="24" spans="1:25" ht="15.75" customHeight="1">
      <c r="A24" s="2565"/>
      <c r="B24" s="3858"/>
      <c r="C24" s="2527" t="s">
        <v>244</v>
      </c>
      <c r="D24" s="2643">
        <v>1049.1986263619674</v>
      </c>
      <c r="E24" s="2643">
        <v>10212.172730795866</v>
      </c>
      <c r="F24" s="2598">
        <v>11.30252070138658</v>
      </c>
      <c r="G24" s="2642">
        <v>9.8245682543574091</v>
      </c>
      <c r="H24" s="2633"/>
      <c r="I24" s="2637"/>
      <c r="J24" s="2636"/>
      <c r="K24" s="2636"/>
      <c r="L24" s="2636"/>
      <c r="M24" s="2635"/>
      <c r="N24" s="2634"/>
      <c r="O24" s="2565"/>
      <c r="P24" s="2565"/>
      <c r="Q24" s="2565"/>
      <c r="R24" s="2565"/>
      <c r="S24" s="2565"/>
      <c r="T24" s="2565"/>
      <c r="U24" s="2565"/>
      <c r="V24" s="2565"/>
      <c r="W24" s="2565"/>
      <c r="X24" s="2565"/>
      <c r="Y24" s="2565"/>
    </row>
    <row r="25" spans="1:25" ht="15.75" customHeight="1">
      <c r="A25" s="2565"/>
      <c r="B25" s="3858"/>
      <c r="C25" s="2527" t="s">
        <v>245</v>
      </c>
      <c r="D25" s="2643">
        <v>1049.220651892193</v>
      </c>
      <c r="E25" s="2643">
        <v>10134.460078162785</v>
      </c>
      <c r="F25" s="2598">
        <v>11.115454204461409</v>
      </c>
      <c r="G25" s="2642">
        <v>9.7013208856968269</v>
      </c>
      <c r="H25" s="2633"/>
      <c r="I25" s="2637"/>
      <c r="J25" s="2636"/>
      <c r="K25" s="2636"/>
      <c r="L25" s="2636"/>
      <c r="M25" s="2635"/>
      <c r="N25" s="2634"/>
      <c r="O25" s="2565"/>
      <c r="P25" s="2565"/>
      <c r="Q25" s="2565"/>
      <c r="R25" s="2565"/>
      <c r="S25" s="2565"/>
      <c r="T25" s="2565"/>
      <c r="U25" s="2565"/>
      <c r="V25" s="2565"/>
      <c r="W25" s="2565"/>
      <c r="X25" s="2565"/>
      <c r="Y25" s="2565"/>
    </row>
    <row r="26" spans="1:25" ht="15.75" customHeight="1">
      <c r="A26" s="2565"/>
      <c r="B26" s="3858"/>
      <c r="C26" s="2527" t="s">
        <v>246</v>
      </c>
      <c r="D26" s="2643">
        <v>1064.3745758102878</v>
      </c>
      <c r="E26" s="2643">
        <v>10222.575641666232</v>
      </c>
      <c r="F26" s="2598">
        <v>11.100108206847052</v>
      </c>
      <c r="G26" s="2642">
        <v>9.6625142183875514</v>
      </c>
      <c r="H26" s="2633"/>
      <c r="I26" s="2637"/>
      <c r="J26" s="2636"/>
      <c r="K26" s="2636"/>
      <c r="L26" s="2636"/>
      <c r="M26" s="2635"/>
      <c r="N26" s="2634"/>
      <c r="O26" s="2565"/>
      <c r="P26" s="2565"/>
      <c r="Q26" s="2565"/>
      <c r="R26" s="2565"/>
      <c r="S26" s="2565"/>
      <c r="T26" s="2565"/>
      <c r="U26" s="2565"/>
      <c r="V26" s="2565"/>
      <c r="W26" s="2565"/>
      <c r="X26" s="2565"/>
      <c r="Y26" s="2565"/>
    </row>
    <row r="27" spans="1:25" ht="15.75" customHeight="1">
      <c r="A27" s="2565"/>
      <c r="B27" s="3858"/>
      <c r="C27" s="2527" t="s">
        <v>247</v>
      </c>
      <c r="D27" s="2643">
        <v>1072.8500734180386</v>
      </c>
      <c r="E27" s="2643">
        <v>9986.5035224614967</v>
      </c>
      <c r="F27" s="2598">
        <v>11.035974005960451</v>
      </c>
      <c r="G27" s="2642">
        <v>9.625829264152248</v>
      </c>
      <c r="H27" s="2633"/>
      <c r="I27" s="2637"/>
      <c r="J27" s="2636"/>
      <c r="K27" s="2636"/>
      <c r="L27" s="2636"/>
      <c r="M27" s="2635"/>
      <c r="N27" s="2634"/>
      <c r="O27" s="2565"/>
      <c r="P27" s="2565"/>
      <c r="Q27" s="2565"/>
      <c r="R27" s="2565"/>
      <c r="S27" s="2565"/>
      <c r="T27" s="2565"/>
      <c r="U27" s="2565"/>
      <c r="V27" s="2565"/>
      <c r="W27" s="2565"/>
      <c r="X27" s="2565"/>
      <c r="Y27" s="2565"/>
    </row>
    <row r="28" spans="1:25" ht="15.75" customHeight="1">
      <c r="A28" s="2565"/>
      <c r="B28" s="3858"/>
      <c r="C28" s="2539" t="s">
        <v>248</v>
      </c>
      <c r="D28" s="2654">
        <v>1094.0037480703663</v>
      </c>
      <c r="E28" s="2654">
        <v>10135.295053459016</v>
      </c>
      <c r="F28" s="2596">
        <v>11.0133049939905</v>
      </c>
      <c r="G28" s="2653">
        <v>9.6154429115388087</v>
      </c>
      <c r="H28" s="2633"/>
      <c r="I28" s="2637"/>
      <c r="J28" s="2636"/>
      <c r="K28" s="2636"/>
      <c r="L28" s="2636"/>
      <c r="M28" s="2635"/>
      <c r="N28" s="2634"/>
      <c r="O28" s="2565"/>
      <c r="P28" s="2565"/>
      <c r="Q28" s="2565"/>
      <c r="R28" s="2565"/>
      <c r="S28" s="2565"/>
      <c r="T28" s="2565"/>
      <c r="U28" s="2565"/>
      <c r="V28" s="2565"/>
      <c r="W28" s="2565"/>
      <c r="X28" s="2565"/>
      <c r="Y28" s="2565"/>
    </row>
    <row r="29" spans="1:25" ht="15.75" customHeight="1">
      <c r="A29" s="2565"/>
      <c r="B29" s="3850"/>
      <c r="C29" s="2652" t="s">
        <v>249</v>
      </c>
      <c r="D29" s="2651">
        <v>1102.5852126730799</v>
      </c>
      <c r="E29" s="2651">
        <v>10084.005969206877</v>
      </c>
      <c r="F29" s="2591">
        <v>10.775553575854007</v>
      </c>
      <c r="G29" s="2650">
        <v>9.4286355002656421</v>
      </c>
      <c r="H29" s="2633"/>
      <c r="I29" s="2637"/>
      <c r="J29" s="2636"/>
      <c r="K29" s="2636"/>
      <c r="L29" s="2636"/>
      <c r="M29" s="2635"/>
      <c r="N29" s="2634"/>
      <c r="O29" s="2565"/>
      <c r="P29" s="2565"/>
      <c r="Q29" s="2565"/>
      <c r="R29" s="2565"/>
      <c r="S29" s="2565"/>
      <c r="T29" s="2565"/>
      <c r="U29" s="2565"/>
      <c r="V29" s="2565"/>
      <c r="W29" s="2565"/>
      <c r="X29" s="2565"/>
      <c r="Y29" s="2565"/>
    </row>
    <row r="30" spans="1:25" ht="15.75" customHeight="1">
      <c r="A30" s="2565"/>
      <c r="B30" s="3857" t="s">
        <v>29</v>
      </c>
      <c r="C30" s="2532" t="s">
        <v>238</v>
      </c>
      <c r="D30" s="2645">
        <v>1092.8721606509157</v>
      </c>
      <c r="E30" s="2645">
        <v>9798.0290537109158</v>
      </c>
      <c r="F30" s="2599">
        <v>9.2265597339849439</v>
      </c>
      <c r="G30" s="2644">
        <v>8.0035046756108095</v>
      </c>
      <c r="H30" s="2633"/>
      <c r="I30" s="2637"/>
      <c r="J30" s="2636"/>
      <c r="K30" s="2636"/>
      <c r="L30" s="2636"/>
      <c r="M30" s="2635"/>
      <c r="N30" s="2634"/>
      <c r="O30" s="2565"/>
      <c r="P30" s="2565"/>
      <c r="Q30" s="2565"/>
      <c r="R30" s="2565"/>
      <c r="S30" s="2565"/>
      <c r="T30" s="2565"/>
      <c r="U30" s="2565"/>
      <c r="V30" s="2565"/>
      <c r="W30" s="2565"/>
      <c r="X30" s="2565"/>
      <c r="Y30" s="2565"/>
    </row>
    <row r="31" spans="1:25" ht="15.75" customHeight="1">
      <c r="A31" s="2565"/>
      <c r="B31" s="3858"/>
      <c r="C31" s="2527" t="s">
        <v>1678</v>
      </c>
      <c r="D31" s="2643">
        <v>1117.4587574488337</v>
      </c>
      <c r="E31" s="2643">
        <v>9745.8464804538107</v>
      </c>
      <c r="F31" s="2598">
        <v>9.7349449722170007</v>
      </c>
      <c r="G31" s="2642">
        <v>8.3423385946043727</v>
      </c>
      <c r="H31" s="2633"/>
      <c r="I31" s="2637"/>
      <c r="J31" s="2636"/>
      <c r="K31" s="2636"/>
      <c r="L31" s="2636"/>
      <c r="M31" s="2635"/>
      <c r="N31" s="2634"/>
      <c r="O31" s="2565"/>
      <c r="P31" s="2565"/>
      <c r="Q31" s="2565"/>
      <c r="R31" s="2565"/>
      <c r="S31" s="2565"/>
      <c r="T31" s="2565"/>
      <c r="U31" s="2565"/>
      <c r="V31" s="2565"/>
      <c r="W31" s="2565"/>
      <c r="X31" s="2565"/>
      <c r="Y31" s="2565"/>
    </row>
    <row r="32" spans="1:25" ht="15.75" customHeight="1">
      <c r="A32" s="2565"/>
      <c r="B32" s="3858"/>
      <c r="C32" s="2527" t="s">
        <v>240</v>
      </c>
      <c r="D32" s="2643">
        <v>1120.9191561417736</v>
      </c>
      <c r="E32" s="2643">
        <v>9560.8655697865361</v>
      </c>
      <c r="F32" s="2598">
        <v>9.1951401653858813</v>
      </c>
      <c r="G32" s="2642">
        <v>7.8809671776704358</v>
      </c>
      <c r="H32" s="2633"/>
      <c r="I32" s="2637"/>
      <c r="J32" s="2636"/>
      <c r="K32" s="2636"/>
      <c r="L32" s="2636"/>
      <c r="M32" s="2635"/>
      <c r="N32" s="2634"/>
      <c r="O32" s="2565"/>
      <c r="P32" s="2565"/>
      <c r="Q32" s="2565"/>
      <c r="R32" s="2565"/>
      <c r="S32" s="2565"/>
      <c r="T32" s="2565"/>
      <c r="U32" s="2565"/>
      <c r="V32" s="2565"/>
      <c r="W32" s="2565"/>
      <c r="X32" s="2565"/>
      <c r="Y32" s="2565"/>
    </row>
    <row r="33" spans="1:25" ht="15.75" customHeight="1">
      <c r="A33" s="2565"/>
      <c r="B33" s="3858"/>
      <c r="C33" s="2527" t="s">
        <v>241</v>
      </c>
      <c r="D33" s="2643">
        <v>1082.7596524957348</v>
      </c>
      <c r="E33" s="2643">
        <v>9425.1362508333477</v>
      </c>
      <c r="F33" s="2598">
        <v>9.152660991802378</v>
      </c>
      <c r="G33" s="2642">
        <v>7.8994564006431318</v>
      </c>
      <c r="H33" s="2633"/>
      <c r="I33" s="2637"/>
      <c r="J33" s="2636"/>
      <c r="K33" s="2636"/>
      <c r="L33" s="2655"/>
      <c r="M33" s="2635"/>
      <c r="N33" s="2634"/>
      <c r="O33" s="2565"/>
      <c r="P33" s="2565"/>
      <c r="Q33" s="2565"/>
      <c r="R33" s="2565"/>
      <c r="S33" s="2565"/>
      <c r="T33" s="2565"/>
      <c r="U33" s="2565"/>
      <c r="V33" s="2565"/>
      <c r="W33" s="2565"/>
      <c r="X33" s="2565"/>
      <c r="Y33" s="2565"/>
    </row>
    <row r="34" spans="1:25" ht="15.75" customHeight="1">
      <c r="A34" s="2565"/>
      <c r="B34" s="3858"/>
      <c r="C34" s="2527" t="s">
        <v>242</v>
      </c>
      <c r="D34" s="2643">
        <v>1065.8025028684408</v>
      </c>
      <c r="E34" s="2643">
        <v>9288.8487014118873</v>
      </c>
      <c r="F34" s="2598">
        <v>8.9651063442525523</v>
      </c>
      <c r="G34" s="2642">
        <v>7.7942756516003575</v>
      </c>
      <c r="H34" s="2633"/>
      <c r="I34" s="2637"/>
      <c r="J34" s="2636"/>
      <c r="K34" s="2636"/>
      <c r="L34" s="2636"/>
      <c r="M34" s="2635"/>
      <c r="N34" s="2634"/>
      <c r="O34" s="2565"/>
      <c r="P34" s="2565"/>
      <c r="Q34" s="2565"/>
      <c r="R34" s="2565"/>
      <c r="S34" s="2565"/>
      <c r="T34" s="2565"/>
      <c r="U34" s="2565"/>
      <c r="V34" s="2565"/>
      <c r="W34" s="2565"/>
      <c r="X34" s="2565"/>
      <c r="Y34" s="2565"/>
    </row>
    <row r="35" spans="1:25" ht="15.75" customHeight="1">
      <c r="A35" s="2565"/>
      <c r="B35" s="3858"/>
      <c r="C35" s="2527" t="s">
        <v>243</v>
      </c>
      <c r="D35" s="2643">
        <v>1058.2013853280353</v>
      </c>
      <c r="E35" s="2643">
        <v>9407.9070530586359</v>
      </c>
      <c r="F35" s="2598">
        <v>8.9437045611512431</v>
      </c>
      <c r="G35" s="2642">
        <v>7.7968311347844921</v>
      </c>
      <c r="H35" s="2633"/>
      <c r="I35" s="2637"/>
      <c r="J35" s="2636"/>
      <c r="K35" s="2636"/>
      <c r="L35" s="2636"/>
      <c r="M35" s="2635"/>
      <c r="N35" s="2634"/>
      <c r="O35" s="2565"/>
      <c r="P35" s="2565"/>
      <c r="Q35" s="2565"/>
      <c r="R35" s="2565"/>
      <c r="S35" s="2565"/>
      <c r="T35" s="2565"/>
      <c r="U35" s="2565"/>
      <c r="V35" s="2565"/>
      <c r="W35" s="2565"/>
      <c r="X35" s="2565"/>
      <c r="Y35" s="2565"/>
    </row>
    <row r="36" spans="1:25" ht="15.75" customHeight="1">
      <c r="A36" s="2565"/>
      <c r="B36" s="3858"/>
      <c r="C36" s="2527" t="s">
        <v>244</v>
      </c>
      <c r="D36" s="2643">
        <v>1078.3585542621715</v>
      </c>
      <c r="E36" s="2643">
        <v>9494.2644326657119</v>
      </c>
      <c r="F36" s="2598">
        <v>9.1750494182900422</v>
      </c>
      <c r="G36" s="2642">
        <v>8.0197872206229928</v>
      </c>
      <c r="H36" s="2633"/>
      <c r="I36" s="2637"/>
      <c r="J36" s="2636"/>
      <c r="K36" s="2636"/>
      <c r="L36" s="2636"/>
      <c r="M36" s="2635"/>
      <c r="N36" s="2634"/>
      <c r="O36" s="2565"/>
      <c r="P36" s="2565"/>
      <c r="Q36" s="2565"/>
      <c r="R36" s="2565"/>
      <c r="S36" s="2565"/>
      <c r="T36" s="2565"/>
      <c r="U36" s="2565"/>
      <c r="V36" s="2565"/>
      <c r="W36" s="2565"/>
      <c r="X36" s="2565"/>
      <c r="Y36" s="2565"/>
    </row>
    <row r="37" spans="1:25" ht="15.75" customHeight="1">
      <c r="A37" s="2565"/>
      <c r="B37" s="3858"/>
      <c r="C37" s="2527" t="s">
        <v>245</v>
      </c>
      <c r="D37" s="2643">
        <v>1061.710350558863</v>
      </c>
      <c r="E37" s="2643">
        <v>9568.4061874446943</v>
      </c>
      <c r="F37" s="2598">
        <v>9.099310052343565</v>
      </c>
      <c r="G37" s="2642">
        <v>7.9353185125433319</v>
      </c>
      <c r="H37" s="2633"/>
      <c r="I37" s="2637"/>
      <c r="J37" s="2636"/>
      <c r="K37" s="2636"/>
      <c r="L37" s="2636"/>
      <c r="M37" s="2635"/>
      <c r="N37" s="2634"/>
      <c r="O37" s="2565"/>
      <c r="P37" s="2565"/>
      <c r="Q37" s="2565"/>
      <c r="R37" s="2565"/>
      <c r="S37" s="2565"/>
      <c r="T37" s="2565"/>
      <c r="U37" s="2565"/>
      <c r="V37" s="2565"/>
      <c r="W37" s="2565"/>
      <c r="X37" s="2565"/>
      <c r="Y37" s="2565"/>
    </row>
    <row r="38" spans="1:25" ht="15.75" customHeight="1">
      <c r="A38" s="2565"/>
      <c r="B38" s="3858"/>
      <c r="C38" s="2527" t="s">
        <v>246</v>
      </c>
      <c r="D38" s="2643">
        <v>1050.8542049559001</v>
      </c>
      <c r="E38" s="2643">
        <v>9522.919845545086</v>
      </c>
      <c r="F38" s="2598">
        <v>9.0399558417662647</v>
      </c>
      <c r="G38" s="2642">
        <v>7.9044747619486451</v>
      </c>
      <c r="H38" s="2633"/>
      <c r="I38" s="2637"/>
      <c r="J38" s="2636"/>
      <c r="K38" s="2636"/>
      <c r="L38" s="2636"/>
      <c r="M38" s="2635"/>
      <c r="N38" s="2634"/>
      <c r="O38" s="2565"/>
      <c r="P38" s="2565"/>
      <c r="Q38" s="2565"/>
      <c r="R38" s="2565"/>
      <c r="S38" s="2565"/>
      <c r="T38" s="2565"/>
      <c r="U38" s="2565"/>
      <c r="V38" s="2565"/>
      <c r="W38" s="2565"/>
      <c r="X38" s="2565"/>
      <c r="Y38" s="2565"/>
    </row>
    <row r="39" spans="1:25" ht="15.75" customHeight="1">
      <c r="A39" s="2565"/>
      <c r="B39" s="3858"/>
      <c r="C39" s="2527" t="s">
        <v>247</v>
      </c>
      <c r="D39" s="2643">
        <v>1060.6960553269951</v>
      </c>
      <c r="E39" s="2643">
        <v>9423.3835761104747</v>
      </c>
      <c r="F39" s="2598">
        <v>9.1182381837417523</v>
      </c>
      <c r="G39" s="2642">
        <v>7.9889782725426164</v>
      </c>
      <c r="H39" s="2633"/>
      <c r="I39" s="2637"/>
      <c r="J39" s="2636"/>
      <c r="K39" s="2636"/>
      <c r="L39" s="2636"/>
      <c r="M39" s="2635"/>
      <c r="N39" s="2634"/>
      <c r="O39" s="2565"/>
      <c r="P39" s="2565"/>
      <c r="Q39" s="2565"/>
      <c r="R39" s="2565"/>
      <c r="S39" s="2565"/>
      <c r="T39" s="2565"/>
      <c r="U39" s="2565"/>
      <c r="V39" s="2565"/>
      <c r="W39" s="2565"/>
      <c r="X39" s="2565"/>
      <c r="Y39" s="2565"/>
    </row>
    <row r="40" spans="1:25" ht="15.75" customHeight="1">
      <c r="A40" s="2565"/>
      <c r="B40" s="3858"/>
      <c r="C40" s="2539" t="s">
        <v>248</v>
      </c>
      <c r="D40" s="2654">
        <v>1030.8802569614227</v>
      </c>
      <c r="E40" s="2654">
        <v>9254.6930331396234</v>
      </c>
      <c r="F40" s="2596">
        <v>8.835400017621156</v>
      </c>
      <c r="G40" s="2653">
        <v>7.7432530593025843</v>
      </c>
      <c r="H40" s="2633"/>
      <c r="I40" s="2637"/>
      <c r="J40" s="2636"/>
      <c r="K40" s="2636"/>
      <c r="L40" s="2636"/>
      <c r="M40" s="2635"/>
      <c r="N40" s="2634"/>
      <c r="O40" s="2565"/>
      <c r="P40" s="2565"/>
      <c r="Q40" s="2565"/>
      <c r="R40" s="2565"/>
      <c r="S40" s="2565"/>
      <c r="T40" s="2565"/>
      <c r="U40" s="2565"/>
      <c r="V40" s="2565"/>
      <c r="W40" s="2565"/>
      <c r="X40" s="2565"/>
      <c r="Y40" s="2565"/>
    </row>
    <row r="41" spans="1:25" ht="15.75" customHeight="1">
      <c r="A41" s="2565"/>
      <c r="B41" s="3850"/>
      <c r="C41" s="2652" t="s">
        <v>249</v>
      </c>
      <c r="D41" s="2651">
        <v>1038.9188615432033</v>
      </c>
      <c r="E41" s="2651">
        <v>9499.9895898244631</v>
      </c>
      <c r="F41" s="2591">
        <v>8.9221940367481984</v>
      </c>
      <c r="G41" s="2650">
        <v>7.7904322162395214</v>
      </c>
      <c r="H41" s="2633"/>
      <c r="I41" s="2637"/>
      <c r="J41" s="2636"/>
      <c r="K41" s="2636"/>
      <c r="L41" s="2636"/>
      <c r="M41" s="2635"/>
      <c r="N41" s="2634"/>
      <c r="O41" s="2565"/>
      <c r="P41" s="2565"/>
      <c r="Q41" s="2565"/>
      <c r="R41" s="2565"/>
      <c r="S41" s="2565"/>
      <c r="T41" s="2565"/>
      <c r="U41" s="2565"/>
      <c r="V41" s="2565"/>
      <c r="W41" s="2565"/>
      <c r="X41" s="2565"/>
      <c r="Y41" s="2565"/>
    </row>
    <row r="42" spans="1:25" ht="15.75" customHeight="1">
      <c r="A42" s="2565"/>
      <c r="B42" s="3857" t="s">
        <v>85</v>
      </c>
      <c r="C42" s="2532" t="s">
        <v>238</v>
      </c>
      <c r="D42" s="2645">
        <v>1064.6443285751468</v>
      </c>
      <c r="E42" s="2645">
        <v>9375.9958483060036</v>
      </c>
      <c r="F42" s="2599">
        <v>10.207500660859177</v>
      </c>
      <c r="G42" s="2644">
        <v>8.8142858127639894</v>
      </c>
      <c r="H42" s="2633"/>
      <c r="I42" s="2637"/>
      <c r="J42" s="2636"/>
      <c r="K42" s="2636"/>
      <c r="L42" s="2636"/>
      <c r="M42" s="2635"/>
      <c r="N42" s="2634"/>
      <c r="O42" s="2565"/>
      <c r="P42" s="2565"/>
      <c r="Q42" s="2565"/>
      <c r="R42" s="2565"/>
      <c r="S42" s="2565"/>
      <c r="T42" s="2565"/>
      <c r="U42" s="2565"/>
      <c r="V42" s="2565"/>
      <c r="W42" s="2565"/>
      <c r="X42" s="2565"/>
      <c r="Y42" s="2565"/>
    </row>
    <row r="43" spans="1:25" ht="15.75" customHeight="1">
      <c r="A43" s="2565"/>
      <c r="B43" s="3858"/>
      <c r="C43" s="2527" t="s">
        <v>1678</v>
      </c>
      <c r="D43" s="2643">
        <v>1078.93649604599</v>
      </c>
      <c r="E43" s="2643">
        <v>9442.8189746716998</v>
      </c>
      <c r="F43" s="2598">
        <v>9.5970724504286835</v>
      </c>
      <c r="G43" s="2642">
        <v>8.3548112253267508</v>
      </c>
      <c r="H43" s="2633"/>
      <c r="I43" s="2637"/>
      <c r="J43" s="2636"/>
      <c r="K43" s="2636"/>
      <c r="L43" s="2636"/>
      <c r="M43" s="2635"/>
      <c r="N43" s="2634"/>
      <c r="O43" s="2565"/>
      <c r="P43" s="2565"/>
      <c r="Q43" s="2565"/>
      <c r="R43" s="2565"/>
      <c r="S43" s="2565"/>
      <c r="T43" s="2565"/>
      <c r="U43" s="2565"/>
      <c r="V43" s="2565"/>
      <c r="W43" s="2565"/>
      <c r="X43" s="2565"/>
      <c r="Y43" s="2565"/>
    </row>
    <row r="44" spans="1:25" ht="15.75" customHeight="1">
      <c r="A44" s="2565"/>
      <c r="B44" s="3858"/>
      <c r="C44" s="2527" t="s">
        <v>240</v>
      </c>
      <c r="D44" s="2643">
        <v>1087.7253021773859</v>
      </c>
      <c r="E44" s="2643">
        <v>9541.450019099877</v>
      </c>
      <c r="F44" s="2598">
        <v>9.8143167207697921</v>
      </c>
      <c r="G44" s="2642">
        <v>8.5325418165677114</v>
      </c>
      <c r="H44" s="2633"/>
      <c r="I44" s="2637"/>
      <c r="J44" s="2636"/>
      <c r="K44" s="2636"/>
      <c r="L44" s="2636"/>
      <c r="M44" s="2635"/>
      <c r="N44" s="2634"/>
      <c r="O44" s="2565"/>
      <c r="P44" s="2565"/>
      <c r="Q44" s="2565"/>
      <c r="R44" s="2565"/>
      <c r="S44" s="2565"/>
      <c r="T44" s="2565"/>
      <c r="U44" s="2565"/>
      <c r="V44" s="2565"/>
      <c r="W44" s="2565"/>
      <c r="X44" s="2565"/>
      <c r="Y44" s="2565"/>
    </row>
    <row r="45" spans="1:25" ht="15.75" customHeight="1">
      <c r="A45" s="2565"/>
      <c r="B45" s="3858"/>
      <c r="C45" s="2527" t="s">
        <v>241</v>
      </c>
      <c r="D45" s="2643">
        <v>1103.1220635048301</v>
      </c>
      <c r="E45" s="2643">
        <v>9629.2079565714903</v>
      </c>
      <c r="F45" s="2598">
        <v>9.9253170014538128</v>
      </c>
      <c r="G45" s="2642">
        <v>8.6989153069760654</v>
      </c>
      <c r="H45" s="2633"/>
      <c r="I45" s="2637"/>
      <c r="J45" s="2636"/>
      <c r="K45" s="2636"/>
      <c r="L45" s="2636"/>
      <c r="M45" s="2635"/>
      <c r="N45" s="2634"/>
      <c r="O45" s="2565"/>
      <c r="P45" s="2565"/>
      <c r="Q45" s="2565"/>
      <c r="R45" s="2565"/>
      <c r="S45" s="2565"/>
      <c r="T45" s="2565"/>
      <c r="U45" s="2565"/>
      <c r="V45" s="2565"/>
      <c r="W45" s="2565"/>
      <c r="X45" s="2565"/>
      <c r="Y45" s="2565"/>
    </row>
    <row r="46" spans="1:25" ht="15.75" customHeight="1">
      <c r="A46" s="2565"/>
      <c r="B46" s="3858"/>
      <c r="C46" s="2527" t="s">
        <v>242</v>
      </c>
      <c r="D46" s="2643">
        <v>1088.31298395148</v>
      </c>
      <c r="E46" s="2643">
        <v>9631.0883535529192</v>
      </c>
      <c r="F46" s="2598">
        <v>9.5011678706295619</v>
      </c>
      <c r="G46" s="2642">
        <v>8.3448859176648753</v>
      </c>
      <c r="H46" s="2633"/>
      <c r="I46" s="2637"/>
      <c r="J46" s="2636"/>
      <c r="K46" s="2636"/>
      <c r="L46" s="2636"/>
      <c r="M46" s="2635"/>
      <c r="N46" s="2634"/>
      <c r="O46" s="2565"/>
      <c r="P46" s="2565"/>
      <c r="Q46" s="2565"/>
      <c r="R46" s="2565"/>
      <c r="S46" s="2565"/>
      <c r="T46" s="2565"/>
      <c r="U46" s="2565"/>
      <c r="V46" s="2565"/>
      <c r="W46" s="2565"/>
      <c r="X46" s="2565"/>
      <c r="Y46" s="2565"/>
    </row>
    <row r="47" spans="1:25" ht="15.75" customHeight="1">
      <c r="A47" s="2565"/>
      <c r="B47" s="3858"/>
      <c r="C47" s="2527" t="s">
        <v>243</v>
      </c>
      <c r="D47" s="2643">
        <v>1095.9751446051259</v>
      </c>
      <c r="E47" s="2643">
        <v>9692.0334683863257</v>
      </c>
      <c r="F47" s="2598">
        <v>9.5922555186707577</v>
      </c>
      <c r="G47" s="2642">
        <v>8.4226413157226911</v>
      </c>
      <c r="H47" s="2633"/>
      <c r="I47" s="2637"/>
      <c r="J47" s="2636"/>
      <c r="K47" s="2636"/>
      <c r="L47" s="2636"/>
      <c r="M47" s="2635"/>
      <c r="N47" s="2634"/>
      <c r="O47" s="2565"/>
      <c r="P47" s="2565"/>
      <c r="Q47" s="2565"/>
      <c r="R47" s="2565"/>
      <c r="S47" s="2565"/>
      <c r="T47" s="2565"/>
      <c r="U47" s="2565"/>
      <c r="V47" s="2565"/>
      <c r="W47" s="2565"/>
      <c r="X47" s="2565"/>
      <c r="Y47" s="2565"/>
    </row>
    <row r="48" spans="1:25" ht="15.75" customHeight="1">
      <c r="A48" s="2565"/>
      <c r="B48" s="3858"/>
      <c r="C48" s="2527" t="s">
        <v>244</v>
      </c>
      <c r="D48" s="2643">
        <v>1096.6814231247299</v>
      </c>
      <c r="E48" s="2643">
        <v>9640.3078685366472</v>
      </c>
      <c r="F48" s="2598">
        <v>9.6999999999999993</v>
      </c>
      <c r="G48" s="2642">
        <v>8.5</v>
      </c>
      <c r="H48" s="2633"/>
      <c r="I48" s="2637"/>
      <c r="J48" s="2636"/>
      <c r="K48" s="2636"/>
      <c r="L48" s="2636"/>
      <c r="M48" s="2635"/>
      <c r="N48" s="2634"/>
      <c r="O48" s="2565"/>
      <c r="P48" s="2565"/>
      <c r="Q48" s="2565"/>
      <c r="R48" s="2565"/>
      <c r="S48" s="2565"/>
      <c r="T48" s="2565"/>
      <c r="U48" s="2565"/>
      <c r="V48" s="2565"/>
      <c r="W48" s="2565"/>
      <c r="X48" s="2565"/>
      <c r="Y48" s="2565"/>
    </row>
    <row r="49" spans="1:25" ht="15.75" customHeight="1">
      <c r="A49" s="2565"/>
      <c r="B49" s="3858"/>
      <c r="C49" s="2527" t="s">
        <v>245</v>
      </c>
      <c r="D49" s="2643">
        <v>1136.5145496932828</v>
      </c>
      <c r="E49" s="2643">
        <v>9595.6986634015757</v>
      </c>
      <c r="F49" s="2598">
        <v>10</v>
      </c>
      <c r="G49" s="2642">
        <v>8.8000000000000007</v>
      </c>
      <c r="H49" s="2633"/>
      <c r="I49" s="2637"/>
      <c r="J49" s="2636"/>
      <c r="K49" s="2636"/>
      <c r="L49" s="2636"/>
      <c r="M49" s="2635"/>
      <c r="N49" s="2634"/>
      <c r="O49" s="2565"/>
      <c r="P49" s="2565"/>
      <c r="Q49" s="2565"/>
      <c r="R49" s="2565"/>
      <c r="S49" s="2565"/>
      <c r="T49" s="2565"/>
      <c r="U49" s="2565"/>
      <c r="V49" s="2565"/>
      <c r="W49" s="2565"/>
      <c r="X49" s="2565"/>
      <c r="Y49" s="2565"/>
    </row>
    <row r="50" spans="1:25" ht="15.75" customHeight="1">
      <c r="A50" s="2565"/>
      <c r="B50" s="3858"/>
      <c r="C50" s="2527" t="s">
        <v>246</v>
      </c>
      <c r="D50" s="2643">
        <v>1155.8953671310901</v>
      </c>
      <c r="E50" s="2643">
        <v>9493.2273910240456</v>
      </c>
      <c r="F50" s="2598">
        <v>10.7</v>
      </c>
      <c r="G50" s="2642">
        <v>9.5</v>
      </c>
      <c r="H50" s="2633"/>
      <c r="I50" s="2637"/>
      <c r="J50" s="2636"/>
      <c r="K50" s="2636"/>
      <c r="L50" s="2636"/>
      <c r="M50" s="2635"/>
      <c r="N50" s="2634"/>
      <c r="O50" s="2565"/>
      <c r="P50" s="2565"/>
      <c r="Q50" s="2565"/>
      <c r="R50" s="2565"/>
      <c r="S50" s="2565"/>
      <c r="T50" s="2565"/>
      <c r="U50" s="2565"/>
      <c r="V50" s="2565"/>
      <c r="W50" s="2565"/>
      <c r="X50" s="2565"/>
      <c r="Y50" s="2565"/>
    </row>
    <row r="51" spans="1:25" ht="15.75" customHeight="1">
      <c r="A51" s="2565"/>
      <c r="B51" s="3858"/>
      <c r="C51" s="2527" t="s">
        <v>247</v>
      </c>
      <c r="D51" s="2643">
        <v>1235.25351106729</v>
      </c>
      <c r="E51" s="2643">
        <v>10250.215841567444</v>
      </c>
      <c r="F51" s="2598">
        <v>12.2</v>
      </c>
      <c r="G51" s="2642">
        <v>10.8</v>
      </c>
      <c r="H51" s="2633"/>
      <c r="I51" s="2637"/>
      <c r="J51" s="2636"/>
      <c r="K51" s="2636"/>
      <c r="L51" s="2636"/>
      <c r="M51" s="2635"/>
      <c r="N51" s="2634"/>
      <c r="O51" s="2565"/>
      <c r="P51" s="2565"/>
      <c r="Q51" s="2565"/>
      <c r="R51" s="2565"/>
      <c r="S51" s="2565"/>
      <c r="T51" s="2565"/>
      <c r="U51" s="2565"/>
      <c r="V51" s="2565"/>
      <c r="W51" s="2565"/>
      <c r="X51" s="2565"/>
      <c r="Y51" s="2565"/>
    </row>
    <row r="52" spans="1:25" ht="15.75" customHeight="1">
      <c r="A52" s="2565"/>
      <c r="B52" s="3858"/>
      <c r="C52" s="2527" t="s">
        <v>248</v>
      </c>
      <c r="D52" s="2643">
        <v>1306.4606000000001</v>
      </c>
      <c r="E52" s="2643">
        <v>10792.7</v>
      </c>
      <c r="F52" s="2598">
        <v>13.3</v>
      </c>
      <c r="G52" s="2642">
        <v>11.7</v>
      </c>
      <c r="H52" s="2633"/>
      <c r="I52" s="2637"/>
      <c r="J52" s="2636"/>
      <c r="K52" s="2636"/>
      <c r="L52" s="2636"/>
      <c r="M52" s="2635"/>
      <c r="N52" s="2634"/>
      <c r="O52" s="2565"/>
      <c r="P52" s="2565"/>
      <c r="Q52" s="2565"/>
      <c r="R52" s="2565"/>
      <c r="S52" s="2565"/>
      <c r="T52" s="2565"/>
      <c r="U52" s="2565"/>
      <c r="V52" s="2565"/>
      <c r="W52" s="2565"/>
      <c r="X52" s="2565"/>
      <c r="Y52" s="2565"/>
    </row>
    <row r="53" spans="1:25" ht="15.75" customHeight="1">
      <c r="A53" s="2565"/>
      <c r="B53" s="3858"/>
      <c r="C53" s="2649" t="s">
        <v>249</v>
      </c>
      <c r="D53" s="2648">
        <v>1401.8362572825597</v>
      </c>
      <c r="E53" s="2648">
        <v>11646.060125301652</v>
      </c>
      <c r="F53" s="2647">
        <v>14.38253862224019</v>
      </c>
      <c r="G53" s="2646">
        <v>12.698306266463904</v>
      </c>
      <c r="H53" s="2633"/>
      <c r="I53" s="2637"/>
      <c r="J53" s="2636"/>
      <c r="K53" s="2636"/>
      <c r="L53" s="2636"/>
      <c r="M53" s="2635"/>
      <c r="N53" s="2634"/>
      <c r="O53" s="2565"/>
      <c r="P53" s="2565"/>
      <c r="Q53" s="2565"/>
      <c r="R53" s="2565"/>
      <c r="S53" s="2565"/>
      <c r="T53" s="2565"/>
      <c r="U53" s="2565"/>
      <c r="V53" s="2565"/>
      <c r="W53" s="2565"/>
      <c r="X53" s="2565"/>
      <c r="Y53" s="2565"/>
    </row>
    <row r="54" spans="1:25" ht="15.75" customHeight="1">
      <c r="A54" s="2565"/>
      <c r="B54" s="3859" t="s">
        <v>398</v>
      </c>
      <c r="C54" s="2532" t="s">
        <v>238</v>
      </c>
      <c r="D54" s="2645">
        <v>1436.7343993528427</v>
      </c>
      <c r="E54" s="2645">
        <v>12017.853612319888</v>
      </c>
      <c r="F54" s="2599">
        <v>17.307873085740965</v>
      </c>
      <c r="G54" s="2644">
        <v>15.581957273824761</v>
      </c>
      <c r="H54" s="2633"/>
      <c r="I54" s="2637"/>
      <c r="J54" s="2636"/>
      <c r="K54" s="2636"/>
      <c r="L54" s="2636"/>
      <c r="M54" s="2635"/>
      <c r="N54" s="2634"/>
      <c r="O54" s="2565"/>
      <c r="P54" s="2565"/>
      <c r="Q54" s="2565"/>
      <c r="R54" s="2565"/>
      <c r="S54" s="2565"/>
      <c r="T54" s="2565"/>
      <c r="U54" s="2565"/>
      <c r="V54" s="2565"/>
      <c r="W54" s="2565"/>
      <c r="X54" s="2565"/>
      <c r="Y54" s="2565"/>
    </row>
    <row r="55" spans="1:25" ht="15.75" customHeight="1">
      <c r="A55" s="2565"/>
      <c r="B55" s="3860"/>
      <c r="C55" s="2527" t="s">
        <v>1678</v>
      </c>
      <c r="D55" s="2643">
        <v>1433.6678472311007</v>
      </c>
      <c r="E55" s="2643">
        <v>12197.276222827128</v>
      </c>
      <c r="F55" s="2598">
        <v>16.531618111223132</v>
      </c>
      <c r="G55" s="2642">
        <v>14.938382137689137</v>
      </c>
      <c r="H55" s="2633"/>
      <c r="I55" s="2637"/>
      <c r="J55" s="2636"/>
      <c r="K55" s="2636"/>
      <c r="L55" s="2636"/>
      <c r="M55" s="2635"/>
      <c r="N55" s="2634"/>
      <c r="O55" s="2565"/>
      <c r="P55" s="2565"/>
      <c r="Q55" s="2565"/>
      <c r="R55" s="2565"/>
      <c r="S55" s="2565"/>
      <c r="T55" s="2565"/>
      <c r="U55" s="2565"/>
      <c r="V55" s="2565"/>
      <c r="W55" s="2565"/>
      <c r="X55" s="2565"/>
      <c r="Y55" s="2565"/>
    </row>
    <row r="56" spans="1:25" ht="15.75" customHeight="1">
      <c r="A56" s="2565"/>
      <c r="B56" s="3860"/>
      <c r="C56" s="2527" t="s">
        <v>240</v>
      </c>
      <c r="D56" s="2643">
        <v>1470.2606569218387</v>
      </c>
      <c r="E56" s="2643">
        <v>12553.455062515697</v>
      </c>
      <c r="F56" s="2598">
        <v>15.573234517663336</v>
      </c>
      <c r="G56" s="2642">
        <v>14.072959437563082</v>
      </c>
      <c r="H56" s="2633"/>
      <c r="I56" s="2637"/>
      <c r="J56" s="2636"/>
      <c r="K56" s="2636"/>
      <c r="L56" s="2636"/>
      <c r="M56" s="2635"/>
      <c r="N56" s="2634"/>
      <c r="O56" s="2565"/>
      <c r="P56" s="2565"/>
      <c r="Q56" s="2565"/>
      <c r="R56" s="2565"/>
      <c r="S56" s="2565"/>
      <c r="T56" s="2565"/>
      <c r="U56" s="2565"/>
      <c r="V56" s="2565"/>
      <c r="W56" s="2565"/>
      <c r="X56" s="2565"/>
      <c r="Y56" s="2565"/>
    </row>
    <row r="57" spans="1:25" ht="15.75" customHeight="1">
      <c r="A57" s="2565"/>
      <c r="B57" s="3860"/>
      <c r="C57" s="2527" t="s">
        <v>241</v>
      </c>
      <c r="D57" s="2643">
        <v>1506.0572639750596</v>
      </c>
      <c r="E57" s="2643">
        <v>12648.503098807923</v>
      </c>
      <c r="F57" s="2598">
        <v>15.448790859029527</v>
      </c>
      <c r="G57" s="2642">
        <v>13.954694354814331</v>
      </c>
      <c r="H57" s="2633"/>
      <c r="I57" s="2637"/>
      <c r="J57" s="2636"/>
      <c r="K57" s="2636"/>
      <c r="L57" s="2636"/>
      <c r="M57" s="2635"/>
      <c r="N57" s="2634"/>
      <c r="O57" s="2565"/>
      <c r="P57" s="2565"/>
      <c r="Q57" s="2565"/>
      <c r="R57" s="2565"/>
      <c r="S57" s="2565"/>
      <c r="T57" s="2565"/>
      <c r="U57" s="2565"/>
      <c r="V57" s="2565"/>
      <c r="W57" s="2565"/>
      <c r="X57" s="2565"/>
      <c r="Y57" s="2565"/>
    </row>
    <row r="58" spans="1:25" ht="15.75" customHeight="1">
      <c r="A58" s="2565"/>
      <c r="B58" s="3860"/>
      <c r="C58" s="2527" t="s">
        <v>242</v>
      </c>
      <c r="D58" s="2643">
        <v>1474.3376713360965</v>
      </c>
      <c r="E58" s="2643">
        <v>12544.351836434073</v>
      </c>
      <c r="F58" s="2598">
        <v>14.448203458281947</v>
      </c>
      <c r="G58" s="2642">
        <v>13.043497247981541</v>
      </c>
      <c r="H58" s="2633"/>
      <c r="I58" s="2637"/>
      <c r="J58" s="2636"/>
      <c r="K58" s="2636"/>
      <c r="L58" s="2636"/>
      <c r="M58" s="2635"/>
      <c r="N58" s="2634"/>
      <c r="O58" s="2565"/>
      <c r="P58" s="2565"/>
      <c r="Q58" s="2565"/>
      <c r="R58" s="2565"/>
      <c r="S58" s="2565"/>
      <c r="T58" s="2565"/>
      <c r="U58" s="2565"/>
      <c r="V58" s="2565"/>
      <c r="W58" s="2565"/>
      <c r="X58" s="2565"/>
      <c r="Y58" s="2565"/>
    </row>
    <row r="59" spans="1:25" ht="15.75" customHeight="1">
      <c r="A59" s="2565"/>
      <c r="B59" s="3860"/>
      <c r="C59" s="2527" t="s">
        <v>243</v>
      </c>
      <c r="D59" s="2643">
        <v>1493.7504337513406</v>
      </c>
      <c r="E59" s="2643">
        <v>12775.83333690849</v>
      </c>
      <c r="F59" s="2598">
        <v>13.923522776932458</v>
      </c>
      <c r="G59" s="2642">
        <v>12.621483540138168</v>
      </c>
      <c r="H59" s="2633"/>
      <c r="I59" s="2637"/>
      <c r="J59" s="2636"/>
      <c r="K59" s="2636"/>
      <c r="L59" s="2636"/>
      <c r="M59" s="2635"/>
      <c r="N59" s="2634"/>
      <c r="O59" s="2565"/>
      <c r="P59" s="2565"/>
      <c r="Q59" s="2565"/>
      <c r="R59" s="2565"/>
      <c r="S59" s="2565"/>
      <c r="T59" s="2565"/>
      <c r="U59" s="2565"/>
      <c r="V59" s="2565"/>
      <c r="W59" s="2565"/>
      <c r="X59" s="2565"/>
      <c r="Y59" s="2565"/>
    </row>
    <row r="60" spans="1:25" ht="15.75" customHeight="1">
      <c r="A60" s="2565"/>
      <c r="B60" s="3860"/>
      <c r="C60" s="2527" t="s">
        <v>244</v>
      </c>
      <c r="D60" s="2643">
        <v>1462.0312274593082</v>
      </c>
      <c r="E60" s="2643">
        <v>12574.449363200381</v>
      </c>
      <c r="F60" s="2598">
        <v>13.076252391790065</v>
      </c>
      <c r="G60" s="2642">
        <v>11.866976833866863</v>
      </c>
      <c r="H60" s="2633"/>
      <c r="I60" s="2637"/>
      <c r="J60" s="2636"/>
      <c r="K60" s="2636"/>
      <c r="L60" s="2636"/>
      <c r="M60" s="2635"/>
      <c r="N60" s="2634"/>
      <c r="O60" s="2565"/>
      <c r="P60" s="2565"/>
      <c r="Q60" s="2565"/>
      <c r="R60" s="2565"/>
      <c r="S60" s="2565"/>
      <c r="T60" s="2565"/>
      <c r="U60" s="2565"/>
      <c r="V60" s="2565"/>
      <c r="W60" s="2565"/>
      <c r="X60" s="2565"/>
      <c r="Y60" s="2565"/>
    </row>
    <row r="61" spans="1:25" ht="15.75" customHeight="1">
      <c r="A61" s="2565"/>
      <c r="B61" s="3860"/>
      <c r="C61" s="2527" t="s">
        <v>245</v>
      </c>
      <c r="D61" s="2643">
        <v>1436.5434503334864</v>
      </c>
      <c r="E61" s="2643">
        <v>12366.937416782768</v>
      </c>
      <c r="F61" s="2598">
        <v>12.505049921486494</v>
      </c>
      <c r="G61" s="2642">
        <v>11.334655892867776</v>
      </c>
      <c r="H61" s="2633"/>
      <c r="I61" s="2637"/>
      <c r="J61" s="2636"/>
      <c r="K61" s="2636"/>
      <c r="L61" s="2636"/>
      <c r="M61" s="2635"/>
      <c r="N61" s="2634"/>
      <c r="O61" s="2565"/>
      <c r="P61" s="2565"/>
      <c r="Q61" s="2565"/>
      <c r="R61" s="2565"/>
      <c r="S61" s="2565"/>
      <c r="T61" s="2565"/>
      <c r="U61" s="2565"/>
      <c r="V61" s="2565"/>
      <c r="W61" s="2565"/>
      <c r="X61" s="2565"/>
      <c r="Y61" s="2565"/>
    </row>
    <row r="62" spans="1:25" ht="15.75" customHeight="1">
      <c r="A62" s="2565"/>
      <c r="B62" s="3860"/>
      <c r="C62" s="2527" t="s">
        <v>246</v>
      </c>
      <c r="D62" s="2643">
        <v>1433.2727543640592</v>
      </c>
      <c r="E62" s="2643">
        <v>11963.879418731714</v>
      </c>
      <c r="F62" s="2598">
        <v>11.904604175072567</v>
      </c>
      <c r="G62" s="2642">
        <v>10.790059955299679</v>
      </c>
      <c r="H62" s="2633"/>
      <c r="I62" s="2637"/>
      <c r="J62" s="2636"/>
      <c r="K62" s="2636"/>
      <c r="L62" s="2636"/>
      <c r="M62" s="2635"/>
      <c r="N62" s="2634"/>
      <c r="O62" s="2565"/>
      <c r="P62" s="2565"/>
      <c r="Q62" s="2565"/>
      <c r="R62" s="2565"/>
      <c r="S62" s="2565"/>
      <c r="T62" s="2565"/>
      <c r="U62" s="2565"/>
      <c r="V62" s="2565"/>
      <c r="W62" s="2565"/>
      <c r="X62" s="2565"/>
      <c r="Y62" s="2565"/>
    </row>
    <row r="63" spans="1:25" ht="15.75" customHeight="1">
      <c r="A63" s="2565"/>
      <c r="B63" s="3860"/>
      <c r="C63" s="2527" t="s">
        <v>247</v>
      </c>
      <c r="D63" s="2643">
        <v>1390.8380405953285</v>
      </c>
      <c r="E63" s="2643">
        <v>11869.244244711797</v>
      </c>
      <c r="F63" s="2598">
        <v>11.367809874700736</v>
      </c>
      <c r="G63" s="2642">
        <v>10.30484872342546</v>
      </c>
      <c r="H63" s="2633"/>
      <c r="I63" s="2637"/>
      <c r="J63" s="2636"/>
      <c r="K63" s="2636"/>
      <c r="L63" s="2636"/>
      <c r="M63" s="2635"/>
      <c r="N63" s="2634"/>
      <c r="O63" s="2565"/>
      <c r="P63" s="2565"/>
      <c r="Q63" s="2565"/>
      <c r="R63" s="2565"/>
      <c r="S63" s="2565"/>
      <c r="T63" s="2565"/>
      <c r="U63" s="2565"/>
      <c r="V63" s="2565"/>
      <c r="W63" s="2565"/>
      <c r="X63" s="2565"/>
      <c r="Y63" s="2565"/>
    </row>
    <row r="64" spans="1:25" ht="15.75" customHeight="1">
      <c r="A64" s="2565"/>
      <c r="B64" s="3860"/>
      <c r="C64" s="2527" t="s">
        <v>248</v>
      </c>
      <c r="D64" s="2643">
        <v>1365.6482387551437</v>
      </c>
      <c r="E64" s="2643">
        <v>11710.240428358289</v>
      </c>
      <c r="F64" s="2598">
        <v>11.138509952837961</v>
      </c>
      <c r="G64" s="2642">
        <v>10.11325432930539</v>
      </c>
      <c r="H64" s="2633"/>
      <c r="I64" s="2637"/>
      <c r="J64" s="2636"/>
      <c r="K64" s="2636"/>
      <c r="L64" s="2636"/>
      <c r="M64" s="2635"/>
      <c r="N64" s="2634"/>
      <c r="O64" s="2565"/>
      <c r="P64" s="2565"/>
      <c r="Q64" s="2565"/>
      <c r="R64" s="2565"/>
      <c r="S64" s="2565"/>
      <c r="T64" s="2565"/>
      <c r="U64" s="2565"/>
      <c r="V64" s="2565"/>
      <c r="W64" s="2565"/>
      <c r="X64" s="2565"/>
      <c r="Y64" s="2565"/>
    </row>
    <row r="65" spans="1:25" ht="15.75" customHeight="1" thickBot="1">
      <c r="A65" s="2565"/>
      <c r="B65" s="3861"/>
      <c r="C65" s="2641" t="s">
        <v>249</v>
      </c>
      <c r="D65" s="2640">
        <v>1399.0253158889254</v>
      </c>
      <c r="E65" s="2640">
        <v>11752.564817615301</v>
      </c>
      <c r="F65" s="2639">
        <v>11.198163062758635</v>
      </c>
      <c r="G65" s="2638">
        <v>10.167803303004463</v>
      </c>
      <c r="H65" s="2633"/>
      <c r="I65" s="2637"/>
      <c r="J65" s="2636"/>
      <c r="K65" s="2636"/>
      <c r="L65" s="2636"/>
      <c r="M65" s="2635"/>
      <c r="N65" s="2634"/>
      <c r="O65" s="2565"/>
      <c r="P65" s="2565"/>
      <c r="Q65" s="2565"/>
      <c r="R65" s="2565"/>
      <c r="S65" s="2565"/>
      <c r="T65" s="2565"/>
      <c r="U65" s="2565"/>
      <c r="V65" s="2565"/>
      <c r="W65" s="2565"/>
      <c r="X65" s="2565"/>
      <c r="Y65" s="2565"/>
    </row>
    <row r="66" spans="1:25" ht="15.75" customHeight="1" thickTop="1">
      <c r="A66" s="2565"/>
      <c r="B66" s="3879" t="s">
        <v>2034</v>
      </c>
      <c r="C66" s="3875"/>
      <c r="D66" s="3875"/>
      <c r="E66" s="3875"/>
      <c r="F66" s="3875"/>
      <c r="G66" s="3875"/>
      <c r="H66" s="2633"/>
      <c r="I66" s="2565"/>
      <c r="J66" s="2565"/>
      <c r="K66" s="2565"/>
      <c r="L66" s="2565"/>
      <c r="M66" s="2565"/>
      <c r="N66" s="2565"/>
      <c r="O66" s="2565"/>
      <c r="P66" s="2565"/>
      <c r="Q66" s="2565"/>
      <c r="R66" s="2565"/>
      <c r="S66" s="2565"/>
      <c r="T66" s="2565"/>
      <c r="U66" s="2565"/>
      <c r="V66" s="2565"/>
      <c r="W66" s="2565"/>
      <c r="X66" s="2565"/>
      <c r="Y66" s="2565"/>
    </row>
    <row r="67" spans="1:25" ht="15.75" customHeight="1">
      <c r="A67" s="2565"/>
      <c r="B67" s="2565"/>
      <c r="C67" s="2565"/>
      <c r="D67" s="2565"/>
      <c r="E67" s="2565"/>
      <c r="F67" s="2565"/>
      <c r="G67" s="2565"/>
      <c r="H67" s="2633"/>
      <c r="I67" s="2565"/>
      <c r="J67" s="2565"/>
      <c r="K67" s="2565"/>
      <c r="L67" s="2565"/>
      <c r="M67" s="2565"/>
      <c r="N67" s="2565"/>
      <c r="O67" s="2565"/>
      <c r="P67" s="2565"/>
      <c r="Q67" s="2565"/>
      <c r="R67" s="2565"/>
      <c r="S67" s="2565"/>
      <c r="T67" s="2565"/>
      <c r="U67" s="2565"/>
      <c r="V67" s="2565"/>
      <c r="W67" s="2565"/>
      <c r="X67" s="2565"/>
      <c r="Y67" s="2565"/>
    </row>
    <row r="68" spans="1:25" ht="15.75" customHeight="1">
      <c r="A68" s="2565"/>
      <c r="B68" s="2565"/>
      <c r="C68" s="2565"/>
      <c r="D68" s="2565"/>
      <c r="E68" s="2565"/>
      <c r="F68" s="2565"/>
      <c r="G68" s="2565"/>
      <c r="H68" s="2633"/>
      <c r="I68" s="2565"/>
      <c r="J68" s="2565"/>
      <c r="K68" s="2565"/>
      <c r="L68" s="2565"/>
      <c r="M68" s="2565"/>
      <c r="N68" s="2565"/>
      <c r="O68" s="2565"/>
      <c r="P68" s="2565"/>
      <c r="Q68" s="2565"/>
      <c r="R68" s="2565"/>
      <c r="S68" s="2565"/>
      <c r="T68" s="2565"/>
      <c r="U68" s="2565"/>
      <c r="V68" s="2565"/>
      <c r="W68" s="2565"/>
      <c r="X68" s="2565"/>
      <c r="Y68" s="2565"/>
    </row>
    <row r="69" spans="1:25" ht="15.75" customHeight="1">
      <c r="A69" s="2565"/>
      <c r="B69" s="2565"/>
      <c r="C69" s="2565"/>
      <c r="D69" s="2565"/>
      <c r="E69" s="2565"/>
      <c r="F69" s="2565"/>
      <c r="G69" s="2565"/>
      <c r="H69" s="2633"/>
      <c r="I69" s="2565"/>
      <c r="J69" s="2565"/>
      <c r="K69" s="2565"/>
      <c r="L69" s="2565"/>
      <c r="M69" s="2565"/>
      <c r="N69" s="2565"/>
      <c r="O69" s="2565"/>
      <c r="P69" s="2565"/>
      <c r="Q69" s="2565"/>
      <c r="R69" s="2565"/>
      <c r="S69" s="2565"/>
      <c r="T69" s="2565"/>
      <c r="U69" s="2565"/>
      <c r="V69" s="2565"/>
      <c r="W69" s="2565"/>
      <c r="X69" s="2565"/>
      <c r="Y69" s="2565"/>
    </row>
    <row r="70" spans="1:25" ht="15.75" customHeight="1">
      <c r="A70" s="2565"/>
      <c r="B70" s="2565"/>
      <c r="C70" s="2565"/>
      <c r="D70" s="2565"/>
      <c r="E70" s="2565"/>
      <c r="F70" s="2565"/>
      <c r="G70" s="2565"/>
      <c r="H70" s="2633"/>
      <c r="I70" s="2565"/>
      <c r="J70" s="2565"/>
      <c r="K70" s="2565"/>
      <c r="L70" s="2565"/>
      <c r="M70" s="2565"/>
      <c r="N70" s="2565"/>
      <c r="O70" s="2565"/>
      <c r="P70" s="2565"/>
      <c r="Q70" s="2565"/>
      <c r="R70" s="2565"/>
      <c r="S70" s="2565"/>
      <c r="T70" s="2565"/>
      <c r="U70" s="2565"/>
      <c r="V70" s="2565"/>
      <c r="W70" s="2565"/>
      <c r="X70" s="2565"/>
      <c r="Y70" s="2565"/>
    </row>
    <row r="71" spans="1:25" ht="15.75" customHeight="1">
      <c r="A71" s="2565"/>
      <c r="B71" s="2565"/>
      <c r="C71" s="2565"/>
      <c r="D71" s="2565"/>
      <c r="E71" s="2565"/>
      <c r="F71" s="2565"/>
      <c r="G71" s="2565"/>
      <c r="H71" s="2633"/>
      <c r="I71" s="2565"/>
      <c r="J71" s="2565"/>
      <c r="K71" s="2565"/>
      <c r="L71" s="2565"/>
      <c r="M71" s="2565"/>
      <c r="N71" s="2565"/>
      <c r="O71" s="2565"/>
      <c r="P71" s="2565"/>
      <c r="Q71" s="2565"/>
      <c r="R71" s="2565"/>
      <c r="S71" s="2565"/>
      <c r="T71" s="2565"/>
      <c r="U71" s="2565"/>
      <c r="V71" s="2565"/>
      <c r="W71" s="2565"/>
      <c r="X71" s="2565"/>
      <c r="Y71" s="2565"/>
    </row>
    <row r="72" spans="1:25" ht="15.75" customHeight="1">
      <c r="A72" s="2565"/>
      <c r="B72" s="2565"/>
      <c r="C72" s="2565"/>
      <c r="D72" s="2565"/>
      <c r="E72" s="2565"/>
      <c r="F72" s="2565"/>
      <c r="G72" s="2565"/>
      <c r="H72" s="2633"/>
      <c r="I72" s="2565"/>
      <c r="J72" s="2565"/>
      <c r="K72" s="2565"/>
      <c r="L72" s="2565"/>
      <c r="M72" s="2565"/>
      <c r="N72" s="2565"/>
      <c r="O72" s="2565"/>
      <c r="P72" s="2565"/>
      <c r="Q72" s="2565"/>
      <c r="R72" s="2565"/>
      <c r="S72" s="2565"/>
      <c r="T72" s="2565"/>
      <c r="U72" s="2565"/>
      <c r="V72" s="2565"/>
      <c r="W72" s="2565"/>
      <c r="X72" s="2565"/>
      <c r="Y72" s="2565"/>
    </row>
    <row r="73" spans="1:25" ht="15.75" customHeight="1">
      <c r="A73" s="2565"/>
      <c r="B73" s="2565"/>
      <c r="C73" s="2565"/>
      <c r="D73" s="2565"/>
      <c r="E73" s="2565"/>
      <c r="F73" s="2565"/>
      <c r="G73" s="2565"/>
      <c r="H73" s="2633"/>
      <c r="I73" s="2565"/>
      <c r="J73" s="2565"/>
      <c r="K73" s="2565"/>
      <c r="L73" s="2565"/>
      <c r="M73" s="2565"/>
      <c r="N73" s="2565"/>
      <c r="O73" s="2565"/>
      <c r="P73" s="2565"/>
      <c r="Q73" s="2565"/>
      <c r="R73" s="2565"/>
      <c r="S73" s="2565"/>
      <c r="T73" s="2565"/>
      <c r="U73" s="2565"/>
      <c r="V73" s="2565"/>
      <c r="W73" s="2565"/>
      <c r="X73" s="2565"/>
      <c r="Y73" s="2565"/>
    </row>
    <row r="74" spans="1:25" ht="15.75" customHeight="1">
      <c r="A74" s="2565"/>
      <c r="B74" s="2565"/>
      <c r="C74" s="2565"/>
      <c r="D74" s="2565"/>
      <c r="E74" s="2565"/>
      <c r="F74" s="2565"/>
      <c r="G74" s="2565"/>
      <c r="H74" s="2633"/>
      <c r="I74" s="2565"/>
      <c r="J74" s="2565"/>
      <c r="K74" s="2565"/>
      <c r="L74" s="2565"/>
      <c r="M74" s="2565"/>
      <c r="N74" s="2565"/>
      <c r="O74" s="2565"/>
      <c r="P74" s="2565"/>
      <c r="Q74" s="2565"/>
      <c r="R74" s="2565"/>
      <c r="S74" s="2565"/>
      <c r="T74" s="2565"/>
      <c r="U74" s="2565"/>
      <c r="V74" s="2565"/>
      <c r="W74" s="2565"/>
      <c r="X74" s="2565"/>
      <c r="Y74" s="2565"/>
    </row>
    <row r="75" spans="1:25" ht="15.75" customHeight="1">
      <c r="A75" s="2565"/>
      <c r="B75" s="2565"/>
      <c r="C75" s="2565"/>
      <c r="D75" s="2565"/>
      <c r="E75" s="2565"/>
      <c r="F75" s="2565"/>
      <c r="G75" s="2565"/>
      <c r="H75" s="2633"/>
      <c r="I75" s="2565"/>
      <c r="J75" s="2565"/>
      <c r="K75" s="2565"/>
      <c r="L75" s="2565"/>
      <c r="M75" s="2565"/>
      <c r="N75" s="2565"/>
      <c r="O75" s="2565"/>
      <c r="P75" s="2565"/>
      <c r="Q75" s="2565"/>
      <c r="R75" s="2565"/>
      <c r="S75" s="2565"/>
      <c r="T75" s="2565"/>
      <c r="U75" s="2565"/>
      <c r="V75" s="2565"/>
      <c r="W75" s="2565"/>
      <c r="X75" s="2565"/>
      <c r="Y75" s="2565"/>
    </row>
    <row r="76" spans="1:25" ht="15.75" customHeight="1">
      <c r="A76" s="2565"/>
      <c r="B76" s="2565"/>
      <c r="C76" s="2565"/>
      <c r="D76" s="2565"/>
      <c r="E76" s="2565"/>
      <c r="F76" s="2565"/>
      <c r="G76" s="2565"/>
      <c r="H76" s="2633"/>
      <c r="I76" s="2565"/>
      <c r="J76" s="2565"/>
      <c r="K76" s="2565"/>
      <c r="L76" s="2565"/>
      <c r="M76" s="2565"/>
      <c r="N76" s="2565"/>
      <c r="O76" s="2565"/>
      <c r="P76" s="2565"/>
      <c r="Q76" s="2565"/>
      <c r="R76" s="2565"/>
      <c r="S76" s="2565"/>
      <c r="T76" s="2565"/>
      <c r="U76" s="2565"/>
      <c r="V76" s="2565"/>
      <c r="W76" s="2565"/>
      <c r="X76" s="2565"/>
      <c r="Y76" s="2565"/>
    </row>
    <row r="77" spans="1:25" ht="15.75" customHeight="1">
      <c r="A77" s="2565"/>
      <c r="B77" s="2565"/>
      <c r="C77" s="2565"/>
      <c r="D77" s="2565"/>
      <c r="E77" s="2565"/>
      <c r="F77" s="2565"/>
      <c r="G77" s="2565"/>
      <c r="H77" s="2633"/>
      <c r="I77" s="2565"/>
      <c r="J77" s="2565"/>
      <c r="K77" s="2565"/>
      <c r="L77" s="2565"/>
      <c r="M77" s="2565"/>
      <c r="N77" s="2565"/>
      <c r="O77" s="2565"/>
      <c r="P77" s="2565"/>
      <c r="Q77" s="2565"/>
      <c r="R77" s="2565"/>
      <c r="S77" s="2565"/>
      <c r="T77" s="2565"/>
      <c r="U77" s="2565"/>
      <c r="V77" s="2565"/>
      <c r="W77" s="2565"/>
      <c r="X77" s="2565"/>
      <c r="Y77" s="2565"/>
    </row>
    <row r="78" spans="1:25" ht="15.75" customHeight="1">
      <c r="A78" s="2565"/>
      <c r="B78" s="2565"/>
      <c r="C78" s="2565"/>
      <c r="D78" s="2565"/>
      <c r="E78" s="2565"/>
      <c r="F78" s="2565"/>
      <c r="G78" s="2565"/>
      <c r="H78" s="2633"/>
      <c r="I78" s="2565"/>
      <c r="J78" s="2565"/>
      <c r="K78" s="2565"/>
      <c r="L78" s="2565"/>
      <c r="M78" s="2565"/>
      <c r="N78" s="2565"/>
      <c r="O78" s="2565"/>
      <c r="P78" s="2565"/>
      <c r="Q78" s="2565"/>
      <c r="R78" s="2565"/>
      <c r="S78" s="2565"/>
      <c r="T78" s="2565"/>
      <c r="U78" s="2565"/>
      <c r="V78" s="2565"/>
      <c r="W78" s="2565"/>
      <c r="X78" s="2565"/>
      <c r="Y78" s="2565"/>
    </row>
    <row r="79" spans="1:25" ht="15.75" customHeight="1">
      <c r="A79" s="2565"/>
      <c r="B79" s="2565"/>
      <c r="C79" s="2565"/>
      <c r="D79" s="2565"/>
      <c r="E79" s="2565"/>
      <c r="F79" s="2565"/>
      <c r="G79" s="2565"/>
      <c r="H79" s="2633"/>
      <c r="I79" s="2565"/>
      <c r="J79" s="2565"/>
      <c r="K79" s="2565"/>
      <c r="L79" s="2565"/>
      <c r="M79" s="2565"/>
      <c r="N79" s="2565"/>
      <c r="O79" s="2565"/>
      <c r="P79" s="2565"/>
      <c r="Q79" s="2565"/>
      <c r="R79" s="2565"/>
      <c r="S79" s="2565"/>
      <c r="T79" s="2565"/>
      <c r="U79" s="2565"/>
      <c r="V79" s="2565"/>
      <c r="W79" s="2565"/>
      <c r="X79" s="2565"/>
      <c r="Y79" s="2565"/>
    </row>
    <row r="80" spans="1:25" ht="15.75" customHeight="1">
      <c r="A80" s="2565"/>
      <c r="B80" s="2565"/>
      <c r="C80" s="2565"/>
      <c r="D80" s="2565"/>
      <c r="E80" s="2565"/>
      <c r="F80" s="2565"/>
      <c r="G80" s="2565"/>
      <c r="H80" s="2633"/>
      <c r="I80" s="2565"/>
      <c r="J80" s="2565"/>
      <c r="K80" s="2565"/>
      <c r="L80" s="2565"/>
      <c r="M80" s="2565"/>
      <c r="N80" s="2565"/>
      <c r="O80" s="2565"/>
      <c r="P80" s="2565"/>
      <c r="Q80" s="2565"/>
      <c r="R80" s="2565"/>
      <c r="S80" s="2565"/>
      <c r="T80" s="2565"/>
      <c r="U80" s="2565"/>
      <c r="V80" s="2565"/>
      <c r="W80" s="2565"/>
      <c r="X80" s="2565"/>
      <c r="Y80" s="2565"/>
    </row>
    <row r="81" spans="1:25" ht="15.75" customHeight="1">
      <c r="A81" s="2565"/>
      <c r="B81" s="2565"/>
      <c r="C81" s="2565"/>
      <c r="D81" s="2565"/>
      <c r="E81" s="2565"/>
      <c r="F81" s="2565"/>
      <c r="G81" s="2565"/>
      <c r="H81" s="2633"/>
      <c r="I81" s="2565"/>
      <c r="J81" s="2565"/>
      <c r="K81" s="2565"/>
      <c r="L81" s="2565"/>
      <c r="M81" s="2565"/>
      <c r="N81" s="2565"/>
      <c r="O81" s="2565"/>
      <c r="P81" s="2565"/>
      <c r="Q81" s="2565"/>
      <c r="R81" s="2565"/>
      <c r="S81" s="2565"/>
      <c r="T81" s="2565"/>
      <c r="U81" s="2565"/>
      <c r="V81" s="2565"/>
      <c r="W81" s="2565"/>
      <c r="X81" s="2565"/>
      <c r="Y81" s="2565"/>
    </row>
    <row r="82" spans="1:25" ht="15.75" customHeight="1">
      <c r="A82" s="2565"/>
      <c r="B82" s="2565"/>
      <c r="C82" s="2565"/>
      <c r="D82" s="2565"/>
      <c r="E82" s="2565"/>
      <c r="F82" s="2565"/>
      <c r="G82" s="2565"/>
      <c r="H82" s="2633"/>
      <c r="I82" s="2565"/>
      <c r="J82" s="2565"/>
      <c r="K82" s="2565"/>
      <c r="L82" s="2565"/>
      <c r="M82" s="2565"/>
      <c r="N82" s="2565"/>
      <c r="O82" s="2565"/>
      <c r="P82" s="2565"/>
      <c r="Q82" s="2565"/>
      <c r="R82" s="2565"/>
      <c r="S82" s="2565"/>
      <c r="T82" s="2565"/>
      <c r="U82" s="2565"/>
      <c r="V82" s="2565"/>
      <c r="W82" s="2565"/>
      <c r="X82" s="2565"/>
      <c r="Y82" s="2565"/>
    </row>
    <row r="83" spans="1:25" ht="15.75" customHeight="1">
      <c r="A83" s="2565"/>
      <c r="B83" s="2565"/>
      <c r="C83" s="2565"/>
      <c r="D83" s="2565"/>
      <c r="E83" s="2565"/>
      <c r="F83" s="2565"/>
      <c r="G83" s="2565"/>
      <c r="H83" s="2633"/>
      <c r="I83" s="2565"/>
      <c r="J83" s="2565"/>
      <c r="K83" s="2565"/>
      <c r="L83" s="2565"/>
      <c r="M83" s="2565"/>
      <c r="N83" s="2565"/>
      <c r="O83" s="2565"/>
      <c r="P83" s="2565"/>
      <c r="Q83" s="2565"/>
      <c r="R83" s="2565"/>
      <c r="S83" s="2565"/>
      <c r="T83" s="2565"/>
      <c r="U83" s="2565"/>
      <c r="V83" s="2565"/>
      <c r="W83" s="2565"/>
      <c r="X83" s="2565"/>
      <c r="Y83" s="2565"/>
    </row>
    <row r="84" spans="1:25" ht="15.75" customHeight="1">
      <c r="A84" s="2565"/>
      <c r="B84" s="2565"/>
      <c r="C84" s="2565"/>
      <c r="D84" s="2565"/>
      <c r="E84" s="2565"/>
      <c r="F84" s="2565"/>
      <c r="G84" s="2565"/>
      <c r="H84" s="2633"/>
      <c r="I84" s="2565"/>
      <c r="J84" s="2565"/>
      <c r="K84" s="2565"/>
      <c r="L84" s="2565"/>
      <c r="M84" s="2565"/>
      <c r="N84" s="2565"/>
      <c r="O84" s="2565"/>
      <c r="P84" s="2565"/>
      <c r="Q84" s="2565"/>
      <c r="R84" s="2565"/>
      <c r="S84" s="2565"/>
      <c r="T84" s="2565"/>
      <c r="U84" s="2565"/>
      <c r="V84" s="2565"/>
      <c r="W84" s="2565"/>
      <c r="X84" s="2565"/>
      <c r="Y84" s="2565"/>
    </row>
    <row r="85" spans="1:25" ht="15.75" customHeight="1">
      <c r="A85" s="2565"/>
      <c r="B85" s="2565"/>
      <c r="C85" s="2565"/>
      <c r="D85" s="2565"/>
      <c r="E85" s="2565"/>
      <c r="F85" s="2565"/>
      <c r="G85" s="2565"/>
      <c r="H85" s="2633"/>
      <c r="I85" s="2565"/>
      <c r="J85" s="2565"/>
      <c r="K85" s="2565"/>
      <c r="L85" s="2565"/>
      <c r="M85" s="2565"/>
      <c r="N85" s="2565"/>
      <c r="O85" s="2565"/>
      <c r="P85" s="2565"/>
      <c r="Q85" s="2565"/>
      <c r="R85" s="2565"/>
      <c r="S85" s="2565"/>
      <c r="T85" s="2565"/>
      <c r="U85" s="2565"/>
      <c r="V85" s="2565"/>
      <c r="W85" s="2565"/>
      <c r="X85" s="2565"/>
      <c r="Y85" s="2565"/>
    </row>
    <row r="86" spans="1:25" ht="15.75" customHeight="1">
      <c r="A86" s="2565"/>
      <c r="B86" s="2565"/>
      <c r="C86" s="2565"/>
      <c r="D86" s="2565"/>
      <c r="E86" s="2565"/>
      <c r="F86" s="2565"/>
      <c r="G86" s="2565"/>
      <c r="H86" s="2633"/>
      <c r="I86" s="2565"/>
      <c r="J86" s="2565"/>
      <c r="K86" s="2565"/>
      <c r="L86" s="2565"/>
      <c r="M86" s="2565"/>
      <c r="N86" s="2565"/>
      <c r="O86" s="2565"/>
      <c r="P86" s="2565"/>
      <c r="Q86" s="2565"/>
      <c r="R86" s="2565"/>
      <c r="S86" s="2565"/>
      <c r="T86" s="2565"/>
      <c r="U86" s="2565"/>
      <c r="V86" s="2565"/>
      <c r="W86" s="2565"/>
      <c r="X86" s="2565"/>
      <c r="Y86" s="2565"/>
    </row>
    <row r="87" spans="1:25" ht="15.75" customHeight="1">
      <c r="A87" s="2565"/>
      <c r="B87" s="2565"/>
      <c r="C87" s="2565"/>
      <c r="D87" s="2565"/>
      <c r="E87" s="2565"/>
      <c r="F87" s="2565"/>
      <c r="G87" s="2565"/>
      <c r="H87" s="2633"/>
      <c r="I87" s="2565"/>
      <c r="J87" s="2565"/>
      <c r="K87" s="2565"/>
      <c r="L87" s="2565"/>
      <c r="M87" s="2565"/>
      <c r="N87" s="2565"/>
      <c r="O87" s="2565"/>
      <c r="P87" s="2565"/>
      <c r="Q87" s="2565"/>
      <c r="R87" s="2565"/>
      <c r="S87" s="2565"/>
      <c r="T87" s="2565"/>
      <c r="U87" s="2565"/>
      <c r="V87" s="2565"/>
      <c r="W87" s="2565"/>
      <c r="X87" s="2565"/>
      <c r="Y87" s="2565"/>
    </row>
    <row r="88" spans="1:25" ht="15.75" customHeight="1">
      <c r="A88" s="2565"/>
      <c r="B88" s="2565"/>
      <c r="C88" s="2565"/>
      <c r="D88" s="2565"/>
      <c r="E88" s="2565"/>
      <c r="F88" s="2565"/>
      <c r="G88" s="2565"/>
      <c r="H88" s="2633"/>
      <c r="I88" s="2565"/>
      <c r="J88" s="2565"/>
      <c r="K88" s="2565"/>
      <c r="L88" s="2565"/>
      <c r="M88" s="2565"/>
      <c r="N88" s="2565"/>
      <c r="O88" s="2565"/>
      <c r="P88" s="2565"/>
      <c r="Q88" s="2565"/>
      <c r="R88" s="2565"/>
      <c r="S88" s="2565"/>
      <c r="T88" s="2565"/>
      <c r="U88" s="2565"/>
      <c r="V88" s="2565"/>
      <c r="W88" s="2565"/>
      <c r="X88" s="2565"/>
      <c r="Y88" s="2565"/>
    </row>
    <row r="89" spans="1:25" ht="15.75" customHeight="1">
      <c r="A89" s="2565"/>
      <c r="B89" s="2565"/>
      <c r="C89" s="2565"/>
      <c r="D89" s="2565"/>
      <c r="E89" s="2565"/>
      <c r="F89" s="2565"/>
      <c r="G89" s="2565"/>
      <c r="H89" s="2633"/>
      <c r="I89" s="2565"/>
      <c r="J89" s="2565"/>
      <c r="K89" s="2565"/>
      <c r="L89" s="2565"/>
      <c r="M89" s="2565"/>
      <c r="N89" s="2565"/>
      <c r="O89" s="2565"/>
      <c r="P89" s="2565"/>
      <c r="Q89" s="2565"/>
      <c r="R89" s="2565"/>
      <c r="S89" s="2565"/>
      <c r="T89" s="2565"/>
      <c r="U89" s="2565"/>
      <c r="V89" s="2565"/>
      <c r="W89" s="2565"/>
      <c r="X89" s="2565"/>
      <c r="Y89" s="2565"/>
    </row>
    <row r="90" spans="1:25" ht="15.75" customHeight="1">
      <c r="A90" s="2565"/>
      <c r="B90" s="2565"/>
      <c r="C90" s="2565"/>
      <c r="D90" s="2565"/>
      <c r="E90" s="2565"/>
      <c r="F90" s="2565"/>
      <c r="G90" s="2565"/>
      <c r="H90" s="2633"/>
      <c r="I90" s="2565"/>
      <c r="J90" s="2565"/>
      <c r="K90" s="2565"/>
      <c r="L90" s="2565"/>
      <c r="M90" s="2565"/>
      <c r="N90" s="2565"/>
      <c r="O90" s="2565"/>
      <c r="P90" s="2565"/>
      <c r="Q90" s="2565"/>
      <c r="R90" s="2565"/>
      <c r="S90" s="2565"/>
      <c r="T90" s="2565"/>
      <c r="U90" s="2565"/>
      <c r="V90" s="2565"/>
      <c r="W90" s="2565"/>
      <c r="X90" s="2565"/>
      <c r="Y90" s="2565"/>
    </row>
    <row r="91" spans="1:25" ht="15.75" customHeight="1">
      <c r="A91" s="2565"/>
      <c r="B91" s="2565"/>
      <c r="C91" s="2565"/>
      <c r="D91" s="2565"/>
      <c r="E91" s="2565"/>
      <c r="F91" s="2565"/>
      <c r="G91" s="2565"/>
      <c r="H91" s="2633"/>
      <c r="I91" s="2565"/>
      <c r="J91" s="2565"/>
      <c r="K91" s="2565"/>
      <c r="L91" s="2565"/>
      <c r="M91" s="2565"/>
      <c r="N91" s="2565"/>
      <c r="O91" s="2565"/>
      <c r="P91" s="2565"/>
      <c r="Q91" s="2565"/>
      <c r="R91" s="2565"/>
      <c r="S91" s="2565"/>
      <c r="T91" s="2565"/>
      <c r="U91" s="2565"/>
      <c r="V91" s="2565"/>
      <c r="W91" s="2565"/>
      <c r="X91" s="2565"/>
      <c r="Y91" s="2565"/>
    </row>
    <row r="92" spans="1:25" ht="15.75" customHeight="1">
      <c r="A92" s="2565"/>
      <c r="B92" s="2565"/>
      <c r="C92" s="2565"/>
      <c r="D92" s="2565"/>
      <c r="E92" s="2565"/>
      <c r="F92" s="2565"/>
      <c r="G92" s="2565"/>
      <c r="H92" s="2633"/>
      <c r="I92" s="2565"/>
      <c r="J92" s="2565"/>
      <c r="K92" s="2565"/>
      <c r="L92" s="2565"/>
      <c r="M92" s="2565"/>
      <c r="N92" s="2565"/>
      <c r="O92" s="2565"/>
      <c r="P92" s="2565"/>
      <c r="Q92" s="2565"/>
      <c r="R92" s="2565"/>
      <c r="S92" s="2565"/>
      <c r="T92" s="2565"/>
      <c r="U92" s="2565"/>
      <c r="V92" s="2565"/>
      <c r="W92" s="2565"/>
      <c r="X92" s="2565"/>
      <c r="Y92" s="2565"/>
    </row>
    <row r="93" spans="1:25" ht="15.75" customHeight="1">
      <c r="A93" s="2565"/>
      <c r="B93" s="2565"/>
      <c r="C93" s="2565"/>
      <c r="D93" s="2565"/>
      <c r="E93" s="2565"/>
      <c r="F93" s="2565"/>
      <c r="G93" s="2565"/>
      <c r="H93" s="2633"/>
      <c r="I93" s="2565"/>
      <c r="J93" s="2565"/>
      <c r="K93" s="2565"/>
      <c r="L93" s="2565"/>
      <c r="M93" s="2565"/>
      <c r="N93" s="2565"/>
      <c r="O93" s="2565"/>
      <c r="P93" s="2565"/>
      <c r="Q93" s="2565"/>
      <c r="R93" s="2565"/>
      <c r="S93" s="2565"/>
      <c r="T93" s="2565"/>
      <c r="U93" s="2565"/>
      <c r="V93" s="2565"/>
      <c r="W93" s="2565"/>
      <c r="X93" s="2565"/>
      <c r="Y93" s="2565"/>
    </row>
    <row r="94" spans="1:25" ht="15.75" customHeight="1">
      <c r="A94" s="2565"/>
      <c r="B94" s="2565"/>
      <c r="C94" s="2565"/>
      <c r="D94" s="2565"/>
      <c r="E94" s="2565"/>
      <c r="F94" s="2565"/>
      <c r="G94" s="2565"/>
      <c r="H94" s="2633"/>
      <c r="I94" s="2565"/>
      <c r="J94" s="2565"/>
      <c r="K94" s="2565"/>
      <c r="L94" s="2565"/>
      <c r="M94" s="2565"/>
      <c r="N94" s="2565"/>
      <c r="O94" s="2565"/>
      <c r="P94" s="2565"/>
      <c r="Q94" s="2565"/>
      <c r="R94" s="2565"/>
      <c r="S94" s="2565"/>
      <c r="T94" s="2565"/>
      <c r="U94" s="2565"/>
      <c r="V94" s="2565"/>
      <c r="W94" s="2565"/>
      <c r="X94" s="2565"/>
      <c r="Y94" s="2565"/>
    </row>
    <row r="95" spans="1:25" ht="15.75" customHeight="1">
      <c r="A95" s="2565"/>
      <c r="B95" s="2565"/>
      <c r="C95" s="2565"/>
      <c r="D95" s="2565"/>
      <c r="E95" s="2565"/>
      <c r="F95" s="2565"/>
      <c r="G95" s="2565"/>
      <c r="H95" s="2633"/>
      <c r="I95" s="2565"/>
      <c r="J95" s="2565"/>
      <c r="K95" s="2565"/>
      <c r="L95" s="2565"/>
      <c r="M95" s="2565"/>
      <c r="N95" s="2565"/>
      <c r="O95" s="2565"/>
      <c r="P95" s="2565"/>
      <c r="Q95" s="2565"/>
      <c r="R95" s="2565"/>
      <c r="S95" s="2565"/>
      <c r="T95" s="2565"/>
      <c r="U95" s="2565"/>
      <c r="V95" s="2565"/>
      <c r="W95" s="2565"/>
      <c r="X95" s="2565"/>
      <c r="Y95" s="2565"/>
    </row>
    <row r="96" spans="1:25" ht="15.75" customHeight="1">
      <c r="A96" s="2565"/>
      <c r="B96" s="2565"/>
      <c r="C96" s="2565"/>
      <c r="D96" s="2565"/>
      <c r="E96" s="2565"/>
      <c r="F96" s="2565"/>
      <c r="G96" s="2565"/>
      <c r="H96" s="2633"/>
      <c r="I96" s="2565"/>
      <c r="J96" s="2565"/>
      <c r="K96" s="2565"/>
      <c r="L96" s="2565"/>
      <c r="M96" s="2565"/>
      <c r="N96" s="2565"/>
      <c r="O96" s="2565"/>
      <c r="P96" s="2565"/>
      <c r="Q96" s="2565"/>
      <c r="R96" s="2565"/>
      <c r="S96" s="2565"/>
      <c r="T96" s="2565"/>
      <c r="U96" s="2565"/>
      <c r="V96" s="2565"/>
      <c r="W96" s="2565"/>
      <c r="X96" s="2565"/>
      <c r="Y96" s="2565"/>
    </row>
    <row r="97" spans="1:25" ht="15.75" customHeight="1">
      <c r="A97" s="2565"/>
      <c r="B97" s="2565"/>
      <c r="C97" s="2565"/>
      <c r="D97" s="2565"/>
      <c r="E97" s="2565"/>
      <c r="F97" s="2565"/>
      <c r="G97" s="2565"/>
      <c r="H97" s="2633"/>
      <c r="I97" s="2565"/>
      <c r="J97" s="2565"/>
      <c r="K97" s="2565"/>
      <c r="L97" s="2565"/>
      <c r="M97" s="2565"/>
      <c r="N97" s="2565"/>
      <c r="O97" s="2565"/>
      <c r="P97" s="2565"/>
      <c r="Q97" s="2565"/>
      <c r="R97" s="2565"/>
      <c r="S97" s="2565"/>
      <c r="T97" s="2565"/>
      <c r="U97" s="2565"/>
      <c r="V97" s="2565"/>
      <c r="W97" s="2565"/>
      <c r="X97" s="2565"/>
      <c r="Y97" s="2565"/>
    </row>
    <row r="98" spans="1:25" ht="15.75" customHeight="1">
      <c r="A98" s="2565"/>
      <c r="B98" s="2565"/>
      <c r="C98" s="2565"/>
      <c r="D98" s="2565"/>
      <c r="E98" s="2565"/>
      <c r="F98" s="2565"/>
      <c r="G98" s="2565"/>
      <c r="H98" s="2633"/>
      <c r="I98" s="2565"/>
      <c r="J98" s="2565"/>
      <c r="K98" s="2565"/>
      <c r="L98" s="2565"/>
      <c r="M98" s="2565"/>
      <c r="N98" s="2565"/>
      <c r="O98" s="2565"/>
      <c r="P98" s="2565"/>
      <c r="Q98" s="2565"/>
      <c r="R98" s="2565"/>
      <c r="S98" s="2565"/>
      <c r="T98" s="2565"/>
      <c r="U98" s="2565"/>
      <c r="V98" s="2565"/>
      <c r="W98" s="2565"/>
      <c r="X98" s="2565"/>
      <c r="Y98" s="2565"/>
    </row>
    <row r="99" spans="1:25" ht="15.75" customHeight="1">
      <c r="A99" s="2565"/>
      <c r="B99" s="2565"/>
      <c r="C99" s="2565"/>
      <c r="D99" s="2565"/>
      <c r="E99" s="2565"/>
      <c r="F99" s="2565"/>
      <c r="G99" s="2565"/>
      <c r="H99" s="2633"/>
      <c r="I99" s="2565"/>
      <c r="J99" s="2565"/>
      <c r="K99" s="2565"/>
      <c r="L99" s="2565"/>
      <c r="M99" s="2565"/>
      <c r="N99" s="2565"/>
      <c r="O99" s="2565"/>
      <c r="P99" s="2565"/>
      <c r="Q99" s="2565"/>
      <c r="R99" s="2565"/>
      <c r="S99" s="2565"/>
      <c r="T99" s="2565"/>
      <c r="U99" s="2565"/>
      <c r="V99" s="2565"/>
      <c r="W99" s="2565"/>
      <c r="X99" s="2565"/>
      <c r="Y99" s="2565"/>
    </row>
    <row r="100" spans="1:25" ht="15.75" customHeight="1">
      <c r="A100" s="2565"/>
      <c r="B100" s="2565"/>
      <c r="C100" s="2565"/>
      <c r="D100" s="2565"/>
      <c r="E100" s="2565"/>
      <c r="F100" s="2565"/>
      <c r="G100" s="2565"/>
      <c r="H100" s="2633"/>
      <c r="I100" s="2565"/>
      <c r="J100" s="2565"/>
      <c r="K100" s="2565"/>
      <c r="L100" s="2565"/>
      <c r="M100" s="2565"/>
      <c r="N100" s="2565"/>
      <c r="O100" s="2565"/>
      <c r="P100" s="2565"/>
      <c r="Q100" s="2565"/>
      <c r="R100" s="2565"/>
      <c r="S100" s="2565"/>
      <c r="T100" s="2565"/>
      <c r="U100" s="2565"/>
      <c r="V100" s="2565"/>
      <c r="W100" s="2565"/>
      <c r="X100" s="2565"/>
      <c r="Y100" s="2565"/>
    </row>
    <row r="101" spans="1:25" ht="15.75" customHeight="1">
      <c r="A101" s="2565"/>
      <c r="B101" s="2565"/>
      <c r="C101" s="2565"/>
      <c r="D101" s="2565"/>
      <c r="E101" s="2565"/>
      <c r="F101" s="2565"/>
      <c r="G101" s="2565"/>
      <c r="H101" s="2633"/>
      <c r="I101" s="2565"/>
      <c r="J101" s="2565"/>
      <c r="K101" s="2565"/>
      <c r="L101" s="2565"/>
      <c r="M101" s="2565"/>
      <c r="N101" s="2565"/>
      <c r="O101" s="2565"/>
      <c r="P101" s="2565"/>
      <c r="Q101" s="2565"/>
      <c r="R101" s="2565"/>
      <c r="S101" s="2565"/>
      <c r="T101" s="2565"/>
      <c r="U101" s="2565"/>
      <c r="V101" s="2565"/>
      <c r="W101" s="2565"/>
      <c r="X101" s="2565"/>
      <c r="Y101" s="2565"/>
    </row>
    <row r="102" spans="1:25" ht="15.75" customHeight="1">
      <c r="A102" s="2565"/>
      <c r="B102" s="2565"/>
      <c r="C102" s="2565"/>
      <c r="D102" s="2565"/>
      <c r="E102" s="2565"/>
      <c r="F102" s="2565"/>
      <c r="G102" s="2565"/>
      <c r="H102" s="2633"/>
      <c r="I102" s="2565"/>
      <c r="J102" s="2565"/>
      <c r="K102" s="2565"/>
      <c r="L102" s="2565"/>
      <c r="M102" s="2565"/>
      <c r="N102" s="2565"/>
      <c r="O102" s="2565"/>
      <c r="P102" s="2565"/>
      <c r="Q102" s="2565"/>
      <c r="R102" s="2565"/>
      <c r="S102" s="2565"/>
      <c r="T102" s="2565"/>
      <c r="U102" s="2565"/>
      <c r="V102" s="2565"/>
      <c r="W102" s="2565"/>
      <c r="X102" s="2565"/>
      <c r="Y102" s="2565"/>
    </row>
    <row r="103" spans="1:25" ht="15.75" customHeight="1">
      <c r="A103" s="2565"/>
      <c r="B103" s="2565"/>
      <c r="C103" s="2565"/>
      <c r="D103" s="2565"/>
      <c r="E103" s="2565"/>
      <c r="F103" s="2565"/>
      <c r="G103" s="2565"/>
      <c r="H103" s="2633"/>
      <c r="I103" s="2565"/>
      <c r="J103" s="2565"/>
      <c r="K103" s="2565"/>
      <c r="L103" s="2565"/>
      <c r="M103" s="2565"/>
      <c r="N103" s="2565"/>
      <c r="O103" s="2565"/>
      <c r="P103" s="2565"/>
      <c r="Q103" s="2565"/>
      <c r="R103" s="2565"/>
      <c r="S103" s="2565"/>
      <c r="T103" s="2565"/>
      <c r="U103" s="2565"/>
      <c r="V103" s="2565"/>
      <c r="W103" s="2565"/>
      <c r="X103" s="2565"/>
      <c r="Y103" s="2565"/>
    </row>
    <row r="104" spans="1:25" ht="15.75" customHeight="1">
      <c r="A104" s="2565"/>
      <c r="B104" s="2565"/>
      <c r="C104" s="2565"/>
      <c r="D104" s="2565"/>
      <c r="E104" s="2565"/>
      <c r="F104" s="2565"/>
      <c r="G104" s="2565"/>
      <c r="H104" s="2633"/>
      <c r="I104" s="2565"/>
      <c r="J104" s="2565"/>
      <c r="K104" s="2565"/>
      <c r="L104" s="2565"/>
      <c r="M104" s="2565"/>
      <c r="N104" s="2565"/>
      <c r="O104" s="2565"/>
      <c r="P104" s="2565"/>
      <c r="Q104" s="2565"/>
      <c r="R104" s="2565"/>
      <c r="S104" s="2565"/>
      <c r="T104" s="2565"/>
      <c r="U104" s="2565"/>
      <c r="V104" s="2565"/>
      <c r="W104" s="2565"/>
      <c r="X104" s="2565"/>
      <c r="Y104" s="2565"/>
    </row>
    <row r="105" spans="1:25" ht="15.75" customHeight="1">
      <c r="A105" s="2565"/>
      <c r="B105" s="2565"/>
      <c r="C105" s="2565"/>
      <c r="D105" s="2565"/>
      <c r="E105" s="2565"/>
      <c r="F105" s="2565"/>
      <c r="G105" s="2565"/>
      <c r="H105" s="2633"/>
      <c r="I105" s="2565"/>
      <c r="J105" s="2565"/>
      <c r="K105" s="2565"/>
      <c r="L105" s="2565"/>
      <c r="M105" s="2565"/>
      <c r="N105" s="2565"/>
      <c r="O105" s="2565"/>
      <c r="P105" s="2565"/>
      <c r="Q105" s="2565"/>
      <c r="R105" s="2565"/>
      <c r="S105" s="2565"/>
      <c r="T105" s="2565"/>
      <c r="U105" s="2565"/>
      <c r="V105" s="2565"/>
      <c r="W105" s="2565"/>
      <c r="X105" s="2565"/>
      <c r="Y105" s="2565"/>
    </row>
    <row r="106" spans="1:25" ht="15.75" customHeight="1">
      <c r="A106" s="2565"/>
      <c r="B106" s="2565"/>
      <c r="C106" s="2565"/>
      <c r="D106" s="2565"/>
      <c r="E106" s="2565"/>
      <c r="F106" s="2565"/>
      <c r="G106" s="2565"/>
      <c r="H106" s="2633"/>
      <c r="I106" s="2565"/>
      <c r="J106" s="2565"/>
      <c r="K106" s="2565"/>
      <c r="L106" s="2565"/>
      <c r="M106" s="2565"/>
      <c r="N106" s="2565"/>
      <c r="O106" s="2565"/>
      <c r="P106" s="2565"/>
      <c r="Q106" s="2565"/>
      <c r="R106" s="2565"/>
      <c r="S106" s="2565"/>
      <c r="T106" s="2565"/>
      <c r="U106" s="2565"/>
      <c r="V106" s="2565"/>
      <c r="W106" s="2565"/>
      <c r="X106" s="2565"/>
      <c r="Y106" s="2565"/>
    </row>
    <row r="107" spans="1:25" ht="15.75" customHeight="1">
      <c r="A107" s="2565"/>
      <c r="B107" s="2565"/>
      <c r="C107" s="2565"/>
      <c r="D107" s="2565"/>
      <c r="E107" s="2565"/>
      <c r="F107" s="2565"/>
      <c r="G107" s="2565"/>
      <c r="H107" s="2633"/>
      <c r="I107" s="2565"/>
      <c r="J107" s="2565"/>
      <c r="K107" s="2565"/>
      <c r="L107" s="2565"/>
      <c r="M107" s="2565"/>
      <c r="N107" s="2565"/>
      <c r="O107" s="2565"/>
      <c r="P107" s="2565"/>
      <c r="Q107" s="2565"/>
      <c r="R107" s="2565"/>
      <c r="S107" s="2565"/>
      <c r="T107" s="2565"/>
      <c r="U107" s="2565"/>
      <c r="V107" s="2565"/>
      <c r="W107" s="2565"/>
      <c r="X107" s="2565"/>
      <c r="Y107" s="2565"/>
    </row>
    <row r="108" spans="1:25" ht="15.75" customHeight="1">
      <c r="A108" s="2565"/>
      <c r="B108" s="2565"/>
      <c r="C108" s="2565"/>
      <c r="D108" s="2565"/>
      <c r="E108" s="2565"/>
      <c r="F108" s="2565"/>
      <c r="G108" s="2565"/>
      <c r="H108" s="2633"/>
      <c r="I108" s="2565"/>
      <c r="J108" s="2565"/>
      <c r="K108" s="2565"/>
      <c r="L108" s="2565"/>
      <c r="M108" s="2565"/>
      <c r="N108" s="2565"/>
      <c r="O108" s="2565"/>
      <c r="P108" s="2565"/>
      <c r="Q108" s="2565"/>
      <c r="R108" s="2565"/>
      <c r="S108" s="2565"/>
      <c r="T108" s="2565"/>
      <c r="U108" s="2565"/>
      <c r="V108" s="2565"/>
      <c r="W108" s="2565"/>
      <c r="X108" s="2565"/>
      <c r="Y108" s="2565"/>
    </row>
    <row r="109" spans="1:25" ht="15.75" customHeight="1">
      <c r="A109" s="2565"/>
      <c r="B109" s="2565"/>
      <c r="C109" s="2565"/>
      <c r="D109" s="2565"/>
      <c r="E109" s="2565"/>
      <c r="F109" s="2565"/>
      <c r="G109" s="2565"/>
      <c r="H109" s="2633"/>
      <c r="I109" s="2565"/>
      <c r="J109" s="2565"/>
      <c r="K109" s="2565"/>
      <c r="L109" s="2565"/>
      <c r="M109" s="2565"/>
      <c r="N109" s="2565"/>
      <c r="O109" s="2565"/>
      <c r="P109" s="2565"/>
      <c r="Q109" s="2565"/>
      <c r="R109" s="2565"/>
      <c r="S109" s="2565"/>
      <c r="T109" s="2565"/>
      <c r="U109" s="2565"/>
      <c r="V109" s="2565"/>
      <c r="W109" s="2565"/>
      <c r="X109" s="2565"/>
      <c r="Y109" s="2565"/>
    </row>
    <row r="110" spans="1:25" ht="15.75" customHeight="1">
      <c r="A110" s="2565"/>
      <c r="B110" s="2565"/>
      <c r="C110" s="2565"/>
      <c r="D110" s="2565"/>
      <c r="E110" s="2565"/>
      <c r="F110" s="2565"/>
      <c r="G110" s="2565"/>
      <c r="H110" s="2633"/>
      <c r="I110" s="2565"/>
      <c r="J110" s="2565"/>
      <c r="K110" s="2565"/>
      <c r="L110" s="2565"/>
      <c r="M110" s="2565"/>
      <c r="N110" s="2565"/>
      <c r="O110" s="2565"/>
      <c r="P110" s="2565"/>
      <c r="Q110" s="2565"/>
      <c r="R110" s="2565"/>
      <c r="S110" s="2565"/>
      <c r="T110" s="2565"/>
      <c r="U110" s="2565"/>
      <c r="V110" s="2565"/>
      <c r="W110" s="2565"/>
      <c r="X110" s="2565"/>
      <c r="Y110" s="2565"/>
    </row>
    <row r="111" spans="1:25" ht="15.75" customHeight="1">
      <c r="A111" s="2565"/>
      <c r="B111" s="2565"/>
      <c r="C111" s="2565"/>
      <c r="D111" s="2565"/>
      <c r="E111" s="2565"/>
      <c r="F111" s="2565"/>
      <c r="G111" s="2565"/>
      <c r="H111" s="2633"/>
      <c r="I111" s="2565"/>
      <c r="J111" s="2565"/>
      <c r="K111" s="2565"/>
      <c r="L111" s="2565"/>
      <c r="M111" s="2565"/>
      <c r="N111" s="2565"/>
      <c r="O111" s="2565"/>
      <c r="P111" s="2565"/>
      <c r="Q111" s="2565"/>
      <c r="R111" s="2565"/>
      <c r="S111" s="2565"/>
      <c r="T111" s="2565"/>
      <c r="U111" s="2565"/>
      <c r="V111" s="2565"/>
      <c r="W111" s="2565"/>
      <c r="X111" s="2565"/>
      <c r="Y111" s="2565"/>
    </row>
    <row r="112" spans="1:25" ht="15.75" customHeight="1">
      <c r="A112" s="2565"/>
      <c r="B112" s="2565"/>
      <c r="C112" s="2565"/>
      <c r="D112" s="2565"/>
      <c r="E112" s="2565"/>
      <c r="F112" s="2565"/>
      <c r="G112" s="2565"/>
      <c r="H112" s="2633"/>
      <c r="I112" s="2565"/>
      <c r="J112" s="2565"/>
      <c r="K112" s="2565"/>
      <c r="L112" s="2565"/>
      <c r="M112" s="2565"/>
      <c r="N112" s="2565"/>
      <c r="O112" s="2565"/>
      <c r="P112" s="2565"/>
      <c r="Q112" s="2565"/>
      <c r="R112" s="2565"/>
      <c r="S112" s="2565"/>
      <c r="T112" s="2565"/>
      <c r="U112" s="2565"/>
      <c r="V112" s="2565"/>
      <c r="W112" s="2565"/>
      <c r="X112" s="2565"/>
      <c r="Y112" s="2565"/>
    </row>
    <row r="113" spans="1:25" ht="15.75" customHeight="1">
      <c r="A113" s="2565"/>
      <c r="B113" s="2565"/>
      <c r="C113" s="2565"/>
      <c r="D113" s="2565"/>
      <c r="E113" s="2565"/>
      <c r="F113" s="2565"/>
      <c r="G113" s="2565"/>
      <c r="H113" s="2633"/>
      <c r="I113" s="2565"/>
      <c r="J113" s="2565"/>
      <c r="K113" s="2565"/>
      <c r="L113" s="2565"/>
      <c r="M113" s="2565"/>
      <c r="N113" s="2565"/>
      <c r="O113" s="2565"/>
      <c r="P113" s="2565"/>
      <c r="Q113" s="2565"/>
      <c r="R113" s="2565"/>
      <c r="S113" s="2565"/>
      <c r="T113" s="2565"/>
      <c r="U113" s="2565"/>
      <c r="V113" s="2565"/>
      <c r="W113" s="2565"/>
      <c r="X113" s="2565"/>
      <c r="Y113" s="2565"/>
    </row>
    <row r="114" spans="1:25" ht="15.75" customHeight="1">
      <c r="A114" s="2565"/>
      <c r="B114" s="2565"/>
      <c r="C114" s="2565"/>
      <c r="D114" s="2565"/>
      <c r="E114" s="2565"/>
      <c r="F114" s="2565"/>
      <c r="G114" s="2565"/>
      <c r="H114" s="2633"/>
      <c r="I114" s="2565"/>
      <c r="J114" s="2565"/>
      <c r="K114" s="2565"/>
      <c r="L114" s="2565"/>
      <c r="M114" s="2565"/>
      <c r="N114" s="2565"/>
      <c r="O114" s="2565"/>
      <c r="P114" s="2565"/>
      <c r="Q114" s="2565"/>
      <c r="R114" s="2565"/>
      <c r="S114" s="2565"/>
      <c r="T114" s="2565"/>
      <c r="U114" s="2565"/>
      <c r="V114" s="2565"/>
      <c r="W114" s="2565"/>
      <c r="X114" s="2565"/>
      <c r="Y114" s="2565"/>
    </row>
    <row r="115" spans="1:25" ht="15.75" customHeight="1">
      <c r="A115" s="2565"/>
      <c r="B115" s="2565"/>
      <c r="C115" s="2565"/>
      <c r="D115" s="2565"/>
      <c r="E115" s="2565"/>
      <c r="F115" s="2565"/>
      <c r="G115" s="2565"/>
      <c r="H115" s="2633"/>
      <c r="I115" s="2565"/>
      <c r="J115" s="2565"/>
      <c r="K115" s="2565"/>
      <c r="L115" s="2565"/>
      <c r="M115" s="2565"/>
      <c r="N115" s="2565"/>
      <c r="O115" s="2565"/>
      <c r="P115" s="2565"/>
      <c r="Q115" s="2565"/>
      <c r="R115" s="2565"/>
      <c r="S115" s="2565"/>
      <c r="T115" s="2565"/>
      <c r="U115" s="2565"/>
      <c r="V115" s="2565"/>
      <c r="W115" s="2565"/>
      <c r="X115" s="2565"/>
      <c r="Y115" s="2565"/>
    </row>
    <row r="116" spans="1:25" ht="15.75" customHeight="1">
      <c r="A116" s="2565"/>
      <c r="B116" s="2565"/>
      <c r="C116" s="2565"/>
      <c r="D116" s="2565"/>
      <c r="E116" s="2565"/>
      <c r="F116" s="2565"/>
      <c r="G116" s="2565"/>
      <c r="H116" s="2633"/>
      <c r="I116" s="2565"/>
      <c r="J116" s="2565"/>
      <c r="K116" s="2565"/>
      <c r="L116" s="2565"/>
      <c r="M116" s="2565"/>
      <c r="N116" s="2565"/>
      <c r="O116" s="2565"/>
      <c r="P116" s="2565"/>
      <c r="Q116" s="2565"/>
      <c r="R116" s="2565"/>
      <c r="S116" s="2565"/>
      <c r="T116" s="2565"/>
      <c r="U116" s="2565"/>
      <c r="V116" s="2565"/>
      <c r="W116" s="2565"/>
      <c r="X116" s="2565"/>
      <c r="Y116" s="2565"/>
    </row>
    <row r="117" spans="1:25" ht="15.75" customHeight="1">
      <c r="A117" s="2565"/>
      <c r="B117" s="2565"/>
      <c r="C117" s="2565"/>
      <c r="D117" s="2565"/>
      <c r="E117" s="2565"/>
      <c r="F117" s="2565"/>
      <c r="G117" s="2565"/>
      <c r="H117" s="2633"/>
      <c r="I117" s="2565"/>
      <c r="J117" s="2565"/>
      <c r="K117" s="2565"/>
      <c r="L117" s="2565"/>
      <c r="M117" s="2565"/>
      <c r="N117" s="2565"/>
      <c r="O117" s="2565"/>
      <c r="P117" s="2565"/>
      <c r="Q117" s="2565"/>
      <c r="R117" s="2565"/>
      <c r="S117" s="2565"/>
      <c r="T117" s="2565"/>
      <c r="U117" s="2565"/>
      <c r="V117" s="2565"/>
      <c r="W117" s="2565"/>
      <c r="X117" s="2565"/>
      <c r="Y117" s="2565"/>
    </row>
    <row r="118" spans="1:25" ht="15.75" customHeight="1">
      <c r="A118" s="2565"/>
      <c r="B118" s="2565"/>
      <c r="C118" s="2565"/>
      <c r="D118" s="2565"/>
      <c r="E118" s="2565"/>
      <c r="F118" s="2565"/>
      <c r="G118" s="2565"/>
      <c r="H118" s="2633"/>
      <c r="I118" s="2565"/>
      <c r="J118" s="2565"/>
      <c r="K118" s="2565"/>
      <c r="L118" s="2565"/>
      <c r="M118" s="2565"/>
      <c r="N118" s="2565"/>
      <c r="O118" s="2565"/>
      <c r="P118" s="2565"/>
      <c r="Q118" s="2565"/>
      <c r="R118" s="2565"/>
      <c r="S118" s="2565"/>
      <c r="T118" s="2565"/>
      <c r="U118" s="2565"/>
      <c r="V118" s="2565"/>
      <c r="W118" s="2565"/>
      <c r="X118" s="2565"/>
      <c r="Y118" s="2565"/>
    </row>
    <row r="119" spans="1:25" ht="15.75" customHeight="1">
      <c r="A119" s="2565"/>
      <c r="B119" s="2565"/>
      <c r="C119" s="2565"/>
      <c r="D119" s="2565"/>
      <c r="E119" s="2565"/>
      <c r="F119" s="2565"/>
      <c r="G119" s="2565"/>
      <c r="H119" s="2633"/>
      <c r="I119" s="2565"/>
      <c r="J119" s="2565"/>
      <c r="K119" s="2565"/>
      <c r="L119" s="2565"/>
      <c r="M119" s="2565"/>
      <c r="N119" s="2565"/>
      <c r="O119" s="2565"/>
      <c r="P119" s="2565"/>
      <c r="Q119" s="2565"/>
      <c r="R119" s="2565"/>
      <c r="S119" s="2565"/>
      <c r="T119" s="2565"/>
      <c r="U119" s="2565"/>
      <c r="V119" s="2565"/>
      <c r="W119" s="2565"/>
      <c r="X119" s="2565"/>
      <c r="Y119" s="2565"/>
    </row>
    <row r="120" spans="1:25" ht="15.75" customHeight="1">
      <c r="A120" s="2565"/>
      <c r="B120" s="2565"/>
      <c r="C120" s="2565"/>
      <c r="D120" s="2565"/>
      <c r="E120" s="2565"/>
      <c r="F120" s="2565"/>
      <c r="G120" s="2565"/>
      <c r="H120" s="2633"/>
      <c r="I120" s="2565"/>
      <c r="J120" s="2565"/>
      <c r="K120" s="2565"/>
      <c r="L120" s="2565"/>
      <c r="M120" s="2565"/>
      <c r="N120" s="2565"/>
      <c r="O120" s="2565"/>
      <c r="P120" s="2565"/>
      <c r="Q120" s="2565"/>
      <c r="R120" s="2565"/>
      <c r="S120" s="2565"/>
      <c r="T120" s="2565"/>
      <c r="U120" s="2565"/>
      <c r="V120" s="2565"/>
      <c r="W120" s="2565"/>
      <c r="X120" s="2565"/>
      <c r="Y120" s="2565"/>
    </row>
    <row r="121" spans="1:25" ht="15.75" customHeight="1">
      <c r="A121" s="2565"/>
      <c r="B121" s="2565"/>
      <c r="C121" s="2565"/>
      <c r="D121" s="2565"/>
      <c r="E121" s="2565"/>
      <c r="F121" s="2565"/>
      <c r="G121" s="2565"/>
      <c r="H121" s="2633"/>
      <c r="I121" s="2565"/>
      <c r="J121" s="2565"/>
      <c r="K121" s="2565"/>
      <c r="L121" s="2565"/>
      <c r="M121" s="2565"/>
      <c r="N121" s="2565"/>
      <c r="O121" s="2565"/>
      <c r="P121" s="2565"/>
      <c r="Q121" s="2565"/>
      <c r="R121" s="2565"/>
      <c r="S121" s="2565"/>
      <c r="T121" s="2565"/>
      <c r="U121" s="2565"/>
      <c r="V121" s="2565"/>
      <c r="W121" s="2565"/>
      <c r="X121" s="2565"/>
      <c r="Y121" s="2565"/>
    </row>
    <row r="122" spans="1:25" ht="15.75" customHeight="1">
      <c r="A122" s="2565"/>
      <c r="B122" s="2565"/>
      <c r="C122" s="2565"/>
      <c r="D122" s="2565"/>
      <c r="E122" s="2565"/>
      <c r="F122" s="2565"/>
      <c r="G122" s="2565"/>
      <c r="H122" s="2633"/>
      <c r="I122" s="2565"/>
      <c r="J122" s="2565"/>
      <c r="K122" s="2565"/>
      <c r="L122" s="2565"/>
      <c r="M122" s="2565"/>
      <c r="N122" s="2565"/>
      <c r="O122" s="2565"/>
      <c r="P122" s="2565"/>
      <c r="Q122" s="2565"/>
      <c r="R122" s="2565"/>
      <c r="S122" s="2565"/>
      <c r="T122" s="2565"/>
      <c r="U122" s="2565"/>
      <c r="V122" s="2565"/>
      <c r="W122" s="2565"/>
      <c r="X122" s="2565"/>
      <c r="Y122" s="2565"/>
    </row>
    <row r="123" spans="1:25" ht="15.75" customHeight="1">
      <c r="A123" s="2565"/>
      <c r="B123" s="2565"/>
      <c r="C123" s="2565"/>
      <c r="D123" s="2565"/>
      <c r="E123" s="2565"/>
      <c r="F123" s="2565"/>
      <c r="G123" s="2565"/>
      <c r="H123" s="2633"/>
      <c r="I123" s="2565"/>
      <c r="J123" s="2565"/>
      <c r="K123" s="2565"/>
      <c r="L123" s="2565"/>
      <c r="M123" s="2565"/>
      <c r="N123" s="2565"/>
      <c r="O123" s="2565"/>
      <c r="P123" s="2565"/>
      <c r="Q123" s="2565"/>
      <c r="R123" s="2565"/>
      <c r="S123" s="2565"/>
      <c r="T123" s="2565"/>
      <c r="U123" s="2565"/>
      <c r="V123" s="2565"/>
      <c r="W123" s="2565"/>
      <c r="X123" s="2565"/>
      <c r="Y123" s="2565"/>
    </row>
    <row r="124" spans="1:25" ht="15.75" customHeight="1">
      <c r="A124" s="2565"/>
      <c r="B124" s="2565"/>
      <c r="C124" s="2565"/>
      <c r="D124" s="2565"/>
      <c r="E124" s="2565"/>
      <c r="F124" s="2565"/>
      <c r="G124" s="2565"/>
      <c r="H124" s="2633"/>
      <c r="I124" s="2565"/>
      <c r="J124" s="2565"/>
      <c r="K124" s="2565"/>
      <c r="L124" s="2565"/>
      <c r="M124" s="2565"/>
      <c r="N124" s="2565"/>
      <c r="O124" s="2565"/>
      <c r="P124" s="2565"/>
      <c r="Q124" s="2565"/>
      <c r="R124" s="2565"/>
      <c r="S124" s="2565"/>
      <c r="T124" s="2565"/>
      <c r="U124" s="2565"/>
      <c r="V124" s="2565"/>
      <c r="W124" s="2565"/>
      <c r="X124" s="2565"/>
      <c r="Y124" s="2565"/>
    </row>
    <row r="125" spans="1:25" ht="15.75" customHeight="1">
      <c r="A125" s="2565"/>
      <c r="B125" s="2565"/>
      <c r="C125" s="2565"/>
      <c r="D125" s="2565"/>
      <c r="E125" s="2565"/>
      <c r="F125" s="2565"/>
      <c r="G125" s="2565"/>
      <c r="H125" s="2633"/>
      <c r="I125" s="2565"/>
      <c r="J125" s="2565"/>
      <c r="K125" s="2565"/>
      <c r="L125" s="2565"/>
      <c r="M125" s="2565"/>
      <c r="N125" s="2565"/>
      <c r="O125" s="2565"/>
      <c r="P125" s="2565"/>
      <c r="Q125" s="2565"/>
      <c r="R125" s="2565"/>
      <c r="S125" s="2565"/>
      <c r="T125" s="2565"/>
      <c r="U125" s="2565"/>
      <c r="V125" s="2565"/>
      <c r="W125" s="2565"/>
      <c r="X125" s="2565"/>
      <c r="Y125" s="2565"/>
    </row>
    <row r="126" spans="1:25" ht="15.75" customHeight="1">
      <c r="A126" s="2565"/>
      <c r="B126" s="2565"/>
      <c r="C126" s="2565"/>
      <c r="D126" s="2565"/>
      <c r="E126" s="2565"/>
      <c r="F126" s="2565"/>
      <c r="G126" s="2565"/>
      <c r="H126" s="2633"/>
      <c r="I126" s="2565"/>
      <c r="J126" s="2565"/>
      <c r="K126" s="2565"/>
      <c r="L126" s="2565"/>
      <c r="M126" s="2565"/>
      <c r="N126" s="2565"/>
      <c r="O126" s="2565"/>
      <c r="P126" s="2565"/>
      <c r="Q126" s="2565"/>
      <c r="R126" s="2565"/>
      <c r="S126" s="2565"/>
      <c r="T126" s="2565"/>
      <c r="U126" s="2565"/>
      <c r="V126" s="2565"/>
      <c r="W126" s="2565"/>
      <c r="X126" s="2565"/>
      <c r="Y126" s="2565"/>
    </row>
    <row r="127" spans="1:25" ht="15.75" customHeight="1">
      <c r="A127" s="2565"/>
      <c r="B127" s="2565"/>
      <c r="C127" s="2565"/>
      <c r="D127" s="2565"/>
      <c r="E127" s="2565"/>
      <c r="F127" s="2565"/>
      <c r="G127" s="2565"/>
      <c r="H127" s="2633"/>
      <c r="I127" s="2565"/>
      <c r="J127" s="2565"/>
      <c r="K127" s="2565"/>
      <c r="L127" s="2565"/>
      <c r="M127" s="2565"/>
      <c r="N127" s="2565"/>
      <c r="O127" s="2565"/>
      <c r="P127" s="2565"/>
      <c r="Q127" s="2565"/>
      <c r="R127" s="2565"/>
      <c r="S127" s="2565"/>
      <c r="T127" s="2565"/>
      <c r="U127" s="2565"/>
      <c r="V127" s="2565"/>
      <c r="W127" s="2565"/>
      <c r="X127" s="2565"/>
      <c r="Y127" s="2565"/>
    </row>
    <row r="128" spans="1:25" ht="15.75" customHeight="1">
      <c r="A128" s="2565"/>
      <c r="B128" s="2565"/>
      <c r="C128" s="2565"/>
      <c r="D128" s="2565"/>
      <c r="E128" s="2565"/>
      <c r="F128" s="2565"/>
      <c r="G128" s="2565"/>
      <c r="H128" s="2633"/>
      <c r="I128" s="2565"/>
      <c r="J128" s="2565"/>
      <c r="K128" s="2565"/>
      <c r="L128" s="2565"/>
      <c r="M128" s="2565"/>
      <c r="N128" s="2565"/>
      <c r="O128" s="2565"/>
      <c r="P128" s="2565"/>
      <c r="Q128" s="2565"/>
      <c r="R128" s="2565"/>
      <c r="S128" s="2565"/>
      <c r="T128" s="2565"/>
      <c r="U128" s="2565"/>
      <c r="V128" s="2565"/>
      <c r="W128" s="2565"/>
      <c r="X128" s="2565"/>
      <c r="Y128" s="2565"/>
    </row>
    <row r="129" spans="1:25" ht="15.75" customHeight="1">
      <c r="A129" s="2565"/>
      <c r="B129" s="2565"/>
      <c r="C129" s="2565"/>
      <c r="D129" s="2565"/>
      <c r="E129" s="2565"/>
      <c r="F129" s="2565"/>
      <c r="G129" s="2565"/>
      <c r="H129" s="2633"/>
      <c r="I129" s="2565"/>
      <c r="J129" s="2565"/>
      <c r="K129" s="2565"/>
      <c r="L129" s="2565"/>
      <c r="M129" s="2565"/>
      <c r="N129" s="2565"/>
      <c r="O129" s="2565"/>
      <c r="P129" s="2565"/>
      <c r="Q129" s="2565"/>
      <c r="R129" s="2565"/>
      <c r="S129" s="2565"/>
      <c r="T129" s="2565"/>
      <c r="U129" s="2565"/>
      <c r="V129" s="2565"/>
      <c r="W129" s="2565"/>
      <c r="X129" s="2565"/>
      <c r="Y129" s="2565"/>
    </row>
    <row r="130" spans="1:25" ht="15.75" customHeight="1">
      <c r="A130" s="2565"/>
      <c r="B130" s="2565"/>
      <c r="C130" s="2565"/>
      <c r="D130" s="2565"/>
      <c r="E130" s="2565"/>
      <c r="F130" s="2565"/>
      <c r="G130" s="2565"/>
      <c r="H130" s="2633"/>
      <c r="I130" s="2565"/>
      <c r="J130" s="2565"/>
      <c r="K130" s="2565"/>
      <c r="L130" s="2565"/>
      <c r="M130" s="2565"/>
      <c r="N130" s="2565"/>
      <c r="O130" s="2565"/>
      <c r="P130" s="2565"/>
      <c r="Q130" s="2565"/>
      <c r="R130" s="2565"/>
      <c r="S130" s="2565"/>
      <c r="T130" s="2565"/>
      <c r="U130" s="2565"/>
      <c r="V130" s="2565"/>
      <c r="W130" s="2565"/>
      <c r="X130" s="2565"/>
      <c r="Y130" s="2565"/>
    </row>
    <row r="131" spans="1:25" ht="15.75" customHeight="1">
      <c r="A131" s="2565"/>
      <c r="B131" s="2565"/>
      <c r="C131" s="2565"/>
      <c r="D131" s="2565"/>
      <c r="E131" s="2565"/>
      <c r="F131" s="2565"/>
      <c r="G131" s="2565"/>
      <c r="H131" s="2633"/>
      <c r="I131" s="2565"/>
      <c r="J131" s="2565"/>
      <c r="K131" s="2565"/>
      <c r="L131" s="2565"/>
      <c r="M131" s="2565"/>
      <c r="N131" s="2565"/>
      <c r="O131" s="2565"/>
      <c r="P131" s="2565"/>
      <c r="Q131" s="2565"/>
      <c r="R131" s="2565"/>
      <c r="S131" s="2565"/>
      <c r="T131" s="2565"/>
      <c r="U131" s="2565"/>
      <c r="V131" s="2565"/>
      <c r="W131" s="2565"/>
      <c r="X131" s="2565"/>
      <c r="Y131" s="2565"/>
    </row>
    <row r="132" spans="1:25" ht="15.75" customHeight="1">
      <c r="A132" s="2565"/>
      <c r="B132" s="2565"/>
      <c r="C132" s="2565"/>
      <c r="D132" s="2565"/>
      <c r="E132" s="2565"/>
      <c r="F132" s="2565"/>
      <c r="G132" s="2565"/>
      <c r="H132" s="2633"/>
      <c r="I132" s="2565"/>
      <c r="J132" s="2565"/>
      <c r="K132" s="2565"/>
      <c r="L132" s="2565"/>
      <c r="M132" s="2565"/>
      <c r="N132" s="2565"/>
      <c r="O132" s="2565"/>
      <c r="P132" s="2565"/>
      <c r="Q132" s="2565"/>
      <c r="R132" s="2565"/>
      <c r="S132" s="2565"/>
      <c r="T132" s="2565"/>
      <c r="U132" s="2565"/>
      <c r="V132" s="2565"/>
      <c r="W132" s="2565"/>
      <c r="X132" s="2565"/>
      <c r="Y132" s="2565"/>
    </row>
    <row r="133" spans="1:25" ht="15.75" customHeight="1">
      <c r="A133" s="2565"/>
      <c r="B133" s="2565"/>
      <c r="C133" s="2565"/>
      <c r="D133" s="2565"/>
      <c r="E133" s="2565"/>
      <c r="F133" s="2565"/>
      <c r="G133" s="2565"/>
      <c r="H133" s="2633"/>
      <c r="I133" s="2565"/>
      <c r="J133" s="2565"/>
      <c r="K133" s="2565"/>
      <c r="L133" s="2565"/>
      <c r="M133" s="2565"/>
      <c r="N133" s="2565"/>
      <c r="O133" s="2565"/>
      <c r="P133" s="2565"/>
      <c r="Q133" s="2565"/>
      <c r="R133" s="2565"/>
      <c r="S133" s="2565"/>
      <c r="T133" s="2565"/>
      <c r="U133" s="2565"/>
      <c r="V133" s="2565"/>
      <c r="W133" s="2565"/>
      <c r="X133" s="2565"/>
      <c r="Y133" s="2565"/>
    </row>
    <row r="134" spans="1:25" ht="15.75" customHeight="1">
      <c r="A134" s="2565"/>
      <c r="B134" s="2565"/>
      <c r="C134" s="2565"/>
      <c r="D134" s="2565"/>
      <c r="E134" s="2565"/>
      <c r="F134" s="2565"/>
      <c r="G134" s="2565"/>
      <c r="H134" s="2633"/>
      <c r="I134" s="2565"/>
      <c r="J134" s="2565"/>
      <c r="K134" s="2565"/>
      <c r="L134" s="2565"/>
      <c r="M134" s="2565"/>
      <c r="N134" s="2565"/>
      <c r="O134" s="2565"/>
      <c r="P134" s="2565"/>
      <c r="Q134" s="2565"/>
      <c r="R134" s="2565"/>
      <c r="S134" s="2565"/>
      <c r="T134" s="2565"/>
      <c r="U134" s="2565"/>
      <c r="V134" s="2565"/>
      <c r="W134" s="2565"/>
      <c r="X134" s="2565"/>
      <c r="Y134" s="2565"/>
    </row>
    <row r="135" spans="1:25" ht="15.75" customHeight="1">
      <c r="A135" s="2565"/>
      <c r="B135" s="2565"/>
      <c r="C135" s="2565"/>
      <c r="D135" s="2565"/>
      <c r="E135" s="2565"/>
      <c r="F135" s="2565"/>
      <c r="G135" s="2565"/>
      <c r="H135" s="2633"/>
      <c r="I135" s="2565"/>
      <c r="J135" s="2565"/>
      <c r="K135" s="2565"/>
      <c r="L135" s="2565"/>
      <c r="M135" s="2565"/>
      <c r="N135" s="2565"/>
      <c r="O135" s="2565"/>
      <c r="P135" s="2565"/>
      <c r="Q135" s="2565"/>
      <c r="R135" s="2565"/>
      <c r="S135" s="2565"/>
      <c r="T135" s="2565"/>
      <c r="U135" s="2565"/>
      <c r="V135" s="2565"/>
      <c r="W135" s="2565"/>
      <c r="X135" s="2565"/>
      <c r="Y135" s="2565"/>
    </row>
    <row r="136" spans="1:25" ht="15.75" customHeight="1">
      <c r="A136" s="2565"/>
      <c r="B136" s="2565"/>
      <c r="C136" s="2565"/>
      <c r="D136" s="2565"/>
      <c r="E136" s="2565"/>
      <c r="F136" s="2565"/>
      <c r="G136" s="2565"/>
      <c r="H136" s="2633"/>
      <c r="I136" s="2565"/>
      <c r="J136" s="2565"/>
      <c r="K136" s="2565"/>
      <c r="L136" s="2565"/>
      <c r="M136" s="2565"/>
      <c r="N136" s="2565"/>
      <c r="O136" s="2565"/>
      <c r="P136" s="2565"/>
      <c r="Q136" s="2565"/>
      <c r="R136" s="2565"/>
      <c r="S136" s="2565"/>
      <c r="T136" s="2565"/>
      <c r="U136" s="2565"/>
      <c r="V136" s="2565"/>
      <c r="W136" s="2565"/>
      <c r="X136" s="2565"/>
      <c r="Y136" s="2565"/>
    </row>
    <row r="137" spans="1:25" ht="15.75" customHeight="1">
      <c r="A137" s="2565"/>
      <c r="B137" s="2565"/>
      <c r="C137" s="2565"/>
      <c r="D137" s="2565"/>
      <c r="E137" s="2565"/>
      <c r="F137" s="2565"/>
      <c r="G137" s="2565"/>
      <c r="H137" s="2633"/>
      <c r="I137" s="2565"/>
      <c r="J137" s="2565"/>
      <c r="K137" s="2565"/>
      <c r="L137" s="2565"/>
      <c r="M137" s="2565"/>
      <c r="N137" s="2565"/>
      <c r="O137" s="2565"/>
      <c r="P137" s="2565"/>
      <c r="Q137" s="2565"/>
      <c r="R137" s="2565"/>
      <c r="S137" s="2565"/>
      <c r="T137" s="2565"/>
      <c r="U137" s="2565"/>
      <c r="V137" s="2565"/>
      <c r="W137" s="2565"/>
      <c r="X137" s="2565"/>
      <c r="Y137" s="2565"/>
    </row>
    <row r="138" spans="1:25" ht="15.75" customHeight="1">
      <c r="A138" s="2565"/>
      <c r="B138" s="2565"/>
      <c r="C138" s="2565"/>
      <c r="D138" s="2565"/>
      <c r="E138" s="2565"/>
      <c r="F138" s="2565"/>
      <c r="G138" s="2565"/>
      <c r="H138" s="2633"/>
      <c r="I138" s="2565"/>
      <c r="J138" s="2565"/>
      <c r="K138" s="2565"/>
      <c r="L138" s="2565"/>
      <c r="M138" s="2565"/>
      <c r="N138" s="2565"/>
      <c r="O138" s="2565"/>
      <c r="P138" s="2565"/>
      <c r="Q138" s="2565"/>
      <c r="R138" s="2565"/>
      <c r="S138" s="2565"/>
      <c r="T138" s="2565"/>
      <c r="U138" s="2565"/>
      <c r="V138" s="2565"/>
      <c r="W138" s="2565"/>
      <c r="X138" s="2565"/>
      <c r="Y138" s="2565"/>
    </row>
    <row r="139" spans="1:25" ht="15.75" customHeight="1">
      <c r="A139" s="2565"/>
      <c r="B139" s="2565"/>
      <c r="C139" s="2565"/>
      <c r="D139" s="2565"/>
      <c r="E139" s="2565"/>
      <c r="F139" s="2565"/>
      <c r="G139" s="2565"/>
      <c r="H139" s="2633"/>
      <c r="I139" s="2565"/>
      <c r="J139" s="2565"/>
      <c r="K139" s="2565"/>
      <c r="L139" s="2565"/>
      <c r="M139" s="2565"/>
      <c r="N139" s="2565"/>
      <c r="O139" s="2565"/>
      <c r="P139" s="2565"/>
      <c r="Q139" s="2565"/>
      <c r="R139" s="2565"/>
      <c r="S139" s="2565"/>
      <c r="T139" s="2565"/>
      <c r="U139" s="2565"/>
      <c r="V139" s="2565"/>
      <c r="W139" s="2565"/>
      <c r="X139" s="2565"/>
      <c r="Y139" s="2565"/>
    </row>
    <row r="140" spans="1:25" ht="15.75" customHeight="1">
      <c r="A140" s="2565"/>
      <c r="B140" s="2565"/>
      <c r="C140" s="2565"/>
      <c r="D140" s="2565"/>
      <c r="E140" s="2565"/>
      <c r="F140" s="2565"/>
      <c r="G140" s="2565"/>
      <c r="H140" s="2633"/>
      <c r="I140" s="2565"/>
      <c r="J140" s="2565"/>
      <c r="K140" s="2565"/>
      <c r="L140" s="2565"/>
      <c r="M140" s="2565"/>
      <c r="N140" s="2565"/>
      <c r="O140" s="2565"/>
      <c r="P140" s="2565"/>
      <c r="Q140" s="2565"/>
      <c r="R140" s="2565"/>
      <c r="S140" s="2565"/>
      <c r="T140" s="2565"/>
      <c r="U140" s="2565"/>
      <c r="V140" s="2565"/>
      <c r="W140" s="2565"/>
      <c r="X140" s="2565"/>
      <c r="Y140" s="2565"/>
    </row>
    <row r="141" spans="1:25" ht="15.75" customHeight="1">
      <c r="A141" s="2565"/>
      <c r="B141" s="2565"/>
      <c r="C141" s="2565"/>
      <c r="D141" s="2565"/>
      <c r="E141" s="2565"/>
      <c r="F141" s="2565"/>
      <c r="G141" s="2565"/>
      <c r="H141" s="2633"/>
      <c r="I141" s="2565"/>
      <c r="J141" s="2565"/>
      <c r="K141" s="2565"/>
      <c r="L141" s="2565"/>
      <c r="M141" s="2565"/>
      <c r="N141" s="2565"/>
      <c r="O141" s="2565"/>
      <c r="P141" s="2565"/>
      <c r="Q141" s="2565"/>
      <c r="R141" s="2565"/>
      <c r="S141" s="2565"/>
      <c r="T141" s="2565"/>
      <c r="U141" s="2565"/>
      <c r="V141" s="2565"/>
      <c r="W141" s="2565"/>
      <c r="X141" s="2565"/>
      <c r="Y141" s="2565"/>
    </row>
    <row r="142" spans="1:25" ht="15.75" customHeight="1">
      <c r="A142" s="2565"/>
      <c r="B142" s="2565"/>
      <c r="C142" s="2565"/>
      <c r="D142" s="2565"/>
      <c r="E142" s="2565"/>
      <c r="F142" s="2565"/>
      <c r="G142" s="2565"/>
      <c r="H142" s="2633"/>
      <c r="I142" s="2565"/>
      <c r="J142" s="2565"/>
      <c r="K142" s="2565"/>
      <c r="L142" s="2565"/>
      <c r="M142" s="2565"/>
      <c r="N142" s="2565"/>
      <c r="O142" s="2565"/>
      <c r="P142" s="2565"/>
      <c r="Q142" s="2565"/>
      <c r="R142" s="2565"/>
      <c r="S142" s="2565"/>
      <c r="T142" s="2565"/>
      <c r="U142" s="2565"/>
      <c r="V142" s="2565"/>
      <c r="W142" s="2565"/>
      <c r="X142" s="2565"/>
      <c r="Y142" s="2565"/>
    </row>
    <row r="143" spans="1:25" ht="15.75" customHeight="1">
      <c r="A143" s="2565"/>
      <c r="B143" s="2565"/>
      <c r="C143" s="2565"/>
      <c r="D143" s="2565"/>
      <c r="E143" s="2565"/>
      <c r="F143" s="2565"/>
      <c r="G143" s="2565"/>
      <c r="H143" s="2633"/>
      <c r="I143" s="2565"/>
      <c r="J143" s="2565"/>
      <c r="K143" s="2565"/>
      <c r="L143" s="2565"/>
      <c r="M143" s="2565"/>
      <c r="N143" s="2565"/>
      <c r="O143" s="2565"/>
      <c r="P143" s="2565"/>
      <c r="Q143" s="2565"/>
      <c r="R143" s="2565"/>
      <c r="S143" s="2565"/>
      <c r="T143" s="2565"/>
      <c r="U143" s="2565"/>
      <c r="V143" s="2565"/>
      <c r="W143" s="2565"/>
      <c r="X143" s="2565"/>
      <c r="Y143" s="2565"/>
    </row>
    <row r="144" spans="1:25" ht="15.75" customHeight="1">
      <c r="A144" s="2565"/>
      <c r="B144" s="2565"/>
      <c r="C144" s="2565"/>
      <c r="D144" s="2565"/>
      <c r="E144" s="2565"/>
      <c r="F144" s="2565"/>
      <c r="G144" s="2565"/>
      <c r="H144" s="2633"/>
      <c r="I144" s="2565"/>
      <c r="J144" s="2565"/>
      <c r="K144" s="2565"/>
      <c r="L144" s="2565"/>
      <c r="M144" s="2565"/>
      <c r="N144" s="2565"/>
      <c r="O144" s="2565"/>
      <c r="P144" s="2565"/>
      <c r="Q144" s="2565"/>
      <c r="R144" s="2565"/>
      <c r="S144" s="2565"/>
      <c r="T144" s="2565"/>
      <c r="U144" s="2565"/>
      <c r="V144" s="2565"/>
      <c r="W144" s="2565"/>
      <c r="X144" s="2565"/>
      <c r="Y144" s="2565"/>
    </row>
    <row r="145" spans="1:25" ht="15.75" customHeight="1">
      <c r="A145" s="2565"/>
      <c r="B145" s="2565"/>
      <c r="C145" s="2565"/>
      <c r="D145" s="2565"/>
      <c r="E145" s="2565"/>
      <c r="F145" s="2565"/>
      <c r="G145" s="2565"/>
      <c r="H145" s="2633"/>
      <c r="I145" s="2565"/>
      <c r="J145" s="2565"/>
      <c r="K145" s="2565"/>
      <c r="L145" s="2565"/>
      <c r="M145" s="2565"/>
      <c r="N145" s="2565"/>
      <c r="O145" s="2565"/>
      <c r="P145" s="2565"/>
      <c r="Q145" s="2565"/>
      <c r="R145" s="2565"/>
      <c r="S145" s="2565"/>
      <c r="T145" s="2565"/>
      <c r="U145" s="2565"/>
      <c r="V145" s="2565"/>
      <c r="W145" s="2565"/>
      <c r="X145" s="2565"/>
      <c r="Y145" s="2565"/>
    </row>
    <row r="146" spans="1:25" ht="15.75" customHeight="1">
      <c r="A146" s="2565"/>
      <c r="B146" s="2565"/>
      <c r="C146" s="2565"/>
      <c r="D146" s="2565"/>
      <c r="E146" s="2565"/>
      <c r="F146" s="2565"/>
      <c r="G146" s="2565"/>
      <c r="H146" s="2633"/>
      <c r="I146" s="2565"/>
      <c r="J146" s="2565"/>
      <c r="K146" s="2565"/>
      <c r="L146" s="2565"/>
      <c r="M146" s="2565"/>
      <c r="N146" s="2565"/>
      <c r="O146" s="2565"/>
      <c r="P146" s="2565"/>
      <c r="Q146" s="2565"/>
      <c r="R146" s="2565"/>
      <c r="S146" s="2565"/>
      <c r="T146" s="2565"/>
      <c r="U146" s="2565"/>
      <c r="V146" s="2565"/>
      <c r="W146" s="2565"/>
      <c r="X146" s="2565"/>
      <c r="Y146" s="2565"/>
    </row>
    <row r="147" spans="1:25" ht="15.75" customHeight="1">
      <c r="A147" s="2565"/>
      <c r="B147" s="2565"/>
      <c r="C147" s="2565"/>
      <c r="D147" s="2565"/>
      <c r="E147" s="2565"/>
      <c r="F147" s="2565"/>
      <c r="G147" s="2565"/>
      <c r="H147" s="2633"/>
      <c r="I147" s="2565"/>
      <c r="J147" s="2565"/>
      <c r="K147" s="2565"/>
      <c r="L147" s="2565"/>
      <c r="M147" s="2565"/>
      <c r="N147" s="2565"/>
      <c r="O147" s="2565"/>
      <c r="P147" s="2565"/>
      <c r="Q147" s="2565"/>
      <c r="R147" s="2565"/>
      <c r="S147" s="2565"/>
      <c r="T147" s="2565"/>
      <c r="U147" s="2565"/>
      <c r="V147" s="2565"/>
      <c r="W147" s="2565"/>
      <c r="X147" s="2565"/>
      <c r="Y147" s="2565"/>
    </row>
    <row r="148" spans="1:25" ht="15.75" customHeight="1">
      <c r="A148" s="2565"/>
      <c r="B148" s="2565"/>
      <c r="C148" s="2565"/>
      <c r="D148" s="2565"/>
      <c r="E148" s="2565"/>
      <c r="F148" s="2565"/>
      <c r="G148" s="2565"/>
      <c r="H148" s="2633"/>
      <c r="I148" s="2565"/>
      <c r="J148" s="2565"/>
      <c r="K148" s="2565"/>
      <c r="L148" s="2565"/>
      <c r="M148" s="2565"/>
      <c r="N148" s="2565"/>
      <c r="O148" s="2565"/>
      <c r="P148" s="2565"/>
      <c r="Q148" s="2565"/>
      <c r="R148" s="2565"/>
      <c r="S148" s="2565"/>
      <c r="T148" s="2565"/>
      <c r="U148" s="2565"/>
      <c r="V148" s="2565"/>
      <c r="W148" s="2565"/>
      <c r="X148" s="2565"/>
      <c r="Y148" s="2565"/>
    </row>
    <row r="149" spans="1:25" ht="15.75" customHeight="1">
      <c r="A149" s="2565"/>
      <c r="B149" s="2565"/>
      <c r="C149" s="2565"/>
      <c r="D149" s="2565"/>
      <c r="E149" s="2565"/>
      <c r="F149" s="2565"/>
      <c r="G149" s="2565"/>
      <c r="H149" s="2633"/>
      <c r="I149" s="2565"/>
      <c r="J149" s="2565"/>
      <c r="K149" s="2565"/>
      <c r="L149" s="2565"/>
      <c r="M149" s="2565"/>
      <c r="N149" s="2565"/>
      <c r="O149" s="2565"/>
      <c r="P149" s="2565"/>
      <c r="Q149" s="2565"/>
      <c r="R149" s="2565"/>
      <c r="S149" s="2565"/>
      <c r="T149" s="2565"/>
      <c r="U149" s="2565"/>
      <c r="V149" s="2565"/>
      <c r="W149" s="2565"/>
      <c r="X149" s="2565"/>
      <c r="Y149" s="2565"/>
    </row>
    <row r="150" spans="1:25" ht="15.75" customHeight="1">
      <c r="A150" s="2565"/>
      <c r="B150" s="2565"/>
      <c r="C150" s="2565"/>
      <c r="D150" s="2565"/>
      <c r="E150" s="2565"/>
      <c r="F150" s="2565"/>
      <c r="G150" s="2565"/>
      <c r="H150" s="2633"/>
      <c r="I150" s="2565"/>
      <c r="J150" s="2565"/>
      <c r="K150" s="2565"/>
      <c r="L150" s="2565"/>
      <c r="M150" s="2565"/>
      <c r="N150" s="2565"/>
      <c r="O150" s="2565"/>
      <c r="P150" s="2565"/>
      <c r="Q150" s="2565"/>
      <c r="R150" s="2565"/>
      <c r="S150" s="2565"/>
      <c r="T150" s="2565"/>
      <c r="U150" s="2565"/>
      <c r="V150" s="2565"/>
      <c r="W150" s="2565"/>
      <c r="X150" s="2565"/>
      <c r="Y150" s="2565"/>
    </row>
    <row r="151" spans="1:25" ht="15.75" customHeight="1">
      <c r="A151" s="2565"/>
      <c r="B151" s="2565"/>
      <c r="C151" s="2565"/>
      <c r="D151" s="2565"/>
      <c r="E151" s="2565"/>
      <c r="F151" s="2565"/>
      <c r="G151" s="2565"/>
      <c r="H151" s="2633"/>
      <c r="I151" s="2565"/>
      <c r="J151" s="2565"/>
      <c r="K151" s="2565"/>
      <c r="L151" s="2565"/>
      <c r="M151" s="2565"/>
      <c r="N151" s="2565"/>
      <c r="O151" s="2565"/>
      <c r="P151" s="2565"/>
      <c r="Q151" s="2565"/>
      <c r="R151" s="2565"/>
      <c r="S151" s="2565"/>
      <c r="T151" s="2565"/>
      <c r="U151" s="2565"/>
      <c r="V151" s="2565"/>
      <c r="W151" s="2565"/>
      <c r="X151" s="2565"/>
      <c r="Y151" s="2565"/>
    </row>
    <row r="152" spans="1:25" ht="15.75" customHeight="1">
      <c r="A152" s="2565"/>
      <c r="B152" s="2565"/>
      <c r="C152" s="2565"/>
      <c r="D152" s="2565"/>
      <c r="E152" s="2565"/>
      <c r="F152" s="2565"/>
      <c r="G152" s="2565"/>
      <c r="H152" s="2633"/>
      <c r="I152" s="2565"/>
      <c r="J152" s="2565"/>
      <c r="K152" s="2565"/>
      <c r="L152" s="2565"/>
      <c r="M152" s="2565"/>
      <c r="N152" s="2565"/>
      <c r="O152" s="2565"/>
      <c r="P152" s="2565"/>
      <c r="Q152" s="2565"/>
      <c r="R152" s="2565"/>
      <c r="S152" s="2565"/>
      <c r="T152" s="2565"/>
      <c r="U152" s="2565"/>
      <c r="V152" s="2565"/>
      <c r="W152" s="2565"/>
      <c r="X152" s="2565"/>
      <c r="Y152" s="2565"/>
    </row>
    <row r="153" spans="1:25" ht="15.75" customHeight="1">
      <c r="A153" s="2565"/>
      <c r="B153" s="2565"/>
      <c r="C153" s="2565"/>
      <c r="D153" s="2565"/>
      <c r="E153" s="2565"/>
      <c r="F153" s="2565"/>
      <c r="G153" s="2565"/>
      <c r="H153" s="2633"/>
      <c r="I153" s="2565"/>
      <c r="J153" s="2565"/>
      <c r="K153" s="2565"/>
      <c r="L153" s="2565"/>
      <c r="M153" s="2565"/>
      <c r="N153" s="2565"/>
      <c r="O153" s="2565"/>
      <c r="P153" s="2565"/>
      <c r="Q153" s="2565"/>
      <c r="R153" s="2565"/>
      <c r="S153" s="2565"/>
      <c r="T153" s="2565"/>
      <c r="U153" s="2565"/>
      <c r="V153" s="2565"/>
      <c r="W153" s="2565"/>
      <c r="X153" s="2565"/>
      <c r="Y153" s="2565"/>
    </row>
    <row r="154" spans="1:25" ht="15.75" customHeight="1">
      <c r="A154" s="2565"/>
      <c r="B154" s="2565"/>
      <c r="C154" s="2565"/>
      <c r="D154" s="2565"/>
      <c r="E154" s="2565"/>
      <c r="F154" s="2565"/>
      <c r="G154" s="2565"/>
      <c r="H154" s="2633"/>
      <c r="I154" s="2565"/>
      <c r="J154" s="2565"/>
      <c r="K154" s="2565"/>
      <c r="L154" s="2565"/>
      <c r="M154" s="2565"/>
      <c r="N154" s="2565"/>
      <c r="O154" s="2565"/>
      <c r="P154" s="2565"/>
      <c r="Q154" s="2565"/>
      <c r="R154" s="2565"/>
      <c r="S154" s="2565"/>
      <c r="T154" s="2565"/>
      <c r="U154" s="2565"/>
      <c r="V154" s="2565"/>
      <c r="W154" s="2565"/>
      <c r="X154" s="2565"/>
      <c r="Y154" s="2565"/>
    </row>
    <row r="155" spans="1:25" ht="15.75" customHeight="1">
      <c r="A155" s="2565"/>
      <c r="B155" s="2565"/>
      <c r="C155" s="2565"/>
      <c r="D155" s="2565"/>
      <c r="E155" s="2565"/>
      <c r="F155" s="2565"/>
      <c r="G155" s="2565"/>
      <c r="H155" s="2633"/>
      <c r="I155" s="2565"/>
      <c r="J155" s="2565"/>
      <c r="K155" s="2565"/>
      <c r="L155" s="2565"/>
      <c r="M155" s="2565"/>
      <c r="N155" s="2565"/>
      <c r="O155" s="2565"/>
      <c r="P155" s="2565"/>
      <c r="Q155" s="2565"/>
      <c r="R155" s="2565"/>
      <c r="S155" s="2565"/>
      <c r="T155" s="2565"/>
      <c r="U155" s="2565"/>
      <c r="V155" s="2565"/>
      <c r="W155" s="2565"/>
      <c r="X155" s="2565"/>
      <c r="Y155" s="2565"/>
    </row>
    <row r="156" spans="1:25" ht="15.75" customHeight="1">
      <c r="A156" s="2565"/>
      <c r="B156" s="2565"/>
      <c r="C156" s="2565"/>
      <c r="D156" s="2565"/>
      <c r="E156" s="2565"/>
      <c r="F156" s="2565"/>
      <c r="G156" s="2565"/>
      <c r="H156" s="2633"/>
      <c r="I156" s="2565"/>
      <c r="J156" s="2565"/>
      <c r="K156" s="2565"/>
      <c r="L156" s="2565"/>
      <c r="M156" s="2565"/>
      <c r="N156" s="2565"/>
      <c r="O156" s="2565"/>
      <c r="P156" s="2565"/>
      <c r="Q156" s="2565"/>
      <c r="R156" s="2565"/>
      <c r="S156" s="2565"/>
      <c r="T156" s="2565"/>
      <c r="U156" s="2565"/>
      <c r="V156" s="2565"/>
      <c r="W156" s="2565"/>
      <c r="X156" s="2565"/>
      <c r="Y156" s="2565"/>
    </row>
    <row r="157" spans="1:25" ht="15.75" customHeight="1">
      <c r="A157" s="2565"/>
      <c r="B157" s="2565"/>
      <c r="C157" s="2565"/>
      <c r="D157" s="2565"/>
      <c r="E157" s="2565"/>
      <c r="F157" s="2565"/>
      <c r="G157" s="2565"/>
      <c r="H157" s="2633"/>
      <c r="I157" s="2565"/>
      <c r="J157" s="2565"/>
      <c r="K157" s="2565"/>
      <c r="L157" s="2565"/>
      <c r="M157" s="2565"/>
      <c r="N157" s="2565"/>
      <c r="O157" s="2565"/>
      <c r="P157" s="2565"/>
      <c r="Q157" s="2565"/>
      <c r="R157" s="2565"/>
      <c r="S157" s="2565"/>
      <c r="T157" s="2565"/>
      <c r="U157" s="2565"/>
      <c r="V157" s="2565"/>
      <c r="W157" s="2565"/>
      <c r="X157" s="2565"/>
      <c r="Y157" s="2565"/>
    </row>
    <row r="158" spans="1:25" ht="15.75" customHeight="1">
      <c r="A158" s="2565"/>
      <c r="B158" s="2565"/>
      <c r="C158" s="2565"/>
      <c r="D158" s="2565"/>
      <c r="E158" s="2565"/>
      <c r="F158" s="2565"/>
      <c r="G158" s="2565"/>
      <c r="H158" s="2633"/>
      <c r="I158" s="2565"/>
      <c r="J158" s="2565"/>
      <c r="K158" s="2565"/>
      <c r="L158" s="2565"/>
      <c r="M158" s="2565"/>
      <c r="N158" s="2565"/>
      <c r="O158" s="2565"/>
      <c r="P158" s="2565"/>
      <c r="Q158" s="2565"/>
      <c r="R158" s="2565"/>
      <c r="S158" s="2565"/>
      <c r="T158" s="2565"/>
      <c r="U158" s="2565"/>
      <c r="V158" s="2565"/>
      <c r="W158" s="2565"/>
      <c r="X158" s="2565"/>
      <c r="Y158" s="2565"/>
    </row>
    <row r="159" spans="1:25" ht="15.75" customHeight="1">
      <c r="A159" s="2565"/>
      <c r="B159" s="2565"/>
      <c r="C159" s="2565"/>
      <c r="D159" s="2565"/>
      <c r="E159" s="2565"/>
      <c r="F159" s="2565"/>
      <c r="G159" s="2565"/>
      <c r="H159" s="2633"/>
      <c r="I159" s="2565"/>
      <c r="J159" s="2565"/>
      <c r="K159" s="2565"/>
      <c r="L159" s="2565"/>
      <c r="M159" s="2565"/>
      <c r="N159" s="2565"/>
      <c r="O159" s="2565"/>
      <c r="P159" s="2565"/>
      <c r="Q159" s="2565"/>
      <c r="R159" s="2565"/>
      <c r="S159" s="2565"/>
      <c r="T159" s="2565"/>
      <c r="U159" s="2565"/>
      <c r="V159" s="2565"/>
      <c r="W159" s="2565"/>
      <c r="X159" s="2565"/>
      <c r="Y159" s="2565"/>
    </row>
    <row r="160" spans="1:25" ht="15.75" customHeight="1">
      <c r="A160" s="2565"/>
      <c r="B160" s="2565"/>
      <c r="C160" s="2565"/>
      <c r="D160" s="2565"/>
      <c r="E160" s="2565"/>
      <c r="F160" s="2565"/>
      <c r="G160" s="2565"/>
      <c r="H160" s="2633"/>
      <c r="I160" s="2565"/>
      <c r="J160" s="2565"/>
      <c r="K160" s="2565"/>
      <c r="L160" s="2565"/>
      <c r="M160" s="2565"/>
      <c r="N160" s="2565"/>
      <c r="O160" s="2565"/>
      <c r="P160" s="2565"/>
      <c r="Q160" s="2565"/>
      <c r="R160" s="2565"/>
      <c r="S160" s="2565"/>
      <c r="T160" s="2565"/>
      <c r="U160" s="2565"/>
      <c r="V160" s="2565"/>
      <c r="W160" s="2565"/>
      <c r="X160" s="2565"/>
      <c r="Y160" s="2565"/>
    </row>
    <row r="161" spans="1:25" ht="15.75" customHeight="1">
      <c r="A161" s="2565"/>
      <c r="B161" s="2565"/>
      <c r="C161" s="2565"/>
      <c r="D161" s="2565"/>
      <c r="E161" s="2565"/>
      <c r="F161" s="2565"/>
      <c r="G161" s="2565"/>
      <c r="H161" s="2633"/>
      <c r="I161" s="2565"/>
      <c r="J161" s="2565"/>
      <c r="K161" s="2565"/>
      <c r="L161" s="2565"/>
      <c r="M161" s="2565"/>
      <c r="N161" s="2565"/>
      <c r="O161" s="2565"/>
      <c r="P161" s="2565"/>
      <c r="Q161" s="2565"/>
      <c r="R161" s="2565"/>
      <c r="S161" s="2565"/>
      <c r="T161" s="2565"/>
      <c r="U161" s="2565"/>
      <c r="V161" s="2565"/>
      <c r="W161" s="2565"/>
      <c r="X161" s="2565"/>
      <c r="Y161" s="2565"/>
    </row>
    <row r="162" spans="1:25" ht="15.75" customHeight="1">
      <c r="A162" s="2565"/>
      <c r="B162" s="2565"/>
      <c r="C162" s="2565"/>
      <c r="D162" s="2565"/>
      <c r="E162" s="2565"/>
      <c r="F162" s="2565"/>
      <c r="G162" s="2565"/>
      <c r="H162" s="2633"/>
      <c r="I162" s="2565"/>
      <c r="J162" s="2565"/>
      <c r="K162" s="2565"/>
      <c r="L162" s="2565"/>
      <c r="M162" s="2565"/>
      <c r="N162" s="2565"/>
      <c r="O162" s="2565"/>
      <c r="P162" s="2565"/>
      <c r="Q162" s="2565"/>
      <c r="R162" s="2565"/>
      <c r="S162" s="2565"/>
      <c r="T162" s="2565"/>
      <c r="U162" s="2565"/>
      <c r="V162" s="2565"/>
      <c r="W162" s="2565"/>
      <c r="X162" s="2565"/>
      <c r="Y162" s="2565"/>
    </row>
    <row r="163" spans="1:25" ht="15.75" customHeight="1">
      <c r="A163" s="2565"/>
      <c r="B163" s="2565"/>
      <c r="C163" s="2565"/>
      <c r="D163" s="2565"/>
      <c r="E163" s="2565"/>
      <c r="F163" s="2565"/>
      <c r="G163" s="2565"/>
      <c r="H163" s="2633"/>
      <c r="I163" s="2565"/>
      <c r="J163" s="2565"/>
      <c r="K163" s="2565"/>
      <c r="L163" s="2565"/>
      <c r="M163" s="2565"/>
      <c r="N163" s="2565"/>
      <c r="O163" s="2565"/>
      <c r="P163" s="2565"/>
      <c r="Q163" s="2565"/>
      <c r="R163" s="2565"/>
      <c r="S163" s="2565"/>
      <c r="T163" s="2565"/>
      <c r="U163" s="2565"/>
      <c r="V163" s="2565"/>
      <c r="W163" s="2565"/>
      <c r="X163" s="2565"/>
      <c r="Y163" s="2565"/>
    </row>
    <row r="164" spans="1:25" ht="15.75" customHeight="1">
      <c r="A164" s="2565"/>
      <c r="B164" s="2565"/>
      <c r="C164" s="2565"/>
      <c r="D164" s="2565"/>
      <c r="E164" s="2565"/>
      <c r="F164" s="2565"/>
      <c r="G164" s="2565"/>
      <c r="H164" s="2633"/>
      <c r="I164" s="2565"/>
      <c r="J164" s="2565"/>
      <c r="K164" s="2565"/>
      <c r="L164" s="2565"/>
      <c r="M164" s="2565"/>
      <c r="N164" s="2565"/>
      <c r="O164" s="2565"/>
      <c r="P164" s="2565"/>
      <c r="Q164" s="2565"/>
      <c r="R164" s="2565"/>
      <c r="S164" s="2565"/>
      <c r="T164" s="2565"/>
      <c r="U164" s="2565"/>
      <c r="V164" s="2565"/>
      <c r="W164" s="2565"/>
      <c r="X164" s="2565"/>
      <c r="Y164" s="2565"/>
    </row>
    <row r="165" spans="1:25" ht="15.75" customHeight="1">
      <c r="A165" s="2565"/>
      <c r="B165" s="2565"/>
      <c r="C165" s="2565"/>
      <c r="D165" s="2565"/>
      <c r="E165" s="2565"/>
      <c r="F165" s="2565"/>
      <c r="G165" s="2565"/>
      <c r="H165" s="2633"/>
      <c r="I165" s="2565"/>
      <c r="J165" s="2565"/>
      <c r="K165" s="2565"/>
      <c r="L165" s="2565"/>
      <c r="M165" s="2565"/>
      <c r="N165" s="2565"/>
      <c r="O165" s="2565"/>
      <c r="P165" s="2565"/>
      <c r="Q165" s="2565"/>
      <c r="R165" s="2565"/>
      <c r="S165" s="2565"/>
      <c r="T165" s="2565"/>
      <c r="U165" s="2565"/>
      <c r="V165" s="2565"/>
      <c r="W165" s="2565"/>
      <c r="X165" s="2565"/>
      <c r="Y165" s="2565"/>
    </row>
    <row r="166" spans="1:25" ht="15.75" customHeight="1">
      <c r="A166" s="2565"/>
      <c r="B166" s="2565"/>
      <c r="C166" s="2565"/>
      <c r="D166" s="2565"/>
      <c r="E166" s="2565"/>
      <c r="F166" s="2565"/>
      <c r="G166" s="2565"/>
      <c r="H166" s="2633"/>
      <c r="I166" s="2565"/>
      <c r="J166" s="2565"/>
      <c r="K166" s="2565"/>
      <c r="L166" s="2565"/>
      <c r="M166" s="2565"/>
      <c r="N166" s="2565"/>
      <c r="O166" s="2565"/>
      <c r="P166" s="2565"/>
      <c r="Q166" s="2565"/>
      <c r="R166" s="2565"/>
      <c r="S166" s="2565"/>
      <c r="T166" s="2565"/>
      <c r="U166" s="2565"/>
      <c r="V166" s="2565"/>
      <c r="W166" s="2565"/>
      <c r="X166" s="2565"/>
      <c r="Y166" s="2565"/>
    </row>
    <row r="167" spans="1:25" ht="15.75" customHeight="1">
      <c r="A167" s="2565"/>
      <c r="B167" s="2565"/>
      <c r="C167" s="2565"/>
      <c r="D167" s="2565"/>
      <c r="E167" s="2565"/>
      <c r="F167" s="2565"/>
      <c r="G167" s="2565"/>
      <c r="H167" s="2633"/>
      <c r="I167" s="2565"/>
      <c r="J167" s="2565"/>
      <c r="K167" s="2565"/>
      <c r="L167" s="2565"/>
      <c r="M167" s="2565"/>
      <c r="N167" s="2565"/>
      <c r="O167" s="2565"/>
      <c r="P167" s="2565"/>
      <c r="Q167" s="2565"/>
      <c r="R167" s="2565"/>
      <c r="S167" s="2565"/>
      <c r="T167" s="2565"/>
      <c r="U167" s="2565"/>
      <c r="V167" s="2565"/>
      <c r="W167" s="2565"/>
      <c r="X167" s="2565"/>
      <c r="Y167" s="2565"/>
    </row>
    <row r="168" spans="1:25" ht="15.75" customHeight="1">
      <c r="A168" s="2565"/>
      <c r="B168" s="2565"/>
      <c r="C168" s="2565"/>
      <c r="D168" s="2565"/>
      <c r="E168" s="2565"/>
      <c r="F168" s="2565"/>
      <c r="G168" s="2565"/>
      <c r="H168" s="2633"/>
      <c r="I168" s="2565"/>
      <c r="J168" s="2565"/>
      <c r="K168" s="2565"/>
      <c r="L168" s="2565"/>
      <c r="M168" s="2565"/>
      <c r="N168" s="2565"/>
      <c r="O168" s="2565"/>
      <c r="P168" s="2565"/>
      <c r="Q168" s="2565"/>
      <c r="R168" s="2565"/>
      <c r="S168" s="2565"/>
      <c r="T168" s="2565"/>
      <c r="U168" s="2565"/>
      <c r="V168" s="2565"/>
      <c r="W168" s="2565"/>
      <c r="X168" s="2565"/>
      <c r="Y168" s="2565"/>
    </row>
    <row r="169" spans="1:25" ht="15.75" customHeight="1">
      <c r="A169" s="2565"/>
      <c r="B169" s="2565"/>
      <c r="C169" s="2565"/>
      <c r="D169" s="2565"/>
      <c r="E169" s="2565"/>
      <c r="F169" s="2565"/>
      <c r="G169" s="2565"/>
      <c r="H169" s="2633"/>
      <c r="I169" s="2565"/>
      <c r="J169" s="2565"/>
      <c r="K169" s="2565"/>
      <c r="L169" s="2565"/>
      <c r="M169" s="2565"/>
      <c r="N169" s="2565"/>
      <c r="O169" s="2565"/>
      <c r="P169" s="2565"/>
      <c r="Q169" s="2565"/>
      <c r="R169" s="2565"/>
      <c r="S169" s="2565"/>
      <c r="T169" s="2565"/>
      <c r="U169" s="2565"/>
      <c r="V169" s="2565"/>
      <c r="W169" s="2565"/>
      <c r="X169" s="2565"/>
      <c r="Y169" s="2565"/>
    </row>
    <row r="170" spans="1:25" ht="15.75" customHeight="1">
      <c r="A170" s="2565"/>
      <c r="B170" s="2565"/>
      <c r="C170" s="2565"/>
      <c r="D170" s="2565"/>
      <c r="E170" s="2565"/>
      <c r="F170" s="2565"/>
      <c r="G170" s="2565"/>
      <c r="H170" s="2633"/>
      <c r="I170" s="2565"/>
      <c r="J170" s="2565"/>
      <c r="K170" s="2565"/>
      <c r="L170" s="2565"/>
      <c r="M170" s="2565"/>
      <c r="N170" s="2565"/>
      <c r="O170" s="2565"/>
      <c r="P170" s="2565"/>
      <c r="Q170" s="2565"/>
      <c r="R170" s="2565"/>
      <c r="S170" s="2565"/>
      <c r="T170" s="2565"/>
      <c r="U170" s="2565"/>
      <c r="V170" s="2565"/>
      <c r="W170" s="2565"/>
      <c r="X170" s="2565"/>
      <c r="Y170" s="2565"/>
    </row>
    <row r="171" spans="1:25" ht="15.75" customHeight="1">
      <c r="A171" s="2565"/>
      <c r="B171" s="2565"/>
      <c r="C171" s="2565"/>
      <c r="D171" s="2565"/>
      <c r="E171" s="2565"/>
      <c r="F171" s="2565"/>
      <c r="G171" s="2565"/>
      <c r="H171" s="2633"/>
      <c r="I171" s="2565"/>
      <c r="J171" s="2565"/>
      <c r="K171" s="2565"/>
      <c r="L171" s="2565"/>
      <c r="M171" s="2565"/>
      <c r="N171" s="2565"/>
      <c r="O171" s="2565"/>
      <c r="P171" s="2565"/>
      <c r="Q171" s="2565"/>
      <c r="R171" s="2565"/>
      <c r="S171" s="2565"/>
      <c r="T171" s="2565"/>
      <c r="U171" s="2565"/>
      <c r="V171" s="2565"/>
      <c r="W171" s="2565"/>
      <c r="X171" s="2565"/>
      <c r="Y171" s="2565"/>
    </row>
    <row r="172" spans="1:25" ht="15.75" customHeight="1">
      <c r="A172" s="2565"/>
      <c r="B172" s="2565"/>
      <c r="C172" s="2565"/>
      <c r="D172" s="2565"/>
      <c r="E172" s="2565"/>
      <c r="F172" s="2565"/>
      <c r="G172" s="2565"/>
      <c r="H172" s="2633"/>
      <c r="I172" s="2565"/>
      <c r="J172" s="2565"/>
      <c r="K172" s="2565"/>
      <c r="L172" s="2565"/>
      <c r="M172" s="2565"/>
      <c r="N172" s="2565"/>
      <c r="O172" s="2565"/>
      <c r="P172" s="2565"/>
      <c r="Q172" s="2565"/>
      <c r="R172" s="2565"/>
      <c r="S172" s="2565"/>
      <c r="T172" s="2565"/>
      <c r="U172" s="2565"/>
      <c r="V172" s="2565"/>
      <c r="W172" s="2565"/>
      <c r="X172" s="2565"/>
      <c r="Y172" s="2565"/>
    </row>
    <row r="173" spans="1:25" ht="15.75" customHeight="1">
      <c r="A173" s="2565"/>
      <c r="B173" s="2565"/>
      <c r="C173" s="2565"/>
      <c r="D173" s="2565"/>
      <c r="E173" s="2565"/>
      <c r="F173" s="2565"/>
      <c r="G173" s="2565"/>
      <c r="H173" s="2633"/>
      <c r="I173" s="2565"/>
      <c r="J173" s="2565"/>
      <c r="K173" s="2565"/>
      <c r="L173" s="2565"/>
      <c r="M173" s="2565"/>
      <c r="N173" s="2565"/>
      <c r="O173" s="2565"/>
      <c r="P173" s="2565"/>
      <c r="Q173" s="2565"/>
      <c r="R173" s="2565"/>
      <c r="S173" s="2565"/>
      <c r="T173" s="2565"/>
      <c r="U173" s="2565"/>
      <c r="V173" s="2565"/>
      <c r="W173" s="2565"/>
      <c r="X173" s="2565"/>
      <c r="Y173" s="2565"/>
    </row>
    <row r="174" spans="1:25" ht="15.75" customHeight="1">
      <c r="A174" s="2565"/>
      <c r="B174" s="2565"/>
      <c r="C174" s="2565"/>
      <c r="D174" s="2565"/>
      <c r="E174" s="2565"/>
      <c r="F174" s="2565"/>
      <c r="G174" s="2565"/>
      <c r="H174" s="2633"/>
      <c r="I174" s="2565"/>
      <c r="J174" s="2565"/>
      <c r="K174" s="2565"/>
      <c r="L174" s="2565"/>
      <c r="M174" s="2565"/>
      <c r="N174" s="2565"/>
      <c r="O174" s="2565"/>
      <c r="P174" s="2565"/>
      <c r="Q174" s="2565"/>
      <c r="R174" s="2565"/>
      <c r="S174" s="2565"/>
      <c r="T174" s="2565"/>
      <c r="U174" s="2565"/>
      <c r="V174" s="2565"/>
      <c r="W174" s="2565"/>
      <c r="X174" s="2565"/>
      <c r="Y174" s="2565"/>
    </row>
    <row r="175" spans="1:25" ht="15.75" customHeight="1">
      <c r="A175" s="2565"/>
      <c r="B175" s="2565"/>
      <c r="C175" s="2565"/>
      <c r="D175" s="2565"/>
      <c r="E175" s="2565"/>
      <c r="F175" s="2565"/>
      <c r="G175" s="2565"/>
      <c r="H175" s="2633"/>
      <c r="I175" s="2565"/>
      <c r="J175" s="2565"/>
      <c r="K175" s="2565"/>
      <c r="L175" s="2565"/>
      <c r="M175" s="2565"/>
      <c r="N175" s="2565"/>
      <c r="O175" s="2565"/>
      <c r="P175" s="2565"/>
      <c r="Q175" s="2565"/>
      <c r="R175" s="2565"/>
      <c r="S175" s="2565"/>
      <c r="T175" s="2565"/>
      <c r="U175" s="2565"/>
      <c r="V175" s="2565"/>
      <c r="W175" s="2565"/>
      <c r="X175" s="2565"/>
      <c r="Y175" s="2565"/>
    </row>
    <row r="176" spans="1:25" ht="15.75" customHeight="1">
      <c r="A176" s="2565"/>
      <c r="B176" s="2565"/>
      <c r="C176" s="2565"/>
      <c r="D176" s="2565"/>
      <c r="E176" s="2565"/>
      <c r="F176" s="2565"/>
      <c r="G176" s="2565"/>
      <c r="H176" s="2633"/>
      <c r="I176" s="2565"/>
      <c r="J176" s="2565"/>
      <c r="K176" s="2565"/>
      <c r="L176" s="2565"/>
      <c r="M176" s="2565"/>
      <c r="N176" s="2565"/>
      <c r="O176" s="2565"/>
      <c r="P176" s="2565"/>
      <c r="Q176" s="2565"/>
      <c r="R176" s="2565"/>
      <c r="S176" s="2565"/>
      <c r="T176" s="2565"/>
      <c r="U176" s="2565"/>
      <c r="V176" s="2565"/>
      <c r="W176" s="2565"/>
      <c r="X176" s="2565"/>
      <c r="Y176" s="2565"/>
    </row>
    <row r="177" spans="1:25" ht="15.75" customHeight="1">
      <c r="A177" s="2565"/>
      <c r="B177" s="2565"/>
      <c r="C177" s="2565"/>
      <c r="D177" s="2565"/>
      <c r="E177" s="2565"/>
      <c r="F177" s="2565"/>
      <c r="G177" s="2565"/>
      <c r="H177" s="2633"/>
      <c r="I177" s="2565"/>
      <c r="J177" s="2565"/>
      <c r="K177" s="2565"/>
      <c r="L177" s="2565"/>
      <c r="M177" s="2565"/>
      <c r="N177" s="2565"/>
      <c r="O177" s="2565"/>
      <c r="P177" s="2565"/>
      <c r="Q177" s="2565"/>
      <c r="R177" s="2565"/>
      <c r="S177" s="2565"/>
      <c r="T177" s="2565"/>
      <c r="U177" s="2565"/>
      <c r="V177" s="2565"/>
      <c r="W177" s="2565"/>
      <c r="X177" s="2565"/>
      <c r="Y177" s="2565"/>
    </row>
    <row r="178" spans="1:25" ht="15.75" customHeight="1">
      <c r="A178" s="2565"/>
      <c r="B178" s="2565"/>
      <c r="C178" s="2565"/>
      <c r="D178" s="2565"/>
      <c r="E178" s="2565"/>
      <c r="F178" s="2565"/>
      <c r="G178" s="2565"/>
      <c r="H178" s="2633"/>
      <c r="I178" s="2565"/>
      <c r="J178" s="2565"/>
      <c r="K178" s="2565"/>
      <c r="L178" s="2565"/>
      <c r="M178" s="2565"/>
      <c r="N178" s="2565"/>
      <c r="O178" s="2565"/>
      <c r="P178" s="2565"/>
      <c r="Q178" s="2565"/>
      <c r="R178" s="2565"/>
      <c r="S178" s="2565"/>
      <c r="T178" s="2565"/>
      <c r="U178" s="2565"/>
      <c r="V178" s="2565"/>
      <c r="W178" s="2565"/>
      <c r="X178" s="2565"/>
      <c r="Y178" s="2565"/>
    </row>
    <row r="179" spans="1:25" ht="15.75" customHeight="1">
      <c r="A179" s="2565"/>
      <c r="B179" s="2565"/>
      <c r="C179" s="2565"/>
      <c r="D179" s="2565"/>
      <c r="E179" s="2565"/>
      <c r="F179" s="2565"/>
      <c r="G179" s="2565"/>
      <c r="H179" s="2633"/>
      <c r="I179" s="2565"/>
      <c r="J179" s="2565"/>
      <c r="K179" s="2565"/>
      <c r="L179" s="2565"/>
      <c r="M179" s="2565"/>
      <c r="N179" s="2565"/>
      <c r="O179" s="2565"/>
      <c r="P179" s="2565"/>
      <c r="Q179" s="2565"/>
      <c r="R179" s="2565"/>
      <c r="S179" s="2565"/>
      <c r="T179" s="2565"/>
      <c r="U179" s="2565"/>
      <c r="V179" s="2565"/>
      <c r="W179" s="2565"/>
      <c r="X179" s="2565"/>
      <c r="Y179" s="2565"/>
    </row>
    <row r="180" spans="1:25" ht="15.75" customHeight="1">
      <c r="A180" s="2565"/>
      <c r="B180" s="2565"/>
      <c r="C180" s="2565"/>
      <c r="D180" s="2565"/>
      <c r="E180" s="2565"/>
      <c r="F180" s="2565"/>
      <c r="G180" s="2565"/>
      <c r="H180" s="2633"/>
      <c r="I180" s="2565"/>
      <c r="J180" s="2565"/>
      <c r="K180" s="2565"/>
      <c r="L180" s="2565"/>
      <c r="M180" s="2565"/>
      <c r="N180" s="2565"/>
      <c r="O180" s="2565"/>
      <c r="P180" s="2565"/>
      <c r="Q180" s="2565"/>
      <c r="R180" s="2565"/>
      <c r="S180" s="2565"/>
      <c r="T180" s="2565"/>
      <c r="U180" s="2565"/>
      <c r="V180" s="2565"/>
      <c r="W180" s="2565"/>
      <c r="X180" s="2565"/>
      <c r="Y180" s="2565"/>
    </row>
    <row r="181" spans="1:25" ht="15.75" customHeight="1">
      <c r="A181" s="2565"/>
      <c r="B181" s="2565"/>
      <c r="C181" s="2565"/>
      <c r="D181" s="2565"/>
      <c r="E181" s="2565"/>
      <c r="F181" s="2565"/>
      <c r="G181" s="2565"/>
      <c r="H181" s="2633"/>
      <c r="I181" s="2565"/>
      <c r="J181" s="2565"/>
      <c r="K181" s="2565"/>
      <c r="L181" s="2565"/>
      <c r="M181" s="2565"/>
      <c r="N181" s="2565"/>
      <c r="O181" s="2565"/>
      <c r="P181" s="2565"/>
      <c r="Q181" s="2565"/>
      <c r="R181" s="2565"/>
      <c r="S181" s="2565"/>
      <c r="T181" s="2565"/>
      <c r="U181" s="2565"/>
      <c r="V181" s="2565"/>
      <c r="W181" s="2565"/>
      <c r="X181" s="2565"/>
      <c r="Y181" s="2565"/>
    </row>
    <row r="182" spans="1:25" ht="15.75" customHeight="1">
      <c r="A182" s="2565"/>
      <c r="B182" s="2565"/>
      <c r="C182" s="2565"/>
      <c r="D182" s="2565"/>
      <c r="E182" s="2565"/>
      <c r="F182" s="2565"/>
      <c r="G182" s="2565"/>
      <c r="H182" s="2633"/>
      <c r="I182" s="2565"/>
      <c r="J182" s="2565"/>
      <c r="K182" s="2565"/>
      <c r="L182" s="2565"/>
      <c r="M182" s="2565"/>
      <c r="N182" s="2565"/>
      <c r="O182" s="2565"/>
      <c r="P182" s="2565"/>
      <c r="Q182" s="2565"/>
      <c r="R182" s="2565"/>
      <c r="S182" s="2565"/>
      <c r="T182" s="2565"/>
      <c r="U182" s="2565"/>
      <c r="V182" s="2565"/>
      <c r="W182" s="2565"/>
      <c r="X182" s="2565"/>
      <c r="Y182" s="2565"/>
    </row>
    <row r="183" spans="1:25" ht="15.75" customHeight="1">
      <c r="A183" s="2565"/>
      <c r="B183" s="2565"/>
      <c r="C183" s="2565"/>
      <c r="D183" s="2565"/>
      <c r="E183" s="2565"/>
      <c r="F183" s="2565"/>
      <c r="G183" s="2565"/>
      <c r="H183" s="2633"/>
      <c r="I183" s="2565"/>
      <c r="J183" s="2565"/>
      <c r="K183" s="2565"/>
      <c r="L183" s="2565"/>
      <c r="M183" s="2565"/>
      <c r="N183" s="2565"/>
      <c r="O183" s="2565"/>
      <c r="P183" s="2565"/>
      <c r="Q183" s="2565"/>
      <c r="R183" s="2565"/>
      <c r="S183" s="2565"/>
      <c r="T183" s="2565"/>
      <c r="U183" s="2565"/>
      <c r="V183" s="2565"/>
      <c r="W183" s="2565"/>
      <c r="X183" s="2565"/>
      <c r="Y183" s="2565"/>
    </row>
    <row r="184" spans="1:25" ht="15.75" customHeight="1">
      <c r="A184" s="2565"/>
      <c r="B184" s="2565"/>
      <c r="C184" s="2565"/>
      <c r="D184" s="2565"/>
      <c r="E184" s="2565"/>
      <c r="F184" s="2565"/>
      <c r="G184" s="2565"/>
      <c r="H184" s="2633"/>
      <c r="I184" s="2565"/>
      <c r="J184" s="2565"/>
      <c r="K184" s="2565"/>
      <c r="L184" s="2565"/>
      <c r="M184" s="2565"/>
      <c r="N184" s="2565"/>
      <c r="O184" s="2565"/>
      <c r="P184" s="2565"/>
      <c r="Q184" s="2565"/>
      <c r="R184" s="2565"/>
      <c r="S184" s="2565"/>
      <c r="T184" s="2565"/>
      <c r="U184" s="2565"/>
      <c r="V184" s="2565"/>
      <c r="W184" s="2565"/>
      <c r="X184" s="2565"/>
      <c r="Y184" s="2565"/>
    </row>
    <row r="185" spans="1:25" ht="15.75" customHeight="1">
      <c r="A185" s="2565"/>
      <c r="B185" s="2565"/>
      <c r="C185" s="2565"/>
      <c r="D185" s="2565"/>
      <c r="E185" s="2565"/>
      <c r="F185" s="2565"/>
      <c r="G185" s="2565"/>
      <c r="H185" s="2633"/>
      <c r="I185" s="2565"/>
      <c r="J185" s="2565"/>
      <c r="K185" s="2565"/>
      <c r="L185" s="2565"/>
      <c r="M185" s="2565"/>
      <c r="N185" s="2565"/>
      <c r="O185" s="2565"/>
      <c r="P185" s="2565"/>
      <c r="Q185" s="2565"/>
      <c r="R185" s="2565"/>
      <c r="S185" s="2565"/>
      <c r="T185" s="2565"/>
      <c r="U185" s="2565"/>
      <c r="V185" s="2565"/>
      <c r="W185" s="2565"/>
      <c r="X185" s="2565"/>
      <c r="Y185" s="2565"/>
    </row>
    <row r="186" spans="1:25" ht="15.75" customHeight="1">
      <c r="A186" s="2565"/>
      <c r="B186" s="2565"/>
      <c r="C186" s="2565"/>
      <c r="D186" s="2565"/>
      <c r="E186" s="2565"/>
      <c r="F186" s="2565"/>
      <c r="G186" s="2565"/>
      <c r="H186" s="2633"/>
      <c r="I186" s="2565"/>
      <c r="J186" s="2565"/>
      <c r="K186" s="2565"/>
      <c r="L186" s="2565"/>
      <c r="M186" s="2565"/>
      <c r="N186" s="2565"/>
      <c r="O186" s="2565"/>
      <c r="P186" s="2565"/>
      <c r="Q186" s="2565"/>
      <c r="R186" s="2565"/>
      <c r="S186" s="2565"/>
      <c r="T186" s="2565"/>
      <c r="U186" s="2565"/>
      <c r="V186" s="2565"/>
      <c r="W186" s="2565"/>
      <c r="X186" s="2565"/>
      <c r="Y186" s="2565"/>
    </row>
    <row r="187" spans="1:25" ht="15.75" customHeight="1">
      <c r="A187" s="2565"/>
      <c r="B187" s="2565"/>
      <c r="C187" s="2565"/>
      <c r="D187" s="2565"/>
      <c r="E187" s="2565"/>
      <c r="F187" s="2565"/>
      <c r="G187" s="2565"/>
      <c r="H187" s="2633"/>
      <c r="I187" s="2565"/>
      <c r="J187" s="2565"/>
      <c r="K187" s="2565"/>
      <c r="L187" s="2565"/>
      <c r="M187" s="2565"/>
      <c r="N187" s="2565"/>
      <c r="O187" s="2565"/>
      <c r="P187" s="2565"/>
      <c r="Q187" s="2565"/>
      <c r="R187" s="2565"/>
      <c r="S187" s="2565"/>
      <c r="T187" s="2565"/>
      <c r="U187" s="2565"/>
      <c r="V187" s="2565"/>
      <c r="W187" s="2565"/>
      <c r="X187" s="2565"/>
      <c r="Y187" s="2565"/>
    </row>
    <row r="188" spans="1:25" ht="15.75" customHeight="1">
      <c r="A188" s="2565"/>
      <c r="B188" s="2565"/>
      <c r="C188" s="2565"/>
      <c r="D188" s="2565"/>
      <c r="E188" s="2565"/>
      <c r="F188" s="2565"/>
      <c r="G188" s="2565"/>
      <c r="H188" s="2633"/>
      <c r="I188" s="2565"/>
      <c r="J188" s="2565"/>
      <c r="K188" s="2565"/>
      <c r="L188" s="2565"/>
      <c r="M188" s="2565"/>
      <c r="N188" s="2565"/>
      <c r="O188" s="2565"/>
      <c r="P188" s="2565"/>
      <c r="Q188" s="2565"/>
      <c r="R188" s="2565"/>
      <c r="S188" s="2565"/>
      <c r="T188" s="2565"/>
      <c r="U188" s="2565"/>
      <c r="V188" s="2565"/>
      <c r="W188" s="2565"/>
      <c r="X188" s="2565"/>
      <c r="Y188" s="2565"/>
    </row>
    <row r="189" spans="1:25" ht="15.75" customHeight="1">
      <c r="A189" s="2565"/>
      <c r="B189" s="2565"/>
      <c r="C189" s="2565"/>
      <c r="D189" s="2565"/>
      <c r="E189" s="2565"/>
      <c r="F189" s="2565"/>
      <c r="G189" s="2565"/>
      <c r="H189" s="2633"/>
      <c r="I189" s="2565"/>
      <c r="J189" s="2565"/>
      <c r="K189" s="2565"/>
      <c r="L189" s="2565"/>
      <c r="M189" s="2565"/>
      <c r="N189" s="2565"/>
      <c r="O189" s="2565"/>
      <c r="P189" s="2565"/>
      <c r="Q189" s="2565"/>
      <c r="R189" s="2565"/>
      <c r="S189" s="2565"/>
      <c r="T189" s="2565"/>
      <c r="U189" s="2565"/>
      <c r="V189" s="2565"/>
      <c r="W189" s="2565"/>
      <c r="X189" s="2565"/>
      <c r="Y189" s="2565"/>
    </row>
    <row r="190" spans="1:25" ht="15.75" customHeight="1">
      <c r="A190" s="2565"/>
      <c r="B190" s="2565"/>
      <c r="C190" s="2565"/>
      <c r="D190" s="2565"/>
      <c r="E190" s="2565"/>
      <c r="F190" s="2565"/>
      <c r="G190" s="2565"/>
      <c r="H190" s="2633"/>
      <c r="I190" s="2565"/>
      <c r="J190" s="2565"/>
      <c r="K190" s="2565"/>
      <c r="L190" s="2565"/>
      <c r="M190" s="2565"/>
      <c r="N190" s="2565"/>
      <c r="O190" s="2565"/>
      <c r="P190" s="2565"/>
      <c r="Q190" s="2565"/>
      <c r="R190" s="2565"/>
      <c r="S190" s="2565"/>
      <c r="T190" s="2565"/>
      <c r="U190" s="2565"/>
      <c r="V190" s="2565"/>
      <c r="W190" s="2565"/>
      <c r="X190" s="2565"/>
      <c r="Y190" s="2565"/>
    </row>
    <row r="191" spans="1:25" ht="15.75" customHeight="1">
      <c r="A191" s="2565"/>
      <c r="B191" s="2565"/>
      <c r="C191" s="2565"/>
      <c r="D191" s="2565"/>
      <c r="E191" s="2565"/>
      <c r="F191" s="2565"/>
      <c r="G191" s="2565"/>
      <c r="H191" s="2633"/>
      <c r="I191" s="2565"/>
      <c r="J191" s="2565"/>
      <c r="K191" s="2565"/>
      <c r="L191" s="2565"/>
      <c r="M191" s="2565"/>
      <c r="N191" s="2565"/>
      <c r="O191" s="2565"/>
      <c r="P191" s="2565"/>
      <c r="Q191" s="2565"/>
      <c r="R191" s="2565"/>
      <c r="S191" s="2565"/>
      <c r="T191" s="2565"/>
      <c r="U191" s="2565"/>
      <c r="V191" s="2565"/>
      <c r="W191" s="2565"/>
      <c r="X191" s="2565"/>
      <c r="Y191" s="2565"/>
    </row>
    <row r="192" spans="1:25" ht="15.75" customHeight="1">
      <c r="A192" s="2565"/>
      <c r="B192" s="2565"/>
      <c r="C192" s="2565"/>
      <c r="D192" s="2565"/>
      <c r="E192" s="2565"/>
      <c r="F192" s="2565"/>
      <c r="G192" s="2565"/>
      <c r="H192" s="2633"/>
      <c r="I192" s="2565"/>
      <c r="J192" s="2565"/>
      <c r="K192" s="2565"/>
      <c r="L192" s="2565"/>
      <c r="M192" s="2565"/>
      <c r="N192" s="2565"/>
      <c r="O192" s="2565"/>
      <c r="P192" s="2565"/>
      <c r="Q192" s="2565"/>
      <c r="R192" s="2565"/>
      <c r="S192" s="2565"/>
      <c r="T192" s="2565"/>
      <c r="U192" s="2565"/>
      <c r="V192" s="2565"/>
      <c r="W192" s="2565"/>
      <c r="X192" s="2565"/>
      <c r="Y192" s="2565"/>
    </row>
    <row r="193" spans="1:25" ht="15.75" customHeight="1">
      <c r="A193" s="2565"/>
      <c r="B193" s="2565"/>
      <c r="C193" s="2565"/>
      <c r="D193" s="2565"/>
      <c r="E193" s="2565"/>
      <c r="F193" s="2565"/>
      <c r="G193" s="2565"/>
      <c r="H193" s="2633"/>
      <c r="I193" s="2565"/>
      <c r="J193" s="2565"/>
      <c r="K193" s="2565"/>
      <c r="L193" s="2565"/>
      <c r="M193" s="2565"/>
      <c r="N193" s="2565"/>
      <c r="O193" s="2565"/>
      <c r="P193" s="2565"/>
      <c r="Q193" s="2565"/>
      <c r="R193" s="2565"/>
      <c r="S193" s="2565"/>
      <c r="T193" s="2565"/>
      <c r="U193" s="2565"/>
      <c r="V193" s="2565"/>
      <c r="W193" s="2565"/>
      <c r="X193" s="2565"/>
      <c r="Y193" s="2565"/>
    </row>
    <row r="194" spans="1:25" ht="15.75" customHeight="1">
      <c r="A194" s="2565"/>
      <c r="B194" s="2565"/>
      <c r="C194" s="2565"/>
      <c r="D194" s="2565"/>
      <c r="E194" s="2565"/>
      <c r="F194" s="2565"/>
      <c r="G194" s="2565"/>
      <c r="H194" s="2633"/>
      <c r="I194" s="2565"/>
      <c r="J194" s="2565"/>
      <c r="K194" s="2565"/>
      <c r="L194" s="2565"/>
      <c r="M194" s="2565"/>
      <c r="N194" s="2565"/>
      <c r="O194" s="2565"/>
      <c r="P194" s="2565"/>
      <c r="Q194" s="2565"/>
      <c r="R194" s="2565"/>
      <c r="S194" s="2565"/>
      <c r="T194" s="2565"/>
      <c r="U194" s="2565"/>
      <c r="V194" s="2565"/>
      <c r="W194" s="2565"/>
      <c r="X194" s="2565"/>
      <c r="Y194" s="2565"/>
    </row>
    <row r="195" spans="1:25" ht="15.75" customHeight="1">
      <c r="A195" s="2565"/>
      <c r="B195" s="2565"/>
      <c r="C195" s="2565"/>
      <c r="D195" s="2565"/>
      <c r="E195" s="2565"/>
      <c r="F195" s="2565"/>
      <c r="G195" s="2565"/>
      <c r="H195" s="2633"/>
      <c r="I195" s="2565"/>
      <c r="J195" s="2565"/>
      <c r="K195" s="2565"/>
      <c r="L195" s="2565"/>
      <c r="M195" s="2565"/>
      <c r="N195" s="2565"/>
      <c r="O195" s="2565"/>
      <c r="P195" s="2565"/>
      <c r="Q195" s="2565"/>
      <c r="R195" s="2565"/>
      <c r="S195" s="2565"/>
      <c r="T195" s="2565"/>
      <c r="U195" s="2565"/>
      <c r="V195" s="2565"/>
      <c r="W195" s="2565"/>
      <c r="X195" s="2565"/>
      <c r="Y195" s="2565"/>
    </row>
    <row r="196" spans="1:25" ht="15.75" customHeight="1">
      <c r="A196" s="2565"/>
      <c r="B196" s="2565"/>
      <c r="C196" s="2565"/>
      <c r="D196" s="2565"/>
      <c r="E196" s="2565"/>
      <c r="F196" s="2565"/>
      <c r="G196" s="2565"/>
      <c r="H196" s="2633"/>
      <c r="I196" s="2565"/>
      <c r="J196" s="2565"/>
      <c r="K196" s="2565"/>
      <c r="L196" s="2565"/>
      <c r="M196" s="2565"/>
      <c r="N196" s="2565"/>
      <c r="O196" s="2565"/>
      <c r="P196" s="2565"/>
      <c r="Q196" s="2565"/>
      <c r="R196" s="2565"/>
      <c r="S196" s="2565"/>
      <c r="T196" s="2565"/>
      <c r="U196" s="2565"/>
      <c r="V196" s="2565"/>
      <c r="W196" s="2565"/>
      <c r="X196" s="2565"/>
      <c r="Y196" s="2565"/>
    </row>
    <row r="197" spans="1:25" ht="15.75" customHeight="1">
      <c r="A197" s="2565"/>
      <c r="B197" s="2565"/>
      <c r="C197" s="2565"/>
      <c r="D197" s="2565"/>
      <c r="E197" s="2565"/>
      <c r="F197" s="2565"/>
      <c r="G197" s="2565"/>
      <c r="H197" s="2633"/>
      <c r="I197" s="2565"/>
      <c r="J197" s="2565"/>
      <c r="K197" s="2565"/>
      <c r="L197" s="2565"/>
      <c r="M197" s="2565"/>
      <c r="N197" s="2565"/>
      <c r="O197" s="2565"/>
      <c r="P197" s="2565"/>
      <c r="Q197" s="2565"/>
      <c r="R197" s="2565"/>
      <c r="S197" s="2565"/>
      <c r="T197" s="2565"/>
      <c r="U197" s="2565"/>
      <c r="V197" s="2565"/>
      <c r="W197" s="2565"/>
      <c r="X197" s="2565"/>
      <c r="Y197" s="2565"/>
    </row>
    <row r="198" spans="1:25" ht="15.75" customHeight="1">
      <c r="A198" s="2565"/>
      <c r="B198" s="2565"/>
      <c r="C198" s="2565"/>
      <c r="D198" s="2565"/>
      <c r="E198" s="2565"/>
      <c r="F198" s="2565"/>
      <c r="G198" s="2565"/>
      <c r="H198" s="2633"/>
      <c r="I198" s="2565"/>
      <c r="J198" s="2565"/>
      <c r="K198" s="2565"/>
      <c r="L198" s="2565"/>
      <c r="M198" s="2565"/>
      <c r="N198" s="2565"/>
      <c r="O198" s="2565"/>
      <c r="P198" s="2565"/>
      <c r="Q198" s="2565"/>
      <c r="R198" s="2565"/>
      <c r="S198" s="2565"/>
      <c r="T198" s="2565"/>
      <c r="U198" s="2565"/>
      <c r="V198" s="2565"/>
      <c r="W198" s="2565"/>
      <c r="X198" s="2565"/>
      <c r="Y198" s="2565"/>
    </row>
    <row r="199" spans="1:25" ht="15.75" customHeight="1">
      <c r="A199" s="2565"/>
      <c r="B199" s="2565"/>
      <c r="C199" s="2565"/>
      <c r="D199" s="2565"/>
      <c r="E199" s="2565"/>
      <c r="F199" s="2565"/>
      <c r="G199" s="2565"/>
      <c r="H199" s="2633"/>
      <c r="I199" s="2565"/>
      <c r="J199" s="2565"/>
      <c r="K199" s="2565"/>
      <c r="L199" s="2565"/>
      <c r="M199" s="2565"/>
      <c r="N199" s="2565"/>
      <c r="O199" s="2565"/>
      <c r="P199" s="2565"/>
      <c r="Q199" s="2565"/>
      <c r="R199" s="2565"/>
      <c r="S199" s="2565"/>
      <c r="T199" s="2565"/>
      <c r="U199" s="2565"/>
      <c r="V199" s="2565"/>
      <c r="W199" s="2565"/>
      <c r="X199" s="2565"/>
      <c r="Y199" s="2565"/>
    </row>
    <row r="200" spans="1:25" ht="15.75" customHeight="1">
      <c r="A200" s="2565"/>
      <c r="B200" s="2565"/>
      <c r="C200" s="2565"/>
      <c r="D200" s="2565"/>
      <c r="E200" s="2565"/>
      <c r="F200" s="2565"/>
      <c r="G200" s="2565"/>
      <c r="H200" s="2633"/>
      <c r="I200" s="2565"/>
      <c r="J200" s="2565"/>
      <c r="K200" s="2565"/>
      <c r="L200" s="2565"/>
      <c r="M200" s="2565"/>
      <c r="N200" s="2565"/>
      <c r="O200" s="2565"/>
      <c r="P200" s="2565"/>
      <c r="Q200" s="2565"/>
      <c r="R200" s="2565"/>
      <c r="S200" s="2565"/>
      <c r="T200" s="2565"/>
      <c r="U200" s="2565"/>
      <c r="V200" s="2565"/>
      <c r="W200" s="2565"/>
      <c r="X200" s="2565"/>
      <c r="Y200" s="2565"/>
    </row>
    <row r="201" spans="1:25" ht="15.75" customHeight="1">
      <c r="A201" s="2565"/>
      <c r="B201" s="2565"/>
      <c r="C201" s="2565"/>
      <c r="D201" s="2565"/>
      <c r="E201" s="2565"/>
      <c r="F201" s="2565"/>
      <c r="G201" s="2565"/>
      <c r="H201" s="2633"/>
      <c r="I201" s="2565"/>
      <c r="J201" s="2565"/>
      <c r="K201" s="2565"/>
      <c r="L201" s="2565"/>
      <c r="M201" s="2565"/>
      <c r="N201" s="2565"/>
      <c r="O201" s="2565"/>
      <c r="P201" s="2565"/>
      <c r="Q201" s="2565"/>
      <c r="R201" s="2565"/>
      <c r="S201" s="2565"/>
      <c r="T201" s="2565"/>
      <c r="U201" s="2565"/>
      <c r="V201" s="2565"/>
      <c r="W201" s="2565"/>
      <c r="X201" s="2565"/>
      <c r="Y201" s="2565"/>
    </row>
    <row r="202" spans="1:25" ht="15.75" customHeight="1">
      <c r="A202" s="2565"/>
      <c r="B202" s="2565"/>
      <c r="C202" s="2565"/>
      <c r="D202" s="2565"/>
      <c r="E202" s="2565"/>
      <c r="F202" s="2565"/>
      <c r="G202" s="2565"/>
      <c r="H202" s="2633"/>
      <c r="I202" s="2565"/>
      <c r="J202" s="2565"/>
      <c r="K202" s="2565"/>
      <c r="L202" s="2565"/>
      <c r="M202" s="2565"/>
      <c r="N202" s="2565"/>
      <c r="O202" s="2565"/>
      <c r="P202" s="2565"/>
      <c r="Q202" s="2565"/>
      <c r="R202" s="2565"/>
      <c r="S202" s="2565"/>
      <c r="T202" s="2565"/>
      <c r="U202" s="2565"/>
      <c r="V202" s="2565"/>
      <c r="W202" s="2565"/>
      <c r="X202" s="2565"/>
      <c r="Y202" s="2565"/>
    </row>
    <row r="203" spans="1:25" ht="15.75" customHeight="1">
      <c r="A203" s="2565"/>
      <c r="B203" s="2565"/>
      <c r="C203" s="2565"/>
      <c r="D203" s="2565"/>
      <c r="E203" s="2565"/>
      <c r="F203" s="2565"/>
      <c r="G203" s="2565"/>
      <c r="H203" s="2633"/>
      <c r="I203" s="2565"/>
      <c r="J203" s="2565"/>
      <c r="K203" s="2565"/>
      <c r="L203" s="2565"/>
      <c r="M203" s="2565"/>
      <c r="N203" s="2565"/>
      <c r="O203" s="2565"/>
      <c r="P203" s="2565"/>
      <c r="Q203" s="2565"/>
      <c r="R203" s="2565"/>
      <c r="S203" s="2565"/>
      <c r="T203" s="2565"/>
      <c r="U203" s="2565"/>
      <c r="V203" s="2565"/>
      <c r="W203" s="2565"/>
      <c r="X203" s="2565"/>
      <c r="Y203" s="2565"/>
    </row>
    <row r="204" spans="1:25" ht="15.75" customHeight="1">
      <c r="A204" s="2565"/>
      <c r="B204" s="2565"/>
      <c r="C204" s="2565"/>
      <c r="D204" s="2565"/>
      <c r="E204" s="2565"/>
      <c r="F204" s="2565"/>
      <c r="G204" s="2565"/>
      <c r="H204" s="2633"/>
      <c r="I204" s="2565"/>
      <c r="J204" s="2565"/>
      <c r="K204" s="2565"/>
      <c r="L204" s="2565"/>
      <c r="M204" s="2565"/>
      <c r="N204" s="2565"/>
      <c r="O204" s="2565"/>
      <c r="P204" s="2565"/>
      <c r="Q204" s="2565"/>
      <c r="R204" s="2565"/>
      <c r="S204" s="2565"/>
      <c r="T204" s="2565"/>
      <c r="U204" s="2565"/>
      <c r="V204" s="2565"/>
      <c r="W204" s="2565"/>
      <c r="X204" s="2565"/>
      <c r="Y204" s="2565"/>
    </row>
    <row r="205" spans="1:25" ht="15.75" customHeight="1">
      <c r="A205" s="2565"/>
      <c r="B205" s="2565"/>
      <c r="C205" s="2565"/>
      <c r="D205" s="2565"/>
      <c r="E205" s="2565"/>
      <c r="F205" s="2565"/>
      <c r="G205" s="2565"/>
      <c r="H205" s="2633"/>
      <c r="I205" s="2565"/>
      <c r="J205" s="2565"/>
      <c r="K205" s="2565"/>
      <c r="L205" s="2565"/>
      <c r="M205" s="2565"/>
      <c r="N205" s="2565"/>
      <c r="O205" s="2565"/>
      <c r="P205" s="2565"/>
      <c r="Q205" s="2565"/>
      <c r="R205" s="2565"/>
      <c r="S205" s="2565"/>
      <c r="T205" s="2565"/>
      <c r="U205" s="2565"/>
      <c r="V205" s="2565"/>
      <c r="W205" s="2565"/>
      <c r="X205" s="2565"/>
      <c r="Y205" s="2565"/>
    </row>
    <row r="206" spans="1:25" ht="15.75" customHeight="1">
      <c r="A206" s="2565"/>
      <c r="B206" s="2565"/>
      <c r="C206" s="2565"/>
      <c r="D206" s="2565"/>
      <c r="E206" s="2565"/>
      <c r="F206" s="2565"/>
      <c r="G206" s="2565"/>
      <c r="H206" s="2633"/>
      <c r="I206" s="2565"/>
      <c r="J206" s="2565"/>
      <c r="K206" s="2565"/>
      <c r="L206" s="2565"/>
      <c r="M206" s="2565"/>
      <c r="N206" s="2565"/>
      <c r="O206" s="2565"/>
      <c r="P206" s="2565"/>
      <c r="Q206" s="2565"/>
      <c r="R206" s="2565"/>
      <c r="S206" s="2565"/>
      <c r="T206" s="2565"/>
      <c r="U206" s="2565"/>
      <c r="V206" s="2565"/>
      <c r="W206" s="2565"/>
      <c r="X206" s="2565"/>
      <c r="Y206" s="2565"/>
    </row>
    <row r="207" spans="1:25" ht="15.75" customHeight="1">
      <c r="A207" s="2565"/>
      <c r="B207" s="2565"/>
      <c r="C207" s="2565"/>
      <c r="D207" s="2565"/>
      <c r="E207" s="2565"/>
      <c r="F207" s="2565"/>
      <c r="G207" s="2565"/>
      <c r="H207" s="2633"/>
      <c r="I207" s="2565"/>
      <c r="J207" s="2565"/>
      <c r="K207" s="2565"/>
      <c r="L207" s="2565"/>
      <c r="M207" s="2565"/>
      <c r="N207" s="2565"/>
      <c r="O207" s="2565"/>
      <c r="P207" s="2565"/>
      <c r="Q207" s="2565"/>
      <c r="R207" s="2565"/>
      <c r="S207" s="2565"/>
      <c r="T207" s="2565"/>
      <c r="U207" s="2565"/>
      <c r="V207" s="2565"/>
      <c r="W207" s="2565"/>
      <c r="X207" s="2565"/>
      <c r="Y207" s="2565"/>
    </row>
    <row r="208" spans="1:25" ht="15.75" customHeight="1">
      <c r="A208" s="2565"/>
      <c r="B208" s="2565"/>
      <c r="C208" s="2565"/>
      <c r="D208" s="2565"/>
      <c r="E208" s="2565"/>
      <c r="F208" s="2565"/>
      <c r="G208" s="2565"/>
      <c r="H208" s="2633"/>
      <c r="I208" s="2565"/>
      <c r="J208" s="2565"/>
      <c r="K208" s="2565"/>
      <c r="L208" s="2565"/>
      <c r="M208" s="2565"/>
      <c r="N208" s="2565"/>
      <c r="O208" s="2565"/>
      <c r="P208" s="2565"/>
      <c r="Q208" s="2565"/>
      <c r="R208" s="2565"/>
      <c r="S208" s="2565"/>
      <c r="T208" s="2565"/>
      <c r="U208" s="2565"/>
      <c r="V208" s="2565"/>
      <c r="W208" s="2565"/>
      <c r="X208" s="2565"/>
      <c r="Y208" s="2565"/>
    </row>
    <row r="209" spans="1:25" ht="15.75" customHeight="1">
      <c r="A209" s="2565"/>
      <c r="B209" s="2565"/>
      <c r="C209" s="2565"/>
      <c r="D209" s="2565"/>
      <c r="E209" s="2565"/>
      <c r="F209" s="2565"/>
      <c r="G209" s="2565"/>
      <c r="H209" s="2633"/>
      <c r="I209" s="2565"/>
      <c r="J209" s="2565"/>
      <c r="K209" s="2565"/>
      <c r="L209" s="2565"/>
      <c r="M209" s="2565"/>
      <c r="N209" s="2565"/>
      <c r="O209" s="2565"/>
      <c r="P209" s="2565"/>
      <c r="Q209" s="2565"/>
      <c r="R209" s="2565"/>
      <c r="S209" s="2565"/>
      <c r="T209" s="2565"/>
      <c r="U209" s="2565"/>
      <c r="V209" s="2565"/>
      <c r="W209" s="2565"/>
      <c r="X209" s="2565"/>
      <c r="Y209" s="2565"/>
    </row>
    <row r="210" spans="1:25" ht="15.75" customHeight="1">
      <c r="A210" s="2565"/>
      <c r="B210" s="2565"/>
      <c r="C210" s="2565"/>
      <c r="D210" s="2565"/>
      <c r="E210" s="2565"/>
      <c r="F210" s="2565"/>
      <c r="G210" s="2565"/>
      <c r="H210" s="2633"/>
      <c r="I210" s="2565"/>
      <c r="J210" s="2565"/>
      <c r="K210" s="2565"/>
      <c r="L210" s="2565"/>
      <c r="M210" s="2565"/>
      <c r="N210" s="2565"/>
      <c r="O210" s="2565"/>
      <c r="P210" s="2565"/>
      <c r="Q210" s="2565"/>
      <c r="R210" s="2565"/>
      <c r="S210" s="2565"/>
      <c r="T210" s="2565"/>
      <c r="U210" s="2565"/>
      <c r="V210" s="2565"/>
      <c r="W210" s="2565"/>
      <c r="X210" s="2565"/>
      <c r="Y210" s="2565"/>
    </row>
    <row r="211" spans="1:25" ht="15.75" customHeight="1">
      <c r="A211" s="2565"/>
      <c r="B211" s="2565"/>
      <c r="C211" s="2565"/>
      <c r="D211" s="2565"/>
      <c r="E211" s="2565"/>
      <c r="F211" s="2565"/>
      <c r="G211" s="2565"/>
      <c r="H211" s="2633"/>
      <c r="I211" s="2565"/>
      <c r="J211" s="2565"/>
      <c r="K211" s="2565"/>
      <c r="L211" s="2565"/>
      <c r="M211" s="2565"/>
      <c r="N211" s="2565"/>
      <c r="O211" s="2565"/>
      <c r="P211" s="2565"/>
      <c r="Q211" s="2565"/>
      <c r="R211" s="2565"/>
      <c r="S211" s="2565"/>
      <c r="T211" s="2565"/>
      <c r="U211" s="2565"/>
      <c r="V211" s="2565"/>
      <c r="W211" s="2565"/>
      <c r="X211" s="2565"/>
      <c r="Y211" s="2565"/>
    </row>
    <row r="212" spans="1:25" ht="15.75" customHeight="1">
      <c r="A212" s="2565"/>
      <c r="B212" s="2565"/>
      <c r="C212" s="2565"/>
      <c r="D212" s="2565"/>
      <c r="E212" s="2565"/>
      <c r="F212" s="2565"/>
      <c r="G212" s="2565"/>
      <c r="H212" s="2633"/>
      <c r="I212" s="2565"/>
      <c r="J212" s="2565"/>
      <c r="K212" s="2565"/>
      <c r="L212" s="2565"/>
      <c r="M212" s="2565"/>
      <c r="N212" s="2565"/>
      <c r="O212" s="2565"/>
      <c r="P212" s="2565"/>
      <c r="Q212" s="2565"/>
      <c r="R212" s="2565"/>
      <c r="S212" s="2565"/>
      <c r="T212" s="2565"/>
      <c r="U212" s="2565"/>
      <c r="V212" s="2565"/>
      <c r="W212" s="2565"/>
      <c r="X212" s="2565"/>
      <c r="Y212" s="2565"/>
    </row>
    <row r="213" spans="1:25" ht="15.75" customHeight="1">
      <c r="A213" s="2565"/>
      <c r="B213" s="2565"/>
      <c r="C213" s="2565"/>
      <c r="D213" s="2565"/>
      <c r="E213" s="2565"/>
      <c r="F213" s="2565"/>
      <c r="G213" s="2565"/>
      <c r="H213" s="2633"/>
      <c r="I213" s="2565"/>
      <c r="J213" s="2565"/>
      <c r="K213" s="2565"/>
      <c r="L213" s="2565"/>
      <c r="M213" s="2565"/>
      <c r="N213" s="2565"/>
      <c r="O213" s="2565"/>
      <c r="P213" s="2565"/>
      <c r="Q213" s="2565"/>
      <c r="R213" s="2565"/>
      <c r="S213" s="2565"/>
      <c r="T213" s="2565"/>
      <c r="U213" s="2565"/>
      <c r="V213" s="2565"/>
      <c r="W213" s="2565"/>
      <c r="X213" s="2565"/>
      <c r="Y213" s="2565"/>
    </row>
    <row r="214" spans="1:25" ht="15.75" customHeight="1">
      <c r="A214" s="2565"/>
      <c r="B214" s="2565"/>
      <c r="C214" s="2565"/>
      <c r="D214" s="2565"/>
      <c r="E214" s="2565"/>
      <c r="F214" s="2565"/>
      <c r="G214" s="2565"/>
      <c r="H214" s="2633"/>
      <c r="I214" s="2565"/>
      <c r="J214" s="2565"/>
      <c r="K214" s="2565"/>
      <c r="L214" s="2565"/>
      <c r="M214" s="2565"/>
      <c r="N214" s="2565"/>
      <c r="O214" s="2565"/>
      <c r="P214" s="2565"/>
      <c r="Q214" s="2565"/>
      <c r="R214" s="2565"/>
      <c r="S214" s="2565"/>
      <c r="T214" s="2565"/>
      <c r="U214" s="2565"/>
      <c r="V214" s="2565"/>
      <c r="W214" s="2565"/>
      <c r="X214" s="2565"/>
      <c r="Y214" s="2565"/>
    </row>
    <row r="215" spans="1:25" ht="15.75" customHeight="1">
      <c r="A215" s="2565"/>
      <c r="B215" s="2565"/>
      <c r="C215" s="2565"/>
      <c r="D215" s="2565"/>
      <c r="E215" s="2565"/>
      <c r="F215" s="2565"/>
      <c r="G215" s="2565"/>
      <c r="H215" s="2633"/>
      <c r="I215" s="2565"/>
      <c r="J215" s="2565"/>
      <c r="K215" s="2565"/>
      <c r="L215" s="2565"/>
      <c r="M215" s="2565"/>
      <c r="N215" s="2565"/>
      <c r="O215" s="2565"/>
      <c r="P215" s="2565"/>
      <c r="Q215" s="2565"/>
      <c r="R215" s="2565"/>
      <c r="S215" s="2565"/>
      <c r="T215" s="2565"/>
      <c r="U215" s="2565"/>
      <c r="V215" s="2565"/>
      <c r="W215" s="2565"/>
      <c r="X215" s="2565"/>
      <c r="Y215" s="2565"/>
    </row>
    <row r="216" spans="1:25" ht="15.75" customHeight="1">
      <c r="A216" s="2565"/>
      <c r="B216" s="2565"/>
      <c r="C216" s="2565"/>
      <c r="D216" s="2565"/>
      <c r="E216" s="2565"/>
      <c r="F216" s="2565"/>
      <c r="G216" s="2565"/>
      <c r="H216" s="2633"/>
      <c r="I216" s="2565"/>
      <c r="J216" s="2565"/>
      <c r="K216" s="2565"/>
      <c r="L216" s="2565"/>
      <c r="M216" s="2565"/>
      <c r="N216" s="2565"/>
      <c r="O216" s="2565"/>
      <c r="P216" s="2565"/>
      <c r="Q216" s="2565"/>
      <c r="R216" s="2565"/>
      <c r="S216" s="2565"/>
      <c r="T216" s="2565"/>
      <c r="U216" s="2565"/>
      <c r="V216" s="2565"/>
      <c r="W216" s="2565"/>
      <c r="X216" s="2565"/>
      <c r="Y216" s="2565"/>
    </row>
    <row r="217" spans="1:25" ht="15.75" customHeight="1">
      <c r="A217" s="2565"/>
      <c r="B217" s="2565"/>
      <c r="C217" s="2565"/>
      <c r="D217" s="2565"/>
      <c r="E217" s="2565"/>
      <c r="F217" s="2565"/>
      <c r="G217" s="2565"/>
      <c r="H217" s="2633"/>
      <c r="I217" s="2565"/>
      <c r="J217" s="2565"/>
      <c r="K217" s="2565"/>
      <c r="L217" s="2565"/>
      <c r="M217" s="2565"/>
      <c r="N217" s="2565"/>
      <c r="O217" s="2565"/>
      <c r="P217" s="2565"/>
      <c r="Q217" s="2565"/>
      <c r="R217" s="2565"/>
      <c r="S217" s="2565"/>
      <c r="T217" s="2565"/>
      <c r="U217" s="2565"/>
      <c r="V217" s="2565"/>
      <c r="W217" s="2565"/>
      <c r="X217" s="2565"/>
      <c r="Y217" s="2565"/>
    </row>
    <row r="218" spans="1:25" ht="15.75" customHeight="1">
      <c r="A218" s="2565"/>
      <c r="B218" s="2565"/>
      <c r="C218" s="2565"/>
      <c r="D218" s="2565"/>
      <c r="E218" s="2565"/>
      <c r="F218" s="2565"/>
      <c r="G218" s="2565"/>
      <c r="H218" s="2633"/>
      <c r="I218" s="2565"/>
      <c r="J218" s="2565"/>
      <c r="K218" s="2565"/>
      <c r="L218" s="2565"/>
      <c r="M218" s="2565"/>
      <c r="N218" s="2565"/>
      <c r="O218" s="2565"/>
      <c r="P218" s="2565"/>
      <c r="Q218" s="2565"/>
      <c r="R218" s="2565"/>
      <c r="S218" s="2565"/>
      <c r="T218" s="2565"/>
      <c r="U218" s="2565"/>
      <c r="V218" s="2565"/>
      <c r="W218" s="2565"/>
      <c r="X218" s="2565"/>
      <c r="Y218" s="2565"/>
    </row>
    <row r="219" spans="1:25" ht="15.75" customHeight="1">
      <c r="A219" s="2565"/>
      <c r="B219" s="2565"/>
      <c r="C219" s="2565"/>
      <c r="D219" s="2565"/>
      <c r="E219" s="2565"/>
      <c r="F219" s="2565"/>
      <c r="G219" s="2565"/>
      <c r="H219" s="2633"/>
      <c r="I219" s="2565"/>
      <c r="J219" s="2565"/>
      <c r="K219" s="2565"/>
      <c r="L219" s="2565"/>
      <c r="M219" s="2565"/>
      <c r="N219" s="2565"/>
      <c r="O219" s="2565"/>
      <c r="P219" s="2565"/>
      <c r="Q219" s="2565"/>
      <c r="R219" s="2565"/>
      <c r="S219" s="2565"/>
      <c r="T219" s="2565"/>
      <c r="U219" s="2565"/>
      <c r="V219" s="2565"/>
      <c r="W219" s="2565"/>
      <c r="X219" s="2565"/>
      <c r="Y219" s="2565"/>
    </row>
    <row r="220" spans="1:25" ht="15.75" customHeight="1">
      <c r="A220" s="2565"/>
      <c r="B220" s="2565"/>
      <c r="C220" s="2565"/>
      <c r="D220" s="2565"/>
      <c r="E220" s="2565"/>
      <c r="F220" s="2565"/>
      <c r="G220" s="2565"/>
      <c r="H220" s="2633"/>
      <c r="I220" s="2565"/>
      <c r="J220" s="2565"/>
      <c r="K220" s="2565"/>
      <c r="L220" s="2565"/>
      <c r="M220" s="2565"/>
      <c r="N220" s="2565"/>
      <c r="O220" s="2565"/>
      <c r="P220" s="2565"/>
      <c r="Q220" s="2565"/>
      <c r="R220" s="2565"/>
      <c r="S220" s="2565"/>
      <c r="T220" s="2565"/>
      <c r="U220" s="2565"/>
      <c r="V220" s="2565"/>
      <c r="W220" s="2565"/>
      <c r="X220" s="2565"/>
      <c r="Y220" s="2565"/>
    </row>
    <row r="221" spans="1:25" ht="15.75" customHeight="1">
      <c r="A221" s="2565"/>
      <c r="B221" s="2565"/>
      <c r="C221" s="2565"/>
      <c r="D221" s="2565"/>
      <c r="E221" s="2565"/>
      <c r="F221" s="2565"/>
      <c r="G221" s="2565"/>
      <c r="H221" s="2633"/>
      <c r="I221" s="2565"/>
      <c r="J221" s="2565"/>
      <c r="K221" s="2565"/>
      <c r="L221" s="2565"/>
      <c r="M221" s="2565"/>
      <c r="N221" s="2565"/>
      <c r="O221" s="2565"/>
      <c r="P221" s="2565"/>
      <c r="Q221" s="2565"/>
      <c r="R221" s="2565"/>
      <c r="S221" s="2565"/>
      <c r="T221" s="2565"/>
      <c r="U221" s="2565"/>
      <c r="V221" s="2565"/>
      <c r="W221" s="2565"/>
      <c r="X221" s="2565"/>
      <c r="Y221" s="2565"/>
    </row>
    <row r="222" spans="1:25" ht="15.75" customHeight="1">
      <c r="A222" s="2565"/>
      <c r="B222" s="2565"/>
      <c r="C222" s="2565"/>
      <c r="D222" s="2565"/>
      <c r="E222" s="2565"/>
      <c r="F222" s="2565"/>
      <c r="G222" s="2565"/>
      <c r="H222" s="2633"/>
      <c r="I222" s="2565"/>
      <c r="J222" s="2565"/>
      <c r="K222" s="2565"/>
      <c r="L222" s="2565"/>
      <c r="M222" s="2565"/>
      <c r="N222" s="2565"/>
      <c r="O222" s="2565"/>
      <c r="P222" s="2565"/>
      <c r="Q222" s="2565"/>
      <c r="R222" s="2565"/>
      <c r="S222" s="2565"/>
      <c r="T222" s="2565"/>
      <c r="U222" s="2565"/>
      <c r="V222" s="2565"/>
      <c r="W222" s="2565"/>
      <c r="X222" s="2565"/>
      <c r="Y222" s="2565"/>
    </row>
    <row r="223" spans="1:25" ht="15.75" customHeight="1">
      <c r="A223" s="2565"/>
      <c r="B223" s="2565"/>
      <c r="C223" s="2565"/>
      <c r="D223" s="2565"/>
      <c r="E223" s="2565"/>
      <c r="F223" s="2565"/>
      <c r="G223" s="2565"/>
      <c r="H223" s="2633"/>
      <c r="I223" s="2565"/>
      <c r="J223" s="2565"/>
      <c r="K223" s="2565"/>
      <c r="L223" s="2565"/>
      <c r="M223" s="2565"/>
      <c r="N223" s="2565"/>
      <c r="O223" s="2565"/>
      <c r="P223" s="2565"/>
      <c r="Q223" s="2565"/>
      <c r="R223" s="2565"/>
      <c r="S223" s="2565"/>
      <c r="T223" s="2565"/>
      <c r="U223" s="2565"/>
      <c r="V223" s="2565"/>
      <c r="W223" s="2565"/>
      <c r="X223" s="2565"/>
      <c r="Y223" s="2565"/>
    </row>
    <row r="224" spans="1:25" ht="15.75" customHeight="1">
      <c r="A224" s="2565"/>
      <c r="B224" s="2565"/>
      <c r="C224" s="2565"/>
      <c r="D224" s="2565"/>
      <c r="E224" s="2565"/>
      <c r="F224" s="2565"/>
      <c r="G224" s="2565"/>
      <c r="H224" s="2633"/>
      <c r="I224" s="2565"/>
      <c r="J224" s="2565"/>
      <c r="K224" s="2565"/>
      <c r="L224" s="2565"/>
      <c r="M224" s="2565"/>
      <c r="N224" s="2565"/>
      <c r="O224" s="2565"/>
      <c r="P224" s="2565"/>
      <c r="Q224" s="2565"/>
      <c r="R224" s="2565"/>
      <c r="S224" s="2565"/>
      <c r="T224" s="2565"/>
      <c r="U224" s="2565"/>
      <c r="V224" s="2565"/>
      <c r="W224" s="2565"/>
      <c r="X224" s="2565"/>
      <c r="Y224" s="2565"/>
    </row>
    <row r="225" spans="1:25" ht="15.75" customHeight="1">
      <c r="A225" s="2565"/>
      <c r="B225" s="2565"/>
      <c r="C225" s="2565"/>
      <c r="D225" s="2565"/>
      <c r="E225" s="2565"/>
      <c r="F225" s="2565"/>
      <c r="G225" s="2565"/>
      <c r="H225" s="2633"/>
      <c r="I225" s="2565"/>
      <c r="J225" s="2565"/>
      <c r="K225" s="2565"/>
      <c r="L225" s="2565"/>
      <c r="M225" s="2565"/>
      <c r="N225" s="2565"/>
      <c r="O225" s="2565"/>
      <c r="P225" s="2565"/>
      <c r="Q225" s="2565"/>
      <c r="R225" s="2565"/>
      <c r="S225" s="2565"/>
      <c r="T225" s="2565"/>
      <c r="U225" s="2565"/>
      <c r="V225" s="2565"/>
      <c r="W225" s="2565"/>
      <c r="X225" s="2565"/>
      <c r="Y225" s="2565"/>
    </row>
    <row r="226" spans="1:25" ht="15.75" customHeight="1">
      <c r="A226" s="2565"/>
      <c r="B226" s="2565"/>
      <c r="C226" s="2565"/>
      <c r="D226" s="2565"/>
      <c r="E226" s="2565"/>
      <c r="F226" s="2565"/>
      <c r="G226" s="2565"/>
      <c r="H226" s="2633"/>
      <c r="I226" s="2565"/>
      <c r="J226" s="2565"/>
      <c r="K226" s="2565"/>
      <c r="L226" s="2565"/>
      <c r="M226" s="2565"/>
      <c r="N226" s="2565"/>
      <c r="O226" s="2565"/>
      <c r="P226" s="2565"/>
      <c r="Q226" s="2565"/>
      <c r="R226" s="2565"/>
      <c r="S226" s="2565"/>
      <c r="T226" s="2565"/>
      <c r="U226" s="2565"/>
      <c r="V226" s="2565"/>
      <c r="W226" s="2565"/>
      <c r="X226" s="2565"/>
      <c r="Y226" s="2565"/>
    </row>
    <row r="227" spans="1:25" ht="15.75" customHeight="1">
      <c r="A227" s="2565"/>
      <c r="B227" s="2565"/>
      <c r="C227" s="2565"/>
      <c r="D227" s="2565"/>
      <c r="E227" s="2565"/>
      <c r="F227" s="2565"/>
      <c r="G227" s="2565"/>
      <c r="H227" s="2633"/>
      <c r="I227" s="2565"/>
      <c r="J227" s="2565"/>
      <c r="K227" s="2565"/>
      <c r="L227" s="2565"/>
      <c r="M227" s="2565"/>
      <c r="N227" s="2565"/>
      <c r="O227" s="2565"/>
      <c r="P227" s="2565"/>
      <c r="Q227" s="2565"/>
      <c r="R227" s="2565"/>
      <c r="S227" s="2565"/>
      <c r="T227" s="2565"/>
      <c r="U227" s="2565"/>
      <c r="V227" s="2565"/>
      <c r="W227" s="2565"/>
      <c r="X227" s="2565"/>
      <c r="Y227" s="2565"/>
    </row>
    <row r="228" spans="1:25" ht="15.75" customHeight="1">
      <c r="A228" s="2565"/>
      <c r="B228" s="2565"/>
      <c r="C228" s="2565"/>
      <c r="D228" s="2565"/>
      <c r="E228" s="2565"/>
      <c r="F228" s="2565"/>
      <c r="G228" s="2565"/>
      <c r="H228" s="2633"/>
      <c r="I228" s="2565"/>
      <c r="J228" s="2565"/>
      <c r="K228" s="2565"/>
      <c r="L228" s="2565"/>
      <c r="M228" s="2565"/>
      <c r="N228" s="2565"/>
      <c r="O228" s="2565"/>
      <c r="P228" s="2565"/>
      <c r="Q228" s="2565"/>
      <c r="R228" s="2565"/>
      <c r="S228" s="2565"/>
      <c r="T228" s="2565"/>
      <c r="U228" s="2565"/>
      <c r="V228" s="2565"/>
      <c r="W228" s="2565"/>
      <c r="X228" s="2565"/>
      <c r="Y228" s="2565"/>
    </row>
    <row r="229" spans="1:25" ht="15.75" customHeight="1">
      <c r="A229" s="2565"/>
      <c r="B229" s="2565"/>
      <c r="C229" s="2565"/>
      <c r="D229" s="2565"/>
      <c r="E229" s="2565"/>
      <c r="F229" s="2565"/>
      <c r="G229" s="2565"/>
      <c r="H229" s="2633"/>
      <c r="I229" s="2565"/>
      <c r="J229" s="2565"/>
      <c r="K229" s="2565"/>
      <c r="L229" s="2565"/>
      <c r="M229" s="2565"/>
      <c r="N229" s="2565"/>
      <c r="O229" s="2565"/>
      <c r="P229" s="2565"/>
      <c r="Q229" s="2565"/>
      <c r="R229" s="2565"/>
      <c r="S229" s="2565"/>
      <c r="T229" s="2565"/>
      <c r="U229" s="2565"/>
      <c r="V229" s="2565"/>
      <c r="W229" s="2565"/>
      <c r="X229" s="2565"/>
      <c r="Y229" s="2565"/>
    </row>
    <row r="230" spans="1:25" ht="15.75" customHeight="1">
      <c r="A230" s="2565"/>
      <c r="B230" s="2565"/>
      <c r="C230" s="2565"/>
      <c r="D230" s="2565"/>
      <c r="E230" s="2565"/>
      <c r="F230" s="2565"/>
      <c r="G230" s="2565"/>
      <c r="H230" s="2633"/>
      <c r="I230" s="2565"/>
      <c r="J230" s="2565"/>
      <c r="K230" s="2565"/>
      <c r="L230" s="2565"/>
      <c r="M230" s="2565"/>
      <c r="N230" s="2565"/>
      <c r="O230" s="2565"/>
      <c r="P230" s="2565"/>
      <c r="Q230" s="2565"/>
      <c r="R230" s="2565"/>
      <c r="S230" s="2565"/>
      <c r="T230" s="2565"/>
      <c r="U230" s="2565"/>
      <c r="V230" s="2565"/>
      <c r="W230" s="2565"/>
      <c r="X230" s="2565"/>
      <c r="Y230" s="2565"/>
    </row>
    <row r="231" spans="1:25" ht="15.75" customHeight="1">
      <c r="A231" s="2565"/>
      <c r="B231" s="2565"/>
      <c r="C231" s="2565"/>
      <c r="D231" s="2565"/>
      <c r="E231" s="2565"/>
      <c r="F231" s="2565"/>
      <c r="G231" s="2565"/>
      <c r="H231" s="2633"/>
      <c r="I231" s="2565"/>
      <c r="J231" s="2565"/>
      <c r="K231" s="2565"/>
      <c r="L231" s="2565"/>
      <c r="M231" s="2565"/>
      <c r="N231" s="2565"/>
      <c r="O231" s="2565"/>
      <c r="P231" s="2565"/>
      <c r="Q231" s="2565"/>
      <c r="R231" s="2565"/>
      <c r="S231" s="2565"/>
      <c r="T231" s="2565"/>
      <c r="U231" s="2565"/>
      <c r="V231" s="2565"/>
      <c r="W231" s="2565"/>
      <c r="X231" s="2565"/>
      <c r="Y231" s="2565"/>
    </row>
    <row r="232" spans="1:25" ht="15.75" customHeight="1">
      <c r="A232" s="2565"/>
      <c r="B232" s="2565"/>
      <c r="C232" s="2565"/>
      <c r="D232" s="2565"/>
      <c r="E232" s="2565"/>
      <c r="F232" s="2565"/>
      <c r="G232" s="2565"/>
      <c r="H232" s="2633"/>
      <c r="I232" s="2565"/>
      <c r="J232" s="2565"/>
      <c r="K232" s="2565"/>
      <c r="L232" s="2565"/>
      <c r="M232" s="2565"/>
      <c r="N232" s="2565"/>
      <c r="O232" s="2565"/>
      <c r="P232" s="2565"/>
      <c r="Q232" s="2565"/>
      <c r="R232" s="2565"/>
      <c r="S232" s="2565"/>
      <c r="T232" s="2565"/>
      <c r="U232" s="2565"/>
      <c r="V232" s="2565"/>
      <c r="W232" s="2565"/>
      <c r="X232" s="2565"/>
      <c r="Y232" s="2565"/>
    </row>
    <row r="233" spans="1:25" ht="15.75" customHeight="1">
      <c r="A233" s="2565"/>
      <c r="B233" s="2565"/>
      <c r="C233" s="2565"/>
      <c r="D233" s="2565"/>
      <c r="E233" s="2565"/>
      <c r="F233" s="2565"/>
      <c r="G233" s="2565"/>
      <c r="H233" s="2633"/>
      <c r="I233" s="2565"/>
      <c r="J233" s="2565"/>
      <c r="K233" s="2565"/>
      <c r="L233" s="2565"/>
      <c r="M233" s="2565"/>
      <c r="N233" s="2565"/>
      <c r="O233" s="2565"/>
      <c r="P233" s="2565"/>
      <c r="Q233" s="2565"/>
      <c r="R233" s="2565"/>
      <c r="S233" s="2565"/>
      <c r="T233" s="2565"/>
      <c r="U233" s="2565"/>
      <c r="V233" s="2565"/>
      <c r="W233" s="2565"/>
      <c r="X233" s="2565"/>
      <c r="Y233" s="2565"/>
    </row>
    <row r="234" spans="1:25" ht="15.75" customHeight="1">
      <c r="A234" s="2565"/>
      <c r="B234" s="2565"/>
      <c r="C234" s="2565"/>
      <c r="D234" s="2565"/>
      <c r="E234" s="2565"/>
      <c r="F234" s="2565"/>
      <c r="G234" s="2565"/>
      <c r="H234" s="2633"/>
      <c r="I234" s="2565"/>
      <c r="J234" s="2565"/>
      <c r="K234" s="2565"/>
      <c r="L234" s="2565"/>
      <c r="M234" s="2565"/>
      <c r="N234" s="2565"/>
      <c r="O234" s="2565"/>
      <c r="P234" s="2565"/>
      <c r="Q234" s="2565"/>
      <c r="R234" s="2565"/>
      <c r="S234" s="2565"/>
      <c r="T234" s="2565"/>
      <c r="U234" s="2565"/>
      <c r="V234" s="2565"/>
      <c r="W234" s="2565"/>
      <c r="X234" s="2565"/>
      <c r="Y234" s="2565"/>
    </row>
    <row r="235" spans="1:25" ht="15.75" customHeight="1">
      <c r="A235" s="2565"/>
      <c r="B235" s="2565"/>
      <c r="C235" s="2565"/>
      <c r="D235" s="2565"/>
      <c r="E235" s="2565"/>
      <c r="F235" s="2565"/>
      <c r="G235" s="2565"/>
      <c r="H235" s="2633"/>
      <c r="I235" s="2565"/>
      <c r="J235" s="2565"/>
      <c r="K235" s="2565"/>
      <c r="L235" s="2565"/>
      <c r="M235" s="2565"/>
      <c r="N235" s="2565"/>
      <c r="O235" s="2565"/>
      <c r="P235" s="2565"/>
      <c r="Q235" s="2565"/>
      <c r="R235" s="2565"/>
      <c r="S235" s="2565"/>
      <c r="T235" s="2565"/>
      <c r="U235" s="2565"/>
      <c r="V235" s="2565"/>
      <c r="W235" s="2565"/>
      <c r="X235" s="2565"/>
      <c r="Y235" s="2565"/>
    </row>
    <row r="236" spans="1:25" ht="15.75" customHeight="1">
      <c r="A236" s="2565"/>
      <c r="B236" s="2565"/>
      <c r="C236" s="2565"/>
      <c r="D236" s="2565"/>
      <c r="E236" s="2565"/>
      <c r="F236" s="2565"/>
      <c r="G236" s="2565"/>
      <c r="H236" s="2633"/>
      <c r="I236" s="2565"/>
      <c r="J236" s="2565"/>
      <c r="K236" s="2565"/>
      <c r="L236" s="2565"/>
      <c r="M236" s="2565"/>
      <c r="N236" s="2565"/>
      <c r="O236" s="2565"/>
      <c r="P236" s="2565"/>
      <c r="Q236" s="2565"/>
      <c r="R236" s="2565"/>
      <c r="S236" s="2565"/>
      <c r="T236" s="2565"/>
      <c r="U236" s="2565"/>
      <c r="V236" s="2565"/>
      <c r="W236" s="2565"/>
      <c r="X236" s="2565"/>
      <c r="Y236" s="2565"/>
    </row>
    <row r="237" spans="1:25" ht="15.75" customHeight="1">
      <c r="A237" s="2565"/>
      <c r="B237" s="2565"/>
      <c r="C237" s="2565"/>
      <c r="D237" s="2565"/>
      <c r="E237" s="2565"/>
      <c r="F237" s="2565"/>
      <c r="G237" s="2565"/>
      <c r="H237" s="2633"/>
      <c r="I237" s="2565"/>
      <c r="J237" s="2565"/>
      <c r="K237" s="2565"/>
      <c r="L237" s="2565"/>
      <c r="M237" s="2565"/>
      <c r="N237" s="2565"/>
      <c r="O237" s="2565"/>
      <c r="P237" s="2565"/>
      <c r="Q237" s="2565"/>
      <c r="R237" s="2565"/>
      <c r="S237" s="2565"/>
      <c r="T237" s="2565"/>
      <c r="U237" s="2565"/>
      <c r="V237" s="2565"/>
      <c r="W237" s="2565"/>
      <c r="X237" s="2565"/>
      <c r="Y237" s="2565"/>
    </row>
    <row r="238" spans="1:25" ht="15.75" customHeight="1">
      <c r="A238" s="2565"/>
      <c r="B238" s="2565"/>
      <c r="C238" s="2565"/>
      <c r="D238" s="2565"/>
      <c r="E238" s="2565"/>
      <c r="F238" s="2565"/>
      <c r="G238" s="2565"/>
      <c r="H238" s="2633"/>
      <c r="I238" s="2565"/>
      <c r="J238" s="2565"/>
      <c r="K238" s="2565"/>
      <c r="L238" s="2565"/>
      <c r="M238" s="2565"/>
      <c r="N238" s="2565"/>
      <c r="O238" s="2565"/>
      <c r="P238" s="2565"/>
      <c r="Q238" s="2565"/>
      <c r="R238" s="2565"/>
      <c r="S238" s="2565"/>
      <c r="T238" s="2565"/>
      <c r="U238" s="2565"/>
      <c r="V238" s="2565"/>
      <c r="W238" s="2565"/>
      <c r="X238" s="2565"/>
      <c r="Y238" s="2565"/>
    </row>
    <row r="239" spans="1:25" ht="15.75" customHeight="1">
      <c r="A239" s="2565"/>
      <c r="B239" s="2565"/>
      <c r="C239" s="2565"/>
      <c r="D239" s="2565"/>
      <c r="E239" s="2565"/>
      <c r="F239" s="2565"/>
      <c r="G239" s="2565"/>
      <c r="H239" s="2633"/>
      <c r="I239" s="2565"/>
      <c r="J239" s="2565"/>
      <c r="K239" s="2565"/>
      <c r="L239" s="2565"/>
      <c r="M239" s="2565"/>
      <c r="N239" s="2565"/>
      <c r="O239" s="2565"/>
      <c r="P239" s="2565"/>
      <c r="Q239" s="2565"/>
      <c r="R239" s="2565"/>
      <c r="S239" s="2565"/>
      <c r="T239" s="2565"/>
      <c r="U239" s="2565"/>
      <c r="V239" s="2565"/>
      <c r="W239" s="2565"/>
      <c r="X239" s="2565"/>
      <c r="Y239" s="2565"/>
    </row>
    <row r="240" spans="1:25" ht="15.75" customHeight="1">
      <c r="A240" s="2565"/>
      <c r="B240" s="2565"/>
      <c r="C240" s="2565"/>
      <c r="D240" s="2565"/>
      <c r="E240" s="2565"/>
      <c r="F240" s="2565"/>
      <c r="G240" s="2565"/>
      <c r="H240" s="2633"/>
      <c r="I240" s="2565"/>
      <c r="J240" s="2565"/>
      <c r="K240" s="2565"/>
      <c r="L240" s="2565"/>
      <c r="M240" s="2565"/>
      <c r="N240" s="2565"/>
      <c r="O240" s="2565"/>
      <c r="P240" s="2565"/>
      <c r="Q240" s="2565"/>
      <c r="R240" s="2565"/>
      <c r="S240" s="2565"/>
      <c r="T240" s="2565"/>
      <c r="U240" s="2565"/>
      <c r="V240" s="2565"/>
      <c r="W240" s="2565"/>
      <c r="X240" s="2565"/>
      <c r="Y240" s="2565"/>
    </row>
    <row r="241" spans="1:25" ht="15.75" customHeight="1">
      <c r="A241" s="2565"/>
      <c r="B241" s="2565"/>
      <c r="C241" s="2565"/>
      <c r="D241" s="2565"/>
      <c r="E241" s="2565"/>
      <c r="F241" s="2565"/>
      <c r="G241" s="2565"/>
      <c r="H241" s="2633"/>
      <c r="I241" s="2565"/>
      <c r="J241" s="2565"/>
      <c r="K241" s="2565"/>
      <c r="L241" s="2565"/>
      <c r="M241" s="2565"/>
      <c r="N241" s="2565"/>
      <c r="O241" s="2565"/>
      <c r="P241" s="2565"/>
      <c r="Q241" s="2565"/>
      <c r="R241" s="2565"/>
      <c r="S241" s="2565"/>
      <c r="T241" s="2565"/>
      <c r="U241" s="2565"/>
      <c r="V241" s="2565"/>
      <c r="W241" s="2565"/>
      <c r="X241" s="2565"/>
      <c r="Y241" s="2565"/>
    </row>
    <row r="242" spans="1:25" ht="15.75" customHeight="1">
      <c r="A242" s="2565"/>
      <c r="B242" s="2565"/>
      <c r="C242" s="2565"/>
      <c r="D242" s="2565"/>
      <c r="E242" s="2565"/>
      <c r="F242" s="2565"/>
      <c r="G242" s="2565"/>
      <c r="H242" s="2633"/>
      <c r="I242" s="2565"/>
      <c r="J242" s="2565"/>
      <c r="K242" s="2565"/>
      <c r="L242" s="2565"/>
      <c r="M242" s="2565"/>
      <c r="N242" s="2565"/>
      <c r="O242" s="2565"/>
      <c r="P242" s="2565"/>
      <c r="Q242" s="2565"/>
      <c r="R242" s="2565"/>
      <c r="S242" s="2565"/>
      <c r="T242" s="2565"/>
      <c r="U242" s="2565"/>
      <c r="V242" s="2565"/>
      <c r="W242" s="2565"/>
      <c r="X242" s="2565"/>
      <c r="Y242" s="2565"/>
    </row>
    <row r="243" spans="1:25" ht="15.75" customHeight="1">
      <c r="A243" s="2565"/>
      <c r="B243" s="2565"/>
      <c r="C243" s="2565"/>
      <c r="D243" s="2565"/>
      <c r="E243" s="2565"/>
      <c r="F243" s="2565"/>
      <c r="G243" s="2565"/>
      <c r="H243" s="2633"/>
      <c r="I243" s="2565"/>
      <c r="J243" s="2565"/>
      <c r="K243" s="2565"/>
      <c r="L243" s="2565"/>
      <c r="M243" s="2565"/>
      <c r="N243" s="2565"/>
      <c r="O243" s="2565"/>
      <c r="P243" s="2565"/>
      <c r="Q243" s="2565"/>
      <c r="R243" s="2565"/>
      <c r="S243" s="2565"/>
      <c r="T243" s="2565"/>
      <c r="U243" s="2565"/>
      <c r="V243" s="2565"/>
      <c r="W243" s="2565"/>
      <c r="X243" s="2565"/>
      <c r="Y243" s="2565"/>
    </row>
    <row r="244" spans="1:25" ht="15.75" customHeight="1">
      <c r="A244" s="2565"/>
      <c r="B244" s="2565"/>
      <c r="C244" s="2565"/>
      <c r="D244" s="2565"/>
      <c r="E244" s="2565"/>
      <c r="F244" s="2565"/>
      <c r="G244" s="2565"/>
      <c r="H244" s="2633"/>
      <c r="I244" s="2565"/>
      <c r="J244" s="2565"/>
      <c r="K244" s="2565"/>
      <c r="L244" s="2565"/>
      <c r="M244" s="2565"/>
      <c r="N244" s="2565"/>
      <c r="O244" s="2565"/>
      <c r="P244" s="2565"/>
      <c r="Q244" s="2565"/>
      <c r="R244" s="2565"/>
      <c r="S244" s="2565"/>
      <c r="T244" s="2565"/>
      <c r="U244" s="2565"/>
      <c r="V244" s="2565"/>
      <c r="W244" s="2565"/>
      <c r="X244" s="2565"/>
      <c r="Y244" s="2565"/>
    </row>
    <row r="245" spans="1:25" ht="15.75" customHeight="1">
      <c r="A245" s="2565"/>
      <c r="B245" s="2565"/>
      <c r="C245" s="2565"/>
      <c r="D245" s="2565"/>
      <c r="E245" s="2565"/>
      <c r="F245" s="2565"/>
      <c r="G245" s="2565"/>
      <c r="H245" s="2633"/>
      <c r="I245" s="2565"/>
      <c r="J245" s="2565"/>
      <c r="K245" s="2565"/>
      <c r="L245" s="2565"/>
      <c r="M245" s="2565"/>
      <c r="N245" s="2565"/>
      <c r="O245" s="2565"/>
      <c r="P245" s="2565"/>
      <c r="Q245" s="2565"/>
      <c r="R245" s="2565"/>
      <c r="S245" s="2565"/>
      <c r="T245" s="2565"/>
      <c r="U245" s="2565"/>
      <c r="V245" s="2565"/>
      <c r="W245" s="2565"/>
      <c r="X245" s="2565"/>
      <c r="Y245" s="2565"/>
    </row>
    <row r="246" spans="1:25" ht="15.75" customHeight="1">
      <c r="A246" s="2565"/>
      <c r="B246" s="2565"/>
      <c r="C246" s="2565"/>
      <c r="D246" s="2565"/>
      <c r="E246" s="2565"/>
      <c r="F246" s="2565"/>
      <c r="G246" s="2565"/>
      <c r="H246" s="2633"/>
      <c r="I246" s="2565"/>
      <c r="J246" s="2565"/>
      <c r="K246" s="2565"/>
      <c r="L246" s="2565"/>
      <c r="M246" s="2565"/>
      <c r="N246" s="2565"/>
      <c r="O246" s="2565"/>
      <c r="P246" s="2565"/>
      <c r="Q246" s="2565"/>
      <c r="R246" s="2565"/>
      <c r="S246" s="2565"/>
      <c r="T246" s="2565"/>
      <c r="U246" s="2565"/>
      <c r="V246" s="2565"/>
      <c r="W246" s="2565"/>
      <c r="X246" s="2565"/>
      <c r="Y246" s="2565"/>
    </row>
    <row r="247" spans="1:25" ht="15.75" customHeight="1">
      <c r="A247" s="2565"/>
      <c r="B247" s="2565"/>
      <c r="C247" s="2565"/>
      <c r="D247" s="2565"/>
      <c r="E247" s="2565"/>
      <c r="F247" s="2565"/>
      <c r="G247" s="2565"/>
      <c r="H247" s="2633"/>
      <c r="I247" s="2565"/>
      <c r="J247" s="2565"/>
      <c r="K247" s="2565"/>
      <c r="L247" s="2565"/>
      <c r="M247" s="2565"/>
      <c r="N247" s="2565"/>
      <c r="O247" s="2565"/>
      <c r="P247" s="2565"/>
      <c r="Q247" s="2565"/>
      <c r="R247" s="2565"/>
      <c r="S247" s="2565"/>
      <c r="T247" s="2565"/>
      <c r="U247" s="2565"/>
      <c r="V247" s="2565"/>
      <c r="W247" s="2565"/>
      <c r="X247" s="2565"/>
      <c r="Y247" s="2565"/>
    </row>
    <row r="248" spans="1:25" ht="15.75" customHeight="1">
      <c r="A248" s="2565"/>
      <c r="B248" s="2565"/>
      <c r="C248" s="2565"/>
      <c r="D248" s="2565"/>
      <c r="E248" s="2565"/>
      <c r="F248" s="2565"/>
      <c r="G248" s="2565"/>
      <c r="H248" s="2633"/>
      <c r="I248" s="2565"/>
      <c r="J248" s="2565"/>
      <c r="K248" s="2565"/>
      <c r="L248" s="2565"/>
      <c r="M248" s="2565"/>
      <c r="N248" s="2565"/>
      <c r="O248" s="2565"/>
      <c r="P248" s="2565"/>
      <c r="Q248" s="2565"/>
      <c r="R248" s="2565"/>
      <c r="S248" s="2565"/>
      <c r="T248" s="2565"/>
      <c r="U248" s="2565"/>
      <c r="V248" s="2565"/>
      <c r="W248" s="2565"/>
      <c r="X248" s="2565"/>
      <c r="Y248" s="2565"/>
    </row>
    <row r="249" spans="1:25" ht="15.75" customHeight="1">
      <c r="A249" s="2565"/>
      <c r="B249" s="2565"/>
      <c r="C249" s="2565"/>
      <c r="D249" s="2565"/>
      <c r="E249" s="2565"/>
      <c r="F249" s="2565"/>
      <c r="G249" s="2565"/>
      <c r="H249" s="2633"/>
      <c r="I249" s="2565"/>
      <c r="J249" s="2565"/>
      <c r="K249" s="2565"/>
      <c r="L249" s="2565"/>
      <c r="M249" s="2565"/>
      <c r="N249" s="2565"/>
      <c r="O249" s="2565"/>
      <c r="P249" s="2565"/>
      <c r="Q249" s="2565"/>
      <c r="R249" s="2565"/>
      <c r="S249" s="2565"/>
      <c r="T249" s="2565"/>
      <c r="U249" s="2565"/>
      <c r="V249" s="2565"/>
      <c r="W249" s="2565"/>
      <c r="X249" s="2565"/>
      <c r="Y249" s="2565"/>
    </row>
    <row r="250" spans="1:25" ht="15.75" customHeight="1">
      <c r="A250" s="2565"/>
      <c r="B250" s="2565"/>
      <c r="C250" s="2565"/>
      <c r="D250" s="2565"/>
      <c r="E250" s="2565"/>
      <c r="F250" s="2565"/>
      <c r="G250" s="2565"/>
      <c r="H250" s="2633"/>
      <c r="I250" s="2565"/>
      <c r="J250" s="2565"/>
      <c r="K250" s="2565"/>
      <c r="L250" s="2565"/>
      <c r="M250" s="2565"/>
      <c r="N250" s="2565"/>
      <c r="O250" s="2565"/>
      <c r="P250" s="2565"/>
      <c r="Q250" s="2565"/>
      <c r="R250" s="2565"/>
      <c r="S250" s="2565"/>
      <c r="T250" s="2565"/>
      <c r="U250" s="2565"/>
      <c r="V250" s="2565"/>
      <c r="W250" s="2565"/>
      <c r="X250" s="2565"/>
      <c r="Y250" s="2565"/>
    </row>
    <row r="251" spans="1:25" ht="15.75" customHeight="1">
      <c r="A251" s="2565"/>
      <c r="B251" s="2565"/>
      <c r="C251" s="2565"/>
      <c r="D251" s="2565"/>
      <c r="E251" s="2565"/>
      <c r="F251" s="2565"/>
      <c r="G251" s="2565"/>
      <c r="H251" s="2633"/>
      <c r="I251" s="2565"/>
      <c r="J251" s="2565"/>
      <c r="K251" s="2565"/>
      <c r="L251" s="2565"/>
      <c r="M251" s="2565"/>
      <c r="N251" s="2565"/>
      <c r="O251" s="2565"/>
      <c r="P251" s="2565"/>
      <c r="Q251" s="2565"/>
      <c r="R251" s="2565"/>
      <c r="S251" s="2565"/>
      <c r="T251" s="2565"/>
      <c r="U251" s="2565"/>
      <c r="V251" s="2565"/>
      <c r="W251" s="2565"/>
      <c r="X251" s="2565"/>
      <c r="Y251" s="2565"/>
    </row>
    <row r="252" spans="1:25" ht="15.75" customHeight="1">
      <c r="A252" s="2565"/>
      <c r="B252" s="2565"/>
      <c r="C252" s="2565"/>
      <c r="D252" s="2565"/>
      <c r="E252" s="2565"/>
      <c r="F252" s="2565"/>
      <c r="G252" s="2565"/>
      <c r="H252" s="2633"/>
      <c r="I252" s="2565"/>
      <c r="J252" s="2565"/>
      <c r="K252" s="2565"/>
      <c r="L252" s="2565"/>
      <c r="M252" s="2565"/>
      <c r="N252" s="2565"/>
      <c r="O252" s="2565"/>
      <c r="P252" s="2565"/>
      <c r="Q252" s="2565"/>
      <c r="R252" s="2565"/>
      <c r="S252" s="2565"/>
      <c r="T252" s="2565"/>
      <c r="U252" s="2565"/>
      <c r="V252" s="2565"/>
      <c r="W252" s="2565"/>
      <c r="X252" s="2565"/>
      <c r="Y252" s="2565"/>
    </row>
    <row r="253" spans="1:25" ht="15.75" customHeight="1">
      <c r="A253" s="2565"/>
      <c r="B253" s="2565"/>
      <c r="C253" s="2565"/>
      <c r="D253" s="2565"/>
      <c r="E253" s="2565"/>
      <c r="F253" s="2565"/>
      <c r="G253" s="2565"/>
      <c r="H253" s="2633"/>
      <c r="I253" s="2565"/>
      <c r="J253" s="2565"/>
      <c r="K253" s="2565"/>
      <c r="L253" s="2565"/>
      <c r="M253" s="2565"/>
      <c r="N253" s="2565"/>
      <c r="O253" s="2565"/>
      <c r="P253" s="2565"/>
      <c r="Q253" s="2565"/>
      <c r="R253" s="2565"/>
      <c r="S253" s="2565"/>
      <c r="T253" s="2565"/>
      <c r="U253" s="2565"/>
      <c r="V253" s="2565"/>
      <c r="W253" s="2565"/>
      <c r="X253" s="2565"/>
      <c r="Y253" s="2565"/>
    </row>
    <row r="254" spans="1:25" ht="15.75" customHeight="1">
      <c r="A254" s="2565"/>
      <c r="B254" s="2565"/>
      <c r="C254" s="2565"/>
      <c r="D254" s="2565"/>
      <c r="E254" s="2565"/>
      <c r="F254" s="2565"/>
      <c r="G254" s="2565"/>
      <c r="H254" s="2633"/>
      <c r="I254" s="2565"/>
      <c r="J254" s="2565"/>
      <c r="K254" s="2565"/>
      <c r="L254" s="2565"/>
      <c r="M254" s="2565"/>
      <c r="N254" s="2565"/>
      <c r="O254" s="2565"/>
      <c r="P254" s="2565"/>
      <c r="Q254" s="2565"/>
      <c r="R254" s="2565"/>
      <c r="S254" s="2565"/>
      <c r="T254" s="2565"/>
      <c r="U254" s="2565"/>
      <c r="V254" s="2565"/>
      <c r="W254" s="2565"/>
      <c r="X254" s="2565"/>
      <c r="Y254" s="2565"/>
    </row>
    <row r="255" spans="1:25" ht="15.75" customHeight="1">
      <c r="A255" s="2565"/>
      <c r="B255" s="2565"/>
      <c r="C255" s="2565"/>
      <c r="D255" s="2565"/>
      <c r="E255" s="2565"/>
      <c r="F255" s="2565"/>
      <c r="G255" s="2565"/>
      <c r="H255" s="2633"/>
      <c r="I255" s="2565"/>
      <c r="J255" s="2565"/>
      <c r="K255" s="2565"/>
      <c r="L255" s="2565"/>
      <c r="M255" s="2565"/>
      <c r="N255" s="2565"/>
      <c r="O255" s="2565"/>
      <c r="P255" s="2565"/>
      <c r="Q255" s="2565"/>
      <c r="R255" s="2565"/>
      <c r="S255" s="2565"/>
      <c r="T255" s="2565"/>
      <c r="U255" s="2565"/>
      <c r="V255" s="2565"/>
      <c r="W255" s="2565"/>
      <c r="X255" s="2565"/>
      <c r="Y255" s="2565"/>
    </row>
    <row r="256" spans="1:25" ht="15.75" customHeight="1">
      <c r="A256" s="2565"/>
      <c r="B256" s="2565"/>
      <c r="C256" s="2565"/>
      <c r="D256" s="2565"/>
      <c r="E256" s="2565"/>
      <c r="F256" s="2565"/>
      <c r="G256" s="2565"/>
      <c r="H256" s="2633"/>
      <c r="I256" s="2565"/>
      <c r="J256" s="2565"/>
      <c r="K256" s="2565"/>
      <c r="L256" s="2565"/>
      <c r="M256" s="2565"/>
      <c r="N256" s="2565"/>
      <c r="O256" s="2565"/>
      <c r="P256" s="2565"/>
      <c r="Q256" s="2565"/>
      <c r="R256" s="2565"/>
      <c r="S256" s="2565"/>
      <c r="T256" s="2565"/>
      <c r="U256" s="2565"/>
      <c r="V256" s="2565"/>
      <c r="W256" s="2565"/>
      <c r="X256" s="2565"/>
      <c r="Y256" s="2565"/>
    </row>
    <row r="257" spans="1:25" ht="15.75" customHeight="1">
      <c r="A257" s="2565"/>
      <c r="B257" s="2565"/>
      <c r="C257" s="2565"/>
      <c r="D257" s="2565"/>
      <c r="E257" s="2565"/>
      <c r="F257" s="2565"/>
      <c r="G257" s="2565"/>
      <c r="H257" s="2633"/>
      <c r="I257" s="2565"/>
      <c r="J257" s="2565"/>
      <c r="K257" s="2565"/>
      <c r="L257" s="2565"/>
      <c r="M257" s="2565"/>
      <c r="N257" s="2565"/>
      <c r="O257" s="2565"/>
      <c r="P257" s="2565"/>
      <c r="Q257" s="2565"/>
      <c r="R257" s="2565"/>
      <c r="S257" s="2565"/>
      <c r="T257" s="2565"/>
      <c r="U257" s="2565"/>
      <c r="V257" s="2565"/>
      <c r="W257" s="2565"/>
      <c r="X257" s="2565"/>
      <c r="Y257" s="2565"/>
    </row>
    <row r="258" spans="1:25" ht="15.75" customHeight="1">
      <c r="A258" s="2565"/>
      <c r="B258" s="2565"/>
      <c r="C258" s="2565"/>
      <c r="D258" s="2565"/>
      <c r="E258" s="2565"/>
      <c r="F258" s="2565"/>
      <c r="G258" s="2565"/>
      <c r="H258" s="2633"/>
      <c r="I258" s="2565"/>
      <c r="J258" s="2565"/>
      <c r="K258" s="2565"/>
      <c r="L258" s="2565"/>
      <c r="M258" s="2565"/>
      <c r="N258" s="2565"/>
      <c r="O258" s="2565"/>
      <c r="P258" s="2565"/>
      <c r="Q258" s="2565"/>
      <c r="R258" s="2565"/>
      <c r="S258" s="2565"/>
      <c r="T258" s="2565"/>
      <c r="U258" s="2565"/>
      <c r="V258" s="2565"/>
      <c r="W258" s="2565"/>
      <c r="X258" s="2565"/>
      <c r="Y258" s="2565"/>
    </row>
    <row r="259" spans="1:25" ht="15.75" customHeight="1">
      <c r="A259" s="2565"/>
      <c r="B259" s="2565"/>
      <c r="C259" s="2565"/>
      <c r="D259" s="2565"/>
      <c r="E259" s="2565"/>
      <c r="F259" s="2565"/>
      <c r="G259" s="2565"/>
      <c r="H259" s="2633"/>
      <c r="I259" s="2565"/>
      <c r="J259" s="2565"/>
      <c r="K259" s="2565"/>
      <c r="L259" s="2565"/>
      <c r="M259" s="2565"/>
      <c r="N259" s="2565"/>
      <c r="O259" s="2565"/>
      <c r="P259" s="2565"/>
      <c r="Q259" s="2565"/>
      <c r="R259" s="2565"/>
      <c r="S259" s="2565"/>
      <c r="T259" s="2565"/>
      <c r="U259" s="2565"/>
      <c r="V259" s="2565"/>
      <c r="W259" s="2565"/>
      <c r="X259" s="2565"/>
      <c r="Y259" s="2565"/>
    </row>
    <row r="260" spans="1:25" ht="15.75" customHeight="1">
      <c r="A260" s="2565"/>
      <c r="B260" s="2565"/>
      <c r="C260" s="2565"/>
      <c r="D260" s="2565"/>
      <c r="E260" s="2565"/>
      <c r="F260" s="2565"/>
      <c r="G260" s="2565"/>
      <c r="H260" s="2633"/>
      <c r="I260" s="2565"/>
      <c r="J260" s="2565"/>
      <c r="K260" s="2565"/>
      <c r="L260" s="2565"/>
      <c r="M260" s="2565"/>
      <c r="N260" s="2565"/>
      <c r="O260" s="2565"/>
      <c r="P260" s="2565"/>
      <c r="Q260" s="2565"/>
      <c r="R260" s="2565"/>
      <c r="S260" s="2565"/>
      <c r="T260" s="2565"/>
      <c r="U260" s="2565"/>
      <c r="V260" s="2565"/>
      <c r="W260" s="2565"/>
      <c r="X260" s="2565"/>
      <c r="Y260" s="2565"/>
    </row>
    <row r="261" spans="1:25" ht="15.75" customHeight="1">
      <c r="A261" s="2565"/>
      <c r="B261" s="2565"/>
      <c r="C261" s="2565"/>
      <c r="D261" s="2565"/>
      <c r="E261" s="2565"/>
      <c r="F261" s="2565"/>
      <c r="G261" s="2565"/>
      <c r="H261" s="2633"/>
      <c r="I261" s="2565"/>
      <c r="J261" s="2565"/>
      <c r="K261" s="2565"/>
      <c r="L261" s="2565"/>
      <c r="M261" s="2565"/>
      <c r="N261" s="2565"/>
      <c r="O261" s="2565"/>
      <c r="P261" s="2565"/>
      <c r="Q261" s="2565"/>
      <c r="R261" s="2565"/>
      <c r="S261" s="2565"/>
      <c r="T261" s="2565"/>
      <c r="U261" s="2565"/>
      <c r="V261" s="2565"/>
      <c r="W261" s="2565"/>
      <c r="X261" s="2565"/>
      <c r="Y261" s="2565"/>
    </row>
    <row r="262" spans="1:25" ht="15.75" customHeight="1">
      <c r="A262" s="2565"/>
      <c r="B262" s="2565"/>
      <c r="C262" s="2565"/>
      <c r="D262" s="2565"/>
      <c r="E262" s="2565"/>
      <c r="F262" s="2565"/>
      <c r="G262" s="2565"/>
      <c r="H262" s="2633"/>
      <c r="I262" s="2565"/>
      <c r="J262" s="2565"/>
      <c r="K262" s="2565"/>
      <c r="L262" s="2565"/>
      <c r="M262" s="2565"/>
      <c r="N262" s="2565"/>
      <c r="O262" s="2565"/>
      <c r="P262" s="2565"/>
      <c r="Q262" s="2565"/>
      <c r="R262" s="2565"/>
      <c r="S262" s="2565"/>
      <c r="T262" s="2565"/>
      <c r="U262" s="2565"/>
      <c r="V262" s="2565"/>
      <c r="W262" s="2565"/>
      <c r="X262" s="2565"/>
      <c r="Y262" s="2565"/>
    </row>
    <row r="263" spans="1:25" ht="15.75" customHeight="1">
      <c r="A263" s="2565"/>
      <c r="B263" s="2565"/>
      <c r="C263" s="2565"/>
      <c r="D263" s="2565"/>
      <c r="E263" s="2565"/>
      <c r="F263" s="2565"/>
      <c r="G263" s="2565"/>
      <c r="H263" s="2633"/>
      <c r="I263" s="2565"/>
      <c r="J263" s="2565"/>
      <c r="K263" s="2565"/>
      <c r="L263" s="2565"/>
      <c r="M263" s="2565"/>
      <c r="N263" s="2565"/>
      <c r="O263" s="2565"/>
      <c r="P263" s="2565"/>
      <c r="Q263" s="2565"/>
      <c r="R263" s="2565"/>
      <c r="S263" s="2565"/>
      <c r="T263" s="2565"/>
      <c r="U263" s="2565"/>
      <c r="V263" s="2565"/>
      <c r="W263" s="2565"/>
      <c r="X263" s="2565"/>
      <c r="Y263" s="2565"/>
    </row>
    <row r="264" spans="1:25" ht="15.75" customHeight="1">
      <c r="A264" s="2565"/>
      <c r="B264" s="2565"/>
      <c r="C264" s="2565"/>
      <c r="D264" s="2565"/>
      <c r="E264" s="2565"/>
      <c r="F264" s="2565"/>
      <c r="G264" s="2565"/>
      <c r="H264" s="2633"/>
      <c r="I264" s="2565"/>
      <c r="J264" s="2565"/>
      <c r="K264" s="2565"/>
      <c r="L264" s="2565"/>
      <c r="M264" s="2565"/>
      <c r="N264" s="2565"/>
      <c r="O264" s="2565"/>
      <c r="P264" s="2565"/>
      <c r="Q264" s="2565"/>
      <c r="R264" s="2565"/>
      <c r="S264" s="2565"/>
      <c r="T264" s="2565"/>
      <c r="U264" s="2565"/>
      <c r="V264" s="2565"/>
      <c r="W264" s="2565"/>
      <c r="X264" s="2565"/>
      <c r="Y264" s="2565"/>
    </row>
    <row r="265" spans="1:25" ht="15.75" customHeight="1">
      <c r="A265" s="2565"/>
      <c r="B265" s="2565"/>
      <c r="C265" s="2565"/>
      <c r="D265" s="2565"/>
      <c r="E265" s="2565"/>
      <c r="F265" s="2565"/>
      <c r="G265" s="2565"/>
      <c r="H265" s="2633"/>
      <c r="I265" s="2565"/>
      <c r="J265" s="2565"/>
      <c r="K265" s="2565"/>
      <c r="L265" s="2565"/>
      <c r="M265" s="2565"/>
      <c r="N265" s="2565"/>
      <c r="O265" s="2565"/>
      <c r="P265" s="2565"/>
      <c r="Q265" s="2565"/>
      <c r="R265" s="2565"/>
      <c r="S265" s="2565"/>
      <c r="T265" s="2565"/>
      <c r="U265" s="2565"/>
      <c r="V265" s="2565"/>
      <c r="W265" s="2565"/>
      <c r="X265" s="2565"/>
      <c r="Y265" s="2565"/>
    </row>
    <row r="266" spans="1:25" ht="15.75" customHeight="1">
      <c r="A266" s="2565"/>
      <c r="B266" s="2565"/>
      <c r="C266" s="2565"/>
      <c r="D266" s="2565"/>
      <c r="E266" s="2565"/>
      <c r="F266" s="2565"/>
      <c r="G266" s="2565"/>
      <c r="H266" s="2633"/>
      <c r="I266" s="2565"/>
      <c r="J266" s="2565"/>
      <c r="K266" s="2565"/>
      <c r="L266" s="2565"/>
      <c r="M266" s="2565"/>
      <c r="N266" s="2565"/>
      <c r="O266" s="2565"/>
      <c r="P266" s="2565"/>
      <c r="Q266" s="2565"/>
      <c r="R266" s="2565"/>
      <c r="S266" s="2565"/>
      <c r="T266" s="2565"/>
      <c r="U266" s="2565"/>
      <c r="V266" s="2565"/>
      <c r="W266" s="2565"/>
      <c r="X266" s="2565"/>
      <c r="Y266" s="2565"/>
    </row>
    <row r="267" spans="1:25" ht="15.75" customHeight="1">
      <c r="A267" s="2565"/>
      <c r="B267" s="2565"/>
      <c r="C267" s="2565"/>
      <c r="D267" s="2565"/>
      <c r="E267" s="2565"/>
      <c r="F267" s="2565"/>
      <c r="G267" s="2565"/>
      <c r="H267" s="2633"/>
      <c r="I267" s="2565"/>
      <c r="J267" s="2565"/>
      <c r="K267" s="2565"/>
      <c r="L267" s="2565"/>
      <c r="M267" s="2565"/>
      <c r="N267" s="2565"/>
      <c r="O267" s="2565"/>
      <c r="P267" s="2565"/>
      <c r="Q267" s="2565"/>
      <c r="R267" s="2565"/>
      <c r="S267" s="2565"/>
      <c r="T267" s="2565"/>
      <c r="U267" s="2565"/>
      <c r="V267" s="2565"/>
      <c r="W267" s="2565"/>
      <c r="X267" s="2565"/>
      <c r="Y267" s="2565"/>
    </row>
    <row r="268" spans="1:25" ht="15.75" customHeight="1">
      <c r="A268" s="2565"/>
      <c r="B268" s="2565"/>
      <c r="C268" s="2565"/>
      <c r="D268" s="2565"/>
      <c r="E268" s="2565"/>
      <c r="F268" s="2565"/>
      <c r="G268" s="2565"/>
      <c r="H268" s="2633"/>
      <c r="I268" s="2565"/>
      <c r="J268" s="2565"/>
      <c r="K268" s="2565"/>
      <c r="L268" s="2565"/>
      <c r="M268" s="2565"/>
      <c r="N268" s="2565"/>
      <c r="O268" s="2565"/>
      <c r="P268" s="2565"/>
      <c r="Q268" s="2565"/>
      <c r="R268" s="2565"/>
      <c r="S268" s="2565"/>
      <c r="T268" s="2565"/>
      <c r="U268" s="2565"/>
      <c r="V268" s="2565"/>
      <c r="W268" s="2565"/>
      <c r="X268" s="2565"/>
      <c r="Y268" s="2565"/>
    </row>
    <row r="269" spans="1:25" ht="15.75" customHeight="1">
      <c r="A269" s="2565"/>
      <c r="B269" s="2565"/>
      <c r="C269" s="2565"/>
      <c r="D269" s="2565"/>
      <c r="E269" s="2565"/>
      <c r="F269" s="2565"/>
      <c r="G269" s="2565"/>
      <c r="H269" s="2633"/>
      <c r="I269" s="2565"/>
      <c r="J269" s="2565"/>
      <c r="K269" s="2565"/>
      <c r="L269" s="2565"/>
      <c r="M269" s="2565"/>
      <c r="N269" s="2565"/>
      <c r="O269" s="2565"/>
      <c r="P269" s="2565"/>
      <c r="Q269" s="2565"/>
      <c r="R269" s="2565"/>
      <c r="S269" s="2565"/>
      <c r="T269" s="2565"/>
      <c r="U269" s="2565"/>
      <c r="V269" s="2565"/>
      <c r="W269" s="2565"/>
      <c r="X269" s="2565"/>
      <c r="Y269" s="2565"/>
    </row>
    <row r="270" spans="1:25" ht="15.75" customHeight="1">
      <c r="A270" s="2565"/>
      <c r="B270" s="2565"/>
      <c r="C270" s="2565"/>
      <c r="D270" s="2565"/>
      <c r="E270" s="2565"/>
      <c r="F270" s="2565"/>
      <c r="G270" s="2565"/>
      <c r="H270" s="2633"/>
      <c r="I270" s="2565"/>
      <c r="J270" s="2565"/>
      <c r="K270" s="2565"/>
      <c r="L270" s="2565"/>
      <c r="M270" s="2565"/>
      <c r="N270" s="2565"/>
      <c r="O270" s="2565"/>
      <c r="P270" s="2565"/>
      <c r="Q270" s="2565"/>
      <c r="R270" s="2565"/>
      <c r="S270" s="2565"/>
      <c r="T270" s="2565"/>
      <c r="U270" s="2565"/>
      <c r="V270" s="2565"/>
      <c r="W270" s="2565"/>
      <c r="X270" s="2565"/>
      <c r="Y270" s="2565"/>
    </row>
    <row r="271" spans="1:25" ht="15.75" customHeight="1">
      <c r="A271" s="2565"/>
      <c r="B271" s="2565"/>
      <c r="C271" s="2565"/>
      <c r="D271" s="2565"/>
      <c r="E271" s="2565"/>
      <c r="F271" s="2565"/>
      <c r="G271" s="2565"/>
      <c r="H271" s="2633"/>
      <c r="I271" s="2565"/>
      <c r="J271" s="2565"/>
      <c r="K271" s="2565"/>
      <c r="L271" s="2565"/>
      <c r="M271" s="2565"/>
      <c r="N271" s="2565"/>
      <c r="O271" s="2565"/>
      <c r="P271" s="2565"/>
      <c r="Q271" s="2565"/>
      <c r="R271" s="2565"/>
      <c r="S271" s="2565"/>
      <c r="T271" s="2565"/>
      <c r="U271" s="2565"/>
      <c r="V271" s="2565"/>
      <c r="W271" s="2565"/>
      <c r="X271" s="2565"/>
      <c r="Y271" s="2565"/>
    </row>
    <row r="272" spans="1:25" ht="15.75" customHeight="1">
      <c r="A272" s="2565"/>
      <c r="B272" s="2565"/>
      <c r="C272" s="2565"/>
      <c r="D272" s="2565"/>
      <c r="E272" s="2565"/>
      <c r="F272" s="2565"/>
      <c r="G272" s="2565"/>
      <c r="H272" s="2633"/>
      <c r="I272" s="2565"/>
      <c r="J272" s="2565"/>
      <c r="K272" s="2565"/>
      <c r="L272" s="2565"/>
      <c r="M272" s="2565"/>
      <c r="N272" s="2565"/>
      <c r="O272" s="2565"/>
      <c r="P272" s="2565"/>
      <c r="Q272" s="2565"/>
      <c r="R272" s="2565"/>
      <c r="S272" s="2565"/>
      <c r="T272" s="2565"/>
      <c r="U272" s="2565"/>
      <c r="V272" s="2565"/>
      <c r="W272" s="2565"/>
      <c r="X272" s="2565"/>
      <c r="Y272" s="2565"/>
    </row>
    <row r="273" spans="1:25" ht="15.75" customHeight="1">
      <c r="A273" s="2565"/>
      <c r="B273" s="2565"/>
      <c r="C273" s="2565"/>
      <c r="D273" s="2565"/>
      <c r="E273" s="2565"/>
      <c r="F273" s="2565"/>
      <c r="G273" s="2565"/>
      <c r="H273" s="2633"/>
      <c r="I273" s="2565"/>
      <c r="J273" s="2565"/>
      <c r="K273" s="2565"/>
      <c r="L273" s="2565"/>
      <c r="M273" s="2565"/>
      <c r="N273" s="2565"/>
      <c r="O273" s="2565"/>
      <c r="P273" s="2565"/>
      <c r="Q273" s="2565"/>
      <c r="R273" s="2565"/>
      <c r="S273" s="2565"/>
      <c r="T273" s="2565"/>
      <c r="U273" s="2565"/>
      <c r="V273" s="2565"/>
      <c r="W273" s="2565"/>
      <c r="X273" s="2565"/>
      <c r="Y273" s="2565"/>
    </row>
    <row r="274" spans="1:25" ht="15.75" customHeight="1">
      <c r="A274" s="2565"/>
      <c r="B274" s="2565"/>
      <c r="C274" s="2565"/>
      <c r="D274" s="2565"/>
      <c r="E274" s="2565"/>
      <c r="F274" s="2565"/>
      <c r="G274" s="2565"/>
      <c r="H274" s="2633"/>
      <c r="I274" s="2565"/>
      <c r="J274" s="2565"/>
      <c r="K274" s="2565"/>
      <c r="L274" s="2565"/>
      <c r="M274" s="2565"/>
      <c r="N274" s="2565"/>
      <c r="O274" s="2565"/>
      <c r="P274" s="2565"/>
      <c r="Q274" s="2565"/>
      <c r="R274" s="2565"/>
      <c r="S274" s="2565"/>
      <c r="T274" s="2565"/>
      <c r="U274" s="2565"/>
      <c r="V274" s="2565"/>
      <c r="W274" s="2565"/>
      <c r="X274" s="2565"/>
      <c r="Y274" s="2565"/>
    </row>
    <row r="275" spans="1:25" ht="15.75" customHeight="1">
      <c r="A275" s="2565"/>
      <c r="B275" s="2565"/>
      <c r="C275" s="2565"/>
      <c r="D275" s="2565"/>
      <c r="E275" s="2565"/>
      <c r="F275" s="2565"/>
      <c r="G275" s="2565"/>
      <c r="H275" s="2633"/>
      <c r="I275" s="2565"/>
      <c r="J275" s="2565"/>
      <c r="K275" s="2565"/>
      <c r="L275" s="2565"/>
      <c r="M275" s="2565"/>
      <c r="N275" s="2565"/>
      <c r="O275" s="2565"/>
      <c r="P275" s="2565"/>
      <c r="Q275" s="2565"/>
      <c r="R275" s="2565"/>
      <c r="S275" s="2565"/>
      <c r="T275" s="2565"/>
      <c r="U275" s="2565"/>
      <c r="V275" s="2565"/>
      <c r="W275" s="2565"/>
      <c r="X275" s="2565"/>
      <c r="Y275" s="2565"/>
    </row>
    <row r="276" spans="1:25" ht="15.75" customHeight="1">
      <c r="A276" s="2565"/>
      <c r="B276" s="2565"/>
      <c r="C276" s="2565"/>
      <c r="D276" s="2565"/>
      <c r="E276" s="2565"/>
      <c r="F276" s="2565"/>
      <c r="G276" s="2565"/>
      <c r="H276" s="2633"/>
      <c r="I276" s="2565"/>
      <c r="J276" s="2565"/>
      <c r="K276" s="2565"/>
      <c r="L276" s="2565"/>
      <c r="M276" s="2565"/>
      <c r="N276" s="2565"/>
      <c r="O276" s="2565"/>
      <c r="P276" s="2565"/>
      <c r="Q276" s="2565"/>
      <c r="R276" s="2565"/>
      <c r="S276" s="2565"/>
      <c r="T276" s="2565"/>
      <c r="U276" s="2565"/>
      <c r="V276" s="2565"/>
      <c r="W276" s="2565"/>
      <c r="X276" s="2565"/>
      <c r="Y276" s="2565"/>
    </row>
    <row r="277" spans="1:25" ht="15.75" customHeight="1">
      <c r="A277" s="2565"/>
      <c r="B277" s="2565"/>
      <c r="C277" s="2565"/>
      <c r="D277" s="2565"/>
      <c r="E277" s="2565"/>
      <c r="F277" s="2565"/>
      <c r="G277" s="2565"/>
      <c r="H277" s="2633"/>
      <c r="I277" s="2565"/>
      <c r="J277" s="2565"/>
      <c r="K277" s="2565"/>
      <c r="L277" s="2565"/>
      <c r="M277" s="2565"/>
      <c r="N277" s="2565"/>
      <c r="O277" s="2565"/>
      <c r="P277" s="2565"/>
      <c r="Q277" s="2565"/>
      <c r="R277" s="2565"/>
      <c r="S277" s="2565"/>
      <c r="T277" s="2565"/>
      <c r="U277" s="2565"/>
      <c r="V277" s="2565"/>
      <c r="W277" s="2565"/>
      <c r="X277" s="2565"/>
      <c r="Y277" s="2565"/>
    </row>
    <row r="278" spans="1:25" ht="15.75" customHeight="1">
      <c r="A278" s="2565"/>
      <c r="B278" s="2565"/>
      <c r="C278" s="2565"/>
      <c r="D278" s="2565"/>
      <c r="E278" s="2565"/>
      <c r="F278" s="2565"/>
      <c r="G278" s="2565"/>
      <c r="H278" s="2633"/>
      <c r="I278" s="2565"/>
      <c r="J278" s="2565"/>
      <c r="K278" s="2565"/>
      <c r="L278" s="2565"/>
      <c r="M278" s="2565"/>
      <c r="N278" s="2565"/>
      <c r="O278" s="2565"/>
      <c r="P278" s="2565"/>
      <c r="Q278" s="2565"/>
      <c r="R278" s="2565"/>
      <c r="S278" s="2565"/>
      <c r="T278" s="2565"/>
      <c r="U278" s="2565"/>
      <c r="V278" s="2565"/>
      <c r="W278" s="2565"/>
      <c r="X278" s="2565"/>
      <c r="Y278" s="2565"/>
    </row>
    <row r="279" spans="1:25" ht="15.75" customHeight="1">
      <c r="A279" s="2565"/>
      <c r="B279" s="2565"/>
      <c r="C279" s="2565"/>
      <c r="D279" s="2565"/>
      <c r="E279" s="2565"/>
      <c r="F279" s="2565"/>
      <c r="G279" s="2565"/>
      <c r="H279" s="2633"/>
      <c r="I279" s="2565"/>
      <c r="J279" s="2565"/>
      <c r="K279" s="2565"/>
      <c r="L279" s="2565"/>
      <c r="M279" s="2565"/>
      <c r="N279" s="2565"/>
      <c r="O279" s="2565"/>
      <c r="P279" s="2565"/>
      <c r="Q279" s="2565"/>
      <c r="R279" s="2565"/>
      <c r="S279" s="2565"/>
      <c r="T279" s="2565"/>
      <c r="U279" s="2565"/>
      <c r="V279" s="2565"/>
      <c r="W279" s="2565"/>
      <c r="X279" s="2565"/>
      <c r="Y279" s="2565"/>
    </row>
    <row r="280" spans="1:25" ht="15.75" customHeight="1">
      <c r="A280" s="2565"/>
      <c r="B280" s="2565"/>
      <c r="C280" s="2565"/>
      <c r="D280" s="2565"/>
      <c r="E280" s="2565"/>
      <c r="F280" s="2565"/>
      <c r="G280" s="2565"/>
      <c r="H280" s="2633"/>
      <c r="I280" s="2565"/>
      <c r="J280" s="2565"/>
      <c r="K280" s="2565"/>
      <c r="L280" s="2565"/>
      <c r="M280" s="2565"/>
      <c r="N280" s="2565"/>
      <c r="O280" s="2565"/>
      <c r="P280" s="2565"/>
      <c r="Q280" s="2565"/>
      <c r="R280" s="2565"/>
      <c r="S280" s="2565"/>
      <c r="T280" s="2565"/>
      <c r="U280" s="2565"/>
      <c r="V280" s="2565"/>
      <c r="W280" s="2565"/>
      <c r="X280" s="2565"/>
      <c r="Y280" s="2565"/>
    </row>
    <row r="281" spans="1:25" ht="15.75" customHeight="1">
      <c r="A281" s="2565"/>
      <c r="B281" s="2565"/>
      <c r="C281" s="2565"/>
      <c r="D281" s="2565"/>
      <c r="E281" s="2565"/>
      <c r="F281" s="2565"/>
      <c r="G281" s="2565"/>
      <c r="H281" s="2633"/>
      <c r="I281" s="2565"/>
      <c r="J281" s="2565"/>
      <c r="K281" s="2565"/>
      <c r="L281" s="2565"/>
      <c r="M281" s="2565"/>
      <c r="N281" s="2565"/>
      <c r="O281" s="2565"/>
      <c r="P281" s="2565"/>
      <c r="Q281" s="2565"/>
      <c r="R281" s="2565"/>
      <c r="S281" s="2565"/>
      <c r="T281" s="2565"/>
      <c r="U281" s="2565"/>
      <c r="V281" s="2565"/>
      <c r="W281" s="2565"/>
      <c r="X281" s="2565"/>
      <c r="Y281" s="2565"/>
    </row>
    <row r="282" spans="1:25" ht="15.75" customHeight="1">
      <c r="A282" s="2565"/>
      <c r="B282" s="2565"/>
      <c r="C282" s="2565"/>
      <c r="D282" s="2565"/>
      <c r="E282" s="2565"/>
      <c r="F282" s="2565"/>
      <c r="G282" s="2565"/>
      <c r="H282" s="2633"/>
      <c r="I282" s="2565"/>
      <c r="J282" s="2565"/>
      <c r="K282" s="2565"/>
      <c r="L282" s="2565"/>
      <c r="M282" s="2565"/>
      <c r="N282" s="2565"/>
      <c r="O282" s="2565"/>
      <c r="P282" s="2565"/>
      <c r="Q282" s="2565"/>
      <c r="R282" s="2565"/>
      <c r="S282" s="2565"/>
      <c r="T282" s="2565"/>
      <c r="U282" s="2565"/>
      <c r="V282" s="2565"/>
      <c r="W282" s="2565"/>
      <c r="X282" s="2565"/>
      <c r="Y282" s="2565"/>
    </row>
    <row r="283" spans="1:25" ht="15.75" customHeight="1">
      <c r="A283" s="2565"/>
      <c r="B283" s="2565"/>
      <c r="C283" s="2565"/>
      <c r="D283" s="2565"/>
      <c r="E283" s="2565"/>
      <c r="F283" s="2565"/>
      <c r="G283" s="2565"/>
      <c r="H283" s="2633"/>
      <c r="I283" s="2565"/>
      <c r="J283" s="2565"/>
      <c r="K283" s="2565"/>
      <c r="L283" s="2565"/>
      <c r="M283" s="2565"/>
      <c r="N283" s="2565"/>
      <c r="O283" s="2565"/>
      <c r="P283" s="2565"/>
      <c r="Q283" s="2565"/>
      <c r="R283" s="2565"/>
      <c r="S283" s="2565"/>
      <c r="T283" s="2565"/>
      <c r="U283" s="2565"/>
      <c r="V283" s="2565"/>
      <c r="W283" s="2565"/>
      <c r="X283" s="2565"/>
      <c r="Y283" s="2565"/>
    </row>
    <row r="284" spans="1:25" ht="15.75" customHeight="1">
      <c r="A284" s="2565"/>
      <c r="B284" s="2565"/>
      <c r="C284" s="2565"/>
      <c r="D284" s="2565"/>
      <c r="E284" s="2565"/>
      <c r="F284" s="2565"/>
      <c r="G284" s="2565"/>
      <c r="H284" s="2633"/>
      <c r="I284" s="2565"/>
      <c r="J284" s="2565"/>
      <c r="K284" s="2565"/>
      <c r="L284" s="2565"/>
      <c r="M284" s="2565"/>
      <c r="N284" s="2565"/>
      <c r="O284" s="2565"/>
      <c r="P284" s="2565"/>
      <c r="Q284" s="2565"/>
      <c r="R284" s="2565"/>
      <c r="S284" s="2565"/>
      <c r="T284" s="2565"/>
      <c r="U284" s="2565"/>
      <c r="V284" s="2565"/>
      <c r="W284" s="2565"/>
      <c r="X284" s="2565"/>
      <c r="Y284" s="2565"/>
    </row>
    <row r="285" spans="1:25" ht="15.75" customHeight="1">
      <c r="A285" s="2565"/>
      <c r="B285" s="2565"/>
      <c r="C285" s="2565"/>
      <c r="D285" s="2565"/>
      <c r="E285" s="2565"/>
      <c r="F285" s="2565"/>
      <c r="G285" s="2565"/>
      <c r="H285" s="2633"/>
      <c r="I285" s="2565"/>
      <c r="J285" s="2565"/>
      <c r="K285" s="2565"/>
      <c r="L285" s="2565"/>
      <c r="M285" s="2565"/>
      <c r="N285" s="2565"/>
      <c r="O285" s="2565"/>
      <c r="P285" s="2565"/>
      <c r="Q285" s="2565"/>
      <c r="R285" s="2565"/>
      <c r="S285" s="2565"/>
      <c r="T285" s="2565"/>
      <c r="U285" s="2565"/>
      <c r="V285" s="2565"/>
      <c r="W285" s="2565"/>
      <c r="X285" s="2565"/>
      <c r="Y285" s="2565"/>
    </row>
    <row r="286" spans="1:25" ht="15.75" customHeight="1">
      <c r="A286" s="2565"/>
      <c r="B286" s="2565"/>
      <c r="C286" s="2565"/>
      <c r="D286" s="2565"/>
      <c r="E286" s="2565"/>
      <c r="F286" s="2565"/>
      <c r="G286" s="2565"/>
      <c r="H286" s="2633"/>
      <c r="I286" s="2565"/>
      <c r="J286" s="2565"/>
      <c r="K286" s="2565"/>
      <c r="L286" s="2565"/>
      <c r="M286" s="2565"/>
      <c r="N286" s="2565"/>
      <c r="O286" s="2565"/>
      <c r="P286" s="2565"/>
      <c r="Q286" s="2565"/>
      <c r="R286" s="2565"/>
      <c r="S286" s="2565"/>
      <c r="T286" s="2565"/>
      <c r="U286" s="2565"/>
      <c r="V286" s="2565"/>
      <c r="W286" s="2565"/>
      <c r="X286" s="2565"/>
      <c r="Y286" s="2565"/>
    </row>
    <row r="287" spans="1:25" ht="15.75" customHeight="1">
      <c r="A287" s="2565"/>
      <c r="B287" s="2565"/>
      <c r="C287" s="2565"/>
      <c r="D287" s="2565"/>
      <c r="E287" s="2565"/>
      <c r="F287" s="2565"/>
      <c r="G287" s="2565"/>
      <c r="H287" s="2633"/>
      <c r="I287" s="2565"/>
      <c r="J287" s="2565"/>
      <c r="K287" s="2565"/>
      <c r="L287" s="2565"/>
      <c r="M287" s="2565"/>
      <c r="N287" s="2565"/>
      <c r="O287" s="2565"/>
      <c r="P287" s="2565"/>
      <c r="Q287" s="2565"/>
      <c r="R287" s="2565"/>
      <c r="S287" s="2565"/>
      <c r="T287" s="2565"/>
      <c r="U287" s="2565"/>
      <c r="V287" s="2565"/>
      <c r="W287" s="2565"/>
      <c r="X287" s="2565"/>
      <c r="Y287" s="2565"/>
    </row>
    <row r="288" spans="1:25" ht="15.75" customHeight="1">
      <c r="A288" s="2565"/>
      <c r="B288" s="2565"/>
      <c r="C288" s="2565"/>
      <c r="D288" s="2565"/>
      <c r="E288" s="2565"/>
      <c r="F288" s="2565"/>
      <c r="G288" s="2565"/>
      <c r="H288" s="2633"/>
      <c r="I288" s="2565"/>
      <c r="J288" s="2565"/>
      <c r="K288" s="2565"/>
      <c r="L288" s="2565"/>
      <c r="M288" s="2565"/>
      <c r="N288" s="2565"/>
      <c r="O288" s="2565"/>
      <c r="P288" s="2565"/>
      <c r="Q288" s="2565"/>
      <c r="R288" s="2565"/>
      <c r="S288" s="2565"/>
      <c r="T288" s="2565"/>
      <c r="U288" s="2565"/>
      <c r="V288" s="2565"/>
      <c r="W288" s="2565"/>
      <c r="X288" s="2565"/>
      <c r="Y288" s="2565"/>
    </row>
    <row r="289" spans="1:25" ht="15.75" customHeight="1">
      <c r="A289" s="2565"/>
      <c r="B289" s="2565"/>
      <c r="C289" s="2565"/>
      <c r="D289" s="2565"/>
      <c r="E289" s="2565"/>
      <c r="F289" s="2565"/>
      <c r="G289" s="2565"/>
      <c r="H289" s="2633"/>
      <c r="I289" s="2565"/>
      <c r="J289" s="2565"/>
      <c r="K289" s="2565"/>
      <c r="L289" s="2565"/>
      <c r="M289" s="2565"/>
      <c r="N289" s="2565"/>
      <c r="O289" s="2565"/>
      <c r="P289" s="2565"/>
      <c r="Q289" s="2565"/>
      <c r="R289" s="2565"/>
      <c r="S289" s="2565"/>
      <c r="T289" s="2565"/>
      <c r="U289" s="2565"/>
      <c r="V289" s="2565"/>
      <c r="W289" s="2565"/>
      <c r="X289" s="2565"/>
      <c r="Y289" s="2565"/>
    </row>
    <row r="290" spans="1:25" ht="15.75" customHeight="1">
      <c r="A290" s="2565"/>
      <c r="B290" s="2565"/>
      <c r="C290" s="2565"/>
      <c r="D290" s="2565"/>
      <c r="E290" s="2565"/>
      <c r="F290" s="2565"/>
      <c r="G290" s="2565"/>
      <c r="H290" s="2633"/>
      <c r="I290" s="2565"/>
      <c r="J290" s="2565"/>
      <c r="K290" s="2565"/>
      <c r="L290" s="2565"/>
      <c r="M290" s="2565"/>
      <c r="N290" s="2565"/>
      <c r="O290" s="2565"/>
      <c r="P290" s="2565"/>
      <c r="Q290" s="2565"/>
      <c r="R290" s="2565"/>
      <c r="S290" s="2565"/>
      <c r="T290" s="2565"/>
      <c r="U290" s="2565"/>
      <c r="V290" s="2565"/>
      <c r="W290" s="2565"/>
      <c r="X290" s="2565"/>
      <c r="Y290" s="2565"/>
    </row>
    <row r="291" spans="1:25" ht="15.75" customHeight="1">
      <c r="A291" s="2565"/>
      <c r="B291" s="2565"/>
      <c r="C291" s="2565"/>
      <c r="D291" s="2565"/>
      <c r="E291" s="2565"/>
      <c r="F291" s="2565"/>
      <c r="G291" s="2565"/>
      <c r="H291" s="2633"/>
      <c r="I291" s="2565"/>
      <c r="J291" s="2565"/>
      <c r="K291" s="2565"/>
      <c r="L291" s="2565"/>
      <c r="M291" s="2565"/>
      <c r="N291" s="2565"/>
      <c r="O291" s="2565"/>
      <c r="P291" s="2565"/>
      <c r="Q291" s="2565"/>
      <c r="R291" s="2565"/>
      <c r="S291" s="2565"/>
      <c r="T291" s="2565"/>
      <c r="U291" s="2565"/>
      <c r="V291" s="2565"/>
      <c r="W291" s="2565"/>
      <c r="X291" s="2565"/>
      <c r="Y291" s="2565"/>
    </row>
    <row r="292" spans="1:25" ht="15.75" customHeight="1">
      <c r="A292" s="2565"/>
      <c r="B292" s="2565"/>
      <c r="C292" s="2565"/>
      <c r="D292" s="2565"/>
      <c r="E292" s="2565"/>
      <c r="F292" s="2565"/>
      <c r="G292" s="2565"/>
      <c r="H292" s="2633"/>
      <c r="I292" s="2565"/>
      <c r="J292" s="2565"/>
      <c r="K292" s="2565"/>
      <c r="L292" s="2565"/>
      <c r="M292" s="2565"/>
      <c r="N292" s="2565"/>
      <c r="O292" s="2565"/>
      <c r="P292" s="2565"/>
      <c r="Q292" s="2565"/>
      <c r="R292" s="2565"/>
      <c r="S292" s="2565"/>
      <c r="T292" s="2565"/>
      <c r="U292" s="2565"/>
      <c r="V292" s="2565"/>
      <c r="W292" s="2565"/>
      <c r="X292" s="2565"/>
      <c r="Y292" s="2565"/>
    </row>
    <row r="293" spans="1:25" ht="15.75" customHeight="1">
      <c r="A293" s="2565"/>
      <c r="B293" s="2565"/>
      <c r="C293" s="2565"/>
      <c r="D293" s="2565"/>
      <c r="E293" s="2565"/>
      <c r="F293" s="2565"/>
      <c r="G293" s="2565"/>
      <c r="H293" s="2633"/>
      <c r="I293" s="2565"/>
      <c r="J293" s="2565"/>
      <c r="K293" s="2565"/>
      <c r="L293" s="2565"/>
      <c r="M293" s="2565"/>
      <c r="N293" s="2565"/>
      <c r="O293" s="2565"/>
      <c r="P293" s="2565"/>
      <c r="Q293" s="2565"/>
      <c r="R293" s="2565"/>
      <c r="S293" s="2565"/>
      <c r="T293" s="2565"/>
      <c r="U293" s="2565"/>
      <c r="V293" s="2565"/>
      <c r="W293" s="2565"/>
      <c r="X293" s="2565"/>
      <c r="Y293" s="2565"/>
    </row>
    <row r="294" spans="1:25" ht="15.75" customHeight="1">
      <c r="A294" s="2565"/>
      <c r="B294" s="2565"/>
      <c r="C294" s="2565"/>
      <c r="D294" s="2565"/>
      <c r="E294" s="2565"/>
      <c r="F294" s="2565"/>
      <c r="G294" s="2565"/>
      <c r="H294" s="2633"/>
      <c r="I294" s="2565"/>
      <c r="J294" s="2565"/>
      <c r="K294" s="2565"/>
      <c r="L294" s="2565"/>
      <c r="M294" s="2565"/>
      <c r="N294" s="2565"/>
      <c r="O294" s="2565"/>
      <c r="P294" s="2565"/>
      <c r="Q294" s="2565"/>
      <c r="R294" s="2565"/>
      <c r="S294" s="2565"/>
      <c r="T294" s="2565"/>
      <c r="U294" s="2565"/>
      <c r="V294" s="2565"/>
      <c r="W294" s="2565"/>
      <c r="X294" s="2565"/>
      <c r="Y294" s="2565"/>
    </row>
    <row r="295" spans="1:25" ht="15.75" customHeight="1">
      <c r="A295" s="2565"/>
      <c r="B295" s="2565"/>
      <c r="C295" s="2565"/>
      <c r="D295" s="2565"/>
      <c r="E295" s="2565"/>
      <c r="F295" s="2565"/>
      <c r="G295" s="2565"/>
      <c r="H295" s="2633"/>
      <c r="I295" s="2565"/>
      <c r="J295" s="2565"/>
      <c r="K295" s="2565"/>
      <c r="L295" s="2565"/>
      <c r="M295" s="2565"/>
      <c r="N295" s="2565"/>
      <c r="O295" s="2565"/>
      <c r="P295" s="2565"/>
      <c r="Q295" s="2565"/>
      <c r="R295" s="2565"/>
      <c r="S295" s="2565"/>
      <c r="T295" s="2565"/>
      <c r="U295" s="2565"/>
      <c r="V295" s="2565"/>
      <c r="W295" s="2565"/>
      <c r="X295" s="2565"/>
      <c r="Y295" s="2565"/>
    </row>
    <row r="296" spans="1:25" ht="15.75" customHeight="1">
      <c r="A296" s="2565"/>
      <c r="B296" s="2565"/>
      <c r="C296" s="2565"/>
      <c r="D296" s="2565"/>
      <c r="E296" s="2565"/>
      <c r="F296" s="2565"/>
      <c r="G296" s="2565"/>
      <c r="H296" s="2633"/>
      <c r="I296" s="2565"/>
      <c r="J296" s="2565"/>
      <c r="K296" s="2565"/>
      <c r="L296" s="2565"/>
      <c r="M296" s="2565"/>
      <c r="N296" s="2565"/>
      <c r="O296" s="2565"/>
      <c r="P296" s="2565"/>
      <c r="Q296" s="2565"/>
      <c r="R296" s="2565"/>
      <c r="S296" s="2565"/>
      <c r="T296" s="2565"/>
      <c r="U296" s="2565"/>
      <c r="V296" s="2565"/>
      <c r="W296" s="2565"/>
      <c r="X296" s="2565"/>
      <c r="Y296" s="2565"/>
    </row>
    <row r="297" spans="1:25" ht="15.75" customHeight="1">
      <c r="A297" s="2565"/>
      <c r="B297" s="2565"/>
      <c r="C297" s="2565"/>
      <c r="D297" s="2565"/>
      <c r="E297" s="2565"/>
      <c r="F297" s="2565"/>
      <c r="G297" s="2565"/>
      <c r="H297" s="2633"/>
      <c r="I297" s="2565"/>
      <c r="J297" s="2565"/>
      <c r="K297" s="2565"/>
      <c r="L297" s="2565"/>
      <c r="M297" s="2565"/>
      <c r="N297" s="2565"/>
      <c r="O297" s="2565"/>
      <c r="P297" s="2565"/>
      <c r="Q297" s="2565"/>
      <c r="R297" s="2565"/>
      <c r="S297" s="2565"/>
      <c r="T297" s="2565"/>
      <c r="U297" s="2565"/>
      <c r="V297" s="2565"/>
      <c r="W297" s="2565"/>
      <c r="X297" s="2565"/>
      <c r="Y297" s="2565"/>
    </row>
    <row r="298" spans="1:25" ht="15.75" customHeight="1">
      <c r="A298" s="2565"/>
      <c r="B298" s="2565"/>
      <c r="C298" s="2565"/>
      <c r="D298" s="2565"/>
      <c r="E298" s="2565"/>
      <c r="F298" s="2565"/>
      <c r="G298" s="2565"/>
      <c r="H298" s="2633"/>
      <c r="I298" s="2565"/>
      <c r="J298" s="2565"/>
      <c r="K298" s="2565"/>
      <c r="L298" s="2565"/>
      <c r="M298" s="2565"/>
      <c r="N298" s="2565"/>
      <c r="O298" s="2565"/>
      <c r="P298" s="2565"/>
      <c r="Q298" s="2565"/>
      <c r="R298" s="2565"/>
      <c r="S298" s="2565"/>
      <c r="T298" s="2565"/>
      <c r="U298" s="2565"/>
      <c r="V298" s="2565"/>
      <c r="W298" s="2565"/>
      <c r="X298" s="2565"/>
      <c r="Y298" s="2565"/>
    </row>
    <row r="299" spans="1:25" ht="15.75" customHeight="1">
      <c r="A299" s="2565"/>
      <c r="B299" s="2565"/>
      <c r="C299" s="2565"/>
      <c r="D299" s="2565"/>
      <c r="E299" s="2565"/>
      <c r="F299" s="2565"/>
      <c r="G299" s="2565"/>
      <c r="H299" s="2633"/>
      <c r="I299" s="2565"/>
      <c r="J299" s="2565"/>
      <c r="K299" s="2565"/>
      <c r="L299" s="2565"/>
      <c r="M299" s="2565"/>
      <c r="N299" s="2565"/>
      <c r="O299" s="2565"/>
      <c r="P299" s="2565"/>
      <c r="Q299" s="2565"/>
      <c r="R299" s="2565"/>
      <c r="S299" s="2565"/>
      <c r="T299" s="2565"/>
      <c r="U299" s="2565"/>
      <c r="V299" s="2565"/>
      <c r="W299" s="2565"/>
      <c r="X299" s="2565"/>
      <c r="Y299" s="2565"/>
    </row>
    <row r="300" spans="1:25" ht="15.75" customHeight="1">
      <c r="A300" s="2565"/>
      <c r="B300" s="2565"/>
      <c r="C300" s="2565"/>
      <c r="D300" s="2565"/>
      <c r="E300" s="2565"/>
      <c r="F300" s="2565"/>
      <c r="G300" s="2565"/>
      <c r="H300" s="2633"/>
      <c r="I300" s="2565"/>
      <c r="J300" s="2565"/>
      <c r="K300" s="2565"/>
      <c r="L300" s="2565"/>
      <c r="M300" s="2565"/>
      <c r="N300" s="2565"/>
      <c r="O300" s="2565"/>
      <c r="P300" s="2565"/>
      <c r="Q300" s="2565"/>
      <c r="R300" s="2565"/>
      <c r="S300" s="2565"/>
      <c r="T300" s="2565"/>
      <c r="U300" s="2565"/>
      <c r="V300" s="2565"/>
      <c r="W300" s="2565"/>
      <c r="X300" s="2565"/>
      <c r="Y300" s="2565"/>
    </row>
    <row r="301" spans="1:25" ht="15.75" customHeight="1">
      <c r="A301" s="2565"/>
      <c r="B301" s="2565"/>
      <c r="C301" s="2565"/>
      <c r="D301" s="2565"/>
      <c r="E301" s="2565"/>
      <c r="F301" s="2565"/>
      <c r="G301" s="2565"/>
      <c r="H301" s="2633"/>
      <c r="I301" s="2565"/>
      <c r="J301" s="2565"/>
      <c r="K301" s="2565"/>
      <c r="L301" s="2565"/>
      <c r="M301" s="2565"/>
      <c r="N301" s="2565"/>
      <c r="O301" s="2565"/>
      <c r="P301" s="2565"/>
      <c r="Q301" s="2565"/>
      <c r="R301" s="2565"/>
      <c r="S301" s="2565"/>
      <c r="T301" s="2565"/>
      <c r="U301" s="2565"/>
      <c r="V301" s="2565"/>
      <c r="W301" s="2565"/>
      <c r="X301" s="2565"/>
      <c r="Y301" s="2565"/>
    </row>
    <row r="302" spans="1:25" ht="15.75" customHeight="1">
      <c r="A302" s="2565"/>
      <c r="B302" s="2565"/>
      <c r="C302" s="2565"/>
      <c r="D302" s="2565"/>
      <c r="E302" s="2565"/>
      <c r="F302" s="2565"/>
      <c r="G302" s="2565"/>
      <c r="H302" s="2633"/>
      <c r="I302" s="2565"/>
      <c r="J302" s="2565"/>
      <c r="K302" s="2565"/>
      <c r="L302" s="2565"/>
      <c r="M302" s="2565"/>
      <c r="N302" s="2565"/>
      <c r="O302" s="2565"/>
      <c r="P302" s="2565"/>
      <c r="Q302" s="2565"/>
      <c r="R302" s="2565"/>
      <c r="S302" s="2565"/>
      <c r="T302" s="2565"/>
      <c r="U302" s="2565"/>
      <c r="V302" s="2565"/>
      <c r="W302" s="2565"/>
      <c r="X302" s="2565"/>
      <c r="Y302" s="2565"/>
    </row>
    <row r="303" spans="1:25" ht="15.75" customHeight="1">
      <c r="A303" s="2565"/>
      <c r="B303" s="2565"/>
      <c r="C303" s="2565"/>
      <c r="D303" s="2565"/>
      <c r="E303" s="2565"/>
      <c r="F303" s="2565"/>
      <c r="G303" s="2565"/>
      <c r="H303" s="2633"/>
      <c r="I303" s="2565"/>
      <c r="J303" s="2565"/>
      <c r="K303" s="2565"/>
      <c r="L303" s="2565"/>
      <c r="M303" s="2565"/>
      <c r="N303" s="2565"/>
      <c r="O303" s="2565"/>
      <c r="P303" s="2565"/>
      <c r="Q303" s="2565"/>
      <c r="R303" s="2565"/>
      <c r="S303" s="2565"/>
      <c r="T303" s="2565"/>
      <c r="U303" s="2565"/>
      <c r="V303" s="2565"/>
      <c r="W303" s="2565"/>
      <c r="X303" s="2565"/>
      <c r="Y303" s="2565"/>
    </row>
    <row r="304" spans="1:25" ht="15.75" customHeight="1">
      <c r="A304" s="2565"/>
      <c r="B304" s="2565"/>
      <c r="C304" s="2565"/>
      <c r="D304" s="2565"/>
      <c r="E304" s="2565"/>
      <c r="F304" s="2565"/>
      <c r="G304" s="2565"/>
      <c r="H304" s="2633"/>
      <c r="I304" s="2565"/>
      <c r="J304" s="2565"/>
      <c r="K304" s="2565"/>
      <c r="L304" s="2565"/>
      <c r="M304" s="2565"/>
      <c r="N304" s="2565"/>
      <c r="O304" s="2565"/>
      <c r="P304" s="2565"/>
      <c r="Q304" s="2565"/>
      <c r="R304" s="2565"/>
      <c r="S304" s="2565"/>
      <c r="T304" s="2565"/>
      <c r="U304" s="2565"/>
      <c r="V304" s="2565"/>
      <c r="W304" s="2565"/>
      <c r="X304" s="2565"/>
      <c r="Y304" s="2565"/>
    </row>
    <row r="305" spans="1:25" ht="15.75" customHeight="1">
      <c r="A305" s="2565"/>
      <c r="B305" s="2565"/>
      <c r="C305" s="2565"/>
      <c r="D305" s="2565"/>
      <c r="E305" s="2565"/>
      <c r="F305" s="2565"/>
      <c r="G305" s="2565"/>
      <c r="H305" s="2633"/>
      <c r="I305" s="2565"/>
      <c r="J305" s="2565"/>
      <c r="K305" s="2565"/>
      <c r="L305" s="2565"/>
      <c r="M305" s="2565"/>
      <c r="N305" s="2565"/>
      <c r="O305" s="2565"/>
      <c r="P305" s="2565"/>
      <c r="Q305" s="2565"/>
      <c r="R305" s="2565"/>
      <c r="S305" s="2565"/>
      <c r="T305" s="2565"/>
      <c r="U305" s="2565"/>
      <c r="V305" s="2565"/>
      <c r="W305" s="2565"/>
      <c r="X305" s="2565"/>
      <c r="Y305" s="2565"/>
    </row>
    <row r="306" spans="1:25" ht="15.75" customHeight="1">
      <c r="A306" s="2565"/>
      <c r="B306" s="2565"/>
      <c r="C306" s="2565"/>
      <c r="D306" s="2565"/>
      <c r="E306" s="2565"/>
      <c r="F306" s="2565"/>
      <c r="G306" s="2565"/>
      <c r="H306" s="2633"/>
      <c r="I306" s="2565"/>
      <c r="J306" s="2565"/>
      <c r="K306" s="2565"/>
      <c r="L306" s="2565"/>
      <c r="M306" s="2565"/>
      <c r="N306" s="2565"/>
      <c r="O306" s="2565"/>
      <c r="P306" s="2565"/>
      <c r="Q306" s="2565"/>
      <c r="R306" s="2565"/>
      <c r="S306" s="2565"/>
      <c r="T306" s="2565"/>
      <c r="U306" s="2565"/>
      <c r="V306" s="2565"/>
      <c r="W306" s="2565"/>
      <c r="X306" s="2565"/>
      <c r="Y306" s="2565"/>
    </row>
    <row r="307" spans="1:25" ht="15.75" customHeight="1">
      <c r="A307" s="2565"/>
      <c r="B307" s="2565"/>
      <c r="C307" s="2565"/>
      <c r="D307" s="2565"/>
      <c r="E307" s="2565"/>
      <c r="F307" s="2565"/>
      <c r="G307" s="2565"/>
      <c r="H307" s="2633"/>
      <c r="I307" s="2565"/>
      <c r="J307" s="2565"/>
      <c r="K307" s="2565"/>
      <c r="L307" s="2565"/>
      <c r="M307" s="2565"/>
      <c r="N307" s="2565"/>
      <c r="O307" s="2565"/>
      <c r="P307" s="2565"/>
      <c r="Q307" s="2565"/>
      <c r="R307" s="2565"/>
      <c r="S307" s="2565"/>
      <c r="T307" s="2565"/>
      <c r="U307" s="2565"/>
      <c r="V307" s="2565"/>
      <c r="W307" s="2565"/>
      <c r="X307" s="2565"/>
      <c r="Y307" s="2565"/>
    </row>
    <row r="308" spans="1:25" ht="15.75" customHeight="1">
      <c r="A308" s="2565"/>
      <c r="B308" s="2565"/>
      <c r="C308" s="2565"/>
      <c r="D308" s="2565"/>
      <c r="E308" s="2565"/>
      <c r="F308" s="2565"/>
      <c r="G308" s="2565"/>
      <c r="H308" s="2633"/>
      <c r="I308" s="2565"/>
      <c r="J308" s="2565"/>
      <c r="K308" s="2565"/>
      <c r="L308" s="2565"/>
      <c r="M308" s="2565"/>
      <c r="N308" s="2565"/>
      <c r="O308" s="2565"/>
      <c r="P308" s="2565"/>
      <c r="Q308" s="2565"/>
      <c r="R308" s="2565"/>
      <c r="S308" s="2565"/>
      <c r="T308" s="2565"/>
      <c r="U308" s="2565"/>
      <c r="V308" s="2565"/>
      <c r="W308" s="2565"/>
      <c r="X308" s="2565"/>
      <c r="Y308" s="2565"/>
    </row>
    <row r="309" spans="1:25" ht="15.75" customHeight="1">
      <c r="A309" s="2565"/>
      <c r="B309" s="2565"/>
      <c r="C309" s="2565"/>
      <c r="D309" s="2565"/>
      <c r="E309" s="2565"/>
      <c r="F309" s="2565"/>
      <c r="G309" s="2565"/>
      <c r="H309" s="2633"/>
      <c r="I309" s="2565"/>
      <c r="J309" s="2565"/>
      <c r="K309" s="2565"/>
      <c r="L309" s="2565"/>
      <c r="M309" s="2565"/>
      <c r="N309" s="2565"/>
      <c r="O309" s="2565"/>
      <c r="P309" s="2565"/>
      <c r="Q309" s="2565"/>
      <c r="R309" s="2565"/>
      <c r="S309" s="2565"/>
      <c r="T309" s="2565"/>
      <c r="U309" s="2565"/>
      <c r="V309" s="2565"/>
      <c r="W309" s="2565"/>
      <c r="X309" s="2565"/>
      <c r="Y309" s="2565"/>
    </row>
    <row r="310" spans="1:25" ht="15.75" customHeight="1">
      <c r="A310" s="2565"/>
      <c r="B310" s="2565"/>
      <c r="C310" s="2565"/>
      <c r="D310" s="2565"/>
      <c r="E310" s="2565"/>
      <c r="F310" s="2565"/>
      <c r="G310" s="2565"/>
      <c r="H310" s="2633"/>
      <c r="I310" s="2565"/>
      <c r="J310" s="2565"/>
      <c r="K310" s="2565"/>
      <c r="L310" s="2565"/>
      <c r="M310" s="2565"/>
      <c r="N310" s="2565"/>
      <c r="O310" s="2565"/>
      <c r="P310" s="2565"/>
      <c r="Q310" s="2565"/>
      <c r="R310" s="2565"/>
      <c r="S310" s="2565"/>
      <c r="T310" s="2565"/>
      <c r="U310" s="2565"/>
      <c r="V310" s="2565"/>
      <c r="W310" s="2565"/>
      <c r="X310" s="2565"/>
      <c r="Y310" s="2565"/>
    </row>
    <row r="311" spans="1:25" ht="15.75" customHeight="1">
      <c r="A311" s="2565"/>
      <c r="B311" s="2565"/>
      <c r="C311" s="2565"/>
      <c r="D311" s="2565"/>
      <c r="E311" s="2565"/>
      <c r="F311" s="2565"/>
      <c r="G311" s="2565"/>
      <c r="H311" s="2633"/>
      <c r="I311" s="2565"/>
      <c r="J311" s="2565"/>
      <c r="K311" s="2565"/>
      <c r="L311" s="2565"/>
      <c r="M311" s="2565"/>
      <c r="N311" s="2565"/>
      <c r="O311" s="2565"/>
      <c r="P311" s="2565"/>
      <c r="Q311" s="2565"/>
      <c r="R311" s="2565"/>
      <c r="S311" s="2565"/>
      <c r="T311" s="2565"/>
      <c r="U311" s="2565"/>
      <c r="V311" s="2565"/>
      <c r="W311" s="2565"/>
      <c r="X311" s="2565"/>
      <c r="Y311" s="2565"/>
    </row>
    <row r="312" spans="1:25" ht="15.75" customHeight="1">
      <c r="A312" s="2565"/>
      <c r="B312" s="2565"/>
      <c r="C312" s="2565"/>
      <c r="D312" s="2565"/>
      <c r="E312" s="2565"/>
      <c r="F312" s="2565"/>
      <c r="G312" s="2565"/>
      <c r="H312" s="2633"/>
      <c r="I312" s="2565"/>
      <c r="J312" s="2565"/>
      <c r="K312" s="2565"/>
      <c r="L312" s="2565"/>
      <c r="M312" s="2565"/>
      <c r="N312" s="2565"/>
      <c r="O312" s="2565"/>
      <c r="P312" s="2565"/>
      <c r="Q312" s="2565"/>
      <c r="R312" s="2565"/>
      <c r="S312" s="2565"/>
      <c r="T312" s="2565"/>
      <c r="U312" s="2565"/>
      <c r="V312" s="2565"/>
      <c r="W312" s="2565"/>
      <c r="X312" s="2565"/>
      <c r="Y312" s="2565"/>
    </row>
    <row r="313" spans="1:25" ht="15.75" customHeight="1">
      <c r="A313" s="2565"/>
      <c r="B313" s="2565"/>
      <c r="C313" s="2565"/>
      <c r="D313" s="2565"/>
      <c r="E313" s="2565"/>
      <c r="F313" s="2565"/>
      <c r="G313" s="2565"/>
      <c r="H313" s="2633"/>
      <c r="I313" s="2565"/>
      <c r="J313" s="2565"/>
      <c r="K313" s="2565"/>
      <c r="L313" s="2565"/>
      <c r="M313" s="2565"/>
      <c r="N313" s="2565"/>
      <c r="O313" s="2565"/>
      <c r="P313" s="2565"/>
      <c r="Q313" s="2565"/>
      <c r="R313" s="2565"/>
      <c r="S313" s="2565"/>
      <c r="T313" s="2565"/>
      <c r="U313" s="2565"/>
      <c r="V313" s="2565"/>
      <c r="W313" s="2565"/>
      <c r="X313" s="2565"/>
      <c r="Y313" s="2565"/>
    </row>
    <row r="314" spans="1:25" ht="15.75" customHeight="1">
      <c r="A314" s="2565"/>
      <c r="B314" s="2565"/>
      <c r="C314" s="2565"/>
      <c r="D314" s="2565"/>
      <c r="E314" s="2565"/>
      <c r="F314" s="2565"/>
      <c r="G314" s="2565"/>
      <c r="H314" s="2633"/>
      <c r="I314" s="2565"/>
      <c r="J314" s="2565"/>
      <c r="K314" s="2565"/>
      <c r="L314" s="2565"/>
      <c r="M314" s="2565"/>
      <c r="N314" s="2565"/>
      <c r="O314" s="2565"/>
      <c r="P314" s="2565"/>
      <c r="Q314" s="2565"/>
      <c r="R314" s="2565"/>
      <c r="S314" s="2565"/>
      <c r="T314" s="2565"/>
      <c r="U314" s="2565"/>
      <c r="V314" s="2565"/>
      <c r="W314" s="2565"/>
      <c r="X314" s="2565"/>
      <c r="Y314" s="2565"/>
    </row>
    <row r="315" spans="1:25" ht="15.75" customHeight="1">
      <c r="A315" s="2565"/>
      <c r="B315" s="2565"/>
      <c r="C315" s="2565"/>
      <c r="D315" s="2565"/>
      <c r="E315" s="2565"/>
      <c r="F315" s="2565"/>
      <c r="G315" s="2565"/>
      <c r="H315" s="2633"/>
      <c r="I315" s="2565"/>
      <c r="J315" s="2565"/>
      <c r="K315" s="2565"/>
      <c r="L315" s="2565"/>
      <c r="M315" s="2565"/>
      <c r="N315" s="2565"/>
      <c r="O315" s="2565"/>
      <c r="P315" s="2565"/>
      <c r="Q315" s="2565"/>
      <c r="R315" s="2565"/>
      <c r="S315" s="2565"/>
      <c r="T315" s="2565"/>
      <c r="U315" s="2565"/>
      <c r="V315" s="2565"/>
      <c r="W315" s="2565"/>
      <c r="X315" s="2565"/>
      <c r="Y315" s="2565"/>
    </row>
    <row r="316" spans="1:25" ht="15.75" customHeight="1">
      <c r="A316" s="2565"/>
      <c r="B316" s="2565"/>
      <c r="C316" s="2565"/>
      <c r="D316" s="2565"/>
      <c r="E316" s="2565"/>
      <c r="F316" s="2565"/>
      <c r="G316" s="2565"/>
      <c r="H316" s="2633"/>
      <c r="I316" s="2565"/>
      <c r="J316" s="2565"/>
      <c r="K316" s="2565"/>
      <c r="L316" s="2565"/>
      <c r="M316" s="2565"/>
      <c r="N316" s="2565"/>
      <c r="O316" s="2565"/>
      <c r="P316" s="2565"/>
      <c r="Q316" s="2565"/>
      <c r="R316" s="2565"/>
      <c r="S316" s="2565"/>
      <c r="T316" s="2565"/>
      <c r="U316" s="2565"/>
      <c r="V316" s="2565"/>
      <c r="W316" s="2565"/>
      <c r="X316" s="2565"/>
      <c r="Y316" s="2565"/>
    </row>
    <row r="317" spans="1:25" ht="15.75" customHeight="1">
      <c r="A317" s="2565"/>
      <c r="B317" s="2565"/>
      <c r="C317" s="2565"/>
      <c r="D317" s="2565"/>
      <c r="E317" s="2565"/>
      <c r="F317" s="2565"/>
      <c r="G317" s="2565"/>
      <c r="H317" s="2633"/>
      <c r="I317" s="2565"/>
      <c r="J317" s="2565"/>
      <c r="K317" s="2565"/>
      <c r="L317" s="2565"/>
      <c r="M317" s="2565"/>
      <c r="N317" s="2565"/>
      <c r="O317" s="2565"/>
      <c r="P317" s="2565"/>
      <c r="Q317" s="2565"/>
      <c r="R317" s="2565"/>
      <c r="S317" s="2565"/>
      <c r="T317" s="2565"/>
      <c r="U317" s="2565"/>
      <c r="V317" s="2565"/>
      <c r="W317" s="2565"/>
      <c r="X317" s="2565"/>
      <c r="Y317" s="2565"/>
    </row>
    <row r="318" spans="1:25" ht="15.75" customHeight="1">
      <c r="A318" s="2565"/>
      <c r="B318" s="2565"/>
      <c r="C318" s="2565"/>
      <c r="D318" s="2565"/>
      <c r="E318" s="2565"/>
      <c r="F318" s="2565"/>
      <c r="G318" s="2565"/>
      <c r="H318" s="2633"/>
      <c r="I318" s="2565"/>
      <c r="J318" s="2565"/>
      <c r="K318" s="2565"/>
      <c r="L318" s="2565"/>
      <c r="M318" s="2565"/>
      <c r="N318" s="2565"/>
      <c r="O318" s="2565"/>
      <c r="P318" s="2565"/>
      <c r="Q318" s="2565"/>
      <c r="R318" s="2565"/>
      <c r="S318" s="2565"/>
      <c r="T318" s="2565"/>
      <c r="U318" s="2565"/>
      <c r="V318" s="2565"/>
      <c r="W318" s="2565"/>
      <c r="X318" s="2565"/>
      <c r="Y318" s="2565"/>
    </row>
    <row r="319" spans="1:25" ht="15.75" customHeight="1">
      <c r="A319" s="2565"/>
      <c r="B319" s="2565"/>
      <c r="C319" s="2565"/>
      <c r="D319" s="2565"/>
      <c r="E319" s="2565"/>
      <c r="F319" s="2565"/>
      <c r="G319" s="2565"/>
      <c r="H319" s="2633"/>
      <c r="I319" s="2565"/>
      <c r="J319" s="2565"/>
      <c r="K319" s="2565"/>
      <c r="L319" s="2565"/>
      <c r="M319" s="2565"/>
      <c r="N319" s="2565"/>
      <c r="O319" s="2565"/>
      <c r="P319" s="2565"/>
      <c r="Q319" s="2565"/>
      <c r="R319" s="2565"/>
      <c r="S319" s="2565"/>
      <c r="T319" s="2565"/>
      <c r="U319" s="2565"/>
      <c r="V319" s="2565"/>
      <c r="W319" s="2565"/>
      <c r="X319" s="2565"/>
      <c r="Y319" s="2565"/>
    </row>
    <row r="320" spans="1:25" ht="15.75" customHeight="1">
      <c r="A320" s="2565"/>
      <c r="B320" s="2565"/>
      <c r="C320" s="2565"/>
      <c r="D320" s="2565"/>
      <c r="E320" s="2565"/>
      <c r="F320" s="2565"/>
      <c r="G320" s="2565"/>
      <c r="H320" s="2633"/>
      <c r="I320" s="2565"/>
      <c r="J320" s="2565"/>
      <c r="K320" s="2565"/>
      <c r="L320" s="2565"/>
      <c r="M320" s="2565"/>
      <c r="N320" s="2565"/>
      <c r="O320" s="2565"/>
      <c r="P320" s="2565"/>
      <c r="Q320" s="2565"/>
      <c r="R320" s="2565"/>
      <c r="S320" s="2565"/>
      <c r="T320" s="2565"/>
      <c r="U320" s="2565"/>
      <c r="V320" s="2565"/>
      <c r="W320" s="2565"/>
      <c r="X320" s="2565"/>
      <c r="Y320" s="2565"/>
    </row>
    <row r="321" spans="1:25" ht="15.75" customHeight="1">
      <c r="A321" s="2565"/>
      <c r="B321" s="2565"/>
      <c r="C321" s="2565"/>
      <c r="D321" s="2565"/>
      <c r="E321" s="2565"/>
      <c r="F321" s="2565"/>
      <c r="G321" s="2565"/>
      <c r="H321" s="2633"/>
      <c r="I321" s="2565"/>
      <c r="J321" s="2565"/>
      <c r="K321" s="2565"/>
      <c r="L321" s="2565"/>
      <c r="M321" s="2565"/>
      <c r="N321" s="2565"/>
      <c r="O321" s="2565"/>
      <c r="P321" s="2565"/>
      <c r="Q321" s="2565"/>
      <c r="R321" s="2565"/>
      <c r="S321" s="2565"/>
      <c r="T321" s="2565"/>
      <c r="U321" s="2565"/>
      <c r="V321" s="2565"/>
      <c r="W321" s="2565"/>
      <c r="X321" s="2565"/>
      <c r="Y321" s="2565"/>
    </row>
    <row r="322" spans="1:25" ht="15.75" customHeight="1">
      <c r="A322" s="2565"/>
      <c r="B322" s="2565"/>
      <c r="C322" s="2565"/>
      <c r="D322" s="2565"/>
      <c r="E322" s="2565"/>
      <c r="F322" s="2565"/>
      <c r="G322" s="2565"/>
      <c r="H322" s="2633"/>
      <c r="I322" s="2565"/>
      <c r="J322" s="2565"/>
      <c r="K322" s="2565"/>
      <c r="L322" s="2565"/>
      <c r="M322" s="2565"/>
      <c r="N322" s="2565"/>
      <c r="O322" s="2565"/>
      <c r="P322" s="2565"/>
      <c r="Q322" s="2565"/>
      <c r="R322" s="2565"/>
      <c r="S322" s="2565"/>
      <c r="T322" s="2565"/>
      <c r="U322" s="2565"/>
      <c r="V322" s="2565"/>
      <c r="W322" s="2565"/>
      <c r="X322" s="2565"/>
      <c r="Y322" s="2565"/>
    </row>
    <row r="323" spans="1:25" ht="15.75" customHeight="1">
      <c r="A323" s="2565"/>
      <c r="B323" s="2565"/>
      <c r="C323" s="2565"/>
      <c r="D323" s="2565"/>
      <c r="E323" s="2565"/>
      <c r="F323" s="2565"/>
      <c r="G323" s="2565"/>
      <c r="H323" s="2633"/>
      <c r="I323" s="2565"/>
      <c r="J323" s="2565"/>
      <c r="K323" s="2565"/>
      <c r="L323" s="2565"/>
      <c r="M323" s="2565"/>
      <c r="N323" s="2565"/>
      <c r="O323" s="2565"/>
      <c r="P323" s="2565"/>
      <c r="Q323" s="2565"/>
      <c r="R323" s="2565"/>
      <c r="S323" s="2565"/>
      <c r="T323" s="2565"/>
      <c r="U323" s="2565"/>
      <c r="V323" s="2565"/>
      <c r="W323" s="2565"/>
      <c r="X323" s="2565"/>
      <c r="Y323" s="2565"/>
    </row>
    <row r="324" spans="1:25" ht="15.75" customHeight="1">
      <c r="A324" s="2565"/>
      <c r="B324" s="2565"/>
      <c r="C324" s="2565"/>
      <c r="D324" s="2565"/>
      <c r="E324" s="2565"/>
      <c r="F324" s="2565"/>
      <c r="G324" s="2565"/>
      <c r="H324" s="2633"/>
      <c r="I324" s="2565"/>
      <c r="J324" s="2565"/>
      <c r="K324" s="2565"/>
      <c r="L324" s="2565"/>
      <c r="M324" s="2565"/>
      <c r="N324" s="2565"/>
      <c r="O324" s="2565"/>
      <c r="P324" s="2565"/>
      <c r="Q324" s="2565"/>
      <c r="R324" s="2565"/>
      <c r="S324" s="2565"/>
      <c r="T324" s="2565"/>
      <c r="U324" s="2565"/>
      <c r="V324" s="2565"/>
      <c r="W324" s="2565"/>
      <c r="X324" s="2565"/>
      <c r="Y324" s="2565"/>
    </row>
    <row r="325" spans="1:25" ht="15.75" customHeight="1">
      <c r="A325" s="2565"/>
      <c r="B325" s="2565"/>
      <c r="C325" s="2565"/>
      <c r="D325" s="2565"/>
      <c r="E325" s="2565"/>
      <c r="F325" s="2565"/>
      <c r="G325" s="2565"/>
      <c r="H325" s="2633"/>
      <c r="I325" s="2565"/>
      <c r="J325" s="2565"/>
      <c r="K325" s="2565"/>
      <c r="L325" s="2565"/>
      <c r="M325" s="2565"/>
      <c r="N325" s="2565"/>
      <c r="O325" s="2565"/>
      <c r="P325" s="2565"/>
      <c r="Q325" s="2565"/>
      <c r="R325" s="2565"/>
      <c r="S325" s="2565"/>
      <c r="T325" s="2565"/>
      <c r="U325" s="2565"/>
      <c r="V325" s="2565"/>
      <c r="W325" s="2565"/>
      <c r="X325" s="2565"/>
      <c r="Y325" s="2565"/>
    </row>
    <row r="326" spans="1:25" ht="15.75" customHeight="1">
      <c r="A326" s="2565"/>
      <c r="B326" s="2565"/>
      <c r="C326" s="2565"/>
      <c r="D326" s="2565"/>
      <c r="E326" s="2565"/>
      <c r="F326" s="2565"/>
      <c r="G326" s="2565"/>
      <c r="H326" s="2633"/>
      <c r="I326" s="2565"/>
      <c r="J326" s="2565"/>
      <c r="K326" s="2565"/>
      <c r="L326" s="2565"/>
      <c r="M326" s="2565"/>
      <c r="N326" s="2565"/>
      <c r="O326" s="2565"/>
      <c r="P326" s="2565"/>
      <c r="Q326" s="2565"/>
      <c r="R326" s="2565"/>
      <c r="S326" s="2565"/>
      <c r="T326" s="2565"/>
      <c r="U326" s="2565"/>
      <c r="V326" s="2565"/>
      <c r="W326" s="2565"/>
      <c r="X326" s="2565"/>
      <c r="Y326" s="2565"/>
    </row>
    <row r="327" spans="1:25" ht="15.75" customHeight="1">
      <c r="A327" s="2565"/>
      <c r="B327" s="2565"/>
      <c r="C327" s="2565"/>
      <c r="D327" s="2565"/>
      <c r="E327" s="2565"/>
      <c r="F327" s="2565"/>
      <c r="G327" s="2565"/>
      <c r="H327" s="2633"/>
      <c r="I327" s="2565"/>
      <c r="J327" s="2565"/>
      <c r="K327" s="2565"/>
      <c r="L327" s="2565"/>
      <c r="M327" s="2565"/>
      <c r="N327" s="2565"/>
      <c r="O327" s="2565"/>
      <c r="P327" s="2565"/>
      <c r="Q327" s="2565"/>
      <c r="R327" s="2565"/>
      <c r="S327" s="2565"/>
      <c r="T327" s="2565"/>
      <c r="U327" s="2565"/>
      <c r="V327" s="2565"/>
      <c r="W327" s="2565"/>
      <c r="X327" s="2565"/>
      <c r="Y327" s="2565"/>
    </row>
    <row r="328" spans="1:25" ht="15.75" customHeight="1">
      <c r="A328" s="2565"/>
      <c r="B328" s="2565"/>
      <c r="C328" s="2565"/>
      <c r="D328" s="2565"/>
      <c r="E328" s="2565"/>
      <c r="F328" s="2565"/>
      <c r="G328" s="2565"/>
      <c r="H328" s="2633"/>
      <c r="I328" s="2565"/>
      <c r="J328" s="2565"/>
      <c r="K328" s="2565"/>
      <c r="L328" s="2565"/>
      <c r="M328" s="2565"/>
      <c r="N328" s="2565"/>
      <c r="O328" s="2565"/>
      <c r="P328" s="2565"/>
      <c r="Q328" s="2565"/>
      <c r="R328" s="2565"/>
      <c r="S328" s="2565"/>
      <c r="T328" s="2565"/>
      <c r="U328" s="2565"/>
      <c r="V328" s="2565"/>
      <c r="W328" s="2565"/>
      <c r="X328" s="2565"/>
      <c r="Y328" s="2565"/>
    </row>
    <row r="329" spans="1:25" ht="15.75" customHeight="1">
      <c r="A329" s="2565"/>
      <c r="B329" s="2565"/>
      <c r="C329" s="2565"/>
      <c r="D329" s="2565"/>
      <c r="E329" s="2565"/>
      <c r="F329" s="2565"/>
      <c r="G329" s="2565"/>
      <c r="H329" s="2633"/>
      <c r="I329" s="2565"/>
      <c r="J329" s="2565"/>
      <c r="K329" s="2565"/>
      <c r="L329" s="2565"/>
      <c r="M329" s="2565"/>
      <c r="N329" s="2565"/>
      <c r="O329" s="2565"/>
      <c r="P329" s="2565"/>
      <c r="Q329" s="2565"/>
      <c r="R329" s="2565"/>
      <c r="S329" s="2565"/>
      <c r="T329" s="2565"/>
      <c r="U329" s="2565"/>
      <c r="V329" s="2565"/>
      <c r="W329" s="2565"/>
      <c r="X329" s="2565"/>
      <c r="Y329" s="2565"/>
    </row>
    <row r="330" spans="1:25" ht="15.75" customHeight="1">
      <c r="A330" s="2565"/>
      <c r="B330" s="2565"/>
      <c r="C330" s="2565"/>
      <c r="D330" s="2565"/>
      <c r="E330" s="2565"/>
      <c r="F330" s="2565"/>
      <c r="G330" s="2565"/>
      <c r="H330" s="2633"/>
      <c r="I330" s="2565"/>
      <c r="J330" s="2565"/>
      <c r="K330" s="2565"/>
      <c r="L330" s="2565"/>
      <c r="M330" s="2565"/>
      <c r="N330" s="2565"/>
      <c r="O330" s="2565"/>
      <c r="P330" s="2565"/>
      <c r="Q330" s="2565"/>
      <c r="R330" s="2565"/>
      <c r="S330" s="2565"/>
      <c r="T330" s="2565"/>
      <c r="U330" s="2565"/>
      <c r="V330" s="2565"/>
      <c r="W330" s="2565"/>
      <c r="X330" s="2565"/>
      <c r="Y330" s="2565"/>
    </row>
    <row r="331" spans="1:25" ht="15.75" customHeight="1">
      <c r="A331" s="2565"/>
      <c r="B331" s="2565"/>
      <c r="C331" s="2565"/>
      <c r="D331" s="2565"/>
      <c r="E331" s="2565"/>
      <c r="F331" s="2565"/>
      <c r="G331" s="2565"/>
      <c r="H331" s="2633"/>
      <c r="I331" s="2565"/>
      <c r="J331" s="2565"/>
      <c r="K331" s="2565"/>
      <c r="L331" s="2565"/>
      <c r="M331" s="2565"/>
      <c r="N331" s="2565"/>
      <c r="O331" s="2565"/>
      <c r="P331" s="2565"/>
      <c r="Q331" s="2565"/>
      <c r="R331" s="2565"/>
      <c r="S331" s="2565"/>
      <c r="T331" s="2565"/>
      <c r="U331" s="2565"/>
      <c r="V331" s="2565"/>
      <c r="W331" s="2565"/>
      <c r="X331" s="2565"/>
      <c r="Y331" s="2565"/>
    </row>
    <row r="332" spans="1:25" ht="15.75" customHeight="1">
      <c r="A332" s="2565"/>
      <c r="B332" s="2565"/>
      <c r="C332" s="2565"/>
      <c r="D332" s="2565"/>
      <c r="E332" s="2565"/>
      <c r="F332" s="2565"/>
      <c r="G332" s="2565"/>
      <c r="H332" s="2633"/>
      <c r="I332" s="2565"/>
      <c r="J332" s="2565"/>
      <c r="K332" s="2565"/>
      <c r="L332" s="2565"/>
      <c r="M332" s="2565"/>
      <c r="N332" s="2565"/>
      <c r="O332" s="2565"/>
      <c r="P332" s="2565"/>
      <c r="Q332" s="2565"/>
      <c r="R332" s="2565"/>
      <c r="S332" s="2565"/>
      <c r="T332" s="2565"/>
      <c r="U332" s="2565"/>
      <c r="V332" s="2565"/>
      <c r="W332" s="2565"/>
      <c r="X332" s="2565"/>
      <c r="Y332" s="2565"/>
    </row>
    <row r="333" spans="1:25" ht="15.75" customHeight="1">
      <c r="A333" s="2565"/>
      <c r="B333" s="2565"/>
      <c r="C333" s="2565"/>
      <c r="D333" s="2565"/>
      <c r="E333" s="2565"/>
      <c r="F333" s="2565"/>
      <c r="G333" s="2565"/>
      <c r="H333" s="2633"/>
      <c r="I333" s="2565"/>
      <c r="J333" s="2565"/>
      <c r="K333" s="2565"/>
      <c r="L333" s="2565"/>
      <c r="M333" s="2565"/>
      <c r="N333" s="2565"/>
      <c r="O333" s="2565"/>
      <c r="P333" s="2565"/>
      <c r="Q333" s="2565"/>
      <c r="R333" s="2565"/>
      <c r="S333" s="2565"/>
      <c r="T333" s="2565"/>
      <c r="U333" s="2565"/>
      <c r="V333" s="2565"/>
      <c r="W333" s="2565"/>
      <c r="X333" s="2565"/>
      <c r="Y333" s="2565"/>
    </row>
    <row r="334" spans="1:25" ht="15.75" customHeight="1">
      <c r="A334" s="2565"/>
      <c r="B334" s="2565"/>
      <c r="C334" s="2565"/>
      <c r="D334" s="2565"/>
      <c r="E334" s="2565"/>
      <c r="F334" s="2565"/>
      <c r="G334" s="2565"/>
      <c r="H334" s="2633"/>
      <c r="I334" s="2565"/>
      <c r="J334" s="2565"/>
      <c r="K334" s="2565"/>
      <c r="L334" s="2565"/>
      <c r="M334" s="2565"/>
      <c r="N334" s="2565"/>
      <c r="O334" s="2565"/>
      <c r="P334" s="2565"/>
      <c r="Q334" s="2565"/>
      <c r="R334" s="2565"/>
      <c r="S334" s="2565"/>
      <c r="T334" s="2565"/>
      <c r="U334" s="2565"/>
      <c r="V334" s="2565"/>
      <c r="W334" s="2565"/>
      <c r="X334" s="2565"/>
      <c r="Y334" s="2565"/>
    </row>
    <row r="335" spans="1:25" ht="15.75" customHeight="1">
      <c r="A335" s="2565"/>
      <c r="B335" s="2565"/>
      <c r="C335" s="2565"/>
      <c r="D335" s="2565"/>
      <c r="E335" s="2565"/>
      <c r="F335" s="2565"/>
      <c r="G335" s="2565"/>
      <c r="H335" s="2633"/>
      <c r="I335" s="2565"/>
      <c r="J335" s="2565"/>
      <c r="K335" s="2565"/>
      <c r="L335" s="2565"/>
      <c r="M335" s="2565"/>
      <c r="N335" s="2565"/>
      <c r="O335" s="2565"/>
      <c r="P335" s="2565"/>
      <c r="Q335" s="2565"/>
      <c r="R335" s="2565"/>
      <c r="S335" s="2565"/>
      <c r="T335" s="2565"/>
      <c r="U335" s="2565"/>
      <c r="V335" s="2565"/>
      <c r="W335" s="2565"/>
      <c r="X335" s="2565"/>
      <c r="Y335" s="2565"/>
    </row>
    <row r="336" spans="1:25" ht="15.75" customHeight="1">
      <c r="A336" s="2565"/>
      <c r="B336" s="2565"/>
      <c r="C336" s="2565"/>
      <c r="D336" s="2565"/>
      <c r="E336" s="2565"/>
      <c r="F336" s="2565"/>
      <c r="G336" s="2565"/>
      <c r="H336" s="2633"/>
      <c r="I336" s="2565"/>
      <c r="J336" s="2565"/>
      <c r="K336" s="2565"/>
      <c r="L336" s="2565"/>
      <c r="M336" s="2565"/>
      <c r="N336" s="2565"/>
      <c r="O336" s="2565"/>
      <c r="P336" s="2565"/>
      <c r="Q336" s="2565"/>
      <c r="R336" s="2565"/>
      <c r="S336" s="2565"/>
      <c r="T336" s="2565"/>
      <c r="U336" s="2565"/>
      <c r="V336" s="2565"/>
      <c r="W336" s="2565"/>
      <c r="X336" s="2565"/>
      <c r="Y336" s="2565"/>
    </row>
    <row r="337" spans="1:25" ht="15.75" customHeight="1">
      <c r="A337" s="2565"/>
      <c r="B337" s="2565"/>
      <c r="C337" s="2565"/>
      <c r="D337" s="2565"/>
      <c r="E337" s="2565"/>
      <c r="F337" s="2565"/>
      <c r="G337" s="2565"/>
      <c r="H337" s="2633"/>
      <c r="I337" s="2565"/>
      <c r="J337" s="2565"/>
      <c r="K337" s="2565"/>
      <c r="L337" s="2565"/>
      <c r="M337" s="2565"/>
      <c r="N337" s="2565"/>
      <c r="O337" s="2565"/>
      <c r="P337" s="2565"/>
      <c r="Q337" s="2565"/>
      <c r="R337" s="2565"/>
      <c r="S337" s="2565"/>
      <c r="T337" s="2565"/>
      <c r="U337" s="2565"/>
      <c r="V337" s="2565"/>
      <c r="W337" s="2565"/>
      <c r="X337" s="2565"/>
      <c r="Y337" s="2565"/>
    </row>
    <row r="338" spans="1:25" ht="15.75" customHeight="1">
      <c r="A338" s="2565"/>
      <c r="B338" s="2565"/>
      <c r="C338" s="2565"/>
      <c r="D338" s="2565"/>
      <c r="E338" s="2565"/>
      <c r="F338" s="2565"/>
      <c r="G338" s="2565"/>
      <c r="H338" s="2633"/>
      <c r="I338" s="2565"/>
      <c r="J338" s="2565"/>
      <c r="K338" s="2565"/>
      <c r="L338" s="2565"/>
      <c r="M338" s="2565"/>
      <c r="N338" s="2565"/>
      <c r="O338" s="2565"/>
      <c r="P338" s="2565"/>
      <c r="Q338" s="2565"/>
      <c r="R338" s="2565"/>
      <c r="S338" s="2565"/>
      <c r="T338" s="2565"/>
      <c r="U338" s="2565"/>
      <c r="V338" s="2565"/>
      <c r="W338" s="2565"/>
      <c r="X338" s="2565"/>
      <c r="Y338" s="2565"/>
    </row>
    <row r="339" spans="1:25" ht="15.75" customHeight="1">
      <c r="A339" s="2565"/>
      <c r="B339" s="2565"/>
      <c r="C339" s="2565"/>
      <c r="D339" s="2565"/>
      <c r="E339" s="2565"/>
      <c r="F339" s="2565"/>
      <c r="G339" s="2565"/>
      <c r="H339" s="2633"/>
      <c r="I339" s="2565"/>
      <c r="J339" s="2565"/>
      <c r="K339" s="2565"/>
      <c r="L339" s="2565"/>
      <c r="M339" s="2565"/>
      <c r="N339" s="2565"/>
      <c r="O339" s="2565"/>
      <c r="P339" s="2565"/>
      <c r="Q339" s="2565"/>
      <c r="R339" s="2565"/>
      <c r="S339" s="2565"/>
      <c r="T339" s="2565"/>
      <c r="U339" s="2565"/>
      <c r="V339" s="2565"/>
      <c r="W339" s="2565"/>
      <c r="X339" s="2565"/>
      <c r="Y339" s="2565"/>
    </row>
    <row r="340" spans="1:25" ht="15.75" customHeight="1">
      <c r="A340" s="2565"/>
      <c r="B340" s="2565"/>
      <c r="C340" s="2565"/>
      <c r="D340" s="2565"/>
      <c r="E340" s="2565"/>
      <c r="F340" s="2565"/>
      <c r="G340" s="2565"/>
      <c r="H340" s="2633"/>
      <c r="I340" s="2565"/>
      <c r="J340" s="2565"/>
      <c r="K340" s="2565"/>
      <c r="L340" s="2565"/>
      <c r="M340" s="2565"/>
      <c r="N340" s="2565"/>
      <c r="O340" s="2565"/>
      <c r="P340" s="2565"/>
      <c r="Q340" s="2565"/>
      <c r="R340" s="2565"/>
      <c r="S340" s="2565"/>
      <c r="T340" s="2565"/>
      <c r="U340" s="2565"/>
      <c r="V340" s="2565"/>
      <c r="W340" s="2565"/>
      <c r="X340" s="2565"/>
      <c r="Y340" s="2565"/>
    </row>
    <row r="341" spans="1:25" ht="15.75" customHeight="1">
      <c r="A341" s="2565"/>
      <c r="B341" s="2565"/>
      <c r="C341" s="2565"/>
      <c r="D341" s="2565"/>
      <c r="E341" s="2565"/>
      <c r="F341" s="2565"/>
      <c r="G341" s="2565"/>
      <c r="H341" s="2633"/>
      <c r="I341" s="2565"/>
      <c r="J341" s="2565"/>
      <c r="K341" s="2565"/>
      <c r="L341" s="2565"/>
      <c r="M341" s="2565"/>
      <c r="N341" s="2565"/>
      <c r="O341" s="2565"/>
      <c r="P341" s="2565"/>
      <c r="Q341" s="2565"/>
      <c r="R341" s="2565"/>
      <c r="S341" s="2565"/>
      <c r="T341" s="2565"/>
      <c r="U341" s="2565"/>
      <c r="V341" s="2565"/>
      <c r="W341" s="2565"/>
      <c r="X341" s="2565"/>
      <c r="Y341" s="2565"/>
    </row>
    <row r="342" spans="1:25" ht="15.75" customHeight="1">
      <c r="A342" s="2565"/>
      <c r="B342" s="2565"/>
      <c r="C342" s="2565"/>
      <c r="D342" s="2565"/>
      <c r="E342" s="2565"/>
      <c r="F342" s="2565"/>
      <c r="G342" s="2565"/>
      <c r="H342" s="2633"/>
      <c r="I342" s="2565"/>
      <c r="J342" s="2565"/>
      <c r="K342" s="2565"/>
      <c r="L342" s="2565"/>
      <c r="M342" s="2565"/>
      <c r="N342" s="2565"/>
      <c r="O342" s="2565"/>
      <c r="P342" s="2565"/>
      <c r="Q342" s="2565"/>
      <c r="R342" s="2565"/>
      <c r="S342" s="2565"/>
      <c r="T342" s="2565"/>
      <c r="U342" s="2565"/>
      <c r="V342" s="2565"/>
      <c r="W342" s="2565"/>
      <c r="X342" s="2565"/>
      <c r="Y342" s="2565"/>
    </row>
    <row r="343" spans="1:25" ht="15.75" customHeight="1">
      <c r="A343" s="2565"/>
      <c r="B343" s="2565"/>
      <c r="C343" s="2565"/>
      <c r="D343" s="2565"/>
      <c r="E343" s="2565"/>
      <c r="F343" s="2565"/>
      <c r="G343" s="2565"/>
      <c r="H343" s="2633"/>
      <c r="I343" s="2565"/>
      <c r="J343" s="2565"/>
      <c r="K343" s="2565"/>
      <c r="L343" s="2565"/>
      <c r="M343" s="2565"/>
      <c r="N343" s="2565"/>
      <c r="O343" s="2565"/>
      <c r="P343" s="2565"/>
      <c r="Q343" s="2565"/>
      <c r="R343" s="2565"/>
      <c r="S343" s="2565"/>
      <c r="T343" s="2565"/>
      <c r="U343" s="2565"/>
      <c r="V343" s="2565"/>
      <c r="W343" s="2565"/>
      <c r="X343" s="2565"/>
      <c r="Y343" s="2565"/>
    </row>
    <row r="344" spans="1:25" ht="15.75" customHeight="1">
      <c r="A344" s="2565"/>
      <c r="B344" s="2565"/>
      <c r="C344" s="2565"/>
      <c r="D344" s="2565"/>
      <c r="E344" s="2565"/>
      <c r="F344" s="2565"/>
      <c r="G344" s="2565"/>
      <c r="H344" s="2633"/>
      <c r="I344" s="2565"/>
      <c r="J344" s="2565"/>
      <c r="K344" s="2565"/>
      <c r="L344" s="2565"/>
      <c r="M344" s="2565"/>
      <c r="N344" s="2565"/>
      <c r="O344" s="2565"/>
      <c r="P344" s="2565"/>
      <c r="Q344" s="2565"/>
      <c r="R344" s="2565"/>
      <c r="S344" s="2565"/>
      <c r="T344" s="2565"/>
      <c r="U344" s="2565"/>
      <c r="V344" s="2565"/>
      <c r="W344" s="2565"/>
      <c r="X344" s="2565"/>
      <c r="Y344" s="2565"/>
    </row>
    <row r="345" spans="1:25" ht="15.75" customHeight="1">
      <c r="A345" s="2565"/>
      <c r="B345" s="2565"/>
      <c r="C345" s="2565"/>
      <c r="D345" s="2565"/>
      <c r="E345" s="2565"/>
      <c r="F345" s="2565"/>
      <c r="G345" s="2565"/>
      <c r="H345" s="2633"/>
      <c r="I345" s="2565"/>
      <c r="J345" s="2565"/>
      <c r="K345" s="2565"/>
      <c r="L345" s="2565"/>
      <c r="M345" s="2565"/>
      <c r="N345" s="2565"/>
      <c r="O345" s="2565"/>
      <c r="P345" s="2565"/>
      <c r="Q345" s="2565"/>
      <c r="R345" s="2565"/>
      <c r="S345" s="2565"/>
      <c r="T345" s="2565"/>
      <c r="U345" s="2565"/>
      <c r="V345" s="2565"/>
      <c r="W345" s="2565"/>
      <c r="X345" s="2565"/>
      <c r="Y345" s="2565"/>
    </row>
    <row r="346" spans="1:25" ht="15.75" customHeight="1">
      <c r="A346" s="2565"/>
      <c r="B346" s="2565"/>
      <c r="C346" s="2565"/>
      <c r="D346" s="2565"/>
      <c r="E346" s="2565"/>
      <c r="F346" s="2565"/>
      <c r="G346" s="2565"/>
      <c r="H346" s="2633"/>
      <c r="I346" s="2565"/>
      <c r="J346" s="2565"/>
      <c r="K346" s="2565"/>
      <c r="L346" s="2565"/>
      <c r="M346" s="2565"/>
      <c r="N346" s="2565"/>
      <c r="O346" s="2565"/>
      <c r="P346" s="2565"/>
      <c r="Q346" s="2565"/>
      <c r="R346" s="2565"/>
      <c r="S346" s="2565"/>
      <c r="T346" s="2565"/>
      <c r="U346" s="2565"/>
      <c r="V346" s="2565"/>
      <c r="W346" s="2565"/>
      <c r="X346" s="2565"/>
      <c r="Y346" s="2565"/>
    </row>
    <row r="347" spans="1:25" ht="15.75" customHeight="1">
      <c r="A347" s="2565"/>
      <c r="B347" s="2565"/>
      <c r="C347" s="2565"/>
      <c r="D347" s="2565"/>
      <c r="E347" s="2565"/>
      <c r="F347" s="2565"/>
      <c r="G347" s="2565"/>
      <c r="H347" s="2633"/>
      <c r="I347" s="2565"/>
      <c r="J347" s="2565"/>
      <c r="K347" s="2565"/>
      <c r="L347" s="2565"/>
      <c r="M347" s="2565"/>
      <c r="N347" s="2565"/>
      <c r="O347" s="2565"/>
      <c r="P347" s="2565"/>
      <c r="Q347" s="2565"/>
      <c r="R347" s="2565"/>
      <c r="S347" s="2565"/>
      <c r="T347" s="2565"/>
      <c r="U347" s="2565"/>
      <c r="V347" s="2565"/>
      <c r="W347" s="2565"/>
      <c r="X347" s="2565"/>
      <c r="Y347" s="2565"/>
    </row>
    <row r="348" spans="1:25" ht="15.75" customHeight="1">
      <c r="A348" s="2565"/>
      <c r="B348" s="2565"/>
      <c r="C348" s="2565"/>
      <c r="D348" s="2565"/>
      <c r="E348" s="2565"/>
      <c r="F348" s="2565"/>
      <c r="G348" s="2565"/>
      <c r="H348" s="2633"/>
      <c r="I348" s="2565"/>
      <c r="J348" s="2565"/>
      <c r="K348" s="2565"/>
      <c r="L348" s="2565"/>
      <c r="M348" s="2565"/>
      <c r="N348" s="2565"/>
      <c r="O348" s="2565"/>
      <c r="P348" s="2565"/>
      <c r="Q348" s="2565"/>
      <c r="R348" s="2565"/>
      <c r="S348" s="2565"/>
      <c r="T348" s="2565"/>
      <c r="U348" s="2565"/>
      <c r="V348" s="2565"/>
      <c r="W348" s="2565"/>
      <c r="X348" s="2565"/>
      <c r="Y348" s="2565"/>
    </row>
    <row r="349" spans="1:25" ht="15.75" customHeight="1">
      <c r="A349" s="2565"/>
      <c r="B349" s="2565"/>
      <c r="C349" s="2565"/>
      <c r="D349" s="2565"/>
      <c r="E349" s="2565"/>
      <c r="F349" s="2565"/>
      <c r="G349" s="2565"/>
      <c r="H349" s="2633"/>
      <c r="I349" s="2565"/>
      <c r="J349" s="2565"/>
      <c r="K349" s="2565"/>
      <c r="L349" s="2565"/>
      <c r="M349" s="2565"/>
      <c r="N349" s="2565"/>
      <c r="O349" s="2565"/>
      <c r="P349" s="2565"/>
      <c r="Q349" s="2565"/>
      <c r="R349" s="2565"/>
      <c r="S349" s="2565"/>
      <c r="T349" s="2565"/>
      <c r="U349" s="2565"/>
      <c r="V349" s="2565"/>
      <c r="W349" s="2565"/>
      <c r="X349" s="2565"/>
      <c r="Y349" s="2565"/>
    </row>
    <row r="350" spans="1:25" ht="15.75" customHeight="1">
      <c r="A350" s="2565"/>
      <c r="B350" s="2565"/>
      <c r="C350" s="2565"/>
      <c r="D350" s="2565"/>
      <c r="E350" s="2565"/>
      <c r="F350" s="2565"/>
      <c r="G350" s="2565"/>
      <c r="H350" s="2633"/>
      <c r="I350" s="2565"/>
      <c r="J350" s="2565"/>
      <c r="K350" s="2565"/>
      <c r="L350" s="2565"/>
      <c r="M350" s="2565"/>
      <c r="N350" s="2565"/>
      <c r="O350" s="2565"/>
      <c r="P350" s="2565"/>
      <c r="Q350" s="2565"/>
      <c r="R350" s="2565"/>
      <c r="S350" s="2565"/>
      <c r="T350" s="2565"/>
      <c r="U350" s="2565"/>
      <c r="V350" s="2565"/>
      <c r="W350" s="2565"/>
      <c r="X350" s="2565"/>
      <c r="Y350" s="2565"/>
    </row>
    <row r="351" spans="1:25" ht="15.75" customHeight="1">
      <c r="A351" s="2565"/>
      <c r="B351" s="2565"/>
      <c r="C351" s="2565"/>
      <c r="D351" s="2565"/>
      <c r="E351" s="2565"/>
      <c r="F351" s="2565"/>
      <c r="G351" s="2565"/>
      <c r="H351" s="2633"/>
      <c r="I351" s="2565"/>
      <c r="J351" s="2565"/>
      <c r="K351" s="2565"/>
      <c r="L351" s="2565"/>
      <c r="M351" s="2565"/>
      <c r="N351" s="2565"/>
      <c r="O351" s="2565"/>
      <c r="P351" s="2565"/>
      <c r="Q351" s="2565"/>
      <c r="R351" s="2565"/>
      <c r="S351" s="2565"/>
      <c r="T351" s="2565"/>
      <c r="U351" s="2565"/>
      <c r="V351" s="2565"/>
      <c r="W351" s="2565"/>
      <c r="X351" s="2565"/>
      <c r="Y351" s="2565"/>
    </row>
    <row r="352" spans="1:25" ht="15.75" customHeight="1">
      <c r="A352" s="2565"/>
      <c r="B352" s="2565"/>
      <c r="C352" s="2565"/>
      <c r="D352" s="2565"/>
      <c r="E352" s="2565"/>
      <c r="F352" s="2565"/>
      <c r="G352" s="2565"/>
      <c r="H352" s="2633"/>
      <c r="I352" s="2565"/>
      <c r="J352" s="2565"/>
      <c r="K352" s="2565"/>
      <c r="L352" s="2565"/>
      <c r="M352" s="2565"/>
      <c r="N352" s="2565"/>
      <c r="O352" s="2565"/>
      <c r="P352" s="2565"/>
      <c r="Q352" s="2565"/>
      <c r="R352" s="2565"/>
      <c r="S352" s="2565"/>
      <c r="T352" s="2565"/>
      <c r="U352" s="2565"/>
      <c r="V352" s="2565"/>
      <c r="W352" s="2565"/>
      <c r="X352" s="2565"/>
      <c r="Y352" s="2565"/>
    </row>
    <row r="353" spans="1:25" ht="15.75" customHeight="1">
      <c r="A353" s="2565"/>
      <c r="B353" s="2565"/>
      <c r="C353" s="2565"/>
      <c r="D353" s="2565"/>
      <c r="E353" s="2565"/>
      <c r="F353" s="2565"/>
      <c r="G353" s="2565"/>
      <c r="H353" s="2633"/>
      <c r="I353" s="2565"/>
      <c r="J353" s="2565"/>
      <c r="K353" s="2565"/>
      <c r="L353" s="2565"/>
      <c r="M353" s="2565"/>
      <c r="N353" s="2565"/>
      <c r="O353" s="2565"/>
      <c r="P353" s="2565"/>
      <c r="Q353" s="2565"/>
      <c r="R353" s="2565"/>
      <c r="S353" s="2565"/>
      <c r="T353" s="2565"/>
      <c r="U353" s="2565"/>
      <c r="V353" s="2565"/>
      <c r="W353" s="2565"/>
      <c r="X353" s="2565"/>
      <c r="Y353" s="2565"/>
    </row>
    <row r="354" spans="1:25" ht="15.75" customHeight="1">
      <c r="A354" s="2565"/>
      <c r="B354" s="2565"/>
      <c r="C354" s="2565"/>
      <c r="D354" s="2565"/>
      <c r="E354" s="2565"/>
      <c r="F354" s="2565"/>
      <c r="G354" s="2565"/>
      <c r="H354" s="2633"/>
      <c r="I354" s="2565"/>
      <c r="J354" s="2565"/>
      <c r="K354" s="2565"/>
      <c r="L354" s="2565"/>
      <c r="M354" s="2565"/>
      <c r="N354" s="2565"/>
      <c r="O354" s="2565"/>
      <c r="P354" s="2565"/>
      <c r="Q354" s="2565"/>
      <c r="R354" s="2565"/>
      <c r="S354" s="2565"/>
      <c r="T354" s="2565"/>
      <c r="U354" s="2565"/>
      <c r="V354" s="2565"/>
      <c r="W354" s="2565"/>
      <c r="X354" s="2565"/>
      <c r="Y354" s="2565"/>
    </row>
    <row r="355" spans="1:25" ht="15.75" customHeight="1">
      <c r="A355" s="2565"/>
      <c r="B355" s="2565"/>
      <c r="C355" s="2565"/>
      <c r="D355" s="2565"/>
      <c r="E355" s="2565"/>
      <c r="F355" s="2565"/>
      <c r="G355" s="2565"/>
      <c r="H355" s="2633"/>
      <c r="I355" s="2565"/>
      <c r="J355" s="2565"/>
      <c r="K355" s="2565"/>
      <c r="L355" s="2565"/>
      <c r="M355" s="2565"/>
      <c r="N355" s="2565"/>
      <c r="O355" s="2565"/>
      <c r="P355" s="2565"/>
      <c r="Q355" s="2565"/>
      <c r="R355" s="2565"/>
      <c r="S355" s="2565"/>
      <c r="T355" s="2565"/>
      <c r="U355" s="2565"/>
      <c r="V355" s="2565"/>
      <c r="W355" s="2565"/>
      <c r="X355" s="2565"/>
      <c r="Y355" s="2565"/>
    </row>
    <row r="356" spans="1:25" ht="15.75" customHeight="1">
      <c r="A356" s="2565"/>
      <c r="B356" s="2565"/>
      <c r="C356" s="2565"/>
      <c r="D356" s="2565"/>
      <c r="E356" s="2565"/>
      <c r="F356" s="2565"/>
      <c r="G356" s="2565"/>
      <c r="H356" s="2633"/>
      <c r="I356" s="2565"/>
      <c r="J356" s="2565"/>
      <c r="K356" s="2565"/>
      <c r="L356" s="2565"/>
      <c r="M356" s="2565"/>
      <c r="N356" s="2565"/>
      <c r="O356" s="2565"/>
      <c r="P356" s="2565"/>
      <c r="Q356" s="2565"/>
      <c r="R356" s="2565"/>
      <c r="S356" s="2565"/>
      <c r="T356" s="2565"/>
      <c r="U356" s="2565"/>
      <c r="V356" s="2565"/>
      <c r="W356" s="2565"/>
      <c r="X356" s="2565"/>
      <c r="Y356" s="2565"/>
    </row>
    <row r="357" spans="1:25" ht="15.75" customHeight="1">
      <c r="A357" s="2565"/>
      <c r="B357" s="2565"/>
      <c r="C357" s="2565"/>
      <c r="D357" s="2565"/>
      <c r="E357" s="2565"/>
      <c r="F357" s="2565"/>
      <c r="G357" s="2565"/>
      <c r="H357" s="2633"/>
      <c r="I357" s="2565"/>
      <c r="J357" s="2565"/>
      <c r="K357" s="2565"/>
      <c r="L357" s="2565"/>
      <c r="M357" s="2565"/>
      <c r="N357" s="2565"/>
      <c r="O357" s="2565"/>
      <c r="P357" s="2565"/>
      <c r="Q357" s="2565"/>
      <c r="R357" s="2565"/>
      <c r="S357" s="2565"/>
      <c r="T357" s="2565"/>
      <c r="U357" s="2565"/>
      <c r="V357" s="2565"/>
      <c r="W357" s="2565"/>
      <c r="X357" s="2565"/>
      <c r="Y357" s="2565"/>
    </row>
    <row r="358" spans="1:25" ht="15.75" customHeight="1">
      <c r="A358" s="2565"/>
      <c r="B358" s="2565"/>
      <c r="C358" s="2565"/>
      <c r="D358" s="2565"/>
      <c r="E358" s="2565"/>
      <c r="F358" s="2565"/>
      <c r="G358" s="2565"/>
      <c r="H358" s="2633"/>
      <c r="I358" s="2565"/>
      <c r="J358" s="2565"/>
      <c r="K358" s="2565"/>
      <c r="L358" s="2565"/>
      <c r="M358" s="2565"/>
      <c r="N358" s="2565"/>
      <c r="O358" s="2565"/>
      <c r="P358" s="2565"/>
      <c r="Q358" s="2565"/>
      <c r="R358" s="2565"/>
      <c r="S358" s="2565"/>
      <c r="T358" s="2565"/>
      <c r="U358" s="2565"/>
      <c r="V358" s="2565"/>
      <c r="W358" s="2565"/>
      <c r="X358" s="2565"/>
      <c r="Y358" s="2565"/>
    </row>
    <row r="359" spans="1:25" ht="15.75" customHeight="1">
      <c r="A359" s="2565"/>
      <c r="B359" s="2565"/>
      <c r="C359" s="2565"/>
      <c r="D359" s="2565"/>
      <c r="E359" s="2565"/>
      <c r="F359" s="2565"/>
      <c r="G359" s="2565"/>
      <c r="H359" s="2633"/>
      <c r="I359" s="2565"/>
      <c r="J359" s="2565"/>
      <c r="K359" s="2565"/>
      <c r="L359" s="2565"/>
      <c r="M359" s="2565"/>
      <c r="N359" s="2565"/>
      <c r="O359" s="2565"/>
      <c r="P359" s="2565"/>
      <c r="Q359" s="2565"/>
      <c r="R359" s="2565"/>
      <c r="S359" s="2565"/>
      <c r="T359" s="2565"/>
      <c r="U359" s="2565"/>
      <c r="V359" s="2565"/>
      <c r="W359" s="2565"/>
      <c r="X359" s="2565"/>
      <c r="Y359" s="2565"/>
    </row>
    <row r="360" spans="1:25" ht="15.75" customHeight="1">
      <c r="A360" s="2565"/>
      <c r="B360" s="2565"/>
      <c r="C360" s="2565"/>
      <c r="D360" s="2565"/>
      <c r="E360" s="2565"/>
      <c r="F360" s="2565"/>
      <c r="G360" s="2565"/>
      <c r="H360" s="2633"/>
      <c r="I360" s="2565"/>
      <c r="J360" s="2565"/>
      <c r="K360" s="2565"/>
      <c r="L360" s="2565"/>
      <c r="M360" s="2565"/>
      <c r="N360" s="2565"/>
      <c r="O360" s="2565"/>
      <c r="P360" s="2565"/>
      <c r="Q360" s="2565"/>
      <c r="R360" s="2565"/>
      <c r="S360" s="2565"/>
      <c r="T360" s="2565"/>
      <c r="U360" s="2565"/>
      <c r="V360" s="2565"/>
      <c r="W360" s="2565"/>
      <c r="X360" s="2565"/>
      <c r="Y360" s="2565"/>
    </row>
    <row r="361" spans="1:25" ht="15.75" customHeight="1">
      <c r="A361" s="2565"/>
      <c r="B361" s="2565"/>
      <c r="C361" s="2565"/>
      <c r="D361" s="2565"/>
      <c r="E361" s="2565"/>
      <c r="F361" s="2565"/>
      <c r="G361" s="2565"/>
      <c r="H361" s="2633"/>
      <c r="I361" s="2565"/>
      <c r="J361" s="2565"/>
      <c r="K361" s="2565"/>
      <c r="L361" s="2565"/>
      <c r="M361" s="2565"/>
      <c r="N361" s="2565"/>
      <c r="O361" s="2565"/>
      <c r="P361" s="2565"/>
      <c r="Q361" s="2565"/>
      <c r="R361" s="2565"/>
      <c r="S361" s="2565"/>
      <c r="T361" s="2565"/>
      <c r="U361" s="2565"/>
      <c r="V361" s="2565"/>
      <c r="W361" s="2565"/>
      <c r="X361" s="2565"/>
      <c r="Y361" s="2565"/>
    </row>
    <row r="362" spans="1:25" ht="15.75" customHeight="1">
      <c r="A362" s="2565"/>
      <c r="B362" s="2565"/>
      <c r="C362" s="2565"/>
      <c r="D362" s="2565"/>
      <c r="E362" s="2565"/>
      <c r="F362" s="2565"/>
      <c r="G362" s="2565"/>
      <c r="H362" s="2633"/>
      <c r="I362" s="2565"/>
      <c r="J362" s="2565"/>
      <c r="K362" s="2565"/>
      <c r="L362" s="2565"/>
      <c r="M362" s="2565"/>
      <c r="N362" s="2565"/>
      <c r="O362" s="2565"/>
      <c r="P362" s="2565"/>
      <c r="Q362" s="2565"/>
      <c r="R362" s="2565"/>
      <c r="S362" s="2565"/>
      <c r="T362" s="2565"/>
      <c r="U362" s="2565"/>
      <c r="V362" s="2565"/>
      <c r="W362" s="2565"/>
      <c r="X362" s="2565"/>
      <c r="Y362" s="2565"/>
    </row>
    <row r="363" spans="1:25" ht="15.75" customHeight="1">
      <c r="A363" s="2565"/>
      <c r="B363" s="2565"/>
      <c r="C363" s="2565"/>
      <c r="D363" s="2565"/>
      <c r="E363" s="2565"/>
      <c r="F363" s="2565"/>
      <c r="G363" s="2565"/>
      <c r="H363" s="2633"/>
      <c r="I363" s="2565"/>
      <c r="J363" s="2565"/>
      <c r="K363" s="2565"/>
      <c r="L363" s="2565"/>
      <c r="M363" s="2565"/>
      <c r="N363" s="2565"/>
      <c r="O363" s="2565"/>
      <c r="P363" s="2565"/>
      <c r="Q363" s="2565"/>
      <c r="R363" s="2565"/>
      <c r="S363" s="2565"/>
      <c r="T363" s="2565"/>
      <c r="U363" s="2565"/>
      <c r="V363" s="2565"/>
      <c r="W363" s="2565"/>
      <c r="X363" s="2565"/>
      <c r="Y363" s="2565"/>
    </row>
    <row r="364" spans="1:25" ht="15.75" customHeight="1">
      <c r="A364" s="2565"/>
      <c r="B364" s="2565"/>
      <c r="C364" s="2565"/>
      <c r="D364" s="2565"/>
      <c r="E364" s="2565"/>
      <c r="F364" s="2565"/>
      <c r="G364" s="2565"/>
      <c r="H364" s="2633"/>
      <c r="I364" s="2565"/>
      <c r="J364" s="2565"/>
      <c r="K364" s="2565"/>
      <c r="L364" s="2565"/>
      <c r="M364" s="2565"/>
      <c r="N364" s="2565"/>
      <c r="O364" s="2565"/>
      <c r="P364" s="2565"/>
      <c r="Q364" s="2565"/>
      <c r="R364" s="2565"/>
      <c r="S364" s="2565"/>
      <c r="T364" s="2565"/>
      <c r="U364" s="2565"/>
      <c r="V364" s="2565"/>
      <c r="W364" s="2565"/>
      <c r="X364" s="2565"/>
      <c r="Y364" s="2565"/>
    </row>
    <row r="365" spans="1:25" ht="15.75" customHeight="1">
      <c r="A365" s="2565"/>
      <c r="B365" s="2565"/>
      <c r="C365" s="2565"/>
      <c r="D365" s="2565"/>
      <c r="E365" s="2565"/>
      <c r="F365" s="2565"/>
      <c r="G365" s="2565"/>
      <c r="H365" s="2633"/>
      <c r="I365" s="2565"/>
      <c r="J365" s="2565"/>
      <c r="K365" s="2565"/>
      <c r="L365" s="2565"/>
      <c r="M365" s="2565"/>
      <c r="N365" s="2565"/>
      <c r="O365" s="2565"/>
      <c r="P365" s="2565"/>
      <c r="Q365" s="2565"/>
      <c r="R365" s="2565"/>
      <c r="S365" s="2565"/>
      <c r="T365" s="2565"/>
      <c r="U365" s="2565"/>
      <c r="V365" s="2565"/>
      <c r="W365" s="2565"/>
      <c r="X365" s="2565"/>
      <c r="Y365" s="2565"/>
    </row>
    <row r="366" spans="1:25" ht="15.75" customHeight="1">
      <c r="A366" s="2565"/>
      <c r="B366" s="2565"/>
      <c r="C366" s="2565"/>
      <c r="D366" s="2565"/>
      <c r="E366" s="2565"/>
      <c r="F366" s="2565"/>
      <c r="G366" s="2565"/>
      <c r="H366" s="2633"/>
      <c r="I366" s="2565"/>
      <c r="J366" s="2565"/>
      <c r="K366" s="2565"/>
      <c r="L366" s="2565"/>
      <c r="M366" s="2565"/>
      <c r="N366" s="2565"/>
      <c r="O366" s="2565"/>
      <c r="P366" s="2565"/>
      <c r="Q366" s="2565"/>
      <c r="R366" s="2565"/>
      <c r="S366" s="2565"/>
      <c r="T366" s="2565"/>
      <c r="U366" s="2565"/>
      <c r="V366" s="2565"/>
      <c r="W366" s="2565"/>
      <c r="X366" s="2565"/>
      <c r="Y366" s="2565"/>
    </row>
    <row r="367" spans="1:25" ht="15.75" customHeight="1">
      <c r="A367" s="2565"/>
      <c r="B367" s="2565"/>
      <c r="C367" s="2565"/>
      <c r="D367" s="2565"/>
      <c r="E367" s="2565"/>
      <c r="F367" s="2565"/>
      <c r="G367" s="2565"/>
      <c r="H367" s="2633"/>
      <c r="I367" s="2565"/>
      <c r="J367" s="2565"/>
      <c r="K367" s="2565"/>
      <c r="L367" s="2565"/>
      <c r="M367" s="2565"/>
      <c r="N367" s="2565"/>
      <c r="O367" s="2565"/>
      <c r="P367" s="2565"/>
      <c r="Q367" s="2565"/>
      <c r="R367" s="2565"/>
      <c r="S367" s="2565"/>
      <c r="T367" s="2565"/>
      <c r="U367" s="2565"/>
      <c r="V367" s="2565"/>
      <c r="W367" s="2565"/>
      <c r="X367" s="2565"/>
      <c r="Y367" s="2565"/>
    </row>
    <row r="368" spans="1:25" ht="15.75" customHeight="1">
      <c r="A368" s="2565"/>
      <c r="B368" s="2565"/>
      <c r="C368" s="2565"/>
      <c r="D368" s="2565"/>
      <c r="E368" s="2565"/>
      <c r="F368" s="2565"/>
      <c r="G368" s="2565"/>
      <c r="H368" s="2633"/>
      <c r="I368" s="2565"/>
      <c r="J368" s="2565"/>
      <c r="K368" s="2565"/>
      <c r="L368" s="2565"/>
      <c r="M368" s="2565"/>
      <c r="N368" s="2565"/>
      <c r="O368" s="2565"/>
      <c r="P368" s="2565"/>
      <c r="Q368" s="2565"/>
      <c r="R368" s="2565"/>
      <c r="S368" s="2565"/>
      <c r="T368" s="2565"/>
      <c r="U368" s="2565"/>
      <c r="V368" s="2565"/>
      <c r="W368" s="2565"/>
      <c r="X368" s="2565"/>
      <c r="Y368" s="2565"/>
    </row>
    <row r="369" spans="1:25" ht="15.75" customHeight="1">
      <c r="A369" s="2565"/>
      <c r="B369" s="2565"/>
      <c r="C369" s="2565"/>
      <c r="D369" s="2565"/>
      <c r="E369" s="2565"/>
      <c r="F369" s="2565"/>
      <c r="G369" s="2565"/>
      <c r="H369" s="2633"/>
      <c r="I369" s="2565"/>
      <c r="J369" s="2565"/>
      <c r="K369" s="2565"/>
      <c r="L369" s="2565"/>
      <c r="M369" s="2565"/>
      <c r="N369" s="2565"/>
      <c r="O369" s="2565"/>
      <c r="P369" s="2565"/>
      <c r="Q369" s="2565"/>
      <c r="R369" s="2565"/>
      <c r="S369" s="2565"/>
      <c r="T369" s="2565"/>
      <c r="U369" s="2565"/>
      <c r="V369" s="2565"/>
      <c r="W369" s="2565"/>
      <c r="X369" s="2565"/>
      <c r="Y369" s="2565"/>
    </row>
    <row r="370" spans="1:25" ht="15.75" customHeight="1">
      <c r="A370" s="2565"/>
      <c r="B370" s="2565"/>
      <c r="C370" s="2565"/>
      <c r="D370" s="2565"/>
      <c r="E370" s="2565"/>
      <c r="F370" s="2565"/>
      <c r="G370" s="2565"/>
      <c r="H370" s="2633"/>
      <c r="I370" s="2565"/>
      <c r="J370" s="2565"/>
      <c r="K370" s="2565"/>
      <c r="L370" s="2565"/>
      <c r="M370" s="2565"/>
      <c r="N370" s="2565"/>
      <c r="O370" s="2565"/>
      <c r="P370" s="2565"/>
      <c r="Q370" s="2565"/>
      <c r="R370" s="2565"/>
      <c r="S370" s="2565"/>
      <c r="T370" s="2565"/>
      <c r="U370" s="2565"/>
      <c r="V370" s="2565"/>
      <c r="W370" s="2565"/>
      <c r="X370" s="2565"/>
      <c r="Y370" s="2565"/>
    </row>
    <row r="371" spans="1:25" ht="15.75" customHeight="1">
      <c r="A371" s="2565"/>
      <c r="B371" s="2565"/>
      <c r="C371" s="2565"/>
      <c r="D371" s="2565"/>
      <c r="E371" s="2565"/>
      <c r="F371" s="2565"/>
      <c r="G371" s="2565"/>
      <c r="H371" s="2633"/>
      <c r="I371" s="2565"/>
      <c r="J371" s="2565"/>
      <c r="K371" s="2565"/>
      <c r="L371" s="2565"/>
      <c r="M371" s="2565"/>
      <c r="N371" s="2565"/>
      <c r="O371" s="2565"/>
      <c r="P371" s="2565"/>
      <c r="Q371" s="2565"/>
      <c r="R371" s="2565"/>
      <c r="S371" s="2565"/>
      <c r="T371" s="2565"/>
      <c r="U371" s="2565"/>
      <c r="V371" s="2565"/>
      <c r="W371" s="2565"/>
      <c r="X371" s="2565"/>
      <c r="Y371" s="2565"/>
    </row>
    <row r="372" spans="1:25" ht="15.75" customHeight="1">
      <c r="A372" s="2565"/>
      <c r="B372" s="2565"/>
      <c r="C372" s="2565"/>
      <c r="D372" s="2565"/>
      <c r="E372" s="2565"/>
      <c r="F372" s="2565"/>
      <c r="G372" s="2565"/>
      <c r="H372" s="2633"/>
      <c r="I372" s="2565"/>
      <c r="J372" s="2565"/>
      <c r="K372" s="2565"/>
      <c r="L372" s="2565"/>
      <c r="M372" s="2565"/>
      <c r="N372" s="2565"/>
      <c r="O372" s="2565"/>
      <c r="P372" s="2565"/>
      <c r="Q372" s="2565"/>
      <c r="R372" s="2565"/>
      <c r="S372" s="2565"/>
      <c r="T372" s="2565"/>
      <c r="U372" s="2565"/>
      <c r="V372" s="2565"/>
      <c r="W372" s="2565"/>
      <c r="X372" s="2565"/>
      <c r="Y372" s="2565"/>
    </row>
    <row r="373" spans="1:25" ht="15.75" customHeight="1">
      <c r="A373" s="2565"/>
      <c r="B373" s="2565"/>
      <c r="C373" s="2565"/>
      <c r="D373" s="2565"/>
      <c r="E373" s="2565"/>
      <c r="F373" s="2565"/>
      <c r="G373" s="2565"/>
      <c r="H373" s="2633"/>
      <c r="I373" s="2565"/>
      <c r="J373" s="2565"/>
      <c r="K373" s="2565"/>
      <c r="L373" s="2565"/>
      <c r="M373" s="2565"/>
      <c r="N373" s="2565"/>
      <c r="O373" s="2565"/>
      <c r="P373" s="2565"/>
      <c r="Q373" s="2565"/>
      <c r="R373" s="2565"/>
      <c r="S373" s="2565"/>
      <c r="T373" s="2565"/>
      <c r="U373" s="2565"/>
      <c r="V373" s="2565"/>
      <c r="W373" s="2565"/>
      <c r="X373" s="2565"/>
      <c r="Y373" s="2565"/>
    </row>
    <row r="374" spans="1:25" ht="15.75" customHeight="1">
      <c r="A374" s="2565"/>
      <c r="B374" s="2565"/>
      <c r="C374" s="2565"/>
      <c r="D374" s="2565"/>
      <c r="E374" s="2565"/>
      <c r="F374" s="2565"/>
      <c r="G374" s="2565"/>
      <c r="H374" s="2633"/>
      <c r="I374" s="2565"/>
      <c r="J374" s="2565"/>
      <c r="K374" s="2565"/>
      <c r="L374" s="2565"/>
      <c r="M374" s="2565"/>
      <c r="N374" s="2565"/>
      <c r="O374" s="2565"/>
      <c r="P374" s="2565"/>
      <c r="Q374" s="2565"/>
      <c r="R374" s="2565"/>
      <c r="S374" s="2565"/>
      <c r="T374" s="2565"/>
      <c r="U374" s="2565"/>
      <c r="V374" s="2565"/>
      <c r="W374" s="2565"/>
      <c r="X374" s="2565"/>
      <c r="Y374" s="2565"/>
    </row>
    <row r="375" spans="1:25" ht="15.75" customHeight="1">
      <c r="A375" s="2565"/>
      <c r="B375" s="2565"/>
      <c r="C375" s="2565"/>
      <c r="D375" s="2565"/>
      <c r="E375" s="2565"/>
      <c r="F375" s="2565"/>
      <c r="G375" s="2565"/>
      <c r="H375" s="2633"/>
      <c r="I375" s="2565"/>
      <c r="J375" s="2565"/>
      <c r="K375" s="2565"/>
      <c r="L375" s="2565"/>
      <c r="M375" s="2565"/>
      <c r="N375" s="2565"/>
      <c r="O375" s="2565"/>
      <c r="P375" s="2565"/>
      <c r="Q375" s="2565"/>
      <c r="R375" s="2565"/>
      <c r="S375" s="2565"/>
      <c r="T375" s="2565"/>
      <c r="U375" s="2565"/>
      <c r="V375" s="2565"/>
      <c r="W375" s="2565"/>
      <c r="X375" s="2565"/>
      <c r="Y375" s="2565"/>
    </row>
    <row r="376" spans="1:25" ht="15.75" customHeight="1">
      <c r="A376" s="2565"/>
      <c r="B376" s="2565"/>
      <c r="C376" s="2565"/>
      <c r="D376" s="2565"/>
      <c r="E376" s="2565"/>
      <c r="F376" s="2565"/>
      <c r="G376" s="2565"/>
      <c r="H376" s="2633"/>
      <c r="I376" s="2565"/>
      <c r="J376" s="2565"/>
      <c r="K376" s="2565"/>
      <c r="L376" s="2565"/>
      <c r="M376" s="2565"/>
      <c r="N376" s="2565"/>
      <c r="O376" s="2565"/>
      <c r="P376" s="2565"/>
      <c r="Q376" s="2565"/>
      <c r="R376" s="2565"/>
      <c r="S376" s="2565"/>
      <c r="T376" s="2565"/>
      <c r="U376" s="2565"/>
      <c r="V376" s="2565"/>
      <c r="W376" s="2565"/>
      <c r="X376" s="2565"/>
      <c r="Y376" s="2565"/>
    </row>
    <row r="377" spans="1:25" ht="15.75" customHeight="1">
      <c r="A377" s="2565"/>
      <c r="B377" s="2565"/>
      <c r="C377" s="2565"/>
      <c r="D377" s="2565"/>
      <c r="E377" s="2565"/>
      <c r="F377" s="2565"/>
      <c r="G377" s="2565"/>
      <c r="H377" s="2633"/>
      <c r="I377" s="2565"/>
      <c r="J377" s="2565"/>
      <c r="K377" s="2565"/>
      <c r="L377" s="2565"/>
      <c r="M377" s="2565"/>
      <c r="N377" s="2565"/>
      <c r="O377" s="2565"/>
      <c r="P377" s="2565"/>
      <c r="Q377" s="2565"/>
      <c r="R377" s="2565"/>
      <c r="S377" s="2565"/>
      <c r="T377" s="2565"/>
      <c r="U377" s="2565"/>
      <c r="V377" s="2565"/>
      <c r="W377" s="2565"/>
      <c r="X377" s="2565"/>
      <c r="Y377" s="2565"/>
    </row>
    <row r="378" spans="1:25" ht="15.75" customHeight="1">
      <c r="A378" s="2565"/>
      <c r="B378" s="2565"/>
      <c r="C378" s="2565"/>
      <c r="D378" s="2565"/>
      <c r="E378" s="2565"/>
      <c r="F378" s="2565"/>
      <c r="G378" s="2565"/>
      <c r="H378" s="2633"/>
      <c r="I378" s="2565"/>
      <c r="J378" s="2565"/>
      <c r="K378" s="2565"/>
      <c r="L378" s="2565"/>
      <c r="M378" s="2565"/>
      <c r="N378" s="2565"/>
      <c r="O378" s="2565"/>
      <c r="P378" s="2565"/>
      <c r="Q378" s="2565"/>
      <c r="R378" s="2565"/>
      <c r="S378" s="2565"/>
      <c r="T378" s="2565"/>
      <c r="U378" s="2565"/>
      <c r="V378" s="2565"/>
      <c r="W378" s="2565"/>
      <c r="X378" s="2565"/>
      <c r="Y378" s="2565"/>
    </row>
    <row r="379" spans="1:25" ht="15.75" customHeight="1">
      <c r="A379" s="2565"/>
      <c r="B379" s="2565"/>
      <c r="C379" s="2565"/>
      <c r="D379" s="2565"/>
      <c r="E379" s="2565"/>
      <c r="F379" s="2565"/>
      <c r="G379" s="2565"/>
      <c r="H379" s="2633"/>
      <c r="I379" s="2565"/>
      <c r="J379" s="2565"/>
      <c r="K379" s="2565"/>
      <c r="L379" s="2565"/>
      <c r="M379" s="2565"/>
      <c r="N379" s="2565"/>
      <c r="O379" s="2565"/>
      <c r="P379" s="2565"/>
      <c r="Q379" s="2565"/>
      <c r="R379" s="2565"/>
      <c r="S379" s="2565"/>
      <c r="T379" s="2565"/>
      <c r="U379" s="2565"/>
      <c r="V379" s="2565"/>
      <c r="W379" s="2565"/>
      <c r="X379" s="2565"/>
      <c r="Y379" s="2565"/>
    </row>
    <row r="380" spans="1:25" ht="15.75" customHeight="1">
      <c r="A380" s="2565"/>
      <c r="B380" s="2565"/>
      <c r="C380" s="2565"/>
      <c r="D380" s="2565"/>
      <c r="E380" s="2565"/>
      <c r="F380" s="2565"/>
      <c r="G380" s="2565"/>
      <c r="H380" s="2633"/>
      <c r="I380" s="2565"/>
      <c r="J380" s="2565"/>
      <c r="K380" s="2565"/>
      <c r="L380" s="2565"/>
      <c r="M380" s="2565"/>
      <c r="N380" s="2565"/>
      <c r="O380" s="2565"/>
      <c r="P380" s="2565"/>
      <c r="Q380" s="2565"/>
      <c r="R380" s="2565"/>
      <c r="S380" s="2565"/>
      <c r="T380" s="2565"/>
      <c r="U380" s="2565"/>
      <c r="V380" s="2565"/>
      <c r="W380" s="2565"/>
      <c r="X380" s="2565"/>
      <c r="Y380" s="2565"/>
    </row>
    <row r="381" spans="1:25" ht="15.75" customHeight="1">
      <c r="A381" s="2565"/>
      <c r="B381" s="2565"/>
      <c r="C381" s="2565"/>
      <c r="D381" s="2565"/>
      <c r="E381" s="2565"/>
      <c r="F381" s="2565"/>
      <c r="G381" s="2565"/>
      <c r="H381" s="2633"/>
      <c r="I381" s="2565"/>
      <c r="J381" s="2565"/>
      <c r="K381" s="2565"/>
      <c r="L381" s="2565"/>
      <c r="M381" s="2565"/>
      <c r="N381" s="2565"/>
      <c r="O381" s="2565"/>
      <c r="P381" s="2565"/>
      <c r="Q381" s="2565"/>
      <c r="R381" s="2565"/>
      <c r="S381" s="2565"/>
      <c r="T381" s="2565"/>
      <c r="U381" s="2565"/>
      <c r="V381" s="2565"/>
      <c r="W381" s="2565"/>
      <c r="X381" s="2565"/>
      <c r="Y381" s="2565"/>
    </row>
    <row r="382" spans="1:25" ht="15.75" customHeight="1">
      <c r="A382" s="2565"/>
      <c r="B382" s="2565"/>
      <c r="C382" s="2565"/>
      <c r="D382" s="2565"/>
      <c r="E382" s="2565"/>
      <c r="F382" s="2565"/>
      <c r="G382" s="2565"/>
      <c r="H382" s="2633"/>
      <c r="I382" s="2565"/>
      <c r="J382" s="2565"/>
      <c r="K382" s="2565"/>
      <c r="L382" s="2565"/>
      <c r="M382" s="2565"/>
      <c r="N382" s="2565"/>
      <c r="O382" s="2565"/>
      <c r="P382" s="2565"/>
      <c r="Q382" s="2565"/>
      <c r="R382" s="2565"/>
      <c r="S382" s="2565"/>
      <c r="T382" s="2565"/>
      <c r="U382" s="2565"/>
      <c r="V382" s="2565"/>
      <c r="W382" s="2565"/>
      <c r="X382" s="2565"/>
      <c r="Y382" s="2565"/>
    </row>
    <row r="383" spans="1:25" ht="15.75" customHeight="1">
      <c r="A383" s="2565"/>
      <c r="B383" s="2565"/>
      <c r="C383" s="2565"/>
      <c r="D383" s="2565"/>
      <c r="E383" s="2565"/>
      <c r="F383" s="2565"/>
      <c r="G383" s="2565"/>
      <c r="H383" s="2633"/>
      <c r="I383" s="2565"/>
      <c r="J383" s="2565"/>
      <c r="K383" s="2565"/>
      <c r="L383" s="2565"/>
      <c r="M383" s="2565"/>
      <c r="N383" s="2565"/>
      <c r="O383" s="2565"/>
      <c r="P383" s="2565"/>
      <c r="Q383" s="2565"/>
      <c r="R383" s="2565"/>
      <c r="S383" s="2565"/>
      <c r="T383" s="2565"/>
      <c r="U383" s="2565"/>
      <c r="V383" s="2565"/>
      <c r="W383" s="2565"/>
      <c r="X383" s="2565"/>
      <c r="Y383" s="2565"/>
    </row>
    <row r="384" spans="1:25" ht="15.75" customHeight="1">
      <c r="A384" s="2565"/>
      <c r="B384" s="2565"/>
      <c r="C384" s="2565"/>
      <c r="D384" s="2565"/>
      <c r="E384" s="2565"/>
      <c r="F384" s="2565"/>
      <c r="G384" s="2565"/>
      <c r="H384" s="2633"/>
      <c r="I384" s="2565"/>
      <c r="J384" s="2565"/>
      <c r="K384" s="2565"/>
      <c r="L384" s="2565"/>
      <c r="M384" s="2565"/>
      <c r="N384" s="2565"/>
      <c r="O384" s="2565"/>
      <c r="P384" s="2565"/>
      <c r="Q384" s="2565"/>
      <c r="R384" s="2565"/>
      <c r="S384" s="2565"/>
      <c r="T384" s="2565"/>
      <c r="U384" s="2565"/>
      <c r="V384" s="2565"/>
      <c r="W384" s="2565"/>
      <c r="X384" s="2565"/>
      <c r="Y384" s="2565"/>
    </row>
    <row r="385" spans="1:25" ht="15.75" customHeight="1">
      <c r="A385" s="2565"/>
      <c r="B385" s="2565"/>
      <c r="C385" s="2565"/>
      <c r="D385" s="2565"/>
      <c r="E385" s="2565"/>
      <c r="F385" s="2565"/>
      <c r="G385" s="2565"/>
      <c r="H385" s="2633"/>
      <c r="I385" s="2565"/>
      <c r="J385" s="2565"/>
      <c r="K385" s="2565"/>
      <c r="L385" s="2565"/>
      <c r="M385" s="2565"/>
      <c r="N385" s="2565"/>
      <c r="O385" s="2565"/>
      <c r="P385" s="2565"/>
      <c r="Q385" s="2565"/>
      <c r="R385" s="2565"/>
      <c r="S385" s="2565"/>
      <c r="T385" s="2565"/>
      <c r="U385" s="2565"/>
      <c r="V385" s="2565"/>
      <c r="W385" s="2565"/>
      <c r="X385" s="2565"/>
      <c r="Y385" s="2565"/>
    </row>
    <row r="386" spans="1:25" ht="15.75" customHeight="1">
      <c r="A386" s="2565"/>
      <c r="B386" s="2565"/>
      <c r="C386" s="2565"/>
      <c r="D386" s="2565"/>
      <c r="E386" s="2565"/>
      <c r="F386" s="2565"/>
      <c r="G386" s="2565"/>
      <c r="H386" s="2633"/>
      <c r="I386" s="2565"/>
      <c r="J386" s="2565"/>
      <c r="K386" s="2565"/>
      <c r="L386" s="2565"/>
      <c r="M386" s="2565"/>
      <c r="N386" s="2565"/>
      <c r="O386" s="2565"/>
      <c r="P386" s="2565"/>
      <c r="Q386" s="2565"/>
      <c r="R386" s="2565"/>
      <c r="S386" s="2565"/>
      <c r="T386" s="2565"/>
      <c r="U386" s="2565"/>
      <c r="V386" s="2565"/>
      <c r="W386" s="2565"/>
      <c r="X386" s="2565"/>
      <c r="Y386" s="2565"/>
    </row>
    <row r="387" spans="1:25" ht="15.75" customHeight="1">
      <c r="A387" s="2565"/>
      <c r="B387" s="2565"/>
      <c r="C387" s="2565"/>
      <c r="D387" s="2565"/>
      <c r="E387" s="2565"/>
      <c r="F387" s="2565"/>
      <c r="G387" s="2565"/>
      <c r="H387" s="2633"/>
      <c r="I387" s="2565"/>
      <c r="J387" s="2565"/>
      <c r="K387" s="2565"/>
      <c r="L387" s="2565"/>
      <c r="M387" s="2565"/>
      <c r="N387" s="2565"/>
      <c r="O387" s="2565"/>
      <c r="P387" s="2565"/>
      <c r="Q387" s="2565"/>
      <c r="R387" s="2565"/>
      <c r="S387" s="2565"/>
      <c r="T387" s="2565"/>
      <c r="U387" s="2565"/>
      <c r="V387" s="2565"/>
      <c r="W387" s="2565"/>
      <c r="X387" s="2565"/>
      <c r="Y387" s="2565"/>
    </row>
    <row r="388" spans="1:25" ht="15.75" customHeight="1">
      <c r="A388" s="2565"/>
      <c r="B388" s="2565"/>
      <c r="C388" s="2565"/>
      <c r="D388" s="2565"/>
      <c r="E388" s="2565"/>
      <c r="F388" s="2565"/>
      <c r="G388" s="2565"/>
      <c r="H388" s="2633"/>
      <c r="I388" s="2565"/>
      <c r="J388" s="2565"/>
      <c r="K388" s="2565"/>
      <c r="L388" s="2565"/>
      <c r="M388" s="2565"/>
      <c r="N388" s="2565"/>
      <c r="O388" s="2565"/>
      <c r="P388" s="2565"/>
      <c r="Q388" s="2565"/>
      <c r="R388" s="2565"/>
      <c r="S388" s="2565"/>
      <c r="T388" s="2565"/>
      <c r="U388" s="2565"/>
      <c r="V388" s="2565"/>
      <c r="W388" s="2565"/>
      <c r="X388" s="2565"/>
      <c r="Y388" s="2565"/>
    </row>
    <row r="389" spans="1:25" ht="15.75" customHeight="1">
      <c r="A389" s="2565"/>
      <c r="B389" s="2565"/>
      <c r="C389" s="2565"/>
      <c r="D389" s="2565"/>
      <c r="E389" s="2565"/>
      <c r="F389" s="2565"/>
      <c r="G389" s="2565"/>
      <c r="H389" s="2633"/>
      <c r="I389" s="2565"/>
      <c r="J389" s="2565"/>
      <c r="K389" s="2565"/>
      <c r="L389" s="2565"/>
      <c r="M389" s="2565"/>
      <c r="N389" s="2565"/>
      <c r="O389" s="2565"/>
      <c r="P389" s="2565"/>
      <c r="Q389" s="2565"/>
      <c r="R389" s="2565"/>
      <c r="S389" s="2565"/>
      <c r="T389" s="2565"/>
      <c r="U389" s="2565"/>
      <c r="V389" s="2565"/>
      <c r="W389" s="2565"/>
      <c r="X389" s="2565"/>
      <c r="Y389" s="2565"/>
    </row>
    <row r="390" spans="1:25" ht="15.75" customHeight="1">
      <c r="A390" s="2565"/>
      <c r="B390" s="2565"/>
      <c r="C390" s="2565"/>
      <c r="D390" s="2565"/>
      <c r="E390" s="2565"/>
      <c r="F390" s="2565"/>
      <c r="G390" s="2565"/>
      <c r="H390" s="2633"/>
      <c r="I390" s="2565"/>
      <c r="J390" s="2565"/>
      <c r="K390" s="2565"/>
      <c r="L390" s="2565"/>
      <c r="M390" s="2565"/>
      <c r="N390" s="2565"/>
      <c r="O390" s="2565"/>
      <c r="P390" s="2565"/>
      <c r="Q390" s="2565"/>
      <c r="R390" s="2565"/>
      <c r="S390" s="2565"/>
      <c r="T390" s="2565"/>
      <c r="U390" s="2565"/>
      <c r="V390" s="2565"/>
      <c r="W390" s="2565"/>
      <c r="X390" s="2565"/>
      <c r="Y390" s="2565"/>
    </row>
    <row r="391" spans="1:25" ht="15.75" customHeight="1">
      <c r="A391" s="2565"/>
      <c r="B391" s="2565"/>
      <c r="C391" s="2565"/>
      <c r="D391" s="2565"/>
      <c r="E391" s="2565"/>
      <c r="F391" s="2565"/>
      <c r="G391" s="2565"/>
      <c r="H391" s="2633"/>
      <c r="I391" s="2565"/>
      <c r="J391" s="2565"/>
      <c r="K391" s="2565"/>
      <c r="L391" s="2565"/>
      <c r="M391" s="2565"/>
      <c r="N391" s="2565"/>
      <c r="O391" s="2565"/>
      <c r="P391" s="2565"/>
      <c r="Q391" s="2565"/>
      <c r="R391" s="2565"/>
      <c r="S391" s="2565"/>
      <c r="T391" s="2565"/>
      <c r="U391" s="2565"/>
      <c r="V391" s="2565"/>
      <c r="W391" s="2565"/>
      <c r="X391" s="2565"/>
      <c r="Y391" s="2565"/>
    </row>
    <row r="392" spans="1:25" ht="15.75" customHeight="1">
      <c r="A392" s="2565"/>
      <c r="B392" s="2565"/>
      <c r="C392" s="2565"/>
      <c r="D392" s="2565"/>
      <c r="E392" s="2565"/>
      <c r="F392" s="2565"/>
      <c r="G392" s="2565"/>
      <c r="H392" s="2633"/>
      <c r="I392" s="2565"/>
      <c r="J392" s="2565"/>
      <c r="K392" s="2565"/>
      <c r="L392" s="2565"/>
      <c r="M392" s="2565"/>
      <c r="N392" s="2565"/>
      <c r="O392" s="2565"/>
      <c r="P392" s="2565"/>
      <c r="Q392" s="2565"/>
      <c r="R392" s="2565"/>
      <c r="S392" s="2565"/>
      <c r="T392" s="2565"/>
      <c r="U392" s="2565"/>
      <c r="V392" s="2565"/>
      <c r="W392" s="2565"/>
      <c r="X392" s="2565"/>
      <c r="Y392" s="2565"/>
    </row>
    <row r="393" spans="1:25" ht="15.75" customHeight="1">
      <c r="A393" s="2565"/>
      <c r="B393" s="2565"/>
      <c r="C393" s="2565"/>
      <c r="D393" s="2565"/>
      <c r="E393" s="2565"/>
      <c r="F393" s="2565"/>
      <c r="G393" s="2565"/>
      <c r="H393" s="2633"/>
      <c r="I393" s="2565"/>
      <c r="J393" s="2565"/>
      <c r="K393" s="2565"/>
      <c r="L393" s="2565"/>
      <c r="M393" s="2565"/>
      <c r="N393" s="2565"/>
      <c r="O393" s="2565"/>
      <c r="P393" s="2565"/>
      <c r="Q393" s="2565"/>
      <c r="R393" s="2565"/>
      <c r="S393" s="2565"/>
      <c r="T393" s="2565"/>
      <c r="U393" s="2565"/>
      <c r="V393" s="2565"/>
      <c r="W393" s="2565"/>
      <c r="X393" s="2565"/>
      <c r="Y393" s="2565"/>
    </row>
    <row r="394" spans="1:25" ht="15.75" customHeight="1">
      <c r="A394" s="2565"/>
      <c r="B394" s="2565"/>
      <c r="C394" s="2565"/>
      <c r="D394" s="2565"/>
      <c r="E394" s="2565"/>
      <c r="F394" s="2565"/>
      <c r="G394" s="2565"/>
      <c r="H394" s="2633"/>
      <c r="I394" s="2565"/>
      <c r="J394" s="2565"/>
      <c r="K394" s="2565"/>
      <c r="L394" s="2565"/>
      <c r="M394" s="2565"/>
      <c r="N394" s="2565"/>
      <c r="O394" s="2565"/>
      <c r="P394" s="2565"/>
      <c r="Q394" s="2565"/>
      <c r="R394" s="2565"/>
      <c r="S394" s="2565"/>
      <c r="T394" s="2565"/>
      <c r="U394" s="2565"/>
      <c r="V394" s="2565"/>
      <c r="W394" s="2565"/>
      <c r="X394" s="2565"/>
      <c r="Y394" s="2565"/>
    </row>
    <row r="395" spans="1:25" ht="15.75" customHeight="1">
      <c r="A395" s="2565"/>
      <c r="B395" s="2565"/>
      <c r="C395" s="2565"/>
      <c r="D395" s="2565"/>
      <c r="E395" s="2565"/>
      <c r="F395" s="2565"/>
      <c r="G395" s="2565"/>
      <c r="H395" s="2633"/>
      <c r="I395" s="2565"/>
      <c r="J395" s="2565"/>
      <c r="K395" s="2565"/>
      <c r="L395" s="2565"/>
      <c r="M395" s="2565"/>
      <c r="N395" s="2565"/>
      <c r="O395" s="2565"/>
      <c r="P395" s="2565"/>
      <c r="Q395" s="2565"/>
      <c r="R395" s="2565"/>
      <c r="S395" s="2565"/>
      <c r="T395" s="2565"/>
      <c r="U395" s="2565"/>
      <c r="V395" s="2565"/>
      <c r="W395" s="2565"/>
      <c r="X395" s="2565"/>
      <c r="Y395" s="2565"/>
    </row>
    <row r="396" spans="1:25" ht="15.75" customHeight="1">
      <c r="A396" s="2565"/>
      <c r="B396" s="2565"/>
      <c r="C396" s="2565"/>
      <c r="D396" s="2565"/>
      <c r="E396" s="2565"/>
      <c r="F396" s="2565"/>
      <c r="G396" s="2565"/>
      <c r="H396" s="2633"/>
      <c r="I396" s="2565"/>
      <c r="J396" s="2565"/>
      <c r="K396" s="2565"/>
      <c r="L396" s="2565"/>
      <c r="M396" s="2565"/>
      <c r="N396" s="2565"/>
      <c r="O396" s="2565"/>
      <c r="P396" s="2565"/>
      <c r="Q396" s="2565"/>
      <c r="R396" s="2565"/>
      <c r="S396" s="2565"/>
      <c r="T396" s="2565"/>
      <c r="U396" s="2565"/>
      <c r="V396" s="2565"/>
      <c r="W396" s="2565"/>
      <c r="X396" s="2565"/>
      <c r="Y396" s="2565"/>
    </row>
    <row r="397" spans="1:25" ht="15.75" customHeight="1">
      <c r="A397" s="2565"/>
      <c r="B397" s="2565"/>
      <c r="C397" s="2565"/>
      <c r="D397" s="2565"/>
      <c r="E397" s="2565"/>
      <c r="F397" s="2565"/>
      <c r="G397" s="2565"/>
      <c r="H397" s="2633"/>
      <c r="I397" s="2565"/>
      <c r="J397" s="2565"/>
      <c r="K397" s="2565"/>
      <c r="L397" s="2565"/>
      <c r="M397" s="2565"/>
      <c r="N397" s="2565"/>
      <c r="O397" s="2565"/>
      <c r="P397" s="2565"/>
      <c r="Q397" s="2565"/>
      <c r="R397" s="2565"/>
      <c r="S397" s="2565"/>
      <c r="T397" s="2565"/>
      <c r="U397" s="2565"/>
      <c r="V397" s="2565"/>
      <c r="W397" s="2565"/>
      <c r="X397" s="2565"/>
      <c r="Y397" s="2565"/>
    </row>
    <row r="398" spans="1:25" ht="15.75" customHeight="1">
      <c r="A398" s="2565"/>
      <c r="B398" s="2565"/>
      <c r="C398" s="2565"/>
      <c r="D398" s="2565"/>
      <c r="E398" s="2565"/>
      <c r="F398" s="2565"/>
      <c r="G398" s="2565"/>
      <c r="H398" s="2633"/>
      <c r="I398" s="2565"/>
      <c r="J398" s="2565"/>
      <c r="K398" s="2565"/>
      <c r="L398" s="2565"/>
      <c r="M398" s="2565"/>
      <c r="N398" s="2565"/>
      <c r="O398" s="2565"/>
      <c r="P398" s="2565"/>
      <c r="Q398" s="2565"/>
      <c r="R398" s="2565"/>
      <c r="S398" s="2565"/>
      <c r="T398" s="2565"/>
      <c r="U398" s="2565"/>
      <c r="V398" s="2565"/>
      <c r="W398" s="2565"/>
      <c r="X398" s="2565"/>
      <c r="Y398" s="2565"/>
    </row>
    <row r="399" spans="1:25" ht="15.75" customHeight="1">
      <c r="A399" s="2565"/>
      <c r="B399" s="2565"/>
      <c r="C399" s="2565"/>
      <c r="D399" s="2565"/>
      <c r="E399" s="2565"/>
      <c r="F399" s="2565"/>
      <c r="G399" s="2565"/>
      <c r="H399" s="2633"/>
      <c r="I399" s="2565"/>
      <c r="J399" s="2565"/>
      <c r="K399" s="2565"/>
      <c r="L399" s="2565"/>
      <c r="M399" s="2565"/>
      <c r="N399" s="2565"/>
      <c r="O399" s="2565"/>
      <c r="P399" s="2565"/>
      <c r="Q399" s="2565"/>
      <c r="R399" s="2565"/>
      <c r="S399" s="2565"/>
      <c r="T399" s="2565"/>
      <c r="U399" s="2565"/>
      <c r="V399" s="2565"/>
      <c r="W399" s="2565"/>
      <c r="X399" s="2565"/>
      <c r="Y399" s="2565"/>
    </row>
    <row r="400" spans="1:25" ht="15.75" customHeight="1">
      <c r="A400" s="2565"/>
      <c r="B400" s="2565"/>
      <c r="C400" s="2565"/>
      <c r="D400" s="2565"/>
      <c r="E400" s="2565"/>
      <c r="F400" s="2565"/>
      <c r="G400" s="2565"/>
      <c r="H400" s="2633"/>
      <c r="I400" s="2565"/>
      <c r="J400" s="2565"/>
      <c r="K400" s="2565"/>
      <c r="L400" s="2565"/>
      <c r="M400" s="2565"/>
      <c r="N400" s="2565"/>
      <c r="O400" s="2565"/>
      <c r="P400" s="2565"/>
      <c r="Q400" s="2565"/>
      <c r="R400" s="2565"/>
      <c r="S400" s="2565"/>
      <c r="T400" s="2565"/>
      <c r="U400" s="2565"/>
      <c r="V400" s="2565"/>
      <c r="W400" s="2565"/>
      <c r="X400" s="2565"/>
      <c r="Y400" s="2565"/>
    </row>
    <row r="401" spans="1:25" ht="15.75" customHeight="1">
      <c r="A401" s="2565"/>
      <c r="B401" s="2565"/>
      <c r="C401" s="2565"/>
      <c r="D401" s="2565"/>
      <c r="E401" s="2565"/>
      <c r="F401" s="2565"/>
      <c r="G401" s="2565"/>
      <c r="H401" s="2633"/>
      <c r="I401" s="2565"/>
      <c r="J401" s="2565"/>
      <c r="K401" s="2565"/>
      <c r="L401" s="2565"/>
      <c r="M401" s="2565"/>
      <c r="N401" s="2565"/>
      <c r="O401" s="2565"/>
      <c r="P401" s="2565"/>
      <c r="Q401" s="2565"/>
      <c r="R401" s="2565"/>
      <c r="S401" s="2565"/>
      <c r="T401" s="2565"/>
      <c r="U401" s="2565"/>
      <c r="V401" s="2565"/>
      <c r="W401" s="2565"/>
      <c r="X401" s="2565"/>
      <c r="Y401" s="2565"/>
    </row>
    <row r="402" spans="1:25" ht="15.75" customHeight="1">
      <c r="A402" s="2565"/>
      <c r="B402" s="2565"/>
      <c r="C402" s="2565"/>
      <c r="D402" s="2565"/>
      <c r="E402" s="2565"/>
      <c r="F402" s="2565"/>
      <c r="G402" s="2565"/>
      <c r="H402" s="2633"/>
      <c r="I402" s="2565"/>
      <c r="J402" s="2565"/>
      <c r="K402" s="2565"/>
      <c r="L402" s="2565"/>
      <c r="M402" s="2565"/>
      <c r="N402" s="2565"/>
      <c r="O402" s="2565"/>
      <c r="P402" s="2565"/>
      <c r="Q402" s="2565"/>
      <c r="R402" s="2565"/>
      <c r="S402" s="2565"/>
      <c r="T402" s="2565"/>
      <c r="U402" s="2565"/>
      <c r="V402" s="2565"/>
      <c r="W402" s="2565"/>
      <c r="X402" s="2565"/>
      <c r="Y402" s="2565"/>
    </row>
    <row r="403" spans="1:25" ht="15.75" customHeight="1">
      <c r="A403" s="2565"/>
      <c r="B403" s="2565"/>
      <c r="C403" s="2565"/>
      <c r="D403" s="2565"/>
      <c r="E403" s="2565"/>
      <c r="F403" s="2565"/>
      <c r="G403" s="2565"/>
      <c r="H403" s="2633"/>
      <c r="I403" s="2565"/>
      <c r="J403" s="2565"/>
      <c r="K403" s="2565"/>
      <c r="L403" s="2565"/>
      <c r="M403" s="2565"/>
      <c r="N403" s="2565"/>
      <c r="O403" s="2565"/>
      <c r="P403" s="2565"/>
      <c r="Q403" s="2565"/>
      <c r="R403" s="2565"/>
      <c r="S403" s="2565"/>
      <c r="T403" s="2565"/>
      <c r="U403" s="2565"/>
      <c r="V403" s="2565"/>
      <c r="W403" s="2565"/>
      <c r="X403" s="2565"/>
      <c r="Y403" s="2565"/>
    </row>
    <row r="404" spans="1:25" ht="15.75" customHeight="1">
      <c r="A404" s="2565"/>
      <c r="B404" s="2565"/>
      <c r="C404" s="2565"/>
      <c r="D404" s="2565"/>
      <c r="E404" s="2565"/>
      <c r="F404" s="2565"/>
      <c r="G404" s="2565"/>
      <c r="H404" s="2633"/>
      <c r="I404" s="2565"/>
      <c r="J404" s="2565"/>
      <c r="K404" s="2565"/>
      <c r="L404" s="2565"/>
      <c r="M404" s="2565"/>
      <c r="N404" s="2565"/>
      <c r="O404" s="2565"/>
      <c r="P404" s="2565"/>
      <c r="Q404" s="2565"/>
      <c r="R404" s="2565"/>
      <c r="S404" s="2565"/>
      <c r="T404" s="2565"/>
      <c r="U404" s="2565"/>
      <c r="V404" s="2565"/>
      <c r="W404" s="2565"/>
      <c r="X404" s="2565"/>
      <c r="Y404" s="2565"/>
    </row>
    <row r="405" spans="1:25" ht="15.75" customHeight="1">
      <c r="A405" s="2565"/>
      <c r="B405" s="2565"/>
      <c r="C405" s="2565"/>
      <c r="D405" s="2565"/>
      <c r="E405" s="2565"/>
      <c r="F405" s="2565"/>
      <c r="G405" s="2565"/>
      <c r="H405" s="2633"/>
      <c r="I405" s="2565"/>
      <c r="J405" s="2565"/>
      <c r="K405" s="2565"/>
      <c r="L405" s="2565"/>
      <c r="M405" s="2565"/>
      <c r="N405" s="2565"/>
      <c r="O405" s="2565"/>
      <c r="P405" s="2565"/>
      <c r="Q405" s="2565"/>
      <c r="R405" s="2565"/>
      <c r="S405" s="2565"/>
      <c r="T405" s="2565"/>
      <c r="U405" s="2565"/>
      <c r="V405" s="2565"/>
      <c r="W405" s="2565"/>
      <c r="X405" s="2565"/>
      <c r="Y405" s="2565"/>
    </row>
    <row r="406" spans="1:25" ht="15.75" customHeight="1">
      <c r="A406" s="2565"/>
      <c r="B406" s="2565"/>
      <c r="C406" s="2565"/>
      <c r="D406" s="2565"/>
      <c r="E406" s="2565"/>
      <c r="F406" s="2565"/>
      <c r="G406" s="2565"/>
      <c r="H406" s="2633"/>
      <c r="I406" s="2565"/>
      <c r="J406" s="2565"/>
      <c r="K406" s="2565"/>
      <c r="L406" s="2565"/>
      <c r="M406" s="2565"/>
      <c r="N406" s="2565"/>
      <c r="O406" s="2565"/>
      <c r="P406" s="2565"/>
      <c r="Q406" s="2565"/>
      <c r="R406" s="2565"/>
      <c r="S406" s="2565"/>
      <c r="T406" s="2565"/>
      <c r="U406" s="2565"/>
      <c r="V406" s="2565"/>
      <c r="W406" s="2565"/>
      <c r="X406" s="2565"/>
      <c r="Y406" s="2565"/>
    </row>
    <row r="407" spans="1:25" ht="15.75" customHeight="1">
      <c r="A407" s="2565"/>
      <c r="B407" s="2565"/>
      <c r="C407" s="2565"/>
      <c r="D407" s="2565"/>
      <c r="E407" s="2565"/>
      <c r="F407" s="2565"/>
      <c r="G407" s="2565"/>
      <c r="H407" s="2633"/>
      <c r="I407" s="2565"/>
      <c r="J407" s="2565"/>
      <c r="K407" s="2565"/>
      <c r="L407" s="2565"/>
      <c r="M407" s="2565"/>
      <c r="N407" s="2565"/>
      <c r="O407" s="2565"/>
      <c r="P407" s="2565"/>
      <c r="Q407" s="2565"/>
      <c r="R407" s="2565"/>
      <c r="S407" s="2565"/>
      <c r="T407" s="2565"/>
      <c r="U407" s="2565"/>
      <c r="V407" s="2565"/>
      <c r="W407" s="2565"/>
      <c r="X407" s="2565"/>
      <c r="Y407" s="2565"/>
    </row>
    <row r="408" spans="1:25" ht="15.75" customHeight="1">
      <c r="A408" s="2565"/>
      <c r="B408" s="2565"/>
      <c r="C408" s="2565"/>
      <c r="D408" s="2565"/>
      <c r="E408" s="2565"/>
      <c r="F408" s="2565"/>
      <c r="G408" s="2565"/>
      <c r="H408" s="2633"/>
      <c r="I408" s="2565"/>
      <c r="J408" s="2565"/>
      <c r="K408" s="2565"/>
      <c r="L408" s="2565"/>
      <c r="M408" s="2565"/>
      <c r="N408" s="2565"/>
      <c r="O408" s="2565"/>
      <c r="P408" s="2565"/>
      <c r="Q408" s="2565"/>
      <c r="R408" s="2565"/>
      <c r="S408" s="2565"/>
      <c r="T408" s="2565"/>
      <c r="U408" s="2565"/>
      <c r="V408" s="2565"/>
      <c r="W408" s="2565"/>
      <c r="X408" s="2565"/>
      <c r="Y408" s="2565"/>
    </row>
    <row r="409" spans="1:25" ht="15.75" customHeight="1">
      <c r="A409" s="2565"/>
      <c r="B409" s="2565"/>
      <c r="C409" s="2565"/>
      <c r="D409" s="2565"/>
      <c r="E409" s="2565"/>
      <c r="F409" s="2565"/>
      <c r="G409" s="2565"/>
      <c r="H409" s="2633"/>
      <c r="I409" s="2565"/>
      <c r="J409" s="2565"/>
      <c r="K409" s="2565"/>
      <c r="L409" s="2565"/>
      <c r="M409" s="2565"/>
      <c r="N409" s="2565"/>
      <c r="O409" s="2565"/>
      <c r="P409" s="2565"/>
      <c r="Q409" s="2565"/>
      <c r="R409" s="2565"/>
      <c r="S409" s="2565"/>
      <c r="T409" s="2565"/>
      <c r="U409" s="2565"/>
      <c r="V409" s="2565"/>
      <c r="W409" s="2565"/>
      <c r="X409" s="2565"/>
      <c r="Y409" s="2565"/>
    </row>
    <row r="410" spans="1:25" ht="15.75" customHeight="1">
      <c r="A410" s="2565"/>
      <c r="B410" s="2565"/>
      <c r="C410" s="2565"/>
      <c r="D410" s="2565"/>
      <c r="E410" s="2565"/>
      <c r="F410" s="2565"/>
      <c r="G410" s="2565"/>
      <c r="H410" s="2633"/>
      <c r="I410" s="2565"/>
      <c r="J410" s="2565"/>
      <c r="K410" s="2565"/>
      <c r="L410" s="2565"/>
      <c r="M410" s="2565"/>
      <c r="N410" s="2565"/>
      <c r="O410" s="2565"/>
      <c r="P410" s="2565"/>
      <c r="Q410" s="2565"/>
      <c r="R410" s="2565"/>
      <c r="S410" s="2565"/>
      <c r="T410" s="2565"/>
      <c r="U410" s="2565"/>
      <c r="V410" s="2565"/>
      <c r="W410" s="2565"/>
      <c r="X410" s="2565"/>
      <c r="Y410" s="2565"/>
    </row>
    <row r="411" spans="1:25" ht="15.75" customHeight="1">
      <c r="A411" s="2565"/>
      <c r="B411" s="2565"/>
      <c r="C411" s="2565"/>
      <c r="D411" s="2565"/>
      <c r="E411" s="2565"/>
      <c r="F411" s="2565"/>
      <c r="G411" s="2565"/>
      <c r="H411" s="2633"/>
      <c r="I411" s="2565"/>
      <c r="J411" s="2565"/>
      <c r="K411" s="2565"/>
      <c r="L411" s="2565"/>
      <c r="M411" s="2565"/>
      <c r="N411" s="2565"/>
      <c r="O411" s="2565"/>
      <c r="P411" s="2565"/>
      <c r="Q411" s="2565"/>
      <c r="R411" s="2565"/>
      <c r="S411" s="2565"/>
      <c r="T411" s="2565"/>
      <c r="U411" s="2565"/>
      <c r="V411" s="2565"/>
      <c r="W411" s="2565"/>
      <c r="X411" s="2565"/>
      <c r="Y411" s="2565"/>
    </row>
    <row r="412" spans="1:25" ht="15.75" customHeight="1">
      <c r="A412" s="2565"/>
      <c r="B412" s="2565"/>
      <c r="C412" s="2565"/>
      <c r="D412" s="2565"/>
      <c r="E412" s="2565"/>
      <c r="F412" s="2565"/>
      <c r="G412" s="2565"/>
      <c r="H412" s="2633"/>
      <c r="I412" s="2565"/>
      <c r="J412" s="2565"/>
      <c r="K412" s="2565"/>
      <c r="L412" s="2565"/>
      <c r="M412" s="2565"/>
      <c r="N412" s="2565"/>
      <c r="O412" s="2565"/>
      <c r="P412" s="2565"/>
      <c r="Q412" s="2565"/>
      <c r="R412" s="2565"/>
      <c r="S412" s="2565"/>
      <c r="T412" s="2565"/>
      <c r="U412" s="2565"/>
      <c r="V412" s="2565"/>
      <c r="W412" s="2565"/>
      <c r="X412" s="2565"/>
      <c r="Y412" s="2565"/>
    </row>
    <row r="413" spans="1:25" ht="15.75" customHeight="1">
      <c r="A413" s="2565"/>
      <c r="B413" s="2565"/>
      <c r="C413" s="2565"/>
      <c r="D413" s="2565"/>
      <c r="E413" s="2565"/>
      <c r="F413" s="2565"/>
      <c r="G413" s="2565"/>
      <c r="H413" s="2633"/>
      <c r="I413" s="2565"/>
      <c r="J413" s="2565"/>
      <c r="K413" s="2565"/>
      <c r="L413" s="2565"/>
      <c r="M413" s="2565"/>
      <c r="N413" s="2565"/>
      <c r="O413" s="2565"/>
      <c r="P413" s="2565"/>
      <c r="Q413" s="2565"/>
      <c r="R413" s="2565"/>
      <c r="S413" s="2565"/>
      <c r="T413" s="2565"/>
      <c r="U413" s="2565"/>
      <c r="V413" s="2565"/>
      <c r="W413" s="2565"/>
      <c r="X413" s="2565"/>
      <c r="Y413" s="2565"/>
    </row>
    <row r="414" spans="1:25" ht="15.75" customHeight="1">
      <c r="A414" s="2565"/>
      <c r="B414" s="2565"/>
      <c r="C414" s="2565"/>
      <c r="D414" s="2565"/>
      <c r="E414" s="2565"/>
      <c r="F414" s="2565"/>
      <c r="G414" s="2565"/>
      <c r="H414" s="2633"/>
      <c r="I414" s="2565"/>
      <c r="J414" s="2565"/>
      <c r="K414" s="2565"/>
      <c r="L414" s="2565"/>
      <c r="M414" s="2565"/>
      <c r="N414" s="2565"/>
      <c r="O414" s="2565"/>
      <c r="P414" s="2565"/>
      <c r="Q414" s="2565"/>
      <c r="R414" s="2565"/>
      <c r="S414" s="2565"/>
      <c r="T414" s="2565"/>
      <c r="U414" s="2565"/>
      <c r="V414" s="2565"/>
      <c r="W414" s="2565"/>
      <c r="X414" s="2565"/>
      <c r="Y414" s="2565"/>
    </row>
    <row r="415" spans="1:25" ht="15.75" customHeight="1">
      <c r="A415" s="2565"/>
      <c r="B415" s="2565"/>
      <c r="C415" s="2565"/>
      <c r="D415" s="2565"/>
      <c r="E415" s="2565"/>
      <c r="F415" s="2565"/>
      <c r="G415" s="2565"/>
      <c r="H415" s="2633"/>
      <c r="I415" s="2565"/>
      <c r="J415" s="2565"/>
      <c r="K415" s="2565"/>
      <c r="L415" s="2565"/>
      <c r="M415" s="2565"/>
      <c r="N415" s="2565"/>
      <c r="O415" s="2565"/>
      <c r="P415" s="2565"/>
      <c r="Q415" s="2565"/>
      <c r="R415" s="2565"/>
      <c r="S415" s="2565"/>
      <c r="T415" s="2565"/>
      <c r="U415" s="2565"/>
      <c r="V415" s="2565"/>
      <c r="W415" s="2565"/>
      <c r="X415" s="2565"/>
      <c r="Y415" s="2565"/>
    </row>
    <row r="416" spans="1:25" ht="15.75" customHeight="1">
      <c r="A416" s="2565"/>
      <c r="B416" s="2565"/>
      <c r="C416" s="2565"/>
      <c r="D416" s="2565"/>
      <c r="E416" s="2565"/>
      <c r="F416" s="2565"/>
      <c r="G416" s="2565"/>
      <c r="H416" s="2633"/>
      <c r="I416" s="2565"/>
      <c r="J416" s="2565"/>
      <c r="K416" s="2565"/>
      <c r="L416" s="2565"/>
      <c r="M416" s="2565"/>
      <c r="N416" s="2565"/>
      <c r="O416" s="2565"/>
      <c r="P416" s="2565"/>
      <c r="Q416" s="2565"/>
      <c r="R416" s="2565"/>
      <c r="S416" s="2565"/>
      <c r="T416" s="2565"/>
      <c r="U416" s="2565"/>
      <c r="V416" s="2565"/>
      <c r="W416" s="2565"/>
      <c r="X416" s="2565"/>
      <c r="Y416" s="2565"/>
    </row>
    <row r="417" spans="1:25" ht="15.75" customHeight="1">
      <c r="A417" s="2565"/>
      <c r="B417" s="2565"/>
      <c r="C417" s="2565"/>
      <c r="D417" s="2565"/>
      <c r="E417" s="2565"/>
      <c r="F417" s="2565"/>
      <c r="G417" s="2565"/>
      <c r="H417" s="2633"/>
      <c r="I417" s="2565"/>
      <c r="J417" s="2565"/>
      <c r="K417" s="2565"/>
      <c r="L417" s="2565"/>
      <c r="M417" s="2565"/>
      <c r="N417" s="2565"/>
      <c r="O417" s="2565"/>
      <c r="P417" s="2565"/>
      <c r="Q417" s="2565"/>
      <c r="R417" s="2565"/>
      <c r="S417" s="2565"/>
      <c r="T417" s="2565"/>
      <c r="U417" s="2565"/>
      <c r="V417" s="2565"/>
      <c r="W417" s="2565"/>
      <c r="X417" s="2565"/>
      <c r="Y417" s="2565"/>
    </row>
    <row r="418" spans="1:25" ht="15.75" customHeight="1">
      <c r="A418" s="2565"/>
      <c r="B418" s="2565"/>
      <c r="C418" s="2565"/>
      <c r="D418" s="2565"/>
      <c r="E418" s="2565"/>
      <c r="F418" s="2565"/>
      <c r="G418" s="2565"/>
      <c r="H418" s="2633"/>
      <c r="I418" s="2565"/>
      <c r="J418" s="2565"/>
      <c r="K418" s="2565"/>
      <c r="L418" s="2565"/>
      <c r="M418" s="2565"/>
      <c r="N418" s="2565"/>
      <c r="O418" s="2565"/>
      <c r="P418" s="2565"/>
      <c r="Q418" s="2565"/>
      <c r="R418" s="2565"/>
      <c r="S418" s="2565"/>
      <c r="T418" s="2565"/>
      <c r="U418" s="2565"/>
      <c r="V418" s="2565"/>
      <c r="W418" s="2565"/>
      <c r="X418" s="2565"/>
      <c r="Y418" s="2565"/>
    </row>
    <row r="419" spans="1:25" ht="15.75" customHeight="1">
      <c r="A419" s="2565"/>
      <c r="B419" s="2565"/>
      <c r="C419" s="2565"/>
      <c r="D419" s="2565"/>
      <c r="E419" s="2565"/>
      <c r="F419" s="2565"/>
      <c r="G419" s="2565"/>
      <c r="H419" s="2633"/>
      <c r="I419" s="2565"/>
      <c r="J419" s="2565"/>
      <c r="K419" s="2565"/>
      <c r="L419" s="2565"/>
      <c r="M419" s="2565"/>
      <c r="N419" s="2565"/>
      <c r="O419" s="2565"/>
      <c r="P419" s="2565"/>
      <c r="Q419" s="2565"/>
      <c r="R419" s="2565"/>
      <c r="S419" s="2565"/>
      <c r="T419" s="2565"/>
      <c r="U419" s="2565"/>
      <c r="V419" s="2565"/>
      <c r="W419" s="2565"/>
      <c r="X419" s="2565"/>
      <c r="Y419" s="2565"/>
    </row>
    <row r="420" spans="1:25" ht="15.75" customHeight="1">
      <c r="A420" s="2565"/>
      <c r="B420" s="2565"/>
      <c r="C420" s="2565"/>
      <c r="D420" s="2565"/>
      <c r="E420" s="2565"/>
      <c r="F420" s="2565"/>
      <c r="G420" s="2565"/>
      <c r="H420" s="2633"/>
      <c r="I420" s="2565"/>
      <c r="J420" s="2565"/>
      <c r="K420" s="2565"/>
      <c r="L420" s="2565"/>
      <c r="M420" s="2565"/>
      <c r="N420" s="2565"/>
      <c r="O420" s="2565"/>
      <c r="P420" s="2565"/>
      <c r="Q420" s="2565"/>
      <c r="R420" s="2565"/>
      <c r="S420" s="2565"/>
      <c r="T420" s="2565"/>
      <c r="U420" s="2565"/>
      <c r="V420" s="2565"/>
      <c r="W420" s="2565"/>
      <c r="X420" s="2565"/>
      <c r="Y420" s="2565"/>
    </row>
    <row r="421" spans="1:25" ht="15.75" customHeight="1">
      <c r="A421" s="2565"/>
      <c r="B421" s="2565"/>
      <c r="C421" s="2565"/>
      <c r="D421" s="2565"/>
      <c r="E421" s="2565"/>
      <c r="F421" s="2565"/>
      <c r="G421" s="2565"/>
      <c r="H421" s="2633"/>
      <c r="I421" s="2565"/>
      <c r="J421" s="2565"/>
      <c r="K421" s="2565"/>
      <c r="L421" s="2565"/>
      <c r="M421" s="2565"/>
      <c r="N421" s="2565"/>
      <c r="O421" s="2565"/>
      <c r="P421" s="2565"/>
      <c r="Q421" s="2565"/>
      <c r="R421" s="2565"/>
      <c r="S421" s="2565"/>
      <c r="T421" s="2565"/>
      <c r="U421" s="2565"/>
      <c r="V421" s="2565"/>
      <c r="W421" s="2565"/>
      <c r="X421" s="2565"/>
      <c r="Y421" s="2565"/>
    </row>
    <row r="422" spans="1:25" ht="15.75" customHeight="1">
      <c r="A422" s="2565"/>
      <c r="B422" s="2565"/>
      <c r="C422" s="2565"/>
      <c r="D422" s="2565"/>
      <c r="E422" s="2565"/>
      <c r="F422" s="2565"/>
      <c r="G422" s="2565"/>
      <c r="H422" s="2633"/>
      <c r="I422" s="2565"/>
      <c r="J422" s="2565"/>
      <c r="K422" s="2565"/>
      <c r="L422" s="2565"/>
      <c r="M422" s="2565"/>
      <c r="N422" s="2565"/>
      <c r="O422" s="2565"/>
      <c r="P422" s="2565"/>
      <c r="Q422" s="2565"/>
      <c r="R422" s="2565"/>
      <c r="S422" s="2565"/>
      <c r="T422" s="2565"/>
      <c r="U422" s="2565"/>
      <c r="V422" s="2565"/>
      <c r="W422" s="2565"/>
      <c r="X422" s="2565"/>
      <c r="Y422" s="2565"/>
    </row>
    <row r="423" spans="1:25" ht="15.75" customHeight="1">
      <c r="A423" s="2565"/>
      <c r="B423" s="2565"/>
      <c r="C423" s="2565"/>
      <c r="D423" s="2565"/>
      <c r="E423" s="2565"/>
      <c r="F423" s="2565"/>
      <c r="G423" s="2565"/>
      <c r="H423" s="2633"/>
      <c r="I423" s="2565"/>
      <c r="J423" s="2565"/>
      <c r="K423" s="2565"/>
      <c r="L423" s="2565"/>
      <c r="M423" s="2565"/>
      <c r="N423" s="2565"/>
      <c r="O423" s="2565"/>
      <c r="P423" s="2565"/>
      <c r="Q423" s="2565"/>
      <c r="R423" s="2565"/>
      <c r="S423" s="2565"/>
      <c r="T423" s="2565"/>
      <c r="U423" s="2565"/>
      <c r="V423" s="2565"/>
      <c r="W423" s="2565"/>
      <c r="X423" s="2565"/>
      <c r="Y423" s="2565"/>
    </row>
    <row r="424" spans="1:25" ht="15.75" customHeight="1">
      <c r="A424" s="2565"/>
      <c r="B424" s="2565"/>
      <c r="C424" s="2565"/>
      <c r="D424" s="2565"/>
      <c r="E424" s="2565"/>
      <c r="F424" s="2565"/>
      <c r="G424" s="2565"/>
      <c r="H424" s="2633"/>
      <c r="I424" s="2565"/>
      <c r="J424" s="2565"/>
      <c r="K424" s="2565"/>
      <c r="L424" s="2565"/>
      <c r="M424" s="2565"/>
      <c r="N424" s="2565"/>
      <c r="O424" s="2565"/>
      <c r="P424" s="2565"/>
      <c r="Q424" s="2565"/>
      <c r="R424" s="2565"/>
      <c r="S424" s="2565"/>
      <c r="T424" s="2565"/>
      <c r="U424" s="2565"/>
      <c r="V424" s="2565"/>
      <c r="W424" s="2565"/>
      <c r="X424" s="2565"/>
      <c r="Y424" s="2565"/>
    </row>
    <row r="425" spans="1:25" ht="15.75" customHeight="1">
      <c r="A425" s="2565"/>
      <c r="B425" s="2565"/>
      <c r="C425" s="2565"/>
      <c r="D425" s="2565"/>
      <c r="E425" s="2565"/>
      <c r="F425" s="2565"/>
      <c r="G425" s="2565"/>
      <c r="H425" s="2633"/>
      <c r="I425" s="2565"/>
      <c r="J425" s="2565"/>
      <c r="K425" s="2565"/>
      <c r="L425" s="2565"/>
      <c r="M425" s="2565"/>
      <c r="N425" s="2565"/>
      <c r="O425" s="2565"/>
      <c r="P425" s="2565"/>
      <c r="Q425" s="2565"/>
      <c r="R425" s="2565"/>
      <c r="S425" s="2565"/>
      <c r="T425" s="2565"/>
      <c r="U425" s="2565"/>
      <c r="V425" s="2565"/>
      <c r="W425" s="2565"/>
      <c r="X425" s="2565"/>
      <c r="Y425" s="2565"/>
    </row>
    <row r="426" spans="1:25" ht="15.75" customHeight="1">
      <c r="A426" s="2565"/>
      <c r="B426" s="2565"/>
      <c r="C426" s="2565"/>
      <c r="D426" s="2565"/>
      <c r="E426" s="2565"/>
      <c r="F426" s="2565"/>
      <c r="G426" s="2565"/>
      <c r="H426" s="2633"/>
      <c r="I426" s="2565"/>
      <c r="J426" s="2565"/>
      <c r="K426" s="2565"/>
      <c r="L426" s="2565"/>
      <c r="M426" s="2565"/>
      <c r="N426" s="2565"/>
      <c r="O426" s="2565"/>
      <c r="P426" s="2565"/>
      <c r="Q426" s="2565"/>
      <c r="R426" s="2565"/>
      <c r="S426" s="2565"/>
      <c r="T426" s="2565"/>
      <c r="U426" s="2565"/>
      <c r="V426" s="2565"/>
      <c r="W426" s="2565"/>
      <c r="X426" s="2565"/>
      <c r="Y426" s="2565"/>
    </row>
    <row r="427" spans="1:25" ht="15.75" customHeight="1">
      <c r="A427" s="2565"/>
      <c r="B427" s="2565"/>
      <c r="C427" s="2565"/>
      <c r="D427" s="2565"/>
      <c r="E427" s="2565"/>
      <c r="F427" s="2565"/>
      <c r="G427" s="2565"/>
      <c r="H427" s="2633"/>
      <c r="I427" s="2565"/>
      <c r="J427" s="2565"/>
      <c r="K427" s="2565"/>
      <c r="L427" s="2565"/>
      <c r="M427" s="2565"/>
      <c r="N427" s="2565"/>
      <c r="O427" s="2565"/>
      <c r="P427" s="2565"/>
      <c r="Q427" s="2565"/>
      <c r="R427" s="2565"/>
      <c r="S427" s="2565"/>
      <c r="T427" s="2565"/>
      <c r="U427" s="2565"/>
      <c r="V427" s="2565"/>
      <c r="W427" s="2565"/>
      <c r="X427" s="2565"/>
      <c r="Y427" s="2565"/>
    </row>
    <row r="428" spans="1:25" ht="15.75" customHeight="1">
      <c r="A428" s="2565"/>
      <c r="B428" s="2565"/>
      <c r="C428" s="2565"/>
      <c r="D428" s="2565"/>
      <c r="E428" s="2565"/>
      <c r="F428" s="2565"/>
      <c r="G428" s="2565"/>
      <c r="H428" s="2633"/>
      <c r="I428" s="2565"/>
      <c r="J428" s="2565"/>
      <c r="K428" s="2565"/>
      <c r="L428" s="2565"/>
      <c r="M428" s="2565"/>
      <c r="N428" s="2565"/>
      <c r="O428" s="2565"/>
      <c r="P428" s="2565"/>
      <c r="Q428" s="2565"/>
      <c r="R428" s="2565"/>
      <c r="S428" s="2565"/>
      <c r="T428" s="2565"/>
      <c r="U428" s="2565"/>
      <c r="V428" s="2565"/>
      <c r="W428" s="2565"/>
      <c r="X428" s="2565"/>
      <c r="Y428" s="2565"/>
    </row>
    <row r="429" spans="1:25" ht="15.75" customHeight="1">
      <c r="A429" s="2565"/>
      <c r="B429" s="2565"/>
      <c r="C429" s="2565"/>
      <c r="D429" s="2565"/>
      <c r="E429" s="2565"/>
      <c r="F429" s="2565"/>
      <c r="G429" s="2565"/>
      <c r="H429" s="2633"/>
      <c r="I429" s="2565"/>
      <c r="J429" s="2565"/>
      <c r="K429" s="2565"/>
      <c r="L429" s="2565"/>
      <c r="M429" s="2565"/>
      <c r="N429" s="2565"/>
      <c r="O429" s="2565"/>
      <c r="P429" s="2565"/>
      <c r="Q429" s="2565"/>
      <c r="R429" s="2565"/>
      <c r="S429" s="2565"/>
      <c r="T429" s="2565"/>
      <c r="U429" s="2565"/>
      <c r="V429" s="2565"/>
      <c r="W429" s="2565"/>
      <c r="X429" s="2565"/>
      <c r="Y429" s="2565"/>
    </row>
    <row r="430" spans="1:25" ht="15.75" customHeight="1">
      <c r="A430" s="2565"/>
      <c r="B430" s="2565"/>
      <c r="C430" s="2565"/>
      <c r="D430" s="2565"/>
      <c r="E430" s="2565"/>
      <c r="F430" s="2565"/>
      <c r="G430" s="2565"/>
      <c r="H430" s="2633"/>
      <c r="I430" s="2565"/>
      <c r="J430" s="2565"/>
      <c r="K430" s="2565"/>
      <c r="L430" s="2565"/>
      <c r="M430" s="2565"/>
      <c r="N430" s="2565"/>
      <c r="O430" s="2565"/>
      <c r="P430" s="2565"/>
      <c r="Q430" s="2565"/>
      <c r="R430" s="2565"/>
      <c r="S430" s="2565"/>
      <c r="T430" s="2565"/>
      <c r="U430" s="2565"/>
      <c r="V430" s="2565"/>
      <c r="W430" s="2565"/>
      <c r="X430" s="2565"/>
      <c r="Y430" s="2565"/>
    </row>
    <row r="431" spans="1:25" ht="15.75" customHeight="1">
      <c r="A431" s="2565"/>
      <c r="B431" s="2565"/>
      <c r="C431" s="2565"/>
      <c r="D431" s="2565"/>
      <c r="E431" s="2565"/>
      <c r="F431" s="2565"/>
      <c r="G431" s="2565"/>
      <c r="H431" s="2633"/>
      <c r="I431" s="2565"/>
      <c r="J431" s="2565"/>
      <c r="K431" s="2565"/>
      <c r="L431" s="2565"/>
      <c r="M431" s="2565"/>
      <c r="N431" s="2565"/>
      <c r="O431" s="2565"/>
      <c r="P431" s="2565"/>
      <c r="Q431" s="2565"/>
      <c r="R431" s="2565"/>
      <c r="S431" s="2565"/>
      <c r="T431" s="2565"/>
      <c r="U431" s="2565"/>
      <c r="V431" s="2565"/>
      <c r="W431" s="2565"/>
      <c r="X431" s="2565"/>
      <c r="Y431" s="2565"/>
    </row>
    <row r="432" spans="1:25" ht="15.75" customHeight="1">
      <c r="A432" s="2565"/>
      <c r="B432" s="2565"/>
      <c r="C432" s="2565"/>
      <c r="D432" s="2565"/>
      <c r="E432" s="2565"/>
      <c r="F432" s="2565"/>
      <c r="G432" s="2565"/>
      <c r="H432" s="2633"/>
      <c r="I432" s="2565"/>
      <c r="J432" s="2565"/>
      <c r="K432" s="2565"/>
      <c r="L432" s="2565"/>
      <c r="M432" s="2565"/>
      <c r="N432" s="2565"/>
      <c r="O432" s="2565"/>
      <c r="P432" s="2565"/>
      <c r="Q432" s="2565"/>
      <c r="R432" s="2565"/>
      <c r="S432" s="2565"/>
      <c r="T432" s="2565"/>
      <c r="U432" s="2565"/>
      <c r="V432" s="2565"/>
      <c r="W432" s="2565"/>
      <c r="X432" s="2565"/>
      <c r="Y432" s="2565"/>
    </row>
    <row r="433" spans="1:25" ht="15.75" customHeight="1">
      <c r="A433" s="2565"/>
      <c r="B433" s="2565"/>
      <c r="C433" s="2565"/>
      <c r="D433" s="2565"/>
      <c r="E433" s="2565"/>
      <c r="F433" s="2565"/>
      <c r="G433" s="2565"/>
      <c r="H433" s="2633"/>
      <c r="I433" s="2565"/>
      <c r="J433" s="2565"/>
      <c r="K433" s="2565"/>
      <c r="L433" s="2565"/>
      <c r="M433" s="2565"/>
      <c r="N433" s="2565"/>
      <c r="O433" s="2565"/>
      <c r="P433" s="2565"/>
      <c r="Q433" s="2565"/>
      <c r="R433" s="2565"/>
      <c r="S433" s="2565"/>
      <c r="T433" s="2565"/>
      <c r="U433" s="2565"/>
      <c r="V433" s="2565"/>
      <c r="W433" s="2565"/>
      <c r="X433" s="2565"/>
      <c r="Y433" s="2565"/>
    </row>
    <row r="434" spans="1:25" ht="15.75" customHeight="1">
      <c r="A434" s="2565"/>
      <c r="B434" s="2565"/>
      <c r="C434" s="2565"/>
      <c r="D434" s="2565"/>
      <c r="E434" s="2565"/>
      <c r="F434" s="2565"/>
      <c r="G434" s="2565"/>
      <c r="H434" s="2633"/>
      <c r="I434" s="2565"/>
      <c r="J434" s="2565"/>
      <c r="K434" s="2565"/>
      <c r="L434" s="2565"/>
      <c r="M434" s="2565"/>
      <c r="N434" s="2565"/>
      <c r="O434" s="2565"/>
      <c r="P434" s="2565"/>
      <c r="Q434" s="2565"/>
      <c r="R434" s="2565"/>
      <c r="S434" s="2565"/>
      <c r="T434" s="2565"/>
      <c r="U434" s="2565"/>
      <c r="V434" s="2565"/>
      <c r="W434" s="2565"/>
      <c r="X434" s="2565"/>
      <c r="Y434" s="2565"/>
    </row>
    <row r="435" spans="1:25" ht="15.75" customHeight="1">
      <c r="A435" s="2565"/>
      <c r="B435" s="2565"/>
      <c r="C435" s="2565"/>
      <c r="D435" s="2565"/>
      <c r="E435" s="2565"/>
      <c r="F435" s="2565"/>
      <c r="G435" s="2565"/>
      <c r="H435" s="2633"/>
      <c r="I435" s="2565"/>
      <c r="J435" s="2565"/>
      <c r="K435" s="2565"/>
      <c r="L435" s="2565"/>
      <c r="M435" s="2565"/>
      <c r="N435" s="2565"/>
      <c r="O435" s="2565"/>
      <c r="P435" s="2565"/>
      <c r="Q435" s="2565"/>
      <c r="R435" s="2565"/>
      <c r="S435" s="2565"/>
      <c r="T435" s="2565"/>
      <c r="U435" s="2565"/>
      <c r="V435" s="2565"/>
      <c r="W435" s="2565"/>
      <c r="X435" s="2565"/>
      <c r="Y435" s="2565"/>
    </row>
    <row r="436" spans="1:25" ht="15.75" customHeight="1">
      <c r="A436" s="2565"/>
      <c r="B436" s="2565"/>
      <c r="C436" s="2565"/>
      <c r="D436" s="2565"/>
      <c r="E436" s="2565"/>
      <c r="F436" s="2565"/>
      <c r="G436" s="2565"/>
      <c r="H436" s="2633"/>
      <c r="I436" s="2565"/>
      <c r="J436" s="2565"/>
      <c r="K436" s="2565"/>
      <c r="L436" s="2565"/>
      <c r="M436" s="2565"/>
      <c r="N436" s="2565"/>
      <c r="O436" s="2565"/>
      <c r="P436" s="2565"/>
      <c r="Q436" s="2565"/>
      <c r="R436" s="2565"/>
      <c r="S436" s="2565"/>
      <c r="T436" s="2565"/>
      <c r="U436" s="2565"/>
      <c r="V436" s="2565"/>
      <c r="W436" s="2565"/>
      <c r="X436" s="2565"/>
      <c r="Y436" s="2565"/>
    </row>
    <row r="437" spans="1:25" ht="15.75" customHeight="1">
      <c r="A437" s="2565"/>
      <c r="B437" s="2565"/>
      <c r="C437" s="2565"/>
      <c r="D437" s="2565"/>
      <c r="E437" s="2565"/>
      <c r="F437" s="2565"/>
      <c r="G437" s="2565"/>
      <c r="H437" s="2633"/>
      <c r="I437" s="2565"/>
      <c r="J437" s="2565"/>
      <c r="K437" s="2565"/>
      <c r="L437" s="2565"/>
      <c r="M437" s="2565"/>
      <c r="N437" s="2565"/>
      <c r="O437" s="2565"/>
      <c r="P437" s="2565"/>
      <c r="Q437" s="2565"/>
      <c r="R437" s="2565"/>
      <c r="S437" s="2565"/>
      <c r="T437" s="2565"/>
      <c r="U437" s="2565"/>
      <c r="V437" s="2565"/>
      <c r="W437" s="2565"/>
      <c r="X437" s="2565"/>
      <c r="Y437" s="2565"/>
    </row>
    <row r="438" spans="1:25" ht="15.75" customHeight="1">
      <c r="A438" s="2565"/>
      <c r="B438" s="2565"/>
      <c r="C438" s="2565"/>
      <c r="D438" s="2565"/>
      <c r="E438" s="2565"/>
      <c r="F438" s="2565"/>
      <c r="G438" s="2565"/>
      <c r="H438" s="2633"/>
      <c r="I438" s="2565"/>
      <c r="J438" s="2565"/>
      <c r="K438" s="2565"/>
      <c r="L438" s="2565"/>
      <c r="M438" s="2565"/>
      <c r="N438" s="2565"/>
      <c r="O438" s="2565"/>
      <c r="P438" s="2565"/>
      <c r="Q438" s="2565"/>
      <c r="R438" s="2565"/>
      <c r="S438" s="2565"/>
      <c r="T438" s="2565"/>
      <c r="U438" s="2565"/>
      <c r="V438" s="2565"/>
      <c r="W438" s="2565"/>
      <c r="X438" s="2565"/>
      <c r="Y438" s="2565"/>
    </row>
    <row r="439" spans="1:25" ht="15.75" customHeight="1">
      <c r="A439" s="2565"/>
      <c r="B439" s="2565"/>
      <c r="C439" s="2565"/>
      <c r="D439" s="2565"/>
      <c r="E439" s="2565"/>
      <c r="F439" s="2565"/>
      <c r="G439" s="2565"/>
      <c r="H439" s="2633"/>
      <c r="I439" s="2565"/>
      <c r="J439" s="2565"/>
      <c r="K439" s="2565"/>
      <c r="L439" s="2565"/>
      <c r="M439" s="2565"/>
      <c r="N439" s="2565"/>
      <c r="O439" s="2565"/>
      <c r="P439" s="2565"/>
      <c r="Q439" s="2565"/>
      <c r="R439" s="2565"/>
      <c r="S439" s="2565"/>
      <c r="T439" s="2565"/>
      <c r="U439" s="2565"/>
      <c r="V439" s="2565"/>
      <c r="W439" s="2565"/>
      <c r="X439" s="2565"/>
      <c r="Y439" s="2565"/>
    </row>
    <row r="440" spans="1:25" ht="15.75" customHeight="1">
      <c r="A440" s="2565"/>
      <c r="B440" s="2565"/>
      <c r="C440" s="2565"/>
      <c r="D440" s="2565"/>
      <c r="E440" s="2565"/>
      <c r="F440" s="2565"/>
      <c r="G440" s="2565"/>
      <c r="H440" s="2633"/>
      <c r="I440" s="2565"/>
      <c r="J440" s="2565"/>
      <c r="K440" s="2565"/>
      <c r="L440" s="2565"/>
      <c r="M440" s="2565"/>
      <c r="N440" s="2565"/>
      <c r="O440" s="2565"/>
      <c r="P440" s="2565"/>
      <c r="Q440" s="2565"/>
      <c r="R440" s="2565"/>
      <c r="S440" s="2565"/>
      <c r="T440" s="2565"/>
      <c r="U440" s="2565"/>
      <c r="V440" s="2565"/>
      <c r="W440" s="2565"/>
      <c r="X440" s="2565"/>
      <c r="Y440" s="2565"/>
    </row>
    <row r="441" spans="1:25" ht="15.75" customHeight="1">
      <c r="A441" s="2565"/>
      <c r="B441" s="2565"/>
      <c r="C441" s="2565"/>
      <c r="D441" s="2565"/>
      <c r="E441" s="2565"/>
      <c r="F441" s="2565"/>
      <c r="G441" s="2565"/>
      <c r="H441" s="2633"/>
      <c r="I441" s="2565"/>
      <c r="J441" s="2565"/>
      <c r="K441" s="2565"/>
      <c r="L441" s="2565"/>
      <c r="M441" s="2565"/>
      <c r="N441" s="2565"/>
      <c r="O441" s="2565"/>
      <c r="P441" s="2565"/>
      <c r="Q441" s="2565"/>
      <c r="R441" s="2565"/>
      <c r="S441" s="2565"/>
      <c r="T441" s="2565"/>
      <c r="U441" s="2565"/>
      <c r="V441" s="2565"/>
      <c r="W441" s="2565"/>
      <c r="X441" s="2565"/>
      <c r="Y441" s="2565"/>
    </row>
    <row r="442" spans="1:25" ht="15.75" customHeight="1">
      <c r="A442" s="2565"/>
      <c r="B442" s="2565"/>
      <c r="C442" s="2565"/>
      <c r="D442" s="2565"/>
      <c r="E442" s="2565"/>
      <c r="F442" s="2565"/>
      <c r="G442" s="2565"/>
      <c r="H442" s="2633"/>
      <c r="I442" s="2565"/>
      <c r="J442" s="2565"/>
      <c r="K442" s="2565"/>
      <c r="L442" s="2565"/>
      <c r="M442" s="2565"/>
      <c r="N442" s="2565"/>
      <c r="O442" s="2565"/>
      <c r="P442" s="2565"/>
      <c r="Q442" s="2565"/>
      <c r="R442" s="2565"/>
      <c r="S442" s="2565"/>
      <c r="T442" s="2565"/>
      <c r="U442" s="2565"/>
      <c r="V442" s="2565"/>
      <c r="W442" s="2565"/>
      <c r="X442" s="2565"/>
      <c r="Y442" s="2565"/>
    </row>
    <row r="443" spans="1:25" ht="15.75" customHeight="1">
      <c r="A443" s="2565"/>
      <c r="B443" s="2565"/>
      <c r="C443" s="2565"/>
      <c r="D443" s="2565"/>
      <c r="E443" s="2565"/>
      <c r="F443" s="2565"/>
      <c r="G443" s="2565"/>
      <c r="H443" s="2633"/>
      <c r="I443" s="2565"/>
      <c r="J443" s="2565"/>
      <c r="K443" s="2565"/>
      <c r="L443" s="2565"/>
      <c r="M443" s="2565"/>
      <c r="N443" s="2565"/>
      <c r="O443" s="2565"/>
      <c r="P443" s="2565"/>
      <c r="Q443" s="2565"/>
      <c r="R443" s="2565"/>
      <c r="S443" s="2565"/>
      <c r="T443" s="2565"/>
      <c r="U443" s="2565"/>
      <c r="V443" s="2565"/>
      <c r="W443" s="2565"/>
      <c r="X443" s="2565"/>
      <c r="Y443" s="2565"/>
    </row>
    <row r="444" spans="1:25" ht="15.75" customHeight="1">
      <c r="A444" s="2565"/>
      <c r="B444" s="2565"/>
      <c r="C444" s="2565"/>
      <c r="D444" s="2565"/>
      <c r="E444" s="2565"/>
      <c r="F444" s="2565"/>
      <c r="G444" s="2565"/>
      <c r="H444" s="2633"/>
      <c r="I444" s="2565"/>
      <c r="J444" s="2565"/>
      <c r="K444" s="2565"/>
      <c r="L444" s="2565"/>
      <c r="M444" s="2565"/>
      <c r="N444" s="2565"/>
      <c r="O444" s="2565"/>
      <c r="P444" s="2565"/>
      <c r="Q444" s="2565"/>
      <c r="R444" s="2565"/>
      <c r="S444" s="2565"/>
      <c r="T444" s="2565"/>
      <c r="U444" s="2565"/>
      <c r="V444" s="2565"/>
      <c r="W444" s="2565"/>
      <c r="X444" s="2565"/>
      <c r="Y444" s="2565"/>
    </row>
    <row r="445" spans="1:25" ht="15.75" customHeight="1">
      <c r="A445" s="2565"/>
      <c r="B445" s="2565"/>
      <c r="C445" s="2565"/>
      <c r="D445" s="2565"/>
      <c r="E445" s="2565"/>
      <c r="F445" s="2565"/>
      <c r="G445" s="2565"/>
      <c r="H445" s="2633"/>
      <c r="I445" s="2565"/>
      <c r="J445" s="2565"/>
      <c r="K445" s="2565"/>
      <c r="L445" s="2565"/>
      <c r="M445" s="2565"/>
      <c r="N445" s="2565"/>
      <c r="O445" s="2565"/>
      <c r="P445" s="2565"/>
      <c r="Q445" s="2565"/>
      <c r="R445" s="2565"/>
      <c r="S445" s="2565"/>
      <c r="T445" s="2565"/>
      <c r="U445" s="2565"/>
      <c r="V445" s="2565"/>
      <c r="W445" s="2565"/>
      <c r="X445" s="2565"/>
      <c r="Y445" s="2565"/>
    </row>
    <row r="446" spans="1:25" ht="15.75" customHeight="1">
      <c r="A446" s="2565"/>
      <c r="B446" s="2565"/>
      <c r="C446" s="2565"/>
      <c r="D446" s="2565"/>
      <c r="E446" s="2565"/>
      <c r="F446" s="2565"/>
      <c r="G446" s="2565"/>
      <c r="H446" s="2633"/>
      <c r="I446" s="2565"/>
      <c r="J446" s="2565"/>
      <c r="K446" s="2565"/>
      <c r="L446" s="2565"/>
      <c r="M446" s="2565"/>
      <c r="N446" s="2565"/>
      <c r="O446" s="2565"/>
      <c r="P446" s="2565"/>
      <c r="Q446" s="2565"/>
      <c r="R446" s="2565"/>
      <c r="S446" s="2565"/>
      <c r="T446" s="2565"/>
      <c r="U446" s="2565"/>
      <c r="V446" s="2565"/>
      <c r="W446" s="2565"/>
      <c r="X446" s="2565"/>
      <c r="Y446" s="2565"/>
    </row>
    <row r="447" spans="1:25" ht="15.75" customHeight="1">
      <c r="A447" s="2565"/>
      <c r="B447" s="2565"/>
      <c r="C447" s="2565"/>
      <c r="D447" s="2565"/>
      <c r="E447" s="2565"/>
      <c r="F447" s="2565"/>
      <c r="G447" s="2565"/>
      <c r="H447" s="2633"/>
      <c r="I447" s="2565"/>
      <c r="J447" s="2565"/>
      <c r="K447" s="2565"/>
      <c r="L447" s="2565"/>
      <c r="M447" s="2565"/>
      <c r="N447" s="2565"/>
      <c r="O447" s="2565"/>
      <c r="P447" s="2565"/>
      <c r="Q447" s="2565"/>
      <c r="R447" s="2565"/>
      <c r="S447" s="2565"/>
      <c r="T447" s="2565"/>
      <c r="U447" s="2565"/>
      <c r="V447" s="2565"/>
      <c r="W447" s="2565"/>
      <c r="X447" s="2565"/>
      <c r="Y447" s="2565"/>
    </row>
    <row r="448" spans="1:25" ht="15.75" customHeight="1">
      <c r="A448" s="2565"/>
      <c r="B448" s="2565"/>
      <c r="C448" s="2565"/>
      <c r="D448" s="2565"/>
      <c r="E448" s="2565"/>
      <c r="F448" s="2565"/>
      <c r="G448" s="2565"/>
      <c r="H448" s="2633"/>
      <c r="I448" s="2565"/>
      <c r="J448" s="2565"/>
      <c r="K448" s="2565"/>
      <c r="L448" s="2565"/>
      <c r="M448" s="2565"/>
      <c r="N448" s="2565"/>
      <c r="O448" s="2565"/>
      <c r="P448" s="2565"/>
      <c r="Q448" s="2565"/>
      <c r="R448" s="2565"/>
      <c r="S448" s="2565"/>
      <c r="T448" s="2565"/>
      <c r="U448" s="2565"/>
      <c r="V448" s="2565"/>
      <c r="W448" s="2565"/>
      <c r="X448" s="2565"/>
      <c r="Y448" s="2565"/>
    </row>
    <row r="449" spans="1:25" ht="15.75" customHeight="1">
      <c r="A449" s="2565"/>
      <c r="B449" s="2565"/>
      <c r="C449" s="2565"/>
      <c r="D449" s="2565"/>
      <c r="E449" s="2565"/>
      <c r="F449" s="2565"/>
      <c r="G449" s="2565"/>
      <c r="H449" s="2633"/>
      <c r="I449" s="2565"/>
      <c r="J449" s="2565"/>
      <c r="K449" s="2565"/>
      <c r="L449" s="2565"/>
      <c r="M449" s="2565"/>
      <c r="N449" s="2565"/>
      <c r="O449" s="2565"/>
      <c r="P449" s="2565"/>
      <c r="Q449" s="2565"/>
      <c r="R449" s="2565"/>
      <c r="S449" s="2565"/>
      <c r="T449" s="2565"/>
      <c r="U449" s="2565"/>
      <c r="V449" s="2565"/>
      <c r="W449" s="2565"/>
      <c r="X449" s="2565"/>
      <c r="Y449" s="2565"/>
    </row>
    <row r="450" spans="1:25" ht="15.75" customHeight="1">
      <c r="A450" s="2565"/>
      <c r="B450" s="2565"/>
      <c r="C450" s="2565"/>
      <c r="D450" s="2565"/>
      <c r="E450" s="2565"/>
      <c r="F450" s="2565"/>
      <c r="G450" s="2565"/>
      <c r="H450" s="2633"/>
      <c r="I450" s="2565"/>
      <c r="J450" s="2565"/>
      <c r="K450" s="2565"/>
      <c r="L450" s="2565"/>
      <c r="M450" s="2565"/>
      <c r="N450" s="2565"/>
      <c r="O450" s="2565"/>
      <c r="P450" s="2565"/>
      <c r="Q450" s="2565"/>
      <c r="R450" s="2565"/>
      <c r="S450" s="2565"/>
      <c r="T450" s="2565"/>
      <c r="U450" s="2565"/>
      <c r="V450" s="2565"/>
      <c r="W450" s="2565"/>
      <c r="X450" s="2565"/>
      <c r="Y450" s="2565"/>
    </row>
    <row r="451" spans="1:25" ht="15.75" customHeight="1">
      <c r="A451" s="2565"/>
      <c r="B451" s="2565"/>
      <c r="C451" s="2565"/>
      <c r="D451" s="2565"/>
      <c r="E451" s="2565"/>
      <c r="F451" s="2565"/>
      <c r="G451" s="2565"/>
      <c r="H451" s="2633"/>
      <c r="I451" s="2565"/>
      <c r="J451" s="2565"/>
      <c r="K451" s="2565"/>
      <c r="L451" s="2565"/>
      <c r="M451" s="2565"/>
      <c r="N451" s="2565"/>
      <c r="O451" s="2565"/>
      <c r="P451" s="2565"/>
      <c r="Q451" s="2565"/>
      <c r="R451" s="2565"/>
      <c r="S451" s="2565"/>
      <c r="T451" s="2565"/>
      <c r="U451" s="2565"/>
      <c r="V451" s="2565"/>
      <c r="W451" s="2565"/>
      <c r="X451" s="2565"/>
      <c r="Y451" s="2565"/>
    </row>
    <row r="452" spans="1:25" ht="15.75" customHeight="1">
      <c r="A452" s="2565"/>
      <c r="B452" s="2565"/>
      <c r="C452" s="2565"/>
      <c r="D452" s="2565"/>
      <c r="E452" s="2565"/>
      <c r="F452" s="2565"/>
      <c r="G452" s="2565"/>
      <c r="H452" s="2633"/>
      <c r="I452" s="2565"/>
      <c r="J452" s="2565"/>
      <c r="K452" s="2565"/>
      <c r="L452" s="2565"/>
      <c r="M452" s="2565"/>
      <c r="N452" s="2565"/>
      <c r="O452" s="2565"/>
      <c r="P452" s="2565"/>
      <c r="Q452" s="2565"/>
      <c r="R452" s="2565"/>
      <c r="S452" s="2565"/>
      <c r="T452" s="2565"/>
      <c r="U452" s="2565"/>
      <c r="V452" s="2565"/>
      <c r="W452" s="2565"/>
      <c r="X452" s="2565"/>
      <c r="Y452" s="2565"/>
    </row>
    <row r="453" spans="1:25" ht="15.75" customHeight="1">
      <c r="A453" s="2565"/>
      <c r="B453" s="2565"/>
      <c r="C453" s="2565"/>
      <c r="D453" s="2565"/>
      <c r="E453" s="2565"/>
      <c r="F453" s="2565"/>
      <c r="G453" s="2565"/>
      <c r="H453" s="2633"/>
      <c r="I453" s="2565"/>
      <c r="J453" s="2565"/>
      <c r="K453" s="2565"/>
      <c r="L453" s="2565"/>
      <c r="M453" s="2565"/>
      <c r="N453" s="2565"/>
      <c r="O453" s="2565"/>
      <c r="P453" s="2565"/>
      <c r="Q453" s="2565"/>
      <c r="R453" s="2565"/>
      <c r="S453" s="2565"/>
      <c r="T453" s="2565"/>
      <c r="U453" s="2565"/>
      <c r="V453" s="2565"/>
      <c r="W453" s="2565"/>
      <c r="X453" s="2565"/>
      <c r="Y453" s="2565"/>
    </row>
    <row r="454" spans="1:25" ht="15.75" customHeight="1">
      <c r="A454" s="2565"/>
      <c r="B454" s="2565"/>
      <c r="C454" s="2565"/>
      <c r="D454" s="2565"/>
      <c r="E454" s="2565"/>
      <c r="F454" s="2565"/>
      <c r="G454" s="2565"/>
      <c r="H454" s="2633"/>
      <c r="I454" s="2565"/>
      <c r="J454" s="2565"/>
      <c r="K454" s="2565"/>
      <c r="L454" s="2565"/>
      <c r="M454" s="2565"/>
      <c r="N454" s="2565"/>
      <c r="O454" s="2565"/>
      <c r="P454" s="2565"/>
      <c r="Q454" s="2565"/>
      <c r="R454" s="2565"/>
      <c r="S454" s="2565"/>
      <c r="T454" s="2565"/>
      <c r="U454" s="2565"/>
      <c r="V454" s="2565"/>
      <c r="W454" s="2565"/>
      <c r="X454" s="2565"/>
      <c r="Y454" s="2565"/>
    </row>
    <row r="455" spans="1:25" ht="15.75" customHeight="1">
      <c r="A455" s="2565"/>
      <c r="B455" s="2565"/>
      <c r="C455" s="2565"/>
      <c r="D455" s="2565"/>
      <c r="E455" s="2565"/>
      <c r="F455" s="2565"/>
      <c r="G455" s="2565"/>
      <c r="H455" s="2633"/>
      <c r="I455" s="2565"/>
      <c r="J455" s="2565"/>
      <c r="K455" s="2565"/>
      <c r="L455" s="2565"/>
      <c r="M455" s="2565"/>
      <c r="N455" s="2565"/>
      <c r="O455" s="2565"/>
      <c r="P455" s="2565"/>
      <c r="Q455" s="2565"/>
      <c r="R455" s="2565"/>
      <c r="S455" s="2565"/>
      <c r="T455" s="2565"/>
      <c r="U455" s="2565"/>
      <c r="V455" s="2565"/>
      <c r="W455" s="2565"/>
      <c r="X455" s="2565"/>
      <c r="Y455" s="2565"/>
    </row>
    <row r="456" spans="1:25" ht="15.75" customHeight="1">
      <c r="A456" s="2565"/>
      <c r="B456" s="2565"/>
      <c r="C456" s="2565"/>
      <c r="D456" s="2565"/>
      <c r="E456" s="2565"/>
      <c r="F456" s="2565"/>
      <c r="G456" s="2565"/>
      <c r="H456" s="2633"/>
      <c r="I456" s="2565"/>
      <c r="J456" s="2565"/>
      <c r="K456" s="2565"/>
      <c r="L456" s="2565"/>
      <c r="M456" s="2565"/>
      <c r="N456" s="2565"/>
      <c r="O456" s="2565"/>
      <c r="P456" s="2565"/>
      <c r="Q456" s="2565"/>
      <c r="R456" s="2565"/>
      <c r="S456" s="2565"/>
      <c r="T456" s="2565"/>
      <c r="U456" s="2565"/>
      <c r="V456" s="2565"/>
      <c r="W456" s="2565"/>
      <c r="X456" s="2565"/>
      <c r="Y456" s="2565"/>
    </row>
    <row r="457" spans="1:25" ht="15.75" customHeight="1">
      <c r="A457" s="2565"/>
      <c r="B457" s="2565"/>
      <c r="C457" s="2565"/>
      <c r="D457" s="2565"/>
      <c r="E457" s="2565"/>
      <c r="F457" s="2565"/>
      <c r="G457" s="2565"/>
      <c r="H457" s="2633"/>
      <c r="I457" s="2565"/>
      <c r="J457" s="2565"/>
      <c r="K457" s="2565"/>
      <c r="L457" s="2565"/>
      <c r="M457" s="2565"/>
      <c r="N457" s="2565"/>
      <c r="O457" s="2565"/>
      <c r="P457" s="2565"/>
      <c r="Q457" s="2565"/>
      <c r="R457" s="2565"/>
      <c r="S457" s="2565"/>
      <c r="T457" s="2565"/>
      <c r="U457" s="2565"/>
      <c r="V457" s="2565"/>
      <c r="W457" s="2565"/>
      <c r="X457" s="2565"/>
      <c r="Y457" s="2565"/>
    </row>
    <row r="458" spans="1:25" ht="15.75" customHeight="1">
      <c r="A458" s="2565"/>
      <c r="B458" s="2565"/>
      <c r="C458" s="2565"/>
      <c r="D458" s="2565"/>
      <c r="E458" s="2565"/>
      <c r="F458" s="2565"/>
      <c r="G458" s="2565"/>
      <c r="H458" s="2633"/>
      <c r="I458" s="2565"/>
      <c r="J458" s="2565"/>
      <c r="K458" s="2565"/>
      <c r="L458" s="2565"/>
      <c r="M458" s="2565"/>
      <c r="N458" s="2565"/>
      <c r="O458" s="2565"/>
      <c r="P458" s="2565"/>
      <c r="Q458" s="2565"/>
      <c r="R458" s="2565"/>
      <c r="S458" s="2565"/>
      <c r="T458" s="2565"/>
      <c r="U458" s="2565"/>
      <c r="V458" s="2565"/>
      <c r="W458" s="2565"/>
      <c r="X458" s="2565"/>
      <c r="Y458" s="2565"/>
    </row>
    <row r="459" spans="1:25" ht="15.75" customHeight="1">
      <c r="A459" s="2565"/>
      <c r="B459" s="2565"/>
      <c r="C459" s="2565"/>
      <c r="D459" s="2565"/>
      <c r="E459" s="2565"/>
      <c r="F459" s="2565"/>
      <c r="G459" s="2565"/>
      <c r="H459" s="2633"/>
      <c r="I459" s="2565"/>
      <c r="J459" s="2565"/>
      <c r="K459" s="2565"/>
      <c r="L459" s="2565"/>
      <c r="M459" s="2565"/>
      <c r="N459" s="2565"/>
      <c r="O459" s="2565"/>
      <c r="P459" s="2565"/>
      <c r="Q459" s="2565"/>
      <c r="R459" s="2565"/>
      <c r="S459" s="2565"/>
      <c r="T459" s="2565"/>
      <c r="U459" s="2565"/>
      <c r="V459" s="2565"/>
      <c r="W459" s="2565"/>
      <c r="X459" s="2565"/>
      <c r="Y459" s="2565"/>
    </row>
    <row r="460" spans="1:25" ht="15.75" customHeight="1">
      <c r="A460" s="2565"/>
      <c r="B460" s="2565"/>
      <c r="C460" s="2565"/>
      <c r="D460" s="2565"/>
      <c r="E460" s="2565"/>
      <c r="F460" s="2565"/>
      <c r="G460" s="2565"/>
      <c r="H460" s="2633"/>
      <c r="I460" s="2565"/>
      <c r="J460" s="2565"/>
      <c r="K460" s="2565"/>
      <c r="L460" s="2565"/>
      <c r="M460" s="2565"/>
      <c r="N460" s="2565"/>
      <c r="O460" s="2565"/>
      <c r="P460" s="2565"/>
      <c r="Q460" s="2565"/>
      <c r="R460" s="2565"/>
      <c r="S460" s="2565"/>
      <c r="T460" s="2565"/>
      <c r="U460" s="2565"/>
      <c r="V460" s="2565"/>
      <c r="W460" s="2565"/>
      <c r="X460" s="2565"/>
      <c r="Y460" s="2565"/>
    </row>
    <row r="461" spans="1:25" ht="15.75" customHeight="1">
      <c r="A461" s="2565"/>
      <c r="B461" s="2565"/>
      <c r="C461" s="2565"/>
      <c r="D461" s="2565"/>
      <c r="E461" s="2565"/>
      <c r="F461" s="2565"/>
      <c r="G461" s="2565"/>
      <c r="H461" s="2633"/>
      <c r="I461" s="2565"/>
      <c r="J461" s="2565"/>
      <c r="K461" s="2565"/>
      <c r="L461" s="2565"/>
      <c r="M461" s="2565"/>
      <c r="N461" s="2565"/>
      <c r="O461" s="2565"/>
      <c r="P461" s="2565"/>
      <c r="Q461" s="2565"/>
      <c r="R461" s="2565"/>
      <c r="S461" s="2565"/>
      <c r="T461" s="2565"/>
      <c r="U461" s="2565"/>
      <c r="V461" s="2565"/>
      <c r="W461" s="2565"/>
      <c r="X461" s="2565"/>
      <c r="Y461" s="2565"/>
    </row>
    <row r="462" spans="1:25" ht="15.75" customHeight="1">
      <c r="A462" s="2565"/>
      <c r="B462" s="2565"/>
      <c r="C462" s="2565"/>
      <c r="D462" s="2565"/>
      <c r="E462" s="2565"/>
      <c r="F462" s="2565"/>
      <c r="G462" s="2565"/>
      <c r="H462" s="2633"/>
      <c r="I462" s="2565"/>
      <c r="J462" s="2565"/>
      <c r="K462" s="2565"/>
      <c r="L462" s="2565"/>
      <c r="M462" s="2565"/>
      <c r="N462" s="2565"/>
      <c r="O462" s="2565"/>
      <c r="P462" s="2565"/>
      <c r="Q462" s="2565"/>
      <c r="R462" s="2565"/>
      <c r="S462" s="2565"/>
      <c r="T462" s="2565"/>
      <c r="U462" s="2565"/>
      <c r="V462" s="2565"/>
      <c r="W462" s="2565"/>
      <c r="X462" s="2565"/>
      <c r="Y462" s="2565"/>
    </row>
    <row r="463" spans="1:25" ht="15.75" customHeight="1">
      <c r="A463" s="2565"/>
      <c r="B463" s="2565"/>
      <c r="C463" s="2565"/>
      <c r="D463" s="2565"/>
      <c r="E463" s="2565"/>
      <c r="F463" s="2565"/>
      <c r="G463" s="2565"/>
      <c r="H463" s="2633"/>
      <c r="I463" s="2565"/>
      <c r="J463" s="2565"/>
      <c r="K463" s="2565"/>
      <c r="L463" s="2565"/>
      <c r="M463" s="2565"/>
      <c r="N463" s="2565"/>
      <c r="O463" s="2565"/>
      <c r="P463" s="2565"/>
      <c r="Q463" s="2565"/>
      <c r="R463" s="2565"/>
      <c r="S463" s="2565"/>
      <c r="T463" s="2565"/>
      <c r="U463" s="2565"/>
      <c r="V463" s="2565"/>
      <c r="W463" s="2565"/>
      <c r="X463" s="2565"/>
      <c r="Y463" s="2565"/>
    </row>
    <row r="464" spans="1:25" ht="15.75" customHeight="1">
      <c r="A464" s="2565"/>
      <c r="B464" s="2565"/>
      <c r="C464" s="2565"/>
      <c r="D464" s="2565"/>
      <c r="E464" s="2565"/>
      <c r="F464" s="2565"/>
      <c r="G464" s="2565"/>
      <c r="H464" s="2633"/>
      <c r="I464" s="2565"/>
      <c r="J464" s="2565"/>
      <c r="K464" s="2565"/>
      <c r="L464" s="2565"/>
      <c r="M464" s="2565"/>
      <c r="N464" s="2565"/>
      <c r="O464" s="2565"/>
      <c r="P464" s="2565"/>
      <c r="Q464" s="2565"/>
      <c r="R464" s="2565"/>
      <c r="S464" s="2565"/>
      <c r="T464" s="2565"/>
      <c r="U464" s="2565"/>
      <c r="V464" s="2565"/>
      <c r="W464" s="2565"/>
      <c r="X464" s="2565"/>
      <c r="Y464" s="2565"/>
    </row>
    <row r="465" spans="1:25" ht="15.75" customHeight="1">
      <c r="A465" s="2565"/>
      <c r="B465" s="2565"/>
      <c r="C465" s="2565"/>
      <c r="D465" s="2565"/>
      <c r="E465" s="2565"/>
      <c r="F465" s="2565"/>
      <c r="G465" s="2565"/>
      <c r="H465" s="2633"/>
      <c r="I465" s="2565"/>
      <c r="J465" s="2565"/>
      <c r="K465" s="2565"/>
      <c r="L465" s="2565"/>
      <c r="M465" s="2565"/>
      <c r="N465" s="2565"/>
      <c r="O465" s="2565"/>
      <c r="P465" s="2565"/>
      <c r="Q465" s="2565"/>
      <c r="R465" s="2565"/>
      <c r="S465" s="2565"/>
      <c r="T465" s="2565"/>
      <c r="U465" s="2565"/>
      <c r="V465" s="2565"/>
      <c r="W465" s="2565"/>
      <c r="X465" s="2565"/>
      <c r="Y465" s="2565"/>
    </row>
    <row r="466" spans="1:25" ht="15.75" customHeight="1">
      <c r="A466" s="2565"/>
      <c r="B466" s="2565"/>
      <c r="C466" s="2565"/>
      <c r="D466" s="2565"/>
      <c r="E466" s="2565"/>
      <c r="F466" s="2565"/>
      <c r="G466" s="2565"/>
      <c r="H466" s="2633"/>
      <c r="I466" s="2565"/>
      <c r="J466" s="2565"/>
      <c r="K466" s="2565"/>
      <c r="L466" s="2565"/>
      <c r="M466" s="2565"/>
      <c r="N466" s="2565"/>
      <c r="O466" s="2565"/>
      <c r="P466" s="2565"/>
      <c r="Q466" s="2565"/>
      <c r="R466" s="2565"/>
      <c r="S466" s="2565"/>
      <c r="T466" s="2565"/>
      <c r="U466" s="2565"/>
      <c r="V466" s="2565"/>
      <c r="W466" s="2565"/>
      <c r="X466" s="2565"/>
      <c r="Y466" s="2565"/>
    </row>
    <row r="467" spans="1:25" ht="15.75" customHeight="1">
      <c r="A467" s="2565"/>
      <c r="B467" s="2565"/>
      <c r="C467" s="2565"/>
      <c r="D467" s="2565"/>
      <c r="E467" s="2565"/>
      <c r="F467" s="2565"/>
      <c r="G467" s="2565"/>
      <c r="H467" s="2633"/>
      <c r="I467" s="2565"/>
      <c r="J467" s="2565"/>
      <c r="K467" s="2565"/>
      <c r="L467" s="2565"/>
      <c r="M467" s="2565"/>
      <c r="N467" s="2565"/>
      <c r="O467" s="2565"/>
      <c r="P467" s="2565"/>
      <c r="Q467" s="2565"/>
      <c r="R467" s="2565"/>
      <c r="S467" s="2565"/>
      <c r="T467" s="2565"/>
      <c r="U467" s="2565"/>
      <c r="V467" s="2565"/>
      <c r="W467" s="2565"/>
      <c r="X467" s="2565"/>
      <c r="Y467" s="2565"/>
    </row>
    <row r="468" spans="1:25" ht="15.75" customHeight="1">
      <c r="A468" s="2565"/>
      <c r="B468" s="2565"/>
      <c r="C468" s="2565"/>
      <c r="D468" s="2565"/>
      <c r="E468" s="2565"/>
      <c r="F468" s="2565"/>
      <c r="G468" s="2565"/>
      <c r="H468" s="2633"/>
      <c r="I468" s="2565"/>
      <c r="J468" s="2565"/>
      <c r="K468" s="2565"/>
      <c r="L468" s="2565"/>
      <c r="M468" s="2565"/>
      <c r="N468" s="2565"/>
      <c r="O468" s="2565"/>
      <c r="P468" s="2565"/>
      <c r="Q468" s="2565"/>
      <c r="R468" s="2565"/>
      <c r="S468" s="2565"/>
      <c r="T468" s="2565"/>
      <c r="U468" s="2565"/>
      <c r="V468" s="2565"/>
      <c r="W468" s="2565"/>
      <c r="X468" s="2565"/>
      <c r="Y468" s="2565"/>
    </row>
    <row r="469" spans="1:25" ht="15.75" customHeight="1">
      <c r="A469" s="2565"/>
      <c r="B469" s="2565"/>
      <c r="C469" s="2565"/>
      <c r="D469" s="2565"/>
      <c r="E469" s="2565"/>
      <c r="F469" s="2565"/>
      <c r="G469" s="2565"/>
      <c r="H469" s="2633"/>
      <c r="I469" s="2565"/>
      <c r="J469" s="2565"/>
      <c r="K469" s="2565"/>
      <c r="L469" s="2565"/>
      <c r="M469" s="2565"/>
      <c r="N469" s="2565"/>
      <c r="O469" s="2565"/>
      <c r="P469" s="2565"/>
      <c r="Q469" s="2565"/>
      <c r="R469" s="2565"/>
      <c r="S469" s="2565"/>
      <c r="T469" s="2565"/>
      <c r="U469" s="2565"/>
      <c r="V469" s="2565"/>
      <c r="W469" s="2565"/>
      <c r="X469" s="2565"/>
      <c r="Y469" s="2565"/>
    </row>
    <row r="470" spans="1:25" ht="15.75" customHeight="1">
      <c r="A470" s="2565"/>
      <c r="B470" s="2565"/>
      <c r="C470" s="2565"/>
      <c r="D470" s="2565"/>
      <c r="E470" s="2565"/>
      <c r="F470" s="2565"/>
      <c r="G470" s="2565"/>
      <c r="H470" s="2633"/>
      <c r="I470" s="2565"/>
      <c r="J470" s="2565"/>
      <c r="K470" s="2565"/>
      <c r="L470" s="2565"/>
      <c r="M470" s="2565"/>
      <c r="N470" s="2565"/>
      <c r="O470" s="2565"/>
      <c r="P470" s="2565"/>
      <c r="Q470" s="2565"/>
      <c r="R470" s="2565"/>
      <c r="S470" s="2565"/>
      <c r="T470" s="2565"/>
      <c r="U470" s="2565"/>
      <c r="V470" s="2565"/>
      <c r="W470" s="2565"/>
      <c r="X470" s="2565"/>
      <c r="Y470" s="2565"/>
    </row>
    <row r="471" spans="1:25" ht="15.75" customHeight="1">
      <c r="A471" s="2565"/>
      <c r="B471" s="2565"/>
      <c r="C471" s="2565"/>
      <c r="D471" s="2565"/>
      <c r="E471" s="2565"/>
      <c r="F471" s="2565"/>
      <c r="G471" s="2565"/>
      <c r="H471" s="2633"/>
      <c r="I471" s="2565"/>
      <c r="J471" s="2565"/>
      <c r="K471" s="2565"/>
      <c r="L471" s="2565"/>
      <c r="M471" s="2565"/>
      <c r="N471" s="2565"/>
      <c r="O471" s="2565"/>
      <c r="P471" s="2565"/>
      <c r="Q471" s="2565"/>
      <c r="R471" s="2565"/>
      <c r="S471" s="2565"/>
      <c r="T471" s="2565"/>
      <c r="U471" s="2565"/>
      <c r="V471" s="2565"/>
      <c r="W471" s="2565"/>
      <c r="X471" s="2565"/>
      <c r="Y471" s="2565"/>
    </row>
    <row r="472" spans="1:25" ht="15.75" customHeight="1">
      <c r="A472" s="2565"/>
      <c r="B472" s="2565"/>
      <c r="C472" s="2565"/>
      <c r="D472" s="2565"/>
      <c r="E472" s="2565"/>
      <c r="F472" s="2565"/>
      <c r="G472" s="2565"/>
      <c r="H472" s="2633"/>
      <c r="I472" s="2565"/>
      <c r="J472" s="2565"/>
      <c r="K472" s="2565"/>
      <c r="L472" s="2565"/>
      <c r="M472" s="2565"/>
      <c r="N472" s="2565"/>
      <c r="O472" s="2565"/>
      <c r="P472" s="2565"/>
      <c r="Q472" s="2565"/>
      <c r="R472" s="2565"/>
      <c r="S472" s="2565"/>
      <c r="T472" s="2565"/>
      <c r="U472" s="2565"/>
      <c r="V472" s="2565"/>
      <c r="W472" s="2565"/>
      <c r="X472" s="2565"/>
      <c r="Y472" s="2565"/>
    </row>
    <row r="473" spans="1:25" ht="15.75" customHeight="1">
      <c r="A473" s="2565"/>
      <c r="B473" s="2565"/>
      <c r="C473" s="2565"/>
      <c r="D473" s="2565"/>
      <c r="E473" s="2565"/>
      <c r="F473" s="2565"/>
      <c r="G473" s="2565"/>
      <c r="H473" s="2633"/>
      <c r="I473" s="2565"/>
      <c r="J473" s="2565"/>
      <c r="K473" s="2565"/>
      <c r="L473" s="2565"/>
      <c r="M473" s="2565"/>
      <c r="N473" s="2565"/>
      <c r="O473" s="2565"/>
      <c r="P473" s="2565"/>
      <c r="Q473" s="2565"/>
      <c r="R473" s="2565"/>
      <c r="S473" s="2565"/>
      <c r="T473" s="2565"/>
      <c r="U473" s="2565"/>
      <c r="V473" s="2565"/>
      <c r="W473" s="2565"/>
      <c r="X473" s="2565"/>
      <c r="Y473" s="2565"/>
    </row>
    <row r="474" spans="1:25" ht="15.75" customHeight="1">
      <c r="A474" s="2565"/>
      <c r="B474" s="2565"/>
      <c r="C474" s="2565"/>
      <c r="D474" s="2565"/>
      <c r="E474" s="2565"/>
      <c r="F474" s="2565"/>
      <c r="G474" s="2565"/>
      <c r="H474" s="2633"/>
      <c r="I474" s="2565"/>
      <c r="J474" s="2565"/>
      <c r="K474" s="2565"/>
      <c r="L474" s="2565"/>
      <c r="M474" s="2565"/>
      <c r="N474" s="2565"/>
      <c r="O474" s="2565"/>
      <c r="P474" s="2565"/>
      <c r="Q474" s="2565"/>
      <c r="R474" s="2565"/>
      <c r="S474" s="2565"/>
      <c r="T474" s="2565"/>
      <c r="U474" s="2565"/>
      <c r="V474" s="2565"/>
      <c r="W474" s="2565"/>
      <c r="X474" s="2565"/>
      <c r="Y474" s="2565"/>
    </row>
    <row r="475" spans="1:25" ht="15.75" customHeight="1">
      <c r="A475" s="2565"/>
      <c r="B475" s="2565"/>
      <c r="C475" s="2565"/>
      <c r="D475" s="2565"/>
      <c r="E475" s="2565"/>
      <c r="F475" s="2565"/>
      <c r="G475" s="2565"/>
      <c r="H475" s="2633"/>
      <c r="I475" s="2565"/>
      <c r="J475" s="2565"/>
      <c r="K475" s="2565"/>
      <c r="L475" s="2565"/>
      <c r="M475" s="2565"/>
      <c r="N475" s="2565"/>
      <c r="O475" s="2565"/>
      <c r="P475" s="2565"/>
      <c r="Q475" s="2565"/>
      <c r="R475" s="2565"/>
      <c r="S475" s="2565"/>
      <c r="T475" s="2565"/>
      <c r="U475" s="2565"/>
      <c r="V475" s="2565"/>
      <c r="W475" s="2565"/>
      <c r="X475" s="2565"/>
      <c r="Y475" s="2565"/>
    </row>
    <row r="476" spans="1:25" ht="15.75" customHeight="1">
      <c r="A476" s="2565"/>
      <c r="B476" s="2565"/>
      <c r="C476" s="2565"/>
      <c r="D476" s="2565"/>
      <c r="E476" s="2565"/>
      <c r="F476" s="2565"/>
      <c r="G476" s="2565"/>
      <c r="H476" s="2633"/>
      <c r="I476" s="2565"/>
      <c r="J476" s="2565"/>
      <c r="K476" s="2565"/>
      <c r="L476" s="2565"/>
      <c r="M476" s="2565"/>
      <c r="N476" s="2565"/>
      <c r="O476" s="2565"/>
      <c r="P476" s="2565"/>
      <c r="Q476" s="2565"/>
      <c r="R476" s="2565"/>
      <c r="S476" s="2565"/>
      <c r="T476" s="2565"/>
      <c r="U476" s="2565"/>
      <c r="V476" s="2565"/>
      <c r="W476" s="2565"/>
      <c r="X476" s="2565"/>
      <c r="Y476" s="2565"/>
    </row>
    <row r="477" spans="1:25" ht="15.75" customHeight="1">
      <c r="A477" s="2565"/>
      <c r="B477" s="2565"/>
      <c r="C477" s="2565"/>
      <c r="D477" s="2565"/>
      <c r="E477" s="2565"/>
      <c r="F477" s="2565"/>
      <c r="G477" s="2565"/>
      <c r="H477" s="2633"/>
      <c r="I477" s="2565"/>
      <c r="J477" s="2565"/>
      <c r="K477" s="2565"/>
      <c r="L477" s="2565"/>
      <c r="M477" s="2565"/>
      <c r="N477" s="2565"/>
      <c r="O477" s="2565"/>
      <c r="P477" s="2565"/>
      <c r="Q477" s="2565"/>
      <c r="R477" s="2565"/>
      <c r="S477" s="2565"/>
      <c r="T477" s="2565"/>
      <c r="U477" s="2565"/>
      <c r="V477" s="2565"/>
      <c r="W477" s="2565"/>
      <c r="X477" s="2565"/>
      <c r="Y477" s="2565"/>
    </row>
    <row r="478" spans="1:25" ht="15.75" customHeight="1">
      <c r="A478" s="2565"/>
      <c r="B478" s="2565"/>
      <c r="C478" s="2565"/>
      <c r="D478" s="2565"/>
      <c r="E478" s="2565"/>
      <c r="F478" s="2565"/>
      <c r="G478" s="2565"/>
      <c r="H478" s="2633"/>
      <c r="I478" s="2565"/>
      <c r="J478" s="2565"/>
      <c r="K478" s="2565"/>
      <c r="L478" s="2565"/>
      <c r="M478" s="2565"/>
      <c r="N478" s="2565"/>
      <c r="O478" s="2565"/>
      <c r="P478" s="2565"/>
      <c r="Q478" s="2565"/>
      <c r="R478" s="2565"/>
      <c r="S478" s="2565"/>
      <c r="T478" s="2565"/>
      <c r="U478" s="2565"/>
      <c r="V478" s="2565"/>
      <c r="W478" s="2565"/>
      <c r="X478" s="2565"/>
      <c r="Y478" s="2565"/>
    </row>
    <row r="479" spans="1:25" ht="15.75" customHeight="1">
      <c r="A479" s="2565"/>
      <c r="B479" s="2565"/>
      <c r="C479" s="2565"/>
      <c r="D479" s="2565"/>
      <c r="E479" s="2565"/>
      <c r="F479" s="2565"/>
      <c r="G479" s="2565"/>
      <c r="H479" s="2633"/>
      <c r="I479" s="2565"/>
      <c r="J479" s="2565"/>
      <c r="K479" s="2565"/>
      <c r="L479" s="2565"/>
      <c r="M479" s="2565"/>
      <c r="N479" s="2565"/>
      <c r="O479" s="2565"/>
      <c r="P479" s="2565"/>
      <c r="Q479" s="2565"/>
      <c r="R479" s="2565"/>
      <c r="S479" s="2565"/>
      <c r="T479" s="2565"/>
      <c r="U479" s="2565"/>
      <c r="V479" s="2565"/>
      <c r="W479" s="2565"/>
      <c r="X479" s="2565"/>
      <c r="Y479" s="2565"/>
    </row>
    <row r="480" spans="1:25" ht="15.75" customHeight="1">
      <c r="A480" s="2565"/>
      <c r="B480" s="2565"/>
      <c r="C480" s="2565"/>
      <c r="D480" s="2565"/>
      <c r="E480" s="2565"/>
      <c r="F480" s="2565"/>
      <c r="G480" s="2565"/>
      <c r="H480" s="2633"/>
      <c r="I480" s="2565"/>
      <c r="J480" s="2565"/>
      <c r="K480" s="2565"/>
      <c r="L480" s="2565"/>
      <c r="M480" s="2565"/>
      <c r="N480" s="2565"/>
      <c r="O480" s="2565"/>
      <c r="P480" s="2565"/>
      <c r="Q480" s="2565"/>
      <c r="R480" s="2565"/>
      <c r="S480" s="2565"/>
      <c r="T480" s="2565"/>
      <c r="U480" s="2565"/>
      <c r="V480" s="2565"/>
      <c r="W480" s="2565"/>
      <c r="X480" s="2565"/>
      <c r="Y480" s="2565"/>
    </row>
    <row r="481" spans="1:25" ht="15.75" customHeight="1">
      <c r="A481" s="2565"/>
      <c r="B481" s="2565"/>
      <c r="C481" s="2565"/>
      <c r="D481" s="2565"/>
      <c r="E481" s="2565"/>
      <c r="F481" s="2565"/>
      <c r="G481" s="2565"/>
      <c r="H481" s="2633"/>
      <c r="I481" s="2565"/>
      <c r="J481" s="2565"/>
      <c r="K481" s="2565"/>
      <c r="L481" s="2565"/>
      <c r="M481" s="2565"/>
      <c r="N481" s="2565"/>
      <c r="O481" s="2565"/>
      <c r="P481" s="2565"/>
      <c r="Q481" s="2565"/>
      <c r="R481" s="2565"/>
      <c r="S481" s="2565"/>
      <c r="T481" s="2565"/>
      <c r="U481" s="2565"/>
      <c r="V481" s="2565"/>
      <c r="W481" s="2565"/>
      <c r="X481" s="2565"/>
      <c r="Y481" s="2565"/>
    </row>
    <row r="482" spans="1:25" ht="15.75" customHeight="1">
      <c r="A482" s="2565"/>
      <c r="B482" s="2565"/>
      <c r="C482" s="2565"/>
      <c r="D482" s="2565"/>
      <c r="E482" s="2565"/>
      <c r="F482" s="2565"/>
      <c r="G482" s="2565"/>
      <c r="H482" s="2633"/>
      <c r="I482" s="2565"/>
      <c r="J482" s="2565"/>
      <c r="K482" s="2565"/>
      <c r="L482" s="2565"/>
      <c r="M482" s="2565"/>
      <c r="N482" s="2565"/>
      <c r="O482" s="2565"/>
      <c r="P482" s="2565"/>
      <c r="Q482" s="2565"/>
      <c r="R482" s="2565"/>
      <c r="S482" s="2565"/>
      <c r="T482" s="2565"/>
      <c r="U482" s="2565"/>
      <c r="V482" s="2565"/>
      <c r="W482" s="2565"/>
      <c r="X482" s="2565"/>
      <c r="Y482" s="2565"/>
    </row>
    <row r="483" spans="1:25" ht="15.75" customHeight="1">
      <c r="A483" s="2565"/>
      <c r="B483" s="2565"/>
      <c r="C483" s="2565"/>
      <c r="D483" s="2565"/>
      <c r="E483" s="2565"/>
      <c r="F483" s="2565"/>
      <c r="G483" s="2565"/>
      <c r="H483" s="2633"/>
      <c r="I483" s="2565"/>
      <c r="J483" s="2565"/>
      <c r="K483" s="2565"/>
      <c r="L483" s="2565"/>
      <c r="M483" s="2565"/>
      <c r="N483" s="2565"/>
      <c r="O483" s="2565"/>
      <c r="P483" s="2565"/>
      <c r="Q483" s="2565"/>
      <c r="R483" s="2565"/>
      <c r="S483" s="2565"/>
      <c r="T483" s="2565"/>
      <c r="U483" s="2565"/>
      <c r="V483" s="2565"/>
      <c r="W483" s="2565"/>
      <c r="X483" s="2565"/>
      <c r="Y483" s="2565"/>
    </row>
    <row r="484" spans="1:25" ht="15.75" customHeight="1">
      <c r="A484" s="2565"/>
      <c r="B484" s="2565"/>
      <c r="C484" s="2565"/>
      <c r="D484" s="2565"/>
      <c r="E484" s="2565"/>
      <c r="F484" s="2565"/>
      <c r="G484" s="2565"/>
      <c r="H484" s="2633"/>
      <c r="I484" s="2565"/>
      <c r="J484" s="2565"/>
      <c r="K484" s="2565"/>
      <c r="L484" s="2565"/>
      <c r="M484" s="2565"/>
      <c r="N484" s="2565"/>
      <c r="O484" s="2565"/>
      <c r="P484" s="2565"/>
      <c r="Q484" s="2565"/>
      <c r="R484" s="2565"/>
      <c r="S484" s="2565"/>
      <c r="T484" s="2565"/>
      <c r="U484" s="2565"/>
      <c r="V484" s="2565"/>
      <c r="W484" s="2565"/>
      <c r="X484" s="2565"/>
      <c r="Y484" s="2565"/>
    </row>
    <row r="485" spans="1:25" ht="15.75" customHeight="1">
      <c r="A485" s="2565"/>
      <c r="B485" s="2565"/>
      <c r="C485" s="2565"/>
      <c r="D485" s="2565"/>
      <c r="E485" s="2565"/>
      <c r="F485" s="2565"/>
      <c r="G485" s="2565"/>
      <c r="H485" s="2633"/>
      <c r="I485" s="2565"/>
      <c r="J485" s="2565"/>
      <c r="K485" s="2565"/>
      <c r="L485" s="2565"/>
      <c r="M485" s="2565"/>
      <c r="N485" s="2565"/>
      <c r="O485" s="2565"/>
      <c r="P485" s="2565"/>
      <c r="Q485" s="2565"/>
      <c r="R485" s="2565"/>
      <c r="S485" s="2565"/>
      <c r="T485" s="2565"/>
      <c r="U485" s="2565"/>
      <c r="V485" s="2565"/>
      <c r="W485" s="2565"/>
      <c r="X485" s="2565"/>
      <c r="Y485" s="2565"/>
    </row>
    <row r="486" spans="1:25" ht="15.75" customHeight="1">
      <c r="A486" s="2565"/>
      <c r="B486" s="2565"/>
      <c r="C486" s="2565"/>
      <c r="D486" s="2565"/>
      <c r="E486" s="2565"/>
      <c r="F486" s="2565"/>
      <c r="G486" s="2565"/>
      <c r="H486" s="2633"/>
      <c r="I486" s="2565"/>
      <c r="J486" s="2565"/>
      <c r="K486" s="2565"/>
      <c r="L486" s="2565"/>
      <c r="M486" s="2565"/>
      <c r="N486" s="2565"/>
      <c r="O486" s="2565"/>
      <c r="P486" s="2565"/>
      <c r="Q486" s="2565"/>
      <c r="R486" s="2565"/>
      <c r="S486" s="2565"/>
      <c r="T486" s="2565"/>
      <c r="U486" s="2565"/>
      <c r="V486" s="2565"/>
      <c r="W486" s="2565"/>
      <c r="X486" s="2565"/>
      <c r="Y486" s="2565"/>
    </row>
    <row r="487" spans="1:25" ht="15.75" customHeight="1">
      <c r="A487" s="2565"/>
      <c r="B487" s="2565"/>
      <c r="C487" s="2565"/>
      <c r="D487" s="2565"/>
      <c r="E487" s="2565"/>
      <c r="F487" s="2565"/>
      <c r="G487" s="2565"/>
      <c r="H487" s="2633"/>
      <c r="I487" s="2565"/>
      <c r="J487" s="2565"/>
      <c r="K487" s="2565"/>
      <c r="L487" s="2565"/>
      <c r="M487" s="2565"/>
      <c r="N487" s="2565"/>
      <c r="O487" s="2565"/>
      <c r="P487" s="2565"/>
      <c r="Q487" s="2565"/>
      <c r="R487" s="2565"/>
      <c r="S487" s="2565"/>
      <c r="T487" s="2565"/>
      <c r="U487" s="2565"/>
      <c r="V487" s="2565"/>
      <c r="W487" s="2565"/>
      <c r="X487" s="2565"/>
      <c r="Y487" s="2565"/>
    </row>
    <row r="488" spans="1:25" ht="15.75" customHeight="1">
      <c r="A488" s="2565"/>
      <c r="B488" s="2565"/>
      <c r="C488" s="2565"/>
      <c r="D488" s="2565"/>
      <c r="E488" s="2565"/>
      <c r="F488" s="2565"/>
      <c r="G488" s="2565"/>
      <c r="H488" s="2633"/>
      <c r="I488" s="2565"/>
      <c r="J488" s="2565"/>
      <c r="K488" s="2565"/>
      <c r="L488" s="2565"/>
      <c r="M488" s="2565"/>
      <c r="N488" s="2565"/>
      <c r="O488" s="2565"/>
      <c r="P488" s="2565"/>
      <c r="Q488" s="2565"/>
      <c r="R488" s="2565"/>
      <c r="S488" s="2565"/>
      <c r="T488" s="2565"/>
      <c r="U488" s="2565"/>
      <c r="V488" s="2565"/>
      <c r="W488" s="2565"/>
      <c r="X488" s="2565"/>
      <c r="Y488" s="2565"/>
    </row>
    <row r="489" spans="1:25" ht="15.75" customHeight="1">
      <c r="A489" s="2565"/>
      <c r="B489" s="2565"/>
      <c r="C489" s="2565"/>
      <c r="D489" s="2565"/>
      <c r="E489" s="2565"/>
      <c r="F489" s="2565"/>
      <c r="G489" s="2565"/>
      <c r="H489" s="2633"/>
      <c r="I489" s="2565"/>
      <c r="J489" s="2565"/>
      <c r="K489" s="2565"/>
      <c r="L489" s="2565"/>
      <c r="M489" s="2565"/>
      <c r="N489" s="2565"/>
      <c r="O489" s="2565"/>
      <c r="P489" s="2565"/>
      <c r="Q489" s="2565"/>
      <c r="R489" s="2565"/>
      <c r="S489" s="2565"/>
      <c r="T489" s="2565"/>
      <c r="U489" s="2565"/>
      <c r="V489" s="2565"/>
      <c r="W489" s="2565"/>
      <c r="X489" s="2565"/>
      <c r="Y489" s="2565"/>
    </row>
    <row r="490" spans="1:25" ht="15.75" customHeight="1">
      <c r="A490" s="2565"/>
      <c r="B490" s="2565"/>
      <c r="C490" s="2565"/>
      <c r="D490" s="2565"/>
      <c r="E490" s="2565"/>
      <c r="F490" s="2565"/>
      <c r="G490" s="2565"/>
      <c r="H490" s="2633"/>
      <c r="I490" s="2565"/>
      <c r="J490" s="2565"/>
      <c r="K490" s="2565"/>
      <c r="L490" s="2565"/>
      <c r="M490" s="2565"/>
      <c r="N490" s="2565"/>
      <c r="O490" s="2565"/>
      <c r="P490" s="2565"/>
      <c r="Q490" s="2565"/>
      <c r="R490" s="2565"/>
      <c r="S490" s="2565"/>
      <c r="T490" s="2565"/>
      <c r="U490" s="2565"/>
      <c r="V490" s="2565"/>
      <c r="W490" s="2565"/>
      <c r="X490" s="2565"/>
      <c r="Y490" s="2565"/>
    </row>
    <row r="491" spans="1:25" ht="15.75" customHeight="1">
      <c r="A491" s="2565"/>
      <c r="B491" s="2565"/>
      <c r="C491" s="2565"/>
      <c r="D491" s="2565"/>
      <c r="E491" s="2565"/>
      <c r="F491" s="2565"/>
      <c r="G491" s="2565"/>
      <c r="H491" s="2633"/>
      <c r="I491" s="2565"/>
      <c r="J491" s="2565"/>
      <c r="K491" s="2565"/>
      <c r="L491" s="2565"/>
      <c r="M491" s="2565"/>
      <c r="N491" s="2565"/>
      <c r="O491" s="2565"/>
      <c r="P491" s="2565"/>
      <c r="Q491" s="2565"/>
      <c r="R491" s="2565"/>
      <c r="S491" s="2565"/>
      <c r="T491" s="2565"/>
      <c r="U491" s="2565"/>
      <c r="V491" s="2565"/>
      <c r="W491" s="2565"/>
      <c r="X491" s="2565"/>
      <c r="Y491" s="2565"/>
    </row>
    <row r="492" spans="1:25" ht="15.75" customHeight="1">
      <c r="A492" s="2565"/>
      <c r="B492" s="2565"/>
      <c r="C492" s="2565"/>
      <c r="D492" s="2565"/>
      <c r="E492" s="2565"/>
      <c r="F492" s="2565"/>
      <c r="G492" s="2565"/>
      <c r="H492" s="2633"/>
      <c r="I492" s="2565"/>
      <c r="J492" s="2565"/>
      <c r="K492" s="2565"/>
      <c r="L492" s="2565"/>
      <c r="M492" s="2565"/>
      <c r="N492" s="2565"/>
      <c r="O492" s="2565"/>
      <c r="P492" s="2565"/>
      <c r="Q492" s="2565"/>
      <c r="R492" s="2565"/>
      <c r="S492" s="2565"/>
      <c r="T492" s="2565"/>
      <c r="U492" s="2565"/>
      <c r="V492" s="2565"/>
      <c r="W492" s="2565"/>
      <c r="X492" s="2565"/>
      <c r="Y492" s="2565"/>
    </row>
    <row r="493" spans="1:25" ht="15.75" customHeight="1">
      <c r="A493" s="2565"/>
      <c r="B493" s="2565"/>
      <c r="C493" s="2565"/>
      <c r="D493" s="2565"/>
      <c r="E493" s="2565"/>
      <c r="F493" s="2565"/>
      <c r="G493" s="2565"/>
      <c r="H493" s="2633"/>
      <c r="I493" s="2565"/>
      <c r="J493" s="2565"/>
      <c r="K493" s="2565"/>
      <c r="L493" s="2565"/>
      <c r="M493" s="2565"/>
      <c r="N493" s="2565"/>
      <c r="O493" s="2565"/>
      <c r="P493" s="2565"/>
      <c r="Q493" s="2565"/>
      <c r="R493" s="2565"/>
      <c r="S493" s="2565"/>
      <c r="T493" s="2565"/>
      <c r="U493" s="2565"/>
      <c r="V493" s="2565"/>
      <c r="W493" s="2565"/>
      <c r="X493" s="2565"/>
      <c r="Y493" s="2565"/>
    </row>
    <row r="494" spans="1:25" ht="15.75" customHeight="1">
      <c r="A494" s="2565"/>
      <c r="B494" s="2565"/>
      <c r="C494" s="2565"/>
      <c r="D494" s="2565"/>
      <c r="E494" s="2565"/>
      <c r="F494" s="2565"/>
      <c r="G494" s="2565"/>
      <c r="H494" s="2633"/>
      <c r="I494" s="2565"/>
      <c r="J494" s="2565"/>
      <c r="K494" s="2565"/>
      <c r="L494" s="2565"/>
      <c r="M494" s="2565"/>
      <c r="N494" s="2565"/>
      <c r="O494" s="2565"/>
      <c r="P494" s="2565"/>
      <c r="Q494" s="2565"/>
      <c r="R494" s="2565"/>
      <c r="S494" s="2565"/>
      <c r="T494" s="2565"/>
      <c r="U494" s="2565"/>
      <c r="V494" s="2565"/>
      <c r="W494" s="2565"/>
      <c r="X494" s="2565"/>
      <c r="Y494" s="2565"/>
    </row>
    <row r="495" spans="1:25" ht="15.75" customHeight="1">
      <c r="A495" s="2565"/>
      <c r="B495" s="2565"/>
      <c r="C495" s="2565"/>
      <c r="D495" s="2565"/>
      <c r="E495" s="2565"/>
      <c r="F495" s="2565"/>
      <c r="G495" s="2565"/>
      <c r="H495" s="2633"/>
      <c r="I495" s="2565"/>
      <c r="J495" s="2565"/>
      <c r="K495" s="2565"/>
      <c r="L495" s="2565"/>
      <c r="M495" s="2565"/>
      <c r="N495" s="2565"/>
      <c r="O495" s="2565"/>
      <c r="P495" s="2565"/>
      <c r="Q495" s="2565"/>
      <c r="R495" s="2565"/>
      <c r="S495" s="2565"/>
      <c r="T495" s="2565"/>
      <c r="U495" s="2565"/>
      <c r="V495" s="2565"/>
      <c r="W495" s="2565"/>
      <c r="X495" s="2565"/>
      <c r="Y495" s="2565"/>
    </row>
    <row r="496" spans="1:25" ht="15.75" customHeight="1">
      <c r="A496" s="2565"/>
      <c r="B496" s="2565"/>
      <c r="C496" s="2565"/>
      <c r="D496" s="2565"/>
      <c r="E496" s="2565"/>
      <c r="F496" s="2565"/>
      <c r="G496" s="2565"/>
      <c r="H496" s="2633"/>
      <c r="I496" s="2565"/>
      <c r="J496" s="2565"/>
      <c r="K496" s="2565"/>
      <c r="L496" s="2565"/>
      <c r="M496" s="2565"/>
      <c r="N496" s="2565"/>
      <c r="O496" s="2565"/>
      <c r="P496" s="2565"/>
      <c r="Q496" s="2565"/>
      <c r="R496" s="2565"/>
      <c r="S496" s="2565"/>
      <c r="T496" s="2565"/>
      <c r="U496" s="2565"/>
      <c r="V496" s="2565"/>
      <c r="W496" s="2565"/>
      <c r="X496" s="2565"/>
      <c r="Y496" s="2565"/>
    </row>
    <row r="497" spans="1:25" ht="15.75" customHeight="1">
      <c r="A497" s="2565"/>
      <c r="B497" s="2565"/>
      <c r="C497" s="2565"/>
      <c r="D497" s="2565"/>
      <c r="E497" s="2565"/>
      <c r="F497" s="2565"/>
      <c r="G497" s="2565"/>
      <c r="H497" s="2633"/>
      <c r="I497" s="2565"/>
      <c r="J497" s="2565"/>
      <c r="K497" s="2565"/>
      <c r="L497" s="2565"/>
      <c r="M497" s="2565"/>
      <c r="N497" s="2565"/>
      <c r="O497" s="2565"/>
      <c r="P497" s="2565"/>
      <c r="Q497" s="2565"/>
      <c r="R497" s="2565"/>
      <c r="S497" s="2565"/>
      <c r="T497" s="2565"/>
      <c r="U497" s="2565"/>
      <c r="V497" s="2565"/>
      <c r="W497" s="2565"/>
      <c r="X497" s="2565"/>
      <c r="Y497" s="2565"/>
    </row>
    <row r="498" spans="1:25" ht="15.75" customHeight="1">
      <c r="A498" s="2565"/>
      <c r="B498" s="2565"/>
      <c r="C498" s="2565"/>
      <c r="D498" s="2565"/>
      <c r="E498" s="2565"/>
      <c r="F498" s="2565"/>
      <c r="G498" s="2565"/>
      <c r="H498" s="2633"/>
      <c r="I498" s="2565"/>
      <c r="J498" s="2565"/>
      <c r="K498" s="2565"/>
      <c r="L498" s="2565"/>
      <c r="M498" s="2565"/>
      <c r="N498" s="2565"/>
      <c r="O498" s="2565"/>
      <c r="P498" s="2565"/>
      <c r="Q498" s="2565"/>
      <c r="R498" s="2565"/>
      <c r="S498" s="2565"/>
      <c r="T498" s="2565"/>
      <c r="U498" s="2565"/>
      <c r="V498" s="2565"/>
      <c r="W498" s="2565"/>
      <c r="X498" s="2565"/>
      <c r="Y498" s="2565"/>
    </row>
    <row r="499" spans="1:25" ht="15.75" customHeight="1">
      <c r="A499" s="2565"/>
      <c r="B499" s="2565"/>
      <c r="C499" s="2565"/>
      <c r="D499" s="2565"/>
      <c r="E499" s="2565"/>
      <c r="F499" s="2565"/>
      <c r="G499" s="2565"/>
      <c r="H499" s="2633"/>
      <c r="I499" s="2565"/>
      <c r="J499" s="2565"/>
      <c r="K499" s="2565"/>
      <c r="L499" s="2565"/>
      <c r="M499" s="2565"/>
      <c r="N499" s="2565"/>
      <c r="O499" s="2565"/>
      <c r="P499" s="2565"/>
      <c r="Q499" s="2565"/>
      <c r="R499" s="2565"/>
      <c r="S499" s="2565"/>
      <c r="T499" s="2565"/>
      <c r="U499" s="2565"/>
      <c r="V499" s="2565"/>
      <c r="W499" s="2565"/>
      <c r="X499" s="2565"/>
      <c r="Y499" s="2565"/>
    </row>
    <row r="500" spans="1:25" ht="15.75" customHeight="1">
      <c r="A500" s="2565"/>
      <c r="B500" s="2565"/>
      <c r="C500" s="2565"/>
      <c r="D500" s="2565"/>
      <c r="E500" s="2565"/>
      <c r="F500" s="2565"/>
      <c r="G500" s="2565"/>
      <c r="H500" s="2633"/>
      <c r="I500" s="2565"/>
      <c r="J500" s="2565"/>
      <c r="K500" s="2565"/>
      <c r="L500" s="2565"/>
      <c r="M500" s="2565"/>
      <c r="N500" s="2565"/>
      <c r="O500" s="2565"/>
      <c r="P500" s="2565"/>
      <c r="Q500" s="2565"/>
      <c r="R500" s="2565"/>
      <c r="S500" s="2565"/>
      <c r="T500" s="2565"/>
      <c r="U500" s="2565"/>
      <c r="V500" s="2565"/>
      <c r="W500" s="2565"/>
      <c r="X500" s="2565"/>
      <c r="Y500" s="2565"/>
    </row>
    <row r="501" spans="1:25" ht="15.75" customHeight="1">
      <c r="A501" s="2565"/>
      <c r="B501" s="2565"/>
      <c r="C501" s="2565"/>
      <c r="D501" s="2565"/>
      <c r="E501" s="2565"/>
      <c r="F501" s="2565"/>
      <c r="G501" s="2565"/>
      <c r="H501" s="2633"/>
      <c r="I501" s="2565"/>
      <c r="J501" s="2565"/>
      <c r="K501" s="2565"/>
      <c r="L501" s="2565"/>
      <c r="M501" s="2565"/>
      <c r="N501" s="2565"/>
      <c r="O501" s="2565"/>
      <c r="P501" s="2565"/>
      <c r="Q501" s="2565"/>
      <c r="R501" s="2565"/>
      <c r="S501" s="2565"/>
      <c r="T501" s="2565"/>
      <c r="U501" s="2565"/>
      <c r="V501" s="2565"/>
      <c r="W501" s="2565"/>
      <c r="X501" s="2565"/>
      <c r="Y501" s="2565"/>
    </row>
    <row r="502" spans="1:25" ht="15.75" customHeight="1">
      <c r="A502" s="2565"/>
      <c r="B502" s="2565"/>
      <c r="C502" s="2565"/>
      <c r="D502" s="2565"/>
      <c r="E502" s="2565"/>
      <c r="F502" s="2565"/>
      <c r="G502" s="2565"/>
      <c r="H502" s="2633"/>
      <c r="I502" s="2565"/>
      <c r="J502" s="2565"/>
      <c r="K502" s="2565"/>
      <c r="L502" s="2565"/>
      <c r="M502" s="2565"/>
      <c r="N502" s="2565"/>
      <c r="O502" s="2565"/>
      <c r="P502" s="2565"/>
      <c r="Q502" s="2565"/>
      <c r="R502" s="2565"/>
      <c r="S502" s="2565"/>
      <c r="T502" s="2565"/>
      <c r="U502" s="2565"/>
      <c r="V502" s="2565"/>
      <c r="W502" s="2565"/>
      <c r="X502" s="2565"/>
      <c r="Y502" s="2565"/>
    </row>
    <row r="503" spans="1:25" ht="15.75" customHeight="1">
      <c r="A503" s="2565"/>
      <c r="B503" s="2565"/>
      <c r="C503" s="2565"/>
      <c r="D503" s="2565"/>
      <c r="E503" s="2565"/>
      <c r="F503" s="2565"/>
      <c r="G503" s="2565"/>
      <c r="H503" s="2633"/>
      <c r="I503" s="2565"/>
      <c r="J503" s="2565"/>
      <c r="K503" s="2565"/>
      <c r="L503" s="2565"/>
      <c r="M503" s="2565"/>
      <c r="N503" s="2565"/>
      <c r="O503" s="2565"/>
      <c r="P503" s="2565"/>
      <c r="Q503" s="2565"/>
      <c r="R503" s="2565"/>
      <c r="S503" s="2565"/>
      <c r="T503" s="2565"/>
      <c r="U503" s="2565"/>
      <c r="V503" s="2565"/>
      <c r="W503" s="2565"/>
      <c r="X503" s="2565"/>
      <c r="Y503" s="2565"/>
    </row>
    <row r="504" spans="1:25" ht="15.75" customHeight="1">
      <c r="A504" s="2565"/>
      <c r="B504" s="2565"/>
      <c r="C504" s="2565"/>
      <c r="D504" s="2565"/>
      <c r="E504" s="2565"/>
      <c r="F504" s="2565"/>
      <c r="G504" s="2565"/>
      <c r="H504" s="2633"/>
      <c r="I504" s="2565"/>
      <c r="J504" s="2565"/>
      <c r="K504" s="2565"/>
      <c r="L504" s="2565"/>
      <c r="M504" s="2565"/>
      <c r="N504" s="2565"/>
      <c r="O504" s="2565"/>
      <c r="P504" s="2565"/>
      <c r="Q504" s="2565"/>
      <c r="R504" s="2565"/>
      <c r="S504" s="2565"/>
      <c r="T504" s="2565"/>
      <c r="U504" s="2565"/>
      <c r="V504" s="2565"/>
      <c r="W504" s="2565"/>
      <c r="X504" s="2565"/>
      <c r="Y504" s="2565"/>
    </row>
    <row r="505" spans="1:25" ht="15.75" customHeight="1">
      <c r="A505" s="2565"/>
      <c r="B505" s="2565"/>
      <c r="C505" s="2565"/>
      <c r="D505" s="2565"/>
      <c r="E505" s="2565"/>
      <c r="F505" s="2565"/>
      <c r="G505" s="2565"/>
      <c r="H505" s="2633"/>
      <c r="I505" s="2565"/>
      <c r="J505" s="2565"/>
      <c r="K505" s="2565"/>
      <c r="L505" s="2565"/>
      <c r="M505" s="2565"/>
      <c r="N505" s="2565"/>
      <c r="O505" s="2565"/>
      <c r="P505" s="2565"/>
      <c r="Q505" s="2565"/>
      <c r="R505" s="2565"/>
      <c r="S505" s="2565"/>
      <c r="T505" s="2565"/>
      <c r="U505" s="2565"/>
      <c r="V505" s="2565"/>
      <c r="W505" s="2565"/>
      <c r="X505" s="2565"/>
      <c r="Y505" s="2565"/>
    </row>
    <row r="506" spans="1:25" ht="15.75" customHeight="1">
      <c r="A506" s="2565"/>
      <c r="B506" s="2565"/>
      <c r="C506" s="2565"/>
      <c r="D506" s="2565"/>
      <c r="E506" s="2565"/>
      <c r="F506" s="2565"/>
      <c r="G506" s="2565"/>
      <c r="H506" s="2633"/>
      <c r="I506" s="2565"/>
      <c r="J506" s="2565"/>
      <c r="K506" s="2565"/>
      <c r="L506" s="2565"/>
      <c r="M506" s="2565"/>
      <c r="N506" s="2565"/>
      <c r="O506" s="2565"/>
      <c r="P506" s="2565"/>
      <c r="Q506" s="2565"/>
      <c r="R506" s="2565"/>
      <c r="S506" s="2565"/>
      <c r="T506" s="2565"/>
      <c r="U506" s="2565"/>
      <c r="V506" s="2565"/>
      <c r="W506" s="2565"/>
      <c r="X506" s="2565"/>
      <c r="Y506" s="2565"/>
    </row>
    <row r="507" spans="1:25" ht="15.75" customHeight="1">
      <c r="A507" s="2565"/>
      <c r="B507" s="2565"/>
      <c r="C507" s="2565"/>
      <c r="D507" s="2565"/>
      <c r="E507" s="2565"/>
      <c r="F507" s="2565"/>
      <c r="G507" s="2565"/>
      <c r="H507" s="2633"/>
      <c r="I507" s="2565"/>
      <c r="J507" s="2565"/>
      <c r="K507" s="2565"/>
      <c r="L507" s="2565"/>
      <c r="M507" s="2565"/>
      <c r="N507" s="2565"/>
      <c r="O507" s="2565"/>
      <c r="P507" s="2565"/>
      <c r="Q507" s="2565"/>
      <c r="R507" s="2565"/>
      <c r="S507" s="2565"/>
      <c r="T507" s="2565"/>
      <c r="U507" s="2565"/>
      <c r="V507" s="2565"/>
      <c r="W507" s="2565"/>
      <c r="X507" s="2565"/>
      <c r="Y507" s="2565"/>
    </row>
    <row r="508" spans="1:25" ht="15.75" customHeight="1">
      <c r="A508" s="2565"/>
      <c r="B508" s="2565"/>
      <c r="C508" s="2565"/>
      <c r="D508" s="2565"/>
      <c r="E508" s="2565"/>
      <c r="F508" s="2565"/>
      <c r="G508" s="2565"/>
      <c r="H508" s="2633"/>
      <c r="I508" s="2565"/>
      <c r="J508" s="2565"/>
      <c r="K508" s="2565"/>
      <c r="L508" s="2565"/>
      <c r="M508" s="2565"/>
      <c r="N508" s="2565"/>
      <c r="O508" s="2565"/>
      <c r="P508" s="2565"/>
      <c r="Q508" s="2565"/>
      <c r="R508" s="2565"/>
      <c r="S508" s="2565"/>
      <c r="T508" s="2565"/>
      <c r="U508" s="2565"/>
      <c r="V508" s="2565"/>
      <c r="W508" s="2565"/>
      <c r="X508" s="2565"/>
      <c r="Y508" s="2565"/>
    </row>
    <row r="509" spans="1:25" ht="15.75" customHeight="1">
      <c r="A509" s="2565"/>
      <c r="B509" s="2565"/>
      <c r="C509" s="2565"/>
      <c r="D509" s="2565"/>
      <c r="E509" s="2565"/>
      <c r="F509" s="2565"/>
      <c r="G509" s="2565"/>
      <c r="H509" s="2633"/>
      <c r="I509" s="2565"/>
      <c r="J509" s="2565"/>
      <c r="K509" s="2565"/>
      <c r="L509" s="2565"/>
      <c r="M509" s="2565"/>
      <c r="N509" s="2565"/>
      <c r="O509" s="2565"/>
      <c r="P509" s="2565"/>
      <c r="Q509" s="2565"/>
      <c r="R509" s="2565"/>
      <c r="S509" s="2565"/>
      <c r="T509" s="2565"/>
      <c r="U509" s="2565"/>
      <c r="V509" s="2565"/>
      <c r="W509" s="2565"/>
      <c r="X509" s="2565"/>
      <c r="Y509" s="2565"/>
    </row>
    <row r="510" spans="1:25" ht="15.75" customHeight="1">
      <c r="A510" s="2565"/>
      <c r="B510" s="2565"/>
      <c r="C510" s="2565"/>
      <c r="D510" s="2565"/>
      <c r="E510" s="2565"/>
      <c r="F510" s="2565"/>
      <c r="G510" s="2565"/>
      <c r="H510" s="2633"/>
      <c r="I510" s="2565"/>
      <c r="J510" s="2565"/>
      <c r="K510" s="2565"/>
      <c r="L510" s="2565"/>
      <c r="M510" s="2565"/>
      <c r="N510" s="2565"/>
      <c r="O510" s="2565"/>
      <c r="P510" s="2565"/>
      <c r="Q510" s="2565"/>
      <c r="R510" s="2565"/>
      <c r="S510" s="2565"/>
      <c r="T510" s="2565"/>
      <c r="U510" s="2565"/>
      <c r="V510" s="2565"/>
      <c r="W510" s="2565"/>
      <c r="X510" s="2565"/>
      <c r="Y510" s="2565"/>
    </row>
    <row r="511" spans="1:25" ht="15.75" customHeight="1">
      <c r="A511" s="2565"/>
      <c r="B511" s="2565"/>
      <c r="C511" s="2565"/>
      <c r="D511" s="2565"/>
      <c r="E511" s="2565"/>
      <c r="F511" s="2565"/>
      <c r="G511" s="2565"/>
      <c r="H511" s="2633"/>
      <c r="I511" s="2565"/>
      <c r="J511" s="2565"/>
      <c r="K511" s="2565"/>
      <c r="L511" s="2565"/>
      <c r="M511" s="2565"/>
      <c r="N511" s="2565"/>
      <c r="O511" s="2565"/>
      <c r="P511" s="2565"/>
      <c r="Q511" s="2565"/>
      <c r="R511" s="2565"/>
      <c r="S511" s="2565"/>
      <c r="T511" s="2565"/>
      <c r="U511" s="2565"/>
      <c r="V511" s="2565"/>
      <c r="W511" s="2565"/>
      <c r="X511" s="2565"/>
      <c r="Y511" s="2565"/>
    </row>
    <row r="512" spans="1:25" ht="15.75" customHeight="1">
      <c r="A512" s="2565"/>
      <c r="B512" s="2565"/>
      <c r="C512" s="2565"/>
      <c r="D512" s="2565"/>
      <c r="E512" s="2565"/>
      <c r="F512" s="2565"/>
      <c r="G512" s="2565"/>
      <c r="H512" s="2633"/>
      <c r="I512" s="2565"/>
      <c r="J512" s="2565"/>
      <c r="K512" s="2565"/>
      <c r="L512" s="2565"/>
      <c r="M512" s="2565"/>
      <c r="N512" s="2565"/>
      <c r="O512" s="2565"/>
      <c r="P512" s="2565"/>
      <c r="Q512" s="2565"/>
      <c r="R512" s="2565"/>
      <c r="S512" s="2565"/>
      <c r="T512" s="2565"/>
      <c r="U512" s="2565"/>
      <c r="V512" s="2565"/>
      <c r="W512" s="2565"/>
      <c r="X512" s="2565"/>
      <c r="Y512" s="2565"/>
    </row>
    <row r="513" spans="1:25" ht="15.75" customHeight="1">
      <c r="A513" s="2565"/>
      <c r="B513" s="2565"/>
      <c r="C513" s="2565"/>
      <c r="D513" s="2565"/>
      <c r="E513" s="2565"/>
      <c r="F513" s="2565"/>
      <c r="G513" s="2565"/>
      <c r="H513" s="2633"/>
      <c r="I513" s="2565"/>
      <c r="J513" s="2565"/>
      <c r="K513" s="2565"/>
      <c r="L513" s="2565"/>
      <c r="M513" s="2565"/>
      <c r="N513" s="2565"/>
      <c r="O513" s="2565"/>
      <c r="P513" s="2565"/>
      <c r="Q513" s="2565"/>
      <c r="R513" s="2565"/>
      <c r="S513" s="2565"/>
      <c r="T513" s="2565"/>
      <c r="U513" s="2565"/>
      <c r="V513" s="2565"/>
      <c r="W513" s="2565"/>
      <c r="X513" s="2565"/>
      <c r="Y513" s="2565"/>
    </row>
    <row r="514" spans="1:25" ht="15.75" customHeight="1">
      <c r="A514" s="2565"/>
      <c r="B514" s="2565"/>
      <c r="C514" s="2565"/>
      <c r="D514" s="2565"/>
      <c r="E514" s="2565"/>
      <c r="F514" s="2565"/>
      <c r="G514" s="2565"/>
      <c r="H514" s="2633"/>
      <c r="I514" s="2565"/>
      <c r="J514" s="2565"/>
      <c r="K514" s="2565"/>
      <c r="L514" s="2565"/>
      <c r="M514" s="2565"/>
      <c r="N514" s="2565"/>
      <c r="O514" s="2565"/>
      <c r="P514" s="2565"/>
      <c r="Q514" s="2565"/>
      <c r="R514" s="2565"/>
      <c r="S514" s="2565"/>
      <c r="T514" s="2565"/>
      <c r="U514" s="2565"/>
      <c r="V514" s="2565"/>
      <c r="W514" s="2565"/>
      <c r="X514" s="2565"/>
      <c r="Y514" s="2565"/>
    </row>
    <row r="515" spans="1:25" ht="15.75" customHeight="1">
      <c r="A515" s="2565"/>
      <c r="B515" s="2565"/>
      <c r="C515" s="2565"/>
      <c r="D515" s="2565"/>
      <c r="E515" s="2565"/>
      <c r="F515" s="2565"/>
      <c r="G515" s="2565"/>
      <c r="H515" s="2633"/>
      <c r="I515" s="2565"/>
      <c r="J515" s="2565"/>
      <c r="K515" s="2565"/>
      <c r="L515" s="2565"/>
      <c r="M515" s="2565"/>
      <c r="N515" s="2565"/>
      <c r="O515" s="2565"/>
      <c r="P515" s="2565"/>
      <c r="Q515" s="2565"/>
      <c r="R515" s="2565"/>
      <c r="S515" s="2565"/>
      <c r="T515" s="2565"/>
      <c r="U515" s="2565"/>
      <c r="V515" s="2565"/>
      <c r="W515" s="2565"/>
      <c r="X515" s="2565"/>
      <c r="Y515" s="2565"/>
    </row>
    <row r="516" spans="1:25" ht="15.75" customHeight="1">
      <c r="A516" s="2565"/>
      <c r="B516" s="2565"/>
      <c r="C516" s="2565"/>
      <c r="D516" s="2565"/>
      <c r="E516" s="2565"/>
      <c r="F516" s="2565"/>
      <c r="G516" s="2565"/>
      <c r="H516" s="2633"/>
      <c r="I516" s="2565"/>
      <c r="J516" s="2565"/>
      <c r="K516" s="2565"/>
      <c r="L516" s="2565"/>
      <c r="M516" s="2565"/>
      <c r="N516" s="2565"/>
      <c r="O516" s="2565"/>
      <c r="P516" s="2565"/>
      <c r="Q516" s="2565"/>
      <c r="R516" s="2565"/>
      <c r="S516" s="2565"/>
      <c r="T516" s="2565"/>
      <c r="U516" s="2565"/>
      <c r="V516" s="2565"/>
      <c r="W516" s="2565"/>
      <c r="X516" s="2565"/>
      <c r="Y516" s="2565"/>
    </row>
    <row r="517" spans="1:25" ht="15.75" customHeight="1">
      <c r="A517" s="2565"/>
      <c r="B517" s="2565"/>
      <c r="C517" s="2565"/>
      <c r="D517" s="2565"/>
      <c r="E517" s="2565"/>
      <c r="F517" s="2565"/>
      <c r="G517" s="2565"/>
      <c r="H517" s="2633"/>
      <c r="I517" s="2565"/>
      <c r="J517" s="2565"/>
      <c r="K517" s="2565"/>
      <c r="L517" s="2565"/>
      <c r="M517" s="2565"/>
      <c r="N517" s="2565"/>
      <c r="O517" s="2565"/>
      <c r="P517" s="2565"/>
      <c r="Q517" s="2565"/>
      <c r="R517" s="2565"/>
      <c r="S517" s="2565"/>
      <c r="T517" s="2565"/>
      <c r="U517" s="2565"/>
      <c r="V517" s="2565"/>
      <c r="W517" s="2565"/>
      <c r="X517" s="2565"/>
      <c r="Y517" s="2565"/>
    </row>
    <row r="518" spans="1:25" ht="15.75" customHeight="1">
      <c r="A518" s="2565"/>
      <c r="B518" s="2565"/>
      <c r="C518" s="2565"/>
      <c r="D518" s="2565"/>
      <c r="E518" s="2565"/>
      <c r="F518" s="2565"/>
      <c r="G518" s="2565"/>
      <c r="H518" s="2633"/>
      <c r="I518" s="2565"/>
      <c r="J518" s="2565"/>
      <c r="K518" s="2565"/>
      <c r="L518" s="2565"/>
      <c r="M518" s="2565"/>
      <c r="N518" s="2565"/>
      <c r="O518" s="2565"/>
      <c r="P518" s="2565"/>
      <c r="Q518" s="2565"/>
      <c r="R518" s="2565"/>
      <c r="S518" s="2565"/>
      <c r="T518" s="2565"/>
      <c r="U518" s="2565"/>
      <c r="V518" s="2565"/>
      <c r="W518" s="2565"/>
      <c r="X518" s="2565"/>
      <c r="Y518" s="2565"/>
    </row>
    <row r="519" spans="1:25" ht="15.75" customHeight="1">
      <c r="A519" s="2565"/>
      <c r="B519" s="2565"/>
      <c r="C519" s="2565"/>
      <c r="D519" s="2565"/>
      <c r="E519" s="2565"/>
      <c r="F519" s="2565"/>
      <c r="G519" s="2565"/>
      <c r="H519" s="2633"/>
      <c r="I519" s="2565"/>
      <c r="J519" s="2565"/>
      <c r="K519" s="2565"/>
      <c r="L519" s="2565"/>
      <c r="M519" s="2565"/>
      <c r="N519" s="2565"/>
      <c r="O519" s="2565"/>
      <c r="P519" s="2565"/>
      <c r="Q519" s="2565"/>
      <c r="R519" s="2565"/>
      <c r="S519" s="2565"/>
      <c r="T519" s="2565"/>
      <c r="U519" s="2565"/>
      <c r="V519" s="2565"/>
      <c r="W519" s="2565"/>
      <c r="X519" s="2565"/>
      <c r="Y519" s="2565"/>
    </row>
    <row r="520" spans="1:25" ht="15.75" customHeight="1">
      <c r="A520" s="2565"/>
      <c r="B520" s="2565"/>
      <c r="C520" s="2565"/>
      <c r="D520" s="2565"/>
      <c r="E520" s="2565"/>
      <c r="F520" s="2565"/>
      <c r="G520" s="2565"/>
      <c r="H520" s="2633"/>
      <c r="I520" s="2565"/>
      <c r="J520" s="2565"/>
      <c r="K520" s="2565"/>
      <c r="L520" s="2565"/>
      <c r="M520" s="2565"/>
      <c r="N520" s="2565"/>
      <c r="O520" s="2565"/>
      <c r="P520" s="2565"/>
      <c r="Q520" s="2565"/>
      <c r="R520" s="2565"/>
      <c r="S520" s="2565"/>
      <c r="T520" s="2565"/>
      <c r="U520" s="2565"/>
      <c r="V520" s="2565"/>
      <c r="W520" s="2565"/>
      <c r="X520" s="2565"/>
      <c r="Y520" s="2565"/>
    </row>
    <row r="521" spans="1:25" ht="15.75" customHeight="1">
      <c r="A521" s="2565"/>
      <c r="B521" s="2565"/>
      <c r="C521" s="2565"/>
      <c r="D521" s="2565"/>
      <c r="E521" s="2565"/>
      <c r="F521" s="2565"/>
      <c r="G521" s="2565"/>
      <c r="H521" s="2633"/>
      <c r="I521" s="2565"/>
      <c r="J521" s="2565"/>
      <c r="K521" s="2565"/>
      <c r="L521" s="2565"/>
      <c r="M521" s="2565"/>
      <c r="N521" s="2565"/>
      <c r="O521" s="2565"/>
      <c r="P521" s="2565"/>
      <c r="Q521" s="2565"/>
      <c r="R521" s="2565"/>
      <c r="S521" s="2565"/>
      <c r="T521" s="2565"/>
      <c r="U521" s="2565"/>
      <c r="V521" s="2565"/>
      <c r="W521" s="2565"/>
      <c r="X521" s="2565"/>
      <c r="Y521" s="2565"/>
    </row>
    <row r="522" spans="1:25" ht="15.75" customHeight="1">
      <c r="A522" s="2565"/>
      <c r="B522" s="2565"/>
      <c r="C522" s="2565"/>
      <c r="D522" s="2565"/>
      <c r="E522" s="2565"/>
      <c r="F522" s="2565"/>
      <c r="G522" s="2565"/>
      <c r="H522" s="2633"/>
      <c r="I522" s="2565"/>
      <c r="J522" s="2565"/>
      <c r="K522" s="2565"/>
      <c r="L522" s="2565"/>
      <c r="M522" s="2565"/>
      <c r="N522" s="2565"/>
      <c r="O522" s="2565"/>
      <c r="P522" s="2565"/>
      <c r="Q522" s="2565"/>
      <c r="R522" s="2565"/>
      <c r="S522" s="2565"/>
      <c r="T522" s="2565"/>
      <c r="U522" s="2565"/>
      <c r="V522" s="2565"/>
      <c r="W522" s="2565"/>
      <c r="X522" s="2565"/>
      <c r="Y522" s="2565"/>
    </row>
    <row r="523" spans="1:25" ht="15.75" customHeight="1">
      <c r="A523" s="2565"/>
      <c r="B523" s="2565"/>
      <c r="C523" s="2565"/>
      <c r="D523" s="2565"/>
      <c r="E523" s="2565"/>
      <c r="F523" s="2565"/>
      <c r="G523" s="2565"/>
      <c r="H523" s="2633"/>
      <c r="I523" s="2565"/>
      <c r="J523" s="2565"/>
      <c r="K523" s="2565"/>
      <c r="L523" s="2565"/>
      <c r="M523" s="2565"/>
      <c r="N523" s="2565"/>
      <c r="O523" s="2565"/>
      <c r="P523" s="2565"/>
      <c r="Q523" s="2565"/>
      <c r="R523" s="2565"/>
      <c r="S523" s="2565"/>
      <c r="T523" s="2565"/>
      <c r="U523" s="2565"/>
      <c r="V523" s="2565"/>
      <c r="W523" s="2565"/>
      <c r="X523" s="2565"/>
      <c r="Y523" s="2565"/>
    </row>
    <row r="524" spans="1:25" ht="15.75" customHeight="1">
      <c r="A524" s="2565"/>
      <c r="B524" s="2565"/>
      <c r="C524" s="2565"/>
      <c r="D524" s="2565"/>
      <c r="E524" s="2565"/>
      <c r="F524" s="2565"/>
      <c r="G524" s="2565"/>
      <c r="H524" s="2633"/>
      <c r="I524" s="2565"/>
      <c r="J524" s="2565"/>
      <c r="K524" s="2565"/>
      <c r="L524" s="2565"/>
      <c r="M524" s="2565"/>
      <c r="N524" s="2565"/>
      <c r="O524" s="2565"/>
      <c r="P524" s="2565"/>
      <c r="Q524" s="2565"/>
      <c r="R524" s="2565"/>
      <c r="S524" s="2565"/>
      <c r="T524" s="2565"/>
      <c r="U524" s="2565"/>
      <c r="V524" s="2565"/>
      <c r="W524" s="2565"/>
      <c r="X524" s="2565"/>
      <c r="Y524" s="2565"/>
    </row>
    <row r="525" spans="1:25" ht="15.75" customHeight="1">
      <c r="A525" s="2565"/>
      <c r="B525" s="2565"/>
      <c r="C525" s="2565"/>
      <c r="D525" s="2565"/>
      <c r="E525" s="2565"/>
      <c r="F525" s="2565"/>
      <c r="G525" s="2565"/>
      <c r="H525" s="2633"/>
      <c r="I525" s="2565"/>
      <c r="J525" s="2565"/>
      <c r="K525" s="2565"/>
      <c r="L525" s="2565"/>
      <c r="M525" s="2565"/>
      <c r="N525" s="2565"/>
      <c r="O525" s="2565"/>
      <c r="P525" s="2565"/>
      <c r="Q525" s="2565"/>
      <c r="R525" s="2565"/>
      <c r="S525" s="2565"/>
      <c r="T525" s="2565"/>
      <c r="U525" s="2565"/>
      <c r="V525" s="2565"/>
      <c r="W525" s="2565"/>
      <c r="X525" s="2565"/>
      <c r="Y525" s="2565"/>
    </row>
    <row r="526" spans="1:25" ht="15.75" customHeight="1">
      <c r="A526" s="2565"/>
      <c r="B526" s="2565"/>
      <c r="C526" s="2565"/>
      <c r="D526" s="2565"/>
      <c r="E526" s="2565"/>
      <c r="F526" s="2565"/>
      <c r="G526" s="2565"/>
      <c r="H526" s="2633"/>
      <c r="I526" s="2565"/>
      <c r="J526" s="2565"/>
      <c r="K526" s="2565"/>
      <c r="L526" s="2565"/>
      <c r="M526" s="2565"/>
      <c r="N526" s="2565"/>
      <c r="O526" s="2565"/>
      <c r="P526" s="2565"/>
      <c r="Q526" s="2565"/>
      <c r="R526" s="2565"/>
      <c r="S526" s="2565"/>
      <c r="T526" s="2565"/>
      <c r="U526" s="2565"/>
      <c r="V526" s="2565"/>
      <c r="W526" s="2565"/>
      <c r="X526" s="2565"/>
      <c r="Y526" s="2565"/>
    </row>
    <row r="527" spans="1:25" ht="15.75" customHeight="1">
      <c r="A527" s="2565"/>
      <c r="B527" s="2565"/>
      <c r="C527" s="2565"/>
      <c r="D527" s="2565"/>
      <c r="E527" s="2565"/>
      <c r="F527" s="2565"/>
      <c r="G527" s="2565"/>
      <c r="H527" s="2633"/>
      <c r="I527" s="2565"/>
      <c r="J527" s="2565"/>
      <c r="K527" s="2565"/>
      <c r="L527" s="2565"/>
      <c r="M527" s="2565"/>
      <c r="N527" s="2565"/>
      <c r="O527" s="2565"/>
      <c r="P527" s="2565"/>
      <c r="Q527" s="2565"/>
      <c r="R527" s="2565"/>
      <c r="S527" s="2565"/>
      <c r="T527" s="2565"/>
      <c r="U527" s="2565"/>
      <c r="V527" s="2565"/>
      <c r="W527" s="2565"/>
      <c r="X527" s="2565"/>
      <c r="Y527" s="2565"/>
    </row>
    <row r="528" spans="1:25" ht="15.75" customHeight="1">
      <c r="A528" s="2565"/>
      <c r="B528" s="2565"/>
      <c r="C528" s="2565"/>
      <c r="D528" s="2565"/>
      <c r="E528" s="2565"/>
      <c r="F528" s="2565"/>
      <c r="G528" s="2565"/>
      <c r="H528" s="2633"/>
      <c r="I528" s="2565"/>
      <c r="J528" s="2565"/>
      <c r="K528" s="2565"/>
      <c r="L528" s="2565"/>
      <c r="M528" s="2565"/>
      <c r="N528" s="2565"/>
      <c r="O528" s="2565"/>
      <c r="P528" s="2565"/>
      <c r="Q528" s="2565"/>
      <c r="R528" s="2565"/>
      <c r="S528" s="2565"/>
      <c r="T528" s="2565"/>
      <c r="U528" s="2565"/>
      <c r="V528" s="2565"/>
      <c r="W528" s="2565"/>
      <c r="X528" s="2565"/>
      <c r="Y528" s="2565"/>
    </row>
    <row r="529" spans="1:25" ht="15.75" customHeight="1">
      <c r="A529" s="2565"/>
      <c r="B529" s="2565"/>
      <c r="C529" s="2565"/>
      <c r="D529" s="2565"/>
      <c r="E529" s="2565"/>
      <c r="F529" s="2565"/>
      <c r="G529" s="2565"/>
      <c r="H529" s="2633"/>
      <c r="I529" s="2565"/>
      <c r="J529" s="2565"/>
      <c r="K529" s="2565"/>
      <c r="L529" s="2565"/>
      <c r="M529" s="2565"/>
      <c r="N529" s="2565"/>
      <c r="O529" s="2565"/>
      <c r="P529" s="2565"/>
      <c r="Q529" s="2565"/>
      <c r="R529" s="2565"/>
      <c r="S529" s="2565"/>
      <c r="T529" s="2565"/>
      <c r="U529" s="2565"/>
      <c r="V529" s="2565"/>
      <c r="W529" s="2565"/>
      <c r="X529" s="2565"/>
      <c r="Y529" s="2565"/>
    </row>
    <row r="530" spans="1:25" ht="15.75" customHeight="1">
      <c r="A530" s="2565"/>
      <c r="B530" s="2565"/>
      <c r="C530" s="2565"/>
      <c r="D530" s="2565"/>
      <c r="E530" s="2565"/>
      <c r="F530" s="2565"/>
      <c r="G530" s="2565"/>
      <c r="H530" s="2633"/>
      <c r="I530" s="2565"/>
      <c r="J530" s="2565"/>
      <c r="K530" s="2565"/>
      <c r="L530" s="2565"/>
      <c r="M530" s="2565"/>
      <c r="N530" s="2565"/>
      <c r="O530" s="2565"/>
      <c r="P530" s="2565"/>
      <c r="Q530" s="2565"/>
      <c r="R530" s="2565"/>
      <c r="S530" s="2565"/>
      <c r="T530" s="2565"/>
      <c r="U530" s="2565"/>
      <c r="V530" s="2565"/>
      <c r="W530" s="2565"/>
      <c r="X530" s="2565"/>
      <c r="Y530" s="2565"/>
    </row>
    <row r="531" spans="1:25" ht="15.75" customHeight="1">
      <c r="A531" s="2565"/>
      <c r="B531" s="2565"/>
      <c r="C531" s="2565"/>
      <c r="D531" s="2565"/>
      <c r="E531" s="2565"/>
      <c r="F531" s="2565"/>
      <c r="G531" s="2565"/>
      <c r="H531" s="2633"/>
      <c r="I531" s="2565"/>
      <c r="J531" s="2565"/>
      <c r="K531" s="2565"/>
      <c r="L531" s="2565"/>
      <c r="M531" s="2565"/>
      <c r="N531" s="2565"/>
      <c r="O531" s="2565"/>
      <c r="P531" s="2565"/>
      <c r="Q531" s="2565"/>
      <c r="R531" s="2565"/>
      <c r="S531" s="2565"/>
      <c r="T531" s="2565"/>
      <c r="U531" s="2565"/>
      <c r="V531" s="2565"/>
      <c r="W531" s="2565"/>
      <c r="X531" s="2565"/>
      <c r="Y531" s="2565"/>
    </row>
    <row r="532" spans="1:25" ht="15.75" customHeight="1">
      <c r="A532" s="2565"/>
      <c r="B532" s="2565"/>
      <c r="C532" s="2565"/>
      <c r="D532" s="2565"/>
      <c r="E532" s="2565"/>
      <c r="F532" s="2565"/>
      <c r="G532" s="2565"/>
      <c r="H532" s="2633"/>
      <c r="I532" s="2565"/>
      <c r="J532" s="2565"/>
      <c r="K532" s="2565"/>
      <c r="L532" s="2565"/>
      <c r="M532" s="2565"/>
      <c r="N532" s="2565"/>
      <c r="O532" s="2565"/>
      <c r="P532" s="2565"/>
      <c r="Q532" s="2565"/>
      <c r="R532" s="2565"/>
      <c r="S532" s="2565"/>
      <c r="T532" s="2565"/>
      <c r="U532" s="2565"/>
      <c r="V532" s="2565"/>
      <c r="W532" s="2565"/>
      <c r="X532" s="2565"/>
      <c r="Y532" s="2565"/>
    </row>
    <row r="533" spans="1:25" ht="15.75" customHeight="1">
      <c r="A533" s="2565"/>
      <c r="B533" s="2565"/>
      <c r="C533" s="2565"/>
      <c r="D533" s="2565"/>
      <c r="E533" s="2565"/>
      <c r="F533" s="2565"/>
      <c r="G533" s="2565"/>
      <c r="H533" s="2633"/>
      <c r="I533" s="2565"/>
      <c r="J533" s="2565"/>
      <c r="K533" s="2565"/>
      <c r="L533" s="2565"/>
      <c r="M533" s="2565"/>
      <c r="N533" s="2565"/>
      <c r="O533" s="2565"/>
      <c r="P533" s="2565"/>
      <c r="Q533" s="2565"/>
      <c r="R533" s="2565"/>
      <c r="S533" s="2565"/>
      <c r="T533" s="2565"/>
      <c r="U533" s="2565"/>
      <c r="V533" s="2565"/>
      <c r="W533" s="2565"/>
      <c r="X533" s="2565"/>
      <c r="Y533" s="2565"/>
    </row>
    <row r="534" spans="1:25" ht="15.75" customHeight="1">
      <c r="A534" s="2565"/>
      <c r="B534" s="2565"/>
      <c r="C534" s="2565"/>
      <c r="D534" s="2565"/>
      <c r="E534" s="2565"/>
      <c r="F534" s="2565"/>
      <c r="G534" s="2565"/>
      <c r="H534" s="2633"/>
      <c r="I534" s="2565"/>
      <c r="J534" s="2565"/>
      <c r="K534" s="2565"/>
      <c r="L534" s="2565"/>
      <c r="M534" s="2565"/>
      <c r="N534" s="2565"/>
      <c r="O534" s="2565"/>
      <c r="P534" s="2565"/>
      <c r="Q534" s="2565"/>
      <c r="R534" s="2565"/>
      <c r="S534" s="2565"/>
      <c r="T534" s="2565"/>
      <c r="U534" s="2565"/>
      <c r="V534" s="2565"/>
      <c r="W534" s="2565"/>
      <c r="X534" s="2565"/>
      <c r="Y534" s="2565"/>
    </row>
    <row r="535" spans="1:25" ht="15.75" customHeight="1">
      <c r="A535" s="2565"/>
      <c r="B535" s="2565"/>
      <c r="C535" s="2565"/>
      <c r="D535" s="2565"/>
      <c r="E535" s="2565"/>
      <c r="F535" s="2565"/>
      <c r="G535" s="2565"/>
      <c r="H535" s="2633"/>
      <c r="I535" s="2565"/>
      <c r="J535" s="2565"/>
      <c r="K535" s="2565"/>
      <c r="L535" s="2565"/>
      <c r="M535" s="2565"/>
      <c r="N535" s="2565"/>
      <c r="O535" s="2565"/>
      <c r="P535" s="2565"/>
      <c r="Q535" s="2565"/>
      <c r="R535" s="2565"/>
      <c r="S535" s="2565"/>
      <c r="T535" s="2565"/>
      <c r="U535" s="2565"/>
      <c r="V535" s="2565"/>
      <c r="W535" s="2565"/>
      <c r="X535" s="2565"/>
      <c r="Y535" s="2565"/>
    </row>
    <row r="536" spans="1:25" ht="15.75" customHeight="1">
      <c r="A536" s="2565"/>
      <c r="B536" s="2565"/>
      <c r="C536" s="2565"/>
      <c r="D536" s="2565"/>
      <c r="E536" s="2565"/>
      <c r="F536" s="2565"/>
      <c r="G536" s="2565"/>
      <c r="H536" s="2633"/>
      <c r="I536" s="2565"/>
      <c r="J536" s="2565"/>
      <c r="K536" s="2565"/>
      <c r="L536" s="2565"/>
      <c r="M536" s="2565"/>
      <c r="N536" s="2565"/>
      <c r="O536" s="2565"/>
      <c r="P536" s="2565"/>
      <c r="Q536" s="2565"/>
      <c r="R536" s="2565"/>
      <c r="S536" s="2565"/>
      <c r="T536" s="2565"/>
      <c r="U536" s="2565"/>
      <c r="V536" s="2565"/>
      <c r="W536" s="2565"/>
      <c r="X536" s="2565"/>
      <c r="Y536" s="2565"/>
    </row>
    <row r="537" spans="1:25" ht="15.75" customHeight="1">
      <c r="A537" s="2565"/>
      <c r="B537" s="2565"/>
      <c r="C537" s="2565"/>
      <c r="D537" s="2565"/>
      <c r="E537" s="2565"/>
      <c r="F537" s="2565"/>
      <c r="G537" s="2565"/>
      <c r="H537" s="2633"/>
      <c r="I537" s="2565"/>
      <c r="J537" s="2565"/>
      <c r="K537" s="2565"/>
      <c r="L537" s="2565"/>
      <c r="M537" s="2565"/>
      <c r="N537" s="2565"/>
      <c r="O537" s="2565"/>
      <c r="P537" s="2565"/>
      <c r="Q537" s="2565"/>
      <c r="R537" s="2565"/>
      <c r="S537" s="2565"/>
      <c r="T537" s="2565"/>
      <c r="U537" s="2565"/>
      <c r="V537" s="2565"/>
      <c r="W537" s="2565"/>
      <c r="X537" s="2565"/>
      <c r="Y537" s="2565"/>
    </row>
    <row r="538" spans="1:25" ht="15.75" customHeight="1">
      <c r="A538" s="2565"/>
      <c r="B538" s="2565"/>
      <c r="C538" s="2565"/>
      <c r="D538" s="2565"/>
      <c r="E538" s="2565"/>
      <c r="F538" s="2565"/>
      <c r="G538" s="2565"/>
      <c r="H538" s="2633"/>
      <c r="I538" s="2565"/>
      <c r="J538" s="2565"/>
      <c r="K538" s="2565"/>
      <c r="L538" s="2565"/>
      <c r="M538" s="2565"/>
      <c r="N538" s="2565"/>
      <c r="O538" s="2565"/>
      <c r="P538" s="2565"/>
      <c r="Q538" s="2565"/>
      <c r="R538" s="2565"/>
      <c r="S538" s="2565"/>
      <c r="T538" s="2565"/>
      <c r="U538" s="2565"/>
      <c r="V538" s="2565"/>
      <c r="W538" s="2565"/>
      <c r="X538" s="2565"/>
      <c r="Y538" s="2565"/>
    </row>
    <row r="539" spans="1:25" ht="15.75" customHeight="1">
      <c r="A539" s="2565"/>
      <c r="B539" s="2565"/>
      <c r="C539" s="2565"/>
      <c r="D539" s="2565"/>
      <c r="E539" s="2565"/>
      <c r="F539" s="2565"/>
      <c r="G539" s="2565"/>
      <c r="H539" s="2633"/>
      <c r="I539" s="2565"/>
      <c r="J539" s="2565"/>
      <c r="K539" s="2565"/>
      <c r="L539" s="2565"/>
      <c r="M539" s="2565"/>
      <c r="N539" s="2565"/>
      <c r="O539" s="2565"/>
      <c r="P539" s="2565"/>
      <c r="Q539" s="2565"/>
      <c r="R539" s="2565"/>
      <c r="S539" s="2565"/>
      <c r="T539" s="2565"/>
      <c r="U539" s="2565"/>
      <c r="V539" s="2565"/>
      <c r="W539" s="2565"/>
      <c r="X539" s="2565"/>
      <c r="Y539" s="2565"/>
    </row>
    <row r="540" spans="1:25" ht="15.75" customHeight="1">
      <c r="A540" s="2565"/>
      <c r="B540" s="2565"/>
      <c r="C540" s="2565"/>
      <c r="D540" s="2565"/>
      <c r="E540" s="2565"/>
      <c r="F540" s="2565"/>
      <c r="G540" s="2565"/>
      <c r="H540" s="2633"/>
      <c r="I540" s="2565"/>
      <c r="J540" s="2565"/>
      <c r="K540" s="2565"/>
      <c r="L540" s="2565"/>
      <c r="M540" s="2565"/>
      <c r="N540" s="2565"/>
      <c r="O540" s="2565"/>
      <c r="P540" s="2565"/>
      <c r="Q540" s="2565"/>
      <c r="R540" s="2565"/>
      <c r="S540" s="2565"/>
      <c r="T540" s="2565"/>
      <c r="U540" s="2565"/>
      <c r="V540" s="2565"/>
      <c r="W540" s="2565"/>
      <c r="X540" s="2565"/>
      <c r="Y540" s="2565"/>
    </row>
    <row r="541" spans="1:25" ht="15.75" customHeight="1">
      <c r="A541" s="2565"/>
      <c r="B541" s="2565"/>
      <c r="C541" s="2565"/>
      <c r="D541" s="2565"/>
      <c r="E541" s="2565"/>
      <c r="F541" s="2565"/>
      <c r="G541" s="2565"/>
      <c r="H541" s="2633"/>
      <c r="I541" s="2565"/>
      <c r="J541" s="2565"/>
      <c r="K541" s="2565"/>
      <c r="L541" s="2565"/>
      <c r="M541" s="2565"/>
      <c r="N541" s="2565"/>
      <c r="O541" s="2565"/>
      <c r="P541" s="2565"/>
      <c r="Q541" s="2565"/>
      <c r="R541" s="2565"/>
      <c r="S541" s="2565"/>
      <c r="T541" s="2565"/>
      <c r="U541" s="2565"/>
      <c r="V541" s="2565"/>
      <c r="W541" s="2565"/>
      <c r="X541" s="2565"/>
      <c r="Y541" s="2565"/>
    </row>
    <row r="542" spans="1:25" ht="15.75" customHeight="1">
      <c r="A542" s="2565"/>
      <c r="B542" s="2565"/>
      <c r="C542" s="2565"/>
      <c r="D542" s="2565"/>
      <c r="E542" s="2565"/>
      <c r="F542" s="2565"/>
      <c r="G542" s="2565"/>
      <c r="H542" s="2633"/>
      <c r="I542" s="2565"/>
      <c r="J542" s="2565"/>
      <c r="K542" s="2565"/>
      <c r="L542" s="2565"/>
      <c r="M542" s="2565"/>
      <c r="N542" s="2565"/>
      <c r="O542" s="2565"/>
      <c r="P542" s="2565"/>
      <c r="Q542" s="2565"/>
      <c r="R542" s="2565"/>
      <c r="S542" s="2565"/>
      <c r="T542" s="2565"/>
      <c r="U542" s="2565"/>
      <c r="V542" s="2565"/>
      <c r="W542" s="2565"/>
      <c r="X542" s="2565"/>
      <c r="Y542" s="2565"/>
    </row>
    <row r="543" spans="1:25" ht="15.75" customHeight="1">
      <c r="A543" s="2565"/>
      <c r="B543" s="2565"/>
      <c r="C543" s="2565"/>
      <c r="D543" s="2565"/>
      <c r="E543" s="2565"/>
      <c r="F543" s="2565"/>
      <c r="G543" s="2565"/>
      <c r="H543" s="2633"/>
      <c r="I543" s="2565"/>
      <c r="J543" s="2565"/>
      <c r="K543" s="2565"/>
      <c r="L543" s="2565"/>
      <c r="M543" s="2565"/>
      <c r="N543" s="2565"/>
      <c r="O543" s="2565"/>
      <c r="P543" s="2565"/>
      <c r="Q543" s="2565"/>
      <c r="R543" s="2565"/>
      <c r="S543" s="2565"/>
      <c r="T543" s="2565"/>
      <c r="U543" s="2565"/>
      <c r="V543" s="2565"/>
      <c r="W543" s="2565"/>
      <c r="X543" s="2565"/>
      <c r="Y543" s="2565"/>
    </row>
    <row r="544" spans="1:25" ht="15.75" customHeight="1">
      <c r="A544" s="2565"/>
      <c r="B544" s="2565"/>
      <c r="C544" s="2565"/>
      <c r="D544" s="2565"/>
      <c r="E544" s="2565"/>
      <c r="F544" s="2565"/>
      <c r="G544" s="2565"/>
      <c r="H544" s="2633"/>
      <c r="I544" s="2565"/>
      <c r="J544" s="2565"/>
      <c r="K544" s="2565"/>
      <c r="L544" s="2565"/>
      <c r="M544" s="2565"/>
      <c r="N544" s="2565"/>
      <c r="O544" s="2565"/>
      <c r="P544" s="2565"/>
      <c r="Q544" s="2565"/>
      <c r="R544" s="2565"/>
      <c r="S544" s="2565"/>
      <c r="T544" s="2565"/>
      <c r="U544" s="2565"/>
      <c r="V544" s="2565"/>
      <c r="W544" s="2565"/>
      <c r="X544" s="2565"/>
      <c r="Y544" s="2565"/>
    </row>
    <row r="545" spans="1:25" ht="15.75" customHeight="1">
      <c r="A545" s="2565"/>
      <c r="B545" s="2565"/>
      <c r="C545" s="2565"/>
      <c r="D545" s="2565"/>
      <c r="E545" s="2565"/>
      <c r="F545" s="2565"/>
      <c r="G545" s="2565"/>
      <c r="H545" s="2633"/>
      <c r="I545" s="2565"/>
      <c r="J545" s="2565"/>
      <c r="K545" s="2565"/>
      <c r="L545" s="2565"/>
      <c r="M545" s="2565"/>
      <c r="N545" s="2565"/>
      <c r="O545" s="2565"/>
      <c r="P545" s="2565"/>
      <c r="Q545" s="2565"/>
      <c r="R545" s="2565"/>
      <c r="S545" s="2565"/>
      <c r="T545" s="2565"/>
      <c r="U545" s="2565"/>
      <c r="V545" s="2565"/>
      <c r="W545" s="2565"/>
      <c r="X545" s="2565"/>
      <c r="Y545" s="2565"/>
    </row>
    <row r="546" spans="1:25" ht="15.75" customHeight="1">
      <c r="A546" s="2565"/>
      <c r="B546" s="2565"/>
      <c r="C546" s="2565"/>
      <c r="D546" s="2565"/>
      <c r="E546" s="2565"/>
      <c r="F546" s="2565"/>
      <c r="G546" s="2565"/>
      <c r="H546" s="2633"/>
      <c r="I546" s="2565"/>
      <c r="J546" s="2565"/>
      <c r="K546" s="2565"/>
      <c r="L546" s="2565"/>
      <c r="M546" s="2565"/>
      <c r="N546" s="2565"/>
      <c r="O546" s="2565"/>
      <c r="P546" s="2565"/>
      <c r="Q546" s="2565"/>
      <c r="R546" s="2565"/>
      <c r="S546" s="2565"/>
      <c r="T546" s="2565"/>
      <c r="U546" s="2565"/>
      <c r="V546" s="2565"/>
      <c r="W546" s="2565"/>
      <c r="X546" s="2565"/>
      <c r="Y546" s="2565"/>
    </row>
    <row r="547" spans="1:25" ht="15.75" customHeight="1">
      <c r="A547" s="2565"/>
      <c r="B547" s="2565"/>
      <c r="C547" s="2565"/>
      <c r="D547" s="2565"/>
      <c r="E547" s="2565"/>
      <c r="F547" s="2565"/>
      <c r="G547" s="2565"/>
      <c r="H547" s="2633"/>
      <c r="I547" s="2565"/>
      <c r="J547" s="2565"/>
      <c r="K547" s="2565"/>
      <c r="L547" s="2565"/>
      <c r="M547" s="2565"/>
      <c r="N547" s="2565"/>
      <c r="O547" s="2565"/>
      <c r="P547" s="2565"/>
      <c r="Q547" s="2565"/>
      <c r="R547" s="2565"/>
      <c r="S547" s="2565"/>
      <c r="T547" s="2565"/>
      <c r="U547" s="2565"/>
      <c r="V547" s="2565"/>
      <c r="W547" s="2565"/>
      <c r="X547" s="2565"/>
      <c r="Y547" s="2565"/>
    </row>
    <row r="548" spans="1:25" ht="15.75" customHeight="1">
      <c r="A548" s="2565"/>
      <c r="B548" s="2565"/>
      <c r="C548" s="2565"/>
      <c r="D548" s="2565"/>
      <c r="E548" s="2565"/>
      <c r="F548" s="2565"/>
      <c r="G548" s="2565"/>
      <c r="H548" s="2633"/>
      <c r="I548" s="2565"/>
      <c r="J548" s="2565"/>
      <c r="K548" s="2565"/>
      <c r="L548" s="2565"/>
      <c r="M548" s="2565"/>
      <c r="N548" s="2565"/>
      <c r="O548" s="2565"/>
      <c r="P548" s="2565"/>
      <c r="Q548" s="2565"/>
      <c r="R548" s="2565"/>
      <c r="S548" s="2565"/>
      <c r="T548" s="2565"/>
      <c r="U548" s="2565"/>
      <c r="V548" s="2565"/>
      <c r="W548" s="2565"/>
      <c r="X548" s="2565"/>
      <c r="Y548" s="2565"/>
    </row>
    <row r="549" spans="1:25" ht="15.75" customHeight="1">
      <c r="A549" s="2565"/>
      <c r="B549" s="2565"/>
      <c r="C549" s="2565"/>
      <c r="D549" s="2565"/>
      <c r="E549" s="2565"/>
      <c r="F549" s="2565"/>
      <c r="G549" s="2565"/>
      <c r="H549" s="2633"/>
      <c r="I549" s="2565"/>
      <c r="J549" s="2565"/>
      <c r="K549" s="2565"/>
      <c r="L549" s="2565"/>
      <c r="M549" s="2565"/>
      <c r="N549" s="2565"/>
      <c r="O549" s="2565"/>
      <c r="P549" s="2565"/>
      <c r="Q549" s="2565"/>
      <c r="R549" s="2565"/>
      <c r="S549" s="2565"/>
      <c r="T549" s="2565"/>
      <c r="U549" s="2565"/>
      <c r="V549" s="2565"/>
      <c r="W549" s="2565"/>
      <c r="X549" s="2565"/>
      <c r="Y549" s="2565"/>
    </row>
    <row r="550" spans="1:25" ht="15.75" customHeight="1">
      <c r="A550" s="2565"/>
      <c r="B550" s="2565"/>
      <c r="C550" s="2565"/>
      <c r="D550" s="2565"/>
      <c r="E550" s="2565"/>
      <c r="F550" s="2565"/>
      <c r="G550" s="2565"/>
      <c r="H550" s="2633"/>
      <c r="I550" s="2565"/>
      <c r="J550" s="2565"/>
      <c r="K550" s="2565"/>
      <c r="L550" s="2565"/>
      <c r="M550" s="2565"/>
      <c r="N550" s="2565"/>
      <c r="O550" s="2565"/>
      <c r="P550" s="2565"/>
      <c r="Q550" s="2565"/>
      <c r="R550" s="2565"/>
      <c r="S550" s="2565"/>
      <c r="T550" s="2565"/>
      <c r="U550" s="2565"/>
      <c r="V550" s="2565"/>
      <c r="W550" s="2565"/>
      <c r="X550" s="2565"/>
      <c r="Y550" s="2565"/>
    </row>
    <row r="551" spans="1:25" ht="15.75" customHeight="1">
      <c r="A551" s="2565"/>
      <c r="B551" s="2565"/>
      <c r="C551" s="2565"/>
      <c r="D551" s="2565"/>
      <c r="E551" s="2565"/>
      <c r="F551" s="2565"/>
      <c r="G551" s="2565"/>
      <c r="H551" s="2633"/>
      <c r="I551" s="2565"/>
      <c r="J551" s="2565"/>
      <c r="K551" s="2565"/>
      <c r="L551" s="2565"/>
      <c r="M551" s="2565"/>
      <c r="N551" s="2565"/>
      <c r="O551" s="2565"/>
      <c r="P551" s="2565"/>
      <c r="Q551" s="2565"/>
      <c r="R551" s="2565"/>
      <c r="S551" s="2565"/>
      <c r="T551" s="2565"/>
      <c r="U551" s="2565"/>
      <c r="V551" s="2565"/>
      <c r="W551" s="2565"/>
      <c r="X551" s="2565"/>
      <c r="Y551" s="2565"/>
    </row>
    <row r="552" spans="1:25" ht="15.75" customHeight="1">
      <c r="A552" s="2565"/>
      <c r="B552" s="2565"/>
      <c r="C552" s="2565"/>
      <c r="D552" s="2565"/>
      <c r="E552" s="2565"/>
      <c r="F552" s="2565"/>
      <c r="G552" s="2565"/>
      <c r="H552" s="2633"/>
      <c r="I552" s="2565"/>
      <c r="J552" s="2565"/>
      <c r="K552" s="2565"/>
      <c r="L552" s="2565"/>
      <c r="M552" s="2565"/>
      <c r="N552" s="2565"/>
      <c r="O552" s="2565"/>
      <c r="P552" s="2565"/>
      <c r="Q552" s="2565"/>
      <c r="R552" s="2565"/>
      <c r="S552" s="2565"/>
      <c r="T552" s="2565"/>
      <c r="U552" s="2565"/>
      <c r="V552" s="2565"/>
      <c r="W552" s="2565"/>
      <c r="X552" s="2565"/>
      <c r="Y552" s="2565"/>
    </row>
    <row r="553" spans="1:25" ht="15.75" customHeight="1">
      <c r="A553" s="2565"/>
      <c r="B553" s="2565"/>
      <c r="C553" s="2565"/>
      <c r="D553" s="2565"/>
      <c r="E553" s="2565"/>
      <c r="F553" s="2565"/>
      <c r="G553" s="2565"/>
      <c r="H553" s="2633"/>
      <c r="I553" s="2565"/>
      <c r="J553" s="2565"/>
      <c r="K553" s="2565"/>
      <c r="L553" s="2565"/>
      <c r="M553" s="2565"/>
      <c r="N553" s="2565"/>
      <c r="O553" s="2565"/>
      <c r="P553" s="2565"/>
      <c r="Q553" s="2565"/>
      <c r="R553" s="2565"/>
      <c r="S553" s="2565"/>
      <c r="T553" s="2565"/>
      <c r="U553" s="2565"/>
      <c r="V553" s="2565"/>
      <c r="W553" s="2565"/>
      <c r="X553" s="2565"/>
      <c r="Y553" s="2565"/>
    </row>
    <row r="554" spans="1:25" ht="15.75" customHeight="1">
      <c r="A554" s="2565"/>
      <c r="B554" s="2565"/>
      <c r="C554" s="2565"/>
      <c r="D554" s="2565"/>
      <c r="E554" s="2565"/>
      <c r="F554" s="2565"/>
      <c r="G554" s="2565"/>
      <c r="H554" s="2633"/>
      <c r="I554" s="2565"/>
      <c r="J554" s="2565"/>
      <c r="K554" s="2565"/>
      <c r="L554" s="2565"/>
      <c r="M554" s="2565"/>
      <c r="N554" s="2565"/>
      <c r="O554" s="2565"/>
      <c r="P554" s="2565"/>
      <c r="Q554" s="2565"/>
      <c r="R554" s="2565"/>
      <c r="S554" s="2565"/>
      <c r="T554" s="2565"/>
      <c r="U554" s="2565"/>
      <c r="V554" s="2565"/>
      <c r="W554" s="2565"/>
      <c r="X554" s="2565"/>
      <c r="Y554" s="2565"/>
    </row>
    <row r="555" spans="1:25" ht="15.75" customHeight="1">
      <c r="A555" s="2565"/>
      <c r="B555" s="2565"/>
      <c r="C555" s="2565"/>
      <c r="D555" s="2565"/>
      <c r="E555" s="2565"/>
      <c r="F555" s="2565"/>
      <c r="G555" s="2565"/>
      <c r="H555" s="2633"/>
      <c r="I555" s="2565"/>
      <c r="J555" s="2565"/>
      <c r="K555" s="2565"/>
      <c r="L555" s="2565"/>
      <c r="M555" s="2565"/>
      <c r="N555" s="2565"/>
      <c r="O555" s="2565"/>
      <c r="P555" s="2565"/>
      <c r="Q555" s="2565"/>
      <c r="R555" s="2565"/>
      <c r="S555" s="2565"/>
      <c r="T555" s="2565"/>
      <c r="U555" s="2565"/>
      <c r="V555" s="2565"/>
      <c r="W555" s="2565"/>
      <c r="X555" s="2565"/>
      <c r="Y555" s="2565"/>
    </row>
    <row r="556" spans="1:25" ht="15.75" customHeight="1">
      <c r="A556" s="2565"/>
      <c r="B556" s="2565"/>
      <c r="C556" s="2565"/>
      <c r="D556" s="2565"/>
      <c r="E556" s="2565"/>
      <c r="F556" s="2565"/>
      <c r="G556" s="2565"/>
      <c r="H556" s="2633"/>
      <c r="I556" s="2565"/>
      <c r="J556" s="2565"/>
      <c r="K556" s="2565"/>
      <c r="L556" s="2565"/>
      <c r="M556" s="2565"/>
      <c r="N556" s="2565"/>
      <c r="O556" s="2565"/>
      <c r="P556" s="2565"/>
      <c r="Q556" s="2565"/>
      <c r="R556" s="2565"/>
      <c r="S556" s="2565"/>
      <c r="T556" s="2565"/>
      <c r="U556" s="2565"/>
      <c r="V556" s="2565"/>
      <c r="W556" s="2565"/>
      <c r="X556" s="2565"/>
      <c r="Y556" s="2565"/>
    </row>
    <row r="557" spans="1:25" ht="15.75" customHeight="1">
      <c r="A557" s="2565"/>
      <c r="B557" s="2565"/>
      <c r="C557" s="2565"/>
      <c r="D557" s="2565"/>
      <c r="E557" s="2565"/>
      <c r="F557" s="2565"/>
      <c r="G557" s="2565"/>
      <c r="H557" s="2633"/>
      <c r="I557" s="2565"/>
      <c r="J557" s="2565"/>
      <c r="K557" s="2565"/>
      <c r="L557" s="2565"/>
      <c r="M557" s="2565"/>
      <c r="N557" s="2565"/>
      <c r="O557" s="2565"/>
      <c r="P557" s="2565"/>
      <c r="Q557" s="2565"/>
      <c r="R557" s="2565"/>
      <c r="S557" s="2565"/>
      <c r="T557" s="2565"/>
      <c r="U557" s="2565"/>
      <c r="V557" s="2565"/>
      <c r="W557" s="2565"/>
      <c r="X557" s="2565"/>
      <c r="Y557" s="2565"/>
    </row>
    <row r="558" spans="1:25" ht="15.75" customHeight="1">
      <c r="A558" s="2565"/>
      <c r="B558" s="2565"/>
      <c r="C558" s="2565"/>
      <c r="D558" s="2565"/>
      <c r="E558" s="2565"/>
      <c r="F558" s="2565"/>
      <c r="G558" s="2565"/>
      <c r="H558" s="2633"/>
      <c r="I558" s="2565"/>
      <c r="J558" s="2565"/>
      <c r="K558" s="2565"/>
      <c r="L558" s="2565"/>
      <c r="M558" s="2565"/>
      <c r="N558" s="2565"/>
      <c r="O558" s="2565"/>
      <c r="P558" s="2565"/>
      <c r="Q558" s="2565"/>
      <c r="R558" s="2565"/>
      <c r="S558" s="2565"/>
      <c r="T558" s="2565"/>
      <c r="U558" s="2565"/>
      <c r="V558" s="2565"/>
      <c r="W558" s="2565"/>
      <c r="X558" s="2565"/>
      <c r="Y558" s="2565"/>
    </row>
    <row r="559" spans="1:25" ht="15.75" customHeight="1">
      <c r="A559" s="2565"/>
      <c r="B559" s="2565"/>
      <c r="C559" s="2565"/>
      <c r="D559" s="2565"/>
      <c r="E559" s="2565"/>
      <c r="F559" s="2565"/>
      <c r="G559" s="2565"/>
      <c r="H559" s="2633"/>
      <c r="I559" s="2565"/>
      <c r="J559" s="2565"/>
      <c r="K559" s="2565"/>
      <c r="L559" s="2565"/>
      <c r="M559" s="2565"/>
      <c r="N559" s="2565"/>
      <c r="O559" s="2565"/>
      <c r="P559" s="2565"/>
      <c r="Q559" s="2565"/>
      <c r="R559" s="2565"/>
      <c r="S559" s="2565"/>
      <c r="T559" s="2565"/>
      <c r="U559" s="2565"/>
      <c r="V559" s="2565"/>
      <c r="W559" s="2565"/>
      <c r="X559" s="2565"/>
      <c r="Y559" s="2565"/>
    </row>
    <row r="560" spans="1:25" ht="15.75" customHeight="1">
      <c r="A560" s="2565"/>
      <c r="B560" s="2565"/>
      <c r="C560" s="2565"/>
      <c r="D560" s="2565"/>
      <c r="E560" s="2565"/>
      <c r="F560" s="2565"/>
      <c r="G560" s="2565"/>
      <c r="H560" s="2633"/>
      <c r="I560" s="2565"/>
      <c r="J560" s="2565"/>
      <c r="K560" s="2565"/>
      <c r="L560" s="2565"/>
      <c r="M560" s="2565"/>
      <c r="N560" s="2565"/>
      <c r="O560" s="2565"/>
      <c r="P560" s="2565"/>
      <c r="Q560" s="2565"/>
      <c r="R560" s="2565"/>
      <c r="S560" s="2565"/>
      <c r="T560" s="2565"/>
      <c r="U560" s="2565"/>
      <c r="V560" s="2565"/>
      <c r="W560" s="2565"/>
      <c r="X560" s="2565"/>
      <c r="Y560" s="2565"/>
    </row>
    <row r="561" spans="1:25" ht="15.75" customHeight="1">
      <c r="A561" s="2565"/>
      <c r="B561" s="2565"/>
      <c r="C561" s="2565"/>
      <c r="D561" s="2565"/>
      <c r="E561" s="2565"/>
      <c r="F561" s="2565"/>
      <c r="G561" s="2565"/>
      <c r="H561" s="2633"/>
      <c r="I561" s="2565"/>
      <c r="J561" s="2565"/>
      <c r="K561" s="2565"/>
      <c r="L561" s="2565"/>
      <c r="M561" s="2565"/>
      <c r="N561" s="2565"/>
      <c r="O561" s="2565"/>
      <c r="P561" s="2565"/>
      <c r="Q561" s="2565"/>
      <c r="R561" s="2565"/>
      <c r="S561" s="2565"/>
      <c r="T561" s="2565"/>
      <c r="U561" s="2565"/>
      <c r="V561" s="2565"/>
      <c r="W561" s="2565"/>
      <c r="X561" s="2565"/>
      <c r="Y561" s="2565"/>
    </row>
    <row r="562" spans="1:25" ht="15.75" customHeight="1">
      <c r="A562" s="2565"/>
      <c r="B562" s="2565"/>
      <c r="C562" s="2565"/>
      <c r="D562" s="2565"/>
      <c r="E562" s="2565"/>
      <c r="F562" s="2565"/>
      <c r="G562" s="2565"/>
      <c r="H562" s="2633"/>
      <c r="I562" s="2565"/>
      <c r="J562" s="2565"/>
      <c r="K562" s="2565"/>
      <c r="L562" s="2565"/>
      <c r="M562" s="2565"/>
      <c r="N562" s="2565"/>
      <c r="O562" s="2565"/>
      <c r="P562" s="2565"/>
      <c r="Q562" s="2565"/>
      <c r="R562" s="2565"/>
      <c r="S562" s="2565"/>
      <c r="T562" s="2565"/>
      <c r="U562" s="2565"/>
      <c r="V562" s="2565"/>
      <c r="W562" s="2565"/>
      <c r="X562" s="2565"/>
      <c r="Y562" s="2565"/>
    </row>
    <row r="563" spans="1:25" ht="15.75" customHeight="1">
      <c r="A563" s="2565"/>
      <c r="B563" s="2565"/>
      <c r="C563" s="2565"/>
      <c r="D563" s="2565"/>
      <c r="E563" s="2565"/>
      <c r="F563" s="2565"/>
      <c r="G563" s="2565"/>
      <c r="H563" s="2633"/>
      <c r="I563" s="2565"/>
      <c r="J563" s="2565"/>
      <c r="K563" s="2565"/>
      <c r="L563" s="2565"/>
      <c r="M563" s="2565"/>
      <c r="N563" s="2565"/>
      <c r="O563" s="2565"/>
      <c r="P563" s="2565"/>
      <c r="Q563" s="2565"/>
      <c r="R563" s="2565"/>
      <c r="S563" s="2565"/>
      <c r="T563" s="2565"/>
      <c r="U563" s="2565"/>
      <c r="V563" s="2565"/>
      <c r="W563" s="2565"/>
      <c r="X563" s="2565"/>
      <c r="Y563" s="2565"/>
    </row>
    <row r="564" spans="1:25" ht="15.75" customHeight="1">
      <c r="A564" s="2565"/>
      <c r="B564" s="2565"/>
      <c r="C564" s="2565"/>
      <c r="D564" s="2565"/>
      <c r="E564" s="2565"/>
      <c r="F564" s="2565"/>
      <c r="G564" s="2565"/>
      <c r="H564" s="2633"/>
      <c r="I564" s="2565"/>
      <c r="J564" s="2565"/>
      <c r="K564" s="2565"/>
      <c r="L564" s="2565"/>
      <c r="M564" s="2565"/>
      <c r="N564" s="2565"/>
      <c r="O564" s="2565"/>
      <c r="P564" s="2565"/>
      <c r="Q564" s="2565"/>
      <c r="R564" s="2565"/>
      <c r="S564" s="2565"/>
      <c r="T564" s="2565"/>
      <c r="U564" s="2565"/>
      <c r="V564" s="2565"/>
      <c r="W564" s="2565"/>
      <c r="X564" s="2565"/>
      <c r="Y564" s="2565"/>
    </row>
    <row r="565" spans="1:25" ht="15.75" customHeight="1">
      <c r="A565" s="2565"/>
      <c r="B565" s="2565"/>
      <c r="C565" s="2565"/>
      <c r="D565" s="2565"/>
      <c r="E565" s="2565"/>
      <c r="F565" s="2565"/>
      <c r="G565" s="2565"/>
      <c r="H565" s="2633"/>
      <c r="I565" s="2565"/>
      <c r="J565" s="2565"/>
      <c r="K565" s="2565"/>
      <c r="L565" s="2565"/>
      <c r="M565" s="2565"/>
      <c r="N565" s="2565"/>
      <c r="O565" s="2565"/>
      <c r="P565" s="2565"/>
      <c r="Q565" s="2565"/>
      <c r="R565" s="2565"/>
      <c r="S565" s="2565"/>
      <c r="T565" s="2565"/>
      <c r="U565" s="2565"/>
      <c r="V565" s="2565"/>
      <c r="W565" s="2565"/>
      <c r="X565" s="2565"/>
      <c r="Y565" s="2565"/>
    </row>
    <row r="566" spans="1:25" ht="15.75" customHeight="1">
      <c r="A566" s="2565"/>
      <c r="B566" s="2565"/>
      <c r="C566" s="2565"/>
      <c r="D566" s="2565"/>
      <c r="E566" s="2565"/>
      <c r="F566" s="2565"/>
      <c r="G566" s="2565"/>
      <c r="H566" s="2633"/>
      <c r="I566" s="2565"/>
      <c r="J566" s="2565"/>
      <c r="K566" s="2565"/>
      <c r="L566" s="2565"/>
      <c r="M566" s="2565"/>
      <c r="N566" s="2565"/>
      <c r="O566" s="2565"/>
      <c r="P566" s="2565"/>
      <c r="Q566" s="2565"/>
      <c r="R566" s="2565"/>
      <c r="S566" s="2565"/>
      <c r="T566" s="2565"/>
      <c r="U566" s="2565"/>
      <c r="V566" s="2565"/>
      <c r="W566" s="2565"/>
      <c r="X566" s="2565"/>
      <c r="Y566" s="2565"/>
    </row>
    <row r="567" spans="1:25" ht="15.75" customHeight="1">
      <c r="A567" s="2565"/>
      <c r="B567" s="2565"/>
      <c r="C567" s="2565"/>
      <c r="D567" s="2565"/>
      <c r="E567" s="2565"/>
      <c r="F567" s="2565"/>
      <c r="G567" s="2565"/>
      <c r="H567" s="2633"/>
      <c r="I567" s="2565"/>
      <c r="J567" s="2565"/>
      <c r="K567" s="2565"/>
      <c r="L567" s="2565"/>
      <c r="M567" s="2565"/>
      <c r="N567" s="2565"/>
      <c r="O567" s="2565"/>
      <c r="P567" s="2565"/>
      <c r="Q567" s="2565"/>
      <c r="R567" s="2565"/>
      <c r="S567" s="2565"/>
      <c r="T567" s="2565"/>
      <c r="U567" s="2565"/>
      <c r="V567" s="2565"/>
      <c r="W567" s="2565"/>
      <c r="X567" s="2565"/>
      <c r="Y567" s="2565"/>
    </row>
    <row r="568" spans="1:25" ht="15.75" customHeight="1">
      <c r="A568" s="2565"/>
      <c r="B568" s="2565"/>
      <c r="C568" s="2565"/>
      <c r="D568" s="2565"/>
      <c r="E568" s="2565"/>
      <c r="F568" s="2565"/>
      <c r="G568" s="2565"/>
      <c r="H568" s="2633"/>
      <c r="I568" s="2565"/>
      <c r="J568" s="2565"/>
      <c r="K568" s="2565"/>
      <c r="L568" s="2565"/>
      <c r="M568" s="2565"/>
      <c r="N568" s="2565"/>
      <c r="O568" s="2565"/>
      <c r="P568" s="2565"/>
      <c r="Q568" s="2565"/>
      <c r="R568" s="2565"/>
      <c r="S568" s="2565"/>
      <c r="T568" s="2565"/>
      <c r="U568" s="2565"/>
      <c r="V568" s="2565"/>
      <c r="W568" s="2565"/>
      <c r="X568" s="2565"/>
      <c r="Y568" s="2565"/>
    </row>
    <row r="569" spans="1:25" ht="15.75" customHeight="1">
      <c r="A569" s="2565"/>
      <c r="B569" s="2565"/>
      <c r="C569" s="2565"/>
      <c r="D569" s="2565"/>
      <c r="E569" s="2565"/>
      <c r="F569" s="2565"/>
      <c r="G569" s="2565"/>
      <c r="H569" s="2633"/>
      <c r="I569" s="2565"/>
      <c r="J569" s="2565"/>
      <c r="K569" s="2565"/>
      <c r="L569" s="2565"/>
      <c r="M569" s="2565"/>
      <c r="N569" s="2565"/>
      <c r="O569" s="2565"/>
      <c r="P569" s="2565"/>
      <c r="Q569" s="2565"/>
      <c r="R569" s="2565"/>
      <c r="S569" s="2565"/>
      <c r="T569" s="2565"/>
      <c r="U569" s="2565"/>
      <c r="V569" s="2565"/>
      <c r="W569" s="2565"/>
      <c r="X569" s="2565"/>
      <c r="Y569" s="2565"/>
    </row>
    <row r="570" spans="1:25" ht="15.75" customHeight="1">
      <c r="A570" s="2565"/>
      <c r="B570" s="2565"/>
      <c r="C570" s="2565"/>
      <c r="D570" s="2565"/>
      <c r="E570" s="2565"/>
      <c r="F570" s="2565"/>
      <c r="G570" s="2565"/>
      <c r="H570" s="2633"/>
      <c r="I570" s="2565"/>
      <c r="J570" s="2565"/>
      <c r="K570" s="2565"/>
      <c r="L570" s="2565"/>
      <c r="M570" s="2565"/>
      <c r="N570" s="2565"/>
      <c r="O570" s="2565"/>
      <c r="P570" s="2565"/>
      <c r="Q570" s="2565"/>
      <c r="R570" s="2565"/>
      <c r="S570" s="2565"/>
      <c r="T570" s="2565"/>
      <c r="U570" s="2565"/>
      <c r="V570" s="2565"/>
      <c r="W570" s="2565"/>
      <c r="X570" s="2565"/>
      <c r="Y570" s="2565"/>
    </row>
    <row r="571" spans="1:25" ht="15.75" customHeight="1">
      <c r="A571" s="2565"/>
      <c r="B571" s="2565"/>
      <c r="C571" s="2565"/>
      <c r="D571" s="2565"/>
      <c r="E571" s="2565"/>
      <c r="F571" s="2565"/>
      <c r="G571" s="2565"/>
      <c r="H571" s="2633"/>
      <c r="I571" s="2565"/>
      <c r="J571" s="2565"/>
      <c r="K571" s="2565"/>
      <c r="L571" s="2565"/>
      <c r="M571" s="2565"/>
      <c r="N571" s="2565"/>
      <c r="O571" s="2565"/>
      <c r="P571" s="2565"/>
      <c r="Q571" s="2565"/>
      <c r="R571" s="2565"/>
      <c r="S571" s="2565"/>
      <c r="T571" s="2565"/>
      <c r="U571" s="2565"/>
      <c r="V571" s="2565"/>
      <c r="W571" s="2565"/>
      <c r="X571" s="2565"/>
      <c r="Y571" s="2565"/>
    </row>
    <row r="572" spans="1:25" ht="15.75" customHeight="1">
      <c r="A572" s="2565"/>
      <c r="B572" s="2565"/>
      <c r="C572" s="2565"/>
      <c r="D572" s="2565"/>
      <c r="E572" s="2565"/>
      <c r="F572" s="2565"/>
      <c r="G572" s="2565"/>
      <c r="H572" s="2633"/>
      <c r="I572" s="2565"/>
      <c r="J572" s="2565"/>
      <c r="K572" s="2565"/>
      <c r="L572" s="2565"/>
      <c r="M572" s="2565"/>
      <c r="N572" s="2565"/>
      <c r="O572" s="2565"/>
      <c r="P572" s="2565"/>
      <c r="Q572" s="2565"/>
      <c r="R572" s="2565"/>
      <c r="S572" s="2565"/>
      <c r="T572" s="2565"/>
      <c r="U572" s="2565"/>
      <c r="V572" s="2565"/>
      <c r="W572" s="2565"/>
      <c r="X572" s="2565"/>
      <c r="Y572" s="2565"/>
    </row>
    <row r="573" spans="1:25" ht="15.75" customHeight="1">
      <c r="A573" s="2565"/>
      <c r="B573" s="2565"/>
      <c r="C573" s="2565"/>
      <c r="D573" s="2565"/>
      <c r="E573" s="2565"/>
      <c r="F573" s="2565"/>
      <c r="G573" s="2565"/>
      <c r="H573" s="2633"/>
      <c r="I573" s="2565"/>
      <c r="J573" s="2565"/>
      <c r="K573" s="2565"/>
      <c r="L573" s="2565"/>
      <c r="M573" s="2565"/>
      <c r="N573" s="2565"/>
      <c r="O573" s="2565"/>
      <c r="P573" s="2565"/>
      <c r="Q573" s="2565"/>
      <c r="R573" s="2565"/>
      <c r="S573" s="2565"/>
      <c r="T573" s="2565"/>
      <c r="U573" s="2565"/>
      <c r="V573" s="2565"/>
      <c r="W573" s="2565"/>
      <c r="X573" s="2565"/>
      <c r="Y573" s="2565"/>
    </row>
    <row r="574" spans="1:25" ht="15.75" customHeight="1">
      <c r="A574" s="2565"/>
      <c r="B574" s="2565"/>
      <c r="C574" s="2565"/>
      <c r="D574" s="2565"/>
      <c r="E574" s="2565"/>
      <c r="F574" s="2565"/>
      <c r="G574" s="2565"/>
      <c r="H574" s="2633"/>
      <c r="I574" s="2565"/>
      <c r="J574" s="2565"/>
      <c r="K574" s="2565"/>
      <c r="L574" s="2565"/>
      <c r="M574" s="2565"/>
      <c r="N574" s="2565"/>
      <c r="O574" s="2565"/>
      <c r="P574" s="2565"/>
      <c r="Q574" s="2565"/>
      <c r="R574" s="2565"/>
      <c r="S574" s="2565"/>
      <c r="T574" s="2565"/>
      <c r="U574" s="2565"/>
      <c r="V574" s="2565"/>
      <c r="W574" s="2565"/>
      <c r="X574" s="2565"/>
      <c r="Y574" s="2565"/>
    </row>
    <row r="575" spans="1:25" ht="15.75" customHeight="1">
      <c r="A575" s="2565"/>
      <c r="B575" s="2565"/>
      <c r="C575" s="2565"/>
      <c r="D575" s="2565"/>
      <c r="E575" s="2565"/>
      <c r="F575" s="2565"/>
      <c r="G575" s="2565"/>
      <c r="H575" s="2633"/>
      <c r="I575" s="2565"/>
      <c r="J575" s="2565"/>
      <c r="K575" s="2565"/>
      <c r="L575" s="2565"/>
      <c r="M575" s="2565"/>
      <c r="N575" s="2565"/>
      <c r="O575" s="2565"/>
      <c r="P575" s="2565"/>
      <c r="Q575" s="2565"/>
      <c r="R575" s="2565"/>
      <c r="S575" s="2565"/>
      <c r="T575" s="2565"/>
      <c r="U575" s="2565"/>
      <c r="V575" s="2565"/>
      <c r="W575" s="2565"/>
      <c r="X575" s="2565"/>
      <c r="Y575" s="2565"/>
    </row>
    <row r="576" spans="1:25" ht="15.75" customHeight="1">
      <c r="A576" s="2565"/>
      <c r="B576" s="2565"/>
      <c r="C576" s="2565"/>
      <c r="D576" s="2565"/>
      <c r="E576" s="2565"/>
      <c r="F576" s="2565"/>
      <c r="G576" s="2565"/>
      <c r="H576" s="2633"/>
      <c r="I576" s="2565"/>
      <c r="J576" s="2565"/>
      <c r="K576" s="2565"/>
      <c r="L576" s="2565"/>
      <c r="M576" s="2565"/>
      <c r="N576" s="2565"/>
      <c r="O576" s="2565"/>
      <c r="P576" s="2565"/>
      <c r="Q576" s="2565"/>
      <c r="R576" s="2565"/>
      <c r="S576" s="2565"/>
      <c r="T576" s="2565"/>
      <c r="U576" s="2565"/>
      <c r="V576" s="2565"/>
      <c r="W576" s="2565"/>
      <c r="X576" s="2565"/>
      <c r="Y576" s="2565"/>
    </row>
    <row r="577" spans="1:25" ht="15.75" customHeight="1">
      <c r="A577" s="2565"/>
      <c r="B577" s="2565"/>
      <c r="C577" s="2565"/>
      <c r="D577" s="2565"/>
      <c r="E577" s="2565"/>
      <c r="F577" s="2565"/>
      <c r="G577" s="2565"/>
      <c r="H577" s="2633"/>
      <c r="I577" s="2565"/>
      <c r="J577" s="2565"/>
      <c r="K577" s="2565"/>
      <c r="L577" s="2565"/>
      <c r="M577" s="2565"/>
      <c r="N577" s="2565"/>
      <c r="O577" s="2565"/>
      <c r="P577" s="2565"/>
      <c r="Q577" s="2565"/>
      <c r="R577" s="2565"/>
      <c r="S577" s="2565"/>
      <c r="T577" s="2565"/>
      <c r="U577" s="2565"/>
      <c r="V577" s="2565"/>
      <c r="W577" s="2565"/>
      <c r="X577" s="2565"/>
      <c r="Y577" s="2565"/>
    </row>
    <row r="578" spans="1:25" ht="15.75" customHeight="1">
      <c r="A578" s="2565"/>
      <c r="B578" s="2565"/>
      <c r="C578" s="2565"/>
      <c r="D578" s="2565"/>
      <c r="E578" s="2565"/>
      <c r="F578" s="2565"/>
      <c r="G578" s="2565"/>
      <c r="H578" s="2633"/>
      <c r="I578" s="2565"/>
      <c r="J578" s="2565"/>
      <c r="K578" s="2565"/>
      <c r="L578" s="2565"/>
      <c r="M578" s="2565"/>
      <c r="N578" s="2565"/>
      <c r="O578" s="2565"/>
      <c r="P578" s="2565"/>
      <c r="Q578" s="2565"/>
      <c r="R578" s="2565"/>
      <c r="S578" s="2565"/>
      <c r="T578" s="2565"/>
      <c r="U578" s="2565"/>
      <c r="V578" s="2565"/>
      <c r="W578" s="2565"/>
      <c r="X578" s="2565"/>
      <c r="Y578" s="2565"/>
    </row>
    <row r="579" spans="1:25" ht="15.75" customHeight="1">
      <c r="A579" s="2565"/>
      <c r="B579" s="2565"/>
      <c r="C579" s="2565"/>
      <c r="D579" s="2565"/>
      <c r="E579" s="2565"/>
      <c r="F579" s="2565"/>
      <c r="G579" s="2565"/>
      <c r="H579" s="2633"/>
      <c r="I579" s="2565"/>
      <c r="J579" s="2565"/>
      <c r="K579" s="2565"/>
      <c r="L579" s="2565"/>
      <c r="M579" s="2565"/>
      <c r="N579" s="2565"/>
      <c r="O579" s="2565"/>
      <c r="P579" s="2565"/>
      <c r="Q579" s="2565"/>
      <c r="R579" s="2565"/>
      <c r="S579" s="2565"/>
      <c r="T579" s="2565"/>
      <c r="U579" s="2565"/>
      <c r="V579" s="2565"/>
      <c r="W579" s="2565"/>
      <c r="X579" s="2565"/>
      <c r="Y579" s="2565"/>
    </row>
    <row r="580" spans="1:25" ht="15.75" customHeight="1">
      <c r="A580" s="2565"/>
      <c r="B580" s="2565"/>
      <c r="C580" s="2565"/>
      <c r="D580" s="2565"/>
      <c r="E580" s="2565"/>
      <c r="F580" s="2565"/>
      <c r="G580" s="2565"/>
      <c r="H580" s="2633"/>
      <c r="I580" s="2565"/>
      <c r="J580" s="2565"/>
      <c r="K580" s="2565"/>
      <c r="L580" s="2565"/>
      <c r="M580" s="2565"/>
      <c r="N580" s="2565"/>
      <c r="O580" s="2565"/>
      <c r="P580" s="2565"/>
      <c r="Q580" s="2565"/>
      <c r="R580" s="2565"/>
      <c r="S580" s="2565"/>
      <c r="T580" s="2565"/>
      <c r="U580" s="2565"/>
      <c r="V580" s="2565"/>
      <c r="W580" s="2565"/>
      <c r="X580" s="2565"/>
      <c r="Y580" s="2565"/>
    </row>
    <row r="581" spans="1:25" ht="15.75" customHeight="1">
      <c r="A581" s="2565"/>
      <c r="B581" s="2565"/>
      <c r="C581" s="2565"/>
      <c r="D581" s="2565"/>
      <c r="E581" s="2565"/>
      <c r="F581" s="2565"/>
      <c r="G581" s="2565"/>
      <c r="H581" s="2633"/>
      <c r="I581" s="2565"/>
      <c r="J581" s="2565"/>
      <c r="K581" s="2565"/>
      <c r="L581" s="2565"/>
      <c r="M581" s="2565"/>
      <c r="N581" s="2565"/>
      <c r="O581" s="2565"/>
      <c r="P581" s="2565"/>
      <c r="Q581" s="2565"/>
      <c r="R581" s="2565"/>
      <c r="S581" s="2565"/>
      <c r="T581" s="2565"/>
      <c r="U581" s="2565"/>
      <c r="V581" s="2565"/>
      <c r="W581" s="2565"/>
      <c r="X581" s="2565"/>
      <c r="Y581" s="2565"/>
    </row>
    <row r="582" spans="1:25" ht="15.75" customHeight="1">
      <c r="A582" s="2565"/>
      <c r="B582" s="2565"/>
      <c r="C582" s="2565"/>
      <c r="D582" s="2565"/>
      <c r="E582" s="2565"/>
      <c r="F582" s="2565"/>
      <c r="G582" s="2565"/>
      <c r="H582" s="2633"/>
      <c r="I582" s="2565"/>
      <c r="J582" s="2565"/>
      <c r="K582" s="2565"/>
      <c r="L582" s="2565"/>
      <c r="M582" s="2565"/>
      <c r="N582" s="2565"/>
      <c r="O582" s="2565"/>
      <c r="P582" s="2565"/>
      <c r="Q582" s="2565"/>
      <c r="R582" s="2565"/>
      <c r="S582" s="2565"/>
      <c r="T582" s="2565"/>
      <c r="U582" s="2565"/>
      <c r="V582" s="2565"/>
      <c r="W582" s="2565"/>
      <c r="X582" s="2565"/>
      <c r="Y582" s="2565"/>
    </row>
    <row r="583" spans="1:25" ht="15.75" customHeight="1">
      <c r="A583" s="2565"/>
      <c r="B583" s="2565"/>
      <c r="C583" s="2565"/>
      <c r="D583" s="2565"/>
      <c r="E583" s="2565"/>
      <c r="F583" s="2565"/>
      <c r="G583" s="2565"/>
      <c r="H583" s="2633"/>
      <c r="I583" s="2565"/>
      <c r="J583" s="2565"/>
      <c r="K583" s="2565"/>
      <c r="L583" s="2565"/>
      <c r="M583" s="2565"/>
      <c r="N583" s="2565"/>
      <c r="O583" s="2565"/>
      <c r="P583" s="2565"/>
      <c r="Q583" s="2565"/>
      <c r="R583" s="2565"/>
      <c r="S583" s="2565"/>
      <c r="T583" s="2565"/>
      <c r="U583" s="2565"/>
      <c r="V583" s="2565"/>
      <c r="W583" s="2565"/>
      <c r="X583" s="2565"/>
      <c r="Y583" s="2565"/>
    </row>
    <row r="584" spans="1:25" ht="15.75" customHeight="1">
      <c r="A584" s="2565"/>
      <c r="B584" s="2565"/>
      <c r="C584" s="2565"/>
      <c r="D584" s="2565"/>
      <c r="E584" s="2565"/>
      <c r="F584" s="2565"/>
      <c r="G584" s="2565"/>
      <c r="H584" s="2633"/>
      <c r="I584" s="2565"/>
      <c r="J584" s="2565"/>
      <c r="K584" s="2565"/>
      <c r="L584" s="2565"/>
      <c r="M584" s="2565"/>
      <c r="N584" s="2565"/>
      <c r="O584" s="2565"/>
      <c r="P584" s="2565"/>
      <c r="Q584" s="2565"/>
      <c r="R584" s="2565"/>
      <c r="S584" s="2565"/>
      <c r="T584" s="2565"/>
      <c r="U584" s="2565"/>
      <c r="V584" s="2565"/>
      <c r="W584" s="2565"/>
      <c r="X584" s="2565"/>
      <c r="Y584" s="2565"/>
    </row>
    <row r="585" spans="1:25" ht="15.75" customHeight="1">
      <c r="A585" s="2565"/>
      <c r="B585" s="2565"/>
      <c r="C585" s="2565"/>
      <c r="D585" s="2565"/>
      <c r="E585" s="2565"/>
      <c r="F585" s="2565"/>
      <c r="G585" s="2565"/>
      <c r="H585" s="2633"/>
      <c r="I585" s="2565"/>
      <c r="J585" s="2565"/>
      <c r="K585" s="2565"/>
      <c r="L585" s="2565"/>
      <c r="M585" s="2565"/>
      <c r="N585" s="2565"/>
      <c r="O585" s="2565"/>
      <c r="P585" s="2565"/>
      <c r="Q585" s="2565"/>
      <c r="R585" s="2565"/>
      <c r="S585" s="2565"/>
      <c r="T585" s="2565"/>
      <c r="U585" s="2565"/>
      <c r="V585" s="2565"/>
      <c r="W585" s="2565"/>
      <c r="X585" s="2565"/>
      <c r="Y585" s="2565"/>
    </row>
    <row r="586" spans="1:25" ht="15.75" customHeight="1">
      <c r="A586" s="2565"/>
      <c r="B586" s="2565"/>
      <c r="C586" s="2565"/>
      <c r="D586" s="2565"/>
      <c r="E586" s="2565"/>
      <c r="F586" s="2565"/>
      <c r="G586" s="2565"/>
      <c r="H586" s="2633"/>
      <c r="I586" s="2565"/>
      <c r="J586" s="2565"/>
      <c r="K586" s="2565"/>
      <c r="L586" s="2565"/>
      <c r="M586" s="2565"/>
      <c r="N586" s="2565"/>
      <c r="O586" s="2565"/>
      <c r="P586" s="2565"/>
      <c r="Q586" s="2565"/>
      <c r="R586" s="2565"/>
      <c r="S586" s="2565"/>
      <c r="T586" s="2565"/>
      <c r="U586" s="2565"/>
      <c r="V586" s="2565"/>
      <c r="W586" s="2565"/>
      <c r="X586" s="2565"/>
      <c r="Y586" s="2565"/>
    </row>
    <row r="587" spans="1:25" ht="15.75" customHeight="1">
      <c r="A587" s="2565"/>
      <c r="B587" s="2565"/>
      <c r="C587" s="2565"/>
      <c r="D587" s="2565"/>
      <c r="E587" s="2565"/>
      <c r="F587" s="2565"/>
      <c r="G587" s="2565"/>
      <c r="H587" s="2633"/>
      <c r="I587" s="2565"/>
      <c r="J587" s="2565"/>
      <c r="K587" s="2565"/>
      <c r="L587" s="2565"/>
      <c r="M587" s="2565"/>
      <c r="N587" s="2565"/>
      <c r="O587" s="2565"/>
      <c r="P587" s="2565"/>
      <c r="Q587" s="2565"/>
      <c r="R587" s="2565"/>
      <c r="S587" s="2565"/>
      <c r="T587" s="2565"/>
      <c r="U587" s="2565"/>
      <c r="V587" s="2565"/>
      <c r="W587" s="2565"/>
      <c r="X587" s="2565"/>
      <c r="Y587" s="2565"/>
    </row>
    <row r="588" spans="1:25" ht="15.75" customHeight="1">
      <c r="A588" s="2565"/>
      <c r="B588" s="2565"/>
      <c r="C588" s="2565"/>
      <c r="D588" s="2565"/>
      <c r="E588" s="2565"/>
      <c r="F588" s="2565"/>
      <c r="G588" s="2565"/>
      <c r="H588" s="2633"/>
      <c r="I588" s="2565"/>
      <c r="J588" s="2565"/>
      <c r="K588" s="2565"/>
      <c r="L588" s="2565"/>
      <c r="M588" s="2565"/>
      <c r="N588" s="2565"/>
      <c r="O588" s="2565"/>
      <c r="P588" s="2565"/>
      <c r="Q588" s="2565"/>
      <c r="R588" s="2565"/>
      <c r="S588" s="2565"/>
      <c r="T588" s="2565"/>
      <c r="U588" s="2565"/>
      <c r="V588" s="2565"/>
      <c r="W588" s="2565"/>
      <c r="X588" s="2565"/>
      <c r="Y588" s="2565"/>
    </row>
    <row r="589" spans="1:25" ht="15.75" customHeight="1">
      <c r="A589" s="2565"/>
      <c r="B589" s="2565"/>
      <c r="C589" s="2565"/>
      <c r="D589" s="2565"/>
      <c r="E589" s="2565"/>
      <c r="F589" s="2565"/>
      <c r="G589" s="2565"/>
      <c r="H589" s="2633"/>
      <c r="I589" s="2565"/>
      <c r="J589" s="2565"/>
      <c r="K589" s="2565"/>
      <c r="L589" s="2565"/>
      <c r="M589" s="2565"/>
      <c r="N589" s="2565"/>
      <c r="O589" s="2565"/>
      <c r="P589" s="2565"/>
      <c r="Q589" s="2565"/>
      <c r="R589" s="2565"/>
      <c r="S589" s="2565"/>
      <c r="T589" s="2565"/>
      <c r="U589" s="2565"/>
      <c r="V589" s="2565"/>
      <c r="W589" s="2565"/>
      <c r="X589" s="2565"/>
      <c r="Y589" s="2565"/>
    </row>
    <row r="590" spans="1:25" ht="15.75" customHeight="1">
      <c r="A590" s="2565"/>
      <c r="B590" s="2565"/>
      <c r="C590" s="2565"/>
      <c r="D590" s="2565"/>
      <c r="E590" s="2565"/>
      <c r="F590" s="2565"/>
      <c r="G590" s="2565"/>
      <c r="H590" s="2633"/>
      <c r="I590" s="2565"/>
      <c r="J590" s="2565"/>
      <c r="K590" s="2565"/>
      <c r="L590" s="2565"/>
      <c r="M590" s="2565"/>
      <c r="N590" s="2565"/>
      <c r="O590" s="2565"/>
      <c r="P590" s="2565"/>
      <c r="Q590" s="2565"/>
      <c r="R590" s="2565"/>
      <c r="S590" s="2565"/>
      <c r="T590" s="2565"/>
      <c r="U590" s="2565"/>
      <c r="V590" s="2565"/>
      <c r="W590" s="2565"/>
      <c r="X590" s="2565"/>
      <c r="Y590" s="2565"/>
    </row>
    <row r="591" spans="1:25" ht="15.75" customHeight="1">
      <c r="A591" s="2565"/>
      <c r="B591" s="2565"/>
      <c r="C591" s="2565"/>
      <c r="D591" s="2565"/>
      <c r="E591" s="2565"/>
      <c r="F591" s="2565"/>
      <c r="G591" s="2565"/>
      <c r="H591" s="2633"/>
      <c r="I591" s="2565"/>
      <c r="J591" s="2565"/>
      <c r="K591" s="2565"/>
      <c r="L591" s="2565"/>
      <c r="M591" s="2565"/>
      <c r="N591" s="2565"/>
      <c r="O591" s="2565"/>
      <c r="P591" s="2565"/>
      <c r="Q591" s="2565"/>
      <c r="R591" s="2565"/>
      <c r="S591" s="2565"/>
      <c r="T591" s="2565"/>
      <c r="U591" s="2565"/>
      <c r="V591" s="2565"/>
      <c r="W591" s="2565"/>
      <c r="X591" s="2565"/>
      <c r="Y591" s="2565"/>
    </row>
    <row r="592" spans="1:25" ht="15.75" customHeight="1">
      <c r="A592" s="2565"/>
      <c r="B592" s="2565"/>
      <c r="C592" s="2565"/>
      <c r="D592" s="2565"/>
      <c r="E592" s="2565"/>
      <c r="F592" s="2565"/>
      <c r="G592" s="2565"/>
      <c r="H592" s="2633"/>
      <c r="I592" s="2565"/>
      <c r="J592" s="2565"/>
      <c r="K592" s="2565"/>
      <c r="L592" s="2565"/>
      <c r="M592" s="2565"/>
      <c r="N592" s="2565"/>
      <c r="O592" s="2565"/>
      <c r="P592" s="2565"/>
      <c r="Q592" s="2565"/>
      <c r="R592" s="2565"/>
      <c r="S592" s="2565"/>
      <c r="T592" s="2565"/>
      <c r="U592" s="2565"/>
      <c r="V592" s="2565"/>
      <c r="W592" s="2565"/>
      <c r="X592" s="2565"/>
      <c r="Y592" s="2565"/>
    </row>
    <row r="593" spans="1:25" ht="15.75" customHeight="1">
      <c r="A593" s="2565"/>
      <c r="B593" s="2565"/>
      <c r="C593" s="2565"/>
      <c r="D593" s="2565"/>
      <c r="E593" s="2565"/>
      <c r="F593" s="2565"/>
      <c r="G593" s="2565"/>
      <c r="H593" s="2633"/>
      <c r="I593" s="2565"/>
      <c r="J593" s="2565"/>
      <c r="K593" s="2565"/>
      <c r="L593" s="2565"/>
      <c r="M593" s="2565"/>
      <c r="N593" s="2565"/>
      <c r="O593" s="2565"/>
      <c r="P593" s="2565"/>
      <c r="Q593" s="2565"/>
      <c r="R593" s="2565"/>
      <c r="S593" s="2565"/>
      <c r="T593" s="2565"/>
      <c r="U593" s="2565"/>
      <c r="V593" s="2565"/>
      <c r="W593" s="2565"/>
      <c r="X593" s="2565"/>
      <c r="Y593" s="2565"/>
    </row>
    <row r="594" spans="1:25" ht="15.75" customHeight="1">
      <c r="A594" s="2565"/>
      <c r="B594" s="2565"/>
      <c r="C594" s="2565"/>
      <c r="D594" s="2565"/>
      <c r="E594" s="2565"/>
      <c r="F594" s="2565"/>
      <c r="G594" s="2565"/>
      <c r="H594" s="2633"/>
      <c r="I594" s="2565"/>
      <c r="J594" s="2565"/>
      <c r="K594" s="2565"/>
      <c r="L594" s="2565"/>
      <c r="M594" s="2565"/>
      <c r="N594" s="2565"/>
      <c r="O594" s="2565"/>
      <c r="P594" s="2565"/>
      <c r="Q594" s="2565"/>
      <c r="R594" s="2565"/>
      <c r="S594" s="2565"/>
      <c r="T594" s="2565"/>
      <c r="U594" s="2565"/>
      <c r="V594" s="2565"/>
      <c r="W594" s="2565"/>
      <c r="X594" s="2565"/>
      <c r="Y594" s="2565"/>
    </row>
    <row r="595" spans="1:25" ht="15.75" customHeight="1">
      <c r="A595" s="2565"/>
      <c r="B595" s="2565"/>
      <c r="C595" s="2565"/>
      <c r="D595" s="2565"/>
      <c r="E595" s="2565"/>
      <c r="F595" s="2565"/>
      <c r="G595" s="2565"/>
      <c r="H595" s="2633"/>
      <c r="I595" s="2565"/>
      <c r="J595" s="2565"/>
      <c r="K595" s="2565"/>
      <c r="L595" s="2565"/>
      <c r="M595" s="2565"/>
      <c r="N595" s="2565"/>
      <c r="O595" s="2565"/>
      <c r="P595" s="2565"/>
      <c r="Q595" s="2565"/>
      <c r="R595" s="2565"/>
      <c r="S595" s="2565"/>
      <c r="T595" s="2565"/>
      <c r="U595" s="2565"/>
      <c r="V595" s="2565"/>
      <c r="W595" s="2565"/>
      <c r="X595" s="2565"/>
      <c r="Y595" s="2565"/>
    </row>
    <row r="596" spans="1:25" ht="15.75" customHeight="1">
      <c r="A596" s="2565"/>
      <c r="B596" s="2565"/>
      <c r="C596" s="2565"/>
      <c r="D596" s="2565"/>
      <c r="E596" s="2565"/>
      <c r="F596" s="2565"/>
      <c r="G596" s="2565"/>
      <c r="H596" s="2633"/>
      <c r="I596" s="2565"/>
      <c r="J596" s="2565"/>
      <c r="K596" s="2565"/>
      <c r="L596" s="2565"/>
      <c r="M596" s="2565"/>
      <c r="N596" s="2565"/>
      <c r="O596" s="2565"/>
      <c r="P596" s="2565"/>
      <c r="Q596" s="2565"/>
      <c r="R596" s="2565"/>
      <c r="S596" s="2565"/>
      <c r="T596" s="2565"/>
      <c r="U596" s="2565"/>
      <c r="V596" s="2565"/>
      <c r="W596" s="2565"/>
      <c r="X596" s="2565"/>
      <c r="Y596" s="2565"/>
    </row>
    <row r="597" spans="1:25" ht="15.75" customHeight="1">
      <c r="A597" s="2565"/>
      <c r="B597" s="2565"/>
      <c r="C597" s="2565"/>
      <c r="D597" s="2565"/>
      <c r="E597" s="2565"/>
      <c r="F597" s="2565"/>
      <c r="G597" s="2565"/>
      <c r="H597" s="2633"/>
      <c r="I597" s="2565"/>
      <c r="J597" s="2565"/>
      <c r="K597" s="2565"/>
      <c r="L597" s="2565"/>
      <c r="M597" s="2565"/>
      <c r="N597" s="2565"/>
      <c r="O597" s="2565"/>
      <c r="P597" s="2565"/>
      <c r="Q597" s="2565"/>
      <c r="R597" s="2565"/>
      <c r="S597" s="2565"/>
      <c r="T597" s="2565"/>
      <c r="U597" s="2565"/>
      <c r="V597" s="2565"/>
      <c r="W597" s="2565"/>
      <c r="X597" s="2565"/>
      <c r="Y597" s="2565"/>
    </row>
    <row r="598" spans="1:25" ht="15.75" customHeight="1">
      <c r="A598" s="2565"/>
      <c r="B598" s="2565"/>
      <c r="C598" s="2565"/>
      <c r="D598" s="2565"/>
      <c r="E598" s="2565"/>
      <c r="F598" s="2565"/>
      <c r="G598" s="2565"/>
      <c r="H598" s="2633"/>
      <c r="I598" s="2565"/>
      <c r="J598" s="2565"/>
      <c r="K598" s="2565"/>
      <c r="L598" s="2565"/>
      <c r="M598" s="2565"/>
      <c r="N598" s="2565"/>
      <c r="O598" s="2565"/>
      <c r="P598" s="2565"/>
      <c r="Q598" s="2565"/>
      <c r="R598" s="2565"/>
      <c r="S598" s="2565"/>
      <c r="T598" s="2565"/>
      <c r="U598" s="2565"/>
      <c r="V598" s="2565"/>
      <c r="W598" s="2565"/>
      <c r="X598" s="2565"/>
      <c r="Y598" s="2565"/>
    </row>
    <row r="599" spans="1:25" ht="15.75" customHeight="1">
      <c r="A599" s="2565"/>
      <c r="B599" s="2565"/>
      <c r="C599" s="2565"/>
      <c r="D599" s="2565"/>
      <c r="E599" s="2565"/>
      <c r="F599" s="2565"/>
      <c r="G599" s="2565"/>
      <c r="H599" s="2633"/>
      <c r="I599" s="2565"/>
      <c r="J599" s="2565"/>
      <c r="K599" s="2565"/>
      <c r="L599" s="2565"/>
      <c r="M599" s="2565"/>
      <c r="N599" s="2565"/>
      <c r="O599" s="2565"/>
      <c r="P599" s="2565"/>
      <c r="Q599" s="2565"/>
      <c r="R599" s="2565"/>
      <c r="S599" s="2565"/>
      <c r="T599" s="2565"/>
      <c r="U599" s="2565"/>
      <c r="V599" s="2565"/>
      <c r="W599" s="2565"/>
      <c r="X599" s="2565"/>
      <c r="Y599" s="2565"/>
    </row>
    <row r="600" spans="1:25" ht="15.75" customHeight="1">
      <c r="A600" s="2565"/>
      <c r="B600" s="2565"/>
      <c r="C600" s="2565"/>
      <c r="D600" s="2565"/>
      <c r="E600" s="2565"/>
      <c r="F600" s="2565"/>
      <c r="G600" s="2565"/>
      <c r="H600" s="2633"/>
      <c r="I600" s="2565"/>
      <c r="J600" s="2565"/>
      <c r="K600" s="2565"/>
      <c r="L600" s="2565"/>
      <c r="M600" s="2565"/>
      <c r="N600" s="2565"/>
      <c r="O600" s="2565"/>
      <c r="P600" s="2565"/>
      <c r="Q600" s="2565"/>
      <c r="R600" s="2565"/>
      <c r="S600" s="2565"/>
      <c r="T600" s="2565"/>
      <c r="U600" s="2565"/>
      <c r="V600" s="2565"/>
      <c r="W600" s="2565"/>
      <c r="X600" s="2565"/>
      <c r="Y600" s="2565"/>
    </row>
    <row r="601" spans="1:25" ht="15.75" customHeight="1">
      <c r="A601" s="2565"/>
      <c r="B601" s="2565"/>
      <c r="C601" s="2565"/>
      <c r="D601" s="2565"/>
      <c r="E601" s="2565"/>
      <c r="F601" s="2565"/>
      <c r="G601" s="2565"/>
      <c r="H601" s="2633"/>
      <c r="I601" s="2565"/>
      <c r="J601" s="2565"/>
      <c r="K601" s="2565"/>
      <c r="L601" s="2565"/>
      <c r="M601" s="2565"/>
      <c r="N601" s="2565"/>
      <c r="O601" s="2565"/>
      <c r="P601" s="2565"/>
      <c r="Q601" s="2565"/>
      <c r="R601" s="2565"/>
      <c r="S601" s="2565"/>
      <c r="T601" s="2565"/>
      <c r="U601" s="2565"/>
      <c r="V601" s="2565"/>
      <c r="W601" s="2565"/>
      <c r="X601" s="2565"/>
      <c r="Y601" s="2565"/>
    </row>
    <row r="602" spans="1:25" ht="15.75" customHeight="1">
      <c r="A602" s="2565"/>
      <c r="B602" s="2565"/>
      <c r="C602" s="2565"/>
      <c r="D602" s="2565"/>
      <c r="E602" s="2565"/>
      <c r="F602" s="2565"/>
      <c r="G602" s="2565"/>
      <c r="H602" s="2633"/>
      <c r="I602" s="2565"/>
      <c r="J602" s="2565"/>
      <c r="K602" s="2565"/>
      <c r="L602" s="2565"/>
      <c r="M602" s="2565"/>
      <c r="N602" s="2565"/>
      <c r="O602" s="2565"/>
      <c r="P602" s="2565"/>
      <c r="Q602" s="2565"/>
      <c r="R602" s="2565"/>
      <c r="S602" s="2565"/>
      <c r="T602" s="2565"/>
      <c r="U602" s="2565"/>
      <c r="V602" s="2565"/>
      <c r="W602" s="2565"/>
      <c r="X602" s="2565"/>
      <c r="Y602" s="2565"/>
    </row>
    <row r="603" spans="1:25" ht="15.75" customHeight="1">
      <c r="A603" s="2565"/>
      <c r="B603" s="2565"/>
      <c r="C603" s="2565"/>
      <c r="D603" s="2565"/>
      <c r="E603" s="2565"/>
      <c r="F603" s="2565"/>
      <c r="G603" s="2565"/>
      <c r="H603" s="2633"/>
      <c r="I603" s="2565"/>
      <c r="J603" s="2565"/>
      <c r="K603" s="2565"/>
      <c r="L603" s="2565"/>
      <c r="M603" s="2565"/>
      <c r="N603" s="2565"/>
      <c r="O603" s="2565"/>
      <c r="P603" s="2565"/>
      <c r="Q603" s="2565"/>
      <c r="R603" s="2565"/>
      <c r="S603" s="2565"/>
      <c r="T603" s="2565"/>
      <c r="U603" s="2565"/>
      <c r="V603" s="2565"/>
      <c r="W603" s="2565"/>
      <c r="X603" s="2565"/>
      <c r="Y603" s="2565"/>
    </row>
    <row r="604" spans="1:25" ht="15.75" customHeight="1">
      <c r="A604" s="2565"/>
      <c r="B604" s="2565"/>
      <c r="C604" s="2565"/>
      <c r="D604" s="2565"/>
      <c r="E604" s="2565"/>
      <c r="F604" s="2565"/>
      <c r="G604" s="2565"/>
      <c r="H604" s="2633"/>
      <c r="I604" s="2565"/>
      <c r="J604" s="2565"/>
      <c r="K604" s="2565"/>
      <c r="L604" s="2565"/>
      <c r="M604" s="2565"/>
      <c r="N604" s="2565"/>
      <c r="O604" s="2565"/>
      <c r="P604" s="2565"/>
      <c r="Q604" s="2565"/>
      <c r="R604" s="2565"/>
      <c r="S604" s="2565"/>
      <c r="T604" s="2565"/>
      <c r="U604" s="2565"/>
      <c r="V604" s="2565"/>
      <c r="W604" s="2565"/>
      <c r="X604" s="2565"/>
      <c r="Y604" s="2565"/>
    </row>
    <row r="605" spans="1:25" ht="15.75" customHeight="1">
      <c r="A605" s="2565"/>
      <c r="B605" s="2565"/>
      <c r="C605" s="2565"/>
      <c r="D605" s="2565"/>
      <c r="E605" s="2565"/>
      <c r="F605" s="2565"/>
      <c r="G605" s="2565"/>
      <c r="H605" s="2633"/>
      <c r="I605" s="2565"/>
      <c r="J605" s="2565"/>
      <c r="K605" s="2565"/>
      <c r="L605" s="2565"/>
      <c r="M605" s="2565"/>
      <c r="N605" s="2565"/>
      <c r="O605" s="2565"/>
      <c r="P605" s="2565"/>
      <c r="Q605" s="2565"/>
      <c r="R605" s="2565"/>
      <c r="S605" s="2565"/>
      <c r="T605" s="2565"/>
      <c r="U605" s="2565"/>
      <c r="V605" s="2565"/>
      <c r="W605" s="2565"/>
      <c r="X605" s="2565"/>
      <c r="Y605" s="2565"/>
    </row>
    <row r="606" spans="1:25" ht="15.75" customHeight="1">
      <c r="A606" s="2565"/>
      <c r="B606" s="2565"/>
      <c r="C606" s="2565"/>
      <c r="D606" s="2565"/>
      <c r="E606" s="2565"/>
      <c r="F606" s="2565"/>
      <c r="G606" s="2565"/>
      <c r="H606" s="2633"/>
      <c r="I606" s="2565"/>
      <c r="J606" s="2565"/>
      <c r="K606" s="2565"/>
      <c r="L606" s="2565"/>
      <c r="M606" s="2565"/>
      <c r="N606" s="2565"/>
      <c r="O606" s="2565"/>
      <c r="P606" s="2565"/>
      <c r="Q606" s="2565"/>
      <c r="R606" s="2565"/>
      <c r="S606" s="2565"/>
      <c r="T606" s="2565"/>
      <c r="U606" s="2565"/>
      <c r="V606" s="2565"/>
      <c r="W606" s="2565"/>
      <c r="X606" s="2565"/>
      <c r="Y606" s="2565"/>
    </row>
    <row r="607" spans="1:25" ht="15.75" customHeight="1">
      <c r="A607" s="2565"/>
      <c r="B607" s="2565"/>
      <c r="C607" s="2565"/>
      <c r="D607" s="2565"/>
      <c r="E607" s="2565"/>
      <c r="F607" s="2565"/>
      <c r="G607" s="2565"/>
      <c r="H607" s="2633"/>
      <c r="I607" s="2565"/>
      <c r="J607" s="2565"/>
      <c r="K607" s="2565"/>
      <c r="L607" s="2565"/>
      <c r="M607" s="2565"/>
      <c r="N607" s="2565"/>
      <c r="O607" s="2565"/>
      <c r="P607" s="2565"/>
      <c r="Q607" s="2565"/>
      <c r="R607" s="2565"/>
      <c r="S607" s="2565"/>
      <c r="T607" s="2565"/>
      <c r="U607" s="2565"/>
      <c r="V607" s="2565"/>
      <c r="W607" s="2565"/>
      <c r="X607" s="2565"/>
      <c r="Y607" s="2565"/>
    </row>
    <row r="608" spans="1:25" ht="15.75" customHeight="1">
      <c r="A608" s="2565"/>
      <c r="B608" s="2565"/>
      <c r="C608" s="2565"/>
      <c r="D608" s="2565"/>
      <c r="E608" s="2565"/>
      <c r="F608" s="2565"/>
      <c r="G608" s="2565"/>
      <c r="H608" s="2633"/>
      <c r="I608" s="2565"/>
      <c r="J608" s="2565"/>
      <c r="K608" s="2565"/>
      <c r="L608" s="2565"/>
      <c r="M608" s="2565"/>
      <c r="N608" s="2565"/>
      <c r="O608" s="2565"/>
      <c r="P608" s="2565"/>
      <c r="Q608" s="2565"/>
      <c r="R608" s="2565"/>
      <c r="S608" s="2565"/>
      <c r="T608" s="2565"/>
      <c r="U608" s="2565"/>
      <c r="V608" s="2565"/>
      <c r="W608" s="2565"/>
      <c r="X608" s="2565"/>
      <c r="Y608" s="2565"/>
    </row>
    <row r="609" spans="1:25" ht="15.75" customHeight="1">
      <c r="A609" s="2565"/>
      <c r="B609" s="2565"/>
      <c r="C609" s="2565"/>
      <c r="D609" s="2565"/>
      <c r="E609" s="2565"/>
      <c r="F609" s="2565"/>
      <c r="G609" s="2565"/>
      <c r="H609" s="2633"/>
      <c r="I609" s="2565"/>
      <c r="J609" s="2565"/>
      <c r="K609" s="2565"/>
      <c r="L609" s="2565"/>
      <c r="M609" s="2565"/>
      <c r="N609" s="2565"/>
      <c r="O609" s="2565"/>
      <c r="P609" s="2565"/>
      <c r="Q609" s="2565"/>
      <c r="R609" s="2565"/>
      <c r="S609" s="2565"/>
      <c r="T609" s="2565"/>
      <c r="U609" s="2565"/>
      <c r="V609" s="2565"/>
      <c r="W609" s="2565"/>
      <c r="X609" s="2565"/>
      <c r="Y609" s="2565"/>
    </row>
    <row r="610" spans="1:25" ht="15.75" customHeight="1">
      <c r="A610" s="2565"/>
      <c r="B610" s="2565"/>
      <c r="C610" s="2565"/>
      <c r="D610" s="2565"/>
      <c r="E610" s="2565"/>
      <c r="F610" s="2565"/>
      <c r="G610" s="2565"/>
      <c r="H610" s="2633"/>
      <c r="I610" s="2565"/>
      <c r="J610" s="2565"/>
      <c r="K610" s="2565"/>
      <c r="L610" s="2565"/>
      <c r="M610" s="2565"/>
      <c r="N610" s="2565"/>
      <c r="O610" s="2565"/>
      <c r="P610" s="2565"/>
      <c r="Q610" s="2565"/>
      <c r="R610" s="2565"/>
      <c r="S610" s="2565"/>
      <c r="T610" s="2565"/>
      <c r="U610" s="2565"/>
      <c r="V610" s="2565"/>
      <c r="W610" s="2565"/>
      <c r="X610" s="2565"/>
      <c r="Y610" s="2565"/>
    </row>
    <row r="611" spans="1:25" ht="15.75" customHeight="1">
      <c r="A611" s="2565"/>
      <c r="B611" s="2565"/>
      <c r="C611" s="2565"/>
      <c r="D611" s="2565"/>
      <c r="E611" s="2565"/>
      <c r="F611" s="2565"/>
      <c r="G611" s="2565"/>
      <c r="H611" s="2633"/>
      <c r="I611" s="2565"/>
      <c r="J611" s="2565"/>
      <c r="K611" s="2565"/>
      <c r="L611" s="2565"/>
      <c r="M611" s="2565"/>
      <c r="N611" s="2565"/>
      <c r="O611" s="2565"/>
      <c r="P611" s="2565"/>
      <c r="Q611" s="2565"/>
      <c r="R611" s="2565"/>
      <c r="S611" s="2565"/>
      <c r="T611" s="2565"/>
      <c r="U611" s="2565"/>
      <c r="V611" s="2565"/>
      <c r="W611" s="2565"/>
      <c r="X611" s="2565"/>
      <c r="Y611" s="2565"/>
    </row>
    <row r="612" spans="1:25" ht="15.75" customHeight="1">
      <c r="A612" s="2565"/>
      <c r="B612" s="2565"/>
      <c r="C612" s="2565"/>
      <c r="D612" s="2565"/>
      <c r="E612" s="2565"/>
      <c r="F612" s="2565"/>
      <c r="G612" s="2565"/>
      <c r="H612" s="2633"/>
      <c r="I612" s="2565"/>
      <c r="J612" s="2565"/>
      <c r="K612" s="2565"/>
      <c r="L612" s="2565"/>
      <c r="M612" s="2565"/>
      <c r="N612" s="2565"/>
      <c r="O612" s="2565"/>
      <c r="P612" s="2565"/>
      <c r="Q612" s="2565"/>
      <c r="R612" s="2565"/>
      <c r="S612" s="2565"/>
      <c r="T612" s="2565"/>
      <c r="U612" s="2565"/>
      <c r="V612" s="2565"/>
      <c r="W612" s="2565"/>
      <c r="X612" s="2565"/>
      <c r="Y612" s="2565"/>
    </row>
    <row r="613" spans="1:25" ht="15.75" customHeight="1">
      <c r="A613" s="2565"/>
      <c r="B613" s="2565"/>
      <c r="C613" s="2565"/>
      <c r="D613" s="2565"/>
      <c r="E613" s="2565"/>
      <c r="F613" s="2565"/>
      <c r="G613" s="2565"/>
      <c r="H613" s="2633"/>
      <c r="I613" s="2565"/>
      <c r="J613" s="2565"/>
      <c r="K613" s="2565"/>
      <c r="L613" s="2565"/>
      <c r="M613" s="2565"/>
      <c r="N613" s="2565"/>
      <c r="O613" s="2565"/>
      <c r="P613" s="2565"/>
      <c r="Q613" s="2565"/>
      <c r="R613" s="2565"/>
      <c r="S613" s="2565"/>
      <c r="T613" s="2565"/>
      <c r="U613" s="2565"/>
      <c r="V613" s="2565"/>
      <c r="W613" s="2565"/>
      <c r="X613" s="2565"/>
      <c r="Y613" s="2565"/>
    </row>
    <row r="614" spans="1:25" ht="15.75" customHeight="1">
      <c r="A614" s="2565"/>
      <c r="B614" s="2565"/>
      <c r="C614" s="2565"/>
      <c r="D614" s="2565"/>
      <c r="E614" s="2565"/>
      <c r="F614" s="2565"/>
      <c r="G614" s="2565"/>
      <c r="H614" s="2633"/>
      <c r="I614" s="2565"/>
      <c r="J614" s="2565"/>
      <c r="K614" s="2565"/>
      <c r="L614" s="2565"/>
      <c r="M614" s="2565"/>
      <c r="N614" s="2565"/>
      <c r="O614" s="2565"/>
      <c r="P614" s="2565"/>
      <c r="Q614" s="2565"/>
      <c r="R614" s="2565"/>
      <c r="S614" s="2565"/>
      <c r="T614" s="2565"/>
      <c r="U614" s="2565"/>
      <c r="V614" s="2565"/>
      <c r="W614" s="2565"/>
      <c r="X614" s="2565"/>
      <c r="Y614" s="2565"/>
    </row>
    <row r="615" spans="1:25" ht="15.75" customHeight="1">
      <c r="A615" s="2565"/>
      <c r="B615" s="2565"/>
      <c r="C615" s="2565"/>
      <c r="D615" s="2565"/>
      <c r="E615" s="2565"/>
      <c r="F615" s="2565"/>
      <c r="G615" s="2565"/>
      <c r="H615" s="2633"/>
      <c r="I615" s="2565"/>
      <c r="J615" s="2565"/>
      <c r="K615" s="2565"/>
      <c r="L615" s="2565"/>
      <c r="M615" s="2565"/>
      <c r="N615" s="2565"/>
      <c r="O615" s="2565"/>
      <c r="P615" s="2565"/>
      <c r="Q615" s="2565"/>
      <c r="R615" s="2565"/>
      <c r="S615" s="2565"/>
      <c r="T615" s="2565"/>
      <c r="U615" s="2565"/>
      <c r="V615" s="2565"/>
      <c r="W615" s="2565"/>
      <c r="X615" s="2565"/>
      <c r="Y615" s="2565"/>
    </row>
    <row r="616" spans="1:25" ht="15.75" customHeight="1">
      <c r="A616" s="2565"/>
      <c r="B616" s="2565"/>
      <c r="C616" s="2565"/>
      <c r="D616" s="2565"/>
      <c r="E616" s="2565"/>
      <c r="F616" s="2565"/>
      <c r="G616" s="2565"/>
      <c r="H616" s="2633"/>
      <c r="I616" s="2565"/>
      <c r="J616" s="2565"/>
      <c r="K616" s="2565"/>
      <c r="L616" s="2565"/>
      <c r="M616" s="2565"/>
      <c r="N616" s="2565"/>
      <c r="O616" s="2565"/>
      <c r="P616" s="2565"/>
      <c r="Q616" s="2565"/>
      <c r="R616" s="2565"/>
      <c r="S616" s="2565"/>
      <c r="T616" s="2565"/>
      <c r="U616" s="2565"/>
      <c r="V616" s="2565"/>
      <c r="W616" s="2565"/>
      <c r="X616" s="2565"/>
      <c r="Y616" s="2565"/>
    </row>
    <row r="617" spans="1:25" ht="15.75" customHeight="1">
      <c r="A617" s="2565"/>
      <c r="B617" s="2565"/>
      <c r="C617" s="2565"/>
      <c r="D617" s="2565"/>
      <c r="E617" s="2565"/>
      <c r="F617" s="2565"/>
      <c r="G617" s="2565"/>
      <c r="H617" s="2633"/>
      <c r="I617" s="2565"/>
      <c r="J617" s="2565"/>
      <c r="K617" s="2565"/>
      <c r="L617" s="2565"/>
      <c r="M617" s="2565"/>
      <c r="N617" s="2565"/>
      <c r="O617" s="2565"/>
      <c r="P617" s="2565"/>
      <c r="Q617" s="2565"/>
      <c r="R617" s="2565"/>
      <c r="S617" s="2565"/>
      <c r="T617" s="2565"/>
      <c r="U617" s="2565"/>
      <c r="V617" s="2565"/>
      <c r="W617" s="2565"/>
      <c r="X617" s="2565"/>
      <c r="Y617" s="2565"/>
    </row>
    <row r="618" spans="1:25" ht="15.75" customHeight="1">
      <c r="A618" s="2565"/>
      <c r="B618" s="2565"/>
      <c r="C618" s="2565"/>
      <c r="D618" s="2565"/>
      <c r="E618" s="2565"/>
      <c r="F618" s="2565"/>
      <c r="G618" s="2565"/>
      <c r="H618" s="2633"/>
      <c r="I618" s="2565"/>
      <c r="J618" s="2565"/>
      <c r="K618" s="2565"/>
      <c r="L618" s="2565"/>
      <c r="M618" s="2565"/>
      <c r="N618" s="2565"/>
      <c r="O618" s="2565"/>
      <c r="P618" s="2565"/>
      <c r="Q618" s="2565"/>
      <c r="R618" s="2565"/>
      <c r="S618" s="2565"/>
      <c r="T618" s="2565"/>
      <c r="U618" s="2565"/>
      <c r="V618" s="2565"/>
      <c r="W618" s="2565"/>
      <c r="X618" s="2565"/>
      <c r="Y618" s="2565"/>
    </row>
    <row r="619" spans="1:25" ht="15.75" customHeight="1">
      <c r="A619" s="2565"/>
      <c r="B619" s="2565"/>
      <c r="C619" s="2565"/>
      <c r="D619" s="2565"/>
      <c r="E619" s="2565"/>
      <c r="F619" s="2565"/>
      <c r="G619" s="2565"/>
      <c r="H619" s="2633"/>
      <c r="I619" s="2565"/>
      <c r="J619" s="2565"/>
      <c r="K619" s="2565"/>
      <c r="L619" s="2565"/>
      <c r="M619" s="2565"/>
      <c r="N619" s="2565"/>
      <c r="O619" s="2565"/>
      <c r="P619" s="2565"/>
      <c r="Q619" s="2565"/>
      <c r="R619" s="2565"/>
      <c r="S619" s="2565"/>
      <c r="T619" s="2565"/>
      <c r="U619" s="2565"/>
      <c r="V619" s="2565"/>
      <c r="W619" s="2565"/>
      <c r="X619" s="2565"/>
      <c r="Y619" s="2565"/>
    </row>
    <row r="620" spans="1:25" ht="15.75" customHeight="1">
      <c r="A620" s="2565"/>
      <c r="B620" s="2565"/>
      <c r="C620" s="2565"/>
      <c r="D620" s="2565"/>
      <c r="E620" s="2565"/>
      <c r="F620" s="2565"/>
      <c r="G620" s="2565"/>
      <c r="H620" s="2633"/>
      <c r="I620" s="2565"/>
      <c r="J620" s="2565"/>
      <c r="K620" s="2565"/>
      <c r="L620" s="2565"/>
      <c r="M620" s="2565"/>
      <c r="N620" s="2565"/>
      <c r="O620" s="2565"/>
      <c r="P620" s="2565"/>
      <c r="Q620" s="2565"/>
      <c r="R620" s="2565"/>
      <c r="S620" s="2565"/>
      <c r="T620" s="2565"/>
      <c r="U620" s="2565"/>
      <c r="V620" s="2565"/>
      <c r="W620" s="2565"/>
      <c r="X620" s="2565"/>
      <c r="Y620" s="2565"/>
    </row>
    <row r="621" spans="1:25" ht="15.75" customHeight="1">
      <c r="A621" s="2565"/>
      <c r="B621" s="2565"/>
      <c r="C621" s="2565"/>
      <c r="D621" s="2565"/>
      <c r="E621" s="2565"/>
      <c r="F621" s="2565"/>
      <c r="G621" s="2565"/>
      <c r="H621" s="2633"/>
      <c r="I621" s="2565"/>
      <c r="J621" s="2565"/>
      <c r="K621" s="2565"/>
      <c r="L621" s="2565"/>
      <c r="M621" s="2565"/>
      <c r="N621" s="2565"/>
      <c r="O621" s="2565"/>
      <c r="P621" s="2565"/>
      <c r="Q621" s="2565"/>
      <c r="R621" s="2565"/>
      <c r="S621" s="2565"/>
      <c r="T621" s="2565"/>
      <c r="U621" s="2565"/>
      <c r="V621" s="2565"/>
      <c r="W621" s="2565"/>
      <c r="X621" s="2565"/>
      <c r="Y621" s="2565"/>
    </row>
    <row r="622" spans="1:25" ht="15.75" customHeight="1">
      <c r="A622" s="2565"/>
      <c r="B622" s="2565"/>
      <c r="C622" s="2565"/>
      <c r="D622" s="2565"/>
      <c r="E622" s="2565"/>
      <c r="F622" s="2565"/>
      <c r="G622" s="2565"/>
      <c r="H622" s="2633"/>
      <c r="I622" s="2565"/>
      <c r="J622" s="2565"/>
      <c r="K622" s="2565"/>
      <c r="L622" s="2565"/>
      <c r="M622" s="2565"/>
      <c r="N622" s="2565"/>
      <c r="O622" s="2565"/>
      <c r="P622" s="2565"/>
      <c r="Q622" s="2565"/>
      <c r="R622" s="2565"/>
      <c r="S622" s="2565"/>
      <c r="T622" s="2565"/>
      <c r="U622" s="2565"/>
      <c r="V622" s="2565"/>
      <c r="W622" s="2565"/>
      <c r="X622" s="2565"/>
      <c r="Y622" s="2565"/>
    </row>
    <row r="623" spans="1:25" ht="15.75" customHeight="1">
      <c r="A623" s="2565"/>
      <c r="B623" s="2565"/>
      <c r="C623" s="2565"/>
      <c r="D623" s="2565"/>
      <c r="E623" s="2565"/>
      <c r="F623" s="2565"/>
      <c r="G623" s="2565"/>
      <c r="H623" s="2633"/>
      <c r="I623" s="2565"/>
      <c r="J623" s="2565"/>
      <c r="K623" s="2565"/>
      <c r="L623" s="2565"/>
      <c r="M623" s="2565"/>
      <c r="N623" s="2565"/>
      <c r="O623" s="2565"/>
      <c r="P623" s="2565"/>
      <c r="Q623" s="2565"/>
      <c r="R623" s="2565"/>
      <c r="S623" s="2565"/>
      <c r="T623" s="2565"/>
      <c r="U623" s="2565"/>
      <c r="V623" s="2565"/>
      <c r="W623" s="2565"/>
      <c r="X623" s="2565"/>
      <c r="Y623" s="2565"/>
    </row>
    <row r="624" spans="1:25" ht="15.75" customHeight="1">
      <c r="A624" s="2565"/>
      <c r="B624" s="2565"/>
      <c r="C624" s="2565"/>
      <c r="D624" s="2565"/>
      <c r="E624" s="2565"/>
      <c r="F624" s="2565"/>
      <c r="G624" s="2565"/>
      <c r="H624" s="2633"/>
      <c r="I624" s="2565"/>
      <c r="J624" s="2565"/>
      <c r="K624" s="2565"/>
      <c r="L624" s="2565"/>
      <c r="M624" s="2565"/>
      <c r="N624" s="2565"/>
      <c r="O624" s="2565"/>
      <c r="P624" s="2565"/>
      <c r="Q624" s="2565"/>
      <c r="R624" s="2565"/>
      <c r="S624" s="2565"/>
      <c r="T624" s="2565"/>
      <c r="U624" s="2565"/>
      <c r="V624" s="2565"/>
      <c r="W624" s="2565"/>
      <c r="X624" s="2565"/>
      <c r="Y624" s="2565"/>
    </row>
    <row r="625" spans="1:25" ht="15.75" customHeight="1">
      <c r="A625" s="2565"/>
      <c r="B625" s="2565"/>
      <c r="C625" s="2565"/>
      <c r="D625" s="2565"/>
      <c r="E625" s="2565"/>
      <c r="F625" s="2565"/>
      <c r="G625" s="2565"/>
      <c r="H625" s="2633"/>
      <c r="I625" s="2565"/>
      <c r="J625" s="2565"/>
      <c r="K625" s="2565"/>
      <c r="L625" s="2565"/>
      <c r="M625" s="2565"/>
      <c r="N625" s="2565"/>
      <c r="O625" s="2565"/>
      <c r="P625" s="2565"/>
      <c r="Q625" s="2565"/>
      <c r="R625" s="2565"/>
      <c r="S625" s="2565"/>
      <c r="T625" s="2565"/>
      <c r="U625" s="2565"/>
      <c r="V625" s="2565"/>
      <c r="W625" s="2565"/>
      <c r="X625" s="2565"/>
      <c r="Y625" s="2565"/>
    </row>
    <row r="626" spans="1:25" ht="15.75" customHeight="1">
      <c r="A626" s="2565"/>
      <c r="B626" s="2565"/>
      <c r="C626" s="2565"/>
      <c r="D626" s="2565"/>
      <c r="E626" s="2565"/>
      <c r="F626" s="2565"/>
      <c r="G626" s="2565"/>
      <c r="H626" s="2633"/>
      <c r="I626" s="2565"/>
      <c r="J626" s="2565"/>
      <c r="K626" s="2565"/>
      <c r="L626" s="2565"/>
      <c r="M626" s="2565"/>
      <c r="N626" s="2565"/>
      <c r="O626" s="2565"/>
      <c r="P626" s="2565"/>
      <c r="Q626" s="2565"/>
      <c r="R626" s="2565"/>
      <c r="S626" s="2565"/>
      <c r="T626" s="2565"/>
      <c r="U626" s="2565"/>
      <c r="V626" s="2565"/>
      <c r="W626" s="2565"/>
      <c r="X626" s="2565"/>
      <c r="Y626" s="2565"/>
    </row>
    <row r="627" spans="1:25" ht="15.75" customHeight="1">
      <c r="A627" s="2565"/>
      <c r="B627" s="2565"/>
      <c r="C627" s="2565"/>
      <c r="D627" s="2565"/>
      <c r="E627" s="2565"/>
      <c r="F627" s="2565"/>
      <c r="G627" s="2565"/>
      <c r="H627" s="2633"/>
      <c r="I627" s="2565"/>
      <c r="J627" s="2565"/>
      <c r="K627" s="2565"/>
      <c r="L627" s="2565"/>
      <c r="M627" s="2565"/>
      <c r="N627" s="2565"/>
      <c r="O627" s="2565"/>
      <c r="P627" s="2565"/>
      <c r="Q627" s="2565"/>
      <c r="R627" s="2565"/>
      <c r="S627" s="2565"/>
      <c r="T627" s="2565"/>
      <c r="U627" s="2565"/>
      <c r="V627" s="2565"/>
      <c r="W627" s="2565"/>
      <c r="X627" s="2565"/>
      <c r="Y627" s="2565"/>
    </row>
    <row r="628" spans="1:25" ht="15.75" customHeight="1">
      <c r="A628" s="2565"/>
      <c r="B628" s="2565"/>
      <c r="C628" s="2565"/>
      <c r="D628" s="2565"/>
      <c r="E628" s="2565"/>
      <c r="F628" s="2565"/>
      <c r="G628" s="2565"/>
      <c r="H628" s="2633"/>
      <c r="I628" s="2565"/>
      <c r="J628" s="2565"/>
      <c r="K628" s="2565"/>
      <c r="L628" s="2565"/>
      <c r="M628" s="2565"/>
      <c r="N628" s="2565"/>
      <c r="O628" s="2565"/>
      <c r="P628" s="2565"/>
      <c r="Q628" s="2565"/>
      <c r="R628" s="2565"/>
      <c r="S628" s="2565"/>
      <c r="T628" s="2565"/>
      <c r="U628" s="2565"/>
      <c r="V628" s="2565"/>
      <c r="W628" s="2565"/>
      <c r="X628" s="2565"/>
      <c r="Y628" s="2565"/>
    </row>
    <row r="629" spans="1:25" ht="15.75" customHeight="1">
      <c r="A629" s="2565"/>
      <c r="B629" s="2565"/>
      <c r="C629" s="2565"/>
      <c r="D629" s="2565"/>
      <c r="E629" s="2565"/>
      <c r="F629" s="2565"/>
      <c r="G629" s="2565"/>
      <c r="H629" s="2633"/>
      <c r="I629" s="2565"/>
      <c r="J629" s="2565"/>
      <c r="K629" s="2565"/>
      <c r="L629" s="2565"/>
      <c r="M629" s="2565"/>
      <c r="N629" s="2565"/>
      <c r="O629" s="2565"/>
      <c r="P629" s="2565"/>
      <c r="Q629" s="2565"/>
      <c r="R629" s="2565"/>
      <c r="S629" s="2565"/>
      <c r="T629" s="2565"/>
      <c r="U629" s="2565"/>
      <c r="V629" s="2565"/>
      <c r="W629" s="2565"/>
      <c r="X629" s="2565"/>
      <c r="Y629" s="2565"/>
    </row>
    <row r="630" spans="1:25" ht="15.75" customHeight="1">
      <c r="A630" s="2565"/>
      <c r="B630" s="2565"/>
      <c r="C630" s="2565"/>
      <c r="D630" s="2565"/>
      <c r="E630" s="2565"/>
      <c r="F630" s="2565"/>
      <c r="G630" s="2565"/>
      <c r="H630" s="2633"/>
      <c r="I630" s="2565"/>
      <c r="J630" s="2565"/>
      <c r="K630" s="2565"/>
      <c r="L630" s="2565"/>
      <c r="M630" s="2565"/>
      <c r="N630" s="2565"/>
      <c r="O630" s="2565"/>
      <c r="P630" s="2565"/>
      <c r="Q630" s="2565"/>
      <c r="R630" s="2565"/>
      <c r="S630" s="2565"/>
      <c r="T630" s="2565"/>
      <c r="U630" s="2565"/>
      <c r="V630" s="2565"/>
      <c r="W630" s="2565"/>
      <c r="X630" s="2565"/>
      <c r="Y630" s="2565"/>
    </row>
    <row r="631" spans="1:25" ht="15.75" customHeight="1">
      <c r="A631" s="2565"/>
      <c r="B631" s="2565"/>
      <c r="C631" s="2565"/>
      <c r="D631" s="2565"/>
      <c r="E631" s="2565"/>
      <c r="F631" s="2565"/>
      <c r="G631" s="2565"/>
      <c r="H631" s="2633"/>
      <c r="I631" s="2565"/>
      <c r="J631" s="2565"/>
      <c r="K631" s="2565"/>
      <c r="L631" s="2565"/>
      <c r="M631" s="2565"/>
      <c r="N631" s="2565"/>
      <c r="O631" s="2565"/>
      <c r="P631" s="2565"/>
      <c r="Q631" s="2565"/>
      <c r="R631" s="2565"/>
      <c r="S631" s="2565"/>
      <c r="T631" s="2565"/>
      <c r="U631" s="2565"/>
      <c r="V631" s="2565"/>
      <c r="W631" s="2565"/>
      <c r="X631" s="2565"/>
      <c r="Y631" s="2565"/>
    </row>
    <row r="632" spans="1:25" ht="15.75" customHeight="1">
      <c r="A632" s="2565"/>
      <c r="B632" s="2565"/>
      <c r="C632" s="2565"/>
      <c r="D632" s="2565"/>
      <c r="E632" s="2565"/>
      <c r="F632" s="2565"/>
      <c r="G632" s="2565"/>
      <c r="H632" s="2633"/>
      <c r="I632" s="2565"/>
      <c r="J632" s="2565"/>
      <c r="K632" s="2565"/>
      <c r="L632" s="2565"/>
      <c r="M632" s="2565"/>
      <c r="N632" s="2565"/>
      <c r="O632" s="2565"/>
      <c r="P632" s="2565"/>
      <c r="Q632" s="2565"/>
      <c r="R632" s="2565"/>
      <c r="S632" s="2565"/>
      <c r="T632" s="2565"/>
      <c r="U632" s="2565"/>
      <c r="V632" s="2565"/>
      <c r="W632" s="2565"/>
      <c r="X632" s="2565"/>
      <c r="Y632" s="2565"/>
    </row>
    <row r="633" spans="1:25" ht="15.75" customHeight="1">
      <c r="A633" s="2565"/>
      <c r="B633" s="2565"/>
      <c r="C633" s="2565"/>
      <c r="D633" s="2565"/>
      <c r="E633" s="2565"/>
      <c r="F633" s="2565"/>
      <c r="G633" s="2565"/>
      <c r="H633" s="2633"/>
      <c r="I633" s="2565"/>
      <c r="J633" s="2565"/>
      <c r="K633" s="2565"/>
      <c r="L633" s="2565"/>
      <c r="M633" s="2565"/>
      <c r="N633" s="2565"/>
      <c r="O633" s="2565"/>
      <c r="P633" s="2565"/>
      <c r="Q633" s="2565"/>
      <c r="R633" s="2565"/>
      <c r="S633" s="2565"/>
      <c r="T633" s="2565"/>
      <c r="U633" s="2565"/>
      <c r="V633" s="2565"/>
      <c r="W633" s="2565"/>
      <c r="X633" s="2565"/>
      <c r="Y633" s="2565"/>
    </row>
    <row r="634" spans="1:25" ht="15.75" customHeight="1">
      <c r="A634" s="2565"/>
      <c r="B634" s="2565"/>
      <c r="C634" s="2565"/>
      <c r="D634" s="2565"/>
      <c r="E634" s="2565"/>
      <c r="F634" s="2565"/>
      <c r="G634" s="2565"/>
      <c r="H634" s="2633"/>
      <c r="I634" s="2565"/>
      <c r="J634" s="2565"/>
      <c r="K634" s="2565"/>
      <c r="L634" s="2565"/>
      <c r="M634" s="2565"/>
      <c r="N634" s="2565"/>
      <c r="O634" s="2565"/>
      <c r="P634" s="2565"/>
      <c r="Q634" s="2565"/>
      <c r="R634" s="2565"/>
      <c r="S634" s="2565"/>
      <c r="T634" s="2565"/>
      <c r="U634" s="2565"/>
      <c r="V634" s="2565"/>
      <c r="W634" s="2565"/>
      <c r="X634" s="2565"/>
      <c r="Y634" s="2565"/>
    </row>
    <row r="635" spans="1:25" ht="15.75" customHeight="1">
      <c r="A635" s="2565"/>
      <c r="B635" s="2565"/>
      <c r="C635" s="2565"/>
      <c r="D635" s="2565"/>
      <c r="E635" s="2565"/>
      <c r="F635" s="2565"/>
      <c r="G635" s="2565"/>
      <c r="H635" s="2633"/>
      <c r="I635" s="2565"/>
      <c r="J635" s="2565"/>
      <c r="K635" s="2565"/>
      <c r="L635" s="2565"/>
      <c r="M635" s="2565"/>
      <c r="N635" s="2565"/>
      <c r="O635" s="2565"/>
      <c r="P635" s="2565"/>
      <c r="Q635" s="2565"/>
      <c r="R635" s="2565"/>
      <c r="S635" s="2565"/>
      <c r="T635" s="2565"/>
      <c r="U635" s="2565"/>
      <c r="V635" s="2565"/>
      <c r="W635" s="2565"/>
      <c r="X635" s="2565"/>
      <c r="Y635" s="2565"/>
    </row>
    <row r="636" spans="1:25" ht="15.75" customHeight="1">
      <c r="A636" s="2565"/>
      <c r="B636" s="2565"/>
      <c r="C636" s="2565"/>
      <c r="D636" s="2565"/>
      <c r="E636" s="2565"/>
      <c r="F636" s="2565"/>
      <c r="G636" s="2565"/>
      <c r="H636" s="2633"/>
      <c r="I636" s="2565"/>
      <c r="J636" s="2565"/>
      <c r="K636" s="2565"/>
      <c r="L636" s="2565"/>
      <c r="M636" s="2565"/>
      <c r="N636" s="2565"/>
      <c r="O636" s="2565"/>
      <c r="P636" s="2565"/>
      <c r="Q636" s="2565"/>
      <c r="R636" s="2565"/>
      <c r="S636" s="2565"/>
      <c r="T636" s="2565"/>
      <c r="U636" s="2565"/>
      <c r="V636" s="2565"/>
      <c r="W636" s="2565"/>
      <c r="X636" s="2565"/>
      <c r="Y636" s="2565"/>
    </row>
    <row r="637" spans="1:25" ht="15.75" customHeight="1">
      <c r="A637" s="2565"/>
      <c r="B637" s="2565"/>
      <c r="C637" s="2565"/>
      <c r="D637" s="2565"/>
      <c r="E637" s="2565"/>
      <c r="F637" s="2565"/>
      <c r="G637" s="2565"/>
      <c r="H637" s="2633"/>
      <c r="I637" s="2565"/>
      <c r="J637" s="2565"/>
      <c r="K637" s="2565"/>
      <c r="L637" s="2565"/>
      <c r="M637" s="2565"/>
      <c r="N637" s="2565"/>
      <c r="O637" s="2565"/>
      <c r="P637" s="2565"/>
      <c r="Q637" s="2565"/>
      <c r="R637" s="2565"/>
      <c r="S637" s="2565"/>
      <c r="T637" s="2565"/>
      <c r="U637" s="2565"/>
      <c r="V637" s="2565"/>
      <c r="W637" s="2565"/>
      <c r="X637" s="2565"/>
      <c r="Y637" s="2565"/>
    </row>
    <row r="638" spans="1:25" ht="15.75" customHeight="1">
      <c r="A638" s="2565"/>
      <c r="B638" s="2565"/>
      <c r="C638" s="2565"/>
      <c r="D638" s="2565"/>
      <c r="E638" s="2565"/>
      <c r="F638" s="2565"/>
      <c r="G638" s="2565"/>
      <c r="H638" s="2633"/>
      <c r="I638" s="2565"/>
      <c r="J638" s="2565"/>
      <c r="K638" s="2565"/>
      <c r="L638" s="2565"/>
      <c r="M638" s="2565"/>
      <c r="N638" s="2565"/>
      <c r="O638" s="2565"/>
      <c r="P638" s="2565"/>
      <c r="Q638" s="2565"/>
      <c r="R638" s="2565"/>
      <c r="S638" s="2565"/>
      <c r="T638" s="2565"/>
      <c r="U638" s="2565"/>
      <c r="V638" s="2565"/>
      <c r="W638" s="2565"/>
      <c r="X638" s="2565"/>
      <c r="Y638" s="2565"/>
    </row>
    <row r="639" spans="1:25" ht="15.75" customHeight="1">
      <c r="A639" s="2565"/>
      <c r="B639" s="2565"/>
      <c r="C639" s="2565"/>
      <c r="D639" s="2565"/>
      <c r="E639" s="2565"/>
      <c r="F639" s="2565"/>
      <c r="G639" s="2565"/>
      <c r="H639" s="2633"/>
      <c r="I639" s="2565"/>
      <c r="J639" s="2565"/>
      <c r="K639" s="2565"/>
      <c r="L639" s="2565"/>
      <c r="M639" s="2565"/>
      <c r="N639" s="2565"/>
      <c r="O639" s="2565"/>
      <c r="P639" s="2565"/>
      <c r="Q639" s="2565"/>
      <c r="R639" s="2565"/>
      <c r="S639" s="2565"/>
      <c r="T639" s="2565"/>
      <c r="U639" s="2565"/>
      <c r="V639" s="2565"/>
      <c r="W639" s="2565"/>
      <c r="X639" s="2565"/>
      <c r="Y639" s="2565"/>
    </row>
    <row r="640" spans="1:25" ht="15.75" customHeight="1">
      <c r="A640" s="2565"/>
      <c r="B640" s="2565"/>
      <c r="C640" s="2565"/>
      <c r="D640" s="2565"/>
      <c r="E640" s="2565"/>
      <c r="F640" s="2565"/>
      <c r="G640" s="2565"/>
      <c r="H640" s="2633"/>
      <c r="I640" s="2565"/>
      <c r="J640" s="2565"/>
      <c r="K640" s="2565"/>
      <c r="L640" s="2565"/>
      <c r="M640" s="2565"/>
      <c r="N640" s="2565"/>
      <c r="O640" s="2565"/>
      <c r="P640" s="2565"/>
      <c r="Q640" s="2565"/>
      <c r="R640" s="2565"/>
      <c r="S640" s="2565"/>
      <c r="T640" s="2565"/>
      <c r="U640" s="2565"/>
      <c r="V640" s="2565"/>
      <c r="W640" s="2565"/>
      <c r="X640" s="2565"/>
      <c r="Y640" s="2565"/>
    </row>
    <row r="641" spans="1:25" ht="15.75" customHeight="1">
      <c r="A641" s="2565"/>
      <c r="B641" s="2565"/>
      <c r="C641" s="2565"/>
      <c r="D641" s="2565"/>
      <c r="E641" s="2565"/>
      <c r="F641" s="2565"/>
      <c r="G641" s="2565"/>
      <c r="H641" s="2633"/>
      <c r="I641" s="2565"/>
      <c r="J641" s="2565"/>
      <c r="K641" s="2565"/>
      <c r="L641" s="2565"/>
      <c r="M641" s="2565"/>
      <c r="N641" s="2565"/>
      <c r="O641" s="2565"/>
      <c r="P641" s="2565"/>
      <c r="Q641" s="2565"/>
      <c r="R641" s="2565"/>
      <c r="S641" s="2565"/>
      <c r="T641" s="2565"/>
      <c r="U641" s="2565"/>
      <c r="V641" s="2565"/>
      <c r="W641" s="2565"/>
      <c r="X641" s="2565"/>
      <c r="Y641" s="2565"/>
    </row>
    <row r="642" spans="1:25" ht="15.75" customHeight="1">
      <c r="A642" s="2565"/>
      <c r="B642" s="2565"/>
      <c r="C642" s="2565"/>
      <c r="D642" s="2565"/>
      <c r="E642" s="2565"/>
      <c r="F642" s="2565"/>
      <c r="G642" s="2565"/>
      <c r="H642" s="2633"/>
      <c r="I642" s="2565"/>
      <c r="J642" s="2565"/>
      <c r="K642" s="2565"/>
      <c r="L642" s="2565"/>
      <c r="M642" s="2565"/>
      <c r="N642" s="2565"/>
      <c r="O642" s="2565"/>
      <c r="P642" s="2565"/>
      <c r="Q642" s="2565"/>
      <c r="R642" s="2565"/>
      <c r="S642" s="2565"/>
      <c r="T642" s="2565"/>
      <c r="U642" s="2565"/>
      <c r="V642" s="2565"/>
      <c r="W642" s="2565"/>
      <c r="X642" s="2565"/>
      <c r="Y642" s="2565"/>
    </row>
    <row r="643" spans="1:25" ht="15.75" customHeight="1">
      <c r="A643" s="2565"/>
      <c r="B643" s="2565"/>
      <c r="C643" s="2565"/>
      <c r="D643" s="2565"/>
      <c r="E643" s="2565"/>
      <c r="F643" s="2565"/>
      <c r="G643" s="2565"/>
      <c r="H643" s="2633"/>
      <c r="I643" s="2565"/>
      <c r="J643" s="2565"/>
      <c r="K643" s="2565"/>
      <c r="L643" s="2565"/>
      <c r="M643" s="2565"/>
      <c r="N643" s="2565"/>
      <c r="O643" s="2565"/>
      <c r="P643" s="2565"/>
      <c r="Q643" s="2565"/>
      <c r="R643" s="2565"/>
      <c r="S643" s="2565"/>
      <c r="T643" s="2565"/>
      <c r="U643" s="2565"/>
      <c r="V643" s="2565"/>
      <c r="W643" s="2565"/>
      <c r="X643" s="2565"/>
      <c r="Y643" s="2565"/>
    </row>
    <row r="644" spans="1:25" ht="15.75" customHeight="1">
      <c r="A644" s="2565"/>
      <c r="B644" s="2565"/>
      <c r="C644" s="2565"/>
      <c r="D644" s="2565"/>
      <c r="E644" s="2565"/>
      <c r="F644" s="2565"/>
      <c r="G644" s="2565"/>
      <c r="H644" s="2633"/>
      <c r="I644" s="2565"/>
      <c r="J644" s="2565"/>
      <c r="K644" s="2565"/>
      <c r="L644" s="2565"/>
      <c r="M644" s="2565"/>
      <c r="N644" s="2565"/>
      <c r="O644" s="2565"/>
      <c r="P644" s="2565"/>
      <c r="Q644" s="2565"/>
      <c r="R644" s="2565"/>
      <c r="S644" s="2565"/>
      <c r="T644" s="2565"/>
      <c r="U644" s="2565"/>
      <c r="V644" s="2565"/>
      <c r="W644" s="2565"/>
      <c r="X644" s="2565"/>
      <c r="Y644" s="2565"/>
    </row>
    <row r="645" spans="1:25" ht="15.75" customHeight="1">
      <c r="A645" s="2565"/>
      <c r="B645" s="2565"/>
      <c r="C645" s="2565"/>
      <c r="D645" s="2565"/>
      <c r="E645" s="2565"/>
      <c r="F645" s="2565"/>
      <c r="G645" s="2565"/>
      <c r="H645" s="2633"/>
      <c r="I645" s="2565"/>
      <c r="J645" s="2565"/>
      <c r="K645" s="2565"/>
      <c r="L645" s="2565"/>
      <c r="M645" s="2565"/>
      <c r="N645" s="2565"/>
      <c r="O645" s="2565"/>
      <c r="P645" s="2565"/>
      <c r="Q645" s="2565"/>
      <c r="R645" s="2565"/>
      <c r="S645" s="2565"/>
      <c r="T645" s="2565"/>
      <c r="U645" s="2565"/>
      <c r="V645" s="2565"/>
      <c r="W645" s="2565"/>
      <c r="X645" s="2565"/>
      <c r="Y645" s="2565"/>
    </row>
    <row r="646" spans="1:25" ht="15.75" customHeight="1">
      <c r="A646" s="2565"/>
      <c r="B646" s="2565"/>
      <c r="C646" s="2565"/>
      <c r="D646" s="2565"/>
      <c r="E646" s="2565"/>
      <c r="F646" s="2565"/>
      <c r="G646" s="2565"/>
      <c r="H646" s="2633"/>
      <c r="I646" s="2565"/>
      <c r="J646" s="2565"/>
      <c r="K646" s="2565"/>
      <c r="L646" s="2565"/>
      <c r="M646" s="2565"/>
      <c r="N646" s="2565"/>
      <c r="O646" s="2565"/>
      <c r="P646" s="2565"/>
      <c r="Q646" s="2565"/>
      <c r="R646" s="2565"/>
      <c r="S646" s="2565"/>
      <c r="T646" s="2565"/>
      <c r="U646" s="2565"/>
      <c r="V646" s="2565"/>
      <c r="W646" s="2565"/>
      <c r="X646" s="2565"/>
      <c r="Y646" s="2565"/>
    </row>
    <row r="647" spans="1:25" ht="15.75" customHeight="1">
      <c r="A647" s="2565"/>
      <c r="B647" s="2565"/>
      <c r="C647" s="2565"/>
      <c r="D647" s="2565"/>
      <c r="E647" s="2565"/>
      <c r="F647" s="2565"/>
      <c r="G647" s="2565"/>
      <c r="H647" s="2633"/>
      <c r="I647" s="2565"/>
      <c r="J647" s="2565"/>
      <c r="K647" s="2565"/>
      <c r="L647" s="2565"/>
      <c r="M647" s="2565"/>
      <c r="N647" s="2565"/>
      <c r="O647" s="2565"/>
      <c r="P647" s="2565"/>
      <c r="Q647" s="2565"/>
      <c r="R647" s="2565"/>
      <c r="S647" s="2565"/>
      <c r="T647" s="2565"/>
      <c r="U647" s="2565"/>
      <c r="V647" s="2565"/>
      <c r="W647" s="2565"/>
      <c r="X647" s="2565"/>
      <c r="Y647" s="2565"/>
    </row>
    <row r="648" spans="1:25" ht="15.75" customHeight="1">
      <c r="A648" s="2565"/>
      <c r="B648" s="2565"/>
      <c r="C648" s="2565"/>
      <c r="D648" s="2565"/>
      <c r="E648" s="2565"/>
      <c r="F648" s="2565"/>
      <c r="G648" s="2565"/>
      <c r="H648" s="2633"/>
      <c r="I648" s="2565"/>
      <c r="J648" s="2565"/>
      <c r="K648" s="2565"/>
      <c r="L648" s="2565"/>
      <c r="M648" s="2565"/>
      <c r="N648" s="2565"/>
      <c r="O648" s="2565"/>
      <c r="P648" s="2565"/>
      <c r="Q648" s="2565"/>
      <c r="R648" s="2565"/>
      <c r="S648" s="2565"/>
      <c r="T648" s="2565"/>
      <c r="U648" s="2565"/>
      <c r="V648" s="2565"/>
      <c r="W648" s="2565"/>
      <c r="X648" s="2565"/>
      <c r="Y648" s="2565"/>
    </row>
    <row r="649" spans="1:25" ht="15.75" customHeight="1">
      <c r="A649" s="2565"/>
      <c r="B649" s="2565"/>
      <c r="C649" s="2565"/>
      <c r="D649" s="2565"/>
      <c r="E649" s="2565"/>
      <c r="F649" s="2565"/>
      <c r="G649" s="2565"/>
      <c r="H649" s="2633"/>
      <c r="I649" s="2565"/>
      <c r="J649" s="2565"/>
      <c r="K649" s="2565"/>
      <c r="L649" s="2565"/>
      <c r="M649" s="2565"/>
      <c r="N649" s="2565"/>
      <c r="O649" s="2565"/>
      <c r="P649" s="2565"/>
      <c r="Q649" s="2565"/>
      <c r="R649" s="2565"/>
      <c r="S649" s="2565"/>
      <c r="T649" s="2565"/>
      <c r="U649" s="2565"/>
      <c r="V649" s="2565"/>
      <c r="W649" s="2565"/>
      <c r="X649" s="2565"/>
      <c r="Y649" s="2565"/>
    </row>
    <row r="650" spans="1:25" ht="15.75" customHeight="1">
      <c r="A650" s="2565"/>
      <c r="B650" s="2565"/>
      <c r="C650" s="2565"/>
      <c r="D650" s="2565"/>
      <c r="E650" s="2565"/>
      <c r="F650" s="2565"/>
      <c r="G650" s="2565"/>
      <c r="H650" s="2633"/>
      <c r="I650" s="2565"/>
      <c r="J650" s="2565"/>
      <c r="K650" s="2565"/>
      <c r="L650" s="2565"/>
      <c r="M650" s="2565"/>
      <c r="N650" s="2565"/>
      <c r="O650" s="2565"/>
      <c r="P650" s="2565"/>
      <c r="Q650" s="2565"/>
      <c r="R650" s="2565"/>
      <c r="S650" s="2565"/>
      <c r="T650" s="2565"/>
      <c r="U650" s="2565"/>
      <c r="V650" s="2565"/>
      <c r="W650" s="2565"/>
      <c r="X650" s="2565"/>
      <c r="Y650" s="2565"/>
    </row>
    <row r="651" spans="1:25" ht="15.75" customHeight="1">
      <c r="A651" s="2565"/>
      <c r="B651" s="2565"/>
      <c r="C651" s="2565"/>
      <c r="D651" s="2565"/>
      <c r="E651" s="2565"/>
      <c r="F651" s="2565"/>
      <c r="G651" s="2565"/>
      <c r="H651" s="2633"/>
      <c r="I651" s="2565"/>
      <c r="J651" s="2565"/>
      <c r="K651" s="2565"/>
      <c r="L651" s="2565"/>
      <c r="M651" s="2565"/>
      <c r="N651" s="2565"/>
      <c r="O651" s="2565"/>
      <c r="P651" s="2565"/>
      <c r="Q651" s="2565"/>
      <c r="R651" s="2565"/>
      <c r="S651" s="2565"/>
      <c r="T651" s="2565"/>
      <c r="U651" s="2565"/>
      <c r="V651" s="2565"/>
      <c r="W651" s="2565"/>
      <c r="X651" s="2565"/>
      <c r="Y651" s="2565"/>
    </row>
    <row r="652" spans="1:25" ht="15.75" customHeight="1">
      <c r="A652" s="2565"/>
      <c r="B652" s="2565"/>
      <c r="C652" s="2565"/>
      <c r="D652" s="2565"/>
      <c r="E652" s="2565"/>
      <c r="F652" s="2565"/>
      <c r="G652" s="2565"/>
      <c r="H652" s="2633"/>
      <c r="I652" s="2565"/>
      <c r="J652" s="2565"/>
      <c r="K652" s="2565"/>
      <c r="L652" s="2565"/>
      <c r="M652" s="2565"/>
      <c r="N652" s="2565"/>
      <c r="O652" s="2565"/>
      <c r="P652" s="2565"/>
      <c r="Q652" s="2565"/>
      <c r="R652" s="2565"/>
      <c r="S652" s="2565"/>
      <c r="T652" s="2565"/>
      <c r="U652" s="2565"/>
      <c r="V652" s="2565"/>
      <c r="W652" s="2565"/>
      <c r="X652" s="2565"/>
      <c r="Y652" s="2565"/>
    </row>
    <row r="653" spans="1:25" ht="15.75" customHeight="1">
      <c r="A653" s="2565"/>
      <c r="B653" s="2565"/>
      <c r="C653" s="2565"/>
      <c r="D653" s="2565"/>
      <c r="E653" s="2565"/>
      <c r="F653" s="2565"/>
      <c r="G653" s="2565"/>
      <c r="H653" s="2633"/>
      <c r="I653" s="2565"/>
      <c r="J653" s="2565"/>
      <c r="K653" s="2565"/>
      <c r="L653" s="2565"/>
      <c r="M653" s="2565"/>
      <c r="N653" s="2565"/>
      <c r="O653" s="2565"/>
      <c r="P653" s="2565"/>
      <c r="Q653" s="2565"/>
      <c r="R653" s="2565"/>
      <c r="S653" s="2565"/>
      <c r="T653" s="2565"/>
      <c r="U653" s="2565"/>
      <c r="V653" s="2565"/>
      <c r="W653" s="2565"/>
      <c r="X653" s="2565"/>
      <c r="Y653" s="2565"/>
    </row>
    <row r="654" spans="1:25" ht="15.75" customHeight="1">
      <c r="A654" s="2565"/>
      <c r="B654" s="2565"/>
      <c r="C654" s="2565"/>
      <c r="D654" s="2565"/>
      <c r="E654" s="2565"/>
      <c r="F654" s="2565"/>
      <c r="G654" s="2565"/>
      <c r="H654" s="2633"/>
      <c r="I654" s="2565"/>
      <c r="J654" s="2565"/>
      <c r="K654" s="2565"/>
      <c r="L654" s="2565"/>
      <c r="M654" s="2565"/>
      <c r="N654" s="2565"/>
      <c r="O654" s="2565"/>
      <c r="P654" s="2565"/>
      <c r="Q654" s="2565"/>
      <c r="R654" s="2565"/>
      <c r="S654" s="2565"/>
      <c r="T654" s="2565"/>
      <c r="U654" s="2565"/>
      <c r="V654" s="2565"/>
      <c r="W654" s="2565"/>
      <c r="X654" s="2565"/>
      <c r="Y654" s="2565"/>
    </row>
    <row r="655" spans="1:25" ht="15.75" customHeight="1">
      <c r="A655" s="2565"/>
      <c r="B655" s="2565"/>
      <c r="C655" s="2565"/>
      <c r="D655" s="2565"/>
      <c r="E655" s="2565"/>
      <c r="F655" s="2565"/>
      <c r="G655" s="2565"/>
      <c r="H655" s="2633"/>
      <c r="I655" s="2565"/>
      <c r="J655" s="2565"/>
      <c r="K655" s="2565"/>
      <c r="L655" s="2565"/>
      <c r="M655" s="2565"/>
      <c r="N655" s="2565"/>
      <c r="O655" s="2565"/>
      <c r="P655" s="2565"/>
      <c r="Q655" s="2565"/>
      <c r="R655" s="2565"/>
      <c r="S655" s="2565"/>
      <c r="T655" s="2565"/>
      <c r="U655" s="2565"/>
      <c r="V655" s="2565"/>
      <c r="W655" s="2565"/>
      <c r="X655" s="2565"/>
      <c r="Y655" s="2565"/>
    </row>
    <row r="656" spans="1:25" ht="15.75" customHeight="1">
      <c r="A656" s="2565"/>
      <c r="B656" s="2565"/>
      <c r="C656" s="2565"/>
      <c r="D656" s="2565"/>
      <c r="E656" s="2565"/>
      <c r="F656" s="2565"/>
      <c r="G656" s="2565"/>
      <c r="H656" s="2633"/>
      <c r="I656" s="2565"/>
      <c r="J656" s="2565"/>
      <c r="K656" s="2565"/>
      <c r="L656" s="2565"/>
      <c r="M656" s="2565"/>
      <c r="N656" s="2565"/>
      <c r="O656" s="2565"/>
      <c r="P656" s="2565"/>
      <c r="Q656" s="2565"/>
      <c r="R656" s="2565"/>
      <c r="S656" s="2565"/>
      <c r="T656" s="2565"/>
      <c r="U656" s="2565"/>
      <c r="V656" s="2565"/>
      <c r="W656" s="2565"/>
      <c r="X656" s="2565"/>
      <c r="Y656" s="2565"/>
    </row>
    <row r="657" spans="1:25" ht="15.75" customHeight="1">
      <c r="A657" s="2565"/>
      <c r="B657" s="2565"/>
      <c r="C657" s="2565"/>
      <c r="D657" s="2565"/>
      <c r="E657" s="2565"/>
      <c r="F657" s="2565"/>
      <c r="G657" s="2565"/>
      <c r="H657" s="2633"/>
      <c r="I657" s="2565"/>
      <c r="J657" s="2565"/>
      <c r="K657" s="2565"/>
      <c r="L657" s="2565"/>
      <c r="M657" s="2565"/>
      <c r="N657" s="2565"/>
      <c r="O657" s="2565"/>
      <c r="P657" s="2565"/>
      <c r="Q657" s="2565"/>
      <c r="R657" s="2565"/>
      <c r="S657" s="2565"/>
      <c r="T657" s="2565"/>
      <c r="U657" s="2565"/>
      <c r="V657" s="2565"/>
      <c r="W657" s="2565"/>
      <c r="X657" s="2565"/>
      <c r="Y657" s="2565"/>
    </row>
    <row r="658" spans="1:25" ht="15.75" customHeight="1">
      <c r="A658" s="2565"/>
      <c r="B658" s="2565"/>
      <c r="C658" s="2565"/>
      <c r="D658" s="2565"/>
      <c r="E658" s="2565"/>
      <c r="F658" s="2565"/>
      <c r="G658" s="2565"/>
      <c r="H658" s="2633"/>
      <c r="I658" s="2565"/>
      <c r="J658" s="2565"/>
      <c r="K658" s="2565"/>
      <c r="L658" s="2565"/>
      <c r="M658" s="2565"/>
      <c r="N658" s="2565"/>
      <c r="O658" s="2565"/>
      <c r="P658" s="2565"/>
      <c r="Q658" s="2565"/>
      <c r="R658" s="2565"/>
      <c r="S658" s="2565"/>
      <c r="T658" s="2565"/>
      <c r="U658" s="2565"/>
      <c r="V658" s="2565"/>
      <c r="W658" s="2565"/>
      <c r="X658" s="2565"/>
      <c r="Y658" s="2565"/>
    </row>
    <row r="659" spans="1:25" ht="15.75" customHeight="1">
      <c r="A659" s="2565"/>
      <c r="B659" s="2565"/>
      <c r="C659" s="2565"/>
      <c r="D659" s="2565"/>
      <c r="E659" s="2565"/>
      <c r="F659" s="2565"/>
      <c r="G659" s="2565"/>
      <c r="H659" s="2633"/>
      <c r="I659" s="2565"/>
      <c r="J659" s="2565"/>
      <c r="K659" s="2565"/>
      <c r="L659" s="2565"/>
      <c r="M659" s="2565"/>
      <c r="N659" s="2565"/>
      <c r="O659" s="2565"/>
      <c r="P659" s="2565"/>
      <c r="Q659" s="2565"/>
      <c r="R659" s="2565"/>
      <c r="S659" s="2565"/>
      <c r="T659" s="2565"/>
      <c r="U659" s="2565"/>
      <c r="V659" s="2565"/>
      <c r="W659" s="2565"/>
      <c r="X659" s="2565"/>
      <c r="Y659" s="2565"/>
    </row>
    <row r="660" spans="1:25" ht="15.75" customHeight="1">
      <c r="A660" s="2565"/>
      <c r="B660" s="2565"/>
      <c r="C660" s="2565"/>
      <c r="D660" s="2565"/>
      <c r="E660" s="2565"/>
      <c r="F660" s="2565"/>
      <c r="G660" s="2565"/>
      <c r="H660" s="2633"/>
      <c r="I660" s="2565"/>
      <c r="J660" s="2565"/>
      <c r="K660" s="2565"/>
      <c r="L660" s="2565"/>
      <c r="M660" s="2565"/>
      <c r="N660" s="2565"/>
      <c r="O660" s="2565"/>
      <c r="P660" s="2565"/>
      <c r="Q660" s="2565"/>
      <c r="R660" s="2565"/>
      <c r="S660" s="2565"/>
      <c r="T660" s="2565"/>
      <c r="U660" s="2565"/>
      <c r="V660" s="2565"/>
      <c r="W660" s="2565"/>
      <c r="X660" s="2565"/>
      <c r="Y660" s="2565"/>
    </row>
    <row r="661" spans="1:25" ht="15.75" customHeight="1">
      <c r="A661" s="2565"/>
      <c r="B661" s="2565"/>
      <c r="C661" s="2565"/>
      <c r="D661" s="2565"/>
      <c r="E661" s="2565"/>
      <c r="F661" s="2565"/>
      <c r="G661" s="2565"/>
      <c r="H661" s="2633"/>
      <c r="I661" s="2565"/>
      <c r="J661" s="2565"/>
      <c r="K661" s="2565"/>
      <c r="L661" s="2565"/>
      <c r="M661" s="2565"/>
      <c r="N661" s="2565"/>
      <c r="O661" s="2565"/>
      <c r="P661" s="2565"/>
      <c r="Q661" s="2565"/>
      <c r="R661" s="2565"/>
      <c r="S661" s="2565"/>
      <c r="T661" s="2565"/>
      <c r="U661" s="2565"/>
      <c r="V661" s="2565"/>
      <c r="W661" s="2565"/>
      <c r="X661" s="2565"/>
      <c r="Y661" s="2565"/>
    </row>
    <row r="662" spans="1:25" ht="15.75" customHeight="1">
      <c r="A662" s="2565"/>
      <c r="B662" s="2565"/>
      <c r="C662" s="2565"/>
      <c r="D662" s="2565"/>
      <c r="E662" s="2565"/>
      <c r="F662" s="2565"/>
      <c r="G662" s="2565"/>
      <c r="H662" s="2633"/>
      <c r="I662" s="2565"/>
      <c r="J662" s="2565"/>
      <c r="K662" s="2565"/>
      <c r="L662" s="2565"/>
      <c r="M662" s="2565"/>
      <c r="N662" s="2565"/>
      <c r="O662" s="2565"/>
      <c r="P662" s="2565"/>
      <c r="Q662" s="2565"/>
      <c r="R662" s="2565"/>
      <c r="S662" s="2565"/>
      <c r="T662" s="2565"/>
      <c r="U662" s="2565"/>
      <c r="V662" s="2565"/>
      <c r="W662" s="2565"/>
      <c r="X662" s="2565"/>
      <c r="Y662" s="2565"/>
    </row>
    <row r="663" spans="1:25" ht="15.75" customHeight="1">
      <c r="A663" s="2565"/>
      <c r="B663" s="2565"/>
      <c r="C663" s="2565"/>
      <c r="D663" s="2565"/>
      <c r="E663" s="2565"/>
      <c r="F663" s="2565"/>
      <c r="G663" s="2565"/>
      <c r="H663" s="2633"/>
      <c r="I663" s="2565"/>
      <c r="J663" s="2565"/>
      <c r="K663" s="2565"/>
      <c r="L663" s="2565"/>
      <c r="M663" s="2565"/>
      <c r="N663" s="2565"/>
      <c r="O663" s="2565"/>
      <c r="P663" s="2565"/>
      <c r="Q663" s="2565"/>
      <c r="R663" s="2565"/>
      <c r="S663" s="2565"/>
      <c r="T663" s="2565"/>
      <c r="U663" s="2565"/>
      <c r="V663" s="2565"/>
      <c r="W663" s="2565"/>
      <c r="X663" s="2565"/>
      <c r="Y663" s="2565"/>
    </row>
    <row r="664" spans="1:25" ht="15.75" customHeight="1">
      <c r="A664" s="2565"/>
      <c r="B664" s="2565"/>
      <c r="C664" s="2565"/>
      <c r="D664" s="2565"/>
      <c r="E664" s="2565"/>
      <c r="F664" s="2565"/>
      <c r="G664" s="2565"/>
      <c r="H664" s="2633"/>
      <c r="I664" s="2565"/>
      <c r="J664" s="2565"/>
      <c r="K664" s="2565"/>
      <c r="L664" s="2565"/>
      <c r="M664" s="2565"/>
      <c r="N664" s="2565"/>
      <c r="O664" s="2565"/>
      <c r="P664" s="2565"/>
      <c r="Q664" s="2565"/>
      <c r="R664" s="2565"/>
      <c r="S664" s="2565"/>
      <c r="T664" s="2565"/>
      <c r="U664" s="2565"/>
      <c r="V664" s="2565"/>
      <c r="W664" s="2565"/>
      <c r="X664" s="2565"/>
      <c r="Y664" s="2565"/>
    </row>
    <row r="665" spans="1:25" ht="15.75" customHeight="1">
      <c r="A665" s="2565"/>
      <c r="B665" s="2565"/>
      <c r="C665" s="2565"/>
      <c r="D665" s="2565"/>
      <c r="E665" s="2565"/>
      <c r="F665" s="2565"/>
      <c r="G665" s="2565"/>
      <c r="H665" s="2633"/>
      <c r="I665" s="2565"/>
      <c r="J665" s="2565"/>
      <c r="K665" s="2565"/>
      <c r="L665" s="2565"/>
      <c r="M665" s="2565"/>
      <c r="N665" s="2565"/>
      <c r="O665" s="2565"/>
      <c r="P665" s="2565"/>
      <c r="Q665" s="2565"/>
      <c r="R665" s="2565"/>
      <c r="S665" s="2565"/>
      <c r="T665" s="2565"/>
      <c r="U665" s="2565"/>
      <c r="V665" s="2565"/>
      <c r="W665" s="2565"/>
      <c r="X665" s="2565"/>
      <c r="Y665" s="2565"/>
    </row>
    <row r="666" spans="1:25" ht="15.75" customHeight="1">
      <c r="A666" s="2565"/>
      <c r="B666" s="2565"/>
      <c r="C666" s="2565"/>
      <c r="D666" s="2565"/>
      <c r="E666" s="2565"/>
      <c r="F666" s="2565"/>
      <c r="G666" s="2565"/>
      <c r="H666" s="2633"/>
      <c r="I666" s="2565"/>
      <c r="J666" s="2565"/>
      <c r="K666" s="2565"/>
      <c r="L666" s="2565"/>
      <c r="M666" s="2565"/>
      <c r="N666" s="2565"/>
      <c r="O666" s="2565"/>
      <c r="P666" s="2565"/>
      <c r="Q666" s="2565"/>
      <c r="R666" s="2565"/>
      <c r="S666" s="2565"/>
      <c r="T666" s="2565"/>
      <c r="U666" s="2565"/>
      <c r="V666" s="2565"/>
      <c r="W666" s="2565"/>
      <c r="X666" s="2565"/>
      <c r="Y666" s="2565"/>
    </row>
    <row r="667" spans="1:25" ht="15.75" customHeight="1">
      <c r="A667" s="2565"/>
      <c r="B667" s="2565"/>
      <c r="C667" s="2565"/>
      <c r="D667" s="2565"/>
      <c r="E667" s="2565"/>
      <c r="F667" s="2565"/>
      <c r="G667" s="2565"/>
      <c r="H667" s="2633"/>
      <c r="I667" s="2565"/>
      <c r="J667" s="2565"/>
      <c r="K667" s="2565"/>
      <c r="L667" s="2565"/>
      <c r="M667" s="2565"/>
      <c r="N667" s="2565"/>
      <c r="O667" s="2565"/>
      <c r="P667" s="2565"/>
      <c r="Q667" s="2565"/>
      <c r="R667" s="2565"/>
      <c r="S667" s="2565"/>
      <c r="T667" s="2565"/>
      <c r="U667" s="2565"/>
      <c r="V667" s="2565"/>
      <c r="W667" s="2565"/>
      <c r="X667" s="2565"/>
      <c r="Y667" s="2565"/>
    </row>
    <row r="668" spans="1:25" ht="15.75" customHeight="1">
      <c r="A668" s="2565"/>
      <c r="B668" s="2565"/>
      <c r="C668" s="2565"/>
      <c r="D668" s="2565"/>
      <c r="E668" s="2565"/>
      <c r="F668" s="2565"/>
      <c r="G668" s="2565"/>
      <c r="H668" s="2633"/>
      <c r="I668" s="2565"/>
      <c r="J668" s="2565"/>
      <c r="K668" s="2565"/>
      <c r="L668" s="2565"/>
      <c r="M668" s="2565"/>
      <c r="N668" s="2565"/>
      <c r="O668" s="2565"/>
      <c r="P668" s="2565"/>
      <c r="Q668" s="2565"/>
      <c r="R668" s="2565"/>
      <c r="S668" s="2565"/>
      <c r="T668" s="2565"/>
      <c r="U668" s="2565"/>
      <c r="V668" s="2565"/>
      <c r="W668" s="2565"/>
      <c r="X668" s="2565"/>
      <c r="Y668" s="2565"/>
    </row>
    <row r="669" spans="1:25" ht="15.75" customHeight="1">
      <c r="A669" s="2565"/>
      <c r="B669" s="2565"/>
      <c r="C669" s="2565"/>
      <c r="D669" s="2565"/>
      <c r="E669" s="2565"/>
      <c r="F669" s="2565"/>
      <c r="G669" s="2565"/>
      <c r="H669" s="2633"/>
      <c r="I669" s="2565"/>
      <c r="J669" s="2565"/>
      <c r="K669" s="2565"/>
      <c r="L669" s="2565"/>
      <c r="M669" s="2565"/>
      <c r="N669" s="2565"/>
      <c r="O669" s="2565"/>
      <c r="P669" s="2565"/>
      <c r="Q669" s="2565"/>
      <c r="R669" s="2565"/>
      <c r="S669" s="2565"/>
      <c r="T669" s="2565"/>
      <c r="U669" s="2565"/>
      <c r="V669" s="2565"/>
      <c r="W669" s="2565"/>
      <c r="X669" s="2565"/>
      <c r="Y669" s="2565"/>
    </row>
    <row r="670" spans="1:25" ht="15.75" customHeight="1">
      <c r="A670" s="2565"/>
      <c r="B670" s="2565"/>
      <c r="C670" s="2565"/>
      <c r="D670" s="2565"/>
      <c r="E670" s="2565"/>
      <c r="F670" s="2565"/>
      <c r="G670" s="2565"/>
      <c r="H670" s="2633"/>
      <c r="I670" s="2565"/>
      <c r="J670" s="2565"/>
      <c r="K670" s="2565"/>
      <c r="L670" s="2565"/>
      <c r="M670" s="2565"/>
      <c r="N670" s="2565"/>
      <c r="O670" s="2565"/>
      <c r="P670" s="2565"/>
      <c r="Q670" s="2565"/>
      <c r="R670" s="2565"/>
      <c r="S670" s="2565"/>
      <c r="T670" s="2565"/>
      <c r="U670" s="2565"/>
      <c r="V670" s="2565"/>
      <c r="W670" s="2565"/>
      <c r="X670" s="2565"/>
      <c r="Y670" s="2565"/>
    </row>
    <row r="671" spans="1:25" ht="15.75" customHeight="1">
      <c r="A671" s="2565"/>
      <c r="B671" s="2565"/>
      <c r="C671" s="2565"/>
      <c r="D671" s="2565"/>
      <c r="E671" s="2565"/>
      <c r="F671" s="2565"/>
      <c r="G671" s="2565"/>
      <c r="H671" s="2633"/>
      <c r="I671" s="2565"/>
      <c r="J671" s="2565"/>
      <c r="K671" s="2565"/>
      <c r="L671" s="2565"/>
      <c r="M671" s="2565"/>
      <c r="N671" s="2565"/>
      <c r="O671" s="2565"/>
      <c r="P671" s="2565"/>
      <c r="Q671" s="2565"/>
      <c r="R671" s="2565"/>
      <c r="S671" s="2565"/>
      <c r="T671" s="2565"/>
      <c r="U671" s="2565"/>
      <c r="V671" s="2565"/>
      <c r="W671" s="2565"/>
      <c r="X671" s="2565"/>
      <c r="Y671" s="2565"/>
    </row>
    <row r="672" spans="1:25" ht="15.75" customHeight="1">
      <c r="A672" s="2565"/>
      <c r="B672" s="2565"/>
      <c r="C672" s="2565"/>
      <c r="D672" s="2565"/>
      <c r="E672" s="2565"/>
      <c r="F672" s="2565"/>
      <c r="G672" s="2565"/>
      <c r="H672" s="2633"/>
      <c r="I672" s="2565"/>
      <c r="J672" s="2565"/>
      <c r="K672" s="2565"/>
      <c r="L672" s="2565"/>
      <c r="M672" s="2565"/>
      <c r="N672" s="2565"/>
      <c r="O672" s="2565"/>
      <c r="P672" s="2565"/>
      <c r="Q672" s="2565"/>
      <c r="R672" s="2565"/>
      <c r="S672" s="2565"/>
      <c r="T672" s="2565"/>
      <c r="U672" s="2565"/>
      <c r="V672" s="2565"/>
      <c r="W672" s="2565"/>
      <c r="X672" s="2565"/>
      <c r="Y672" s="2565"/>
    </row>
    <row r="673" spans="1:25" ht="15.75" customHeight="1">
      <c r="A673" s="2565"/>
      <c r="B673" s="2565"/>
      <c r="C673" s="2565"/>
      <c r="D673" s="2565"/>
      <c r="E673" s="2565"/>
      <c r="F673" s="2565"/>
      <c r="G673" s="2565"/>
      <c r="H673" s="2633"/>
      <c r="I673" s="2565"/>
      <c r="J673" s="2565"/>
      <c r="K673" s="2565"/>
      <c r="L673" s="2565"/>
      <c r="M673" s="2565"/>
      <c r="N673" s="2565"/>
      <c r="O673" s="2565"/>
      <c r="P673" s="2565"/>
      <c r="Q673" s="2565"/>
      <c r="R673" s="2565"/>
      <c r="S673" s="2565"/>
      <c r="T673" s="2565"/>
      <c r="U673" s="2565"/>
      <c r="V673" s="2565"/>
      <c r="W673" s="2565"/>
      <c r="X673" s="2565"/>
      <c r="Y673" s="2565"/>
    </row>
    <row r="674" spans="1:25" ht="15.75" customHeight="1">
      <c r="A674" s="2565"/>
      <c r="B674" s="2565"/>
      <c r="C674" s="2565"/>
      <c r="D674" s="2565"/>
      <c r="E674" s="2565"/>
      <c r="F674" s="2565"/>
      <c r="G674" s="2565"/>
      <c r="H674" s="2633"/>
      <c r="I674" s="2565"/>
      <c r="J674" s="2565"/>
      <c r="K674" s="2565"/>
      <c r="L674" s="2565"/>
      <c r="M674" s="2565"/>
      <c r="N674" s="2565"/>
      <c r="O674" s="2565"/>
      <c r="P674" s="2565"/>
      <c r="Q674" s="2565"/>
      <c r="R674" s="2565"/>
      <c r="S674" s="2565"/>
      <c r="T674" s="2565"/>
      <c r="U674" s="2565"/>
      <c r="V674" s="2565"/>
      <c r="W674" s="2565"/>
      <c r="X674" s="2565"/>
      <c r="Y674" s="2565"/>
    </row>
    <row r="675" spans="1:25" ht="15.75" customHeight="1">
      <c r="A675" s="2565"/>
      <c r="B675" s="2565"/>
      <c r="C675" s="2565"/>
      <c r="D675" s="2565"/>
      <c r="E675" s="2565"/>
      <c r="F675" s="2565"/>
      <c r="G675" s="2565"/>
      <c r="H675" s="2633"/>
      <c r="I675" s="2565"/>
      <c r="J675" s="2565"/>
      <c r="K675" s="2565"/>
      <c r="L675" s="2565"/>
      <c r="M675" s="2565"/>
      <c r="N675" s="2565"/>
      <c r="O675" s="2565"/>
      <c r="P675" s="2565"/>
      <c r="Q675" s="2565"/>
      <c r="R675" s="2565"/>
      <c r="S675" s="2565"/>
      <c r="T675" s="2565"/>
      <c r="U675" s="2565"/>
      <c r="V675" s="2565"/>
      <c r="W675" s="2565"/>
      <c r="X675" s="2565"/>
      <c r="Y675" s="2565"/>
    </row>
    <row r="676" spans="1:25" ht="15.75" customHeight="1">
      <c r="A676" s="2565"/>
      <c r="B676" s="2565"/>
      <c r="C676" s="2565"/>
      <c r="D676" s="2565"/>
      <c r="E676" s="2565"/>
      <c r="F676" s="2565"/>
      <c r="G676" s="2565"/>
      <c r="H676" s="2633"/>
      <c r="I676" s="2565"/>
      <c r="J676" s="2565"/>
      <c r="K676" s="2565"/>
      <c r="L676" s="2565"/>
      <c r="M676" s="2565"/>
      <c r="N676" s="2565"/>
      <c r="O676" s="2565"/>
      <c r="P676" s="2565"/>
      <c r="Q676" s="2565"/>
      <c r="R676" s="2565"/>
      <c r="S676" s="2565"/>
      <c r="T676" s="2565"/>
      <c r="U676" s="2565"/>
      <c r="V676" s="2565"/>
      <c r="W676" s="2565"/>
      <c r="X676" s="2565"/>
      <c r="Y676" s="2565"/>
    </row>
    <row r="677" spans="1:25" ht="15.75" customHeight="1">
      <c r="A677" s="2565"/>
      <c r="B677" s="2565"/>
      <c r="C677" s="2565"/>
      <c r="D677" s="2565"/>
      <c r="E677" s="2565"/>
      <c r="F677" s="2565"/>
      <c r="G677" s="2565"/>
      <c r="H677" s="2633"/>
      <c r="I677" s="2565"/>
      <c r="J677" s="2565"/>
      <c r="K677" s="2565"/>
      <c r="L677" s="2565"/>
      <c r="M677" s="2565"/>
      <c r="N677" s="2565"/>
      <c r="O677" s="2565"/>
      <c r="P677" s="2565"/>
      <c r="Q677" s="2565"/>
      <c r="R677" s="2565"/>
      <c r="S677" s="2565"/>
      <c r="T677" s="2565"/>
      <c r="U677" s="2565"/>
      <c r="V677" s="2565"/>
      <c r="W677" s="2565"/>
      <c r="X677" s="2565"/>
      <c r="Y677" s="2565"/>
    </row>
    <row r="678" spans="1:25" ht="15.75" customHeight="1">
      <c r="A678" s="2565"/>
      <c r="B678" s="2565"/>
      <c r="C678" s="2565"/>
      <c r="D678" s="2565"/>
      <c r="E678" s="2565"/>
      <c r="F678" s="2565"/>
      <c r="G678" s="2565"/>
      <c r="H678" s="2633"/>
      <c r="I678" s="2565"/>
      <c r="J678" s="2565"/>
      <c r="K678" s="2565"/>
      <c r="L678" s="2565"/>
      <c r="M678" s="2565"/>
      <c r="N678" s="2565"/>
      <c r="O678" s="2565"/>
      <c r="P678" s="2565"/>
      <c r="Q678" s="2565"/>
      <c r="R678" s="2565"/>
      <c r="S678" s="2565"/>
      <c r="T678" s="2565"/>
      <c r="U678" s="2565"/>
      <c r="V678" s="2565"/>
      <c r="W678" s="2565"/>
      <c r="X678" s="2565"/>
      <c r="Y678" s="2565"/>
    </row>
    <row r="679" spans="1:25" ht="15.75" customHeight="1">
      <c r="A679" s="2565"/>
      <c r="B679" s="2565"/>
      <c r="C679" s="2565"/>
      <c r="D679" s="2565"/>
      <c r="E679" s="2565"/>
      <c r="F679" s="2565"/>
      <c r="G679" s="2565"/>
      <c r="H679" s="2633"/>
      <c r="I679" s="2565"/>
      <c r="J679" s="2565"/>
      <c r="K679" s="2565"/>
      <c r="L679" s="2565"/>
      <c r="M679" s="2565"/>
      <c r="N679" s="2565"/>
      <c r="O679" s="2565"/>
      <c r="P679" s="2565"/>
      <c r="Q679" s="2565"/>
      <c r="R679" s="2565"/>
      <c r="S679" s="2565"/>
      <c r="T679" s="2565"/>
      <c r="U679" s="2565"/>
      <c r="V679" s="2565"/>
      <c r="W679" s="2565"/>
      <c r="X679" s="2565"/>
      <c r="Y679" s="2565"/>
    </row>
    <row r="680" spans="1:25" ht="15.75" customHeight="1">
      <c r="A680" s="2565"/>
      <c r="B680" s="2565"/>
      <c r="C680" s="2565"/>
      <c r="D680" s="2565"/>
      <c r="E680" s="2565"/>
      <c r="F680" s="2565"/>
      <c r="G680" s="2565"/>
      <c r="H680" s="2633"/>
      <c r="I680" s="2565"/>
      <c r="J680" s="2565"/>
      <c r="K680" s="2565"/>
      <c r="L680" s="2565"/>
      <c r="M680" s="2565"/>
      <c r="N680" s="2565"/>
      <c r="O680" s="2565"/>
      <c r="P680" s="2565"/>
      <c r="Q680" s="2565"/>
      <c r="R680" s="2565"/>
      <c r="S680" s="2565"/>
      <c r="T680" s="2565"/>
      <c r="U680" s="2565"/>
      <c r="V680" s="2565"/>
      <c r="W680" s="2565"/>
      <c r="X680" s="2565"/>
      <c r="Y680" s="2565"/>
    </row>
    <row r="681" spans="1:25" ht="15.75" customHeight="1">
      <c r="A681" s="2565"/>
      <c r="B681" s="2565"/>
      <c r="C681" s="2565"/>
      <c r="D681" s="2565"/>
      <c r="E681" s="2565"/>
      <c r="F681" s="2565"/>
      <c r="G681" s="2565"/>
      <c r="H681" s="2633"/>
      <c r="I681" s="2565"/>
      <c r="J681" s="2565"/>
      <c r="K681" s="2565"/>
      <c r="L681" s="2565"/>
      <c r="M681" s="2565"/>
      <c r="N681" s="2565"/>
      <c r="O681" s="2565"/>
      <c r="P681" s="2565"/>
      <c r="Q681" s="2565"/>
      <c r="R681" s="2565"/>
      <c r="S681" s="2565"/>
      <c r="T681" s="2565"/>
      <c r="U681" s="2565"/>
      <c r="V681" s="2565"/>
      <c r="W681" s="2565"/>
      <c r="X681" s="2565"/>
      <c r="Y681" s="2565"/>
    </row>
    <row r="682" spans="1:25" ht="15.75" customHeight="1">
      <c r="A682" s="2565"/>
      <c r="B682" s="2565"/>
      <c r="C682" s="2565"/>
      <c r="D682" s="2565"/>
      <c r="E682" s="2565"/>
      <c r="F682" s="2565"/>
      <c r="G682" s="2565"/>
      <c r="H682" s="2633"/>
      <c r="I682" s="2565"/>
      <c r="J682" s="2565"/>
      <c r="K682" s="2565"/>
      <c r="L682" s="2565"/>
      <c r="M682" s="2565"/>
      <c r="N682" s="2565"/>
      <c r="O682" s="2565"/>
      <c r="P682" s="2565"/>
      <c r="Q682" s="2565"/>
      <c r="R682" s="2565"/>
      <c r="S682" s="2565"/>
      <c r="T682" s="2565"/>
      <c r="U682" s="2565"/>
      <c r="V682" s="2565"/>
      <c r="W682" s="2565"/>
      <c r="X682" s="2565"/>
      <c r="Y682" s="2565"/>
    </row>
    <row r="683" spans="1:25" ht="15.75" customHeight="1">
      <c r="A683" s="2565"/>
      <c r="B683" s="2565"/>
      <c r="C683" s="2565"/>
      <c r="D683" s="2565"/>
      <c r="E683" s="2565"/>
      <c r="F683" s="2565"/>
      <c r="G683" s="2565"/>
      <c r="H683" s="2633"/>
      <c r="I683" s="2565"/>
      <c r="J683" s="2565"/>
      <c r="K683" s="2565"/>
      <c r="L683" s="2565"/>
      <c r="M683" s="2565"/>
      <c r="N683" s="2565"/>
      <c r="O683" s="2565"/>
      <c r="P683" s="2565"/>
      <c r="Q683" s="2565"/>
      <c r="R683" s="2565"/>
      <c r="S683" s="2565"/>
      <c r="T683" s="2565"/>
      <c r="U683" s="2565"/>
      <c r="V683" s="2565"/>
      <c r="W683" s="2565"/>
      <c r="X683" s="2565"/>
      <c r="Y683" s="2565"/>
    </row>
    <row r="684" spans="1:25" ht="15.75" customHeight="1">
      <c r="A684" s="2565"/>
      <c r="B684" s="2565"/>
      <c r="C684" s="2565"/>
      <c r="D684" s="2565"/>
      <c r="E684" s="2565"/>
      <c r="F684" s="2565"/>
      <c r="G684" s="2565"/>
      <c r="H684" s="2633"/>
      <c r="I684" s="2565"/>
      <c r="J684" s="2565"/>
      <c r="K684" s="2565"/>
      <c r="L684" s="2565"/>
      <c r="M684" s="2565"/>
      <c r="N684" s="2565"/>
      <c r="O684" s="2565"/>
      <c r="P684" s="2565"/>
      <c r="Q684" s="2565"/>
      <c r="R684" s="2565"/>
      <c r="S684" s="2565"/>
      <c r="T684" s="2565"/>
      <c r="U684" s="2565"/>
      <c r="V684" s="2565"/>
      <c r="W684" s="2565"/>
      <c r="X684" s="2565"/>
      <c r="Y684" s="2565"/>
    </row>
    <row r="685" spans="1:25" ht="15.75" customHeight="1">
      <c r="A685" s="2565"/>
      <c r="B685" s="2565"/>
      <c r="C685" s="2565"/>
      <c r="D685" s="2565"/>
      <c r="E685" s="2565"/>
      <c r="F685" s="2565"/>
      <c r="G685" s="2565"/>
      <c r="H685" s="2633"/>
      <c r="I685" s="2565"/>
      <c r="J685" s="2565"/>
      <c r="K685" s="2565"/>
      <c r="L685" s="2565"/>
      <c r="M685" s="2565"/>
      <c r="N685" s="2565"/>
      <c r="O685" s="2565"/>
      <c r="P685" s="2565"/>
      <c r="Q685" s="2565"/>
      <c r="R685" s="2565"/>
      <c r="S685" s="2565"/>
      <c r="T685" s="2565"/>
      <c r="U685" s="2565"/>
      <c r="V685" s="2565"/>
      <c r="W685" s="2565"/>
      <c r="X685" s="2565"/>
      <c r="Y685" s="2565"/>
    </row>
    <row r="686" spans="1:25" ht="15.75" customHeight="1">
      <c r="A686" s="2565"/>
      <c r="B686" s="2565"/>
      <c r="C686" s="2565"/>
      <c r="D686" s="2565"/>
      <c r="E686" s="2565"/>
      <c r="F686" s="2565"/>
      <c r="G686" s="2565"/>
      <c r="H686" s="2633"/>
      <c r="I686" s="2565"/>
      <c r="J686" s="2565"/>
      <c r="K686" s="2565"/>
      <c r="L686" s="2565"/>
      <c r="M686" s="2565"/>
      <c r="N686" s="2565"/>
      <c r="O686" s="2565"/>
      <c r="P686" s="2565"/>
      <c r="Q686" s="2565"/>
      <c r="R686" s="2565"/>
      <c r="S686" s="2565"/>
      <c r="T686" s="2565"/>
      <c r="U686" s="2565"/>
      <c r="V686" s="2565"/>
      <c r="W686" s="2565"/>
      <c r="X686" s="2565"/>
      <c r="Y686" s="2565"/>
    </row>
    <row r="687" spans="1:25" ht="15.75" customHeight="1">
      <c r="A687" s="2565"/>
      <c r="B687" s="2565"/>
      <c r="C687" s="2565"/>
      <c r="D687" s="2565"/>
      <c r="E687" s="2565"/>
      <c r="F687" s="2565"/>
      <c r="G687" s="2565"/>
      <c r="H687" s="2633"/>
      <c r="I687" s="2565"/>
      <c r="J687" s="2565"/>
      <c r="K687" s="2565"/>
      <c r="L687" s="2565"/>
      <c r="M687" s="2565"/>
      <c r="N687" s="2565"/>
      <c r="O687" s="2565"/>
      <c r="P687" s="2565"/>
      <c r="Q687" s="2565"/>
      <c r="R687" s="2565"/>
      <c r="S687" s="2565"/>
      <c r="T687" s="2565"/>
      <c r="U687" s="2565"/>
      <c r="V687" s="2565"/>
      <c r="W687" s="2565"/>
      <c r="X687" s="2565"/>
      <c r="Y687" s="2565"/>
    </row>
    <row r="688" spans="1:25" ht="15.75" customHeight="1">
      <c r="A688" s="2565"/>
      <c r="B688" s="2565"/>
      <c r="C688" s="2565"/>
      <c r="D688" s="2565"/>
      <c r="E688" s="2565"/>
      <c r="F688" s="2565"/>
      <c r="G688" s="2565"/>
      <c r="H688" s="2633"/>
      <c r="I688" s="2565"/>
      <c r="J688" s="2565"/>
      <c r="K688" s="2565"/>
      <c r="L688" s="2565"/>
      <c r="M688" s="2565"/>
      <c r="N688" s="2565"/>
      <c r="O688" s="2565"/>
      <c r="P688" s="2565"/>
      <c r="Q688" s="2565"/>
      <c r="R688" s="2565"/>
      <c r="S688" s="2565"/>
      <c r="T688" s="2565"/>
      <c r="U688" s="2565"/>
      <c r="V688" s="2565"/>
      <c r="W688" s="2565"/>
      <c r="X688" s="2565"/>
      <c r="Y688" s="2565"/>
    </row>
    <row r="689" spans="1:25" ht="15.75" customHeight="1">
      <c r="A689" s="2565"/>
      <c r="B689" s="2565"/>
      <c r="C689" s="2565"/>
      <c r="D689" s="2565"/>
      <c r="E689" s="2565"/>
      <c r="F689" s="2565"/>
      <c r="G689" s="2565"/>
      <c r="H689" s="2633"/>
      <c r="I689" s="2565"/>
      <c r="J689" s="2565"/>
      <c r="K689" s="2565"/>
      <c r="L689" s="2565"/>
      <c r="M689" s="2565"/>
      <c r="N689" s="2565"/>
      <c r="O689" s="2565"/>
      <c r="P689" s="2565"/>
      <c r="Q689" s="2565"/>
      <c r="R689" s="2565"/>
      <c r="S689" s="2565"/>
      <c r="T689" s="2565"/>
      <c r="U689" s="2565"/>
      <c r="V689" s="2565"/>
      <c r="W689" s="2565"/>
      <c r="X689" s="2565"/>
      <c r="Y689" s="2565"/>
    </row>
    <row r="690" spans="1:25" ht="15.75" customHeight="1">
      <c r="A690" s="2565"/>
      <c r="B690" s="2565"/>
      <c r="C690" s="2565"/>
      <c r="D690" s="2565"/>
      <c r="E690" s="2565"/>
      <c r="F690" s="2565"/>
      <c r="G690" s="2565"/>
      <c r="H690" s="2633"/>
      <c r="I690" s="2565"/>
      <c r="J690" s="2565"/>
      <c r="K690" s="2565"/>
      <c r="L690" s="2565"/>
      <c r="M690" s="2565"/>
      <c r="N690" s="2565"/>
      <c r="O690" s="2565"/>
      <c r="P690" s="2565"/>
      <c r="Q690" s="2565"/>
      <c r="R690" s="2565"/>
      <c r="S690" s="2565"/>
      <c r="T690" s="2565"/>
      <c r="U690" s="2565"/>
      <c r="V690" s="2565"/>
      <c r="W690" s="2565"/>
      <c r="X690" s="2565"/>
      <c r="Y690" s="2565"/>
    </row>
    <row r="691" spans="1:25" ht="15.75" customHeight="1">
      <c r="A691" s="2565"/>
      <c r="B691" s="2565"/>
      <c r="C691" s="2565"/>
      <c r="D691" s="2565"/>
      <c r="E691" s="2565"/>
      <c r="F691" s="2565"/>
      <c r="G691" s="2565"/>
      <c r="H691" s="2633"/>
      <c r="I691" s="2565"/>
      <c r="J691" s="2565"/>
      <c r="K691" s="2565"/>
      <c r="L691" s="2565"/>
      <c r="M691" s="2565"/>
      <c r="N691" s="2565"/>
      <c r="O691" s="2565"/>
      <c r="P691" s="2565"/>
      <c r="Q691" s="2565"/>
      <c r="R691" s="2565"/>
      <c r="S691" s="2565"/>
      <c r="T691" s="2565"/>
      <c r="U691" s="2565"/>
      <c r="V691" s="2565"/>
      <c r="W691" s="2565"/>
      <c r="X691" s="2565"/>
      <c r="Y691" s="2565"/>
    </row>
    <row r="692" spans="1:25" ht="15.75" customHeight="1">
      <c r="A692" s="2565"/>
      <c r="B692" s="2565"/>
      <c r="C692" s="2565"/>
      <c r="D692" s="2565"/>
      <c r="E692" s="2565"/>
      <c r="F692" s="2565"/>
      <c r="G692" s="2565"/>
      <c r="H692" s="2633"/>
      <c r="I692" s="2565"/>
      <c r="J692" s="2565"/>
      <c r="K692" s="2565"/>
      <c r="L692" s="2565"/>
      <c r="M692" s="2565"/>
      <c r="N692" s="2565"/>
      <c r="O692" s="2565"/>
      <c r="P692" s="2565"/>
      <c r="Q692" s="2565"/>
      <c r="R692" s="2565"/>
      <c r="S692" s="2565"/>
      <c r="T692" s="2565"/>
      <c r="U692" s="2565"/>
      <c r="V692" s="2565"/>
      <c r="W692" s="2565"/>
      <c r="X692" s="2565"/>
      <c r="Y692" s="2565"/>
    </row>
    <row r="693" spans="1:25" ht="15.75" customHeight="1">
      <c r="A693" s="2565"/>
      <c r="B693" s="2565"/>
      <c r="C693" s="2565"/>
      <c r="D693" s="2565"/>
      <c r="E693" s="2565"/>
      <c r="F693" s="2565"/>
      <c r="G693" s="2565"/>
      <c r="H693" s="2633"/>
      <c r="I693" s="2565"/>
      <c r="J693" s="2565"/>
      <c r="K693" s="2565"/>
      <c r="L693" s="2565"/>
      <c r="M693" s="2565"/>
      <c r="N693" s="2565"/>
      <c r="O693" s="2565"/>
      <c r="P693" s="2565"/>
      <c r="Q693" s="2565"/>
      <c r="R693" s="2565"/>
      <c r="S693" s="2565"/>
      <c r="T693" s="2565"/>
      <c r="U693" s="2565"/>
      <c r="V693" s="2565"/>
      <c r="W693" s="2565"/>
      <c r="X693" s="2565"/>
      <c r="Y693" s="2565"/>
    </row>
    <row r="694" spans="1:25" ht="15.75" customHeight="1">
      <c r="A694" s="2565"/>
      <c r="B694" s="2565"/>
      <c r="C694" s="2565"/>
      <c r="D694" s="2565"/>
      <c r="E694" s="2565"/>
      <c r="F694" s="2565"/>
      <c r="G694" s="2565"/>
      <c r="H694" s="2633"/>
      <c r="I694" s="2565"/>
      <c r="J694" s="2565"/>
      <c r="K694" s="2565"/>
      <c r="L694" s="2565"/>
      <c r="M694" s="2565"/>
      <c r="N694" s="2565"/>
      <c r="O694" s="2565"/>
      <c r="P694" s="2565"/>
      <c r="Q694" s="2565"/>
      <c r="R694" s="2565"/>
      <c r="S694" s="2565"/>
      <c r="T694" s="2565"/>
      <c r="U694" s="2565"/>
      <c r="V694" s="2565"/>
      <c r="W694" s="2565"/>
      <c r="X694" s="2565"/>
      <c r="Y694" s="2565"/>
    </row>
    <row r="695" spans="1:25" ht="15.75" customHeight="1">
      <c r="A695" s="2565"/>
      <c r="B695" s="2565"/>
      <c r="C695" s="2565"/>
      <c r="D695" s="2565"/>
      <c r="E695" s="2565"/>
      <c r="F695" s="2565"/>
      <c r="G695" s="2565"/>
      <c r="H695" s="2633"/>
      <c r="I695" s="2565"/>
      <c r="J695" s="2565"/>
      <c r="K695" s="2565"/>
      <c r="L695" s="2565"/>
      <c r="M695" s="2565"/>
      <c r="N695" s="2565"/>
      <c r="O695" s="2565"/>
      <c r="P695" s="2565"/>
      <c r="Q695" s="2565"/>
      <c r="R695" s="2565"/>
      <c r="S695" s="2565"/>
      <c r="T695" s="2565"/>
      <c r="U695" s="2565"/>
      <c r="V695" s="2565"/>
      <c r="W695" s="2565"/>
      <c r="X695" s="2565"/>
      <c r="Y695" s="2565"/>
    </row>
    <row r="696" spans="1:25" ht="15.75" customHeight="1">
      <c r="A696" s="2565"/>
      <c r="B696" s="2565"/>
      <c r="C696" s="2565"/>
      <c r="D696" s="2565"/>
      <c r="E696" s="2565"/>
      <c r="F696" s="2565"/>
      <c r="G696" s="2565"/>
      <c r="H696" s="2633"/>
      <c r="I696" s="2565"/>
      <c r="J696" s="2565"/>
      <c r="K696" s="2565"/>
      <c r="L696" s="2565"/>
      <c r="M696" s="2565"/>
      <c r="N696" s="2565"/>
      <c r="O696" s="2565"/>
      <c r="P696" s="2565"/>
      <c r="Q696" s="2565"/>
      <c r="R696" s="2565"/>
      <c r="S696" s="2565"/>
      <c r="T696" s="2565"/>
      <c r="U696" s="2565"/>
      <c r="V696" s="2565"/>
      <c r="W696" s="2565"/>
      <c r="X696" s="2565"/>
      <c r="Y696" s="2565"/>
    </row>
    <row r="697" spans="1:25" ht="15.75" customHeight="1">
      <c r="A697" s="2565"/>
      <c r="B697" s="2565"/>
      <c r="C697" s="2565"/>
      <c r="D697" s="2565"/>
      <c r="E697" s="2565"/>
      <c r="F697" s="2565"/>
      <c r="G697" s="2565"/>
      <c r="H697" s="2633"/>
      <c r="I697" s="2565"/>
      <c r="J697" s="2565"/>
      <c r="K697" s="2565"/>
      <c r="L697" s="2565"/>
      <c r="M697" s="2565"/>
      <c r="N697" s="2565"/>
      <c r="O697" s="2565"/>
      <c r="P697" s="2565"/>
      <c r="Q697" s="2565"/>
      <c r="R697" s="2565"/>
      <c r="S697" s="2565"/>
      <c r="T697" s="2565"/>
      <c r="U697" s="2565"/>
      <c r="V697" s="2565"/>
      <c r="W697" s="2565"/>
      <c r="X697" s="2565"/>
      <c r="Y697" s="2565"/>
    </row>
    <row r="698" spans="1:25" ht="15.75" customHeight="1">
      <c r="A698" s="2565"/>
      <c r="B698" s="2565"/>
      <c r="C698" s="2565"/>
      <c r="D698" s="2565"/>
      <c r="E698" s="2565"/>
      <c r="F698" s="2565"/>
      <c r="G698" s="2565"/>
      <c r="H698" s="2633"/>
      <c r="I698" s="2565"/>
      <c r="J698" s="2565"/>
      <c r="K698" s="2565"/>
      <c r="L698" s="2565"/>
      <c r="M698" s="2565"/>
      <c r="N698" s="2565"/>
      <c r="O698" s="2565"/>
      <c r="P698" s="2565"/>
      <c r="Q698" s="2565"/>
      <c r="R698" s="2565"/>
      <c r="S698" s="2565"/>
      <c r="T698" s="2565"/>
      <c r="U698" s="2565"/>
      <c r="V698" s="2565"/>
      <c r="W698" s="2565"/>
      <c r="X698" s="2565"/>
      <c r="Y698" s="2565"/>
    </row>
    <row r="699" spans="1:25" ht="15.75" customHeight="1">
      <c r="A699" s="2565"/>
      <c r="B699" s="2565"/>
      <c r="C699" s="2565"/>
      <c r="D699" s="2565"/>
      <c r="E699" s="2565"/>
      <c r="F699" s="2565"/>
      <c r="G699" s="2565"/>
      <c r="H699" s="2633"/>
      <c r="I699" s="2565"/>
      <c r="J699" s="2565"/>
      <c r="K699" s="2565"/>
      <c r="L699" s="2565"/>
      <c r="M699" s="2565"/>
      <c r="N699" s="2565"/>
      <c r="O699" s="2565"/>
      <c r="P699" s="2565"/>
      <c r="Q699" s="2565"/>
      <c r="R699" s="2565"/>
      <c r="S699" s="2565"/>
      <c r="T699" s="2565"/>
      <c r="U699" s="2565"/>
      <c r="V699" s="2565"/>
      <c r="W699" s="2565"/>
      <c r="X699" s="2565"/>
      <c r="Y699" s="2565"/>
    </row>
    <row r="700" spans="1:25" ht="15.75" customHeight="1">
      <c r="A700" s="2565"/>
      <c r="B700" s="2565"/>
      <c r="C700" s="2565"/>
      <c r="D700" s="2565"/>
      <c r="E700" s="2565"/>
      <c r="F700" s="2565"/>
      <c r="G700" s="2565"/>
      <c r="H700" s="2633"/>
      <c r="I700" s="2565"/>
      <c r="J700" s="2565"/>
      <c r="K700" s="2565"/>
      <c r="L700" s="2565"/>
      <c r="M700" s="2565"/>
      <c r="N700" s="2565"/>
      <c r="O700" s="2565"/>
      <c r="P700" s="2565"/>
      <c r="Q700" s="2565"/>
      <c r="R700" s="2565"/>
      <c r="S700" s="2565"/>
      <c r="T700" s="2565"/>
      <c r="U700" s="2565"/>
      <c r="V700" s="2565"/>
      <c r="W700" s="2565"/>
      <c r="X700" s="2565"/>
      <c r="Y700" s="2565"/>
    </row>
    <row r="701" spans="1:25" ht="15.75" customHeight="1">
      <c r="A701" s="2565"/>
      <c r="B701" s="2565"/>
      <c r="C701" s="2565"/>
      <c r="D701" s="2565"/>
      <c r="E701" s="2565"/>
      <c r="F701" s="2565"/>
      <c r="G701" s="2565"/>
      <c r="H701" s="2633"/>
      <c r="I701" s="2565"/>
      <c r="J701" s="2565"/>
      <c r="K701" s="2565"/>
      <c r="L701" s="2565"/>
      <c r="M701" s="2565"/>
      <c r="N701" s="2565"/>
      <c r="O701" s="2565"/>
      <c r="P701" s="2565"/>
      <c r="Q701" s="2565"/>
      <c r="R701" s="2565"/>
      <c r="S701" s="2565"/>
      <c r="T701" s="2565"/>
      <c r="U701" s="2565"/>
      <c r="V701" s="2565"/>
      <c r="W701" s="2565"/>
      <c r="X701" s="2565"/>
      <c r="Y701" s="2565"/>
    </row>
    <row r="702" spans="1:25" ht="15.75" customHeight="1">
      <c r="A702" s="2565"/>
      <c r="B702" s="2565"/>
      <c r="C702" s="2565"/>
      <c r="D702" s="2565"/>
      <c r="E702" s="2565"/>
      <c r="F702" s="2565"/>
      <c r="G702" s="2565"/>
      <c r="H702" s="2633"/>
      <c r="I702" s="2565"/>
      <c r="J702" s="2565"/>
      <c r="K702" s="2565"/>
      <c r="L702" s="2565"/>
      <c r="M702" s="2565"/>
      <c r="N702" s="2565"/>
      <c r="O702" s="2565"/>
      <c r="P702" s="2565"/>
      <c r="Q702" s="2565"/>
      <c r="R702" s="2565"/>
      <c r="S702" s="2565"/>
      <c r="T702" s="2565"/>
      <c r="U702" s="2565"/>
      <c r="V702" s="2565"/>
      <c r="W702" s="2565"/>
      <c r="X702" s="2565"/>
      <c r="Y702" s="2565"/>
    </row>
    <row r="703" spans="1:25" ht="15.75" customHeight="1">
      <c r="A703" s="2565"/>
      <c r="B703" s="2565"/>
      <c r="C703" s="2565"/>
      <c r="D703" s="2565"/>
      <c r="E703" s="2565"/>
      <c r="F703" s="2565"/>
      <c r="G703" s="2565"/>
      <c r="H703" s="2633"/>
      <c r="I703" s="2565"/>
      <c r="J703" s="2565"/>
      <c r="K703" s="2565"/>
      <c r="L703" s="2565"/>
      <c r="M703" s="2565"/>
      <c r="N703" s="2565"/>
      <c r="O703" s="2565"/>
      <c r="P703" s="2565"/>
      <c r="Q703" s="2565"/>
      <c r="R703" s="2565"/>
      <c r="S703" s="2565"/>
      <c r="T703" s="2565"/>
      <c r="U703" s="2565"/>
      <c r="V703" s="2565"/>
      <c r="W703" s="2565"/>
      <c r="X703" s="2565"/>
      <c r="Y703" s="2565"/>
    </row>
    <row r="704" spans="1:25" ht="15.75" customHeight="1">
      <c r="A704" s="2565"/>
      <c r="B704" s="2565"/>
      <c r="C704" s="2565"/>
      <c r="D704" s="2565"/>
      <c r="E704" s="2565"/>
      <c r="F704" s="2565"/>
      <c r="G704" s="2565"/>
      <c r="H704" s="2633"/>
      <c r="I704" s="2565"/>
      <c r="J704" s="2565"/>
      <c r="K704" s="2565"/>
      <c r="L704" s="2565"/>
      <c r="M704" s="2565"/>
      <c r="N704" s="2565"/>
      <c r="O704" s="2565"/>
      <c r="P704" s="2565"/>
      <c r="Q704" s="2565"/>
      <c r="R704" s="2565"/>
      <c r="S704" s="2565"/>
      <c r="T704" s="2565"/>
      <c r="U704" s="2565"/>
      <c r="V704" s="2565"/>
      <c r="W704" s="2565"/>
      <c r="X704" s="2565"/>
      <c r="Y704" s="2565"/>
    </row>
    <row r="705" spans="1:25" ht="15.75" customHeight="1">
      <c r="A705" s="2565"/>
      <c r="B705" s="2565"/>
      <c r="C705" s="2565"/>
      <c r="D705" s="2565"/>
      <c r="E705" s="2565"/>
      <c r="F705" s="2565"/>
      <c r="G705" s="2565"/>
      <c r="H705" s="2633"/>
      <c r="I705" s="2565"/>
      <c r="J705" s="2565"/>
      <c r="K705" s="2565"/>
      <c r="L705" s="2565"/>
      <c r="M705" s="2565"/>
      <c r="N705" s="2565"/>
      <c r="O705" s="2565"/>
      <c r="P705" s="2565"/>
      <c r="Q705" s="2565"/>
      <c r="R705" s="2565"/>
      <c r="S705" s="2565"/>
      <c r="T705" s="2565"/>
      <c r="U705" s="2565"/>
      <c r="V705" s="2565"/>
      <c r="W705" s="2565"/>
      <c r="X705" s="2565"/>
      <c r="Y705" s="2565"/>
    </row>
    <row r="706" spans="1:25" ht="15.75" customHeight="1">
      <c r="A706" s="2565"/>
      <c r="B706" s="2565"/>
      <c r="C706" s="2565"/>
      <c r="D706" s="2565"/>
      <c r="E706" s="2565"/>
      <c r="F706" s="2565"/>
      <c r="G706" s="2565"/>
      <c r="H706" s="2633"/>
      <c r="I706" s="2565"/>
      <c r="J706" s="2565"/>
      <c r="K706" s="2565"/>
      <c r="L706" s="2565"/>
      <c r="M706" s="2565"/>
      <c r="N706" s="2565"/>
      <c r="O706" s="2565"/>
      <c r="P706" s="2565"/>
      <c r="Q706" s="2565"/>
      <c r="R706" s="2565"/>
      <c r="S706" s="2565"/>
      <c r="T706" s="2565"/>
      <c r="U706" s="2565"/>
      <c r="V706" s="2565"/>
      <c r="W706" s="2565"/>
      <c r="X706" s="2565"/>
      <c r="Y706" s="2565"/>
    </row>
    <row r="707" spans="1:25" ht="15.75" customHeight="1">
      <c r="A707" s="2565"/>
      <c r="B707" s="2565"/>
      <c r="C707" s="2565"/>
      <c r="D707" s="2565"/>
      <c r="E707" s="2565"/>
      <c r="F707" s="2565"/>
      <c r="G707" s="2565"/>
      <c r="H707" s="2633"/>
      <c r="I707" s="2565"/>
      <c r="J707" s="2565"/>
      <c r="K707" s="2565"/>
      <c r="L707" s="2565"/>
      <c r="M707" s="2565"/>
      <c r="N707" s="2565"/>
      <c r="O707" s="2565"/>
      <c r="P707" s="2565"/>
      <c r="Q707" s="2565"/>
      <c r="R707" s="2565"/>
      <c r="S707" s="2565"/>
      <c r="T707" s="2565"/>
      <c r="U707" s="2565"/>
      <c r="V707" s="2565"/>
      <c r="W707" s="2565"/>
      <c r="X707" s="2565"/>
      <c r="Y707" s="2565"/>
    </row>
    <row r="708" spans="1:25" ht="15.75" customHeight="1">
      <c r="A708" s="2565"/>
      <c r="B708" s="2565"/>
      <c r="C708" s="2565"/>
      <c r="D708" s="2565"/>
      <c r="E708" s="2565"/>
      <c r="F708" s="2565"/>
      <c r="G708" s="2565"/>
      <c r="H708" s="2633"/>
      <c r="I708" s="2565"/>
      <c r="J708" s="2565"/>
      <c r="K708" s="2565"/>
      <c r="L708" s="2565"/>
      <c r="M708" s="2565"/>
      <c r="N708" s="2565"/>
      <c r="O708" s="2565"/>
      <c r="P708" s="2565"/>
      <c r="Q708" s="2565"/>
      <c r="R708" s="2565"/>
      <c r="S708" s="2565"/>
      <c r="T708" s="2565"/>
      <c r="U708" s="2565"/>
      <c r="V708" s="2565"/>
      <c r="W708" s="2565"/>
      <c r="X708" s="2565"/>
      <c r="Y708" s="2565"/>
    </row>
    <row r="709" spans="1:25" ht="15.75" customHeight="1">
      <c r="A709" s="2565"/>
      <c r="B709" s="2565"/>
      <c r="C709" s="2565"/>
      <c r="D709" s="2565"/>
      <c r="E709" s="2565"/>
      <c r="F709" s="2565"/>
      <c r="G709" s="2565"/>
      <c r="H709" s="2633"/>
      <c r="I709" s="2565"/>
      <c r="J709" s="2565"/>
      <c r="K709" s="2565"/>
      <c r="L709" s="2565"/>
      <c r="M709" s="2565"/>
      <c r="N709" s="2565"/>
      <c r="O709" s="2565"/>
      <c r="P709" s="2565"/>
      <c r="Q709" s="2565"/>
      <c r="R709" s="2565"/>
      <c r="S709" s="2565"/>
      <c r="T709" s="2565"/>
      <c r="U709" s="2565"/>
      <c r="V709" s="2565"/>
      <c r="W709" s="2565"/>
      <c r="X709" s="2565"/>
      <c r="Y709" s="2565"/>
    </row>
    <row r="710" spans="1:25" ht="15.75" customHeight="1">
      <c r="A710" s="2565"/>
      <c r="B710" s="2565"/>
      <c r="C710" s="2565"/>
      <c r="D710" s="2565"/>
      <c r="E710" s="2565"/>
      <c r="F710" s="2565"/>
      <c r="G710" s="2565"/>
      <c r="H710" s="2633"/>
      <c r="I710" s="2565"/>
      <c r="J710" s="2565"/>
      <c r="K710" s="2565"/>
      <c r="L710" s="2565"/>
      <c r="M710" s="2565"/>
      <c r="N710" s="2565"/>
      <c r="O710" s="2565"/>
      <c r="P710" s="2565"/>
      <c r="Q710" s="2565"/>
      <c r="R710" s="2565"/>
      <c r="S710" s="2565"/>
      <c r="T710" s="2565"/>
      <c r="U710" s="2565"/>
      <c r="V710" s="2565"/>
      <c r="W710" s="2565"/>
      <c r="X710" s="2565"/>
      <c r="Y710" s="2565"/>
    </row>
    <row r="711" spans="1:25" ht="15.75" customHeight="1">
      <c r="A711" s="2565"/>
      <c r="B711" s="2565"/>
      <c r="C711" s="2565"/>
      <c r="D711" s="2565"/>
      <c r="E711" s="2565"/>
      <c r="F711" s="2565"/>
      <c r="G711" s="2565"/>
      <c r="H711" s="2633"/>
      <c r="I711" s="2565"/>
      <c r="J711" s="2565"/>
      <c r="K711" s="2565"/>
      <c r="L711" s="2565"/>
      <c r="M711" s="2565"/>
      <c r="N711" s="2565"/>
      <c r="O711" s="2565"/>
      <c r="P711" s="2565"/>
      <c r="Q711" s="2565"/>
      <c r="R711" s="2565"/>
      <c r="S711" s="2565"/>
      <c r="T711" s="2565"/>
      <c r="U711" s="2565"/>
      <c r="V711" s="2565"/>
      <c r="W711" s="2565"/>
      <c r="X711" s="2565"/>
      <c r="Y711" s="2565"/>
    </row>
    <row r="712" spans="1:25" ht="15.75" customHeight="1">
      <c r="A712" s="2565"/>
      <c r="B712" s="2565"/>
      <c r="C712" s="2565"/>
      <c r="D712" s="2565"/>
      <c r="E712" s="2565"/>
      <c r="F712" s="2565"/>
      <c r="G712" s="2565"/>
      <c r="H712" s="2633"/>
      <c r="I712" s="2565"/>
      <c r="J712" s="2565"/>
      <c r="K712" s="2565"/>
      <c r="L712" s="2565"/>
      <c r="M712" s="2565"/>
      <c r="N712" s="2565"/>
      <c r="O712" s="2565"/>
      <c r="P712" s="2565"/>
      <c r="Q712" s="2565"/>
      <c r="R712" s="2565"/>
      <c r="S712" s="2565"/>
      <c r="T712" s="2565"/>
      <c r="U712" s="2565"/>
      <c r="V712" s="2565"/>
      <c r="W712" s="2565"/>
      <c r="X712" s="2565"/>
      <c r="Y712" s="2565"/>
    </row>
    <row r="713" spans="1:25" ht="15.75" customHeight="1">
      <c r="A713" s="2565"/>
      <c r="B713" s="2565"/>
      <c r="C713" s="2565"/>
      <c r="D713" s="2565"/>
      <c r="E713" s="2565"/>
      <c r="F713" s="2565"/>
      <c r="G713" s="2565"/>
      <c r="H713" s="2633"/>
      <c r="I713" s="2565"/>
      <c r="J713" s="2565"/>
      <c r="K713" s="2565"/>
      <c r="L713" s="2565"/>
      <c r="M713" s="2565"/>
      <c r="N713" s="2565"/>
      <c r="O713" s="2565"/>
      <c r="P713" s="2565"/>
      <c r="Q713" s="2565"/>
      <c r="R713" s="2565"/>
      <c r="S713" s="2565"/>
      <c r="T713" s="2565"/>
      <c r="U713" s="2565"/>
      <c r="V713" s="2565"/>
      <c r="W713" s="2565"/>
      <c r="X713" s="2565"/>
      <c r="Y713" s="2565"/>
    </row>
    <row r="714" spans="1:25" ht="15.75" customHeight="1">
      <c r="A714" s="2565"/>
      <c r="B714" s="2565"/>
      <c r="C714" s="2565"/>
      <c r="D714" s="2565"/>
      <c r="E714" s="2565"/>
      <c r="F714" s="2565"/>
      <c r="G714" s="2565"/>
      <c r="H714" s="2633"/>
      <c r="I714" s="2565"/>
      <c r="J714" s="2565"/>
      <c r="K714" s="2565"/>
      <c r="L714" s="2565"/>
      <c r="M714" s="2565"/>
      <c r="N714" s="2565"/>
      <c r="O714" s="2565"/>
      <c r="P714" s="2565"/>
      <c r="Q714" s="2565"/>
      <c r="R714" s="2565"/>
      <c r="S714" s="2565"/>
      <c r="T714" s="2565"/>
      <c r="U714" s="2565"/>
      <c r="V714" s="2565"/>
      <c r="W714" s="2565"/>
      <c r="X714" s="2565"/>
      <c r="Y714" s="2565"/>
    </row>
    <row r="715" spans="1:25" ht="15.75" customHeight="1">
      <c r="A715" s="2565"/>
      <c r="B715" s="2565"/>
      <c r="C715" s="2565"/>
      <c r="D715" s="2565"/>
      <c r="E715" s="2565"/>
      <c r="F715" s="2565"/>
      <c r="G715" s="2565"/>
      <c r="H715" s="2633"/>
      <c r="I715" s="2565"/>
      <c r="J715" s="2565"/>
      <c r="K715" s="2565"/>
      <c r="L715" s="2565"/>
      <c r="M715" s="2565"/>
      <c r="N715" s="2565"/>
      <c r="O715" s="2565"/>
      <c r="P715" s="2565"/>
      <c r="Q715" s="2565"/>
      <c r="R715" s="2565"/>
      <c r="S715" s="2565"/>
      <c r="T715" s="2565"/>
      <c r="U715" s="2565"/>
      <c r="V715" s="2565"/>
      <c r="W715" s="2565"/>
      <c r="X715" s="2565"/>
      <c r="Y715" s="2565"/>
    </row>
    <row r="716" spans="1:25" ht="15.75" customHeight="1">
      <c r="A716" s="2565"/>
      <c r="B716" s="2565"/>
      <c r="C716" s="2565"/>
      <c r="D716" s="2565"/>
      <c r="E716" s="2565"/>
      <c r="F716" s="2565"/>
      <c r="G716" s="2565"/>
      <c r="H716" s="2633"/>
      <c r="I716" s="2565"/>
      <c r="J716" s="2565"/>
      <c r="K716" s="2565"/>
      <c r="L716" s="2565"/>
      <c r="M716" s="2565"/>
      <c r="N716" s="2565"/>
      <c r="O716" s="2565"/>
      <c r="P716" s="2565"/>
      <c r="Q716" s="2565"/>
      <c r="R716" s="2565"/>
      <c r="S716" s="2565"/>
      <c r="T716" s="2565"/>
      <c r="U716" s="2565"/>
      <c r="V716" s="2565"/>
      <c r="W716" s="2565"/>
      <c r="X716" s="2565"/>
      <c r="Y716" s="2565"/>
    </row>
    <row r="717" spans="1:25" ht="15.75" customHeight="1">
      <c r="A717" s="2565"/>
      <c r="B717" s="2565"/>
      <c r="C717" s="2565"/>
      <c r="D717" s="2565"/>
      <c r="E717" s="2565"/>
      <c r="F717" s="2565"/>
      <c r="G717" s="2565"/>
      <c r="H717" s="2633"/>
      <c r="I717" s="2565"/>
      <c r="J717" s="2565"/>
      <c r="K717" s="2565"/>
      <c r="L717" s="2565"/>
      <c r="M717" s="2565"/>
      <c r="N717" s="2565"/>
      <c r="O717" s="2565"/>
      <c r="P717" s="2565"/>
      <c r="Q717" s="2565"/>
      <c r="R717" s="2565"/>
      <c r="S717" s="2565"/>
      <c r="T717" s="2565"/>
      <c r="U717" s="2565"/>
      <c r="V717" s="2565"/>
      <c r="W717" s="2565"/>
      <c r="X717" s="2565"/>
      <c r="Y717" s="2565"/>
    </row>
    <row r="718" spans="1:25" ht="15.75" customHeight="1">
      <c r="A718" s="2565"/>
      <c r="B718" s="2565"/>
      <c r="C718" s="2565"/>
      <c r="D718" s="2565"/>
      <c r="E718" s="2565"/>
      <c r="F718" s="2565"/>
      <c r="G718" s="2565"/>
      <c r="H718" s="2633"/>
      <c r="I718" s="2565"/>
      <c r="J718" s="2565"/>
      <c r="K718" s="2565"/>
      <c r="L718" s="2565"/>
      <c r="M718" s="2565"/>
      <c r="N718" s="2565"/>
      <c r="O718" s="2565"/>
      <c r="P718" s="2565"/>
      <c r="Q718" s="2565"/>
      <c r="R718" s="2565"/>
      <c r="S718" s="2565"/>
      <c r="T718" s="2565"/>
      <c r="U718" s="2565"/>
      <c r="V718" s="2565"/>
      <c r="W718" s="2565"/>
      <c r="X718" s="2565"/>
      <c r="Y718" s="2565"/>
    </row>
    <row r="719" spans="1:25" ht="15.75" customHeight="1">
      <c r="A719" s="2565"/>
      <c r="B719" s="2565"/>
      <c r="C719" s="2565"/>
      <c r="D719" s="2565"/>
      <c r="E719" s="2565"/>
      <c r="F719" s="2565"/>
      <c r="G719" s="2565"/>
      <c r="H719" s="2633"/>
      <c r="I719" s="2565"/>
      <c r="J719" s="2565"/>
      <c r="K719" s="2565"/>
      <c r="L719" s="2565"/>
      <c r="M719" s="2565"/>
      <c r="N719" s="2565"/>
      <c r="O719" s="2565"/>
      <c r="P719" s="2565"/>
      <c r="Q719" s="2565"/>
      <c r="R719" s="2565"/>
      <c r="S719" s="2565"/>
      <c r="T719" s="2565"/>
      <c r="U719" s="2565"/>
      <c r="V719" s="2565"/>
      <c r="W719" s="2565"/>
      <c r="X719" s="2565"/>
      <c r="Y719" s="2565"/>
    </row>
    <row r="720" spans="1:25" ht="15.75" customHeight="1">
      <c r="A720" s="2565"/>
      <c r="B720" s="2565"/>
      <c r="C720" s="2565"/>
      <c r="D720" s="2565"/>
      <c r="E720" s="2565"/>
      <c r="F720" s="2565"/>
      <c r="G720" s="2565"/>
      <c r="H720" s="2633"/>
      <c r="I720" s="2565"/>
      <c r="J720" s="2565"/>
      <c r="K720" s="2565"/>
      <c r="L720" s="2565"/>
      <c r="M720" s="2565"/>
      <c r="N720" s="2565"/>
      <c r="O720" s="2565"/>
      <c r="P720" s="2565"/>
      <c r="Q720" s="2565"/>
      <c r="R720" s="2565"/>
      <c r="S720" s="2565"/>
      <c r="T720" s="2565"/>
      <c r="U720" s="2565"/>
      <c r="V720" s="2565"/>
      <c r="W720" s="2565"/>
      <c r="X720" s="2565"/>
      <c r="Y720" s="2565"/>
    </row>
    <row r="721" spans="1:25" ht="15.75" customHeight="1">
      <c r="A721" s="2565"/>
      <c r="B721" s="2565"/>
      <c r="C721" s="2565"/>
      <c r="D721" s="2565"/>
      <c r="E721" s="2565"/>
      <c r="F721" s="2565"/>
      <c r="G721" s="2565"/>
      <c r="H721" s="2633"/>
      <c r="I721" s="2565"/>
      <c r="J721" s="2565"/>
      <c r="K721" s="2565"/>
      <c r="L721" s="2565"/>
      <c r="M721" s="2565"/>
      <c r="N721" s="2565"/>
      <c r="O721" s="2565"/>
      <c r="P721" s="2565"/>
      <c r="Q721" s="2565"/>
      <c r="R721" s="2565"/>
      <c r="S721" s="2565"/>
      <c r="T721" s="2565"/>
      <c r="U721" s="2565"/>
      <c r="V721" s="2565"/>
      <c r="W721" s="2565"/>
      <c r="X721" s="2565"/>
      <c r="Y721" s="2565"/>
    </row>
    <row r="722" spans="1:25" ht="15.75" customHeight="1">
      <c r="A722" s="2565"/>
      <c r="B722" s="2565"/>
      <c r="C722" s="2565"/>
      <c r="D722" s="2565"/>
      <c r="E722" s="2565"/>
      <c r="F722" s="2565"/>
      <c r="G722" s="2565"/>
      <c r="H722" s="2633"/>
      <c r="I722" s="2565"/>
      <c r="J722" s="2565"/>
      <c r="K722" s="2565"/>
      <c r="L722" s="2565"/>
      <c r="M722" s="2565"/>
      <c r="N722" s="2565"/>
      <c r="O722" s="2565"/>
      <c r="P722" s="2565"/>
      <c r="Q722" s="2565"/>
      <c r="R722" s="2565"/>
      <c r="S722" s="2565"/>
      <c r="T722" s="2565"/>
      <c r="U722" s="2565"/>
      <c r="V722" s="2565"/>
      <c r="W722" s="2565"/>
      <c r="X722" s="2565"/>
      <c r="Y722" s="2565"/>
    </row>
    <row r="723" spans="1:25" ht="15.75" customHeight="1">
      <c r="A723" s="2565"/>
      <c r="B723" s="2565"/>
      <c r="C723" s="2565"/>
      <c r="D723" s="2565"/>
      <c r="E723" s="2565"/>
      <c r="F723" s="2565"/>
      <c r="G723" s="2565"/>
      <c r="H723" s="2633"/>
      <c r="I723" s="2565"/>
      <c r="J723" s="2565"/>
      <c r="K723" s="2565"/>
      <c r="L723" s="2565"/>
      <c r="M723" s="2565"/>
      <c r="N723" s="2565"/>
      <c r="O723" s="2565"/>
      <c r="P723" s="2565"/>
      <c r="Q723" s="2565"/>
      <c r="R723" s="2565"/>
      <c r="S723" s="2565"/>
      <c r="T723" s="2565"/>
      <c r="U723" s="2565"/>
      <c r="V723" s="2565"/>
      <c r="W723" s="2565"/>
      <c r="X723" s="2565"/>
      <c r="Y723" s="2565"/>
    </row>
    <row r="724" spans="1:25" ht="15.75" customHeight="1">
      <c r="A724" s="2565"/>
      <c r="B724" s="2565"/>
      <c r="C724" s="2565"/>
      <c r="D724" s="2565"/>
      <c r="E724" s="2565"/>
      <c r="F724" s="2565"/>
      <c r="G724" s="2565"/>
      <c r="H724" s="2633"/>
      <c r="I724" s="2565"/>
      <c r="J724" s="2565"/>
      <c r="K724" s="2565"/>
      <c r="L724" s="2565"/>
      <c r="M724" s="2565"/>
      <c r="N724" s="2565"/>
      <c r="O724" s="2565"/>
      <c r="P724" s="2565"/>
      <c r="Q724" s="2565"/>
      <c r="R724" s="2565"/>
      <c r="S724" s="2565"/>
      <c r="T724" s="2565"/>
      <c r="U724" s="2565"/>
      <c r="V724" s="2565"/>
      <c r="W724" s="2565"/>
      <c r="X724" s="2565"/>
      <c r="Y724" s="2565"/>
    </row>
    <row r="725" spans="1:25" ht="15.75" customHeight="1">
      <c r="A725" s="2565"/>
      <c r="B725" s="2565"/>
      <c r="C725" s="2565"/>
      <c r="D725" s="2565"/>
      <c r="E725" s="2565"/>
      <c r="F725" s="2565"/>
      <c r="G725" s="2565"/>
      <c r="H725" s="2633"/>
      <c r="I725" s="2565"/>
      <c r="J725" s="2565"/>
      <c r="K725" s="2565"/>
      <c r="L725" s="2565"/>
      <c r="M725" s="2565"/>
      <c r="N725" s="2565"/>
      <c r="O725" s="2565"/>
      <c r="P725" s="2565"/>
      <c r="Q725" s="2565"/>
      <c r="R725" s="2565"/>
      <c r="S725" s="2565"/>
      <c r="T725" s="2565"/>
      <c r="U725" s="2565"/>
      <c r="V725" s="2565"/>
      <c r="W725" s="2565"/>
      <c r="X725" s="2565"/>
      <c r="Y725" s="2565"/>
    </row>
    <row r="726" spans="1:25" ht="15.75" customHeight="1">
      <c r="A726" s="2565"/>
      <c r="B726" s="2565"/>
      <c r="C726" s="2565"/>
      <c r="D726" s="2565"/>
      <c r="E726" s="2565"/>
      <c r="F726" s="2565"/>
      <c r="G726" s="2565"/>
      <c r="H726" s="2633"/>
      <c r="I726" s="2565"/>
      <c r="J726" s="2565"/>
      <c r="K726" s="2565"/>
      <c r="L726" s="2565"/>
      <c r="M726" s="2565"/>
      <c r="N726" s="2565"/>
      <c r="O726" s="2565"/>
      <c r="P726" s="2565"/>
      <c r="Q726" s="2565"/>
      <c r="R726" s="2565"/>
      <c r="S726" s="2565"/>
      <c r="T726" s="2565"/>
      <c r="U726" s="2565"/>
      <c r="V726" s="2565"/>
      <c r="W726" s="2565"/>
      <c r="X726" s="2565"/>
      <c r="Y726" s="2565"/>
    </row>
    <row r="727" spans="1:25" ht="15.75" customHeight="1">
      <c r="A727" s="2565"/>
      <c r="B727" s="2565"/>
      <c r="C727" s="2565"/>
      <c r="D727" s="2565"/>
      <c r="E727" s="2565"/>
      <c r="F727" s="2565"/>
      <c r="G727" s="2565"/>
      <c r="H727" s="2633"/>
      <c r="I727" s="2565"/>
      <c r="J727" s="2565"/>
      <c r="K727" s="2565"/>
      <c r="L727" s="2565"/>
      <c r="M727" s="2565"/>
      <c r="N727" s="2565"/>
      <c r="O727" s="2565"/>
      <c r="P727" s="2565"/>
      <c r="Q727" s="2565"/>
      <c r="R727" s="2565"/>
      <c r="S727" s="2565"/>
      <c r="T727" s="2565"/>
      <c r="U727" s="2565"/>
      <c r="V727" s="2565"/>
      <c r="W727" s="2565"/>
      <c r="X727" s="2565"/>
      <c r="Y727" s="2565"/>
    </row>
    <row r="728" spans="1:25" ht="15.75" customHeight="1">
      <c r="A728" s="2565"/>
      <c r="B728" s="2565"/>
      <c r="C728" s="2565"/>
      <c r="D728" s="2565"/>
      <c r="E728" s="2565"/>
      <c r="F728" s="2565"/>
      <c r="G728" s="2565"/>
      <c r="H728" s="2633"/>
      <c r="I728" s="2565"/>
      <c r="J728" s="2565"/>
      <c r="K728" s="2565"/>
      <c r="L728" s="2565"/>
      <c r="M728" s="2565"/>
      <c r="N728" s="2565"/>
      <c r="O728" s="2565"/>
      <c r="P728" s="2565"/>
      <c r="Q728" s="2565"/>
      <c r="R728" s="2565"/>
      <c r="S728" s="2565"/>
      <c r="T728" s="2565"/>
      <c r="U728" s="2565"/>
      <c r="V728" s="2565"/>
      <c r="W728" s="2565"/>
      <c r="X728" s="2565"/>
      <c r="Y728" s="2565"/>
    </row>
    <row r="729" spans="1:25" ht="15.75" customHeight="1">
      <c r="A729" s="2565"/>
      <c r="B729" s="2565"/>
      <c r="C729" s="2565"/>
      <c r="D729" s="2565"/>
      <c r="E729" s="2565"/>
      <c r="F729" s="2565"/>
      <c r="G729" s="2565"/>
      <c r="H729" s="2633"/>
      <c r="I729" s="2565"/>
      <c r="J729" s="2565"/>
      <c r="K729" s="2565"/>
      <c r="L729" s="2565"/>
      <c r="M729" s="2565"/>
      <c r="N729" s="2565"/>
      <c r="O729" s="2565"/>
      <c r="P729" s="2565"/>
      <c r="Q729" s="2565"/>
      <c r="R729" s="2565"/>
      <c r="S729" s="2565"/>
      <c r="T729" s="2565"/>
      <c r="U729" s="2565"/>
      <c r="V729" s="2565"/>
      <c r="W729" s="2565"/>
      <c r="X729" s="2565"/>
      <c r="Y729" s="2565"/>
    </row>
    <row r="730" spans="1:25" ht="15.75" customHeight="1">
      <c r="A730" s="2565"/>
      <c r="B730" s="2565"/>
      <c r="C730" s="2565"/>
      <c r="D730" s="2565"/>
      <c r="E730" s="2565"/>
      <c r="F730" s="2565"/>
      <c r="G730" s="2565"/>
      <c r="H730" s="2633"/>
      <c r="I730" s="2565"/>
      <c r="J730" s="2565"/>
      <c r="K730" s="2565"/>
      <c r="L730" s="2565"/>
      <c r="M730" s="2565"/>
      <c r="N730" s="2565"/>
      <c r="O730" s="2565"/>
      <c r="P730" s="2565"/>
      <c r="Q730" s="2565"/>
      <c r="R730" s="2565"/>
      <c r="S730" s="2565"/>
      <c r="T730" s="2565"/>
      <c r="U730" s="2565"/>
      <c r="V730" s="2565"/>
      <c r="W730" s="2565"/>
      <c r="X730" s="2565"/>
      <c r="Y730" s="2565"/>
    </row>
    <row r="731" spans="1:25" ht="15.75" customHeight="1">
      <c r="A731" s="2565"/>
      <c r="B731" s="2565"/>
      <c r="C731" s="2565"/>
      <c r="D731" s="2565"/>
      <c r="E731" s="2565"/>
      <c r="F731" s="2565"/>
      <c r="G731" s="2565"/>
      <c r="H731" s="2633"/>
      <c r="I731" s="2565"/>
      <c r="J731" s="2565"/>
      <c r="K731" s="2565"/>
      <c r="L731" s="2565"/>
      <c r="M731" s="2565"/>
      <c r="N731" s="2565"/>
      <c r="O731" s="2565"/>
      <c r="P731" s="2565"/>
      <c r="Q731" s="2565"/>
      <c r="R731" s="2565"/>
      <c r="S731" s="2565"/>
      <c r="T731" s="2565"/>
      <c r="U731" s="2565"/>
      <c r="V731" s="2565"/>
      <c r="W731" s="2565"/>
      <c r="X731" s="2565"/>
      <c r="Y731" s="2565"/>
    </row>
    <row r="732" spans="1:25" ht="15.75" customHeight="1">
      <c r="A732" s="2565"/>
      <c r="B732" s="2565"/>
      <c r="C732" s="2565"/>
      <c r="D732" s="2565"/>
      <c r="E732" s="2565"/>
      <c r="F732" s="2565"/>
      <c r="G732" s="2565"/>
      <c r="H732" s="2633"/>
      <c r="I732" s="2565"/>
      <c r="J732" s="2565"/>
      <c r="K732" s="2565"/>
      <c r="L732" s="2565"/>
      <c r="M732" s="2565"/>
      <c r="N732" s="2565"/>
      <c r="O732" s="2565"/>
      <c r="P732" s="2565"/>
      <c r="Q732" s="2565"/>
      <c r="R732" s="2565"/>
      <c r="S732" s="2565"/>
      <c r="T732" s="2565"/>
      <c r="U732" s="2565"/>
      <c r="V732" s="2565"/>
      <c r="W732" s="2565"/>
      <c r="X732" s="2565"/>
      <c r="Y732" s="2565"/>
    </row>
    <row r="733" spans="1:25" ht="15.75" customHeight="1">
      <c r="A733" s="2565"/>
      <c r="B733" s="2565"/>
      <c r="C733" s="2565"/>
      <c r="D733" s="2565"/>
      <c r="E733" s="2565"/>
      <c r="F733" s="2565"/>
      <c r="G733" s="2565"/>
      <c r="H733" s="2633"/>
      <c r="I733" s="2565"/>
      <c r="J733" s="2565"/>
      <c r="K733" s="2565"/>
      <c r="L733" s="2565"/>
      <c r="M733" s="2565"/>
      <c r="N733" s="2565"/>
      <c r="O733" s="2565"/>
      <c r="P733" s="2565"/>
      <c r="Q733" s="2565"/>
      <c r="R733" s="2565"/>
      <c r="S733" s="2565"/>
      <c r="T733" s="2565"/>
      <c r="U733" s="2565"/>
      <c r="V733" s="2565"/>
      <c r="W733" s="2565"/>
      <c r="X733" s="2565"/>
      <c r="Y733" s="2565"/>
    </row>
    <row r="734" spans="1:25" ht="15.75" customHeight="1">
      <c r="A734" s="2565"/>
      <c r="B734" s="2565"/>
      <c r="C734" s="2565"/>
      <c r="D734" s="2565"/>
      <c r="E734" s="2565"/>
      <c r="F734" s="2565"/>
      <c r="G734" s="2565"/>
      <c r="H734" s="2633"/>
      <c r="I734" s="2565"/>
      <c r="J734" s="2565"/>
      <c r="K734" s="2565"/>
      <c r="L734" s="2565"/>
      <c r="M734" s="2565"/>
      <c r="N734" s="2565"/>
      <c r="O734" s="2565"/>
      <c r="P734" s="2565"/>
      <c r="Q734" s="2565"/>
      <c r="R734" s="2565"/>
      <c r="S734" s="2565"/>
      <c r="T734" s="2565"/>
      <c r="U734" s="2565"/>
      <c r="V734" s="2565"/>
      <c r="W734" s="2565"/>
      <c r="X734" s="2565"/>
      <c r="Y734" s="2565"/>
    </row>
    <row r="735" spans="1:25" ht="15.75" customHeight="1">
      <c r="A735" s="2565"/>
      <c r="B735" s="2565"/>
      <c r="C735" s="2565"/>
      <c r="D735" s="2565"/>
      <c r="E735" s="2565"/>
      <c r="F735" s="2565"/>
      <c r="G735" s="2565"/>
      <c r="H735" s="2633"/>
      <c r="I735" s="2565"/>
      <c r="J735" s="2565"/>
      <c r="K735" s="2565"/>
      <c r="L735" s="2565"/>
      <c r="M735" s="2565"/>
      <c r="N735" s="2565"/>
      <c r="O735" s="2565"/>
      <c r="P735" s="2565"/>
      <c r="Q735" s="2565"/>
      <c r="R735" s="2565"/>
      <c r="S735" s="2565"/>
      <c r="T735" s="2565"/>
      <c r="U735" s="2565"/>
      <c r="V735" s="2565"/>
      <c r="W735" s="2565"/>
      <c r="X735" s="2565"/>
      <c r="Y735" s="2565"/>
    </row>
    <row r="736" spans="1:25" ht="15.75" customHeight="1">
      <c r="A736" s="2565"/>
      <c r="B736" s="2565"/>
      <c r="C736" s="2565"/>
      <c r="D736" s="2565"/>
      <c r="E736" s="2565"/>
      <c r="F736" s="2565"/>
      <c r="G736" s="2565"/>
      <c r="H736" s="2633"/>
      <c r="I736" s="2565"/>
      <c r="J736" s="2565"/>
      <c r="K736" s="2565"/>
      <c r="L736" s="2565"/>
      <c r="M736" s="2565"/>
      <c r="N736" s="2565"/>
      <c r="O736" s="2565"/>
      <c r="P736" s="2565"/>
      <c r="Q736" s="2565"/>
      <c r="R736" s="2565"/>
      <c r="S736" s="2565"/>
      <c r="T736" s="2565"/>
      <c r="U736" s="2565"/>
      <c r="V736" s="2565"/>
      <c r="W736" s="2565"/>
      <c r="X736" s="2565"/>
      <c r="Y736" s="2565"/>
    </row>
    <row r="737" spans="1:25" ht="15.75" customHeight="1">
      <c r="A737" s="2565"/>
      <c r="B737" s="2565"/>
      <c r="C737" s="2565"/>
      <c r="D737" s="2565"/>
      <c r="E737" s="2565"/>
      <c r="F737" s="2565"/>
      <c r="G737" s="2565"/>
      <c r="H737" s="2633"/>
      <c r="I737" s="2565"/>
      <c r="J737" s="2565"/>
      <c r="K737" s="2565"/>
      <c r="L737" s="2565"/>
      <c r="M737" s="2565"/>
      <c r="N737" s="2565"/>
      <c r="O737" s="2565"/>
      <c r="P737" s="2565"/>
      <c r="Q737" s="2565"/>
      <c r="R737" s="2565"/>
      <c r="S737" s="2565"/>
      <c r="T737" s="2565"/>
      <c r="U737" s="2565"/>
      <c r="V737" s="2565"/>
      <c r="W737" s="2565"/>
      <c r="X737" s="2565"/>
      <c r="Y737" s="2565"/>
    </row>
    <row r="738" spans="1:25" ht="15.75" customHeight="1">
      <c r="A738" s="2565"/>
      <c r="B738" s="2565"/>
      <c r="C738" s="2565"/>
      <c r="D738" s="2565"/>
      <c r="E738" s="2565"/>
      <c r="F738" s="2565"/>
      <c r="G738" s="2565"/>
      <c r="H738" s="2633"/>
      <c r="I738" s="2565"/>
      <c r="J738" s="2565"/>
      <c r="K738" s="2565"/>
      <c r="L738" s="2565"/>
      <c r="M738" s="2565"/>
      <c r="N738" s="2565"/>
      <c r="O738" s="2565"/>
      <c r="P738" s="2565"/>
      <c r="Q738" s="2565"/>
      <c r="R738" s="2565"/>
      <c r="S738" s="2565"/>
      <c r="T738" s="2565"/>
      <c r="U738" s="2565"/>
      <c r="V738" s="2565"/>
      <c r="W738" s="2565"/>
      <c r="X738" s="2565"/>
      <c r="Y738" s="2565"/>
    </row>
    <row r="739" spans="1:25" ht="15.75" customHeight="1">
      <c r="A739" s="2565"/>
      <c r="B739" s="2565"/>
      <c r="C739" s="2565"/>
      <c r="D739" s="2565"/>
      <c r="E739" s="2565"/>
      <c r="F739" s="2565"/>
      <c r="G739" s="2565"/>
      <c r="H739" s="2633"/>
      <c r="I739" s="2565"/>
      <c r="J739" s="2565"/>
      <c r="K739" s="2565"/>
      <c r="L739" s="2565"/>
      <c r="M739" s="2565"/>
      <c r="N739" s="2565"/>
      <c r="O739" s="2565"/>
      <c r="P739" s="2565"/>
      <c r="Q739" s="2565"/>
      <c r="R739" s="2565"/>
      <c r="S739" s="2565"/>
      <c r="T739" s="2565"/>
      <c r="U739" s="2565"/>
      <c r="V739" s="2565"/>
      <c r="W739" s="2565"/>
      <c r="X739" s="2565"/>
      <c r="Y739" s="2565"/>
    </row>
    <row r="740" spans="1:25" ht="15.75" customHeight="1">
      <c r="A740" s="2565"/>
      <c r="B740" s="2565"/>
      <c r="C740" s="2565"/>
      <c r="D740" s="2565"/>
      <c r="E740" s="2565"/>
      <c r="F740" s="2565"/>
      <c r="G740" s="2565"/>
      <c r="H740" s="2633"/>
      <c r="I740" s="2565"/>
      <c r="J740" s="2565"/>
      <c r="K740" s="2565"/>
      <c r="L740" s="2565"/>
      <c r="M740" s="2565"/>
      <c r="N740" s="2565"/>
      <c r="O740" s="2565"/>
      <c r="P740" s="2565"/>
      <c r="Q740" s="2565"/>
      <c r="R740" s="2565"/>
      <c r="S740" s="2565"/>
      <c r="T740" s="2565"/>
      <c r="U740" s="2565"/>
      <c r="V740" s="2565"/>
      <c r="W740" s="2565"/>
      <c r="X740" s="2565"/>
      <c r="Y740" s="2565"/>
    </row>
    <row r="741" spans="1:25" ht="15.75" customHeight="1">
      <c r="A741" s="2565"/>
      <c r="B741" s="2565"/>
      <c r="C741" s="2565"/>
      <c r="D741" s="2565"/>
      <c r="E741" s="2565"/>
      <c r="F741" s="2565"/>
      <c r="G741" s="2565"/>
      <c r="H741" s="2633"/>
      <c r="I741" s="2565"/>
      <c r="J741" s="2565"/>
      <c r="K741" s="2565"/>
      <c r="L741" s="2565"/>
      <c r="M741" s="2565"/>
      <c r="N741" s="2565"/>
      <c r="O741" s="2565"/>
      <c r="P741" s="2565"/>
      <c r="Q741" s="2565"/>
      <c r="R741" s="2565"/>
      <c r="S741" s="2565"/>
      <c r="T741" s="2565"/>
      <c r="U741" s="2565"/>
      <c r="V741" s="2565"/>
      <c r="W741" s="2565"/>
      <c r="X741" s="2565"/>
      <c r="Y741" s="2565"/>
    </row>
    <row r="742" spans="1:25" ht="15.75" customHeight="1">
      <c r="A742" s="2565"/>
      <c r="B742" s="2565"/>
      <c r="C742" s="2565"/>
      <c r="D742" s="2565"/>
      <c r="E742" s="2565"/>
      <c r="F742" s="2565"/>
      <c r="G742" s="2565"/>
      <c r="H742" s="2633"/>
      <c r="I742" s="2565"/>
      <c r="J742" s="2565"/>
      <c r="K742" s="2565"/>
      <c r="L742" s="2565"/>
      <c r="M742" s="2565"/>
      <c r="N742" s="2565"/>
      <c r="O742" s="2565"/>
      <c r="P742" s="2565"/>
      <c r="Q742" s="2565"/>
      <c r="R742" s="2565"/>
      <c r="S742" s="2565"/>
      <c r="T742" s="2565"/>
      <c r="U742" s="2565"/>
      <c r="V742" s="2565"/>
      <c r="W742" s="2565"/>
      <c r="X742" s="2565"/>
      <c r="Y742" s="2565"/>
    </row>
    <row r="743" spans="1:25" ht="15.75" customHeight="1">
      <c r="A743" s="2565"/>
      <c r="B743" s="2565"/>
      <c r="C743" s="2565"/>
      <c r="D743" s="2565"/>
      <c r="E743" s="2565"/>
      <c r="F743" s="2565"/>
      <c r="G743" s="2565"/>
      <c r="H743" s="2633"/>
      <c r="I743" s="2565"/>
      <c r="J743" s="2565"/>
      <c r="K743" s="2565"/>
      <c r="L743" s="2565"/>
      <c r="M743" s="2565"/>
      <c r="N743" s="2565"/>
      <c r="O743" s="2565"/>
      <c r="P743" s="2565"/>
      <c r="Q743" s="2565"/>
      <c r="R743" s="2565"/>
      <c r="S743" s="2565"/>
      <c r="T743" s="2565"/>
      <c r="U743" s="2565"/>
      <c r="V743" s="2565"/>
      <c r="W743" s="2565"/>
      <c r="X743" s="2565"/>
      <c r="Y743" s="2565"/>
    </row>
    <row r="744" spans="1:25" ht="15.75" customHeight="1">
      <c r="A744" s="2565"/>
      <c r="B744" s="2565"/>
      <c r="C744" s="2565"/>
      <c r="D744" s="2565"/>
      <c r="E744" s="2565"/>
      <c r="F744" s="2565"/>
      <c r="G744" s="2565"/>
      <c r="H744" s="2633"/>
      <c r="I744" s="2565"/>
      <c r="J744" s="2565"/>
      <c r="K744" s="2565"/>
      <c r="L744" s="2565"/>
      <c r="M744" s="2565"/>
      <c r="N744" s="2565"/>
      <c r="O744" s="2565"/>
      <c r="P744" s="2565"/>
      <c r="Q744" s="2565"/>
      <c r="R744" s="2565"/>
      <c r="S744" s="2565"/>
      <c r="T744" s="2565"/>
      <c r="U744" s="2565"/>
      <c r="V744" s="2565"/>
      <c r="W744" s="2565"/>
      <c r="X744" s="2565"/>
      <c r="Y744" s="2565"/>
    </row>
    <row r="745" spans="1:25" ht="15.75" customHeight="1">
      <c r="A745" s="2565"/>
      <c r="B745" s="2565"/>
      <c r="C745" s="2565"/>
      <c r="D745" s="2565"/>
      <c r="E745" s="2565"/>
      <c r="F745" s="2565"/>
      <c r="G745" s="2565"/>
      <c r="H745" s="2633"/>
      <c r="I745" s="2565"/>
      <c r="J745" s="2565"/>
      <c r="K745" s="2565"/>
      <c r="L745" s="2565"/>
      <c r="M745" s="2565"/>
      <c r="N745" s="2565"/>
      <c r="O745" s="2565"/>
      <c r="P745" s="2565"/>
      <c r="Q745" s="2565"/>
      <c r="R745" s="2565"/>
      <c r="S745" s="2565"/>
      <c r="T745" s="2565"/>
      <c r="U745" s="2565"/>
      <c r="V745" s="2565"/>
      <c r="W745" s="2565"/>
      <c r="X745" s="2565"/>
      <c r="Y745" s="2565"/>
    </row>
    <row r="746" spans="1:25" ht="15.75" customHeight="1">
      <c r="A746" s="2565"/>
      <c r="B746" s="2565"/>
      <c r="C746" s="2565"/>
      <c r="D746" s="2565"/>
      <c r="E746" s="2565"/>
      <c r="F746" s="2565"/>
      <c r="G746" s="2565"/>
      <c r="H746" s="2633"/>
      <c r="I746" s="2565"/>
      <c r="J746" s="2565"/>
      <c r="K746" s="2565"/>
      <c r="L746" s="2565"/>
      <c r="M746" s="2565"/>
      <c r="N746" s="2565"/>
      <c r="O746" s="2565"/>
      <c r="P746" s="2565"/>
      <c r="Q746" s="2565"/>
      <c r="R746" s="2565"/>
      <c r="S746" s="2565"/>
      <c r="T746" s="2565"/>
      <c r="U746" s="2565"/>
      <c r="V746" s="2565"/>
      <c r="W746" s="2565"/>
      <c r="X746" s="2565"/>
      <c r="Y746" s="2565"/>
    </row>
    <row r="747" spans="1:25" ht="15.75" customHeight="1">
      <c r="A747" s="2565"/>
      <c r="B747" s="2565"/>
      <c r="C747" s="2565"/>
      <c r="D747" s="2565"/>
      <c r="E747" s="2565"/>
      <c r="F747" s="2565"/>
      <c r="G747" s="2565"/>
      <c r="H747" s="2633"/>
      <c r="I747" s="2565"/>
      <c r="J747" s="2565"/>
      <c r="K747" s="2565"/>
      <c r="L747" s="2565"/>
      <c r="M747" s="2565"/>
      <c r="N747" s="2565"/>
      <c r="O747" s="2565"/>
      <c r="P747" s="2565"/>
      <c r="Q747" s="2565"/>
      <c r="R747" s="2565"/>
      <c r="S747" s="2565"/>
      <c r="T747" s="2565"/>
      <c r="U747" s="2565"/>
      <c r="V747" s="2565"/>
      <c r="W747" s="2565"/>
      <c r="X747" s="2565"/>
      <c r="Y747" s="2565"/>
    </row>
    <row r="748" spans="1:25" ht="15.75" customHeight="1">
      <c r="A748" s="2565"/>
      <c r="B748" s="2565"/>
      <c r="C748" s="2565"/>
      <c r="D748" s="2565"/>
      <c r="E748" s="2565"/>
      <c r="F748" s="2565"/>
      <c r="G748" s="2565"/>
      <c r="H748" s="2633"/>
      <c r="I748" s="2565"/>
      <c r="J748" s="2565"/>
      <c r="K748" s="2565"/>
      <c r="L748" s="2565"/>
      <c r="M748" s="2565"/>
      <c r="N748" s="2565"/>
      <c r="O748" s="2565"/>
      <c r="P748" s="2565"/>
      <c r="Q748" s="2565"/>
      <c r="R748" s="2565"/>
      <c r="S748" s="2565"/>
      <c r="T748" s="2565"/>
      <c r="U748" s="2565"/>
      <c r="V748" s="2565"/>
      <c r="W748" s="2565"/>
      <c r="X748" s="2565"/>
      <c r="Y748" s="2565"/>
    </row>
    <row r="749" spans="1:25" ht="15.75" customHeight="1">
      <c r="A749" s="2565"/>
      <c r="B749" s="2565"/>
      <c r="C749" s="2565"/>
      <c r="D749" s="2565"/>
      <c r="E749" s="2565"/>
      <c r="F749" s="2565"/>
      <c r="G749" s="2565"/>
      <c r="H749" s="2633"/>
      <c r="I749" s="2565"/>
      <c r="J749" s="2565"/>
      <c r="K749" s="2565"/>
      <c r="L749" s="2565"/>
      <c r="M749" s="2565"/>
      <c r="N749" s="2565"/>
      <c r="O749" s="2565"/>
      <c r="P749" s="2565"/>
      <c r="Q749" s="2565"/>
      <c r="R749" s="2565"/>
      <c r="S749" s="2565"/>
      <c r="T749" s="2565"/>
      <c r="U749" s="2565"/>
      <c r="V749" s="2565"/>
      <c r="W749" s="2565"/>
      <c r="X749" s="2565"/>
      <c r="Y749" s="2565"/>
    </row>
    <row r="750" spans="1:25" ht="15.75" customHeight="1">
      <c r="A750" s="2565"/>
      <c r="B750" s="2565"/>
      <c r="C750" s="2565"/>
      <c r="D750" s="2565"/>
      <c r="E750" s="2565"/>
      <c r="F750" s="2565"/>
      <c r="G750" s="2565"/>
      <c r="H750" s="2633"/>
      <c r="I750" s="2565"/>
      <c r="J750" s="2565"/>
      <c r="K750" s="2565"/>
      <c r="L750" s="2565"/>
      <c r="M750" s="2565"/>
      <c r="N750" s="2565"/>
      <c r="O750" s="2565"/>
      <c r="P750" s="2565"/>
      <c r="Q750" s="2565"/>
      <c r="R750" s="2565"/>
      <c r="S750" s="2565"/>
      <c r="T750" s="2565"/>
      <c r="U750" s="2565"/>
      <c r="V750" s="2565"/>
      <c r="W750" s="2565"/>
      <c r="X750" s="2565"/>
      <c r="Y750" s="2565"/>
    </row>
    <row r="751" spans="1:25" ht="15.75" customHeight="1">
      <c r="A751" s="2565"/>
      <c r="B751" s="2565"/>
      <c r="C751" s="2565"/>
      <c r="D751" s="2565"/>
      <c r="E751" s="2565"/>
      <c r="F751" s="2565"/>
      <c r="G751" s="2565"/>
      <c r="H751" s="2633"/>
      <c r="I751" s="2565"/>
      <c r="J751" s="2565"/>
      <c r="K751" s="2565"/>
      <c r="L751" s="2565"/>
      <c r="M751" s="2565"/>
      <c r="N751" s="2565"/>
      <c r="O751" s="2565"/>
      <c r="P751" s="2565"/>
      <c r="Q751" s="2565"/>
      <c r="R751" s="2565"/>
      <c r="S751" s="2565"/>
      <c r="T751" s="2565"/>
      <c r="U751" s="2565"/>
      <c r="V751" s="2565"/>
      <c r="W751" s="2565"/>
      <c r="X751" s="2565"/>
      <c r="Y751" s="2565"/>
    </row>
    <row r="752" spans="1:25" ht="15.75" customHeight="1">
      <c r="A752" s="2565"/>
      <c r="B752" s="2565"/>
      <c r="C752" s="2565"/>
      <c r="D752" s="2565"/>
      <c r="E752" s="2565"/>
      <c r="F752" s="2565"/>
      <c r="G752" s="2565"/>
      <c r="H752" s="2633"/>
      <c r="I752" s="2565"/>
      <c r="J752" s="2565"/>
      <c r="K752" s="2565"/>
      <c r="L752" s="2565"/>
      <c r="M752" s="2565"/>
      <c r="N752" s="2565"/>
      <c r="O752" s="2565"/>
      <c r="P752" s="2565"/>
      <c r="Q752" s="2565"/>
      <c r="R752" s="2565"/>
      <c r="S752" s="2565"/>
      <c r="T752" s="2565"/>
      <c r="U752" s="2565"/>
      <c r="V752" s="2565"/>
      <c r="W752" s="2565"/>
      <c r="X752" s="2565"/>
      <c r="Y752" s="2565"/>
    </row>
    <row r="753" spans="1:25" ht="15.75" customHeight="1">
      <c r="A753" s="2565"/>
      <c r="B753" s="2565"/>
      <c r="C753" s="2565"/>
      <c r="D753" s="2565"/>
      <c r="E753" s="2565"/>
      <c r="F753" s="2565"/>
      <c r="G753" s="2565"/>
      <c r="H753" s="2633"/>
      <c r="I753" s="2565"/>
      <c r="J753" s="2565"/>
      <c r="K753" s="2565"/>
      <c r="L753" s="2565"/>
      <c r="M753" s="2565"/>
      <c r="N753" s="2565"/>
      <c r="O753" s="2565"/>
      <c r="P753" s="2565"/>
      <c r="Q753" s="2565"/>
      <c r="R753" s="2565"/>
      <c r="S753" s="2565"/>
      <c r="T753" s="2565"/>
      <c r="U753" s="2565"/>
      <c r="V753" s="2565"/>
      <c r="W753" s="2565"/>
      <c r="X753" s="2565"/>
      <c r="Y753" s="2565"/>
    </row>
    <row r="754" spans="1:25" ht="15.75" customHeight="1">
      <c r="A754" s="2565"/>
      <c r="B754" s="2565"/>
      <c r="C754" s="2565"/>
      <c r="D754" s="2565"/>
      <c r="E754" s="2565"/>
      <c r="F754" s="2565"/>
      <c r="G754" s="2565"/>
      <c r="H754" s="2633"/>
      <c r="I754" s="2565"/>
      <c r="J754" s="2565"/>
      <c r="K754" s="2565"/>
      <c r="L754" s="2565"/>
      <c r="M754" s="2565"/>
      <c r="N754" s="2565"/>
      <c r="O754" s="2565"/>
      <c r="P754" s="2565"/>
      <c r="Q754" s="2565"/>
      <c r="R754" s="2565"/>
      <c r="S754" s="2565"/>
      <c r="T754" s="2565"/>
      <c r="U754" s="2565"/>
      <c r="V754" s="2565"/>
      <c r="W754" s="2565"/>
      <c r="X754" s="2565"/>
      <c r="Y754" s="2565"/>
    </row>
    <row r="755" spans="1:25" ht="15.75" customHeight="1">
      <c r="A755" s="2565"/>
      <c r="B755" s="2565"/>
      <c r="C755" s="2565"/>
      <c r="D755" s="2565"/>
      <c r="E755" s="2565"/>
      <c r="F755" s="2565"/>
      <c r="G755" s="2565"/>
      <c r="H755" s="2633"/>
      <c r="I755" s="2565"/>
      <c r="J755" s="2565"/>
      <c r="K755" s="2565"/>
      <c r="L755" s="2565"/>
      <c r="M755" s="2565"/>
      <c r="N755" s="2565"/>
      <c r="O755" s="2565"/>
      <c r="P755" s="2565"/>
      <c r="Q755" s="2565"/>
      <c r="R755" s="2565"/>
      <c r="S755" s="2565"/>
      <c r="T755" s="2565"/>
      <c r="U755" s="2565"/>
      <c r="V755" s="2565"/>
      <c r="W755" s="2565"/>
      <c r="X755" s="2565"/>
      <c r="Y755" s="2565"/>
    </row>
    <row r="756" spans="1:25" ht="15.75" customHeight="1">
      <c r="A756" s="2565"/>
      <c r="B756" s="2565"/>
      <c r="C756" s="2565"/>
      <c r="D756" s="2565"/>
      <c r="E756" s="2565"/>
      <c r="F756" s="2565"/>
      <c r="G756" s="2565"/>
      <c r="H756" s="2633"/>
      <c r="I756" s="2565"/>
      <c r="J756" s="2565"/>
      <c r="K756" s="2565"/>
      <c r="L756" s="2565"/>
      <c r="M756" s="2565"/>
      <c r="N756" s="2565"/>
      <c r="O756" s="2565"/>
      <c r="P756" s="2565"/>
      <c r="Q756" s="2565"/>
      <c r="R756" s="2565"/>
      <c r="S756" s="2565"/>
      <c r="T756" s="2565"/>
      <c r="U756" s="2565"/>
      <c r="V756" s="2565"/>
      <c r="W756" s="2565"/>
      <c r="X756" s="2565"/>
      <c r="Y756" s="2565"/>
    </row>
    <row r="757" spans="1:25" ht="15.75" customHeight="1">
      <c r="A757" s="2565"/>
      <c r="B757" s="2565"/>
      <c r="C757" s="2565"/>
      <c r="D757" s="2565"/>
      <c r="E757" s="2565"/>
      <c r="F757" s="2565"/>
      <c r="G757" s="2565"/>
      <c r="H757" s="2633"/>
      <c r="I757" s="2565"/>
      <c r="J757" s="2565"/>
      <c r="K757" s="2565"/>
      <c r="L757" s="2565"/>
      <c r="M757" s="2565"/>
      <c r="N757" s="2565"/>
      <c r="O757" s="2565"/>
      <c r="P757" s="2565"/>
      <c r="Q757" s="2565"/>
      <c r="R757" s="2565"/>
      <c r="S757" s="2565"/>
      <c r="T757" s="2565"/>
      <c r="U757" s="2565"/>
      <c r="V757" s="2565"/>
      <c r="W757" s="2565"/>
      <c r="X757" s="2565"/>
      <c r="Y757" s="2565"/>
    </row>
    <row r="758" spans="1:25" ht="15.75" customHeight="1">
      <c r="A758" s="2565"/>
      <c r="B758" s="2565"/>
      <c r="C758" s="2565"/>
      <c r="D758" s="2565"/>
      <c r="E758" s="2565"/>
      <c r="F758" s="2565"/>
      <c r="G758" s="2565"/>
      <c r="H758" s="2633"/>
      <c r="I758" s="2565"/>
      <c r="J758" s="2565"/>
      <c r="K758" s="2565"/>
      <c r="L758" s="2565"/>
      <c r="M758" s="2565"/>
      <c r="N758" s="2565"/>
      <c r="O758" s="2565"/>
      <c r="P758" s="2565"/>
      <c r="Q758" s="2565"/>
      <c r="R758" s="2565"/>
      <c r="S758" s="2565"/>
      <c r="T758" s="2565"/>
      <c r="U758" s="2565"/>
      <c r="V758" s="2565"/>
      <c r="W758" s="2565"/>
      <c r="X758" s="2565"/>
      <c r="Y758" s="2565"/>
    </row>
    <row r="759" spans="1:25" ht="15.75" customHeight="1">
      <c r="A759" s="2565"/>
      <c r="B759" s="2565"/>
      <c r="C759" s="2565"/>
      <c r="D759" s="2565"/>
      <c r="E759" s="2565"/>
      <c r="F759" s="2565"/>
      <c r="G759" s="2565"/>
      <c r="H759" s="2633"/>
      <c r="I759" s="2565"/>
      <c r="J759" s="2565"/>
      <c r="K759" s="2565"/>
      <c r="L759" s="2565"/>
      <c r="M759" s="2565"/>
      <c r="N759" s="2565"/>
      <c r="O759" s="2565"/>
      <c r="P759" s="2565"/>
      <c r="Q759" s="2565"/>
      <c r="R759" s="2565"/>
      <c r="S759" s="2565"/>
      <c r="T759" s="2565"/>
      <c r="U759" s="2565"/>
      <c r="V759" s="2565"/>
      <c r="W759" s="2565"/>
      <c r="X759" s="2565"/>
      <c r="Y759" s="2565"/>
    </row>
    <row r="760" spans="1:25" ht="15.75" customHeight="1">
      <c r="A760" s="2565"/>
      <c r="B760" s="2565"/>
      <c r="C760" s="2565"/>
      <c r="D760" s="2565"/>
      <c r="E760" s="2565"/>
      <c r="F760" s="2565"/>
      <c r="G760" s="2565"/>
      <c r="H760" s="2633"/>
      <c r="I760" s="2565"/>
      <c r="J760" s="2565"/>
      <c r="K760" s="2565"/>
      <c r="L760" s="2565"/>
      <c r="M760" s="2565"/>
      <c r="N760" s="2565"/>
      <c r="O760" s="2565"/>
      <c r="P760" s="2565"/>
      <c r="Q760" s="2565"/>
      <c r="R760" s="2565"/>
      <c r="S760" s="2565"/>
      <c r="T760" s="2565"/>
      <c r="U760" s="2565"/>
      <c r="V760" s="2565"/>
      <c r="W760" s="2565"/>
      <c r="X760" s="2565"/>
      <c r="Y760" s="2565"/>
    </row>
    <row r="761" spans="1:25" ht="15.75" customHeight="1">
      <c r="A761" s="2565"/>
      <c r="B761" s="2565"/>
      <c r="C761" s="2565"/>
      <c r="D761" s="2565"/>
      <c r="E761" s="2565"/>
      <c r="F761" s="2565"/>
      <c r="G761" s="2565"/>
      <c r="H761" s="2633"/>
      <c r="I761" s="2565"/>
      <c r="J761" s="2565"/>
      <c r="K761" s="2565"/>
      <c r="L761" s="2565"/>
      <c r="M761" s="2565"/>
      <c r="N761" s="2565"/>
      <c r="O761" s="2565"/>
      <c r="P761" s="2565"/>
      <c r="Q761" s="2565"/>
      <c r="R761" s="2565"/>
      <c r="S761" s="2565"/>
      <c r="T761" s="2565"/>
      <c r="U761" s="2565"/>
      <c r="V761" s="2565"/>
      <c r="W761" s="2565"/>
      <c r="X761" s="2565"/>
      <c r="Y761" s="2565"/>
    </row>
    <row r="762" spans="1:25" ht="15.75" customHeight="1">
      <c r="A762" s="2565"/>
      <c r="B762" s="2565"/>
      <c r="C762" s="2565"/>
      <c r="D762" s="2565"/>
      <c r="E762" s="2565"/>
      <c r="F762" s="2565"/>
      <c r="G762" s="2565"/>
      <c r="H762" s="2633"/>
      <c r="I762" s="2565"/>
      <c r="J762" s="2565"/>
      <c r="K762" s="2565"/>
      <c r="L762" s="2565"/>
      <c r="M762" s="2565"/>
      <c r="N762" s="2565"/>
      <c r="O762" s="2565"/>
      <c r="P762" s="2565"/>
      <c r="Q762" s="2565"/>
      <c r="R762" s="2565"/>
      <c r="S762" s="2565"/>
      <c r="T762" s="2565"/>
      <c r="U762" s="2565"/>
      <c r="V762" s="2565"/>
      <c r="W762" s="2565"/>
      <c r="X762" s="2565"/>
      <c r="Y762" s="2565"/>
    </row>
    <row r="763" spans="1:25" ht="15.75" customHeight="1">
      <c r="A763" s="2565"/>
      <c r="B763" s="2565"/>
      <c r="C763" s="2565"/>
      <c r="D763" s="2565"/>
      <c r="E763" s="2565"/>
      <c r="F763" s="2565"/>
      <c r="G763" s="2565"/>
      <c r="H763" s="2633"/>
      <c r="I763" s="2565"/>
      <c r="J763" s="2565"/>
      <c r="K763" s="2565"/>
      <c r="L763" s="2565"/>
      <c r="M763" s="2565"/>
      <c r="N763" s="2565"/>
      <c r="O763" s="2565"/>
      <c r="P763" s="2565"/>
      <c r="Q763" s="2565"/>
      <c r="R763" s="2565"/>
      <c r="S763" s="2565"/>
      <c r="T763" s="2565"/>
      <c r="U763" s="2565"/>
      <c r="V763" s="2565"/>
      <c r="W763" s="2565"/>
      <c r="X763" s="2565"/>
      <c r="Y763" s="2565"/>
    </row>
    <row r="764" spans="1:25" ht="15.75" customHeight="1">
      <c r="A764" s="2565"/>
      <c r="B764" s="2565"/>
      <c r="C764" s="2565"/>
      <c r="D764" s="2565"/>
      <c r="E764" s="2565"/>
      <c r="F764" s="2565"/>
      <c r="G764" s="2565"/>
      <c r="H764" s="2633"/>
      <c r="I764" s="2565"/>
      <c r="J764" s="2565"/>
      <c r="K764" s="2565"/>
      <c r="L764" s="2565"/>
      <c r="M764" s="2565"/>
      <c r="N764" s="2565"/>
      <c r="O764" s="2565"/>
      <c r="P764" s="2565"/>
      <c r="Q764" s="2565"/>
      <c r="R764" s="2565"/>
      <c r="S764" s="2565"/>
      <c r="T764" s="2565"/>
      <c r="U764" s="2565"/>
      <c r="V764" s="2565"/>
      <c r="W764" s="2565"/>
      <c r="X764" s="2565"/>
      <c r="Y764" s="2565"/>
    </row>
    <row r="765" spans="1:25" ht="15.75" customHeight="1">
      <c r="A765" s="2565"/>
      <c r="B765" s="2565"/>
      <c r="C765" s="2565"/>
      <c r="D765" s="2565"/>
      <c r="E765" s="2565"/>
      <c r="F765" s="2565"/>
      <c r="G765" s="2565"/>
      <c r="H765" s="2633"/>
      <c r="I765" s="2565"/>
      <c r="J765" s="2565"/>
      <c r="K765" s="2565"/>
      <c r="L765" s="2565"/>
      <c r="M765" s="2565"/>
      <c r="N765" s="2565"/>
      <c r="O765" s="2565"/>
      <c r="P765" s="2565"/>
      <c r="Q765" s="2565"/>
      <c r="R765" s="2565"/>
      <c r="S765" s="2565"/>
      <c r="T765" s="2565"/>
      <c r="U765" s="2565"/>
      <c r="V765" s="2565"/>
      <c r="W765" s="2565"/>
      <c r="X765" s="2565"/>
      <c r="Y765" s="2565"/>
    </row>
    <row r="766" spans="1:25" ht="15.75" customHeight="1">
      <c r="A766" s="2565"/>
      <c r="B766" s="2565"/>
      <c r="C766" s="2565"/>
      <c r="D766" s="2565"/>
      <c r="E766" s="2565"/>
      <c r="F766" s="2565"/>
      <c r="G766" s="2565"/>
      <c r="H766" s="2633"/>
      <c r="I766" s="2565"/>
      <c r="J766" s="2565"/>
      <c r="K766" s="2565"/>
      <c r="L766" s="2565"/>
      <c r="M766" s="2565"/>
      <c r="N766" s="2565"/>
      <c r="O766" s="2565"/>
      <c r="P766" s="2565"/>
      <c r="Q766" s="2565"/>
      <c r="R766" s="2565"/>
      <c r="S766" s="2565"/>
      <c r="T766" s="2565"/>
      <c r="U766" s="2565"/>
      <c r="V766" s="2565"/>
      <c r="W766" s="2565"/>
      <c r="X766" s="2565"/>
      <c r="Y766" s="2565"/>
    </row>
    <row r="767" spans="1:25" ht="15.75" customHeight="1">
      <c r="A767" s="2565"/>
      <c r="B767" s="2565"/>
      <c r="C767" s="2565"/>
      <c r="D767" s="2565"/>
      <c r="E767" s="2565"/>
      <c r="F767" s="2565"/>
      <c r="G767" s="2565"/>
      <c r="H767" s="2633"/>
      <c r="I767" s="2565"/>
      <c r="J767" s="2565"/>
      <c r="K767" s="2565"/>
      <c r="L767" s="2565"/>
      <c r="M767" s="2565"/>
      <c r="N767" s="2565"/>
      <c r="O767" s="2565"/>
      <c r="P767" s="2565"/>
      <c r="Q767" s="2565"/>
      <c r="R767" s="2565"/>
      <c r="S767" s="2565"/>
      <c r="T767" s="2565"/>
      <c r="U767" s="2565"/>
      <c r="V767" s="2565"/>
      <c r="W767" s="2565"/>
      <c r="X767" s="2565"/>
      <c r="Y767" s="2565"/>
    </row>
    <row r="768" spans="1:25" ht="15.75" customHeight="1">
      <c r="A768" s="2565"/>
      <c r="B768" s="2565"/>
      <c r="C768" s="2565"/>
      <c r="D768" s="2565"/>
      <c r="E768" s="2565"/>
      <c r="F768" s="2565"/>
      <c r="G768" s="2565"/>
      <c r="H768" s="2633"/>
      <c r="I768" s="2565"/>
      <c r="J768" s="2565"/>
      <c r="K768" s="2565"/>
      <c r="L768" s="2565"/>
      <c r="M768" s="2565"/>
      <c r="N768" s="2565"/>
      <c r="O768" s="2565"/>
      <c r="P768" s="2565"/>
      <c r="Q768" s="2565"/>
      <c r="R768" s="2565"/>
      <c r="S768" s="2565"/>
      <c r="T768" s="2565"/>
      <c r="U768" s="2565"/>
      <c r="V768" s="2565"/>
      <c r="W768" s="2565"/>
      <c r="X768" s="2565"/>
      <c r="Y768" s="2565"/>
    </row>
    <row r="769" spans="1:25" ht="15.75" customHeight="1">
      <c r="A769" s="2565"/>
      <c r="B769" s="2565"/>
      <c r="C769" s="2565"/>
      <c r="D769" s="2565"/>
      <c r="E769" s="2565"/>
      <c r="F769" s="2565"/>
      <c r="G769" s="2565"/>
      <c r="H769" s="2633"/>
      <c r="I769" s="2565"/>
      <c r="J769" s="2565"/>
      <c r="K769" s="2565"/>
      <c r="L769" s="2565"/>
      <c r="M769" s="2565"/>
      <c r="N769" s="2565"/>
      <c r="O769" s="2565"/>
      <c r="P769" s="2565"/>
      <c r="Q769" s="2565"/>
      <c r="R769" s="2565"/>
      <c r="S769" s="2565"/>
      <c r="T769" s="2565"/>
      <c r="U769" s="2565"/>
      <c r="V769" s="2565"/>
      <c r="W769" s="2565"/>
      <c r="X769" s="2565"/>
      <c r="Y769" s="2565"/>
    </row>
    <row r="770" spans="1:25" ht="15.75" customHeight="1">
      <c r="A770" s="2565"/>
      <c r="B770" s="2565"/>
      <c r="C770" s="2565"/>
      <c r="D770" s="2565"/>
      <c r="E770" s="2565"/>
      <c r="F770" s="2565"/>
      <c r="G770" s="2565"/>
      <c r="H770" s="2633"/>
      <c r="I770" s="2565"/>
      <c r="J770" s="2565"/>
      <c r="K770" s="2565"/>
      <c r="L770" s="2565"/>
      <c r="M770" s="2565"/>
      <c r="N770" s="2565"/>
      <c r="O770" s="2565"/>
      <c r="P770" s="2565"/>
      <c r="Q770" s="2565"/>
      <c r="R770" s="2565"/>
      <c r="S770" s="2565"/>
      <c r="T770" s="2565"/>
      <c r="U770" s="2565"/>
      <c r="V770" s="2565"/>
      <c r="W770" s="2565"/>
      <c r="X770" s="2565"/>
      <c r="Y770" s="2565"/>
    </row>
    <row r="771" spans="1:25" ht="15.75" customHeight="1">
      <c r="A771" s="2565"/>
      <c r="B771" s="2565"/>
      <c r="C771" s="2565"/>
      <c r="D771" s="2565"/>
      <c r="E771" s="2565"/>
      <c r="F771" s="2565"/>
      <c r="G771" s="2565"/>
      <c r="H771" s="2633"/>
      <c r="I771" s="2565"/>
      <c r="J771" s="2565"/>
      <c r="K771" s="2565"/>
      <c r="L771" s="2565"/>
      <c r="M771" s="2565"/>
      <c r="N771" s="2565"/>
      <c r="O771" s="2565"/>
      <c r="P771" s="2565"/>
      <c r="Q771" s="2565"/>
      <c r="R771" s="2565"/>
      <c r="S771" s="2565"/>
      <c r="T771" s="2565"/>
      <c r="U771" s="2565"/>
      <c r="V771" s="2565"/>
      <c r="W771" s="2565"/>
      <c r="X771" s="2565"/>
      <c r="Y771" s="2565"/>
    </row>
    <row r="772" spans="1:25" ht="15.75" customHeight="1">
      <c r="A772" s="2565"/>
      <c r="B772" s="2565"/>
      <c r="C772" s="2565"/>
      <c r="D772" s="2565"/>
      <c r="E772" s="2565"/>
      <c r="F772" s="2565"/>
      <c r="G772" s="2565"/>
      <c r="H772" s="2633"/>
      <c r="I772" s="2565"/>
      <c r="J772" s="2565"/>
      <c r="K772" s="2565"/>
      <c r="L772" s="2565"/>
      <c r="M772" s="2565"/>
      <c r="N772" s="2565"/>
      <c r="O772" s="2565"/>
      <c r="P772" s="2565"/>
      <c r="Q772" s="2565"/>
      <c r="R772" s="2565"/>
      <c r="S772" s="2565"/>
      <c r="T772" s="2565"/>
      <c r="U772" s="2565"/>
      <c r="V772" s="2565"/>
      <c r="W772" s="2565"/>
      <c r="X772" s="2565"/>
      <c r="Y772" s="2565"/>
    </row>
    <row r="773" spans="1:25" ht="15.75" customHeight="1">
      <c r="A773" s="2565"/>
      <c r="B773" s="2565"/>
      <c r="C773" s="2565"/>
      <c r="D773" s="2565"/>
      <c r="E773" s="2565"/>
      <c r="F773" s="2565"/>
      <c r="G773" s="2565"/>
      <c r="H773" s="2633"/>
      <c r="I773" s="2565"/>
      <c r="J773" s="2565"/>
      <c r="K773" s="2565"/>
      <c r="L773" s="2565"/>
      <c r="M773" s="2565"/>
      <c r="N773" s="2565"/>
      <c r="O773" s="2565"/>
      <c r="P773" s="2565"/>
      <c r="Q773" s="2565"/>
      <c r="R773" s="2565"/>
      <c r="S773" s="2565"/>
      <c r="T773" s="2565"/>
      <c r="U773" s="2565"/>
      <c r="V773" s="2565"/>
      <c r="W773" s="2565"/>
      <c r="X773" s="2565"/>
      <c r="Y773" s="2565"/>
    </row>
    <row r="774" spans="1:25" ht="15.75" customHeight="1">
      <c r="A774" s="2565"/>
      <c r="B774" s="2565"/>
      <c r="C774" s="2565"/>
      <c r="D774" s="2565"/>
      <c r="E774" s="2565"/>
      <c r="F774" s="2565"/>
      <c r="G774" s="2565"/>
      <c r="H774" s="2633"/>
      <c r="I774" s="2565"/>
      <c r="J774" s="2565"/>
      <c r="K774" s="2565"/>
      <c r="L774" s="2565"/>
      <c r="M774" s="2565"/>
      <c r="N774" s="2565"/>
      <c r="O774" s="2565"/>
      <c r="P774" s="2565"/>
      <c r="Q774" s="2565"/>
      <c r="R774" s="2565"/>
      <c r="S774" s="2565"/>
      <c r="T774" s="2565"/>
      <c r="U774" s="2565"/>
      <c r="V774" s="2565"/>
      <c r="W774" s="2565"/>
      <c r="X774" s="2565"/>
      <c r="Y774" s="2565"/>
    </row>
    <row r="775" spans="1:25" ht="15.75" customHeight="1">
      <c r="A775" s="2565"/>
      <c r="B775" s="2565"/>
      <c r="C775" s="2565"/>
      <c r="D775" s="2565"/>
      <c r="E775" s="2565"/>
      <c r="F775" s="2565"/>
      <c r="G775" s="2565"/>
      <c r="H775" s="2633"/>
      <c r="I775" s="2565"/>
      <c r="J775" s="2565"/>
      <c r="K775" s="2565"/>
      <c r="L775" s="2565"/>
      <c r="M775" s="2565"/>
      <c r="N775" s="2565"/>
      <c r="O775" s="2565"/>
      <c r="P775" s="2565"/>
      <c r="Q775" s="2565"/>
      <c r="R775" s="2565"/>
      <c r="S775" s="2565"/>
      <c r="T775" s="2565"/>
      <c r="U775" s="2565"/>
      <c r="V775" s="2565"/>
      <c r="W775" s="2565"/>
      <c r="X775" s="2565"/>
      <c r="Y775" s="2565"/>
    </row>
    <row r="776" spans="1:25" ht="15.75" customHeight="1">
      <c r="A776" s="2565"/>
      <c r="B776" s="2565"/>
      <c r="C776" s="2565"/>
      <c r="D776" s="2565"/>
      <c r="E776" s="2565"/>
      <c r="F776" s="2565"/>
      <c r="G776" s="2565"/>
      <c r="H776" s="2633"/>
      <c r="I776" s="2565"/>
      <c r="J776" s="2565"/>
      <c r="K776" s="2565"/>
      <c r="L776" s="2565"/>
      <c r="M776" s="2565"/>
      <c r="N776" s="2565"/>
      <c r="O776" s="2565"/>
      <c r="P776" s="2565"/>
      <c r="Q776" s="2565"/>
      <c r="R776" s="2565"/>
      <c r="S776" s="2565"/>
      <c r="T776" s="2565"/>
      <c r="U776" s="2565"/>
      <c r="V776" s="2565"/>
      <c r="W776" s="2565"/>
      <c r="X776" s="2565"/>
      <c r="Y776" s="2565"/>
    </row>
    <row r="777" spans="1:25" ht="15.75" customHeight="1">
      <c r="A777" s="2565"/>
      <c r="B777" s="2565"/>
      <c r="C777" s="2565"/>
      <c r="D777" s="2565"/>
      <c r="E777" s="2565"/>
      <c r="F777" s="2565"/>
      <c r="G777" s="2565"/>
      <c r="H777" s="2633"/>
      <c r="I777" s="2565"/>
      <c r="J777" s="2565"/>
      <c r="K777" s="2565"/>
      <c r="L777" s="2565"/>
      <c r="M777" s="2565"/>
      <c r="N777" s="2565"/>
      <c r="O777" s="2565"/>
      <c r="P777" s="2565"/>
      <c r="Q777" s="2565"/>
      <c r="R777" s="2565"/>
      <c r="S777" s="2565"/>
      <c r="T777" s="2565"/>
      <c r="U777" s="2565"/>
      <c r="V777" s="2565"/>
      <c r="W777" s="2565"/>
      <c r="X777" s="2565"/>
      <c r="Y777" s="2565"/>
    </row>
    <row r="778" spans="1:25" ht="15.75" customHeight="1">
      <c r="A778" s="2565"/>
      <c r="B778" s="2565"/>
      <c r="C778" s="2565"/>
      <c r="D778" s="2565"/>
      <c r="E778" s="2565"/>
      <c r="F778" s="2565"/>
      <c r="G778" s="2565"/>
      <c r="H778" s="2633"/>
      <c r="I778" s="2565"/>
      <c r="J778" s="2565"/>
      <c r="K778" s="2565"/>
      <c r="L778" s="2565"/>
      <c r="M778" s="2565"/>
      <c r="N778" s="2565"/>
      <c r="O778" s="2565"/>
      <c r="P778" s="2565"/>
      <c r="Q778" s="2565"/>
      <c r="R778" s="2565"/>
      <c r="S778" s="2565"/>
      <c r="T778" s="2565"/>
      <c r="U778" s="2565"/>
      <c r="V778" s="2565"/>
      <c r="W778" s="2565"/>
      <c r="X778" s="2565"/>
      <c r="Y778" s="2565"/>
    </row>
    <row r="779" spans="1:25" ht="15.75" customHeight="1">
      <c r="A779" s="2565"/>
      <c r="B779" s="2565"/>
      <c r="C779" s="2565"/>
      <c r="D779" s="2565"/>
      <c r="E779" s="2565"/>
      <c r="F779" s="2565"/>
      <c r="G779" s="2565"/>
      <c r="H779" s="2633"/>
      <c r="I779" s="2565"/>
      <c r="J779" s="2565"/>
      <c r="K779" s="2565"/>
      <c r="L779" s="2565"/>
      <c r="M779" s="2565"/>
      <c r="N779" s="2565"/>
      <c r="O779" s="2565"/>
      <c r="P779" s="2565"/>
      <c r="Q779" s="2565"/>
      <c r="R779" s="2565"/>
      <c r="S779" s="2565"/>
      <c r="T779" s="2565"/>
      <c r="U779" s="2565"/>
      <c r="V779" s="2565"/>
      <c r="W779" s="2565"/>
      <c r="X779" s="2565"/>
      <c r="Y779" s="2565"/>
    </row>
    <row r="780" spans="1:25" ht="15.75" customHeight="1">
      <c r="A780" s="2565"/>
      <c r="B780" s="2565"/>
      <c r="C780" s="2565"/>
      <c r="D780" s="2565"/>
      <c r="E780" s="2565"/>
      <c r="F780" s="2565"/>
      <c r="G780" s="2565"/>
      <c r="H780" s="2633"/>
      <c r="I780" s="2565"/>
      <c r="J780" s="2565"/>
      <c r="K780" s="2565"/>
      <c r="L780" s="2565"/>
      <c r="M780" s="2565"/>
      <c r="N780" s="2565"/>
      <c r="O780" s="2565"/>
      <c r="P780" s="2565"/>
      <c r="Q780" s="2565"/>
      <c r="R780" s="2565"/>
      <c r="S780" s="2565"/>
      <c r="T780" s="2565"/>
      <c r="U780" s="2565"/>
      <c r="V780" s="2565"/>
      <c r="W780" s="2565"/>
      <c r="X780" s="2565"/>
      <c r="Y780" s="2565"/>
    </row>
    <row r="781" spans="1:25" ht="15.75" customHeight="1">
      <c r="A781" s="2565"/>
      <c r="B781" s="2565"/>
      <c r="C781" s="2565"/>
      <c r="D781" s="2565"/>
      <c r="E781" s="2565"/>
      <c r="F781" s="2565"/>
      <c r="G781" s="2565"/>
      <c r="H781" s="2633"/>
      <c r="I781" s="2565"/>
      <c r="J781" s="2565"/>
      <c r="K781" s="2565"/>
      <c r="L781" s="2565"/>
      <c r="M781" s="2565"/>
      <c r="N781" s="2565"/>
      <c r="O781" s="2565"/>
      <c r="P781" s="2565"/>
      <c r="Q781" s="2565"/>
      <c r="R781" s="2565"/>
      <c r="S781" s="2565"/>
      <c r="T781" s="2565"/>
      <c r="U781" s="2565"/>
      <c r="V781" s="2565"/>
      <c r="W781" s="2565"/>
      <c r="X781" s="2565"/>
      <c r="Y781" s="2565"/>
    </row>
    <row r="782" spans="1:25" ht="15.75" customHeight="1">
      <c r="A782" s="2565"/>
      <c r="B782" s="2565"/>
      <c r="C782" s="2565"/>
      <c r="D782" s="2565"/>
      <c r="E782" s="2565"/>
      <c r="F782" s="2565"/>
      <c r="G782" s="2565"/>
      <c r="H782" s="2633"/>
      <c r="I782" s="2565"/>
      <c r="J782" s="2565"/>
      <c r="K782" s="2565"/>
      <c r="L782" s="2565"/>
      <c r="M782" s="2565"/>
      <c r="N782" s="2565"/>
      <c r="O782" s="2565"/>
      <c r="P782" s="2565"/>
      <c r="Q782" s="2565"/>
      <c r="R782" s="2565"/>
      <c r="S782" s="2565"/>
      <c r="T782" s="2565"/>
      <c r="U782" s="2565"/>
      <c r="V782" s="2565"/>
      <c r="W782" s="2565"/>
      <c r="X782" s="2565"/>
      <c r="Y782" s="2565"/>
    </row>
    <row r="783" spans="1:25" ht="15.75" customHeight="1">
      <c r="A783" s="2565"/>
      <c r="B783" s="2565"/>
      <c r="C783" s="2565"/>
      <c r="D783" s="2565"/>
      <c r="E783" s="2565"/>
      <c r="F783" s="2565"/>
      <c r="G783" s="2565"/>
      <c r="H783" s="2633"/>
      <c r="I783" s="2565"/>
      <c r="J783" s="2565"/>
      <c r="K783" s="2565"/>
      <c r="L783" s="2565"/>
      <c r="M783" s="2565"/>
      <c r="N783" s="2565"/>
      <c r="O783" s="2565"/>
      <c r="P783" s="2565"/>
      <c r="Q783" s="2565"/>
      <c r="R783" s="2565"/>
      <c r="S783" s="2565"/>
      <c r="T783" s="2565"/>
      <c r="U783" s="2565"/>
      <c r="V783" s="2565"/>
      <c r="W783" s="2565"/>
      <c r="X783" s="2565"/>
      <c r="Y783" s="2565"/>
    </row>
    <row r="784" spans="1:25" ht="15.75" customHeight="1">
      <c r="A784" s="2565"/>
      <c r="B784" s="2565"/>
      <c r="C784" s="2565"/>
      <c r="D784" s="2565"/>
      <c r="E784" s="2565"/>
      <c r="F784" s="2565"/>
      <c r="G784" s="2565"/>
      <c r="H784" s="2633"/>
      <c r="I784" s="2565"/>
      <c r="J784" s="2565"/>
      <c r="K784" s="2565"/>
      <c r="L784" s="2565"/>
      <c r="M784" s="2565"/>
      <c r="N784" s="2565"/>
      <c r="O784" s="2565"/>
      <c r="P784" s="2565"/>
      <c r="Q784" s="2565"/>
      <c r="R784" s="2565"/>
      <c r="S784" s="2565"/>
      <c r="T784" s="2565"/>
      <c r="U784" s="2565"/>
      <c r="V784" s="2565"/>
      <c r="W784" s="2565"/>
      <c r="X784" s="2565"/>
      <c r="Y784" s="2565"/>
    </row>
    <row r="785" spans="1:25" ht="15.75" customHeight="1">
      <c r="A785" s="2565"/>
      <c r="B785" s="2565"/>
      <c r="C785" s="2565"/>
      <c r="D785" s="2565"/>
      <c r="E785" s="2565"/>
      <c r="F785" s="2565"/>
      <c r="G785" s="2565"/>
      <c r="H785" s="2633"/>
      <c r="I785" s="2565"/>
      <c r="J785" s="2565"/>
      <c r="K785" s="2565"/>
      <c r="L785" s="2565"/>
      <c r="M785" s="2565"/>
      <c r="N785" s="2565"/>
      <c r="O785" s="2565"/>
      <c r="P785" s="2565"/>
      <c r="Q785" s="2565"/>
      <c r="R785" s="2565"/>
      <c r="S785" s="2565"/>
      <c r="T785" s="2565"/>
      <c r="U785" s="2565"/>
      <c r="V785" s="2565"/>
      <c r="W785" s="2565"/>
      <c r="X785" s="2565"/>
      <c r="Y785" s="2565"/>
    </row>
    <row r="786" spans="1:25" ht="15.75" customHeight="1">
      <c r="A786" s="2565"/>
      <c r="B786" s="2565"/>
      <c r="C786" s="2565"/>
      <c r="D786" s="2565"/>
      <c r="E786" s="2565"/>
      <c r="F786" s="2565"/>
      <c r="G786" s="2565"/>
      <c r="H786" s="2633"/>
      <c r="I786" s="2565"/>
      <c r="J786" s="2565"/>
      <c r="K786" s="2565"/>
      <c r="L786" s="2565"/>
      <c r="M786" s="2565"/>
      <c r="N786" s="2565"/>
      <c r="O786" s="2565"/>
      <c r="P786" s="2565"/>
      <c r="Q786" s="2565"/>
      <c r="R786" s="2565"/>
      <c r="S786" s="2565"/>
      <c r="T786" s="2565"/>
      <c r="U786" s="2565"/>
      <c r="V786" s="2565"/>
      <c r="W786" s="2565"/>
      <c r="X786" s="2565"/>
      <c r="Y786" s="2565"/>
    </row>
    <row r="787" spans="1:25" ht="15.75" customHeight="1">
      <c r="A787" s="2565"/>
      <c r="B787" s="2565"/>
      <c r="C787" s="2565"/>
      <c r="D787" s="2565"/>
      <c r="E787" s="2565"/>
      <c r="F787" s="2565"/>
      <c r="G787" s="2565"/>
      <c r="H787" s="2633"/>
      <c r="I787" s="2565"/>
      <c r="J787" s="2565"/>
      <c r="K787" s="2565"/>
      <c r="L787" s="2565"/>
      <c r="M787" s="2565"/>
      <c r="N787" s="2565"/>
      <c r="O787" s="2565"/>
      <c r="P787" s="2565"/>
      <c r="Q787" s="2565"/>
      <c r="R787" s="2565"/>
      <c r="S787" s="2565"/>
      <c r="T787" s="2565"/>
      <c r="U787" s="2565"/>
      <c r="V787" s="2565"/>
      <c r="W787" s="2565"/>
      <c r="X787" s="2565"/>
      <c r="Y787" s="2565"/>
    </row>
    <row r="788" spans="1:25" ht="15.75" customHeight="1">
      <c r="A788" s="2565"/>
      <c r="B788" s="2565"/>
      <c r="C788" s="2565"/>
      <c r="D788" s="2565"/>
      <c r="E788" s="2565"/>
      <c r="F788" s="2565"/>
      <c r="G788" s="2565"/>
      <c r="H788" s="2633"/>
      <c r="I788" s="2565"/>
      <c r="J788" s="2565"/>
      <c r="K788" s="2565"/>
      <c r="L788" s="2565"/>
      <c r="M788" s="2565"/>
      <c r="N788" s="2565"/>
      <c r="O788" s="2565"/>
      <c r="P788" s="2565"/>
      <c r="Q788" s="2565"/>
      <c r="R788" s="2565"/>
      <c r="S788" s="2565"/>
      <c r="T788" s="2565"/>
      <c r="U788" s="2565"/>
      <c r="V788" s="2565"/>
      <c r="W788" s="2565"/>
      <c r="X788" s="2565"/>
      <c r="Y788" s="2565"/>
    </row>
    <row r="789" spans="1:25" ht="15.75" customHeight="1">
      <c r="A789" s="2565"/>
      <c r="B789" s="2565"/>
      <c r="C789" s="2565"/>
      <c r="D789" s="2565"/>
      <c r="E789" s="2565"/>
      <c r="F789" s="2565"/>
      <c r="G789" s="2565"/>
      <c r="H789" s="2633"/>
      <c r="I789" s="2565"/>
      <c r="J789" s="2565"/>
      <c r="K789" s="2565"/>
      <c r="L789" s="2565"/>
      <c r="M789" s="2565"/>
      <c r="N789" s="2565"/>
      <c r="O789" s="2565"/>
      <c r="P789" s="2565"/>
      <c r="Q789" s="2565"/>
      <c r="R789" s="2565"/>
      <c r="S789" s="2565"/>
      <c r="T789" s="2565"/>
      <c r="U789" s="2565"/>
      <c r="V789" s="2565"/>
      <c r="W789" s="2565"/>
      <c r="X789" s="2565"/>
      <c r="Y789" s="2565"/>
    </row>
    <row r="790" spans="1:25" ht="15.75" customHeight="1">
      <c r="A790" s="2565"/>
      <c r="B790" s="2565"/>
      <c r="C790" s="2565"/>
      <c r="D790" s="2565"/>
      <c r="E790" s="2565"/>
      <c r="F790" s="2565"/>
      <c r="G790" s="2565"/>
      <c r="H790" s="2633"/>
      <c r="I790" s="2565"/>
      <c r="J790" s="2565"/>
      <c r="K790" s="2565"/>
      <c r="L790" s="2565"/>
      <c r="M790" s="2565"/>
      <c r="N790" s="2565"/>
      <c r="O790" s="2565"/>
      <c r="P790" s="2565"/>
      <c r="Q790" s="2565"/>
      <c r="R790" s="2565"/>
      <c r="S790" s="2565"/>
      <c r="T790" s="2565"/>
      <c r="U790" s="2565"/>
      <c r="V790" s="2565"/>
      <c r="W790" s="2565"/>
      <c r="X790" s="2565"/>
      <c r="Y790" s="2565"/>
    </row>
    <row r="791" spans="1:25" ht="15.75" customHeight="1">
      <c r="A791" s="2565"/>
      <c r="B791" s="2565"/>
      <c r="C791" s="2565"/>
      <c r="D791" s="2565"/>
      <c r="E791" s="2565"/>
      <c r="F791" s="2565"/>
      <c r="G791" s="2565"/>
      <c r="H791" s="2633"/>
      <c r="I791" s="2565"/>
      <c r="J791" s="2565"/>
      <c r="K791" s="2565"/>
      <c r="L791" s="2565"/>
      <c r="M791" s="2565"/>
      <c r="N791" s="2565"/>
      <c r="O791" s="2565"/>
      <c r="P791" s="2565"/>
      <c r="Q791" s="2565"/>
      <c r="R791" s="2565"/>
      <c r="S791" s="2565"/>
      <c r="T791" s="2565"/>
      <c r="U791" s="2565"/>
      <c r="V791" s="2565"/>
      <c r="W791" s="2565"/>
      <c r="X791" s="2565"/>
      <c r="Y791" s="2565"/>
    </row>
    <row r="792" spans="1:25" ht="15.75" customHeight="1">
      <c r="A792" s="2565"/>
      <c r="B792" s="2565"/>
      <c r="C792" s="2565"/>
      <c r="D792" s="2565"/>
      <c r="E792" s="2565"/>
      <c r="F792" s="2565"/>
      <c r="G792" s="2565"/>
      <c r="H792" s="2633"/>
      <c r="I792" s="2565"/>
      <c r="J792" s="2565"/>
      <c r="K792" s="2565"/>
      <c r="L792" s="2565"/>
      <c r="M792" s="2565"/>
      <c r="N792" s="2565"/>
      <c r="O792" s="2565"/>
      <c r="P792" s="2565"/>
      <c r="Q792" s="2565"/>
      <c r="R792" s="2565"/>
      <c r="S792" s="2565"/>
      <c r="T792" s="2565"/>
      <c r="U792" s="2565"/>
      <c r="V792" s="2565"/>
      <c r="W792" s="2565"/>
      <c r="X792" s="2565"/>
      <c r="Y792" s="2565"/>
    </row>
    <row r="793" spans="1:25" ht="15.75" customHeight="1">
      <c r="A793" s="2565"/>
      <c r="B793" s="2565"/>
      <c r="C793" s="2565"/>
      <c r="D793" s="2565"/>
      <c r="E793" s="2565"/>
      <c r="F793" s="2565"/>
      <c r="G793" s="2565"/>
      <c r="H793" s="2633"/>
      <c r="I793" s="2565"/>
      <c r="J793" s="2565"/>
      <c r="K793" s="2565"/>
      <c r="L793" s="2565"/>
      <c r="M793" s="2565"/>
      <c r="N793" s="2565"/>
      <c r="O793" s="2565"/>
      <c r="P793" s="2565"/>
      <c r="Q793" s="2565"/>
      <c r="R793" s="2565"/>
      <c r="S793" s="2565"/>
      <c r="T793" s="2565"/>
      <c r="U793" s="2565"/>
      <c r="V793" s="2565"/>
      <c r="W793" s="2565"/>
      <c r="X793" s="2565"/>
      <c r="Y793" s="2565"/>
    </row>
    <row r="794" spans="1:25" ht="15.75" customHeight="1">
      <c r="A794" s="2565"/>
      <c r="B794" s="2565"/>
      <c r="C794" s="2565"/>
      <c r="D794" s="2565"/>
      <c r="E794" s="2565"/>
      <c r="F794" s="2565"/>
      <c r="G794" s="2565"/>
      <c r="H794" s="2633"/>
      <c r="I794" s="2565"/>
      <c r="J794" s="2565"/>
      <c r="K794" s="2565"/>
      <c r="L794" s="2565"/>
      <c r="M794" s="2565"/>
      <c r="N794" s="2565"/>
      <c r="O794" s="2565"/>
      <c r="P794" s="2565"/>
      <c r="Q794" s="2565"/>
      <c r="R794" s="2565"/>
      <c r="S794" s="2565"/>
      <c r="T794" s="2565"/>
      <c r="U794" s="2565"/>
      <c r="V794" s="2565"/>
      <c r="W794" s="2565"/>
      <c r="X794" s="2565"/>
      <c r="Y794" s="2565"/>
    </row>
    <row r="795" spans="1:25" ht="15.75" customHeight="1">
      <c r="A795" s="2565"/>
      <c r="B795" s="2565"/>
      <c r="C795" s="2565"/>
      <c r="D795" s="2565"/>
      <c r="E795" s="2565"/>
      <c r="F795" s="2565"/>
      <c r="G795" s="2565"/>
      <c r="H795" s="2633"/>
      <c r="I795" s="2565"/>
      <c r="J795" s="2565"/>
      <c r="K795" s="2565"/>
      <c r="L795" s="2565"/>
      <c r="M795" s="2565"/>
      <c r="N795" s="2565"/>
      <c r="O795" s="2565"/>
      <c r="P795" s="2565"/>
      <c r="Q795" s="2565"/>
      <c r="R795" s="2565"/>
      <c r="S795" s="2565"/>
      <c r="T795" s="2565"/>
      <c r="U795" s="2565"/>
      <c r="V795" s="2565"/>
      <c r="W795" s="2565"/>
      <c r="X795" s="2565"/>
      <c r="Y795" s="2565"/>
    </row>
    <row r="796" spans="1:25" ht="15.75" customHeight="1">
      <c r="A796" s="2565"/>
      <c r="B796" s="2565"/>
      <c r="C796" s="2565"/>
      <c r="D796" s="2565"/>
      <c r="E796" s="2565"/>
      <c r="F796" s="2565"/>
      <c r="G796" s="2565"/>
      <c r="H796" s="2633"/>
      <c r="I796" s="2565"/>
      <c r="J796" s="2565"/>
      <c r="K796" s="2565"/>
      <c r="L796" s="2565"/>
      <c r="M796" s="2565"/>
      <c r="N796" s="2565"/>
      <c r="O796" s="2565"/>
      <c r="P796" s="2565"/>
      <c r="Q796" s="2565"/>
      <c r="R796" s="2565"/>
      <c r="S796" s="2565"/>
      <c r="T796" s="2565"/>
      <c r="U796" s="2565"/>
      <c r="V796" s="2565"/>
      <c r="W796" s="2565"/>
      <c r="X796" s="2565"/>
      <c r="Y796" s="2565"/>
    </row>
    <row r="797" spans="1:25" ht="15.75" customHeight="1">
      <c r="A797" s="2565"/>
      <c r="B797" s="2565"/>
      <c r="C797" s="2565"/>
      <c r="D797" s="2565"/>
      <c r="E797" s="2565"/>
      <c r="F797" s="2565"/>
      <c r="G797" s="2565"/>
      <c r="H797" s="2633"/>
      <c r="I797" s="2565"/>
      <c r="J797" s="2565"/>
      <c r="K797" s="2565"/>
      <c r="L797" s="2565"/>
      <c r="M797" s="2565"/>
      <c r="N797" s="2565"/>
      <c r="O797" s="2565"/>
      <c r="P797" s="2565"/>
      <c r="Q797" s="2565"/>
      <c r="R797" s="2565"/>
      <c r="S797" s="2565"/>
      <c r="T797" s="2565"/>
      <c r="U797" s="2565"/>
      <c r="V797" s="2565"/>
      <c r="W797" s="2565"/>
      <c r="X797" s="2565"/>
      <c r="Y797" s="2565"/>
    </row>
    <row r="798" spans="1:25" ht="15.75" customHeight="1">
      <c r="A798" s="2565"/>
      <c r="B798" s="2565"/>
      <c r="C798" s="2565"/>
      <c r="D798" s="2565"/>
      <c r="E798" s="2565"/>
      <c r="F798" s="2565"/>
      <c r="G798" s="2565"/>
      <c r="H798" s="2633"/>
      <c r="I798" s="2565"/>
      <c r="J798" s="2565"/>
      <c r="K798" s="2565"/>
      <c r="L798" s="2565"/>
      <c r="M798" s="2565"/>
      <c r="N798" s="2565"/>
      <c r="O798" s="2565"/>
      <c r="P798" s="2565"/>
      <c r="Q798" s="2565"/>
      <c r="R798" s="2565"/>
      <c r="S798" s="2565"/>
      <c r="T798" s="2565"/>
      <c r="U798" s="2565"/>
      <c r="V798" s="2565"/>
      <c r="W798" s="2565"/>
      <c r="X798" s="2565"/>
      <c r="Y798" s="2565"/>
    </row>
    <row r="799" spans="1:25" ht="15.75" customHeight="1">
      <c r="A799" s="2565"/>
      <c r="B799" s="2565"/>
      <c r="C799" s="2565"/>
      <c r="D799" s="2565"/>
      <c r="E799" s="2565"/>
      <c r="F799" s="2565"/>
      <c r="G799" s="2565"/>
      <c r="H799" s="2633"/>
      <c r="I799" s="2565"/>
      <c r="J799" s="2565"/>
      <c r="K799" s="2565"/>
      <c r="L799" s="2565"/>
      <c r="M799" s="2565"/>
      <c r="N799" s="2565"/>
      <c r="O799" s="2565"/>
      <c r="P799" s="2565"/>
      <c r="Q799" s="2565"/>
      <c r="R799" s="2565"/>
      <c r="S799" s="2565"/>
      <c r="T799" s="2565"/>
      <c r="U799" s="2565"/>
      <c r="V799" s="2565"/>
      <c r="W799" s="2565"/>
      <c r="X799" s="2565"/>
      <c r="Y799" s="2565"/>
    </row>
    <row r="800" spans="1:25" ht="15.75" customHeight="1">
      <c r="A800" s="2565"/>
      <c r="B800" s="2565"/>
      <c r="C800" s="2565"/>
      <c r="D800" s="2565"/>
      <c r="E800" s="2565"/>
      <c r="F800" s="2565"/>
      <c r="G800" s="2565"/>
      <c r="H800" s="2633"/>
      <c r="I800" s="2565"/>
      <c r="J800" s="2565"/>
      <c r="K800" s="2565"/>
      <c r="L800" s="2565"/>
      <c r="M800" s="2565"/>
      <c r="N800" s="2565"/>
      <c r="O800" s="2565"/>
      <c r="P800" s="2565"/>
      <c r="Q800" s="2565"/>
      <c r="R800" s="2565"/>
      <c r="S800" s="2565"/>
      <c r="T800" s="2565"/>
      <c r="U800" s="2565"/>
      <c r="V800" s="2565"/>
      <c r="W800" s="2565"/>
      <c r="X800" s="2565"/>
      <c r="Y800" s="2565"/>
    </row>
    <row r="801" spans="1:25" ht="15.75" customHeight="1">
      <c r="A801" s="2565"/>
      <c r="B801" s="2565"/>
      <c r="C801" s="2565"/>
      <c r="D801" s="2565"/>
      <c r="E801" s="2565"/>
      <c r="F801" s="2565"/>
      <c r="G801" s="2565"/>
      <c r="H801" s="2633"/>
      <c r="I801" s="2565"/>
      <c r="J801" s="2565"/>
      <c r="K801" s="2565"/>
      <c r="L801" s="2565"/>
      <c r="M801" s="2565"/>
      <c r="N801" s="2565"/>
      <c r="O801" s="2565"/>
      <c r="P801" s="2565"/>
      <c r="Q801" s="2565"/>
      <c r="R801" s="2565"/>
      <c r="S801" s="2565"/>
      <c r="T801" s="2565"/>
      <c r="U801" s="2565"/>
      <c r="V801" s="2565"/>
      <c r="W801" s="2565"/>
      <c r="X801" s="2565"/>
      <c r="Y801" s="2565"/>
    </row>
    <row r="802" spans="1:25" ht="15.75" customHeight="1">
      <c r="A802" s="2565"/>
      <c r="B802" s="2565"/>
      <c r="C802" s="2565"/>
      <c r="D802" s="2565"/>
      <c r="E802" s="2565"/>
      <c r="F802" s="2565"/>
      <c r="G802" s="2565"/>
      <c r="H802" s="2633"/>
      <c r="I802" s="2565"/>
      <c r="J802" s="2565"/>
      <c r="K802" s="2565"/>
      <c r="L802" s="2565"/>
      <c r="M802" s="2565"/>
      <c r="N802" s="2565"/>
      <c r="O802" s="2565"/>
      <c r="P802" s="2565"/>
      <c r="Q802" s="2565"/>
      <c r="R802" s="2565"/>
      <c r="S802" s="2565"/>
      <c r="T802" s="2565"/>
      <c r="U802" s="2565"/>
      <c r="V802" s="2565"/>
      <c r="W802" s="2565"/>
      <c r="X802" s="2565"/>
      <c r="Y802" s="2565"/>
    </row>
    <row r="803" spans="1:25" ht="15.75" customHeight="1">
      <c r="A803" s="2565"/>
      <c r="B803" s="2565"/>
      <c r="C803" s="2565"/>
      <c r="D803" s="2565"/>
      <c r="E803" s="2565"/>
      <c r="F803" s="2565"/>
      <c r="G803" s="2565"/>
      <c r="H803" s="2633"/>
      <c r="I803" s="2565"/>
      <c r="J803" s="2565"/>
      <c r="K803" s="2565"/>
      <c r="L803" s="2565"/>
      <c r="M803" s="2565"/>
      <c r="N803" s="2565"/>
      <c r="O803" s="2565"/>
      <c r="P803" s="2565"/>
      <c r="Q803" s="2565"/>
      <c r="R803" s="2565"/>
      <c r="S803" s="2565"/>
      <c r="T803" s="2565"/>
      <c r="U803" s="2565"/>
      <c r="V803" s="2565"/>
      <c r="W803" s="2565"/>
      <c r="X803" s="2565"/>
      <c r="Y803" s="2565"/>
    </row>
    <row r="804" spans="1:25" ht="15.75" customHeight="1">
      <c r="A804" s="2565"/>
      <c r="B804" s="2565"/>
      <c r="C804" s="2565"/>
      <c r="D804" s="2565"/>
      <c r="E804" s="2565"/>
      <c r="F804" s="2565"/>
      <c r="G804" s="2565"/>
      <c r="H804" s="2633"/>
      <c r="I804" s="2565"/>
      <c r="J804" s="2565"/>
      <c r="K804" s="2565"/>
      <c r="L804" s="2565"/>
      <c r="M804" s="2565"/>
      <c r="N804" s="2565"/>
      <c r="O804" s="2565"/>
      <c r="P804" s="2565"/>
      <c r="Q804" s="2565"/>
      <c r="R804" s="2565"/>
      <c r="S804" s="2565"/>
      <c r="T804" s="2565"/>
      <c r="U804" s="2565"/>
      <c r="V804" s="2565"/>
      <c r="W804" s="2565"/>
      <c r="X804" s="2565"/>
      <c r="Y804" s="2565"/>
    </row>
    <row r="805" spans="1:25" ht="15.75" customHeight="1">
      <c r="A805" s="2565"/>
      <c r="B805" s="2565"/>
      <c r="C805" s="2565"/>
      <c r="D805" s="2565"/>
      <c r="E805" s="2565"/>
      <c r="F805" s="2565"/>
      <c r="G805" s="2565"/>
      <c r="H805" s="2633"/>
      <c r="I805" s="2565"/>
      <c r="J805" s="2565"/>
      <c r="K805" s="2565"/>
      <c r="L805" s="2565"/>
      <c r="M805" s="2565"/>
      <c r="N805" s="2565"/>
      <c r="O805" s="2565"/>
      <c r="P805" s="2565"/>
      <c r="Q805" s="2565"/>
      <c r="R805" s="2565"/>
      <c r="S805" s="2565"/>
      <c r="T805" s="2565"/>
      <c r="U805" s="2565"/>
      <c r="V805" s="2565"/>
      <c r="W805" s="2565"/>
      <c r="X805" s="2565"/>
      <c r="Y805" s="2565"/>
    </row>
    <row r="806" spans="1:25" ht="15.75" customHeight="1">
      <c r="A806" s="2565"/>
      <c r="B806" s="2565"/>
      <c r="C806" s="2565"/>
      <c r="D806" s="2565"/>
      <c r="E806" s="2565"/>
      <c r="F806" s="2565"/>
      <c r="G806" s="2565"/>
      <c r="H806" s="2633"/>
      <c r="I806" s="2565"/>
      <c r="J806" s="2565"/>
      <c r="K806" s="2565"/>
      <c r="L806" s="2565"/>
      <c r="M806" s="2565"/>
      <c r="N806" s="2565"/>
      <c r="O806" s="2565"/>
      <c r="P806" s="2565"/>
      <c r="Q806" s="2565"/>
      <c r="R806" s="2565"/>
      <c r="S806" s="2565"/>
      <c r="T806" s="2565"/>
      <c r="U806" s="2565"/>
      <c r="V806" s="2565"/>
      <c r="W806" s="2565"/>
      <c r="X806" s="2565"/>
      <c r="Y806" s="2565"/>
    </row>
    <row r="807" spans="1:25" ht="15.75" customHeight="1">
      <c r="A807" s="2565"/>
      <c r="B807" s="2565"/>
      <c r="C807" s="2565"/>
      <c r="D807" s="2565"/>
      <c r="E807" s="2565"/>
      <c r="F807" s="2565"/>
      <c r="G807" s="2565"/>
      <c r="H807" s="2633"/>
      <c r="I807" s="2565"/>
      <c r="J807" s="2565"/>
      <c r="K807" s="2565"/>
      <c r="L807" s="2565"/>
      <c r="M807" s="2565"/>
      <c r="N807" s="2565"/>
      <c r="O807" s="2565"/>
      <c r="P807" s="2565"/>
      <c r="Q807" s="2565"/>
      <c r="R807" s="2565"/>
      <c r="S807" s="2565"/>
      <c r="T807" s="2565"/>
      <c r="U807" s="2565"/>
      <c r="V807" s="2565"/>
      <c r="W807" s="2565"/>
      <c r="X807" s="2565"/>
      <c r="Y807" s="2565"/>
    </row>
    <row r="808" spans="1:25" ht="15.75" customHeight="1">
      <c r="A808" s="2565"/>
      <c r="B808" s="2565"/>
      <c r="C808" s="2565"/>
      <c r="D808" s="2565"/>
      <c r="E808" s="2565"/>
      <c r="F808" s="2565"/>
      <c r="G808" s="2565"/>
      <c r="H808" s="2633"/>
      <c r="I808" s="2565"/>
      <c r="J808" s="2565"/>
      <c r="K808" s="2565"/>
      <c r="L808" s="2565"/>
      <c r="M808" s="2565"/>
      <c r="N808" s="2565"/>
      <c r="O808" s="2565"/>
      <c r="P808" s="2565"/>
      <c r="Q808" s="2565"/>
      <c r="R808" s="2565"/>
      <c r="S808" s="2565"/>
      <c r="T808" s="2565"/>
      <c r="U808" s="2565"/>
      <c r="V808" s="2565"/>
      <c r="W808" s="2565"/>
      <c r="X808" s="2565"/>
      <c r="Y808" s="2565"/>
    </row>
    <row r="809" spans="1:25" ht="15.75" customHeight="1">
      <c r="A809" s="2565"/>
      <c r="B809" s="2565"/>
      <c r="C809" s="2565"/>
      <c r="D809" s="2565"/>
      <c r="E809" s="2565"/>
      <c r="F809" s="2565"/>
      <c r="G809" s="2565"/>
      <c r="H809" s="2633"/>
      <c r="I809" s="2565"/>
      <c r="J809" s="2565"/>
      <c r="K809" s="2565"/>
      <c r="L809" s="2565"/>
      <c r="M809" s="2565"/>
      <c r="N809" s="2565"/>
      <c r="O809" s="2565"/>
      <c r="P809" s="2565"/>
      <c r="Q809" s="2565"/>
      <c r="R809" s="2565"/>
      <c r="S809" s="2565"/>
      <c r="T809" s="2565"/>
      <c r="U809" s="2565"/>
      <c r="V809" s="2565"/>
      <c r="W809" s="2565"/>
      <c r="X809" s="2565"/>
      <c r="Y809" s="2565"/>
    </row>
    <row r="810" spans="1:25" ht="15.75" customHeight="1">
      <c r="A810" s="2565"/>
      <c r="B810" s="2565"/>
      <c r="C810" s="2565"/>
      <c r="D810" s="2565"/>
      <c r="E810" s="2565"/>
      <c r="F810" s="2565"/>
      <c r="G810" s="2565"/>
      <c r="H810" s="2633"/>
      <c r="I810" s="2565"/>
      <c r="J810" s="2565"/>
      <c r="K810" s="2565"/>
      <c r="L810" s="2565"/>
      <c r="M810" s="2565"/>
      <c r="N810" s="2565"/>
      <c r="O810" s="2565"/>
      <c r="P810" s="2565"/>
      <c r="Q810" s="2565"/>
      <c r="R810" s="2565"/>
      <c r="S810" s="2565"/>
      <c r="T810" s="2565"/>
      <c r="U810" s="2565"/>
      <c r="V810" s="2565"/>
      <c r="W810" s="2565"/>
      <c r="X810" s="2565"/>
      <c r="Y810" s="2565"/>
    </row>
    <row r="811" spans="1:25" ht="15.75" customHeight="1">
      <c r="A811" s="2565"/>
      <c r="B811" s="2565"/>
      <c r="C811" s="2565"/>
      <c r="D811" s="2565"/>
      <c r="E811" s="2565"/>
      <c r="F811" s="2565"/>
      <c r="G811" s="2565"/>
      <c r="H811" s="2633"/>
      <c r="I811" s="2565"/>
      <c r="J811" s="2565"/>
      <c r="K811" s="2565"/>
      <c r="L811" s="2565"/>
      <c r="M811" s="2565"/>
      <c r="N811" s="2565"/>
      <c r="O811" s="2565"/>
      <c r="P811" s="2565"/>
      <c r="Q811" s="2565"/>
      <c r="R811" s="2565"/>
      <c r="S811" s="2565"/>
      <c r="T811" s="2565"/>
      <c r="U811" s="2565"/>
      <c r="V811" s="2565"/>
      <c r="W811" s="2565"/>
      <c r="X811" s="2565"/>
      <c r="Y811" s="2565"/>
    </row>
    <row r="812" spans="1:25" ht="15.75" customHeight="1">
      <c r="A812" s="2565"/>
      <c r="B812" s="2565"/>
      <c r="C812" s="2565"/>
      <c r="D812" s="2565"/>
      <c r="E812" s="2565"/>
      <c r="F812" s="2565"/>
      <c r="G812" s="2565"/>
      <c r="H812" s="2633"/>
      <c r="I812" s="2565"/>
      <c r="J812" s="2565"/>
      <c r="K812" s="2565"/>
      <c r="L812" s="2565"/>
      <c r="M812" s="2565"/>
      <c r="N812" s="2565"/>
      <c r="O812" s="2565"/>
      <c r="P812" s="2565"/>
      <c r="Q812" s="2565"/>
      <c r="R812" s="2565"/>
      <c r="S812" s="2565"/>
      <c r="T812" s="2565"/>
      <c r="U812" s="2565"/>
      <c r="V812" s="2565"/>
      <c r="W812" s="2565"/>
      <c r="X812" s="2565"/>
      <c r="Y812" s="2565"/>
    </row>
    <row r="813" spans="1:25" ht="15.75" customHeight="1">
      <c r="A813" s="2565"/>
      <c r="B813" s="2565"/>
      <c r="C813" s="2565"/>
      <c r="D813" s="2565"/>
      <c r="E813" s="2565"/>
      <c r="F813" s="2565"/>
      <c r="G813" s="2565"/>
      <c r="H813" s="2633"/>
      <c r="I813" s="2565"/>
      <c r="J813" s="2565"/>
      <c r="K813" s="2565"/>
      <c r="L813" s="2565"/>
      <c r="M813" s="2565"/>
      <c r="N813" s="2565"/>
      <c r="O813" s="2565"/>
      <c r="P813" s="2565"/>
      <c r="Q813" s="2565"/>
      <c r="R813" s="2565"/>
      <c r="S813" s="2565"/>
      <c r="T813" s="2565"/>
      <c r="U813" s="2565"/>
      <c r="V813" s="2565"/>
      <c r="W813" s="2565"/>
      <c r="X813" s="2565"/>
      <c r="Y813" s="2565"/>
    </row>
    <row r="814" spans="1:25" ht="15.75" customHeight="1">
      <c r="A814" s="2565"/>
      <c r="B814" s="2565"/>
      <c r="C814" s="2565"/>
      <c r="D814" s="2565"/>
      <c r="E814" s="2565"/>
      <c r="F814" s="2565"/>
      <c r="G814" s="2565"/>
      <c r="H814" s="2633"/>
      <c r="I814" s="2565"/>
      <c r="J814" s="2565"/>
      <c r="K814" s="2565"/>
      <c r="L814" s="2565"/>
      <c r="M814" s="2565"/>
      <c r="N814" s="2565"/>
      <c r="O814" s="2565"/>
      <c r="P814" s="2565"/>
      <c r="Q814" s="2565"/>
      <c r="R814" s="2565"/>
      <c r="S814" s="2565"/>
      <c r="T814" s="2565"/>
      <c r="U814" s="2565"/>
      <c r="V814" s="2565"/>
      <c r="W814" s="2565"/>
      <c r="X814" s="2565"/>
      <c r="Y814" s="2565"/>
    </row>
    <row r="815" spans="1:25" ht="15.75" customHeight="1">
      <c r="A815" s="2565"/>
      <c r="B815" s="2565"/>
      <c r="C815" s="2565"/>
      <c r="D815" s="2565"/>
      <c r="E815" s="2565"/>
      <c r="F815" s="2565"/>
      <c r="G815" s="2565"/>
      <c r="H815" s="2633"/>
      <c r="I815" s="2565"/>
      <c r="J815" s="2565"/>
      <c r="K815" s="2565"/>
      <c r="L815" s="2565"/>
      <c r="M815" s="2565"/>
      <c r="N815" s="2565"/>
      <c r="O815" s="2565"/>
      <c r="P815" s="2565"/>
      <c r="Q815" s="2565"/>
      <c r="R815" s="2565"/>
      <c r="S815" s="2565"/>
      <c r="T815" s="2565"/>
      <c r="U815" s="2565"/>
      <c r="V815" s="2565"/>
      <c r="W815" s="2565"/>
      <c r="X815" s="2565"/>
      <c r="Y815" s="2565"/>
    </row>
    <row r="816" spans="1:25" ht="15.75" customHeight="1">
      <c r="A816" s="2565"/>
      <c r="B816" s="2565"/>
      <c r="C816" s="2565"/>
      <c r="D816" s="2565"/>
      <c r="E816" s="2565"/>
      <c r="F816" s="2565"/>
      <c r="G816" s="2565"/>
      <c r="H816" s="2633"/>
      <c r="I816" s="2565"/>
      <c r="J816" s="2565"/>
      <c r="K816" s="2565"/>
      <c r="L816" s="2565"/>
      <c r="M816" s="2565"/>
      <c r="N816" s="2565"/>
      <c r="O816" s="2565"/>
      <c r="P816" s="2565"/>
      <c r="Q816" s="2565"/>
      <c r="R816" s="2565"/>
      <c r="S816" s="2565"/>
      <c r="T816" s="2565"/>
      <c r="U816" s="2565"/>
      <c r="V816" s="2565"/>
      <c r="W816" s="2565"/>
      <c r="X816" s="2565"/>
      <c r="Y816" s="2565"/>
    </row>
    <row r="817" spans="1:25" ht="15.75" customHeight="1">
      <c r="A817" s="2565"/>
      <c r="B817" s="2565"/>
      <c r="C817" s="2565"/>
      <c r="D817" s="2565"/>
      <c r="E817" s="2565"/>
      <c r="F817" s="2565"/>
      <c r="G817" s="2565"/>
      <c r="H817" s="2633"/>
      <c r="I817" s="2565"/>
      <c r="J817" s="2565"/>
      <c r="K817" s="2565"/>
      <c r="L817" s="2565"/>
      <c r="M817" s="2565"/>
      <c r="N817" s="2565"/>
      <c r="O817" s="2565"/>
      <c r="P817" s="2565"/>
      <c r="Q817" s="2565"/>
      <c r="R817" s="2565"/>
      <c r="S817" s="2565"/>
      <c r="T817" s="2565"/>
      <c r="U817" s="2565"/>
      <c r="V817" s="2565"/>
      <c r="W817" s="2565"/>
      <c r="X817" s="2565"/>
      <c r="Y817" s="2565"/>
    </row>
    <row r="818" spans="1:25" ht="15.75" customHeight="1">
      <c r="A818" s="2565"/>
      <c r="B818" s="2565"/>
      <c r="C818" s="2565"/>
      <c r="D818" s="2565"/>
      <c r="E818" s="2565"/>
      <c r="F818" s="2565"/>
      <c r="G818" s="2565"/>
      <c r="H818" s="2633"/>
      <c r="I818" s="2565"/>
      <c r="J818" s="2565"/>
      <c r="K818" s="2565"/>
      <c r="L818" s="2565"/>
      <c r="M818" s="2565"/>
      <c r="N818" s="2565"/>
      <c r="O818" s="2565"/>
      <c r="P818" s="2565"/>
      <c r="Q818" s="2565"/>
      <c r="R818" s="2565"/>
      <c r="S818" s="2565"/>
      <c r="T818" s="2565"/>
      <c r="U818" s="2565"/>
      <c r="V818" s="2565"/>
      <c r="W818" s="2565"/>
      <c r="X818" s="2565"/>
      <c r="Y818" s="2565"/>
    </row>
    <row r="819" spans="1:25" ht="15.75" customHeight="1">
      <c r="A819" s="2565"/>
      <c r="B819" s="2565"/>
      <c r="C819" s="2565"/>
      <c r="D819" s="2565"/>
      <c r="E819" s="2565"/>
      <c r="F819" s="2565"/>
      <c r="G819" s="2565"/>
      <c r="H819" s="2633"/>
      <c r="I819" s="2565"/>
      <c r="J819" s="2565"/>
      <c r="K819" s="2565"/>
      <c r="L819" s="2565"/>
      <c r="M819" s="2565"/>
      <c r="N819" s="2565"/>
      <c r="O819" s="2565"/>
      <c r="P819" s="2565"/>
      <c r="Q819" s="2565"/>
      <c r="R819" s="2565"/>
      <c r="S819" s="2565"/>
      <c r="T819" s="2565"/>
      <c r="U819" s="2565"/>
      <c r="V819" s="2565"/>
      <c r="W819" s="2565"/>
      <c r="X819" s="2565"/>
      <c r="Y819" s="2565"/>
    </row>
    <row r="820" spans="1:25" ht="15.75" customHeight="1">
      <c r="A820" s="2565"/>
      <c r="B820" s="2565"/>
      <c r="C820" s="2565"/>
      <c r="D820" s="2565"/>
      <c r="E820" s="2565"/>
      <c r="F820" s="2565"/>
      <c r="G820" s="2565"/>
      <c r="H820" s="2633"/>
      <c r="I820" s="2565"/>
      <c r="J820" s="2565"/>
      <c r="K820" s="2565"/>
      <c r="L820" s="2565"/>
      <c r="M820" s="2565"/>
      <c r="N820" s="2565"/>
      <c r="O820" s="2565"/>
      <c r="P820" s="2565"/>
      <c r="Q820" s="2565"/>
      <c r="R820" s="2565"/>
      <c r="S820" s="2565"/>
      <c r="T820" s="2565"/>
      <c r="U820" s="2565"/>
      <c r="V820" s="2565"/>
      <c r="W820" s="2565"/>
      <c r="X820" s="2565"/>
      <c r="Y820" s="2565"/>
    </row>
    <row r="821" spans="1:25" ht="15.75" customHeight="1">
      <c r="A821" s="2565"/>
      <c r="B821" s="2565"/>
      <c r="C821" s="2565"/>
      <c r="D821" s="2565"/>
      <c r="E821" s="2565"/>
      <c r="F821" s="2565"/>
      <c r="G821" s="2565"/>
      <c r="H821" s="2633"/>
      <c r="I821" s="2565"/>
      <c r="J821" s="2565"/>
      <c r="K821" s="2565"/>
      <c r="L821" s="2565"/>
      <c r="M821" s="2565"/>
      <c r="N821" s="2565"/>
      <c r="O821" s="2565"/>
      <c r="P821" s="2565"/>
      <c r="Q821" s="2565"/>
      <c r="R821" s="2565"/>
      <c r="S821" s="2565"/>
      <c r="T821" s="2565"/>
      <c r="U821" s="2565"/>
      <c r="V821" s="2565"/>
      <c r="W821" s="2565"/>
      <c r="X821" s="2565"/>
      <c r="Y821" s="2565"/>
    </row>
    <row r="822" spans="1:25" ht="15.75" customHeight="1">
      <c r="A822" s="2565"/>
      <c r="B822" s="2565"/>
      <c r="C822" s="2565"/>
      <c r="D822" s="2565"/>
      <c r="E822" s="2565"/>
      <c r="F822" s="2565"/>
      <c r="G822" s="2565"/>
      <c r="H822" s="2633"/>
      <c r="I822" s="2565"/>
      <c r="J822" s="2565"/>
      <c r="K822" s="2565"/>
      <c r="L822" s="2565"/>
      <c r="M822" s="2565"/>
      <c r="N822" s="2565"/>
      <c r="O822" s="2565"/>
      <c r="P822" s="2565"/>
      <c r="Q822" s="2565"/>
      <c r="R822" s="2565"/>
      <c r="S822" s="2565"/>
      <c r="T822" s="2565"/>
      <c r="U822" s="2565"/>
      <c r="V822" s="2565"/>
      <c r="W822" s="2565"/>
      <c r="X822" s="2565"/>
      <c r="Y822" s="2565"/>
    </row>
    <row r="823" spans="1:25" ht="15.75" customHeight="1">
      <c r="A823" s="2565"/>
      <c r="B823" s="2565"/>
      <c r="C823" s="2565"/>
      <c r="D823" s="2565"/>
      <c r="E823" s="2565"/>
      <c r="F823" s="2565"/>
      <c r="G823" s="2565"/>
      <c r="H823" s="2633"/>
      <c r="I823" s="2565"/>
      <c r="J823" s="2565"/>
      <c r="K823" s="2565"/>
      <c r="L823" s="2565"/>
      <c r="M823" s="2565"/>
      <c r="N823" s="2565"/>
      <c r="O823" s="2565"/>
      <c r="P823" s="2565"/>
      <c r="Q823" s="2565"/>
      <c r="R823" s="2565"/>
      <c r="S823" s="2565"/>
      <c r="T823" s="2565"/>
      <c r="U823" s="2565"/>
      <c r="V823" s="2565"/>
      <c r="W823" s="2565"/>
      <c r="X823" s="2565"/>
      <c r="Y823" s="2565"/>
    </row>
    <row r="824" spans="1:25" ht="15.75" customHeight="1">
      <c r="A824" s="2565"/>
      <c r="B824" s="2565"/>
      <c r="C824" s="2565"/>
      <c r="D824" s="2565"/>
      <c r="E824" s="2565"/>
      <c r="F824" s="2565"/>
      <c r="G824" s="2565"/>
      <c r="H824" s="2633"/>
      <c r="I824" s="2565"/>
      <c r="J824" s="2565"/>
      <c r="K824" s="2565"/>
      <c r="L824" s="2565"/>
      <c r="M824" s="2565"/>
      <c r="N824" s="2565"/>
      <c r="O824" s="2565"/>
      <c r="P824" s="2565"/>
      <c r="Q824" s="2565"/>
      <c r="R824" s="2565"/>
      <c r="S824" s="2565"/>
      <c r="T824" s="2565"/>
      <c r="U824" s="2565"/>
      <c r="V824" s="2565"/>
      <c r="W824" s="2565"/>
      <c r="X824" s="2565"/>
      <c r="Y824" s="2565"/>
    </row>
    <row r="825" spans="1:25" ht="15.75" customHeight="1">
      <c r="A825" s="2565"/>
      <c r="B825" s="2565"/>
      <c r="C825" s="2565"/>
      <c r="D825" s="2565"/>
      <c r="E825" s="2565"/>
      <c r="F825" s="2565"/>
      <c r="G825" s="2565"/>
      <c r="H825" s="2633"/>
      <c r="I825" s="2565"/>
      <c r="J825" s="2565"/>
      <c r="K825" s="2565"/>
      <c r="L825" s="2565"/>
      <c r="M825" s="2565"/>
      <c r="N825" s="2565"/>
      <c r="O825" s="2565"/>
      <c r="P825" s="2565"/>
      <c r="Q825" s="2565"/>
      <c r="R825" s="2565"/>
      <c r="S825" s="2565"/>
      <c r="T825" s="2565"/>
      <c r="U825" s="2565"/>
      <c r="V825" s="2565"/>
      <c r="W825" s="2565"/>
      <c r="X825" s="2565"/>
      <c r="Y825" s="2565"/>
    </row>
    <row r="826" spans="1:25" ht="15.75" customHeight="1">
      <c r="A826" s="2565"/>
      <c r="B826" s="2565"/>
      <c r="C826" s="2565"/>
      <c r="D826" s="2565"/>
      <c r="E826" s="2565"/>
      <c r="F826" s="2565"/>
      <c r="G826" s="2565"/>
      <c r="H826" s="2633"/>
      <c r="I826" s="2565"/>
      <c r="J826" s="2565"/>
      <c r="K826" s="2565"/>
      <c r="L826" s="2565"/>
      <c r="M826" s="2565"/>
      <c r="N826" s="2565"/>
      <c r="O826" s="2565"/>
      <c r="P826" s="2565"/>
      <c r="Q826" s="2565"/>
      <c r="R826" s="2565"/>
      <c r="S826" s="2565"/>
      <c r="T826" s="2565"/>
      <c r="U826" s="2565"/>
      <c r="V826" s="2565"/>
      <c r="W826" s="2565"/>
      <c r="X826" s="2565"/>
      <c r="Y826" s="2565"/>
    </row>
    <row r="827" spans="1:25" ht="15.75" customHeight="1">
      <c r="A827" s="2565"/>
      <c r="B827" s="2565"/>
      <c r="C827" s="2565"/>
      <c r="D827" s="2565"/>
      <c r="E827" s="2565"/>
      <c r="F827" s="2565"/>
      <c r="G827" s="2565"/>
      <c r="H827" s="2633"/>
      <c r="I827" s="2565"/>
      <c r="J827" s="2565"/>
      <c r="K827" s="2565"/>
      <c r="L827" s="2565"/>
      <c r="M827" s="2565"/>
      <c r="N827" s="2565"/>
      <c r="O827" s="2565"/>
      <c r="P827" s="2565"/>
      <c r="Q827" s="2565"/>
      <c r="R827" s="2565"/>
      <c r="S827" s="2565"/>
      <c r="T827" s="2565"/>
      <c r="U827" s="2565"/>
      <c r="V827" s="2565"/>
      <c r="W827" s="2565"/>
      <c r="X827" s="2565"/>
      <c r="Y827" s="2565"/>
    </row>
    <row r="828" spans="1:25" ht="15.75" customHeight="1">
      <c r="A828" s="2565"/>
      <c r="B828" s="2565"/>
      <c r="C828" s="2565"/>
      <c r="D828" s="2565"/>
      <c r="E828" s="2565"/>
      <c r="F828" s="2565"/>
      <c r="G828" s="2565"/>
      <c r="H828" s="2633"/>
      <c r="I828" s="2565"/>
      <c r="J828" s="2565"/>
      <c r="K828" s="2565"/>
      <c r="L828" s="2565"/>
      <c r="M828" s="2565"/>
      <c r="N828" s="2565"/>
      <c r="O828" s="2565"/>
      <c r="P828" s="2565"/>
      <c r="Q828" s="2565"/>
      <c r="R828" s="2565"/>
      <c r="S828" s="2565"/>
      <c r="T828" s="2565"/>
      <c r="U828" s="2565"/>
      <c r="V828" s="2565"/>
      <c r="W828" s="2565"/>
      <c r="X828" s="2565"/>
      <c r="Y828" s="2565"/>
    </row>
    <row r="829" spans="1:25" ht="15.75" customHeight="1">
      <c r="A829" s="2565"/>
      <c r="B829" s="2565"/>
      <c r="C829" s="2565"/>
      <c r="D829" s="2565"/>
      <c r="E829" s="2565"/>
      <c r="F829" s="2565"/>
      <c r="G829" s="2565"/>
      <c r="H829" s="2633"/>
      <c r="I829" s="2565"/>
      <c r="J829" s="2565"/>
      <c r="K829" s="2565"/>
      <c r="L829" s="2565"/>
      <c r="M829" s="2565"/>
      <c r="N829" s="2565"/>
      <c r="O829" s="2565"/>
      <c r="P829" s="2565"/>
      <c r="Q829" s="2565"/>
      <c r="R829" s="2565"/>
      <c r="S829" s="2565"/>
      <c r="T829" s="2565"/>
      <c r="U829" s="2565"/>
      <c r="V829" s="2565"/>
      <c r="W829" s="2565"/>
      <c r="X829" s="2565"/>
      <c r="Y829" s="2565"/>
    </row>
    <row r="830" spans="1:25" ht="15.75" customHeight="1">
      <c r="A830" s="2565"/>
      <c r="B830" s="2565"/>
      <c r="C830" s="2565"/>
      <c r="D830" s="2565"/>
      <c r="E830" s="2565"/>
      <c r="F830" s="2565"/>
      <c r="G830" s="2565"/>
      <c r="H830" s="2633"/>
      <c r="I830" s="2565"/>
      <c r="J830" s="2565"/>
      <c r="K830" s="2565"/>
      <c r="L830" s="2565"/>
      <c r="M830" s="2565"/>
      <c r="N830" s="2565"/>
      <c r="O830" s="2565"/>
      <c r="P830" s="2565"/>
      <c r="Q830" s="2565"/>
      <c r="R830" s="2565"/>
      <c r="S830" s="2565"/>
      <c r="T830" s="2565"/>
      <c r="U830" s="2565"/>
      <c r="V830" s="2565"/>
      <c r="W830" s="2565"/>
      <c r="X830" s="2565"/>
      <c r="Y830" s="2565"/>
    </row>
    <row r="831" spans="1:25" ht="15.75" customHeight="1">
      <c r="A831" s="2565"/>
      <c r="B831" s="2565"/>
      <c r="C831" s="2565"/>
      <c r="D831" s="2565"/>
      <c r="E831" s="2565"/>
      <c r="F831" s="2565"/>
      <c r="G831" s="2565"/>
      <c r="H831" s="2633"/>
      <c r="I831" s="2565"/>
      <c r="J831" s="2565"/>
      <c r="K831" s="2565"/>
      <c r="L831" s="2565"/>
      <c r="M831" s="2565"/>
      <c r="N831" s="2565"/>
      <c r="O831" s="2565"/>
      <c r="P831" s="2565"/>
      <c r="Q831" s="2565"/>
      <c r="R831" s="2565"/>
      <c r="S831" s="2565"/>
      <c r="T831" s="2565"/>
      <c r="U831" s="2565"/>
      <c r="V831" s="2565"/>
      <c r="W831" s="2565"/>
      <c r="X831" s="2565"/>
      <c r="Y831" s="2565"/>
    </row>
    <row r="832" spans="1:25" ht="15.75" customHeight="1">
      <c r="A832" s="2565"/>
      <c r="B832" s="2565"/>
      <c r="C832" s="2565"/>
      <c r="D832" s="2565"/>
      <c r="E832" s="2565"/>
      <c r="F832" s="2565"/>
      <c r="G832" s="2565"/>
      <c r="H832" s="2633"/>
      <c r="I832" s="2565"/>
      <c r="J832" s="2565"/>
      <c r="K832" s="2565"/>
      <c r="L832" s="2565"/>
      <c r="M832" s="2565"/>
      <c r="N832" s="2565"/>
      <c r="O832" s="2565"/>
      <c r="P832" s="2565"/>
      <c r="Q832" s="2565"/>
      <c r="R832" s="2565"/>
      <c r="S832" s="2565"/>
      <c r="T832" s="2565"/>
      <c r="U832" s="2565"/>
      <c r="V832" s="2565"/>
      <c r="W832" s="2565"/>
      <c r="X832" s="2565"/>
      <c r="Y832" s="2565"/>
    </row>
    <row r="833" spans="1:25" ht="15.75" customHeight="1">
      <c r="A833" s="2565"/>
      <c r="B833" s="2565"/>
      <c r="C833" s="2565"/>
      <c r="D833" s="2565"/>
      <c r="E833" s="2565"/>
      <c r="F833" s="2565"/>
      <c r="G833" s="2565"/>
      <c r="H833" s="2633"/>
      <c r="I833" s="2565"/>
      <c r="J833" s="2565"/>
      <c r="K833" s="2565"/>
      <c r="L833" s="2565"/>
      <c r="M833" s="2565"/>
      <c r="N833" s="2565"/>
      <c r="O833" s="2565"/>
      <c r="P833" s="2565"/>
      <c r="Q833" s="2565"/>
      <c r="R833" s="2565"/>
      <c r="S833" s="2565"/>
      <c r="T833" s="2565"/>
      <c r="U833" s="2565"/>
      <c r="V833" s="2565"/>
      <c r="W833" s="2565"/>
      <c r="X833" s="2565"/>
      <c r="Y833" s="2565"/>
    </row>
    <row r="834" spans="1:25" ht="15.75" customHeight="1">
      <c r="A834" s="2565"/>
      <c r="B834" s="2565"/>
      <c r="C834" s="2565"/>
      <c r="D834" s="2565"/>
      <c r="E834" s="2565"/>
      <c r="F834" s="2565"/>
      <c r="G834" s="2565"/>
      <c r="H834" s="2633"/>
      <c r="I834" s="2565"/>
      <c r="J834" s="2565"/>
      <c r="K834" s="2565"/>
      <c r="L834" s="2565"/>
      <c r="M834" s="2565"/>
      <c r="N834" s="2565"/>
      <c r="O834" s="2565"/>
      <c r="P834" s="2565"/>
      <c r="Q834" s="2565"/>
      <c r="R834" s="2565"/>
      <c r="S834" s="2565"/>
      <c r="T834" s="2565"/>
      <c r="U834" s="2565"/>
      <c r="V834" s="2565"/>
      <c r="W834" s="2565"/>
      <c r="X834" s="2565"/>
      <c r="Y834" s="2565"/>
    </row>
    <row r="835" spans="1:25" ht="15.75" customHeight="1">
      <c r="A835" s="2565"/>
      <c r="B835" s="2565"/>
      <c r="C835" s="2565"/>
      <c r="D835" s="2565"/>
      <c r="E835" s="2565"/>
      <c r="F835" s="2565"/>
      <c r="G835" s="2565"/>
      <c r="H835" s="2633"/>
      <c r="I835" s="2565"/>
      <c r="J835" s="2565"/>
      <c r="K835" s="2565"/>
      <c r="L835" s="2565"/>
      <c r="M835" s="2565"/>
      <c r="N835" s="2565"/>
      <c r="O835" s="2565"/>
      <c r="P835" s="2565"/>
      <c r="Q835" s="2565"/>
      <c r="R835" s="2565"/>
      <c r="S835" s="2565"/>
      <c r="T835" s="2565"/>
      <c r="U835" s="2565"/>
      <c r="V835" s="2565"/>
      <c r="W835" s="2565"/>
      <c r="X835" s="2565"/>
      <c r="Y835" s="2565"/>
    </row>
    <row r="836" spans="1:25" ht="15.75" customHeight="1">
      <c r="A836" s="2565"/>
      <c r="B836" s="2565"/>
      <c r="C836" s="2565"/>
      <c r="D836" s="2565"/>
      <c r="E836" s="2565"/>
      <c r="F836" s="2565"/>
      <c r="G836" s="2565"/>
      <c r="H836" s="2633"/>
      <c r="I836" s="2565"/>
      <c r="J836" s="2565"/>
      <c r="K836" s="2565"/>
      <c r="L836" s="2565"/>
      <c r="M836" s="2565"/>
      <c r="N836" s="2565"/>
      <c r="O836" s="2565"/>
      <c r="P836" s="2565"/>
      <c r="Q836" s="2565"/>
      <c r="R836" s="2565"/>
      <c r="S836" s="2565"/>
      <c r="T836" s="2565"/>
      <c r="U836" s="2565"/>
      <c r="V836" s="2565"/>
      <c r="W836" s="2565"/>
      <c r="X836" s="2565"/>
      <c r="Y836" s="2565"/>
    </row>
    <row r="837" spans="1:25" ht="15.75" customHeight="1">
      <c r="A837" s="2565"/>
      <c r="B837" s="2565"/>
      <c r="C837" s="2565"/>
      <c r="D837" s="2565"/>
      <c r="E837" s="2565"/>
      <c r="F837" s="2565"/>
      <c r="G837" s="2565"/>
      <c r="H837" s="2633"/>
      <c r="I837" s="2565"/>
      <c r="J837" s="2565"/>
      <c r="K837" s="2565"/>
      <c r="L837" s="2565"/>
      <c r="M837" s="2565"/>
      <c r="N837" s="2565"/>
      <c r="O837" s="2565"/>
      <c r="P837" s="2565"/>
      <c r="Q837" s="2565"/>
      <c r="R837" s="2565"/>
      <c r="S837" s="2565"/>
      <c r="T837" s="2565"/>
      <c r="U837" s="2565"/>
      <c r="V837" s="2565"/>
      <c r="W837" s="2565"/>
      <c r="X837" s="2565"/>
      <c r="Y837" s="2565"/>
    </row>
    <row r="838" spans="1:25" ht="15.75" customHeight="1">
      <c r="A838" s="2565"/>
      <c r="B838" s="2565"/>
      <c r="C838" s="2565"/>
      <c r="D838" s="2565"/>
      <c r="E838" s="2565"/>
      <c r="F838" s="2565"/>
      <c r="G838" s="2565"/>
      <c r="H838" s="2633"/>
      <c r="I838" s="2565"/>
      <c r="J838" s="2565"/>
      <c r="K838" s="2565"/>
      <c r="L838" s="2565"/>
      <c r="M838" s="2565"/>
      <c r="N838" s="2565"/>
      <c r="O838" s="2565"/>
      <c r="P838" s="2565"/>
      <c r="Q838" s="2565"/>
      <c r="R838" s="2565"/>
      <c r="S838" s="2565"/>
      <c r="T838" s="2565"/>
      <c r="U838" s="2565"/>
      <c r="V838" s="2565"/>
      <c r="W838" s="2565"/>
      <c r="X838" s="2565"/>
      <c r="Y838" s="2565"/>
    </row>
    <row r="839" spans="1:25" ht="15.75" customHeight="1">
      <c r="A839" s="2565"/>
      <c r="B839" s="2565"/>
      <c r="C839" s="2565"/>
      <c r="D839" s="2565"/>
      <c r="E839" s="2565"/>
      <c r="F839" s="2565"/>
      <c r="G839" s="2565"/>
      <c r="H839" s="2633"/>
      <c r="I839" s="2565"/>
      <c r="J839" s="2565"/>
      <c r="K839" s="2565"/>
      <c r="L839" s="2565"/>
      <c r="M839" s="2565"/>
      <c r="N839" s="2565"/>
      <c r="O839" s="2565"/>
      <c r="P839" s="2565"/>
      <c r="Q839" s="2565"/>
      <c r="R839" s="2565"/>
      <c r="S839" s="2565"/>
      <c r="T839" s="2565"/>
      <c r="U839" s="2565"/>
      <c r="V839" s="2565"/>
      <c r="W839" s="2565"/>
      <c r="X839" s="2565"/>
      <c r="Y839" s="2565"/>
    </row>
    <row r="840" spans="1:25" ht="15.75" customHeight="1">
      <c r="A840" s="2565"/>
      <c r="B840" s="2565"/>
      <c r="C840" s="2565"/>
      <c r="D840" s="2565"/>
      <c r="E840" s="2565"/>
      <c r="F840" s="2565"/>
      <c r="G840" s="2565"/>
      <c r="H840" s="2633"/>
      <c r="I840" s="2565"/>
      <c r="J840" s="2565"/>
      <c r="K840" s="2565"/>
      <c r="L840" s="2565"/>
      <c r="M840" s="2565"/>
      <c r="N840" s="2565"/>
      <c r="O840" s="2565"/>
      <c r="P840" s="2565"/>
      <c r="Q840" s="2565"/>
      <c r="R840" s="2565"/>
      <c r="S840" s="2565"/>
      <c r="T840" s="2565"/>
      <c r="U840" s="2565"/>
      <c r="V840" s="2565"/>
      <c r="W840" s="2565"/>
      <c r="X840" s="2565"/>
      <c r="Y840" s="2565"/>
    </row>
    <row r="841" spans="1:25" ht="15.75" customHeight="1">
      <c r="A841" s="2565"/>
      <c r="B841" s="2565"/>
      <c r="C841" s="2565"/>
      <c r="D841" s="2565"/>
      <c r="E841" s="2565"/>
      <c r="F841" s="2565"/>
      <c r="G841" s="2565"/>
      <c r="H841" s="2633"/>
      <c r="I841" s="2565"/>
      <c r="J841" s="2565"/>
      <c r="K841" s="2565"/>
      <c r="L841" s="2565"/>
      <c r="M841" s="2565"/>
      <c r="N841" s="2565"/>
      <c r="O841" s="2565"/>
      <c r="P841" s="2565"/>
      <c r="Q841" s="2565"/>
      <c r="R841" s="2565"/>
      <c r="S841" s="2565"/>
      <c r="T841" s="2565"/>
      <c r="U841" s="2565"/>
      <c r="V841" s="2565"/>
      <c r="W841" s="2565"/>
      <c r="X841" s="2565"/>
      <c r="Y841" s="2565"/>
    </row>
    <row r="842" spans="1:25" ht="15.75" customHeight="1">
      <c r="A842" s="2565"/>
      <c r="B842" s="2565"/>
      <c r="C842" s="2565"/>
      <c r="D842" s="2565"/>
      <c r="E842" s="2565"/>
      <c r="F842" s="2565"/>
      <c r="G842" s="2565"/>
      <c r="H842" s="2633"/>
      <c r="I842" s="2565"/>
      <c r="J842" s="2565"/>
      <c r="K842" s="2565"/>
      <c r="L842" s="2565"/>
      <c r="M842" s="2565"/>
      <c r="N842" s="2565"/>
      <c r="O842" s="2565"/>
      <c r="P842" s="2565"/>
      <c r="Q842" s="2565"/>
      <c r="R842" s="2565"/>
      <c r="S842" s="2565"/>
      <c r="T842" s="2565"/>
      <c r="U842" s="2565"/>
      <c r="V842" s="2565"/>
      <c r="W842" s="2565"/>
      <c r="X842" s="2565"/>
      <c r="Y842" s="2565"/>
    </row>
    <row r="843" spans="1:25" ht="15.75" customHeight="1">
      <c r="A843" s="2565"/>
      <c r="B843" s="2565"/>
      <c r="C843" s="2565"/>
      <c r="D843" s="2565"/>
      <c r="E843" s="2565"/>
      <c r="F843" s="2565"/>
      <c r="G843" s="2565"/>
      <c r="H843" s="2633"/>
      <c r="I843" s="2565"/>
      <c r="J843" s="2565"/>
      <c r="K843" s="2565"/>
      <c r="L843" s="2565"/>
      <c r="M843" s="2565"/>
      <c r="N843" s="2565"/>
      <c r="O843" s="2565"/>
      <c r="P843" s="2565"/>
      <c r="Q843" s="2565"/>
      <c r="R843" s="2565"/>
      <c r="S843" s="2565"/>
      <c r="T843" s="2565"/>
      <c r="U843" s="2565"/>
      <c r="V843" s="2565"/>
      <c r="W843" s="2565"/>
      <c r="X843" s="2565"/>
      <c r="Y843" s="2565"/>
    </row>
    <row r="844" spans="1:25" ht="15.75" customHeight="1">
      <c r="A844" s="2565"/>
      <c r="B844" s="2565"/>
      <c r="C844" s="2565"/>
      <c r="D844" s="2565"/>
      <c r="E844" s="2565"/>
      <c r="F844" s="2565"/>
      <c r="G844" s="2565"/>
      <c r="H844" s="2633"/>
      <c r="I844" s="2565"/>
      <c r="J844" s="2565"/>
      <c r="K844" s="2565"/>
      <c r="L844" s="2565"/>
      <c r="M844" s="2565"/>
      <c r="N844" s="2565"/>
      <c r="O844" s="2565"/>
      <c r="P844" s="2565"/>
      <c r="Q844" s="2565"/>
      <c r="R844" s="2565"/>
      <c r="S844" s="2565"/>
      <c r="T844" s="2565"/>
      <c r="U844" s="2565"/>
      <c r="V844" s="2565"/>
      <c r="W844" s="2565"/>
      <c r="X844" s="2565"/>
      <c r="Y844" s="2565"/>
    </row>
    <row r="845" spans="1:25" ht="15.75" customHeight="1">
      <c r="A845" s="2565"/>
      <c r="B845" s="2565"/>
      <c r="C845" s="2565"/>
      <c r="D845" s="2565"/>
      <c r="E845" s="2565"/>
      <c r="F845" s="2565"/>
      <c r="G845" s="2565"/>
      <c r="H845" s="2633"/>
      <c r="I845" s="2565"/>
      <c r="J845" s="2565"/>
      <c r="K845" s="2565"/>
      <c r="L845" s="2565"/>
      <c r="M845" s="2565"/>
      <c r="N845" s="2565"/>
      <c r="O845" s="2565"/>
      <c r="P845" s="2565"/>
      <c r="Q845" s="2565"/>
      <c r="R845" s="2565"/>
      <c r="S845" s="2565"/>
      <c r="T845" s="2565"/>
      <c r="U845" s="2565"/>
      <c r="V845" s="2565"/>
      <c r="W845" s="2565"/>
      <c r="X845" s="2565"/>
      <c r="Y845" s="2565"/>
    </row>
    <row r="846" spans="1:25" ht="15.75" customHeight="1">
      <c r="A846" s="2565"/>
      <c r="B846" s="2565"/>
      <c r="C846" s="2565"/>
      <c r="D846" s="2565"/>
      <c r="E846" s="2565"/>
      <c r="F846" s="2565"/>
      <c r="G846" s="2565"/>
      <c r="H846" s="2633"/>
      <c r="I846" s="2565"/>
      <c r="J846" s="2565"/>
      <c r="K846" s="2565"/>
      <c r="L846" s="2565"/>
      <c r="M846" s="2565"/>
      <c r="N846" s="2565"/>
      <c r="O846" s="2565"/>
      <c r="P846" s="2565"/>
      <c r="Q846" s="2565"/>
      <c r="R846" s="2565"/>
      <c r="S846" s="2565"/>
      <c r="T846" s="2565"/>
      <c r="U846" s="2565"/>
      <c r="V846" s="2565"/>
      <c r="W846" s="2565"/>
      <c r="X846" s="2565"/>
      <c r="Y846" s="2565"/>
    </row>
    <row r="847" spans="1:25" ht="15.75" customHeight="1">
      <c r="A847" s="2565"/>
      <c r="B847" s="2565"/>
      <c r="C847" s="2565"/>
      <c r="D847" s="2565"/>
      <c r="E847" s="2565"/>
      <c r="F847" s="2565"/>
      <c r="G847" s="2565"/>
      <c r="H847" s="2633"/>
      <c r="I847" s="2565"/>
      <c r="J847" s="2565"/>
      <c r="K847" s="2565"/>
      <c r="L847" s="2565"/>
      <c r="M847" s="2565"/>
      <c r="N847" s="2565"/>
      <c r="O847" s="2565"/>
      <c r="P847" s="2565"/>
      <c r="Q847" s="2565"/>
      <c r="R847" s="2565"/>
      <c r="S847" s="2565"/>
      <c r="T847" s="2565"/>
      <c r="U847" s="2565"/>
      <c r="V847" s="2565"/>
      <c r="W847" s="2565"/>
      <c r="X847" s="2565"/>
      <c r="Y847" s="2565"/>
    </row>
    <row r="848" spans="1:25" ht="15.75" customHeight="1">
      <c r="A848" s="2565"/>
      <c r="B848" s="2565"/>
      <c r="C848" s="2565"/>
      <c r="D848" s="2565"/>
      <c r="E848" s="2565"/>
      <c r="F848" s="2565"/>
      <c r="G848" s="2565"/>
      <c r="H848" s="2633"/>
      <c r="I848" s="2565"/>
      <c r="J848" s="2565"/>
      <c r="K848" s="2565"/>
      <c r="L848" s="2565"/>
      <c r="M848" s="2565"/>
      <c r="N848" s="2565"/>
      <c r="O848" s="2565"/>
      <c r="P848" s="2565"/>
      <c r="Q848" s="2565"/>
      <c r="R848" s="2565"/>
      <c r="S848" s="2565"/>
      <c r="T848" s="2565"/>
      <c r="U848" s="2565"/>
      <c r="V848" s="2565"/>
      <c r="W848" s="2565"/>
      <c r="X848" s="2565"/>
      <c r="Y848" s="2565"/>
    </row>
    <row r="849" spans="1:25" ht="15.75" customHeight="1">
      <c r="A849" s="2565"/>
      <c r="B849" s="2565"/>
      <c r="C849" s="2565"/>
      <c r="D849" s="2565"/>
      <c r="E849" s="2565"/>
      <c r="F849" s="2565"/>
      <c r="G849" s="2565"/>
      <c r="H849" s="2633"/>
      <c r="I849" s="2565"/>
      <c r="J849" s="2565"/>
      <c r="K849" s="2565"/>
      <c r="L849" s="2565"/>
      <c r="M849" s="2565"/>
      <c r="N849" s="2565"/>
      <c r="O849" s="2565"/>
      <c r="P849" s="2565"/>
      <c r="Q849" s="2565"/>
      <c r="R849" s="2565"/>
      <c r="S849" s="2565"/>
      <c r="T849" s="2565"/>
      <c r="U849" s="2565"/>
      <c r="V849" s="2565"/>
      <c r="W849" s="2565"/>
      <c r="X849" s="2565"/>
      <c r="Y849" s="2565"/>
    </row>
    <row r="850" spans="1:25" ht="15.75" customHeight="1">
      <c r="A850" s="2565"/>
      <c r="B850" s="2565"/>
      <c r="C850" s="2565"/>
      <c r="D850" s="2565"/>
      <c r="E850" s="2565"/>
      <c r="F850" s="2565"/>
      <c r="G850" s="2565"/>
      <c r="H850" s="2633"/>
      <c r="I850" s="2565"/>
      <c r="J850" s="2565"/>
      <c r="K850" s="2565"/>
      <c r="L850" s="2565"/>
      <c r="M850" s="2565"/>
      <c r="N850" s="2565"/>
      <c r="O850" s="2565"/>
      <c r="P850" s="2565"/>
      <c r="Q850" s="2565"/>
      <c r="R850" s="2565"/>
      <c r="S850" s="2565"/>
      <c r="T850" s="2565"/>
      <c r="U850" s="2565"/>
      <c r="V850" s="2565"/>
      <c r="W850" s="2565"/>
      <c r="X850" s="2565"/>
      <c r="Y850" s="2565"/>
    </row>
    <row r="851" spans="1:25" ht="15.75" customHeight="1">
      <c r="A851" s="2565"/>
      <c r="B851" s="2565"/>
      <c r="C851" s="2565"/>
      <c r="D851" s="2565"/>
      <c r="E851" s="2565"/>
      <c r="F851" s="2565"/>
      <c r="G851" s="2565"/>
      <c r="H851" s="2633"/>
      <c r="I851" s="2565"/>
      <c r="J851" s="2565"/>
      <c r="K851" s="2565"/>
      <c r="L851" s="2565"/>
      <c r="M851" s="2565"/>
      <c r="N851" s="2565"/>
      <c r="O851" s="2565"/>
      <c r="P851" s="2565"/>
      <c r="Q851" s="2565"/>
      <c r="R851" s="2565"/>
      <c r="S851" s="2565"/>
      <c r="T851" s="2565"/>
      <c r="U851" s="2565"/>
      <c r="V851" s="2565"/>
      <c r="W851" s="2565"/>
      <c r="X851" s="2565"/>
      <c r="Y851" s="2565"/>
    </row>
    <row r="852" spans="1:25" ht="15.75" customHeight="1">
      <c r="A852" s="2565"/>
      <c r="B852" s="2565"/>
      <c r="C852" s="2565"/>
      <c r="D852" s="2565"/>
      <c r="E852" s="2565"/>
      <c r="F852" s="2565"/>
      <c r="G852" s="2565"/>
      <c r="H852" s="2633"/>
      <c r="I852" s="2565"/>
      <c r="J852" s="2565"/>
      <c r="K852" s="2565"/>
      <c r="L852" s="2565"/>
      <c r="M852" s="2565"/>
      <c r="N852" s="2565"/>
      <c r="O852" s="2565"/>
      <c r="P852" s="2565"/>
      <c r="Q852" s="2565"/>
      <c r="R852" s="2565"/>
      <c r="S852" s="2565"/>
      <c r="T852" s="2565"/>
      <c r="U852" s="2565"/>
      <c r="V852" s="2565"/>
      <c r="W852" s="2565"/>
      <c r="X852" s="2565"/>
      <c r="Y852" s="2565"/>
    </row>
    <row r="853" spans="1:25" ht="15.75" customHeight="1">
      <c r="A853" s="2565"/>
      <c r="B853" s="2565"/>
      <c r="C853" s="2565"/>
      <c r="D853" s="2565"/>
      <c r="E853" s="2565"/>
      <c r="F853" s="2565"/>
      <c r="G853" s="2565"/>
      <c r="H853" s="2633"/>
      <c r="I853" s="2565"/>
      <c r="J853" s="2565"/>
      <c r="K853" s="2565"/>
      <c r="L853" s="2565"/>
      <c r="M853" s="2565"/>
      <c r="N853" s="2565"/>
      <c r="O853" s="2565"/>
      <c r="P853" s="2565"/>
      <c r="Q853" s="2565"/>
      <c r="R853" s="2565"/>
      <c r="S853" s="2565"/>
      <c r="T853" s="2565"/>
      <c r="U853" s="2565"/>
      <c r="V853" s="2565"/>
      <c r="W853" s="2565"/>
      <c r="X853" s="2565"/>
      <c r="Y853" s="2565"/>
    </row>
    <row r="854" spans="1:25" ht="15.75" customHeight="1">
      <c r="A854" s="2565"/>
      <c r="B854" s="2565"/>
      <c r="C854" s="2565"/>
      <c r="D854" s="2565"/>
      <c r="E854" s="2565"/>
      <c r="F854" s="2565"/>
      <c r="G854" s="2565"/>
      <c r="H854" s="2633"/>
      <c r="I854" s="2565"/>
      <c r="J854" s="2565"/>
      <c r="K854" s="2565"/>
      <c r="L854" s="2565"/>
      <c r="M854" s="2565"/>
      <c r="N854" s="2565"/>
      <c r="O854" s="2565"/>
      <c r="P854" s="2565"/>
      <c r="Q854" s="2565"/>
      <c r="R854" s="2565"/>
      <c r="S854" s="2565"/>
      <c r="T854" s="2565"/>
      <c r="U854" s="2565"/>
      <c r="V854" s="2565"/>
      <c r="W854" s="2565"/>
      <c r="X854" s="2565"/>
      <c r="Y854" s="2565"/>
    </row>
    <row r="855" spans="1:25" ht="15.75" customHeight="1">
      <c r="A855" s="2565"/>
      <c r="B855" s="2565"/>
      <c r="C855" s="2565"/>
      <c r="D855" s="2565"/>
      <c r="E855" s="2565"/>
      <c r="F855" s="2565"/>
      <c r="G855" s="2565"/>
      <c r="H855" s="2633"/>
      <c r="I855" s="2565"/>
      <c r="J855" s="2565"/>
      <c r="K855" s="2565"/>
      <c r="L855" s="2565"/>
      <c r="M855" s="2565"/>
      <c r="N855" s="2565"/>
      <c r="O855" s="2565"/>
      <c r="P855" s="2565"/>
      <c r="Q855" s="2565"/>
      <c r="R855" s="2565"/>
      <c r="S855" s="2565"/>
      <c r="T855" s="2565"/>
      <c r="U855" s="2565"/>
      <c r="V855" s="2565"/>
      <c r="W855" s="2565"/>
      <c r="X855" s="2565"/>
      <c r="Y855" s="2565"/>
    </row>
    <row r="856" spans="1:25" ht="15.75" customHeight="1">
      <c r="A856" s="2565"/>
      <c r="B856" s="2565"/>
      <c r="C856" s="2565"/>
      <c r="D856" s="2565"/>
      <c r="E856" s="2565"/>
      <c r="F856" s="2565"/>
      <c r="G856" s="2565"/>
      <c r="H856" s="2633"/>
      <c r="I856" s="2565"/>
      <c r="J856" s="2565"/>
      <c r="K856" s="2565"/>
      <c r="L856" s="2565"/>
      <c r="M856" s="2565"/>
      <c r="N856" s="2565"/>
      <c r="O856" s="2565"/>
      <c r="P856" s="2565"/>
      <c r="Q856" s="2565"/>
      <c r="R856" s="2565"/>
      <c r="S856" s="2565"/>
      <c r="T856" s="2565"/>
      <c r="U856" s="2565"/>
      <c r="V856" s="2565"/>
      <c r="W856" s="2565"/>
      <c r="X856" s="2565"/>
      <c r="Y856" s="2565"/>
    </row>
    <row r="857" spans="1:25" ht="15.75" customHeight="1">
      <c r="A857" s="2565"/>
      <c r="B857" s="2565"/>
      <c r="C857" s="2565"/>
      <c r="D857" s="2565"/>
      <c r="E857" s="2565"/>
      <c r="F857" s="2565"/>
      <c r="G857" s="2565"/>
      <c r="H857" s="2633"/>
      <c r="I857" s="2565"/>
      <c r="J857" s="2565"/>
      <c r="K857" s="2565"/>
      <c r="L857" s="2565"/>
      <c r="M857" s="2565"/>
      <c r="N857" s="2565"/>
      <c r="O857" s="2565"/>
      <c r="P857" s="2565"/>
      <c r="Q857" s="2565"/>
      <c r="R857" s="2565"/>
      <c r="S857" s="2565"/>
      <c r="T857" s="2565"/>
      <c r="U857" s="2565"/>
      <c r="V857" s="2565"/>
      <c r="W857" s="2565"/>
      <c r="X857" s="2565"/>
      <c r="Y857" s="2565"/>
    </row>
    <row r="858" spans="1:25" ht="15.75" customHeight="1">
      <c r="A858" s="2565"/>
      <c r="B858" s="2565"/>
      <c r="C858" s="2565"/>
      <c r="D858" s="2565"/>
      <c r="E858" s="2565"/>
      <c r="F858" s="2565"/>
      <c r="G858" s="2565"/>
      <c r="H858" s="2633"/>
      <c r="I858" s="2565"/>
      <c r="J858" s="2565"/>
      <c r="K858" s="2565"/>
      <c r="L858" s="2565"/>
      <c r="M858" s="2565"/>
      <c r="N858" s="2565"/>
      <c r="O858" s="2565"/>
      <c r="P858" s="2565"/>
      <c r="Q858" s="2565"/>
      <c r="R858" s="2565"/>
      <c r="S858" s="2565"/>
      <c r="T858" s="2565"/>
      <c r="U858" s="2565"/>
      <c r="V858" s="2565"/>
      <c r="W858" s="2565"/>
      <c r="X858" s="2565"/>
      <c r="Y858" s="2565"/>
    </row>
    <row r="859" spans="1:25" ht="15.75" customHeight="1">
      <c r="A859" s="2565"/>
      <c r="B859" s="2565"/>
      <c r="C859" s="2565"/>
      <c r="D859" s="2565"/>
      <c r="E859" s="2565"/>
      <c r="F859" s="2565"/>
      <c r="G859" s="2565"/>
      <c r="H859" s="2633"/>
      <c r="I859" s="2565"/>
      <c r="J859" s="2565"/>
      <c r="K859" s="2565"/>
      <c r="L859" s="2565"/>
      <c r="M859" s="2565"/>
      <c r="N859" s="2565"/>
      <c r="O859" s="2565"/>
      <c r="P859" s="2565"/>
      <c r="Q859" s="2565"/>
      <c r="R859" s="2565"/>
      <c r="S859" s="2565"/>
      <c r="T859" s="2565"/>
      <c r="U859" s="2565"/>
      <c r="V859" s="2565"/>
      <c r="W859" s="2565"/>
      <c r="X859" s="2565"/>
      <c r="Y859" s="2565"/>
    </row>
    <row r="860" spans="1:25" ht="15.75" customHeight="1">
      <c r="A860" s="2565"/>
      <c r="B860" s="2565"/>
      <c r="C860" s="2565"/>
      <c r="D860" s="2565"/>
      <c r="E860" s="2565"/>
      <c r="F860" s="2565"/>
      <c r="G860" s="2565"/>
      <c r="H860" s="2633"/>
      <c r="I860" s="2565"/>
      <c r="J860" s="2565"/>
      <c r="K860" s="2565"/>
      <c r="L860" s="2565"/>
      <c r="M860" s="2565"/>
      <c r="N860" s="2565"/>
      <c r="O860" s="2565"/>
      <c r="P860" s="2565"/>
      <c r="Q860" s="2565"/>
      <c r="R860" s="2565"/>
      <c r="S860" s="2565"/>
      <c r="T860" s="2565"/>
      <c r="U860" s="2565"/>
      <c r="V860" s="2565"/>
      <c r="W860" s="2565"/>
      <c r="X860" s="2565"/>
      <c r="Y860" s="2565"/>
    </row>
    <row r="861" spans="1:25" ht="15.75" customHeight="1">
      <c r="A861" s="2565"/>
      <c r="B861" s="2565"/>
      <c r="C861" s="2565"/>
      <c r="D861" s="2565"/>
      <c r="E861" s="2565"/>
      <c r="F861" s="2565"/>
      <c r="G861" s="2565"/>
      <c r="H861" s="2633"/>
      <c r="I861" s="2565"/>
      <c r="J861" s="2565"/>
      <c r="K861" s="2565"/>
      <c r="L861" s="2565"/>
      <c r="M861" s="2565"/>
      <c r="N861" s="2565"/>
      <c r="O861" s="2565"/>
      <c r="P861" s="2565"/>
      <c r="Q861" s="2565"/>
      <c r="R861" s="2565"/>
      <c r="S861" s="2565"/>
      <c r="T861" s="2565"/>
      <c r="U861" s="2565"/>
      <c r="V861" s="2565"/>
      <c r="W861" s="2565"/>
      <c r="X861" s="2565"/>
      <c r="Y861" s="2565"/>
    </row>
    <row r="862" spans="1:25" ht="15.75" customHeight="1">
      <c r="A862" s="2565"/>
      <c r="B862" s="2565"/>
      <c r="C862" s="2565"/>
      <c r="D862" s="2565"/>
      <c r="E862" s="2565"/>
      <c r="F862" s="2565"/>
      <c r="G862" s="2565"/>
      <c r="H862" s="2633"/>
      <c r="I862" s="2565"/>
      <c r="J862" s="2565"/>
      <c r="K862" s="2565"/>
      <c r="L862" s="2565"/>
      <c r="M862" s="2565"/>
      <c r="N862" s="2565"/>
      <c r="O862" s="2565"/>
      <c r="P862" s="2565"/>
      <c r="Q862" s="2565"/>
      <c r="R862" s="2565"/>
      <c r="S862" s="2565"/>
      <c r="T862" s="2565"/>
      <c r="U862" s="2565"/>
      <c r="V862" s="2565"/>
      <c r="W862" s="2565"/>
      <c r="X862" s="2565"/>
      <c r="Y862" s="2565"/>
    </row>
    <row r="863" spans="1:25" ht="15.75" customHeight="1">
      <c r="A863" s="2565"/>
      <c r="B863" s="2565"/>
      <c r="C863" s="2565"/>
      <c r="D863" s="2565"/>
      <c r="E863" s="2565"/>
      <c r="F863" s="2565"/>
      <c r="G863" s="2565"/>
      <c r="H863" s="2633"/>
      <c r="I863" s="2565"/>
      <c r="J863" s="2565"/>
      <c r="K863" s="2565"/>
      <c r="L863" s="2565"/>
      <c r="M863" s="2565"/>
      <c r="N863" s="2565"/>
      <c r="O863" s="2565"/>
      <c r="P863" s="2565"/>
      <c r="Q863" s="2565"/>
      <c r="R863" s="2565"/>
      <c r="S863" s="2565"/>
      <c r="T863" s="2565"/>
      <c r="U863" s="2565"/>
      <c r="V863" s="2565"/>
      <c r="W863" s="2565"/>
      <c r="X863" s="2565"/>
      <c r="Y863" s="2565"/>
    </row>
    <row r="864" spans="1:25" ht="15.75" customHeight="1">
      <c r="A864" s="2565"/>
      <c r="B864" s="2565"/>
      <c r="C864" s="2565"/>
      <c r="D864" s="2565"/>
      <c r="E864" s="2565"/>
      <c r="F864" s="2565"/>
      <c r="G864" s="2565"/>
      <c r="H864" s="2633"/>
      <c r="I864" s="2565"/>
      <c r="J864" s="2565"/>
      <c r="K864" s="2565"/>
      <c r="L864" s="2565"/>
      <c r="M864" s="2565"/>
      <c r="N864" s="2565"/>
      <c r="O864" s="2565"/>
      <c r="P864" s="2565"/>
      <c r="Q864" s="2565"/>
      <c r="R864" s="2565"/>
      <c r="S864" s="2565"/>
      <c r="T864" s="2565"/>
      <c r="U864" s="2565"/>
      <c r="V864" s="2565"/>
      <c r="W864" s="2565"/>
      <c r="X864" s="2565"/>
      <c r="Y864" s="2565"/>
    </row>
    <row r="865" spans="1:25" ht="15.75" customHeight="1">
      <c r="A865" s="2565"/>
      <c r="B865" s="2565"/>
      <c r="C865" s="2565"/>
      <c r="D865" s="2565"/>
      <c r="E865" s="2565"/>
      <c r="F865" s="2565"/>
      <c r="G865" s="2565"/>
      <c r="H865" s="2633"/>
      <c r="I865" s="2565"/>
      <c r="J865" s="2565"/>
      <c r="K865" s="2565"/>
      <c r="L865" s="2565"/>
      <c r="M865" s="2565"/>
      <c r="N865" s="2565"/>
      <c r="O865" s="2565"/>
      <c r="P865" s="2565"/>
      <c r="Q865" s="2565"/>
      <c r="R865" s="2565"/>
      <c r="S865" s="2565"/>
      <c r="T865" s="2565"/>
      <c r="U865" s="2565"/>
      <c r="V865" s="2565"/>
      <c r="W865" s="2565"/>
      <c r="X865" s="2565"/>
      <c r="Y865" s="2565"/>
    </row>
    <row r="866" spans="1:25" ht="15.75" customHeight="1">
      <c r="A866" s="2565"/>
      <c r="B866" s="2565"/>
      <c r="C866" s="2565"/>
      <c r="D866" s="2565"/>
      <c r="E866" s="2565"/>
      <c r="F866" s="2565"/>
      <c r="G866" s="2565"/>
      <c r="H866" s="2633"/>
      <c r="I866" s="2565"/>
      <c r="J866" s="2565"/>
      <c r="K866" s="2565"/>
      <c r="L866" s="2565"/>
      <c r="M866" s="2565"/>
      <c r="N866" s="2565"/>
      <c r="O866" s="2565"/>
      <c r="P866" s="2565"/>
      <c r="Q866" s="2565"/>
      <c r="R866" s="2565"/>
      <c r="S866" s="2565"/>
      <c r="T866" s="2565"/>
      <c r="U866" s="2565"/>
      <c r="V866" s="2565"/>
      <c r="W866" s="2565"/>
      <c r="X866" s="2565"/>
      <c r="Y866" s="2565"/>
    </row>
    <row r="867" spans="1:25" ht="15.75" customHeight="1">
      <c r="A867" s="2565"/>
      <c r="B867" s="2565"/>
      <c r="C867" s="2565"/>
      <c r="D867" s="2565"/>
      <c r="E867" s="2565"/>
      <c r="F867" s="2565"/>
      <c r="G867" s="2565"/>
      <c r="H867" s="2633"/>
      <c r="I867" s="2565"/>
      <c r="J867" s="2565"/>
      <c r="K867" s="2565"/>
      <c r="L867" s="2565"/>
      <c r="M867" s="2565"/>
      <c r="N867" s="2565"/>
      <c r="O867" s="2565"/>
      <c r="P867" s="2565"/>
      <c r="Q867" s="2565"/>
      <c r="R867" s="2565"/>
      <c r="S867" s="2565"/>
      <c r="T867" s="2565"/>
      <c r="U867" s="2565"/>
      <c r="V867" s="2565"/>
      <c r="W867" s="2565"/>
      <c r="X867" s="2565"/>
      <c r="Y867" s="2565"/>
    </row>
    <row r="868" spans="1:25" ht="15.75" customHeight="1">
      <c r="A868" s="2565"/>
      <c r="B868" s="2565"/>
      <c r="C868" s="2565"/>
      <c r="D868" s="2565"/>
      <c r="E868" s="2565"/>
      <c r="F868" s="2565"/>
      <c r="G868" s="2565"/>
      <c r="H868" s="2633"/>
      <c r="I868" s="2565"/>
      <c r="J868" s="2565"/>
      <c r="K868" s="2565"/>
      <c r="L868" s="2565"/>
      <c r="M868" s="2565"/>
      <c r="N868" s="2565"/>
      <c r="O868" s="2565"/>
      <c r="P868" s="2565"/>
      <c r="Q868" s="2565"/>
      <c r="R868" s="2565"/>
      <c r="S868" s="2565"/>
      <c r="T868" s="2565"/>
      <c r="U868" s="2565"/>
      <c r="V868" s="2565"/>
      <c r="W868" s="2565"/>
      <c r="X868" s="2565"/>
      <c r="Y868" s="2565"/>
    </row>
    <row r="869" spans="1:25" ht="15.75" customHeight="1">
      <c r="A869" s="2565"/>
      <c r="B869" s="2565"/>
      <c r="C869" s="2565"/>
      <c r="D869" s="2565"/>
      <c r="E869" s="2565"/>
      <c r="F869" s="2565"/>
      <c r="G869" s="2565"/>
      <c r="H869" s="2633"/>
      <c r="I869" s="2565"/>
      <c r="J869" s="2565"/>
      <c r="K869" s="2565"/>
      <c r="L869" s="2565"/>
      <c r="M869" s="2565"/>
      <c r="N869" s="2565"/>
      <c r="O869" s="2565"/>
      <c r="P869" s="2565"/>
      <c r="Q869" s="2565"/>
      <c r="R869" s="2565"/>
      <c r="S869" s="2565"/>
      <c r="T869" s="2565"/>
      <c r="U869" s="2565"/>
      <c r="V869" s="2565"/>
      <c r="W869" s="2565"/>
      <c r="X869" s="2565"/>
      <c r="Y869" s="2565"/>
    </row>
    <row r="870" spans="1:25" ht="15.75" customHeight="1">
      <c r="A870" s="2565"/>
      <c r="B870" s="2565"/>
      <c r="C870" s="2565"/>
      <c r="D870" s="2565"/>
      <c r="E870" s="2565"/>
      <c r="F870" s="2565"/>
      <c r="G870" s="2565"/>
      <c r="H870" s="2633"/>
      <c r="I870" s="2565"/>
      <c r="J870" s="2565"/>
      <c r="K870" s="2565"/>
      <c r="L870" s="2565"/>
      <c r="M870" s="2565"/>
      <c r="N870" s="2565"/>
      <c r="O870" s="2565"/>
      <c r="P870" s="2565"/>
      <c r="Q870" s="2565"/>
      <c r="R870" s="2565"/>
      <c r="S870" s="2565"/>
      <c r="T870" s="2565"/>
      <c r="U870" s="2565"/>
      <c r="V870" s="2565"/>
      <c r="W870" s="2565"/>
      <c r="X870" s="2565"/>
      <c r="Y870" s="2565"/>
    </row>
    <row r="871" spans="1:25" ht="15.75" customHeight="1">
      <c r="A871" s="2565"/>
      <c r="B871" s="2565"/>
      <c r="C871" s="2565"/>
      <c r="D871" s="2565"/>
      <c r="E871" s="2565"/>
      <c r="F871" s="2565"/>
      <c r="G871" s="2565"/>
      <c r="H871" s="2633"/>
      <c r="I871" s="2565"/>
      <c r="J871" s="2565"/>
      <c r="K871" s="2565"/>
      <c r="L871" s="2565"/>
      <c r="M871" s="2565"/>
      <c r="N871" s="2565"/>
      <c r="O871" s="2565"/>
      <c r="P871" s="2565"/>
      <c r="Q871" s="2565"/>
      <c r="R871" s="2565"/>
      <c r="S871" s="2565"/>
      <c r="T871" s="2565"/>
      <c r="U871" s="2565"/>
      <c r="V871" s="2565"/>
      <c r="W871" s="2565"/>
      <c r="X871" s="2565"/>
      <c r="Y871" s="2565"/>
    </row>
    <row r="872" spans="1:25" ht="15.75" customHeight="1">
      <c r="A872" s="2565"/>
      <c r="B872" s="2565"/>
      <c r="C872" s="2565"/>
      <c r="D872" s="2565"/>
      <c r="E872" s="2565"/>
      <c r="F872" s="2565"/>
      <c r="G872" s="2565"/>
      <c r="H872" s="2633"/>
      <c r="I872" s="2565"/>
      <c r="J872" s="2565"/>
      <c r="K872" s="2565"/>
      <c r="L872" s="2565"/>
      <c r="M872" s="2565"/>
      <c r="N872" s="2565"/>
      <c r="O872" s="2565"/>
      <c r="P872" s="2565"/>
      <c r="Q872" s="2565"/>
      <c r="R872" s="2565"/>
      <c r="S872" s="2565"/>
      <c r="T872" s="2565"/>
      <c r="U872" s="2565"/>
      <c r="V872" s="2565"/>
      <c r="W872" s="2565"/>
      <c r="X872" s="2565"/>
      <c r="Y872" s="2565"/>
    </row>
    <row r="873" spans="1:25" ht="15.75" customHeight="1">
      <c r="A873" s="2565"/>
      <c r="B873" s="2565"/>
      <c r="C873" s="2565"/>
      <c r="D873" s="2565"/>
      <c r="E873" s="2565"/>
      <c r="F873" s="2565"/>
      <c r="G873" s="2565"/>
      <c r="H873" s="2633"/>
      <c r="I873" s="2565"/>
      <c r="J873" s="2565"/>
      <c r="K873" s="2565"/>
      <c r="L873" s="2565"/>
      <c r="M873" s="2565"/>
      <c r="N873" s="2565"/>
      <c r="O873" s="2565"/>
      <c r="P873" s="2565"/>
      <c r="Q873" s="2565"/>
      <c r="R873" s="2565"/>
      <c r="S873" s="2565"/>
      <c r="T873" s="2565"/>
      <c r="U873" s="2565"/>
      <c r="V873" s="2565"/>
      <c r="W873" s="2565"/>
      <c r="X873" s="2565"/>
      <c r="Y873" s="2565"/>
    </row>
    <row r="874" spans="1:25" ht="15.75" customHeight="1">
      <c r="A874" s="2565"/>
      <c r="B874" s="2565"/>
      <c r="C874" s="2565"/>
      <c r="D874" s="2565"/>
      <c r="E874" s="2565"/>
      <c r="F874" s="2565"/>
      <c r="G874" s="2565"/>
      <c r="H874" s="2633"/>
      <c r="I874" s="2565"/>
      <c r="J874" s="2565"/>
      <c r="K874" s="2565"/>
      <c r="L874" s="2565"/>
      <c r="M874" s="2565"/>
      <c r="N874" s="2565"/>
      <c r="O874" s="2565"/>
      <c r="P874" s="2565"/>
      <c r="Q874" s="2565"/>
      <c r="R874" s="2565"/>
      <c r="S874" s="2565"/>
      <c r="T874" s="2565"/>
      <c r="U874" s="2565"/>
      <c r="V874" s="2565"/>
      <c r="W874" s="2565"/>
      <c r="X874" s="2565"/>
      <c r="Y874" s="2565"/>
    </row>
    <row r="875" spans="1:25" ht="15.75" customHeight="1">
      <c r="A875" s="2565"/>
      <c r="B875" s="2565"/>
      <c r="C875" s="2565"/>
      <c r="D875" s="2565"/>
      <c r="E875" s="2565"/>
      <c r="F875" s="2565"/>
      <c r="G875" s="2565"/>
      <c r="H875" s="2633"/>
      <c r="I875" s="2565"/>
      <c r="J875" s="2565"/>
      <c r="K875" s="2565"/>
      <c r="L875" s="2565"/>
      <c r="M875" s="2565"/>
      <c r="N875" s="2565"/>
      <c r="O875" s="2565"/>
      <c r="P875" s="2565"/>
      <c r="Q875" s="2565"/>
      <c r="R875" s="2565"/>
      <c r="S875" s="2565"/>
      <c r="T875" s="2565"/>
      <c r="U875" s="2565"/>
      <c r="V875" s="2565"/>
      <c r="W875" s="2565"/>
      <c r="X875" s="2565"/>
      <c r="Y875" s="2565"/>
    </row>
    <row r="876" spans="1:25" ht="15.75" customHeight="1">
      <c r="A876" s="2565"/>
      <c r="B876" s="2565"/>
      <c r="C876" s="2565"/>
      <c r="D876" s="2565"/>
      <c r="E876" s="2565"/>
      <c r="F876" s="2565"/>
      <c r="G876" s="2565"/>
      <c r="H876" s="2633"/>
      <c r="I876" s="2565"/>
      <c r="J876" s="2565"/>
      <c r="K876" s="2565"/>
      <c r="L876" s="2565"/>
      <c r="M876" s="2565"/>
      <c r="N876" s="2565"/>
      <c r="O876" s="2565"/>
      <c r="P876" s="2565"/>
      <c r="Q876" s="2565"/>
      <c r="R876" s="2565"/>
      <c r="S876" s="2565"/>
      <c r="T876" s="2565"/>
      <c r="U876" s="2565"/>
      <c r="V876" s="2565"/>
      <c r="W876" s="2565"/>
      <c r="X876" s="2565"/>
      <c r="Y876" s="2565"/>
    </row>
    <row r="877" spans="1:25" ht="15.75" customHeight="1">
      <c r="A877" s="2565"/>
      <c r="B877" s="2565"/>
      <c r="C877" s="2565"/>
      <c r="D877" s="2565"/>
      <c r="E877" s="2565"/>
      <c r="F877" s="2565"/>
      <c r="G877" s="2565"/>
      <c r="H877" s="2633"/>
      <c r="I877" s="2565"/>
      <c r="J877" s="2565"/>
      <c r="K877" s="2565"/>
      <c r="L877" s="2565"/>
      <c r="M877" s="2565"/>
      <c r="N877" s="2565"/>
      <c r="O877" s="2565"/>
      <c r="P877" s="2565"/>
      <c r="Q877" s="2565"/>
      <c r="R877" s="2565"/>
      <c r="S877" s="2565"/>
      <c r="T877" s="2565"/>
      <c r="U877" s="2565"/>
      <c r="V877" s="2565"/>
      <c r="W877" s="2565"/>
      <c r="X877" s="2565"/>
      <c r="Y877" s="2565"/>
    </row>
    <row r="878" spans="1:25" ht="15.75" customHeight="1">
      <c r="A878" s="2565"/>
      <c r="B878" s="2565"/>
      <c r="C878" s="2565"/>
      <c r="D878" s="2565"/>
      <c r="E878" s="2565"/>
      <c r="F878" s="2565"/>
      <c r="G878" s="2565"/>
      <c r="H878" s="2633"/>
      <c r="I878" s="2565"/>
      <c r="J878" s="2565"/>
      <c r="K878" s="2565"/>
      <c r="L878" s="2565"/>
      <c r="M878" s="2565"/>
      <c r="N878" s="2565"/>
      <c r="O878" s="2565"/>
      <c r="P878" s="2565"/>
      <c r="Q878" s="2565"/>
      <c r="R878" s="2565"/>
      <c r="S878" s="2565"/>
      <c r="T878" s="2565"/>
      <c r="U878" s="2565"/>
      <c r="V878" s="2565"/>
      <c r="W878" s="2565"/>
      <c r="X878" s="2565"/>
      <c r="Y878" s="2565"/>
    </row>
    <row r="879" spans="1:25" ht="15.75" customHeight="1">
      <c r="A879" s="2565"/>
      <c r="B879" s="2565"/>
      <c r="C879" s="2565"/>
      <c r="D879" s="2565"/>
      <c r="E879" s="2565"/>
      <c r="F879" s="2565"/>
      <c r="G879" s="2565"/>
      <c r="H879" s="2633"/>
      <c r="I879" s="2565"/>
      <c r="J879" s="2565"/>
      <c r="K879" s="2565"/>
      <c r="L879" s="2565"/>
      <c r="M879" s="2565"/>
      <c r="N879" s="2565"/>
      <c r="O879" s="2565"/>
      <c r="P879" s="2565"/>
      <c r="Q879" s="2565"/>
      <c r="R879" s="2565"/>
      <c r="S879" s="2565"/>
      <c r="T879" s="2565"/>
      <c r="U879" s="2565"/>
      <c r="V879" s="2565"/>
      <c r="W879" s="2565"/>
      <c r="X879" s="2565"/>
      <c r="Y879" s="2565"/>
    </row>
    <row r="880" spans="1:25" ht="15.75" customHeight="1">
      <c r="A880" s="2565"/>
      <c r="B880" s="2565"/>
      <c r="C880" s="2565"/>
      <c r="D880" s="2565"/>
      <c r="E880" s="2565"/>
      <c r="F880" s="2565"/>
      <c r="G880" s="2565"/>
      <c r="H880" s="2633"/>
      <c r="I880" s="2565"/>
      <c r="J880" s="2565"/>
      <c r="K880" s="2565"/>
      <c r="L880" s="2565"/>
      <c r="M880" s="2565"/>
      <c r="N880" s="2565"/>
      <c r="O880" s="2565"/>
      <c r="P880" s="2565"/>
      <c r="Q880" s="2565"/>
      <c r="R880" s="2565"/>
      <c r="S880" s="2565"/>
      <c r="T880" s="2565"/>
      <c r="U880" s="2565"/>
      <c r="V880" s="2565"/>
      <c r="W880" s="2565"/>
      <c r="X880" s="2565"/>
      <c r="Y880" s="2565"/>
    </row>
    <row r="881" spans="1:25" ht="15.75" customHeight="1">
      <c r="A881" s="2565"/>
      <c r="B881" s="2565"/>
      <c r="C881" s="2565"/>
      <c r="D881" s="2565"/>
      <c r="E881" s="2565"/>
      <c r="F881" s="2565"/>
      <c r="G881" s="2565"/>
      <c r="H881" s="2633"/>
      <c r="I881" s="2565"/>
      <c r="J881" s="2565"/>
      <c r="K881" s="2565"/>
      <c r="L881" s="2565"/>
      <c r="M881" s="2565"/>
      <c r="N881" s="2565"/>
      <c r="O881" s="2565"/>
      <c r="P881" s="2565"/>
      <c r="Q881" s="2565"/>
      <c r="R881" s="2565"/>
      <c r="S881" s="2565"/>
      <c r="T881" s="2565"/>
      <c r="U881" s="2565"/>
      <c r="V881" s="2565"/>
      <c r="W881" s="2565"/>
      <c r="X881" s="2565"/>
      <c r="Y881" s="2565"/>
    </row>
    <row r="882" spans="1:25" ht="15.75" customHeight="1">
      <c r="A882" s="2565"/>
      <c r="B882" s="2565"/>
      <c r="C882" s="2565"/>
      <c r="D882" s="2565"/>
      <c r="E882" s="2565"/>
      <c r="F882" s="2565"/>
      <c r="G882" s="2565"/>
      <c r="H882" s="2633"/>
      <c r="I882" s="2565"/>
      <c r="J882" s="2565"/>
      <c r="K882" s="2565"/>
      <c r="L882" s="2565"/>
      <c r="M882" s="2565"/>
      <c r="N882" s="2565"/>
      <c r="O882" s="2565"/>
      <c r="P882" s="2565"/>
      <c r="Q882" s="2565"/>
      <c r="R882" s="2565"/>
      <c r="S882" s="2565"/>
      <c r="T882" s="2565"/>
      <c r="U882" s="2565"/>
      <c r="V882" s="2565"/>
      <c r="W882" s="2565"/>
      <c r="X882" s="2565"/>
      <c r="Y882" s="2565"/>
    </row>
    <row r="883" spans="1:25" ht="15.75" customHeight="1">
      <c r="A883" s="2565"/>
      <c r="B883" s="2565"/>
      <c r="C883" s="2565"/>
      <c r="D883" s="2565"/>
      <c r="E883" s="2565"/>
      <c r="F883" s="2565"/>
      <c r="G883" s="2565"/>
      <c r="H883" s="2633"/>
      <c r="I883" s="2565"/>
      <c r="J883" s="2565"/>
      <c r="K883" s="2565"/>
      <c r="L883" s="2565"/>
      <c r="M883" s="2565"/>
      <c r="N883" s="2565"/>
      <c r="O883" s="2565"/>
      <c r="P883" s="2565"/>
      <c r="Q883" s="2565"/>
      <c r="R883" s="2565"/>
      <c r="S883" s="2565"/>
      <c r="T883" s="2565"/>
      <c r="U883" s="2565"/>
      <c r="V883" s="2565"/>
      <c r="W883" s="2565"/>
      <c r="X883" s="2565"/>
      <c r="Y883" s="2565"/>
    </row>
    <row r="884" spans="1:25" ht="15.75" customHeight="1">
      <c r="A884" s="2565"/>
      <c r="B884" s="2565"/>
      <c r="C884" s="2565"/>
      <c r="D884" s="2565"/>
      <c r="E884" s="2565"/>
      <c r="F884" s="2565"/>
      <c r="G884" s="2565"/>
      <c r="H884" s="2633"/>
      <c r="I884" s="2565"/>
      <c r="J884" s="2565"/>
      <c r="K884" s="2565"/>
      <c r="L884" s="2565"/>
      <c r="M884" s="2565"/>
      <c r="N884" s="2565"/>
      <c r="O884" s="2565"/>
      <c r="P884" s="2565"/>
      <c r="Q884" s="2565"/>
      <c r="R884" s="2565"/>
      <c r="S884" s="2565"/>
      <c r="T884" s="2565"/>
      <c r="U884" s="2565"/>
      <c r="V884" s="2565"/>
      <c r="W884" s="2565"/>
      <c r="X884" s="2565"/>
      <c r="Y884" s="2565"/>
    </row>
    <row r="885" spans="1:25" ht="15.75" customHeight="1">
      <c r="A885" s="2565"/>
      <c r="B885" s="2565"/>
      <c r="C885" s="2565"/>
      <c r="D885" s="2565"/>
      <c r="E885" s="2565"/>
      <c r="F885" s="2565"/>
      <c r="G885" s="2565"/>
      <c r="H885" s="2633"/>
      <c r="I885" s="2565"/>
      <c r="J885" s="2565"/>
      <c r="K885" s="2565"/>
      <c r="L885" s="2565"/>
      <c r="M885" s="2565"/>
      <c r="N885" s="2565"/>
      <c r="O885" s="2565"/>
      <c r="P885" s="2565"/>
      <c r="Q885" s="2565"/>
      <c r="R885" s="2565"/>
      <c r="S885" s="2565"/>
      <c r="T885" s="2565"/>
      <c r="U885" s="2565"/>
      <c r="V885" s="2565"/>
      <c r="W885" s="2565"/>
      <c r="X885" s="2565"/>
      <c r="Y885" s="2565"/>
    </row>
    <row r="886" spans="1:25" ht="15.75" customHeight="1">
      <c r="A886" s="2565"/>
      <c r="B886" s="2565"/>
      <c r="C886" s="2565"/>
      <c r="D886" s="2565"/>
      <c r="E886" s="2565"/>
      <c r="F886" s="2565"/>
      <c r="G886" s="2565"/>
      <c r="H886" s="2633"/>
      <c r="I886" s="2565"/>
      <c r="J886" s="2565"/>
      <c r="K886" s="2565"/>
      <c r="L886" s="2565"/>
      <c r="M886" s="2565"/>
      <c r="N886" s="2565"/>
      <c r="O886" s="2565"/>
      <c r="P886" s="2565"/>
      <c r="Q886" s="2565"/>
      <c r="R886" s="2565"/>
      <c r="S886" s="2565"/>
      <c r="T886" s="2565"/>
      <c r="U886" s="2565"/>
      <c r="V886" s="2565"/>
      <c r="W886" s="2565"/>
      <c r="X886" s="2565"/>
      <c r="Y886" s="2565"/>
    </row>
    <row r="887" spans="1:25" ht="15.75" customHeight="1">
      <c r="A887" s="2565"/>
      <c r="B887" s="2565"/>
      <c r="C887" s="2565"/>
      <c r="D887" s="2565"/>
      <c r="E887" s="2565"/>
      <c r="F887" s="2565"/>
      <c r="G887" s="2565"/>
      <c r="H887" s="2633"/>
      <c r="I887" s="2565"/>
      <c r="J887" s="2565"/>
      <c r="K887" s="2565"/>
      <c r="L887" s="2565"/>
      <c r="M887" s="2565"/>
      <c r="N887" s="2565"/>
      <c r="O887" s="2565"/>
      <c r="P887" s="2565"/>
      <c r="Q887" s="2565"/>
      <c r="R887" s="2565"/>
      <c r="S887" s="2565"/>
      <c r="T887" s="2565"/>
      <c r="U887" s="2565"/>
      <c r="V887" s="2565"/>
      <c r="W887" s="2565"/>
      <c r="X887" s="2565"/>
      <c r="Y887" s="2565"/>
    </row>
    <row r="888" spans="1:25" ht="15.75" customHeight="1">
      <c r="A888" s="2565"/>
      <c r="B888" s="2565"/>
      <c r="C888" s="2565"/>
      <c r="D888" s="2565"/>
      <c r="E888" s="2565"/>
      <c r="F888" s="2565"/>
      <c r="G888" s="2565"/>
      <c r="H888" s="2633"/>
      <c r="I888" s="2565"/>
      <c r="J888" s="2565"/>
      <c r="K888" s="2565"/>
      <c r="L888" s="2565"/>
      <c r="M888" s="2565"/>
      <c r="N888" s="2565"/>
      <c r="O888" s="2565"/>
      <c r="P888" s="2565"/>
      <c r="Q888" s="2565"/>
      <c r="R888" s="2565"/>
      <c r="S888" s="2565"/>
      <c r="T888" s="2565"/>
      <c r="U888" s="2565"/>
      <c r="V888" s="2565"/>
      <c r="W888" s="2565"/>
      <c r="X888" s="2565"/>
      <c r="Y888" s="2565"/>
    </row>
    <row r="889" spans="1:25" ht="15.75" customHeight="1">
      <c r="A889" s="2565"/>
      <c r="B889" s="2565"/>
      <c r="C889" s="2565"/>
      <c r="D889" s="2565"/>
      <c r="E889" s="2565"/>
      <c r="F889" s="2565"/>
      <c r="G889" s="2565"/>
      <c r="H889" s="2633"/>
      <c r="I889" s="2565"/>
      <c r="J889" s="2565"/>
      <c r="K889" s="2565"/>
      <c r="L889" s="2565"/>
      <c r="M889" s="2565"/>
      <c r="N889" s="2565"/>
      <c r="O889" s="2565"/>
      <c r="P889" s="2565"/>
      <c r="Q889" s="2565"/>
      <c r="R889" s="2565"/>
      <c r="S889" s="2565"/>
      <c r="T889" s="2565"/>
      <c r="U889" s="2565"/>
      <c r="V889" s="2565"/>
      <c r="W889" s="2565"/>
      <c r="X889" s="2565"/>
      <c r="Y889" s="2565"/>
    </row>
    <row r="890" spans="1:25" ht="15.75" customHeight="1">
      <c r="A890" s="2565"/>
      <c r="B890" s="2565"/>
      <c r="C890" s="2565"/>
      <c r="D890" s="2565"/>
      <c r="E890" s="2565"/>
      <c r="F890" s="2565"/>
      <c r="G890" s="2565"/>
      <c r="H890" s="2633"/>
      <c r="I890" s="2565"/>
      <c r="J890" s="2565"/>
      <c r="K890" s="2565"/>
      <c r="L890" s="2565"/>
      <c r="M890" s="2565"/>
      <c r="N890" s="2565"/>
      <c r="O890" s="2565"/>
      <c r="P890" s="2565"/>
      <c r="Q890" s="2565"/>
      <c r="R890" s="2565"/>
      <c r="S890" s="2565"/>
      <c r="T890" s="2565"/>
      <c r="U890" s="2565"/>
      <c r="V890" s="2565"/>
      <c r="W890" s="2565"/>
      <c r="X890" s="2565"/>
      <c r="Y890" s="2565"/>
    </row>
    <row r="891" spans="1:25" ht="15.75" customHeight="1">
      <c r="A891" s="2565"/>
      <c r="B891" s="2565"/>
      <c r="C891" s="2565"/>
      <c r="D891" s="2565"/>
      <c r="E891" s="2565"/>
      <c r="F891" s="2565"/>
      <c r="G891" s="2565"/>
      <c r="H891" s="2633"/>
      <c r="I891" s="2565"/>
      <c r="J891" s="2565"/>
      <c r="K891" s="2565"/>
      <c r="L891" s="2565"/>
      <c r="M891" s="2565"/>
      <c r="N891" s="2565"/>
      <c r="O891" s="2565"/>
      <c r="P891" s="2565"/>
      <c r="Q891" s="2565"/>
      <c r="R891" s="2565"/>
      <c r="S891" s="2565"/>
      <c r="T891" s="2565"/>
      <c r="U891" s="2565"/>
      <c r="V891" s="2565"/>
      <c r="W891" s="2565"/>
      <c r="X891" s="2565"/>
      <c r="Y891" s="2565"/>
    </row>
    <row r="892" spans="1:25" ht="15.75" customHeight="1">
      <c r="A892" s="2565"/>
      <c r="B892" s="2565"/>
      <c r="C892" s="2565"/>
      <c r="D892" s="2565"/>
      <c r="E892" s="2565"/>
      <c r="F892" s="2565"/>
      <c r="G892" s="2565"/>
      <c r="H892" s="2633"/>
      <c r="I892" s="2565"/>
      <c r="J892" s="2565"/>
      <c r="K892" s="2565"/>
      <c r="L892" s="2565"/>
      <c r="M892" s="2565"/>
      <c r="N892" s="2565"/>
      <c r="O892" s="2565"/>
      <c r="P892" s="2565"/>
      <c r="Q892" s="2565"/>
      <c r="R892" s="2565"/>
      <c r="S892" s="2565"/>
      <c r="T892" s="2565"/>
      <c r="U892" s="2565"/>
      <c r="V892" s="2565"/>
      <c r="W892" s="2565"/>
      <c r="X892" s="2565"/>
      <c r="Y892" s="2565"/>
    </row>
    <row r="893" spans="1:25" ht="15.75" customHeight="1">
      <c r="A893" s="2565"/>
      <c r="B893" s="2565"/>
      <c r="C893" s="2565"/>
      <c r="D893" s="2565"/>
      <c r="E893" s="2565"/>
      <c r="F893" s="2565"/>
      <c r="G893" s="2565"/>
      <c r="H893" s="2633"/>
      <c r="I893" s="2565"/>
      <c r="J893" s="2565"/>
      <c r="K893" s="2565"/>
      <c r="L893" s="2565"/>
      <c r="M893" s="2565"/>
      <c r="N893" s="2565"/>
      <c r="O893" s="2565"/>
      <c r="P893" s="2565"/>
      <c r="Q893" s="2565"/>
      <c r="R893" s="2565"/>
      <c r="S893" s="2565"/>
      <c r="T893" s="2565"/>
      <c r="U893" s="2565"/>
      <c r="V893" s="2565"/>
      <c r="W893" s="2565"/>
      <c r="X893" s="2565"/>
      <c r="Y893" s="2565"/>
    </row>
    <row r="894" spans="1:25" ht="15.75" customHeight="1">
      <c r="A894" s="2565"/>
      <c r="B894" s="2565"/>
      <c r="C894" s="2565"/>
      <c r="D894" s="2565"/>
      <c r="E894" s="2565"/>
      <c r="F894" s="2565"/>
      <c r="G894" s="2565"/>
      <c r="H894" s="2633"/>
      <c r="I894" s="2565"/>
      <c r="J894" s="2565"/>
      <c r="K894" s="2565"/>
      <c r="L894" s="2565"/>
      <c r="M894" s="2565"/>
      <c r="N894" s="2565"/>
      <c r="O894" s="2565"/>
      <c r="P894" s="2565"/>
      <c r="Q894" s="2565"/>
      <c r="R894" s="2565"/>
      <c r="S894" s="2565"/>
      <c r="T894" s="2565"/>
      <c r="U894" s="2565"/>
      <c r="V894" s="2565"/>
      <c r="W894" s="2565"/>
      <c r="X894" s="2565"/>
      <c r="Y894" s="2565"/>
    </row>
    <row r="895" spans="1:25" ht="15.75" customHeight="1">
      <c r="A895" s="2565"/>
      <c r="B895" s="2565"/>
      <c r="C895" s="2565"/>
      <c r="D895" s="2565"/>
      <c r="E895" s="2565"/>
      <c r="F895" s="2565"/>
      <c r="G895" s="2565"/>
      <c r="H895" s="2633"/>
      <c r="I895" s="2565"/>
      <c r="J895" s="2565"/>
      <c r="K895" s="2565"/>
      <c r="L895" s="2565"/>
      <c r="M895" s="2565"/>
      <c r="N895" s="2565"/>
      <c r="O895" s="2565"/>
      <c r="P895" s="2565"/>
      <c r="Q895" s="2565"/>
      <c r="R895" s="2565"/>
      <c r="S895" s="2565"/>
      <c r="T895" s="2565"/>
      <c r="U895" s="2565"/>
      <c r="V895" s="2565"/>
      <c r="W895" s="2565"/>
      <c r="X895" s="2565"/>
      <c r="Y895" s="2565"/>
    </row>
    <row r="896" spans="1:25" ht="15.75" customHeight="1">
      <c r="A896" s="2565"/>
      <c r="B896" s="2565"/>
      <c r="C896" s="2565"/>
      <c r="D896" s="2565"/>
      <c r="E896" s="2565"/>
      <c r="F896" s="2565"/>
      <c r="G896" s="2565"/>
      <c r="H896" s="2633"/>
      <c r="I896" s="2565"/>
      <c r="J896" s="2565"/>
      <c r="K896" s="2565"/>
      <c r="L896" s="2565"/>
      <c r="M896" s="2565"/>
      <c r="N896" s="2565"/>
      <c r="O896" s="2565"/>
      <c r="P896" s="2565"/>
      <c r="Q896" s="2565"/>
      <c r="R896" s="2565"/>
      <c r="S896" s="2565"/>
      <c r="T896" s="2565"/>
      <c r="U896" s="2565"/>
      <c r="V896" s="2565"/>
      <c r="W896" s="2565"/>
      <c r="X896" s="2565"/>
      <c r="Y896" s="2565"/>
    </row>
    <row r="897" spans="1:25" ht="15.75" customHeight="1">
      <c r="A897" s="2565"/>
      <c r="B897" s="2565"/>
      <c r="C897" s="2565"/>
      <c r="D897" s="2565"/>
      <c r="E897" s="2565"/>
      <c r="F897" s="2565"/>
      <c r="G897" s="2565"/>
      <c r="H897" s="2633"/>
      <c r="I897" s="2565"/>
      <c r="J897" s="2565"/>
      <c r="K897" s="2565"/>
      <c r="L897" s="2565"/>
      <c r="M897" s="2565"/>
      <c r="N897" s="2565"/>
      <c r="O897" s="2565"/>
      <c r="P897" s="2565"/>
      <c r="Q897" s="2565"/>
      <c r="R897" s="2565"/>
      <c r="S897" s="2565"/>
      <c r="T897" s="2565"/>
      <c r="U897" s="2565"/>
      <c r="V897" s="2565"/>
      <c r="W897" s="2565"/>
      <c r="X897" s="2565"/>
      <c r="Y897" s="2565"/>
    </row>
    <row r="898" spans="1:25" ht="15.75" customHeight="1">
      <c r="A898" s="2565"/>
      <c r="B898" s="2565"/>
      <c r="C898" s="2565"/>
      <c r="D898" s="2565"/>
      <c r="E898" s="2565"/>
      <c r="F898" s="2565"/>
      <c r="G898" s="2565"/>
      <c r="H898" s="2633"/>
      <c r="I898" s="2565"/>
      <c r="J898" s="2565"/>
      <c r="K898" s="2565"/>
      <c r="L898" s="2565"/>
      <c r="M898" s="2565"/>
      <c r="N898" s="2565"/>
      <c r="O898" s="2565"/>
      <c r="P898" s="2565"/>
      <c r="Q898" s="2565"/>
      <c r="R898" s="2565"/>
      <c r="S898" s="2565"/>
      <c r="T898" s="2565"/>
      <c r="U898" s="2565"/>
      <c r="V898" s="2565"/>
      <c r="W898" s="2565"/>
      <c r="X898" s="2565"/>
      <c r="Y898" s="2565"/>
    </row>
    <row r="899" spans="1:25" ht="15.75" customHeight="1">
      <c r="A899" s="2565"/>
      <c r="B899" s="2565"/>
      <c r="C899" s="2565"/>
      <c r="D899" s="2565"/>
      <c r="E899" s="2565"/>
      <c r="F899" s="2565"/>
      <c r="G899" s="2565"/>
      <c r="H899" s="2633"/>
      <c r="I899" s="2565"/>
      <c r="J899" s="2565"/>
      <c r="K899" s="2565"/>
      <c r="L899" s="2565"/>
      <c r="M899" s="2565"/>
      <c r="N899" s="2565"/>
      <c r="O899" s="2565"/>
      <c r="P899" s="2565"/>
      <c r="Q899" s="2565"/>
      <c r="R899" s="2565"/>
      <c r="S899" s="2565"/>
      <c r="T899" s="2565"/>
      <c r="U899" s="2565"/>
      <c r="V899" s="2565"/>
      <c r="W899" s="2565"/>
      <c r="X899" s="2565"/>
      <c r="Y899" s="2565"/>
    </row>
    <row r="900" spans="1:25" ht="15.75" customHeight="1">
      <c r="A900" s="2565"/>
      <c r="B900" s="2565"/>
      <c r="C900" s="2565"/>
      <c r="D900" s="2565"/>
      <c r="E900" s="2565"/>
      <c r="F900" s="2565"/>
      <c r="G900" s="2565"/>
      <c r="H900" s="2633"/>
      <c r="I900" s="2565"/>
      <c r="J900" s="2565"/>
      <c r="K900" s="2565"/>
      <c r="L900" s="2565"/>
      <c r="M900" s="2565"/>
      <c r="N900" s="2565"/>
      <c r="O900" s="2565"/>
      <c r="P900" s="2565"/>
      <c r="Q900" s="2565"/>
      <c r="R900" s="2565"/>
      <c r="S900" s="2565"/>
      <c r="T900" s="2565"/>
      <c r="U900" s="2565"/>
      <c r="V900" s="2565"/>
      <c r="W900" s="2565"/>
      <c r="X900" s="2565"/>
      <c r="Y900" s="2565"/>
    </row>
    <row r="901" spans="1:25" ht="15.75" customHeight="1">
      <c r="A901" s="2565"/>
      <c r="B901" s="2565"/>
      <c r="C901" s="2565"/>
      <c r="D901" s="2565"/>
      <c r="E901" s="2565"/>
      <c r="F901" s="2565"/>
      <c r="G901" s="2565"/>
      <c r="H901" s="2633"/>
      <c r="I901" s="2565"/>
      <c r="J901" s="2565"/>
      <c r="K901" s="2565"/>
      <c r="L901" s="2565"/>
      <c r="M901" s="2565"/>
      <c r="N901" s="2565"/>
      <c r="O901" s="2565"/>
      <c r="P901" s="2565"/>
      <c r="Q901" s="2565"/>
      <c r="R901" s="2565"/>
      <c r="S901" s="2565"/>
      <c r="T901" s="2565"/>
      <c r="U901" s="2565"/>
      <c r="V901" s="2565"/>
      <c r="W901" s="2565"/>
      <c r="X901" s="2565"/>
      <c r="Y901" s="2565"/>
    </row>
    <row r="902" spans="1:25" ht="15.75" customHeight="1">
      <c r="A902" s="2565"/>
      <c r="B902" s="2565"/>
      <c r="C902" s="2565"/>
      <c r="D902" s="2565"/>
      <c r="E902" s="2565"/>
      <c r="F902" s="2565"/>
      <c r="G902" s="2565"/>
      <c r="H902" s="2633"/>
      <c r="I902" s="2565"/>
      <c r="J902" s="2565"/>
      <c r="K902" s="2565"/>
      <c r="L902" s="2565"/>
      <c r="M902" s="2565"/>
      <c r="N902" s="2565"/>
      <c r="O902" s="2565"/>
      <c r="P902" s="2565"/>
      <c r="Q902" s="2565"/>
      <c r="R902" s="2565"/>
      <c r="S902" s="2565"/>
      <c r="T902" s="2565"/>
      <c r="U902" s="2565"/>
      <c r="V902" s="2565"/>
      <c r="W902" s="2565"/>
      <c r="X902" s="2565"/>
      <c r="Y902" s="2565"/>
    </row>
    <row r="903" spans="1:25" ht="15.75" customHeight="1">
      <c r="A903" s="2565"/>
      <c r="B903" s="2565"/>
      <c r="C903" s="2565"/>
      <c r="D903" s="2565"/>
      <c r="E903" s="2565"/>
      <c r="F903" s="2565"/>
      <c r="G903" s="2565"/>
      <c r="H903" s="2633"/>
      <c r="I903" s="2565"/>
      <c r="J903" s="2565"/>
      <c r="K903" s="2565"/>
      <c r="L903" s="2565"/>
      <c r="M903" s="2565"/>
      <c r="N903" s="2565"/>
      <c r="O903" s="2565"/>
      <c r="P903" s="2565"/>
      <c r="Q903" s="2565"/>
      <c r="R903" s="2565"/>
      <c r="S903" s="2565"/>
      <c r="T903" s="2565"/>
      <c r="U903" s="2565"/>
      <c r="V903" s="2565"/>
      <c r="W903" s="2565"/>
      <c r="X903" s="2565"/>
      <c r="Y903" s="2565"/>
    </row>
    <row r="904" spans="1:25" ht="15.75" customHeight="1">
      <c r="A904" s="2565"/>
      <c r="B904" s="2565"/>
      <c r="C904" s="2565"/>
      <c r="D904" s="2565"/>
      <c r="E904" s="2565"/>
      <c r="F904" s="2565"/>
      <c r="G904" s="2565"/>
      <c r="H904" s="2633"/>
      <c r="I904" s="2565"/>
      <c r="J904" s="2565"/>
      <c r="K904" s="2565"/>
      <c r="L904" s="2565"/>
      <c r="M904" s="2565"/>
      <c r="N904" s="2565"/>
      <c r="O904" s="2565"/>
      <c r="P904" s="2565"/>
      <c r="Q904" s="2565"/>
      <c r="R904" s="2565"/>
      <c r="S904" s="2565"/>
      <c r="T904" s="2565"/>
      <c r="U904" s="2565"/>
      <c r="V904" s="2565"/>
      <c r="W904" s="2565"/>
      <c r="X904" s="2565"/>
      <c r="Y904" s="2565"/>
    </row>
    <row r="905" spans="1:25" ht="15.75" customHeight="1">
      <c r="A905" s="2565"/>
      <c r="B905" s="2565"/>
      <c r="C905" s="2565"/>
      <c r="D905" s="2565"/>
      <c r="E905" s="2565"/>
      <c r="F905" s="2565"/>
      <c r="G905" s="2565"/>
      <c r="H905" s="2633"/>
      <c r="I905" s="2565"/>
      <c r="J905" s="2565"/>
      <c r="K905" s="2565"/>
      <c r="L905" s="2565"/>
      <c r="M905" s="2565"/>
      <c r="N905" s="2565"/>
      <c r="O905" s="2565"/>
      <c r="P905" s="2565"/>
      <c r="Q905" s="2565"/>
      <c r="R905" s="2565"/>
      <c r="S905" s="2565"/>
      <c r="T905" s="2565"/>
      <c r="U905" s="2565"/>
      <c r="V905" s="2565"/>
      <c r="W905" s="2565"/>
      <c r="X905" s="2565"/>
      <c r="Y905" s="2565"/>
    </row>
    <row r="906" spans="1:25" ht="15.75" customHeight="1">
      <c r="A906" s="2565"/>
      <c r="B906" s="2565"/>
      <c r="C906" s="2565"/>
      <c r="D906" s="2565"/>
      <c r="E906" s="2565"/>
      <c r="F906" s="2565"/>
      <c r="G906" s="2565"/>
      <c r="H906" s="2633"/>
      <c r="I906" s="2565"/>
      <c r="J906" s="2565"/>
      <c r="K906" s="2565"/>
      <c r="L906" s="2565"/>
      <c r="M906" s="2565"/>
      <c r="N906" s="2565"/>
      <c r="O906" s="2565"/>
      <c r="P906" s="2565"/>
      <c r="Q906" s="2565"/>
      <c r="R906" s="2565"/>
      <c r="S906" s="2565"/>
      <c r="T906" s="2565"/>
      <c r="U906" s="2565"/>
      <c r="V906" s="2565"/>
      <c r="W906" s="2565"/>
      <c r="X906" s="2565"/>
      <c r="Y906" s="2565"/>
    </row>
    <row r="907" spans="1:25" ht="15.75" customHeight="1">
      <c r="A907" s="2565"/>
      <c r="B907" s="2565"/>
      <c r="C907" s="2565"/>
      <c r="D907" s="2565"/>
      <c r="E907" s="2565"/>
      <c r="F907" s="2565"/>
      <c r="G907" s="2565"/>
      <c r="H907" s="2633"/>
      <c r="I907" s="2565"/>
      <c r="J907" s="2565"/>
      <c r="K907" s="2565"/>
      <c r="L907" s="2565"/>
      <c r="M907" s="2565"/>
      <c r="N907" s="2565"/>
      <c r="O907" s="2565"/>
      <c r="P907" s="2565"/>
      <c r="Q907" s="2565"/>
      <c r="R907" s="2565"/>
      <c r="S907" s="2565"/>
      <c r="T907" s="2565"/>
      <c r="U907" s="2565"/>
      <c r="V907" s="2565"/>
      <c r="W907" s="2565"/>
      <c r="X907" s="2565"/>
      <c r="Y907" s="2565"/>
    </row>
    <row r="908" spans="1:25" ht="15.75" customHeight="1">
      <c r="A908" s="2565"/>
      <c r="B908" s="2565"/>
      <c r="C908" s="2565"/>
      <c r="D908" s="2565"/>
      <c r="E908" s="2565"/>
      <c r="F908" s="2565"/>
      <c r="G908" s="2565"/>
      <c r="H908" s="2633"/>
      <c r="I908" s="2565"/>
      <c r="J908" s="2565"/>
      <c r="K908" s="2565"/>
      <c r="L908" s="2565"/>
      <c r="M908" s="2565"/>
      <c r="N908" s="2565"/>
      <c r="O908" s="2565"/>
      <c r="P908" s="2565"/>
      <c r="Q908" s="2565"/>
      <c r="R908" s="2565"/>
      <c r="S908" s="2565"/>
      <c r="T908" s="2565"/>
      <c r="U908" s="2565"/>
      <c r="V908" s="2565"/>
      <c r="W908" s="2565"/>
      <c r="X908" s="2565"/>
      <c r="Y908" s="2565"/>
    </row>
    <row r="909" spans="1:25" ht="15.75" customHeight="1">
      <c r="A909" s="2565"/>
      <c r="B909" s="2565"/>
      <c r="C909" s="2565"/>
      <c r="D909" s="2565"/>
      <c r="E909" s="2565"/>
      <c r="F909" s="2565"/>
      <c r="G909" s="2565"/>
      <c r="H909" s="2633"/>
      <c r="I909" s="2565"/>
      <c r="J909" s="2565"/>
      <c r="K909" s="2565"/>
      <c r="L909" s="2565"/>
      <c r="M909" s="2565"/>
      <c r="N909" s="2565"/>
      <c r="O909" s="2565"/>
      <c r="P909" s="2565"/>
      <c r="Q909" s="2565"/>
      <c r="R909" s="2565"/>
      <c r="S909" s="2565"/>
      <c r="T909" s="2565"/>
      <c r="U909" s="2565"/>
      <c r="V909" s="2565"/>
      <c r="W909" s="2565"/>
      <c r="X909" s="2565"/>
      <c r="Y909" s="2565"/>
    </row>
    <row r="910" spans="1:25" ht="15.75" customHeight="1">
      <c r="A910" s="2565"/>
      <c r="B910" s="2565"/>
      <c r="C910" s="2565"/>
      <c r="D910" s="2565"/>
      <c r="E910" s="2565"/>
      <c r="F910" s="2565"/>
      <c r="G910" s="2565"/>
      <c r="H910" s="2633"/>
      <c r="I910" s="2565"/>
      <c r="J910" s="2565"/>
      <c r="K910" s="2565"/>
      <c r="L910" s="2565"/>
      <c r="M910" s="2565"/>
      <c r="N910" s="2565"/>
      <c r="O910" s="2565"/>
      <c r="P910" s="2565"/>
      <c r="Q910" s="2565"/>
      <c r="R910" s="2565"/>
      <c r="S910" s="2565"/>
      <c r="T910" s="2565"/>
      <c r="U910" s="2565"/>
      <c r="V910" s="2565"/>
      <c r="W910" s="2565"/>
      <c r="X910" s="2565"/>
      <c r="Y910" s="2565"/>
    </row>
    <row r="911" spans="1:25" ht="15.75" customHeight="1">
      <c r="A911" s="2565"/>
      <c r="B911" s="2565"/>
      <c r="C911" s="2565"/>
      <c r="D911" s="2565"/>
      <c r="E911" s="2565"/>
      <c r="F911" s="2565"/>
      <c r="G911" s="2565"/>
      <c r="H911" s="2633"/>
      <c r="I911" s="2565"/>
      <c r="J911" s="2565"/>
      <c r="K911" s="2565"/>
      <c r="L911" s="2565"/>
      <c r="M911" s="2565"/>
      <c r="N911" s="2565"/>
      <c r="O911" s="2565"/>
      <c r="P911" s="2565"/>
      <c r="Q911" s="2565"/>
      <c r="R911" s="2565"/>
      <c r="S911" s="2565"/>
      <c r="T911" s="2565"/>
      <c r="U911" s="2565"/>
      <c r="V911" s="2565"/>
      <c r="W911" s="2565"/>
      <c r="X911" s="2565"/>
      <c r="Y911" s="2565"/>
    </row>
    <row r="912" spans="1:25" ht="15.75" customHeight="1">
      <c r="A912" s="2565"/>
      <c r="B912" s="2565"/>
      <c r="C912" s="2565"/>
      <c r="D912" s="2565"/>
      <c r="E912" s="2565"/>
      <c r="F912" s="2565"/>
      <c r="G912" s="2565"/>
      <c r="H912" s="2633"/>
      <c r="I912" s="2565"/>
      <c r="J912" s="2565"/>
      <c r="K912" s="2565"/>
      <c r="L912" s="2565"/>
      <c r="M912" s="2565"/>
      <c r="N912" s="2565"/>
      <c r="O912" s="2565"/>
      <c r="P912" s="2565"/>
      <c r="Q912" s="2565"/>
      <c r="R912" s="2565"/>
      <c r="S912" s="2565"/>
      <c r="T912" s="2565"/>
      <c r="U912" s="2565"/>
      <c r="V912" s="2565"/>
      <c r="W912" s="2565"/>
      <c r="X912" s="2565"/>
      <c r="Y912" s="2565"/>
    </row>
    <row r="913" spans="1:25" ht="15.75" customHeight="1">
      <c r="A913" s="2565"/>
      <c r="B913" s="2565"/>
      <c r="C913" s="2565"/>
      <c r="D913" s="2565"/>
      <c r="E913" s="2565"/>
      <c r="F913" s="2565"/>
      <c r="G913" s="2565"/>
      <c r="H913" s="2633"/>
      <c r="I913" s="2565"/>
      <c r="J913" s="2565"/>
      <c r="K913" s="2565"/>
      <c r="L913" s="2565"/>
      <c r="M913" s="2565"/>
      <c r="N913" s="2565"/>
      <c r="O913" s="2565"/>
      <c r="P913" s="2565"/>
      <c r="Q913" s="2565"/>
      <c r="R913" s="2565"/>
      <c r="S913" s="2565"/>
      <c r="T913" s="2565"/>
      <c r="U913" s="2565"/>
      <c r="V913" s="2565"/>
      <c r="W913" s="2565"/>
      <c r="X913" s="2565"/>
      <c r="Y913" s="2565"/>
    </row>
    <row r="914" spans="1:25" ht="15.75" customHeight="1">
      <c r="A914" s="2565"/>
      <c r="B914" s="2565"/>
      <c r="C914" s="2565"/>
      <c r="D914" s="2565"/>
      <c r="E914" s="2565"/>
      <c r="F914" s="2565"/>
      <c r="G914" s="2565"/>
      <c r="H914" s="2633"/>
      <c r="I914" s="2565"/>
      <c r="J914" s="2565"/>
      <c r="K914" s="2565"/>
      <c r="L914" s="2565"/>
      <c r="M914" s="2565"/>
      <c r="N914" s="2565"/>
      <c r="O914" s="2565"/>
      <c r="P914" s="2565"/>
      <c r="Q914" s="2565"/>
      <c r="R914" s="2565"/>
      <c r="S914" s="2565"/>
      <c r="T914" s="2565"/>
      <c r="U914" s="2565"/>
      <c r="V914" s="2565"/>
      <c r="W914" s="2565"/>
      <c r="X914" s="2565"/>
      <c r="Y914" s="2565"/>
    </row>
    <row r="915" spans="1:25" ht="15.75" customHeight="1">
      <c r="A915" s="2565"/>
      <c r="B915" s="2565"/>
      <c r="C915" s="2565"/>
      <c r="D915" s="2565"/>
      <c r="E915" s="2565"/>
      <c r="F915" s="2565"/>
      <c r="G915" s="2565"/>
      <c r="H915" s="2633"/>
      <c r="I915" s="2565"/>
      <c r="J915" s="2565"/>
      <c r="K915" s="2565"/>
      <c r="L915" s="2565"/>
      <c r="M915" s="2565"/>
      <c r="N915" s="2565"/>
      <c r="O915" s="2565"/>
      <c r="P915" s="2565"/>
      <c r="Q915" s="2565"/>
      <c r="R915" s="2565"/>
      <c r="S915" s="2565"/>
      <c r="T915" s="2565"/>
      <c r="U915" s="2565"/>
      <c r="V915" s="2565"/>
      <c r="W915" s="2565"/>
      <c r="X915" s="2565"/>
      <c r="Y915" s="2565"/>
    </row>
    <row r="916" spans="1:25" ht="15.75" customHeight="1">
      <c r="A916" s="2565"/>
      <c r="B916" s="2565"/>
      <c r="C916" s="2565"/>
      <c r="D916" s="2565"/>
      <c r="E916" s="2565"/>
      <c r="F916" s="2565"/>
      <c r="G916" s="2565"/>
      <c r="H916" s="2633"/>
      <c r="I916" s="2565"/>
      <c r="J916" s="2565"/>
      <c r="K916" s="2565"/>
      <c r="L916" s="2565"/>
      <c r="M916" s="2565"/>
      <c r="N916" s="2565"/>
      <c r="O916" s="2565"/>
      <c r="P916" s="2565"/>
      <c r="Q916" s="2565"/>
      <c r="R916" s="2565"/>
      <c r="S916" s="2565"/>
      <c r="T916" s="2565"/>
      <c r="U916" s="2565"/>
      <c r="V916" s="2565"/>
      <c r="W916" s="2565"/>
      <c r="X916" s="2565"/>
      <c r="Y916" s="2565"/>
    </row>
    <row r="917" spans="1:25" ht="15.75" customHeight="1">
      <c r="A917" s="2565"/>
      <c r="B917" s="2565"/>
      <c r="C917" s="2565"/>
      <c r="D917" s="2565"/>
      <c r="E917" s="2565"/>
      <c r="F917" s="2565"/>
      <c r="G917" s="2565"/>
      <c r="H917" s="2633"/>
      <c r="I917" s="2565"/>
      <c r="J917" s="2565"/>
      <c r="K917" s="2565"/>
      <c r="L917" s="2565"/>
      <c r="M917" s="2565"/>
      <c r="N917" s="2565"/>
      <c r="O917" s="2565"/>
      <c r="P917" s="2565"/>
      <c r="Q917" s="2565"/>
      <c r="R917" s="2565"/>
      <c r="S917" s="2565"/>
      <c r="T917" s="2565"/>
      <c r="U917" s="2565"/>
      <c r="V917" s="2565"/>
      <c r="W917" s="2565"/>
      <c r="X917" s="2565"/>
      <c r="Y917" s="2565"/>
    </row>
    <row r="918" spans="1:25" ht="15.75" customHeight="1">
      <c r="A918" s="2565"/>
      <c r="B918" s="2565"/>
      <c r="C918" s="2565"/>
      <c r="D918" s="2565"/>
      <c r="E918" s="2565"/>
      <c r="F918" s="2565"/>
      <c r="G918" s="2565"/>
      <c r="H918" s="2633"/>
      <c r="I918" s="2565"/>
      <c r="J918" s="2565"/>
      <c r="K918" s="2565"/>
      <c r="L918" s="2565"/>
      <c r="M918" s="2565"/>
      <c r="N918" s="2565"/>
      <c r="O918" s="2565"/>
      <c r="P918" s="2565"/>
      <c r="Q918" s="2565"/>
      <c r="R918" s="2565"/>
      <c r="S918" s="2565"/>
      <c r="T918" s="2565"/>
      <c r="U918" s="2565"/>
      <c r="V918" s="2565"/>
      <c r="W918" s="2565"/>
      <c r="X918" s="2565"/>
      <c r="Y918" s="2565"/>
    </row>
    <row r="919" spans="1:25" ht="15.75" customHeight="1">
      <c r="A919" s="2565"/>
      <c r="B919" s="2565"/>
      <c r="C919" s="2565"/>
      <c r="D919" s="2565"/>
      <c r="E919" s="2565"/>
      <c r="F919" s="2565"/>
      <c r="G919" s="2565"/>
      <c r="H919" s="2633"/>
      <c r="I919" s="2565"/>
      <c r="J919" s="2565"/>
      <c r="K919" s="2565"/>
      <c r="L919" s="2565"/>
      <c r="M919" s="2565"/>
      <c r="N919" s="2565"/>
      <c r="O919" s="2565"/>
      <c r="P919" s="2565"/>
      <c r="Q919" s="2565"/>
      <c r="R919" s="2565"/>
      <c r="S919" s="2565"/>
      <c r="T919" s="2565"/>
      <c r="U919" s="2565"/>
      <c r="V919" s="2565"/>
      <c r="W919" s="2565"/>
      <c r="X919" s="2565"/>
      <c r="Y919" s="2565"/>
    </row>
    <row r="920" spans="1:25" ht="15.75" customHeight="1">
      <c r="A920" s="2565"/>
      <c r="B920" s="2565"/>
      <c r="C920" s="2565"/>
      <c r="D920" s="2565"/>
      <c r="E920" s="2565"/>
      <c r="F920" s="2565"/>
      <c r="G920" s="2565"/>
      <c r="H920" s="2633"/>
      <c r="I920" s="2565"/>
      <c r="J920" s="2565"/>
      <c r="K920" s="2565"/>
      <c r="L920" s="2565"/>
      <c r="M920" s="2565"/>
      <c r="N920" s="2565"/>
      <c r="O920" s="2565"/>
      <c r="P920" s="2565"/>
      <c r="Q920" s="2565"/>
      <c r="R920" s="2565"/>
      <c r="S920" s="2565"/>
      <c r="T920" s="2565"/>
      <c r="U920" s="2565"/>
      <c r="V920" s="2565"/>
      <c r="W920" s="2565"/>
      <c r="X920" s="2565"/>
      <c r="Y920" s="2565"/>
    </row>
    <row r="921" spans="1:25" ht="15.75" customHeight="1">
      <c r="A921" s="2565"/>
      <c r="B921" s="2565"/>
      <c r="C921" s="2565"/>
      <c r="D921" s="2565"/>
      <c r="E921" s="2565"/>
      <c r="F921" s="2565"/>
      <c r="G921" s="2565"/>
      <c r="H921" s="2633"/>
      <c r="I921" s="2565"/>
      <c r="J921" s="2565"/>
      <c r="K921" s="2565"/>
      <c r="L921" s="2565"/>
      <c r="M921" s="2565"/>
      <c r="N921" s="2565"/>
      <c r="O921" s="2565"/>
      <c r="P921" s="2565"/>
      <c r="Q921" s="2565"/>
      <c r="R921" s="2565"/>
      <c r="S921" s="2565"/>
      <c r="T921" s="2565"/>
      <c r="U921" s="2565"/>
      <c r="V921" s="2565"/>
      <c r="W921" s="2565"/>
      <c r="X921" s="2565"/>
      <c r="Y921" s="2565"/>
    </row>
    <row r="922" spans="1:25" ht="15.75" customHeight="1">
      <c r="A922" s="2565"/>
      <c r="B922" s="2565"/>
      <c r="C922" s="2565"/>
      <c r="D922" s="2565"/>
      <c r="E922" s="2565"/>
      <c r="F922" s="2565"/>
      <c r="G922" s="2565"/>
      <c r="H922" s="2633"/>
      <c r="I922" s="2565"/>
      <c r="J922" s="2565"/>
      <c r="K922" s="2565"/>
      <c r="L922" s="2565"/>
      <c r="M922" s="2565"/>
      <c r="N922" s="2565"/>
      <c r="O922" s="2565"/>
      <c r="P922" s="2565"/>
      <c r="Q922" s="2565"/>
      <c r="R922" s="2565"/>
      <c r="S922" s="2565"/>
      <c r="T922" s="2565"/>
      <c r="U922" s="2565"/>
      <c r="V922" s="2565"/>
      <c r="W922" s="2565"/>
      <c r="X922" s="2565"/>
      <c r="Y922" s="2565"/>
    </row>
    <row r="923" spans="1:25" ht="15.75" customHeight="1">
      <c r="A923" s="2565"/>
      <c r="B923" s="2565"/>
      <c r="C923" s="2565"/>
      <c r="D923" s="2565"/>
      <c r="E923" s="2565"/>
      <c r="F923" s="2565"/>
      <c r="G923" s="2565"/>
      <c r="H923" s="2633"/>
      <c r="I923" s="2565"/>
      <c r="J923" s="2565"/>
      <c r="K923" s="2565"/>
      <c r="L923" s="2565"/>
      <c r="M923" s="2565"/>
      <c r="N923" s="2565"/>
      <c r="O923" s="2565"/>
      <c r="P923" s="2565"/>
      <c r="Q923" s="2565"/>
      <c r="R923" s="2565"/>
      <c r="S923" s="2565"/>
      <c r="T923" s="2565"/>
      <c r="U923" s="2565"/>
      <c r="V923" s="2565"/>
      <c r="W923" s="2565"/>
      <c r="X923" s="2565"/>
      <c r="Y923" s="2565"/>
    </row>
    <row r="924" spans="1:25" ht="15.75" customHeight="1">
      <c r="A924" s="2565"/>
      <c r="B924" s="2565"/>
      <c r="C924" s="2565"/>
      <c r="D924" s="2565"/>
      <c r="E924" s="2565"/>
      <c r="F924" s="2565"/>
      <c r="G924" s="2565"/>
      <c r="H924" s="2633"/>
      <c r="I924" s="2565"/>
      <c r="J924" s="2565"/>
      <c r="K924" s="2565"/>
      <c r="L924" s="2565"/>
      <c r="M924" s="2565"/>
      <c r="N924" s="2565"/>
      <c r="O924" s="2565"/>
      <c r="P924" s="2565"/>
      <c r="Q924" s="2565"/>
      <c r="R924" s="2565"/>
      <c r="S924" s="2565"/>
      <c r="T924" s="2565"/>
      <c r="U924" s="2565"/>
      <c r="V924" s="2565"/>
      <c r="W924" s="2565"/>
      <c r="X924" s="2565"/>
      <c r="Y924" s="2565"/>
    </row>
    <row r="925" spans="1:25" ht="15.75" customHeight="1">
      <c r="A925" s="2565"/>
      <c r="B925" s="2565"/>
      <c r="C925" s="2565"/>
      <c r="D925" s="2565"/>
      <c r="E925" s="2565"/>
      <c r="F925" s="2565"/>
      <c r="G925" s="2565"/>
      <c r="H925" s="2633"/>
      <c r="I925" s="2565"/>
      <c r="J925" s="2565"/>
      <c r="K925" s="2565"/>
      <c r="L925" s="2565"/>
      <c r="M925" s="2565"/>
      <c r="N925" s="2565"/>
      <c r="O925" s="2565"/>
      <c r="P925" s="2565"/>
      <c r="Q925" s="2565"/>
      <c r="R925" s="2565"/>
      <c r="S925" s="2565"/>
      <c r="T925" s="2565"/>
      <c r="U925" s="2565"/>
      <c r="V925" s="2565"/>
      <c r="W925" s="2565"/>
      <c r="X925" s="2565"/>
      <c r="Y925" s="2565"/>
    </row>
    <row r="926" spans="1:25" ht="15.75" customHeight="1">
      <c r="A926" s="2565"/>
      <c r="B926" s="2565"/>
      <c r="C926" s="2565"/>
      <c r="D926" s="2565"/>
      <c r="E926" s="2565"/>
      <c r="F926" s="2565"/>
      <c r="G926" s="2565"/>
      <c r="H926" s="2633"/>
      <c r="I926" s="2565"/>
      <c r="J926" s="2565"/>
      <c r="K926" s="2565"/>
      <c r="L926" s="2565"/>
      <c r="M926" s="2565"/>
      <c r="N926" s="2565"/>
      <c r="O926" s="2565"/>
      <c r="P926" s="2565"/>
      <c r="Q926" s="2565"/>
      <c r="R926" s="2565"/>
      <c r="S926" s="2565"/>
      <c r="T926" s="2565"/>
      <c r="U926" s="2565"/>
      <c r="V926" s="2565"/>
      <c r="W926" s="2565"/>
      <c r="X926" s="2565"/>
      <c r="Y926" s="2565"/>
    </row>
    <row r="927" spans="1:25" ht="15.75" customHeight="1">
      <c r="A927" s="2565"/>
      <c r="B927" s="2565"/>
      <c r="C927" s="2565"/>
      <c r="D927" s="2565"/>
      <c r="E927" s="2565"/>
      <c r="F927" s="2565"/>
      <c r="G927" s="2565"/>
      <c r="H927" s="2633"/>
      <c r="I927" s="2565"/>
      <c r="J927" s="2565"/>
      <c r="K927" s="2565"/>
      <c r="L927" s="2565"/>
      <c r="M927" s="2565"/>
      <c r="N927" s="2565"/>
      <c r="O927" s="2565"/>
      <c r="P927" s="2565"/>
      <c r="Q927" s="2565"/>
      <c r="R927" s="2565"/>
      <c r="S927" s="2565"/>
      <c r="T927" s="2565"/>
      <c r="U927" s="2565"/>
      <c r="V927" s="2565"/>
      <c r="W927" s="2565"/>
      <c r="X927" s="2565"/>
      <c r="Y927" s="2565"/>
    </row>
    <row r="928" spans="1:25" ht="15.75" customHeight="1">
      <c r="A928" s="2565"/>
      <c r="B928" s="2565"/>
      <c r="C928" s="2565"/>
      <c r="D928" s="2565"/>
      <c r="E928" s="2565"/>
      <c r="F928" s="2565"/>
      <c r="G928" s="2565"/>
      <c r="H928" s="2633"/>
      <c r="I928" s="2565"/>
      <c r="J928" s="2565"/>
      <c r="K928" s="2565"/>
      <c r="L928" s="2565"/>
      <c r="M928" s="2565"/>
      <c r="N928" s="2565"/>
      <c r="O928" s="2565"/>
      <c r="P928" s="2565"/>
      <c r="Q928" s="2565"/>
      <c r="R928" s="2565"/>
      <c r="S928" s="2565"/>
      <c r="T928" s="2565"/>
      <c r="U928" s="2565"/>
      <c r="V928" s="2565"/>
      <c r="W928" s="2565"/>
      <c r="X928" s="2565"/>
      <c r="Y928" s="2565"/>
    </row>
    <row r="929" spans="1:25" ht="15.75" customHeight="1">
      <c r="A929" s="2565"/>
      <c r="B929" s="2565"/>
      <c r="C929" s="2565"/>
      <c r="D929" s="2565"/>
      <c r="E929" s="2565"/>
      <c r="F929" s="2565"/>
      <c r="G929" s="2565"/>
      <c r="H929" s="2633"/>
      <c r="I929" s="2565"/>
      <c r="J929" s="2565"/>
      <c r="K929" s="2565"/>
      <c r="L929" s="2565"/>
      <c r="M929" s="2565"/>
      <c r="N929" s="2565"/>
      <c r="O929" s="2565"/>
      <c r="P929" s="2565"/>
      <c r="Q929" s="2565"/>
      <c r="R929" s="2565"/>
      <c r="S929" s="2565"/>
      <c r="T929" s="2565"/>
      <c r="U929" s="2565"/>
      <c r="V929" s="2565"/>
      <c r="W929" s="2565"/>
      <c r="X929" s="2565"/>
      <c r="Y929" s="2565"/>
    </row>
    <row r="930" spans="1:25" ht="15.75" customHeight="1">
      <c r="A930" s="2565"/>
      <c r="B930" s="2565"/>
      <c r="C930" s="2565"/>
      <c r="D930" s="2565"/>
      <c r="E930" s="2565"/>
      <c r="F930" s="2565"/>
      <c r="G930" s="2565"/>
      <c r="H930" s="2633"/>
      <c r="I930" s="2565"/>
      <c r="J930" s="2565"/>
      <c r="K930" s="2565"/>
      <c r="L930" s="2565"/>
      <c r="M930" s="2565"/>
      <c r="N930" s="2565"/>
      <c r="O930" s="2565"/>
      <c r="P930" s="2565"/>
      <c r="Q930" s="2565"/>
      <c r="R930" s="2565"/>
      <c r="S930" s="2565"/>
      <c r="T930" s="2565"/>
      <c r="U930" s="2565"/>
      <c r="V930" s="2565"/>
      <c r="W930" s="2565"/>
      <c r="X930" s="2565"/>
      <c r="Y930" s="2565"/>
    </row>
    <row r="931" spans="1:25" ht="15.75" customHeight="1">
      <c r="A931" s="2565"/>
      <c r="B931" s="2565"/>
      <c r="C931" s="2565"/>
      <c r="D931" s="2565"/>
      <c r="E931" s="2565"/>
      <c r="F931" s="2565"/>
      <c r="G931" s="2565"/>
      <c r="H931" s="2633"/>
      <c r="I931" s="2565"/>
      <c r="J931" s="2565"/>
      <c r="K931" s="2565"/>
      <c r="L931" s="2565"/>
      <c r="M931" s="2565"/>
      <c r="N931" s="2565"/>
      <c r="O931" s="2565"/>
      <c r="P931" s="2565"/>
      <c r="Q931" s="2565"/>
      <c r="R931" s="2565"/>
      <c r="S931" s="2565"/>
      <c r="T931" s="2565"/>
      <c r="U931" s="2565"/>
      <c r="V931" s="2565"/>
      <c r="W931" s="2565"/>
      <c r="X931" s="2565"/>
      <c r="Y931" s="2565"/>
    </row>
    <row r="932" spans="1:25" ht="15.75" customHeight="1">
      <c r="A932" s="2565"/>
      <c r="B932" s="2565"/>
      <c r="C932" s="2565"/>
      <c r="D932" s="2565"/>
      <c r="E932" s="2565"/>
      <c r="F932" s="2565"/>
      <c r="G932" s="2565"/>
      <c r="H932" s="2633"/>
      <c r="I932" s="2565"/>
      <c r="J932" s="2565"/>
      <c r="K932" s="2565"/>
      <c r="L932" s="2565"/>
      <c r="M932" s="2565"/>
      <c r="N932" s="2565"/>
      <c r="O932" s="2565"/>
      <c r="P932" s="2565"/>
      <c r="Q932" s="2565"/>
      <c r="R932" s="2565"/>
      <c r="S932" s="2565"/>
      <c r="T932" s="2565"/>
      <c r="U932" s="2565"/>
      <c r="V932" s="2565"/>
      <c r="W932" s="2565"/>
      <c r="X932" s="2565"/>
      <c r="Y932" s="2565"/>
    </row>
    <row r="933" spans="1:25" ht="15.75" customHeight="1">
      <c r="A933" s="2565"/>
      <c r="B933" s="2565"/>
      <c r="C933" s="2565"/>
      <c r="D933" s="2565"/>
      <c r="E933" s="2565"/>
      <c r="F933" s="2565"/>
      <c r="G933" s="2565"/>
      <c r="H933" s="2633"/>
      <c r="I933" s="2565"/>
      <c r="J933" s="2565"/>
      <c r="K933" s="2565"/>
      <c r="L933" s="2565"/>
      <c r="M933" s="2565"/>
      <c r="N933" s="2565"/>
      <c r="O933" s="2565"/>
      <c r="P933" s="2565"/>
      <c r="Q933" s="2565"/>
      <c r="R933" s="2565"/>
      <c r="S933" s="2565"/>
      <c r="T933" s="2565"/>
      <c r="U933" s="2565"/>
      <c r="V933" s="2565"/>
      <c r="W933" s="2565"/>
      <c r="X933" s="2565"/>
      <c r="Y933" s="2565"/>
    </row>
    <row r="934" spans="1:25" ht="15.75" customHeight="1">
      <c r="A934" s="2565"/>
      <c r="B934" s="2565"/>
      <c r="C934" s="2565"/>
      <c r="D934" s="2565"/>
      <c r="E934" s="2565"/>
      <c r="F934" s="2565"/>
      <c r="G934" s="2565"/>
      <c r="H934" s="2633"/>
      <c r="I934" s="2565"/>
      <c r="J934" s="2565"/>
      <c r="K934" s="2565"/>
      <c r="L934" s="2565"/>
      <c r="M934" s="2565"/>
      <c r="N934" s="2565"/>
      <c r="O934" s="2565"/>
      <c r="P934" s="2565"/>
      <c r="Q934" s="2565"/>
      <c r="R934" s="2565"/>
      <c r="S934" s="2565"/>
      <c r="T934" s="2565"/>
      <c r="U934" s="2565"/>
      <c r="V934" s="2565"/>
      <c r="W934" s="2565"/>
      <c r="X934" s="2565"/>
      <c r="Y934" s="2565"/>
    </row>
    <row r="935" spans="1:25" ht="15.75" customHeight="1">
      <c r="A935" s="2565"/>
      <c r="B935" s="2565"/>
      <c r="C935" s="2565"/>
      <c r="D935" s="2565"/>
      <c r="E935" s="2565"/>
      <c r="F935" s="2565"/>
      <c r="G935" s="2565"/>
      <c r="H935" s="2633"/>
      <c r="I935" s="2565"/>
      <c r="J935" s="2565"/>
      <c r="K935" s="2565"/>
      <c r="L935" s="2565"/>
      <c r="M935" s="2565"/>
      <c r="N935" s="2565"/>
      <c r="O935" s="2565"/>
      <c r="P935" s="2565"/>
      <c r="Q935" s="2565"/>
      <c r="R935" s="2565"/>
      <c r="S935" s="2565"/>
      <c r="T935" s="2565"/>
      <c r="U935" s="2565"/>
      <c r="V935" s="2565"/>
      <c r="W935" s="2565"/>
      <c r="X935" s="2565"/>
      <c r="Y935" s="2565"/>
    </row>
    <row r="936" spans="1:25" ht="15.75" customHeight="1">
      <c r="A936" s="2565"/>
      <c r="B936" s="2565"/>
      <c r="C936" s="2565"/>
      <c r="D936" s="2565"/>
      <c r="E936" s="2565"/>
      <c r="F936" s="2565"/>
      <c r="G936" s="2565"/>
      <c r="H936" s="2633"/>
      <c r="I936" s="2565"/>
      <c r="J936" s="2565"/>
      <c r="K936" s="2565"/>
      <c r="L936" s="2565"/>
      <c r="M936" s="2565"/>
      <c r="N936" s="2565"/>
      <c r="O936" s="2565"/>
      <c r="P936" s="2565"/>
      <c r="Q936" s="2565"/>
      <c r="R936" s="2565"/>
      <c r="S936" s="2565"/>
      <c r="T936" s="2565"/>
      <c r="U936" s="2565"/>
      <c r="V936" s="2565"/>
      <c r="W936" s="2565"/>
      <c r="X936" s="2565"/>
      <c r="Y936" s="2565"/>
    </row>
    <row r="937" spans="1:25" ht="15.75" customHeight="1">
      <c r="A937" s="2565"/>
      <c r="B937" s="2565"/>
      <c r="C937" s="2565"/>
      <c r="D937" s="2565"/>
      <c r="E937" s="2565"/>
      <c r="F937" s="2565"/>
      <c r="G937" s="2565"/>
      <c r="H937" s="2633"/>
      <c r="I937" s="2565"/>
      <c r="J937" s="2565"/>
      <c r="K937" s="2565"/>
      <c r="L937" s="2565"/>
      <c r="M937" s="2565"/>
      <c r="N937" s="2565"/>
      <c r="O937" s="2565"/>
      <c r="P937" s="2565"/>
      <c r="Q937" s="2565"/>
      <c r="R937" s="2565"/>
      <c r="S937" s="2565"/>
      <c r="T937" s="2565"/>
      <c r="U937" s="2565"/>
      <c r="V937" s="2565"/>
      <c r="W937" s="2565"/>
      <c r="X937" s="2565"/>
      <c r="Y937" s="2565"/>
    </row>
    <row r="938" spans="1:25" ht="15.75" customHeight="1">
      <c r="A938" s="2565"/>
      <c r="B938" s="2565"/>
      <c r="C938" s="2565"/>
      <c r="D938" s="2565"/>
      <c r="E938" s="2565"/>
      <c r="F938" s="2565"/>
      <c r="G938" s="2565"/>
      <c r="H938" s="2633"/>
      <c r="I938" s="2565"/>
      <c r="J938" s="2565"/>
      <c r="K938" s="2565"/>
      <c r="L938" s="2565"/>
      <c r="M938" s="2565"/>
      <c r="N938" s="2565"/>
      <c r="O938" s="2565"/>
      <c r="P938" s="2565"/>
      <c r="Q938" s="2565"/>
      <c r="R938" s="2565"/>
      <c r="S938" s="2565"/>
      <c r="T938" s="2565"/>
      <c r="U938" s="2565"/>
      <c r="V938" s="2565"/>
      <c r="W938" s="2565"/>
      <c r="X938" s="2565"/>
      <c r="Y938" s="2565"/>
    </row>
    <row r="939" spans="1:25" ht="15.75" customHeight="1">
      <c r="A939" s="2565"/>
      <c r="B939" s="2565"/>
      <c r="C939" s="2565"/>
      <c r="D939" s="2565"/>
      <c r="E939" s="2565"/>
      <c r="F939" s="2565"/>
      <c r="G939" s="2565"/>
      <c r="H939" s="2633"/>
      <c r="I939" s="2565"/>
      <c r="J939" s="2565"/>
      <c r="K939" s="2565"/>
      <c r="L939" s="2565"/>
      <c r="M939" s="2565"/>
      <c r="N939" s="2565"/>
      <c r="O939" s="2565"/>
      <c r="P939" s="2565"/>
      <c r="Q939" s="2565"/>
      <c r="R939" s="2565"/>
      <c r="S939" s="2565"/>
      <c r="T939" s="2565"/>
      <c r="U939" s="2565"/>
      <c r="V939" s="2565"/>
      <c r="W939" s="2565"/>
      <c r="X939" s="2565"/>
      <c r="Y939" s="2565"/>
    </row>
    <row r="940" spans="1:25" ht="15.75" customHeight="1">
      <c r="A940" s="2565"/>
      <c r="B940" s="2565"/>
      <c r="C940" s="2565"/>
      <c r="D940" s="2565"/>
      <c r="E940" s="2565"/>
      <c r="F940" s="2565"/>
      <c r="G940" s="2565"/>
      <c r="H940" s="2633"/>
      <c r="I940" s="2565"/>
      <c r="J940" s="2565"/>
      <c r="K940" s="2565"/>
      <c r="L940" s="2565"/>
      <c r="M940" s="2565"/>
      <c r="N940" s="2565"/>
      <c r="O940" s="2565"/>
      <c r="P940" s="2565"/>
      <c r="Q940" s="2565"/>
      <c r="R940" s="2565"/>
      <c r="S940" s="2565"/>
      <c r="T940" s="2565"/>
      <c r="U940" s="2565"/>
      <c r="V940" s="2565"/>
      <c r="W940" s="2565"/>
      <c r="X940" s="2565"/>
      <c r="Y940" s="2565"/>
    </row>
    <row r="941" spans="1:25" ht="15.75" customHeight="1">
      <c r="A941" s="2565"/>
      <c r="B941" s="2565"/>
      <c r="C941" s="2565"/>
      <c r="D941" s="2565"/>
      <c r="E941" s="2565"/>
      <c r="F941" s="2565"/>
      <c r="G941" s="2565"/>
      <c r="H941" s="2633"/>
      <c r="I941" s="2565"/>
      <c r="J941" s="2565"/>
      <c r="K941" s="2565"/>
      <c r="L941" s="2565"/>
      <c r="M941" s="2565"/>
      <c r="N941" s="2565"/>
      <c r="O941" s="2565"/>
      <c r="P941" s="2565"/>
      <c r="Q941" s="2565"/>
      <c r="R941" s="2565"/>
      <c r="S941" s="2565"/>
      <c r="T941" s="2565"/>
      <c r="U941" s="2565"/>
      <c r="V941" s="2565"/>
      <c r="W941" s="2565"/>
      <c r="X941" s="2565"/>
      <c r="Y941" s="2565"/>
    </row>
    <row r="942" spans="1:25" ht="15.75" customHeight="1">
      <c r="A942" s="2565"/>
      <c r="B942" s="2565"/>
      <c r="C942" s="2565"/>
      <c r="D942" s="2565"/>
      <c r="E942" s="2565"/>
      <c r="F942" s="2565"/>
      <c r="G942" s="2565"/>
      <c r="H942" s="2633"/>
      <c r="I942" s="2565"/>
      <c r="J942" s="2565"/>
      <c r="K942" s="2565"/>
      <c r="L942" s="2565"/>
      <c r="M942" s="2565"/>
      <c r="N942" s="2565"/>
      <c r="O942" s="2565"/>
      <c r="P942" s="2565"/>
      <c r="Q942" s="2565"/>
      <c r="R942" s="2565"/>
      <c r="S942" s="2565"/>
      <c r="T942" s="2565"/>
      <c r="U942" s="2565"/>
      <c r="V942" s="2565"/>
      <c r="W942" s="2565"/>
      <c r="X942" s="2565"/>
      <c r="Y942" s="2565"/>
    </row>
    <row r="943" spans="1:25" ht="15.75" customHeight="1">
      <c r="A943" s="2565"/>
      <c r="B943" s="2565"/>
      <c r="C943" s="2565"/>
      <c r="D943" s="2565"/>
      <c r="E943" s="2565"/>
      <c r="F943" s="2565"/>
      <c r="G943" s="2565"/>
      <c r="H943" s="2633"/>
      <c r="I943" s="2565"/>
      <c r="J943" s="2565"/>
      <c r="K943" s="2565"/>
      <c r="L943" s="2565"/>
      <c r="M943" s="2565"/>
      <c r="N943" s="2565"/>
      <c r="O943" s="2565"/>
      <c r="P943" s="2565"/>
      <c r="Q943" s="2565"/>
      <c r="R943" s="2565"/>
      <c r="S943" s="2565"/>
      <c r="T943" s="2565"/>
      <c r="U943" s="2565"/>
      <c r="V943" s="2565"/>
      <c r="W943" s="2565"/>
      <c r="X943" s="2565"/>
      <c r="Y943" s="2565"/>
    </row>
    <row r="944" spans="1:25" ht="15.75" customHeight="1">
      <c r="A944" s="2565"/>
      <c r="B944" s="2565"/>
      <c r="C944" s="2565"/>
      <c r="D944" s="2565"/>
      <c r="E944" s="2565"/>
      <c r="F944" s="2565"/>
      <c r="G944" s="2565"/>
      <c r="H944" s="2633"/>
      <c r="I944" s="2565"/>
      <c r="J944" s="2565"/>
      <c r="K944" s="2565"/>
      <c r="L944" s="2565"/>
      <c r="M944" s="2565"/>
      <c r="N944" s="2565"/>
      <c r="O944" s="2565"/>
      <c r="P944" s="2565"/>
      <c r="Q944" s="2565"/>
      <c r="R944" s="2565"/>
      <c r="S944" s="2565"/>
      <c r="T944" s="2565"/>
      <c r="U944" s="2565"/>
      <c r="V944" s="2565"/>
      <c r="W944" s="2565"/>
      <c r="X944" s="2565"/>
      <c r="Y944" s="2565"/>
    </row>
    <row r="945" spans="1:25" ht="15.75" customHeight="1">
      <c r="A945" s="2565"/>
      <c r="B945" s="2565"/>
      <c r="C945" s="2565"/>
      <c r="D945" s="2565"/>
      <c r="E945" s="2565"/>
      <c r="F945" s="2565"/>
      <c r="G945" s="2565"/>
      <c r="H945" s="2633"/>
      <c r="I945" s="2565"/>
      <c r="J945" s="2565"/>
      <c r="K945" s="2565"/>
      <c r="L945" s="2565"/>
      <c r="M945" s="2565"/>
      <c r="N945" s="2565"/>
      <c r="O945" s="2565"/>
      <c r="P945" s="2565"/>
      <c r="Q945" s="2565"/>
      <c r="R945" s="2565"/>
      <c r="S945" s="2565"/>
      <c r="T945" s="2565"/>
      <c r="U945" s="2565"/>
      <c r="V945" s="2565"/>
      <c r="W945" s="2565"/>
      <c r="X945" s="2565"/>
      <c r="Y945" s="2565"/>
    </row>
    <row r="946" spans="1:25" ht="15.75" customHeight="1">
      <c r="A946" s="2565"/>
      <c r="B946" s="2565"/>
      <c r="C946" s="2565"/>
      <c r="D946" s="2565"/>
      <c r="E946" s="2565"/>
      <c r="F946" s="2565"/>
      <c r="G946" s="2565"/>
      <c r="H946" s="2633"/>
      <c r="I946" s="2565"/>
      <c r="J946" s="2565"/>
      <c r="K946" s="2565"/>
      <c r="L946" s="2565"/>
      <c r="M946" s="2565"/>
      <c r="N946" s="2565"/>
      <c r="O946" s="2565"/>
      <c r="P946" s="2565"/>
      <c r="Q946" s="2565"/>
      <c r="R946" s="2565"/>
      <c r="S946" s="2565"/>
      <c r="T946" s="2565"/>
      <c r="U946" s="2565"/>
      <c r="V946" s="2565"/>
      <c r="W946" s="2565"/>
      <c r="X946" s="2565"/>
      <c r="Y946" s="2565"/>
    </row>
    <row r="947" spans="1:25" ht="15.75" customHeight="1">
      <c r="A947" s="2565"/>
      <c r="B947" s="2565"/>
      <c r="C947" s="2565"/>
      <c r="D947" s="2565"/>
      <c r="E947" s="2565"/>
      <c r="F947" s="2565"/>
      <c r="G947" s="2565"/>
      <c r="H947" s="2633"/>
      <c r="I947" s="2565"/>
      <c r="J947" s="2565"/>
      <c r="K947" s="2565"/>
      <c r="L947" s="2565"/>
      <c r="M947" s="2565"/>
      <c r="N947" s="2565"/>
      <c r="O947" s="2565"/>
      <c r="P947" s="2565"/>
      <c r="Q947" s="2565"/>
      <c r="R947" s="2565"/>
      <c r="S947" s="2565"/>
      <c r="T947" s="2565"/>
      <c r="U947" s="2565"/>
      <c r="V947" s="2565"/>
      <c r="W947" s="2565"/>
      <c r="X947" s="2565"/>
      <c r="Y947" s="2565"/>
    </row>
    <row r="948" spans="1:25" ht="15.75" customHeight="1">
      <c r="A948" s="2565"/>
      <c r="B948" s="2565"/>
      <c r="C948" s="2565"/>
      <c r="D948" s="2565"/>
      <c r="E948" s="2565"/>
      <c r="F948" s="2565"/>
      <c r="G948" s="2565"/>
      <c r="H948" s="2633"/>
      <c r="I948" s="2565"/>
      <c r="J948" s="2565"/>
      <c r="K948" s="2565"/>
      <c r="L948" s="2565"/>
      <c r="M948" s="2565"/>
      <c r="N948" s="2565"/>
      <c r="O948" s="2565"/>
      <c r="P948" s="2565"/>
      <c r="Q948" s="2565"/>
      <c r="R948" s="2565"/>
      <c r="S948" s="2565"/>
      <c r="T948" s="2565"/>
      <c r="U948" s="2565"/>
      <c r="V948" s="2565"/>
      <c r="W948" s="2565"/>
      <c r="X948" s="2565"/>
      <c r="Y948" s="2565"/>
    </row>
    <row r="949" spans="1:25" ht="15.75" customHeight="1">
      <c r="A949" s="2565"/>
      <c r="B949" s="2565"/>
      <c r="C949" s="2565"/>
      <c r="D949" s="2565"/>
      <c r="E949" s="2565"/>
      <c r="F949" s="2565"/>
      <c r="G949" s="2565"/>
      <c r="H949" s="2633"/>
      <c r="I949" s="2565"/>
      <c r="J949" s="2565"/>
      <c r="K949" s="2565"/>
      <c r="L949" s="2565"/>
      <c r="M949" s="2565"/>
      <c r="N949" s="2565"/>
      <c r="O949" s="2565"/>
      <c r="P949" s="2565"/>
      <c r="Q949" s="2565"/>
      <c r="R949" s="2565"/>
      <c r="S949" s="2565"/>
      <c r="T949" s="2565"/>
      <c r="U949" s="2565"/>
      <c r="V949" s="2565"/>
      <c r="W949" s="2565"/>
      <c r="X949" s="2565"/>
      <c r="Y949" s="2565"/>
    </row>
    <row r="950" spans="1:25" ht="15.75" customHeight="1">
      <c r="A950" s="2565"/>
      <c r="B950" s="2565"/>
      <c r="C950" s="2565"/>
      <c r="D950" s="2565"/>
      <c r="E950" s="2565"/>
      <c r="F950" s="2565"/>
      <c r="G950" s="2565"/>
      <c r="H950" s="2633"/>
      <c r="I950" s="2565"/>
      <c r="J950" s="2565"/>
      <c r="K950" s="2565"/>
      <c r="L950" s="2565"/>
      <c r="M950" s="2565"/>
      <c r="N950" s="2565"/>
      <c r="O950" s="2565"/>
      <c r="P950" s="2565"/>
      <c r="Q950" s="2565"/>
      <c r="R950" s="2565"/>
      <c r="S950" s="2565"/>
      <c r="T950" s="2565"/>
      <c r="U950" s="2565"/>
      <c r="V950" s="2565"/>
      <c r="W950" s="2565"/>
      <c r="X950" s="2565"/>
      <c r="Y950" s="2565"/>
    </row>
    <row r="951" spans="1:25" ht="15.75" customHeight="1">
      <c r="A951" s="2565"/>
      <c r="B951" s="2565"/>
      <c r="C951" s="2565"/>
      <c r="D951" s="2565"/>
      <c r="E951" s="2565"/>
      <c r="F951" s="2565"/>
      <c r="G951" s="2565"/>
      <c r="H951" s="2633"/>
      <c r="I951" s="2565"/>
      <c r="J951" s="2565"/>
      <c r="K951" s="2565"/>
      <c r="L951" s="2565"/>
      <c r="M951" s="2565"/>
      <c r="N951" s="2565"/>
      <c r="O951" s="2565"/>
      <c r="P951" s="2565"/>
      <c r="Q951" s="2565"/>
      <c r="R951" s="2565"/>
      <c r="S951" s="2565"/>
      <c r="T951" s="2565"/>
      <c r="U951" s="2565"/>
      <c r="V951" s="2565"/>
      <c r="W951" s="2565"/>
      <c r="X951" s="2565"/>
      <c r="Y951" s="2565"/>
    </row>
    <row r="952" spans="1:25" ht="15.75" customHeight="1">
      <c r="A952" s="2565"/>
      <c r="B952" s="2565"/>
      <c r="C952" s="2565"/>
      <c r="D952" s="2565"/>
      <c r="E952" s="2565"/>
      <c r="F952" s="2565"/>
      <c r="G952" s="2565"/>
      <c r="H952" s="2633"/>
      <c r="I952" s="2565"/>
      <c r="J952" s="2565"/>
      <c r="K952" s="2565"/>
      <c r="L952" s="2565"/>
      <c r="M952" s="2565"/>
      <c r="N952" s="2565"/>
      <c r="O952" s="2565"/>
      <c r="P952" s="2565"/>
      <c r="Q952" s="2565"/>
      <c r="R952" s="2565"/>
      <c r="S952" s="2565"/>
      <c r="T952" s="2565"/>
      <c r="U952" s="2565"/>
      <c r="V952" s="2565"/>
      <c r="W952" s="2565"/>
      <c r="X952" s="2565"/>
      <c r="Y952" s="2565"/>
    </row>
    <row r="953" spans="1:25" ht="15.75" customHeight="1">
      <c r="A953" s="2565"/>
      <c r="B953" s="2565"/>
      <c r="C953" s="2565"/>
      <c r="D953" s="2565"/>
      <c r="E953" s="2565"/>
      <c r="F953" s="2565"/>
      <c r="G953" s="2565"/>
      <c r="H953" s="2633"/>
      <c r="I953" s="2565"/>
      <c r="J953" s="2565"/>
      <c r="K953" s="2565"/>
      <c r="L953" s="2565"/>
      <c r="M953" s="2565"/>
      <c r="N953" s="2565"/>
      <c r="O953" s="2565"/>
      <c r="P953" s="2565"/>
      <c r="Q953" s="2565"/>
      <c r="R953" s="2565"/>
      <c r="S953" s="2565"/>
      <c r="T953" s="2565"/>
      <c r="U953" s="2565"/>
      <c r="V953" s="2565"/>
      <c r="W953" s="2565"/>
      <c r="X953" s="2565"/>
      <c r="Y953" s="2565"/>
    </row>
    <row r="954" spans="1:25" ht="15.75" customHeight="1">
      <c r="A954" s="2565"/>
      <c r="B954" s="2565"/>
      <c r="C954" s="2565"/>
      <c r="D954" s="2565"/>
      <c r="E954" s="2565"/>
      <c r="F954" s="2565"/>
      <c r="G954" s="2565"/>
      <c r="H954" s="2633"/>
      <c r="I954" s="2565"/>
      <c r="J954" s="2565"/>
      <c r="K954" s="2565"/>
      <c r="L954" s="2565"/>
      <c r="M954" s="2565"/>
      <c r="N954" s="2565"/>
      <c r="O954" s="2565"/>
      <c r="P954" s="2565"/>
      <c r="Q954" s="2565"/>
      <c r="R954" s="2565"/>
      <c r="S954" s="2565"/>
      <c r="T954" s="2565"/>
      <c r="U954" s="2565"/>
      <c r="V954" s="2565"/>
      <c r="W954" s="2565"/>
      <c r="X954" s="2565"/>
      <c r="Y954" s="2565"/>
    </row>
    <row r="955" spans="1:25" ht="15.75" customHeight="1">
      <c r="A955" s="2565"/>
      <c r="B955" s="2565"/>
      <c r="C955" s="2565"/>
      <c r="D955" s="2565"/>
      <c r="E955" s="2565"/>
      <c r="F955" s="2565"/>
      <c r="G955" s="2565"/>
      <c r="H955" s="2633"/>
      <c r="I955" s="2565"/>
      <c r="J955" s="2565"/>
      <c r="K955" s="2565"/>
      <c r="L955" s="2565"/>
      <c r="M955" s="2565"/>
      <c r="N955" s="2565"/>
      <c r="O955" s="2565"/>
      <c r="P955" s="2565"/>
      <c r="Q955" s="2565"/>
      <c r="R955" s="2565"/>
      <c r="S955" s="2565"/>
      <c r="T955" s="2565"/>
      <c r="U955" s="2565"/>
      <c r="V955" s="2565"/>
      <c r="W955" s="2565"/>
      <c r="X955" s="2565"/>
      <c r="Y955" s="2565"/>
    </row>
    <row r="956" spans="1:25" ht="15.75" customHeight="1">
      <c r="A956" s="2565"/>
      <c r="B956" s="2565"/>
      <c r="C956" s="2565"/>
      <c r="D956" s="2565"/>
      <c r="E956" s="2565"/>
      <c r="F956" s="2565"/>
      <c r="G956" s="2565"/>
      <c r="H956" s="2633"/>
      <c r="I956" s="2565"/>
      <c r="J956" s="2565"/>
      <c r="K956" s="2565"/>
      <c r="L956" s="2565"/>
      <c r="M956" s="2565"/>
      <c r="N956" s="2565"/>
      <c r="O956" s="2565"/>
      <c r="P956" s="2565"/>
      <c r="Q956" s="2565"/>
      <c r="R956" s="2565"/>
      <c r="S956" s="2565"/>
      <c r="T956" s="2565"/>
      <c r="U956" s="2565"/>
      <c r="V956" s="2565"/>
      <c r="W956" s="2565"/>
      <c r="X956" s="2565"/>
      <c r="Y956" s="2565"/>
    </row>
    <row r="957" spans="1:25" ht="15.75" customHeight="1">
      <c r="A957" s="2565"/>
      <c r="B957" s="2565"/>
      <c r="C957" s="2565"/>
      <c r="D957" s="2565"/>
      <c r="E957" s="2565"/>
      <c r="F957" s="2565"/>
      <c r="G957" s="2565"/>
      <c r="H957" s="2633"/>
      <c r="I957" s="2565"/>
      <c r="J957" s="2565"/>
      <c r="K957" s="2565"/>
      <c r="L957" s="2565"/>
      <c r="M957" s="2565"/>
      <c r="N957" s="2565"/>
      <c r="O957" s="2565"/>
      <c r="P957" s="2565"/>
      <c r="Q957" s="2565"/>
      <c r="R957" s="2565"/>
      <c r="S957" s="2565"/>
      <c r="T957" s="2565"/>
      <c r="U957" s="2565"/>
      <c r="V957" s="2565"/>
      <c r="W957" s="2565"/>
      <c r="X957" s="2565"/>
      <c r="Y957" s="2565"/>
    </row>
    <row r="958" spans="1:25" ht="15.75" customHeight="1">
      <c r="A958" s="2565"/>
      <c r="B958" s="2565"/>
      <c r="C958" s="2565"/>
      <c r="D958" s="2565"/>
      <c r="E958" s="2565"/>
      <c r="F958" s="2565"/>
      <c r="G958" s="2565"/>
      <c r="H958" s="2633"/>
      <c r="I958" s="2565"/>
      <c r="J958" s="2565"/>
      <c r="K958" s="2565"/>
      <c r="L958" s="2565"/>
      <c r="M958" s="2565"/>
      <c r="N958" s="2565"/>
      <c r="O958" s="2565"/>
      <c r="P958" s="2565"/>
      <c r="Q958" s="2565"/>
      <c r="R958" s="2565"/>
      <c r="S958" s="2565"/>
      <c r="T958" s="2565"/>
      <c r="U958" s="2565"/>
      <c r="V958" s="2565"/>
      <c r="W958" s="2565"/>
      <c r="X958" s="2565"/>
      <c r="Y958" s="2565"/>
    </row>
    <row r="959" spans="1:25" ht="15.75" customHeight="1">
      <c r="A959" s="2565"/>
      <c r="B959" s="2565"/>
      <c r="C959" s="2565"/>
      <c r="D959" s="2565"/>
      <c r="E959" s="2565"/>
      <c r="F959" s="2565"/>
      <c r="G959" s="2565"/>
      <c r="H959" s="2633"/>
      <c r="I959" s="2565"/>
      <c r="J959" s="2565"/>
      <c r="K959" s="2565"/>
      <c r="L959" s="2565"/>
      <c r="M959" s="2565"/>
      <c r="N959" s="2565"/>
      <c r="O959" s="2565"/>
      <c r="P959" s="2565"/>
      <c r="Q959" s="2565"/>
      <c r="R959" s="2565"/>
      <c r="S959" s="2565"/>
      <c r="T959" s="2565"/>
      <c r="U959" s="2565"/>
      <c r="V959" s="2565"/>
      <c r="W959" s="2565"/>
      <c r="X959" s="2565"/>
      <c r="Y959" s="2565"/>
    </row>
    <row r="960" spans="1:25" ht="15.75" customHeight="1">
      <c r="A960" s="2565"/>
      <c r="B960" s="2565"/>
      <c r="C960" s="2565"/>
      <c r="D960" s="2565"/>
      <c r="E960" s="2565"/>
      <c r="F960" s="2565"/>
      <c r="G960" s="2565"/>
      <c r="H960" s="2633"/>
      <c r="I960" s="2565"/>
      <c r="J960" s="2565"/>
      <c r="K960" s="2565"/>
      <c r="L960" s="2565"/>
      <c r="M960" s="2565"/>
      <c r="N960" s="2565"/>
      <c r="O960" s="2565"/>
      <c r="P960" s="2565"/>
      <c r="Q960" s="2565"/>
      <c r="R960" s="2565"/>
      <c r="S960" s="2565"/>
      <c r="T960" s="2565"/>
      <c r="U960" s="2565"/>
      <c r="V960" s="2565"/>
      <c r="W960" s="2565"/>
      <c r="X960" s="2565"/>
      <c r="Y960" s="2565"/>
    </row>
    <row r="961" spans="1:25" ht="15.75" customHeight="1">
      <c r="A961" s="2565"/>
      <c r="B961" s="2565"/>
      <c r="C961" s="2565"/>
      <c r="D961" s="2565"/>
      <c r="E961" s="2565"/>
      <c r="F961" s="2565"/>
      <c r="G961" s="2565"/>
      <c r="H961" s="2633"/>
      <c r="I961" s="2565"/>
      <c r="J961" s="2565"/>
      <c r="K961" s="2565"/>
      <c r="L961" s="2565"/>
      <c r="M961" s="2565"/>
      <c r="N961" s="2565"/>
      <c r="O961" s="2565"/>
      <c r="P961" s="2565"/>
      <c r="Q961" s="2565"/>
      <c r="R961" s="2565"/>
      <c r="S961" s="2565"/>
      <c r="T961" s="2565"/>
      <c r="U961" s="2565"/>
      <c r="V961" s="2565"/>
      <c r="W961" s="2565"/>
      <c r="X961" s="2565"/>
      <c r="Y961" s="2565"/>
    </row>
    <row r="962" spans="1:25" ht="15.75" customHeight="1">
      <c r="A962" s="2565"/>
      <c r="B962" s="2565"/>
      <c r="C962" s="2565"/>
      <c r="D962" s="2565"/>
      <c r="E962" s="2565"/>
      <c r="F962" s="2565"/>
      <c r="G962" s="2565"/>
      <c r="H962" s="2633"/>
      <c r="I962" s="2565"/>
      <c r="J962" s="2565"/>
      <c r="K962" s="2565"/>
      <c r="L962" s="2565"/>
      <c r="M962" s="2565"/>
      <c r="N962" s="2565"/>
      <c r="O962" s="2565"/>
      <c r="P962" s="2565"/>
      <c r="Q962" s="2565"/>
      <c r="R962" s="2565"/>
      <c r="S962" s="2565"/>
      <c r="T962" s="2565"/>
      <c r="U962" s="2565"/>
      <c r="V962" s="2565"/>
      <c r="W962" s="2565"/>
      <c r="X962" s="2565"/>
      <c r="Y962" s="2565"/>
    </row>
    <row r="963" spans="1:25" ht="15.75" customHeight="1">
      <c r="A963" s="2565"/>
      <c r="B963" s="2565"/>
      <c r="C963" s="2565"/>
      <c r="D963" s="2565"/>
      <c r="E963" s="2565"/>
      <c r="F963" s="2565"/>
      <c r="G963" s="2565"/>
      <c r="H963" s="2633"/>
      <c r="I963" s="2565"/>
      <c r="J963" s="2565"/>
      <c r="K963" s="2565"/>
      <c r="L963" s="2565"/>
      <c r="M963" s="2565"/>
      <c r="N963" s="2565"/>
      <c r="O963" s="2565"/>
      <c r="P963" s="2565"/>
      <c r="Q963" s="2565"/>
      <c r="R963" s="2565"/>
      <c r="S963" s="2565"/>
      <c r="T963" s="2565"/>
      <c r="U963" s="2565"/>
      <c r="V963" s="2565"/>
      <c r="W963" s="2565"/>
      <c r="X963" s="2565"/>
      <c r="Y963" s="2565"/>
    </row>
    <row r="964" spans="1:25" ht="15.75" customHeight="1">
      <c r="A964" s="2565"/>
      <c r="B964" s="2565"/>
      <c r="C964" s="2565"/>
      <c r="D964" s="2565"/>
      <c r="E964" s="2565"/>
      <c r="F964" s="2565"/>
      <c r="G964" s="2565"/>
      <c r="H964" s="2633"/>
      <c r="I964" s="2565"/>
      <c r="J964" s="2565"/>
      <c r="K964" s="2565"/>
      <c r="L964" s="2565"/>
      <c r="M964" s="2565"/>
      <c r="N964" s="2565"/>
      <c r="O964" s="2565"/>
      <c r="P964" s="2565"/>
      <c r="Q964" s="2565"/>
      <c r="R964" s="2565"/>
      <c r="S964" s="2565"/>
      <c r="T964" s="2565"/>
      <c r="U964" s="2565"/>
      <c r="V964" s="2565"/>
      <c r="W964" s="2565"/>
      <c r="X964" s="2565"/>
      <c r="Y964" s="2565"/>
    </row>
    <row r="965" spans="1:25" ht="15.75" customHeight="1">
      <c r="A965" s="2565"/>
      <c r="B965" s="2565"/>
      <c r="C965" s="2565"/>
      <c r="D965" s="2565"/>
      <c r="E965" s="2565"/>
      <c r="F965" s="2565"/>
      <c r="G965" s="2565"/>
      <c r="H965" s="2633"/>
      <c r="I965" s="2565"/>
      <c r="J965" s="2565"/>
      <c r="K965" s="2565"/>
      <c r="L965" s="2565"/>
      <c r="M965" s="2565"/>
      <c r="N965" s="2565"/>
      <c r="O965" s="2565"/>
      <c r="P965" s="2565"/>
      <c r="Q965" s="2565"/>
      <c r="R965" s="2565"/>
      <c r="S965" s="2565"/>
      <c r="T965" s="2565"/>
      <c r="U965" s="2565"/>
      <c r="V965" s="2565"/>
      <c r="W965" s="2565"/>
      <c r="X965" s="2565"/>
      <c r="Y965" s="2565"/>
    </row>
    <row r="966" spans="1:25" ht="15.75" customHeight="1">
      <c r="A966" s="2565"/>
      <c r="B966" s="2565"/>
      <c r="C966" s="2565"/>
      <c r="D966" s="2565"/>
      <c r="E966" s="2565"/>
      <c r="F966" s="2565"/>
      <c r="G966" s="2565"/>
      <c r="H966" s="2633"/>
      <c r="I966" s="2565"/>
      <c r="J966" s="2565"/>
      <c r="K966" s="2565"/>
      <c r="L966" s="2565"/>
      <c r="M966" s="2565"/>
      <c r="N966" s="2565"/>
      <c r="O966" s="2565"/>
      <c r="P966" s="2565"/>
      <c r="Q966" s="2565"/>
      <c r="R966" s="2565"/>
      <c r="S966" s="2565"/>
      <c r="T966" s="2565"/>
      <c r="U966" s="2565"/>
      <c r="V966" s="2565"/>
      <c r="W966" s="2565"/>
      <c r="X966" s="2565"/>
      <c r="Y966" s="2565"/>
    </row>
    <row r="967" spans="1:25" ht="15.75" customHeight="1">
      <c r="A967" s="2565"/>
      <c r="B967" s="2565"/>
      <c r="C967" s="2565"/>
      <c r="D967" s="2565"/>
      <c r="E967" s="2565"/>
      <c r="F967" s="2565"/>
      <c r="G967" s="2565"/>
      <c r="H967" s="2633"/>
      <c r="I967" s="2565"/>
      <c r="J967" s="2565"/>
      <c r="K967" s="2565"/>
      <c r="L967" s="2565"/>
      <c r="M967" s="2565"/>
      <c r="N967" s="2565"/>
      <c r="O967" s="2565"/>
      <c r="P967" s="2565"/>
      <c r="Q967" s="2565"/>
      <c r="R967" s="2565"/>
      <c r="S967" s="2565"/>
      <c r="T967" s="2565"/>
      <c r="U967" s="2565"/>
      <c r="V967" s="2565"/>
      <c r="W967" s="2565"/>
      <c r="X967" s="2565"/>
      <c r="Y967" s="2565"/>
    </row>
    <row r="968" spans="1:25" ht="15.75" customHeight="1">
      <c r="A968" s="2565"/>
      <c r="B968" s="2565"/>
      <c r="C968" s="2565"/>
      <c r="D968" s="2565"/>
      <c r="E968" s="2565"/>
      <c r="F968" s="2565"/>
      <c r="G968" s="2565"/>
      <c r="H968" s="2633"/>
      <c r="I968" s="2565"/>
      <c r="J968" s="2565"/>
      <c r="K968" s="2565"/>
      <c r="L968" s="2565"/>
      <c r="M968" s="2565"/>
      <c r="N968" s="2565"/>
      <c r="O968" s="2565"/>
      <c r="P968" s="2565"/>
      <c r="Q968" s="2565"/>
      <c r="R968" s="2565"/>
      <c r="S968" s="2565"/>
      <c r="T968" s="2565"/>
      <c r="U968" s="2565"/>
      <c r="V968" s="2565"/>
      <c r="W968" s="2565"/>
      <c r="X968" s="2565"/>
      <c r="Y968" s="2565"/>
    </row>
    <row r="969" spans="1:25" ht="15.75" customHeight="1">
      <c r="A969" s="2565"/>
      <c r="B969" s="2565"/>
      <c r="C969" s="2565"/>
      <c r="D969" s="2565"/>
      <c r="E969" s="2565"/>
      <c r="F969" s="2565"/>
      <c r="G969" s="2565"/>
      <c r="H969" s="2633"/>
      <c r="I969" s="2565"/>
      <c r="J969" s="2565"/>
      <c r="K969" s="2565"/>
      <c r="L969" s="2565"/>
      <c r="M969" s="2565"/>
      <c r="N969" s="2565"/>
      <c r="O969" s="2565"/>
      <c r="P969" s="2565"/>
      <c r="Q969" s="2565"/>
      <c r="R969" s="2565"/>
      <c r="S969" s="2565"/>
      <c r="T969" s="2565"/>
      <c r="U969" s="2565"/>
      <c r="V969" s="2565"/>
      <c r="W969" s="2565"/>
      <c r="X969" s="2565"/>
      <c r="Y969" s="2565"/>
    </row>
    <row r="970" spans="1:25" ht="15.75" customHeight="1">
      <c r="A970" s="2565"/>
      <c r="B970" s="2565"/>
      <c r="C970" s="2565"/>
      <c r="D970" s="2565"/>
      <c r="E970" s="2565"/>
      <c r="F970" s="2565"/>
      <c r="G970" s="2565"/>
      <c r="H970" s="2633"/>
      <c r="I970" s="2565"/>
      <c r="J970" s="2565"/>
      <c r="K970" s="2565"/>
      <c r="L970" s="2565"/>
      <c r="M970" s="2565"/>
      <c r="N970" s="2565"/>
      <c r="O970" s="2565"/>
      <c r="P970" s="2565"/>
      <c r="Q970" s="2565"/>
      <c r="R970" s="2565"/>
      <c r="S970" s="2565"/>
      <c r="T970" s="2565"/>
      <c r="U970" s="2565"/>
      <c r="V970" s="2565"/>
      <c r="W970" s="2565"/>
      <c r="X970" s="2565"/>
      <c r="Y970" s="2565"/>
    </row>
    <row r="971" spans="1:25" ht="15.75" customHeight="1">
      <c r="A971" s="2565"/>
      <c r="B971" s="2565"/>
      <c r="C971" s="2565"/>
      <c r="D971" s="2565"/>
      <c r="E971" s="2565"/>
      <c r="F971" s="2565"/>
      <c r="G971" s="2565"/>
      <c r="H971" s="2633"/>
      <c r="I971" s="2565"/>
      <c r="J971" s="2565"/>
      <c r="K971" s="2565"/>
      <c r="L971" s="2565"/>
      <c r="M971" s="2565"/>
      <c r="N971" s="2565"/>
      <c r="O971" s="2565"/>
      <c r="P971" s="2565"/>
      <c r="Q971" s="2565"/>
      <c r="R971" s="2565"/>
      <c r="S971" s="2565"/>
      <c r="T971" s="2565"/>
      <c r="U971" s="2565"/>
      <c r="V971" s="2565"/>
      <c r="W971" s="2565"/>
      <c r="X971" s="2565"/>
      <c r="Y971" s="2565"/>
    </row>
    <row r="972" spans="1:25" ht="15.75" customHeight="1">
      <c r="A972" s="2565"/>
      <c r="B972" s="2565"/>
      <c r="C972" s="2565"/>
      <c r="D972" s="2565"/>
      <c r="E972" s="2565"/>
      <c r="F972" s="2565"/>
      <c r="G972" s="2565"/>
      <c r="H972" s="2633"/>
      <c r="I972" s="2565"/>
      <c r="J972" s="2565"/>
      <c r="K972" s="2565"/>
      <c r="L972" s="2565"/>
      <c r="M972" s="2565"/>
      <c r="N972" s="2565"/>
      <c r="O972" s="2565"/>
      <c r="P972" s="2565"/>
      <c r="Q972" s="2565"/>
      <c r="R972" s="2565"/>
      <c r="S972" s="2565"/>
      <c r="T972" s="2565"/>
      <c r="U972" s="2565"/>
      <c r="V972" s="2565"/>
      <c r="W972" s="2565"/>
      <c r="X972" s="2565"/>
      <c r="Y972" s="2565"/>
    </row>
    <row r="973" spans="1:25" ht="15.75" customHeight="1">
      <c r="A973" s="2565"/>
      <c r="B973" s="2565"/>
      <c r="C973" s="2565"/>
      <c r="D973" s="2565"/>
      <c r="E973" s="2565"/>
      <c r="F973" s="2565"/>
      <c r="G973" s="2565"/>
      <c r="H973" s="2633"/>
      <c r="I973" s="2565"/>
      <c r="J973" s="2565"/>
      <c r="K973" s="2565"/>
      <c r="L973" s="2565"/>
      <c r="M973" s="2565"/>
      <c r="N973" s="2565"/>
      <c r="O973" s="2565"/>
      <c r="P973" s="2565"/>
      <c r="Q973" s="2565"/>
      <c r="R973" s="2565"/>
      <c r="S973" s="2565"/>
      <c r="T973" s="2565"/>
      <c r="U973" s="2565"/>
      <c r="V973" s="2565"/>
      <c r="W973" s="2565"/>
      <c r="X973" s="2565"/>
      <c r="Y973" s="2565"/>
    </row>
    <row r="974" spans="1:25" ht="15.75" customHeight="1">
      <c r="A974" s="2565"/>
      <c r="B974" s="2565"/>
      <c r="C974" s="2565"/>
      <c r="D974" s="2565"/>
      <c r="E974" s="2565"/>
      <c r="F974" s="2565"/>
      <c r="G974" s="2565"/>
      <c r="H974" s="2633"/>
      <c r="I974" s="2565"/>
      <c r="J974" s="2565"/>
      <c r="K974" s="2565"/>
      <c r="L974" s="2565"/>
      <c r="M974" s="2565"/>
      <c r="N974" s="2565"/>
      <c r="O974" s="2565"/>
      <c r="P974" s="2565"/>
      <c r="Q974" s="2565"/>
      <c r="R974" s="2565"/>
      <c r="S974" s="2565"/>
      <c r="T974" s="2565"/>
      <c r="U974" s="2565"/>
      <c r="V974" s="2565"/>
      <c r="W974" s="2565"/>
      <c r="X974" s="2565"/>
      <c r="Y974" s="2565"/>
    </row>
    <row r="975" spans="1:25" ht="15.75" customHeight="1">
      <c r="A975" s="2565"/>
      <c r="B975" s="2565"/>
      <c r="C975" s="2565"/>
      <c r="D975" s="2565"/>
      <c r="E975" s="2565"/>
      <c r="F975" s="2565"/>
      <c r="G975" s="2565"/>
      <c r="H975" s="2633"/>
      <c r="I975" s="2565"/>
      <c r="J975" s="2565"/>
      <c r="K975" s="2565"/>
      <c r="L975" s="2565"/>
      <c r="M975" s="2565"/>
      <c r="N975" s="2565"/>
      <c r="O975" s="2565"/>
      <c r="P975" s="2565"/>
      <c r="Q975" s="2565"/>
      <c r="R975" s="2565"/>
      <c r="S975" s="2565"/>
      <c r="T975" s="2565"/>
      <c r="U975" s="2565"/>
      <c r="V975" s="2565"/>
      <c r="W975" s="2565"/>
      <c r="X975" s="2565"/>
      <c r="Y975" s="2565"/>
    </row>
    <row r="976" spans="1:25" ht="15.75" customHeight="1">
      <c r="A976" s="2565"/>
      <c r="B976" s="2565"/>
      <c r="C976" s="2565"/>
      <c r="D976" s="2565"/>
      <c r="E976" s="2565"/>
      <c r="F976" s="2565"/>
      <c r="G976" s="2565"/>
      <c r="H976" s="2633"/>
      <c r="I976" s="2565"/>
      <c r="J976" s="2565"/>
      <c r="K976" s="2565"/>
      <c r="L976" s="2565"/>
      <c r="M976" s="2565"/>
      <c r="N976" s="2565"/>
      <c r="O976" s="2565"/>
      <c r="P976" s="2565"/>
      <c r="Q976" s="2565"/>
      <c r="R976" s="2565"/>
      <c r="S976" s="2565"/>
      <c r="T976" s="2565"/>
      <c r="U976" s="2565"/>
      <c r="V976" s="2565"/>
      <c r="W976" s="2565"/>
      <c r="X976" s="2565"/>
      <c r="Y976" s="2565"/>
    </row>
    <row r="977" spans="1:25" ht="15.75" customHeight="1">
      <c r="A977" s="2565"/>
      <c r="B977" s="2565"/>
      <c r="C977" s="2565"/>
      <c r="D977" s="2565"/>
      <c r="E977" s="2565"/>
      <c r="F977" s="2565"/>
      <c r="G977" s="2565"/>
      <c r="H977" s="2633"/>
      <c r="I977" s="2565"/>
      <c r="J977" s="2565"/>
      <c r="K977" s="2565"/>
      <c r="L977" s="2565"/>
      <c r="M977" s="2565"/>
      <c r="N977" s="2565"/>
      <c r="O977" s="2565"/>
      <c r="P977" s="2565"/>
      <c r="Q977" s="2565"/>
      <c r="R977" s="2565"/>
      <c r="S977" s="2565"/>
      <c r="T977" s="2565"/>
      <c r="U977" s="2565"/>
      <c r="V977" s="2565"/>
      <c r="W977" s="2565"/>
      <c r="X977" s="2565"/>
      <c r="Y977" s="2565"/>
    </row>
    <row r="978" spans="1:25" ht="15.75" customHeight="1">
      <c r="A978" s="2565"/>
      <c r="B978" s="2565"/>
      <c r="C978" s="2565"/>
      <c r="D978" s="2565"/>
      <c r="E978" s="2565"/>
      <c r="F978" s="2565"/>
      <c r="G978" s="2565"/>
      <c r="H978" s="2633"/>
      <c r="I978" s="2565"/>
      <c r="J978" s="2565"/>
      <c r="K978" s="2565"/>
      <c r="L978" s="2565"/>
      <c r="M978" s="2565"/>
      <c r="N978" s="2565"/>
      <c r="O978" s="2565"/>
      <c r="P978" s="2565"/>
      <c r="Q978" s="2565"/>
      <c r="R978" s="2565"/>
      <c r="S978" s="2565"/>
      <c r="T978" s="2565"/>
      <c r="U978" s="2565"/>
      <c r="V978" s="2565"/>
      <c r="W978" s="2565"/>
      <c r="X978" s="2565"/>
      <c r="Y978" s="2565"/>
    </row>
    <row r="979" spans="1:25" ht="15.75" customHeight="1">
      <c r="A979" s="2565"/>
      <c r="B979" s="2565"/>
      <c r="C979" s="2565"/>
      <c r="D979" s="2565"/>
      <c r="E979" s="2565"/>
      <c r="F979" s="2565"/>
      <c r="G979" s="2565"/>
      <c r="H979" s="2633"/>
      <c r="I979" s="2565"/>
      <c r="J979" s="2565"/>
      <c r="K979" s="2565"/>
      <c r="L979" s="2565"/>
      <c r="M979" s="2565"/>
      <c r="N979" s="2565"/>
      <c r="O979" s="2565"/>
      <c r="P979" s="2565"/>
      <c r="Q979" s="2565"/>
      <c r="R979" s="2565"/>
      <c r="S979" s="2565"/>
      <c r="T979" s="2565"/>
      <c r="U979" s="2565"/>
      <c r="V979" s="2565"/>
      <c r="W979" s="2565"/>
      <c r="X979" s="2565"/>
      <c r="Y979" s="2565"/>
    </row>
    <row r="980" spans="1:25" ht="15.75" customHeight="1">
      <c r="A980" s="2565"/>
      <c r="B980" s="2565"/>
      <c r="C980" s="2565"/>
      <c r="D980" s="2565"/>
      <c r="E980" s="2565"/>
      <c r="F980" s="2565"/>
      <c r="G980" s="2565"/>
      <c r="H980" s="2633"/>
      <c r="I980" s="2565"/>
      <c r="J980" s="2565"/>
      <c r="K980" s="2565"/>
      <c r="L980" s="2565"/>
      <c r="M980" s="2565"/>
      <c r="N980" s="2565"/>
      <c r="O980" s="2565"/>
      <c r="P980" s="2565"/>
      <c r="Q980" s="2565"/>
      <c r="R980" s="2565"/>
      <c r="S980" s="2565"/>
      <c r="T980" s="2565"/>
      <c r="U980" s="2565"/>
      <c r="V980" s="2565"/>
      <c r="W980" s="2565"/>
      <c r="X980" s="2565"/>
      <c r="Y980" s="2565"/>
    </row>
    <row r="981" spans="1:25" ht="15.75" customHeight="1">
      <c r="A981" s="2565"/>
      <c r="B981" s="2565"/>
      <c r="C981" s="2565"/>
      <c r="D981" s="2565"/>
      <c r="E981" s="2565"/>
      <c r="F981" s="2565"/>
      <c r="G981" s="2565"/>
      <c r="H981" s="2633"/>
      <c r="I981" s="2565"/>
      <c r="J981" s="2565"/>
      <c r="K981" s="2565"/>
      <c r="L981" s="2565"/>
      <c r="M981" s="2565"/>
      <c r="N981" s="2565"/>
      <c r="O981" s="2565"/>
      <c r="P981" s="2565"/>
      <c r="Q981" s="2565"/>
      <c r="R981" s="2565"/>
      <c r="S981" s="2565"/>
      <c r="T981" s="2565"/>
      <c r="U981" s="2565"/>
      <c r="V981" s="2565"/>
      <c r="W981" s="2565"/>
      <c r="X981" s="2565"/>
      <c r="Y981" s="2565"/>
    </row>
    <row r="982" spans="1:25" ht="15.75" customHeight="1">
      <c r="A982" s="2565"/>
      <c r="B982" s="2565"/>
      <c r="C982" s="2565"/>
      <c r="D982" s="2565"/>
      <c r="E982" s="2565"/>
      <c r="F982" s="2565"/>
      <c r="G982" s="2565"/>
      <c r="H982" s="2633"/>
      <c r="I982" s="2565"/>
      <c r="J982" s="2565"/>
      <c r="K982" s="2565"/>
      <c r="L982" s="2565"/>
      <c r="M982" s="2565"/>
      <c r="N982" s="2565"/>
      <c r="O982" s="2565"/>
      <c r="P982" s="2565"/>
      <c r="Q982" s="2565"/>
      <c r="R982" s="2565"/>
      <c r="S982" s="2565"/>
      <c r="T982" s="2565"/>
      <c r="U982" s="2565"/>
      <c r="V982" s="2565"/>
      <c r="W982" s="2565"/>
      <c r="X982" s="2565"/>
      <c r="Y982" s="2565"/>
    </row>
    <row r="983" spans="1:25" ht="15.75" customHeight="1">
      <c r="A983" s="2565"/>
      <c r="B983" s="2565"/>
      <c r="C983" s="2565"/>
      <c r="D983" s="2565"/>
      <c r="E983" s="2565"/>
      <c r="F983" s="2565"/>
      <c r="G983" s="2565"/>
      <c r="H983" s="2633"/>
      <c r="I983" s="2565"/>
      <c r="J983" s="2565"/>
      <c r="K983" s="2565"/>
      <c r="L983" s="2565"/>
      <c r="M983" s="2565"/>
      <c r="N983" s="2565"/>
      <c r="O983" s="2565"/>
      <c r="P983" s="2565"/>
      <c r="Q983" s="2565"/>
      <c r="R983" s="2565"/>
      <c r="S983" s="2565"/>
      <c r="T983" s="2565"/>
      <c r="U983" s="2565"/>
      <c r="V983" s="2565"/>
      <c r="W983" s="2565"/>
      <c r="X983" s="2565"/>
      <c r="Y983" s="2565"/>
    </row>
    <row r="984" spans="1:25" ht="15.75" customHeight="1">
      <c r="A984" s="2565"/>
      <c r="B984" s="2565"/>
      <c r="C984" s="2565"/>
      <c r="D984" s="2565"/>
      <c r="E984" s="2565"/>
      <c r="F984" s="2565"/>
      <c r="G984" s="2565"/>
      <c r="H984" s="2633"/>
      <c r="I984" s="2565"/>
      <c r="J984" s="2565"/>
      <c r="K984" s="2565"/>
      <c r="L984" s="2565"/>
      <c r="M984" s="2565"/>
      <c r="N984" s="2565"/>
      <c r="O984" s="2565"/>
      <c r="P984" s="2565"/>
      <c r="Q984" s="2565"/>
      <c r="R984" s="2565"/>
      <c r="S984" s="2565"/>
      <c r="T984" s="2565"/>
      <c r="U984" s="2565"/>
      <c r="V984" s="2565"/>
      <c r="W984" s="2565"/>
      <c r="X984" s="2565"/>
      <c r="Y984" s="2565"/>
    </row>
    <row r="985" spans="1:25" ht="15.75" customHeight="1">
      <c r="A985" s="2565"/>
      <c r="B985" s="2565"/>
      <c r="C985" s="2565"/>
      <c r="D985" s="2565"/>
      <c r="E985" s="2565"/>
      <c r="F985" s="2565"/>
      <c r="G985" s="2565"/>
      <c r="H985" s="2633"/>
      <c r="I985" s="2565"/>
      <c r="J985" s="2565"/>
      <c r="K985" s="2565"/>
      <c r="L985" s="2565"/>
      <c r="M985" s="2565"/>
      <c r="N985" s="2565"/>
      <c r="O985" s="2565"/>
      <c r="P985" s="2565"/>
      <c r="Q985" s="2565"/>
      <c r="R985" s="2565"/>
      <c r="S985" s="2565"/>
      <c r="T985" s="2565"/>
      <c r="U985" s="2565"/>
      <c r="V985" s="2565"/>
      <c r="W985" s="2565"/>
      <c r="X985" s="2565"/>
      <c r="Y985" s="2565"/>
    </row>
    <row r="986" spans="1:25" ht="15.75" customHeight="1">
      <c r="A986" s="2565"/>
      <c r="B986" s="2565"/>
      <c r="C986" s="2565"/>
      <c r="D986" s="2565"/>
      <c r="E986" s="2565"/>
      <c r="F986" s="2565"/>
      <c r="G986" s="2565"/>
      <c r="H986" s="2633"/>
      <c r="I986" s="2565"/>
      <c r="J986" s="2565"/>
      <c r="K986" s="2565"/>
      <c r="L986" s="2565"/>
      <c r="M986" s="2565"/>
      <c r="N986" s="2565"/>
      <c r="O986" s="2565"/>
      <c r="P986" s="2565"/>
      <c r="Q986" s="2565"/>
      <c r="R986" s="2565"/>
      <c r="S986" s="2565"/>
      <c r="T986" s="2565"/>
      <c r="U986" s="2565"/>
      <c r="V986" s="2565"/>
      <c r="W986" s="2565"/>
      <c r="X986" s="2565"/>
      <c r="Y986" s="2565"/>
    </row>
    <row r="987" spans="1:25" ht="15.75" customHeight="1">
      <c r="A987" s="2565"/>
      <c r="B987" s="2565"/>
      <c r="C987" s="2565"/>
      <c r="D987" s="2565"/>
      <c r="E987" s="2565"/>
      <c r="F987" s="2565"/>
      <c r="G987" s="2565"/>
      <c r="H987" s="2633"/>
      <c r="I987" s="2565"/>
      <c r="J987" s="2565"/>
      <c r="K987" s="2565"/>
      <c r="L987" s="2565"/>
      <c r="M987" s="2565"/>
      <c r="N987" s="2565"/>
      <c r="O987" s="2565"/>
      <c r="P987" s="2565"/>
      <c r="Q987" s="2565"/>
      <c r="R987" s="2565"/>
      <c r="S987" s="2565"/>
      <c r="T987" s="2565"/>
      <c r="U987" s="2565"/>
      <c r="V987" s="2565"/>
      <c r="W987" s="2565"/>
      <c r="X987" s="2565"/>
      <c r="Y987" s="2565"/>
    </row>
    <row r="988" spans="1:25" ht="15.75" customHeight="1">
      <c r="A988" s="2565"/>
      <c r="B988" s="2565"/>
      <c r="C988" s="2565"/>
      <c r="D988" s="2565"/>
      <c r="E988" s="2565"/>
      <c r="F988" s="2565"/>
      <c r="G988" s="2565"/>
      <c r="H988" s="2633"/>
      <c r="I988" s="2565"/>
      <c r="J988" s="2565"/>
      <c r="K988" s="2565"/>
      <c r="L988" s="2565"/>
      <c r="M988" s="2565"/>
      <c r="N988" s="2565"/>
      <c r="O988" s="2565"/>
      <c r="P988" s="2565"/>
      <c r="Q988" s="2565"/>
      <c r="R988" s="2565"/>
      <c r="S988" s="2565"/>
      <c r="T988" s="2565"/>
      <c r="U988" s="2565"/>
      <c r="V988" s="2565"/>
      <c r="W988" s="2565"/>
      <c r="X988" s="2565"/>
      <c r="Y988" s="2565"/>
    </row>
    <row r="989" spans="1:25" ht="15.75" customHeight="1">
      <c r="A989" s="2565"/>
      <c r="B989" s="2565"/>
      <c r="C989" s="2565"/>
      <c r="D989" s="2565"/>
      <c r="E989" s="2565"/>
      <c r="F989" s="2565"/>
      <c r="G989" s="2565"/>
      <c r="H989" s="2633"/>
      <c r="I989" s="2565"/>
      <c r="J989" s="2565"/>
      <c r="K989" s="2565"/>
      <c r="L989" s="2565"/>
      <c r="M989" s="2565"/>
      <c r="N989" s="2565"/>
      <c r="O989" s="2565"/>
      <c r="P989" s="2565"/>
      <c r="Q989" s="2565"/>
      <c r="R989" s="2565"/>
      <c r="S989" s="2565"/>
      <c r="T989" s="2565"/>
      <c r="U989" s="2565"/>
      <c r="V989" s="2565"/>
      <c r="W989" s="2565"/>
      <c r="X989" s="2565"/>
      <c r="Y989" s="2565"/>
    </row>
    <row r="990" spans="1:25" ht="15.75" customHeight="1">
      <c r="A990" s="2565"/>
      <c r="B990" s="2565"/>
      <c r="C990" s="2565"/>
      <c r="D990" s="2565"/>
      <c r="E990" s="2565"/>
      <c r="F990" s="2565"/>
      <c r="G990" s="2565"/>
      <c r="H990" s="2633"/>
      <c r="I990" s="2565"/>
      <c r="J990" s="2565"/>
      <c r="K990" s="2565"/>
      <c r="L990" s="2565"/>
      <c r="M990" s="2565"/>
      <c r="N990" s="2565"/>
      <c r="O990" s="2565"/>
      <c r="P990" s="2565"/>
      <c r="Q990" s="2565"/>
      <c r="R990" s="2565"/>
      <c r="S990" s="2565"/>
      <c r="T990" s="2565"/>
      <c r="U990" s="2565"/>
      <c r="V990" s="2565"/>
      <c r="W990" s="2565"/>
      <c r="X990" s="2565"/>
      <c r="Y990" s="2565"/>
    </row>
    <row r="991" spans="1:25" ht="15.75" customHeight="1">
      <c r="A991" s="2565"/>
      <c r="B991" s="2565"/>
      <c r="C991" s="2565"/>
      <c r="D991" s="2565"/>
      <c r="E991" s="2565"/>
      <c r="F991" s="2565"/>
      <c r="G991" s="2565"/>
      <c r="H991" s="2633"/>
      <c r="I991" s="2565"/>
      <c r="J991" s="2565"/>
      <c r="K991" s="2565"/>
      <c r="L991" s="2565"/>
      <c r="M991" s="2565"/>
      <c r="N991" s="2565"/>
      <c r="O991" s="2565"/>
      <c r="P991" s="2565"/>
      <c r="Q991" s="2565"/>
      <c r="R991" s="2565"/>
      <c r="S991" s="2565"/>
      <c r="T991" s="2565"/>
      <c r="U991" s="2565"/>
      <c r="V991" s="2565"/>
      <c r="W991" s="2565"/>
      <c r="X991" s="2565"/>
      <c r="Y991" s="2565"/>
    </row>
    <row r="992" spans="1:25" ht="15.75" customHeight="1">
      <c r="A992" s="2565"/>
      <c r="B992" s="2565"/>
      <c r="C992" s="2565"/>
      <c r="D992" s="2565"/>
      <c r="E992" s="2565"/>
      <c r="F992" s="2565"/>
      <c r="G992" s="2565"/>
      <c r="H992" s="2633"/>
      <c r="I992" s="2565"/>
      <c r="J992" s="2565"/>
      <c r="K992" s="2565"/>
      <c r="L992" s="2565"/>
      <c r="M992" s="2565"/>
      <c r="N992" s="2565"/>
      <c r="O992" s="2565"/>
      <c r="P992" s="2565"/>
      <c r="Q992" s="2565"/>
      <c r="R992" s="2565"/>
      <c r="S992" s="2565"/>
      <c r="T992" s="2565"/>
      <c r="U992" s="2565"/>
      <c r="V992" s="2565"/>
      <c r="W992" s="2565"/>
      <c r="X992" s="2565"/>
      <c r="Y992" s="2565"/>
    </row>
    <row r="993" spans="1:25" ht="15.75" customHeight="1">
      <c r="A993" s="2565"/>
      <c r="B993" s="2565"/>
      <c r="C993" s="2565"/>
      <c r="D993" s="2565"/>
      <c r="E993" s="2565"/>
      <c r="F993" s="2565"/>
      <c r="G993" s="2565"/>
      <c r="H993" s="2633"/>
      <c r="I993" s="2565"/>
      <c r="J993" s="2565"/>
      <c r="K993" s="2565"/>
      <c r="L993" s="2565"/>
      <c r="M993" s="2565"/>
      <c r="N993" s="2565"/>
      <c r="O993" s="2565"/>
      <c r="P993" s="2565"/>
      <c r="Q993" s="2565"/>
      <c r="R993" s="2565"/>
      <c r="S993" s="2565"/>
      <c r="T993" s="2565"/>
      <c r="U993" s="2565"/>
      <c r="V993" s="2565"/>
      <c r="W993" s="2565"/>
      <c r="X993" s="2565"/>
      <c r="Y993" s="2565"/>
    </row>
    <row r="994" spans="1:25" ht="15.75" customHeight="1">
      <c r="A994" s="2565"/>
      <c r="B994" s="2565"/>
      <c r="C994" s="2565"/>
      <c r="D994" s="2565"/>
      <c r="E994" s="2565"/>
      <c r="F994" s="2565"/>
      <c r="G994" s="2565"/>
      <c r="H994" s="2633"/>
      <c r="I994" s="2565"/>
      <c r="J994" s="2565"/>
      <c r="K994" s="2565"/>
      <c r="L994" s="2565"/>
      <c r="M994" s="2565"/>
      <c r="N994" s="2565"/>
      <c r="O994" s="2565"/>
      <c r="P994" s="2565"/>
      <c r="Q994" s="2565"/>
      <c r="R994" s="2565"/>
      <c r="S994" s="2565"/>
      <c r="T994" s="2565"/>
      <c r="U994" s="2565"/>
      <c r="V994" s="2565"/>
      <c r="W994" s="2565"/>
      <c r="X994" s="2565"/>
      <c r="Y994" s="2565"/>
    </row>
    <row r="995" spans="1:25" ht="15.75" customHeight="1">
      <c r="A995" s="2565"/>
      <c r="B995" s="2565"/>
      <c r="C995" s="2565"/>
      <c r="D995" s="2565"/>
      <c r="E995" s="2565"/>
      <c r="F995" s="2565"/>
      <c r="G995" s="2565"/>
      <c r="H995" s="2633"/>
      <c r="I995" s="2565"/>
      <c r="J995" s="2565"/>
      <c r="K995" s="2565"/>
      <c r="L995" s="2565"/>
      <c r="M995" s="2565"/>
      <c r="N995" s="2565"/>
      <c r="O995" s="2565"/>
      <c r="P995" s="2565"/>
      <c r="Q995" s="2565"/>
      <c r="R995" s="2565"/>
      <c r="S995" s="2565"/>
      <c r="T995" s="2565"/>
      <c r="U995" s="2565"/>
      <c r="V995" s="2565"/>
      <c r="W995" s="2565"/>
      <c r="X995" s="2565"/>
      <c r="Y995" s="2565"/>
    </row>
    <row r="996" spans="1:25" ht="15.75" customHeight="1">
      <c r="A996" s="2565"/>
      <c r="B996" s="2565"/>
      <c r="C996" s="2565"/>
      <c r="D996" s="2565"/>
      <c r="E996" s="2565"/>
      <c r="F996" s="2565"/>
      <c r="G996" s="2565"/>
      <c r="H996" s="2633"/>
      <c r="I996" s="2565"/>
      <c r="J996" s="2565"/>
      <c r="K996" s="2565"/>
      <c r="L996" s="2565"/>
      <c r="M996" s="2565"/>
      <c r="N996" s="2565"/>
      <c r="O996" s="2565"/>
      <c r="P996" s="2565"/>
      <c r="Q996" s="2565"/>
      <c r="R996" s="2565"/>
      <c r="S996" s="2565"/>
      <c r="T996" s="2565"/>
      <c r="U996" s="2565"/>
      <c r="V996" s="2565"/>
      <c r="W996" s="2565"/>
      <c r="X996" s="2565"/>
      <c r="Y996" s="2565"/>
    </row>
    <row r="997" spans="1:25" ht="15.75" customHeight="1">
      <c r="A997" s="2565"/>
      <c r="B997" s="2565"/>
      <c r="C997" s="2565"/>
      <c r="D997" s="2565"/>
      <c r="E997" s="2565"/>
      <c r="F997" s="2565"/>
      <c r="G997" s="2565"/>
      <c r="H997" s="2633"/>
      <c r="I997" s="2565"/>
      <c r="J997" s="2565"/>
      <c r="K997" s="2565"/>
      <c r="L997" s="2565"/>
      <c r="M997" s="2565"/>
      <c r="N997" s="2565"/>
      <c r="O997" s="2565"/>
      <c r="P997" s="2565"/>
      <c r="Q997" s="2565"/>
      <c r="R997" s="2565"/>
      <c r="S997" s="2565"/>
      <c r="T997" s="2565"/>
      <c r="U997" s="2565"/>
      <c r="V997" s="2565"/>
      <c r="W997" s="2565"/>
      <c r="X997" s="2565"/>
      <c r="Y997" s="2565"/>
    </row>
    <row r="998" spans="1:25" ht="15.75" customHeight="1">
      <c r="A998" s="2565"/>
      <c r="B998" s="2565"/>
      <c r="C998" s="2565"/>
      <c r="D998" s="2565"/>
      <c r="E998" s="2565"/>
      <c r="F998" s="2565"/>
      <c r="G998" s="2565"/>
      <c r="H998" s="2633"/>
      <c r="I998" s="2565"/>
      <c r="J998" s="2565"/>
      <c r="K998" s="2565"/>
      <c r="L998" s="2565"/>
      <c r="M998" s="2565"/>
      <c r="N998" s="2565"/>
      <c r="O998" s="2565"/>
      <c r="P998" s="2565"/>
      <c r="Q998" s="2565"/>
      <c r="R998" s="2565"/>
      <c r="S998" s="2565"/>
      <c r="T998" s="2565"/>
      <c r="U998" s="2565"/>
      <c r="V998" s="2565"/>
      <c r="W998" s="2565"/>
      <c r="X998" s="2565"/>
      <c r="Y998" s="2565"/>
    </row>
    <row r="999" spans="1:25" ht="15.75" customHeight="1">
      <c r="A999" s="2565"/>
      <c r="B999" s="2565"/>
      <c r="C999" s="2565"/>
      <c r="D999" s="2565"/>
      <c r="E999" s="2565"/>
      <c r="F999" s="2565"/>
      <c r="G999" s="2565"/>
      <c r="H999" s="2633"/>
      <c r="I999" s="2565"/>
      <c r="J999" s="2565"/>
      <c r="K999" s="2565"/>
      <c r="L999" s="2565"/>
      <c r="M999" s="2565"/>
      <c r="N999" s="2565"/>
      <c r="O999" s="2565"/>
      <c r="P999" s="2565"/>
      <c r="Q999" s="2565"/>
      <c r="R999" s="2565"/>
      <c r="S999" s="2565"/>
      <c r="T999" s="2565"/>
      <c r="U999" s="2565"/>
      <c r="V999" s="2565"/>
      <c r="W999" s="2565"/>
      <c r="X999" s="2565"/>
      <c r="Y999" s="2565"/>
    </row>
    <row r="1000" spans="1:25" ht="15.75" customHeight="1">
      <c r="A1000" s="2565"/>
      <c r="B1000" s="2565"/>
      <c r="C1000" s="2565"/>
      <c r="D1000" s="2565"/>
      <c r="E1000" s="2565"/>
      <c r="F1000" s="2565"/>
      <c r="G1000" s="2565"/>
      <c r="H1000" s="2633"/>
      <c r="I1000" s="2565"/>
      <c r="J1000" s="2565"/>
      <c r="K1000" s="2565"/>
      <c r="L1000" s="2565"/>
      <c r="M1000" s="2565"/>
      <c r="N1000" s="2565"/>
      <c r="O1000" s="2565"/>
      <c r="P1000" s="2565"/>
      <c r="Q1000" s="2565"/>
      <c r="R1000" s="2565"/>
      <c r="S1000" s="2565"/>
      <c r="T1000" s="2565"/>
      <c r="U1000" s="2565"/>
      <c r="V1000" s="2565"/>
      <c r="W1000" s="2565"/>
      <c r="X1000" s="2565"/>
      <c r="Y1000" s="2565"/>
    </row>
    <row r="1001" spans="1:25" ht="15.75" customHeight="1">
      <c r="A1001" s="2565"/>
      <c r="B1001" s="2565"/>
      <c r="C1001" s="2565"/>
      <c r="D1001" s="2565"/>
      <c r="E1001" s="2565"/>
      <c r="F1001" s="2565"/>
      <c r="G1001" s="2565"/>
      <c r="H1001" s="2633"/>
      <c r="I1001" s="2565"/>
      <c r="J1001" s="2565"/>
      <c r="K1001" s="2565"/>
      <c r="L1001" s="2565"/>
      <c r="M1001" s="2565"/>
      <c r="N1001" s="2565"/>
      <c r="O1001" s="2565"/>
      <c r="P1001" s="2565"/>
      <c r="Q1001" s="2565"/>
      <c r="R1001" s="2565"/>
      <c r="S1001" s="2565"/>
      <c r="T1001" s="2565"/>
      <c r="U1001" s="2565"/>
      <c r="V1001" s="2565"/>
      <c r="W1001" s="2565"/>
      <c r="X1001" s="2565"/>
      <c r="Y1001" s="2565"/>
    </row>
    <row r="1002" spans="1:25" ht="15.75" customHeight="1">
      <c r="A1002" s="2565"/>
      <c r="B1002" s="2565"/>
      <c r="C1002" s="2565"/>
      <c r="D1002" s="2565"/>
      <c r="E1002" s="2565"/>
      <c r="F1002" s="2565"/>
      <c r="G1002" s="2565"/>
      <c r="H1002" s="2633"/>
      <c r="I1002" s="2565"/>
      <c r="J1002" s="2565"/>
      <c r="K1002" s="2565"/>
      <c r="L1002" s="2565"/>
      <c r="M1002" s="2565"/>
      <c r="N1002" s="2565"/>
      <c r="O1002" s="2565"/>
      <c r="P1002" s="2565"/>
      <c r="Q1002" s="2565"/>
      <c r="R1002" s="2565"/>
      <c r="S1002" s="2565"/>
      <c r="T1002" s="2565"/>
      <c r="U1002" s="2565"/>
      <c r="V1002" s="2565"/>
      <c r="W1002" s="2565"/>
      <c r="X1002" s="2565"/>
      <c r="Y1002" s="2565"/>
    </row>
    <row r="1003" spans="1:25" ht="15.75" customHeight="1">
      <c r="A1003" s="2565"/>
      <c r="B1003" s="2565"/>
      <c r="C1003" s="2565"/>
      <c r="D1003" s="2565"/>
      <c r="E1003" s="2565"/>
      <c r="F1003" s="2565"/>
      <c r="G1003" s="2565"/>
      <c r="H1003" s="2633"/>
      <c r="I1003" s="2565"/>
      <c r="J1003" s="2565"/>
      <c r="K1003" s="2565"/>
      <c r="L1003" s="2565"/>
      <c r="M1003" s="2565"/>
      <c r="N1003" s="2565"/>
      <c r="O1003" s="2565"/>
      <c r="P1003" s="2565"/>
      <c r="Q1003" s="2565"/>
      <c r="R1003" s="2565"/>
      <c r="S1003" s="2565"/>
      <c r="T1003" s="2565"/>
      <c r="U1003" s="2565"/>
      <c r="V1003" s="2565"/>
      <c r="W1003" s="2565"/>
      <c r="X1003" s="2565"/>
      <c r="Y1003" s="2565"/>
    </row>
    <row r="1004" spans="1:25" ht="15.75" customHeight="1">
      <c r="A1004" s="2565"/>
      <c r="B1004" s="2565"/>
      <c r="C1004" s="2565"/>
      <c r="D1004" s="2565"/>
      <c r="E1004" s="2565"/>
      <c r="F1004" s="2565"/>
      <c r="G1004" s="2565"/>
      <c r="H1004" s="2633"/>
      <c r="I1004" s="2565"/>
      <c r="J1004" s="2565"/>
      <c r="K1004" s="2565"/>
      <c r="L1004" s="2565"/>
      <c r="M1004" s="2565"/>
      <c r="N1004" s="2565"/>
      <c r="O1004" s="2565"/>
      <c r="P1004" s="2565"/>
      <c r="Q1004" s="2565"/>
      <c r="R1004" s="2565"/>
      <c r="S1004" s="2565"/>
      <c r="T1004" s="2565"/>
      <c r="U1004" s="2565"/>
      <c r="V1004" s="2565"/>
      <c r="W1004" s="2565"/>
      <c r="X1004" s="2565"/>
      <c r="Y1004" s="2565"/>
    </row>
    <row r="1005" spans="1:25" ht="15.75" customHeight="1">
      <c r="A1005" s="2565"/>
      <c r="B1005" s="2565"/>
      <c r="C1005" s="2565"/>
      <c r="D1005" s="2565"/>
      <c r="E1005" s="2565"/>
      <c r="F1005" s="2565"/>
      <c r="G1005" s="2565"/>
      <c r="H1005" s="2633"/>
      <c r="I1005" s="2565"/>
      <c r="J1005" s="2565"/>
      <c r="K1005" s="2565"/>
      <c r="L1005" s="2565"/>
      <c r="M1005" s="2565"/>
      <c r="N1005" s="2565"/>
      <c r="O1005" s="2565"/>
      <c r="P1005" s="2565"/>
      <c r="Q1005" s="2565"/>
      <c r="R1005" s="2565"/>
      <c r="S1005" s="2565"/>
      <c r="T1005" s="2565"/>
      <c r="U1005" s="2565"/>
      <c r="V1005" s="2565"/>
      <c r="W1005" s="2565"/>
      <c r="X1005" s="2565"/>
      <c r="Y1005" s="2565"/>
    </row>
    <row r="1006" spans="1:25" ht="15.75" customHeight="1">
      <c r="A1006" s="2565"/>
      <c r="B1006" s="2565"/>
      <c r="C1006" s="2565"/>
      <c r="D1006" s="2565"/>
      <c r="E1006" s="2565"/>
      <c r="F1006" s="2565"/>
      <c r="G1006" s="2565"/>
      <c r="H1006" s="2633"/>
      <c r="I1006" s="2565"/>
      <c r="J1006" s="2565"/>
      <c r="K1006" s="2565"/>
      <c r="L1006" s="2565"/>
      <c r="M1006" s="2565"/>
      <c r="N1006" s="2565"/>
      <c r="O1006" s="2565"/>
      <c r="P1006" s="2565"/>
      <c r="Q1006" s="2565"/>
      <c r="R1006" s="2565"/>
      <c r="S1006" s="2565"/>
      <c r="T1006" s="2565"/>
      <c r="U1006" s="2565"/>
      <c r="V1006" s="2565"/>
      <c r="W1006" s="2565"/>
      <c r="X1006" s="2565"/>
      <c r="Y1006" s="2565"/>
    </row>
    <row r="1007" spans="1:25" ht="15.75" customHeight="1">
      <c r="A1007" s="2565"/>
      <c r="B1007" s="2565"/>
      <c r="C1007" s="2565"/>
      <c r="D1007" s="2565"/>
      <c r="E1007" s="2565"/>
      <c r="F1007" s="2565"/>
      <c r="G1007" s="2565"/>
      <c r="H1007" s="2633"/>
      <c r="I1007" s="2565"/>
      <c r="J1007" s="2565"/>
      <c r="K1007" s="2565"/>
      <c r="L1007" s="2565"/>
      <c r="M1007" s="2565"/>
      <c r="N1007" s="2565"/>
      <c r="O1007" s="2565"/>
      <c r="P1007" s="2565"/>
      <c r="Q1007" s="2565"/>
      <c r="R1007" s="2565"/>
      <c r="S1007" s="2565"/>
      <c r="T1007" s="2565"/>
      <c r="U1007" s="2565"/>
      <c r="V1007" s="2565"/>
      <c r="W1007" s="2565"/>
      <c r="X1007" s="2565"/>
      <c r="Y1007" s="2565"/>
    </row>
    <row r="1008" spans="1:25" ht="15.75" customHeight="1">
      <c r="A1008" s="2565"/>
      <c r="B1008" s="2565"/>
      <c r="C1008" s="2565"/>
      <c r="D1008" s="2565"/>
      <c r="E1008" s="2565"/>
      <c r="F1008" s="2565"/>
      <c r="G1008" s="2565"/>
      <c r="H1008" s="2633"/>
      <c r="I1008" s="2565"/>
      <c r="J1008" s="2565"/>
      <c r="K1008" s="2565"/>
      <c r="L1008" s="2565"/>
      <c r="M1008" s="2565"/>
      <c r="N1008" s="2565"/>
      <c r="O1008" s="2565"/>
      <c r="P1008" s="2565"/>
      <c r="Q1008" s="2565"/>
      <c r="R1008" s="2565"/>
      <c r="S1008" s="2565"/>
      <c r="T1008" s="2565"/>
      <c r="U1008" s="2565"/>
      <c r="V1008" s="2565"/>
      <c r="W1008" s="2565"/>
      <c r="X1008" s="2565"/>
      <c r="Y1008" s="2565"/>
    </row>
    <row r="1009" spans="1:25" ht="15.75" customHeight="1">
      <c r="A1009" s="2565"/>
      <c r="B1009" s="2565"/>
      <c r="C1009" s="2565"/>
      <c r="D1009" s="2565"/>
      <c r="E1009" s="2565"/>
      <c r="F1009" s="2565"/>
      <c r="G1009" s="2565"/>
      <c r="H1009" s="2633"/>
      <c r="I1009" s="2565"/>
      <c r="J1009" s="2565"/>
      <c r="K1009" s="2565"/>
      <c r="L1009" s="2565"/>
      <c r="M1009" s="2565"/>
      <c r="N1009" s="2565"/>
      <c r="O1009" s="2565"/>
      <c r="P1009" s="2565"/>
      <c r="Q1009" s="2565"/>
      <c r="R1009" s="2565"/>
      <c r="S1009" s="2565"/>
      <c r="T1009" s="2565"/>
      <c r="U1009" s="2565"/>
      <c r="V1009" s="2565"/>
      <c r="W1009" s="2565"/>
      <c r="X1009" s="2565"/>
      <c r="Y1009" s="2565"/>
    </row>
    <row r="1010" spans="1:25" ht="15.75" customHeight="1">
      <c r="A1010" s="2565"/>
      <c r="B1010" s="2565"/>
      <c r="C1010" s="2565"/>
      <c r="D1010" s="2565"/>
      <c r="E1010" s="2565"/>
      <c r="F1010" s="2565"/>
      <c r="G1010" s="2565"/>
      <c r="H1010" s="2633"/>
      <c r="I1010" s="2565"/>
      <c r="J1010" s="2565"/>
      <c r="K1010" s="2565"/>
      <c r="L1010" s="2565"/>
      <c r="M1010" s="2565"/>
      <c r="N1010" s="2565"/>
      <c r="O1010" s="2565"/>
      <c r="P1010" s="2565"/>
      <c r="Q1010" s="2565"/>
      <c r="R1010" s="2565"/>
      <c r="S1010" s="2565"/>
      <c r="T1010" s="2565"/>
      <c r="U1010" s="2565"/>
      <c r="V1010" s="2565"/>
      <c r="W1010" s="2565"/>
      <c r="X1010" s="2565"/>
      <c r="Y1010" s="2565"/>
    </row>
    <row r="1011" spans="1:25" ht="15.75" customHeight="1">
      <c r="A1011" s="2565"/>
      <c r="B1011" s="2565"/>
      <c r="C1011" s="2565"/>
      <c r="D1011" s="2565"/>
      <c r="E1011" s="2565"/>
      <c r="F1011" s="2565"/>
      <c r="G1011" s="2565"/>
      <c r="H1011" s="2633"/>
      <c r="I1011" s="2565"/>
      <c r="J1011" s="2565"/>
      <c r="K1011" s="2565"/>
      <c r="L1011" s="2565"/>
      <c r="M1011" s="2565"/>
      <c r="N1011" s="2565"/>
      <c r="O1011" s="2565"/>
      <c r="P1011" s="2565"/>
      <c r="Q1011" s="2565"/>
      <c r="R1011" s="2565"/>
      <c r="S1011" s="2565"/>
      <c r="T1011" s="2565"/>
      <c r="U1011" s="2565"/>
      <c r="V1011" s="2565"/>
      <c r="W1011" s="2565"/>
      <c r="X1011" s="2565"/>
      <c r="Y1011" s="2565"/>
    </row>
    <row r="1012" spans="1:25" ht="15.75" customHeight="1">
      <c r="A1012" s="2565"/>
      <c r="B1012" s="2565"/>
      <c r="C1012" s="2565"/>
      <c r="D1012" s="2565"/>
      <c r="E1012" s="2565"/>
      <c r="F1012" s="2565"/>
      <c r="G1012" s="2565"/>
      <c r="H1012" s="2633"/>
      <c r="I1012" s="2565"/>
      <c r="J1012" s="2565"/>
      <c r="K1012" s="2565"/>
      <c r="L1012" s="2565"/>
      <c r="M1012" s="2565"/>
      <c r="N1012" s="2565"/>
      <c r="O1012" s="2565"/>
      <c r="P1012" s="2565"/>
      <c r="Q1012" s="2565"/>
      <c r="R1012" s="2565"/>
      <c r="S1012" s="2565"/>
      <c r="T1012" s="2565"/>
      <c r="U1012" s="2565"/>
      <c r="V1012" s="2565"/>
      <c r="W1012" s="2565"/>
      <c r="X1012" s="2565"/>
      <c r="Y1012" s="2565"/>
    </row>
  </sheetData>
  <mergeCells count="14">
    <mergeCell ref="B66:G66"/>
    <mergeCell ref="B1:G1"/>
    <mergeCell ref="B2:G2"/>
    <mergeCell ref="B3:G3"/>
    <mergeCell ref="B4:B5"/>
    <mergeCell ref="C4:C5"/>
    <mergeCell ref="D4:D5"/>
    <mergeCell ref="E4:E5"/>
    <mergeCell ref="F4:G4"/>
    <mergeCell ref="B6:B17"/>
    <mergeCell ref="B18:B29"/>
    <mergeCell ref="B54:B65"/>
    <mergeCell ref="B30:B41"/>
    <mergeCell ref="B42:B53"/>
  </mergeCells>
  <pageMargins left="0.7" right="0.43" top="0.52" bottom="0.37" header="0" footer="0"/>
  <pageSetup paperSize="9" scale="75"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showGridLines="0" zoomScale="85" zoomScaleNormal="85" zoomScaleSheetLayoutView="85" workbookViewId="0">
      <selection activeCell="L29" sqref="L29"/>
    </sheetView>
  </sheetViews>
  <sheetFormatPr defaultColWidth="9.140625" defaultRowHeight="15"/>
  <cols>
    <col min="1" max="1" width="11.7109375" style="282" bestFit="1" customWidth="1"/>
    <col min="2" max="2" width="17.7109375" style="282" customWidth="1"/>
    <col min="3" max="3" width="13.7109375" style="301" customWidth="1"/>
    <col min="4" max="4" width="14.5703125" style="301" customWidth="1"/>
    <col min="5" max="5" width="19.7109375" style="301" customWidth="1"/>
    <col min="6" max="6" width="9.140625" style="282"/>
    <col min="7" max="7" width="14.42578125" style="282" hidden="1" customWidth="1"/>
    <col min="8" max="12" width="0" style="282" hidden="1" customWidth="1"/>
    <col min="13" max="16384" width="9.140625" style="282"/>
  </cols>
  <sheetData>
    <row r="1" spans="1:5" ht="15.75">
      <c r="A1" s="3128" t="s">
        <v>346</v>
      </c>
      <c r="B1" s="3128"/>
      <c r="C1" s="3128"/>
      <c r="D1" s="3128"/>
      <c r="E1" s="3128"/>
    </row>
    <row r="2" spans="1:5" ht="15.75">
      <c r="A2" s="3128" t="s">
        <v>396</v>
      </c>
      <c r="B2" s="3128"/>
      <c r="C2" s="3128"/>
      <c r="D2" s="3128"/>
      <c r="E2" s="3128"/>
    </row>
    <row r="3" spans="1:5" ht="15.75">
      <c r="A3" s="3128" t="s">
        <v>1</v>
      </c>
      <c r="B3" s="3128"/>
      <c r="C3" s="3128"/>
      <c r="D3" s="3128"/>
      <c r="E3" s="3128"/>
    </row>
    <row r="4" spans="1:5" ht="15.75" thickBot="1">
      <c r="A4" s="3884" t="s">
        <v>378</v>
      </c>
      <c r="B4" s="3884"/>
      <c r="C4" s="3884"/>
      <c r="D4" s="3884"/>
      <c r="E4" s="3884"/>
    </row>
    <row r="5" spans="1:5" ht="16.5" customHeight="1" thickTop="1">
      <c r="A5" s="3885" t="s">
        <v>251</v>
      </c>
      <c r="B5" s="3887" t="s">
        <v>233</v>
      </c>
      <c r="C5" s="3889" t="s">
        <v>348</v>
      </c>
      <c r="D5" s="3889" t="s">
        <v>349</v>
      </c>
      <c r="E5" s="3891" t="s">
        <v>383</v>
      </c>
    </row>
    <row r="6" spans="1:5">
      <c r="A6" s="3886"/>
      <c r="B6" s="3888"/>
      <c r="C6" s="3890"/>
      <c r="D6" s="3890"/>
      <c r="E6" s="3892"/>
    </row>
    <row r="7" spans="1:5" ht="15.75">
      <c r="A7" s="3893" t="s">
        <v>168</v>
      </c>
      <c r="B7" s="283" t="s">
        <v>238</v>
      </c>
      <c r="C7" s="284">
        <v>2305.4</v>
      </c>
      <c r="D7" s="284">
        <v>41065.9</v>
      </c>
      <c r="E7" s="285">
        <v>184972.80000000005</v>
      </c>
    </row>
    <row r="8" spans="1:5" ht="15.75">
      <c r="A8" s="3894"/>
      <c r="B8" s="286" t="s">
        <v>239</v>
      </c>
      <c r="C8" s="287">
        <v>31547.599999999995</v>
      </c>
      <c r="D8" s="287">
        <v>80474.600000000006</v>
      </c>
      <c r="E8" s="288">
        <v>200898.60000000003</v>
      </c>
    </row>
    <row r="9" spans="1:5" ht="15.75">
      <c r="A9" s="3894"/>
      <c r="B9" s="286" t="s">
        <v>240</v>
      </c>
      <c r="C9" s="287">
        <v>95161.7</v>
      </c>
      <c r="D9" s="287">
        <v>126115.3</v>
      </c>
      <c r="E9" s="288">
        <v>196623.90000000005</v>
      </c>
    </row>
    <row r="10" spans="1:5" ht="15.75">
      <c r="A10" s="3894"/>
      <c r="B10" s="286" t="s">
        <v>241</v>
      </c>
      <c r="C10" s="287">
        <v>140684.4</v>
      </c>
      <c r="D10" s="287">
        <v>168039.2</v>
      </c>
      <c r="E10" s="288">
        <v>195964.80000000005</v>
      </c>
    </row>
    <row r="11" spans="1:5" ht="15.75">
      <c r="A11" s="3894"/>
      <c r="B11" s="286" t="s">
        <v>242</v>
      </c>
      <c r="C11" s="287">
        <v>194609.4</v>
      </c>
      <c r="D11" s="287">
        <v>207599.5</v>
      </c>
      <c r="E11" s="288">
        <v>199137.00000000006</v>
      </c>
    </row>
    <row r="12" spans="1:5" ht="15.75">
      <c r="A12" s="3894"/>
      <c r="B12" s="286" t="s">
        <v>243</v>
      </c>
      <c r="C12" s="287">
        <v>248203.6</v>
      </c>
      <c r="D12" s="287">
        <v>277571.5</v>
      </c>
      <c r="E12" s="288">
        <v>217610.49999999997</v>
      </c>
    </row>
    <row r="13" spans="1:5" ht="15.75">
      <c r="A13" s="3894"/>
      <c r="B13" s="286" t="s">
        <v>244</v>
      </c>
      <c r="C13" s="287">
        <v>313304</v>
      </c>
      <c r="D13" s="287">
        <v>319152.3</v>
      </c>
      <c r="E13" s="288">
        <v>201611.4</v>
      </c>
    </row>
    <row r="14" spans="1:5" ht="15.75">
      <c r="A14" s="3894"/>
      <c r="B14" s="286" t="s">
        <v>245</v>
      </c>
      <c r="C14" s="287">
        <v>374956.10000000003</v>
      </c>
      <c r="D14" s="287">
        <v>354160.19999999995</v>
      </c>
      <c r="E14" s="288">
        <v>195712</v>
      </c>
    </row>
    <row r="15" spans="1:5" ht="15.75">
      <c r="A15" s="3894"/>
      <c r="B15" s="286" t="s">
        <v>246</v>
      </c>
      <c r="C15" s="287">
        <v>419933.9</v>
      </c>
      <c r="D15" s="287">
        <v>418946.9</v>
      </c>
      <c r="E15" s="288">
        <v>234661.10000000009</v>
      </c>
    </row>
    <row r="16" spans="1:5" ht="15.75">
      <c r="A16" s="3894"/>
      <c r="B16" s="286" t="s">
        <v>247</v>
      </c>
      <c r="C16" s="287">
        <v>478629.89999999997</v>
      </c>
      <c r="D16" s="287">
        <v>464416.8</v>
      </c>
      <c r="E16" s="288">
        <v>262349.49999999994</v>
      </c>
    </row>
    <row r="17" spans="1:5" ht="15.75">
      <c r="A17" s="3894"/>
      <c r="B17" s="286" t="s">
        <v>248</v>
      </c>
      <c r="C17" s="287">
        <v>555101.89999999991</v>
      </c>
      <c r="D17" s="287">
        <v>527140.6</v>
      </c>
      <c r="E17" s="288">
        <v>269072.99999999988</v>
      </c>
    </row>
    <row r="18" spans="1:5" ht="15.75">
      <c r="A18" s="3896"/>
      <c r="B18" s="289" t="s">
        <v>249</v>
      </c>
      <c r="C18" s="290">
        <v>815703</v>
      </c>
      <c r="D18" s="290">
        <v>609117.30000000005</v>
      </c>
      <c r="E18" s="291">
        <v>106272.10000000006</v>
      </c>
    </row>
    <row r="19" spans="1:5" ht="15.75">
      <c r="A19" s="3893" t="s">
        <v>5</v>
      </c>
      <c r="B19" s="292" t="s">
        <v>238</v>
      </c>
      <c r="C19" s="284">
        <v>18572</v>
      </c>
      <c r="D19" s="284">
        <v>45787.3</v>
      </c>
      <c r="E19" s="293">
        <v>228942.19999999998</v>
      </c>
    </row>
    <row r="20" spans="1:5" ht="15.75">
      <c r="A20" s="3894"/>
      <c r="B20" s="294" t="s">
        <v>239</v>
      </c>
      <c r="C20" s="287">
        <v>72376.100000000006</v>
      </c>
      <c r="D20" s="287">
        <v>88791.1</v>
      </c>
      <c r="E20" s="295">
        <v>258381.1</v>
      </c>
    </row>
    <row r="21" spans="1:5" ht="15.75">
      <c r="A21" s="3894"/>
      <c r="B21" s="294" t="s">
        <v>240</v>
      </c>
      <c r="C21" s="287">
        <v>138835.99999999997</v>
      </c>
      <c r="D21" s="287">
        <v>139648.79999999999</v>
      </c>
      <c r="E21" s="295">
        <v>246040.79999999996</v>
      </c>
    </row>
    <row r="22" spans="1:5" ht="15.75">
      <c r="A22" s="3894"/>
      <c r="B22" s="294" t="s">
        <v>241</v>
      </c>
      <c r="C22" s="287">
        <v>176703</v>
      </c>
      <c r="D22" s="287">
        <v>195425.6</v>
      </c>
      <c r="E22" s="295">
        <v>308740.19999999995</v>
      </c>
    </row>
    <row r="23" spans="1:5" ht="15.75">
      <c r="A23" s="3894"/>
      <c r="B23" s="294" t="s">
        <v>242</v>
      </c>
      <c r="C23" s="287">
        <v>256299</v>
      </c>
      <c r="D23" s="287">
        <v>242972.2</v>
      </c>
      <c r="E23" s="295">
        <v>348993.79999999993</v>
      </c>
    </row>
    <row r="24" spans="1:5" ht="15.75">
      <c r="A24" s="3894"/>
      <c r="B24" s="294" t="s">
        <v>243</v>
      </c>
      <c r="C24" s="287">
        <v>364946.2</v>
      </c>
      <c r="D24" s="287">
        <v>331206.8</v>
      </c>
      <c r="E24" s="288">
        <v>303173.90000000002</v>
      </c>
    </row>
    <row r="25" spans="1:5" ht="15.75">
      <c r="A25" s="3894"/>
      <c r="B25" s="294" t="s">
        <v>244</v>
      </c>
      <c r="C25" s="287">
        <v>428883.5</v>
      </c>
      <c r="D25" s="287">
        <v>381343.2</v>
      </c>
      <c r="E25" s="288">
        <v>301639.60000000009</v>
      </c>
    </row>
    <row r="26" spans="1:5" ht="15.75">
      <c r="A26" s="3894"/>
      <c r="B26" s="294" t="s">
        <v>245</v>
      </c>
      <c r="C26" s="287">
        <v>506550.99999999994</v>
      </c>
      <c r="D26" s="287">
        <v>430057.9</v>
      </c>
      <c r="E26" s="288">
        <v>274025.30000000016</v>
      </c>
    </row>
    <row r="27" spans="1:5" ht="15.75">
      <c r="A27" s="3894"/>
      <c r="B27" s="294" t="s">
        <v>246</v>
      </c>
      <c r="C27" s="287">
        <v>643636.39999999991</v>
      </c>
      <c r="D27" s="287">
        <v>505903.3</v>
      </c>
      <c r="E27" s="288">
        <v>288638.20000000019</v>
      </c>
    </row>
    <row r="28" spans="1:5" ht="15.75">
      <c r="A28" s="3894"/>
      <c r="B28" s="294" t="s">
        <v>247</v>
      </c>
      <c r="C28" s="287">
        <v>727560.3</v>
      </c>
      <c r="D28" s="287">
        <v>562536.6</v>
      </c>
      <c r="E28" s="288">
        <v>269507.60000000009</v>
      </c>
    </row>
    <row r="29" spans="1:5" ht="15.75">
      <c r="A29" s="3894"/>
      <c r="B29" s="294" t="s">
        <v>248</v>
      </c>
      <c r="C29" s="287">
        <v>832040.4</v>
      </c>
      <c r="D29" s="287">
        <v>625774.5</v>
      </c>
      <c r="E29" s="288">
        <v>248484.60000000012</v>
      </c>
    </row>
    <row r="30" spans="1:5" ht="15.75">
      <c r="A30" s="3896"/>
      <c r="B30" s="296" t="s">
        <v>249</v>
      </c>
      <c r="C30" s="290">
        <v>1066175.4000000001</v>
      </c>
      <c r="D30" s="290">
        <v>726724.6</v>
      </c>
      <c r="E30" s="291">
        <v>89497.199999999866</v>
      </c>
    </row>
    <row r="31" spans="1:5" ht="15.75">
      <c r="A31" s="3893" t="s">
        <v>29</v>
      </c>
      <c r="B31" s="292" t="s">
        <v>238</v>
      </c>
      <c r="C31" s="284">
        <v>10640</v>
      </c>
      <c r="D31" s="284">
        <v>65578.100000000006</v>
      </c>
      <c r="E31" s="285">
        <v>141466.99999999983</v>
      </c>
    </row>
    <row r="32" spans="1:5" ht="15.75">
      <c r="A32" s="3894"/>
      <c r="B32" s="294" t="s">
        <v>239</v>
      </c>
      <c r="C32" s="287">
        <v>66333.100000000006</v>
      </c>
      <c r="D32" s="287">
        <v>119202.8</v>
      </c>
      <c r="E32" s="288">
        <v>164798.99999999983</v>
      </c>
    </row>
    <row r="33" spans="1:12" ht="15.75">
      <c r="A33" s="3894"/>
      <c r="B33" s="294" t="s">
        <v>240</v>
      </c>
      <c r="C33" s="287">
        <v>170952.5</v>
      </c>
      <c r="D33" s="287">
        <v>200320.09999999998</v>
      </c>
      <c r="E33" s="288">
        <v>145228.59999999998</v>
      </c>
    </row>
    <row r="34" spans="1:12" ht="15.75">
      <c r="A34" s="3894"/>
      <c r="B34" s="294" t="s">
        <v>241</v>
      </c>
      <c r="C34" s="287">
        <v>207680.30000000002</v>
      </c>
      <c r="D34" s="287">
        <v>255016.80000000002</v>
      </c>
      <c r="E34" s="288">
        <v>169600.19999999981</v>
      </c>
    </row>
    <row r="35" spans="1:12" ht="15.75">
      <c r="A35" s="3894"/>
      <c r="B35" s="294" t="s">
        <v>242</v>
      </c>
      <c r="C35" s="287">
        <v>273736.5</v>
      </c>
      <c r="D35" s="287">
        <v>306868.8</v>
      </c>
      <c r="E35" s="288">
        <v>119379.99999999983</v>
      </c>
    </row>
    <row r="36" spans="1:12" ht="15.75">
      <c r="A36" s="3894"/>
      <c r="B36" s="294" t="s">
        <v>243</v>
      </c>
      <c r="C36" s="287">
        <v>339292.5</v>
      </c>
      <c r="D36" s="287">
        <v>411432.3</v>
      </c>
      <c r="E36" s="288">
        <v>178750</v>
      </c>
    </row>
    <row r="37" spans="1:12" ht="15.75">
      <c r="A37" s="3894"/>
      <c r="B37" s="294" t="s">
        <v>244</v>
      </c>
      <c r="C37" s="287">
        <v>415508</v>
      </c>
      <c r="D37" s="287">
        <v>465741.9</v>
      </c>
      <c r="E37" s="288">
        <v>179747.10000000003</v>
      </c>
      <c r="G37" s="282" t="s">
        <v>384</v>
      </c>
      <c r="H37" s="297" t="s">
        <v>385</v>
      </c>
      <c r="I37" s="297" t="s">
        <v>386</v>
      </c>
      <c r="J37" s="297" t="s">
        <v>387</v>
      </c>
      <c r="K37" s="297" t="s">
        <v>388</v>
      </c>
      <c r="L37" s="297" t="s">
        <v>389</v>
      </c>
    </row>
    <row r="38" spans="1:12" ht="15.75">
      <c r="A38" s="3894"/>
      <c r="B38" s="294" t="s">
        <v>245</v>
      </c>
      <c r="C38" s="287">
        <v>519577.1</v>
      </c>
      <c r="D38" s="287">
        <v>520792.4</v>
      </c>
      <c r="E38" s="288">
        <v>131944.39999999997</v>
      </c>
      <c r="G38" s="282" t="s">
        <v>348</v>
      </c>
      <c r="I38" s="282">
        <v>43</v>
      </c>
      <c r="J38" s="282">
        <f>C29/C17*100-100</f>
        <v>49.889668905835151</v>
      </c>
      <c r="K38" s="282">
        <f>C41/C29*100-100</f>
        <v>-4.7361762722098604</v>
      </c>
      <c r="L38" s="282">
        <f>C54/C41*100-100</f>
        <v>30.959163345985246</v>
      </c>
    </row>
    <row r="39" spans="1:12" ht="15.75">
      <c r="A39" s="3894"/>
      <c r="B39" s="294" t="s">
        <v>246</v>
      </c>
      <c r="C39" s="287">
        <v>596617.89999999991</v>
      </c>
      <c r="D39" s="287">
        <v>604601.9</v>
      </c>
      <c r="E39" s="288">
        <v>144921.59999999995</v>
      </c>
      <c r="G39" s="282" t="s">
        <v>349</v>
      </c>
      <c r="H39" s="298">
        <v>14.7</v>
      </c>
      <c r="I39" s="282">
        <v>33.1</v>
      </c>
      <c r="J39" s="282">
        <f>D29/D17*100-100</f>
        <v>18.711118058445891</v>
      </c>
      <c r="K39" s="282">
        <f>D41/D29*100-100</f>
        <v>19.147136867993183</v>
      </c>
      <c r="L39" s="282">
        <f>647795.3/D41*100-100</f>
        <v>-13.116697541444893</v>
      </c>
    </row>
    <row r="40" spans="1:12" ht="15.75">
      <c r="A40" s="3894"/>
      <c r="B40" s="294" t="s">
        <v>247</v>
      </c>
      <c r="C40" s="287">
        <v>677681.60000000009</v>
      </c>
      <c r="D40" s="287">
        <v>665912.30000000005</v>
      </c>
      <c r="E40" s="288">
        <v>137187</v>
      </c>
    </row>
    <row r="41" spans="1:12" ht="15.75">
      <c r="A41" s="3894"/>
      <c r="B41" s="299" t="s">
        <v>248</v>
      </c>
      <c r="C41" s="287">
        <v>792633.5</v>
      </c>
      <c r="D41" s="287">
        <v>745592.4</v>
      </c>
      <c r="E41" s="288">
        <v>164543.6</v>
      </c>
    </row>
    <row r="42" spans="1:12" ht="15.75">
      <c r="A42" s="3896"/>
      <c r="B42" s="300" t="s">
        <v>249</v>
      </c>
      <c r="C42" s="290">
        <v>1067289.5</v>
      </c>
      <c r="D42" s="290">
        <v>871781.8</v>
      </c>
      <c r="E42" s="291">
        <v>65653.700000000055</v>
      </c>
    </row>
    <row r="43" spans="1:12" ht="15.75">
      <c r="A43" s="3893" t="s">
        <v>85</v>
      </c>
      <c r="B43" s="292" t="s">
        <v>238</v>
      </c>
      <c r="C43" s="284">
        <v>2620.1</v>
      </c>
      <c r="D43" s="284">
        <v>77528.399999999994</v>
      </c>
      <c r="E43" s="285">
        <v>137536.09999999992</v>
      </c>
    </row>
    <row r="44" spans="1:12" ht="15.75">
      <c r="A44" s="3894"/>
      <c r="B44" s="294" t="s">
        <v>239</v>
      </c>
      <c r="C44" s="287">
        <v>43118.6</v>
      </c>
      <c r="D44" s="287">
        <v>141505.29999999999</v>
      </c>
      <c r="E44" s="288">
        <v>175870.2999999999</v>
      </c>
    </row>
    <row r="45" spans="1:12" ht="15.75">
      <c r="A45" s="3894"/>
      <c r="B45" s="294" t="s">
        <v>240</v>
      </c>
      <c r="C45" s="287">
        <v>172325</v>
      </c>
      <c r="D45" s="287">
        <v>211283.9</v>
      </c>
      <c r="E45" s="288">
        <v>121273.59999999992</v>
      </c>
    </row>
    <row r="46" spans="1:12" ht="15.75">
      <c r="A46" s="3894"/>
      <c r="B46" s="294" t="s">
        <v>241</v>
      </c>
      <c r="C46" s="287">
        <v>219170.4</v>
      </c>
      <c r="D46" s="287">
        <v>275023.40000000002</v>
      </c>
      <c r="E46" s="288">
        <v>150299.40000000014</v>
      </c>
    </row>
    <row r="47" spans="1:12" ht="15.75">
      <c r="A47" s="3894"/>
      <c r="B47" s="294" t="s">
        <v>242</v>
      </c>
      <c r="C47" s="287">
        <v>287840.09999999998</v>
      </c>
      <c r="D47" s="287">
        <v>337706.5</v>
      </c>
      <c r="E47" s="288">
        <v>163337.10000000015</v>
      </c>
    </row>
    <row r="48" spans="1:12" ht="15.75">
      <c r="A48" s="3894"/>
      <c r="B48" s="294" t="s">
        <v>243</v>
      </c>
      <c r="C48" s="287">
        <v>378165</v>
      </c>
      <c r="D48" s="287">
        <v>483718.6</v>
      </c>
      <c r="E48" s="288">
        <v>241779.90000000008</v>
      </c>
    </row>
    <row r="49" spans="1:5" ht="15.75">
      <c r="A49" s="3894"/>
      <c r="B49" s="294" t="s">
        <v>244</v>
      </c>
      <c r="C49" s="287">
        <v>449225.3</v>
      </c>
      <c r="D49" s="287">
        <v>551818.5</v>
      </c>
      <c r="E49" s="288">
        <v>241312.2</v>
      </c>
    </row>
    <row r="50" spans="1:5" ht="15.75">
      <c r="A50" s="3894"/>
      <c r="B50" s="294" t="s">
        <v>245</v>
      </c>
      <c r="C50" s="287">
        <v>562972.9</v>
      </c>
      <c r="D50" s="287">
        <v>630801.4</v>
      </c>
      <c r="E50" s="288">
        <v>213945.80000000005</v>
      </c>
    </row>
    <row r="51" spans="1:5" ht="15.75">
      <c r="A51" s="3894"/>
      <c r="B51" s="294" t="s">
        <v>246</v>
      </c>
      <c r="C51" s="287">
        <v>638013.69999999995</v>
      </c>
      <c r="D51" s="287" t="s">
        <v>390</v>
      </c>
      <c r="E51" s="288">
        <v>162307.30000000005</v>
      </c>
    </row>
    <row r="52" spans="1:5" ht="15.75">
      <c r="A52" s="3894"/>
      <c r="B52" s="294" t="s">
        <v>247</v>
      </c>
      <c r="C52" s="287">
        <v>725610</v>
      </c>
      <c r="D52" s="287" t="s">
        <v>391</v>
      </c>
      <c r="E52" s="288">
        <v>204333.00000000012</v>
      </c>
    </row>
    <row r="53" spans="1:5" ht="15.75">
      <c r="A53" s="3894"/>
      <c r="B53" s="299" t="s">
        <v>248</v>
      </c>
      <c r="C53" s="287">
        <v>843937.3</v>
      </c>
      <c r="D53" s="287" t="s">
        <v>392</v>
      </c>
      <c r="E53" s="288">
        <v>164504.79999999996</v>
      </c>
    </row>
    <row r="54" spans="1:5" ht="15.75">
      <c r="A54" s="3896"/>
      <c r="B54" s="300" t="s">
        <v>249</v>
      </c>
      <c r="C54" s="290">
        <v>1038026.2</v>
      </c>
      <c r="D54" s="290" t="s">
        <v>394</v>
      </c>
      <c r="E54" s="291">
        <v>141171.8000000001</v>
      </c>
    </row>
    <row r="55" spans="1:5" ht="15.75">
      <c r="A55" s="3893" t="s">
        <v>398</v>
      </c>
      <c r="B55" s="292" t="s">
        <v>238</v>
      </c>
      <c r="C55" s="284">
        <v>1951</v>
      </c>
      <c r="D55" s="284" t="s">
        <v>419</v>
      </c>
      <c r="E55" s="285">
        <v>196556.60000000012</v>
      </c>
    </row>
    <row r="56" spans="1:5" ht="15.75">
      <c r="A56" s="3894"/>
      <c r="B56" s="294" t="s">
        <v>239</v>
      </c>
      <c r="C56" s="287">
        <v>53546</v>
      </c>
      <c r="D56" s="287" t="s">
        <v>420</v>
      </c>
      <c r="E56" s="288">
        <v>207989.00000000015</v>
      </c>
    </row>
    <row r="57" spans="1:5" ht="15.75">
      <c r="A57" s="3894"/>
      <c r="B57" s="294" t="s">
        <v>240</v>
      </c>
      <c r="C57" s="287">
        <v>176991.5</v>
      </c>
      <c r="D57" s="287" t="s">
        <v>421</v>
      </c>
      <c r="E57" s="288">
        <v>213387.40000000008</v>
      </c>
    </row>
    <row r="58" spans="1:5" ht="15.75">
      <c r="A58" s="3894"/>
      <c r="B58" s="294" t="s">
        <v>241</v>
      </c>
      <c r="C58" s="287">
        <v>250412.2</v>
      </c>
      <c r="D58" s="287" t="s">
        <v>422</v>
      </c>
      <c r="E58" s="288">
        <v>220977.00000000012</v>
      </c>
    </row>
    <row r="59" spans="1:5" ht="15.75">
      <c r="A59" s="3894"/>
      <c r="B59" s="294" t="s">
        <v>242</v>
      </c>
      <c r="C59" s="287">
        <v>306657</v>
      </c>
      <c r="D59" s="287" t="s">
        <v>423</v>
      </c>
      <c r="E59" s="288">
        <v>245702.90000000014</v>
      </c>
    </row>
    <row r="60" spans="1:5" ht="15.75">
      <c r="A60" s="3894"/>
      <c r="B60" s="294" t="s">
        <v>243</v>
      </c>
      <c r="C60" s="287">
        <v>404201</v>
      </c>
      <c r="D60" s="287" t="s">
        <v>424</v>
      </c>
      <c r="E60" s="288" t="s">
        <v>431</v>
      </c>
    </row>
    <row r="61" spans="1:5" ht="15.75">
      <c r="A61" s="3894"/>
      <c r="B61" s="294" t="s">
        <v>244</v>
      </c>
      <c r="C61" s="287">
        <v>487643.7</v>
      </c>
      <c r="D61" s="287" t="s">
        <v>425</v>
      </c>
      <c r="E61" s="288" t="s">
        <v>432</v>
      </c>
    </row>
    <row r="62" spans="1:5" ht="15.75">
      <c r="A62" s="3894"/>
      <c r="B62" s="294" t="s">
        <v>245</v>
      </c>
      <c r="C62" s="287">
        <v>557809.80000000005</v>
      </c>
      <c r="D62" s="287" t="s">
        <v>426</v>
      </c>
      <c r="E62" s="288" t="s">
        <v>433</v>
      </c>
    </row>
    <row r="63" spans="1:5" ht="15.75">
      <c r="A63" s="3894"/>
      <c r="B63" s="294" t="s">
        <v>246</v>
      </c>
      <c r="C63" s="287">
        <v>674083.7</v>
      </c>
      <c r="D63" s="287" t="s">
        <v>427</v>
      </c>
      <c r="E63" s="288" t="s">
        <v>434</v>
      </c>
    </row>
    <row r="64" spans="1:5" ht="15.75">
      <c r="A64" s="3894"/>
      <c r="B64" s="294" t="s">
        <v>247</v>
      </c>
      <c r="C64" s="287">
        <v>803976</v>
      </c>
      <c r="D64" s="287" t="s">
        <v>428</v>
      </c>
      <c r="E64" s="288" t="s">
        <v>435</v>
      </c>
    </row>
    <row r="65" spans="1:5" ht="15.75">
      <c r="A65" s="3894"/>
      <c r="B65" s="299" t="s">
        <v>248</v>
      </c>
      <c r="C65" s="287">
        <v>898486.3</v>
      </c>
      <c r="D65" s="287" t="s">
        <v>429</v>
      </c>
      <c r="E65" s="288" t="s">
        <v>436</v>
      </c>
    </row>
    <row r="66" spans="1:5" ht="16.5" thickBot="1">
      <c r="A66" s="3895"/>
      <c r="B66" s="302" t="s">
        <v>249</v>
      </c>
      <c r="C66" s="371">
        <v>1160259</v>
      </c>
      <c r="D66" s="371" t="s">
        <v>430</v>
      </c>
      <c r="E66" s="372" t="s">
        <v>439</v>
      </c>
    </row>
    <row r="67" spans="1:5" ht="25.5" customHeight="1" thickTop="1">
      <c r="A67" s="304" t="s">
        <v>393</v>
      </c>
    </row>
    <row r="68" spans="1:5" ht="25.5" customHeight="1">
      <c r="A68" s="304" t="s">
        <v>437</v>
      </c>
    </row>
  </sheetData>
  <mergeCells count="14">
    <mergeCell ref="A55:A66"/>
    <mergeCell ref="A7:A18"/>
    <mergeCell ref="A19:A30"/>
    <mergeCell ref="A31:A42"/>
    <mergeCell ref="A43:A54"/>
    <mergeCell ref="A1:E1"/>
    <mergeCell ref="A2:E2"/>
    <mergeCell ref="A3:E3"/>
    <mergeCell ref="A4:E4"/>
    <mergeCell ref="A5:A6"/>
    <mergeCell ref="B5:B6"/>
    <mergeCell ref="C5:C6"/>
    <mergeCell ref="D5:D6"/>
    <mergeCell ref="E5:E6"/>
  </mergeCells>
  <pageMargins left="1.0900000000000001" right="0.7" top="0.38" bottom="0.36" header="0.3" footer="0.3"/>
  <pageSetup paperSize="9" scale="72"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8"/>
  <sheetViews>
    <sheetView showGridLines="0" topLeftCell="A40" workbookViewId="0">
      <selection activeCell="I52" sqref="I52"/>
    </sheetView>
  </sheetViews>
  <sheetFormatPr defaultRowHeight="15.75"/>
  <cols>
    <col min="1" max="1" width="11.7109375" style="244" bestFit="1" customWidth="1"/>
    <col min="2" max="2" width="15.28515625" style="244" bestFit="1" customWidth="1"/>
    <col min="3" max="3" width="12.28515625" style="220" customWidth="1"/>
    <col min="4" max="11" width="13.5703125" style="220" customWidth="1"/>
    <col min="12" max="12" width="8.7109375" style="220"/>
    <col min="13" max="13" width="13.7109375" style="220" bestFit="1" customWidth="1"/>
    <col min="14" max="14" width="9.85546875" style="220" bestFit="1" customWidth="1"/>
    <col min="15" max="243" width="8.7109375" style="220"/>
    <col min="244" max="244" width="11.7109375" style="220" bestFit="1" customWidth="1"/>
    <col min="245" max="245" width="15.28515625" style="220" bestFit="1" customWidth="1"/>
    <col min="246" max="254" width="13.5703125" style="220" customWidth="1"/>
    <col min="255" max="255" width="8.7109375" style="220"/>
    <col min="256" max="257" width="10.140625" style="220" bestFit="1" customWidth="1"/>
    <col min="258" max="258" width="14.7109375" style="220" bestFit="1" customWidth="1"/>
    <col min="259" max="259" width="13.42578125" style="220" bestFit="1" customWidth="1"/>
    <col min="260" max="260" width="14.7109375" style="220" bestFit="1" customWidth="1"/>
    <col min="261" max="261" width="12.140625" style="220" bestFit="1" customWidth="1"/>
    <col min="262" max="499" width="8.7109375" style="220"/>
    <col min="500" max="500" width="11.7109375" style="220" bestFit="1" customWidth="1"/>
    <col min="501" max="501" width="15.28515625" style="220" bestFit="1" customWidth="1"/>
    <col min="502" max="510" width="13.5703125" style="220" customWidth="1"/>
    <col min="511" max="511" width="8.7109375" style="220"/>
    <col min="512" max="513" width="10.140625" style="220" bestFit="1" customWidth="1"/>
    <col min="514" max="514" width="14.7109375" style="220" bestFit="1" customWidth="1"/>
    <col min="515" max="515" width="13.42578125" style="220" bestFit="1" customWidth="1"/>
    <col min="516" max="516" width="14.7109375" style="220" bestFit="1" customWidth="1"/>
    <col min="517" max="517" width="12.140625" style="220" bestFit="1" customWidth="1"/>
    <col min="518" max="755" width="8.7109375" style="220"/>
    <col min="756" max="756" width="11.7109375" style="220" bestFit="1" customWidth="1"/>
    <col min="757" max="757" width="15.28515625" style="220" bestFit="1" customWidth="1"/>
    <col min="758" max="766" width="13.5703125" style="220" customWidth="1"/>
    <col min="767" max="767" width="8.7109375" style="220"/>
    <col min="768" max="769" width="10.140625" style="220" bestFit="1" customWidth="1"/>
    <col min="770" max="770" width="14.7109375" style="220" bestFit="1" customWidth="1"/>
    <col min="771" max="771" width="13.42578125" style="220" bestFit="1" customWidth="1"/>
    <col min="772" max="772" width="14.7109375" style="220" bestFit="1" customWidth="1"/>
    <col min="773" max="773" width="12.140625" style="220" bestFit="1" customWidth="1"/>
    <col min="774" max="1011" width="8.7109375" style="220"/>
    <col min="1012" max="1012" width="11.7109375" style="220" bestFit="1" customWidth="1"/>
    <col min="1013" max="1013" width="15.28515625" style="220" bestFit="1" customWidth="1"/>
    <col min="1014" max="1022" width="13.5703125" style="220" customWidth="1"/>
    <col min="1023" max="1023" width="8.7109375" style="220"/>
    <col min="1024" max="1025" width="10.140625" style="220" bestFit="1" customWidth="1"/>
    <col min="1026" max="1026" width="14.7109375" style="220" bestFit="1" customWidth="1"/>
    <col min="1027" max="1027" width="13.42578125" style="220" bestFit="1" customWidth="1"/>
    <col min="1028" max="1028" width="14.7109375" style="220" bestFit="1" customWidth="1"/>
    <col min="1029" max="1029" width="12.140625" style="220" bestFit="1" customWidth="1"/>
    <col min="1030" max="1267" width="8.7109375" style="220"/>
    <col min="1268" max="1268" width="11.7109375" style="220" bestFit="1" customWidth="1"/>
    <col min="1269" max="1269" width="15.28515625" style="220" bestFit="1" customWidth="1"/>
    <col min="1270" max="1278" width="13.5703125" style="220" customWidth="1"/>
    <col min="1279" max="1279" width="8.7109375" style="220"/>
    <col min="1280" max="1281" width="10.140625" style="220" bestFit="1" customWidth="1"/>
    <col min="1282" max="1282" width="14.7109375" style="220" bestFit="1" customWidth="1"/>
    <col min="1283" max="1283" width="13.42578125" style="220" bestFit="1" customWidth="1"/>
    <col min="1284" max="1284" width="14.7109375" style="220" bestFit="1" customWidth="1"/>
    <col min="1285" max="1285" width="12.140625" style="220" bestFit="1" customWidth="1"/>
    <col min="1286" max="1523" width="8.7109375" style="220"/>
    <col min="1524" max="1524" width="11.7109375" style="220" bestFit="1" customWidth="1"/>
    <col min="1525" max="1525" width="15.28515625" style="220" bestFit="1" customWidth="1"/>
    <col min="1526" max="1534" width="13.5703125" style="220" customWidth="1"/>
    <col min="1535" max="1535" width="8.7109375" style="220"/>
    <col min="1536" max="1537" width="10.140625" style="220" bestFit="1" customWidth="1"/>
    <col min="1538" max="1538" width="14.7109375" style="220" bestFit="1" customWidth="1"/>
    <col min="1539" max="1539" width="13.42578125" style="220" bestFit="1" customWidth="1"/>
    <col min="1540" max="1540" width="14.7109375" style="220" bestFit="1" customWidth="1"/>
    <col min="1541" max="1541" width="12.140625" style="220" bestFit="1" customWidth="1"/>
    <col min="1542" max="1779" width="8.7109375" style="220"/>
    <col min="1780" max="1780" width="11.7109375" style="220" bestFit="1" customWidth="1"/>
    <col min="1781" max="1781" width="15.28515625" style="220" bestFit="1" customWidth="1"/>
    <col min="1782" max="1790" width="13.5703125" style="220" customWidth="1"/>
    <col min="1791" max="1791" width="8.7109375" style="220"/>
    <col min="1792" max="1793" width="10.140625" style="220" bestFit="1" customWidth="1"/>
    <col min="1794" max="1794" width="14.7109375" style="220" bestFit="1" customWidth="1"/>
    <col min="1795" max="1795" width="13.42578125" style="220" bestFit="1" customWidth="1"/>
    <col min="1796" max="1796" width="14.7109375" style="220" bestFit="1" customWidth="1"/>
    <col min="1797" max="1797" width="12.140625" style="220" bestFit="1" customWidth="1"/>
    <col min="1798" max="2035" width="8.7109375" style="220"/>
    <col min="2036" max="2036" width="11.7109375" style="220" bestFit="1" customWidth="1"/>
    <col min="2037" max="2037" width="15.28515625" style="220" bestFit="1" customWidth="1"/>
    <col min="2038" max="2046" width="13.5703125" style="220" customWidth="1"/>
    <col min="2047" max="2047" width="8.7109375" style="220"/>
    <col min="2048" max="2049" width="10.140625" style="220" bestFit="1" customWidth="1"/>
    <col min="2050" max="2050" width="14.7109375" style="220" bestFit="1" customWidth="1"/>
    <col min="2051" max="2051" width="13.42578125" style="220" bestFit="1" customWidth="1"/>
    <col min="2052" max="2052" width="14.7109375" style="220" bestFit="1" customWidth="1"/>
    <col min="2053" max="2053" width="12.140625" style="220" bestFit="1" customWidth="1"/>
    <col min="2054" max="2291" width="8.7109375" style="220"/>
    <col min="2292" max="2292" width="11.7109375" style="220" bestFit="1" customWidth="1"/>
    <col min="2293" max="2293" width="15.28515625" style="220" bestFit="1" customWidth="1"/>
    <col min="2294" max="2302" width="13.5703125" style="220" customWidth="1"/>
    <col min="2303" max="2303" width="8.7109375" style="220"/>
    <col min="2304" max="2305" width="10.140625" style="220" bestFit="1" customWidth="1"/>
    <col min="2306" max="2306" width="14.7109375" style="220" bestFit="1" customWidth="1"/>
    <col min="2307" max="2307" width="13.42578125" style="220" bestFit="1" customWidth="1"/>
    <col min="2308" max="2308" width="14.7109375" style="220" bestFit="1" customWidth="1"/>
    <col min="2309" max="2309" width="12.140625" style="220" bestFit="1" customWidth="1"/>
    <col min="2310" max="2547" width="8.7109375" style="220"/>
    <col min="2548" max="2548" width="11.7109375" style="220" bestFit="1" customWidth="1"/>
    <col min="2549" max="2549" width="15.28515625" style="220" bestFit="1" customWidth="1"/>
    <col min="2550" max="2558" width="13.5703125" style="220" customWidth="1"/>
    <col min="2559" max="2559" width="8.7109375" style="220"/>
    <col min="2560" max="2561" width="10.140625" style="220" bestFit="1" customWidth="1"/>
    <col min="2562" max="2562" width="14.7109375" style="220" bestFit="1" customWidth="1"/>
    <col min="2563" max="2563" width="13.42578125" style="220" bestFit="1" customWidth="1"/>
    <col min="2564" max="2564" width="14.7109375" style="220" bestFit="1" customWidth="1"/>
    <col min="2565" max="2565" width="12.140625" style="220" bestFit="1" customWidth="1"/>
    <col min="2566" max="2803" width="8.7109375" style="220"/>
    <col min="2804" max="2804" width="11.7109375" style="220" bestFit="1" customWidth="1"/>
    <col min="2805" max="2805" width="15.28515625" style="220" bestFit="1" customWidth="1"/>
    <col min="2806" max="2814" width="13.5703125" style="220" customWidth="1"/>
    <col min="2815" max="2815" width="8.7109375" style="220"/>
    <col min="2816" max="2817" width="10.140625" style="220" bestFit="1" customWidth="1"/>
    <col min="2818" max="2818" width="14.7109375" style="220" bestFit="1" customWidth="1"/>
    <col min="2819" max="2819" width="13.42578125" style="220" bestFit="1" customWidth="1"/>
    <col min="2820" max="2820" width="14.7109375" style="220" bestFit="1" customWidth="1"/>
    <col min="2821" max="2821" width="12.140625" style="220" bestFit="1" customWidth="1"/>
    <col min="2822" max="3059" width="8.7109375" style="220"/>
    <col min="3060" max="3060" width="11.7109375" style="220" bestFit="1" customWidth="1"/>
    <col min="3061" max="3061" width="15.28515625" style="220" bestFit="1" customWidth="1"/>
    <col min="3062" max="3070" width="13.5703125" style="220" customWidth="1"/>
    <col min="3071" max="3071" width="8.7109375" style="220"/>
    <col min="3072" max="3073" width="10.140625" style="220" bestFit="1" customWidth="1"/>
    <col min="3074" max="3074" width="14.7109375" style="220" bestFit="1" customWidth="1"/>
    <col min="3075" max="3075" width="13.42578125" style="220" bestFit="1" customWidth="1"/>
    <col min="3076" max="3076" width="14.7109375" style="220" bestFit="1" customWidth="1"/>
    <col min="3077" max="3077" width="12.140625" style="220" bestFit="1" customWidth="1"/>
    <col min="3078" max="3315" width="8.7109375" style="220"/>
    <col min="3316" max="3316" width="11.7109375" style="220" bestFit="1" customWidth="1"/>
    <col min="3317" max="3317" width="15.28515625" style="220" bestFit="1" customWidth="1"/>
    <col min="3318" max="3326" width="13.5703125" style="220" customWidth="1"/>
    <col min="3327" max="3327" width="8.7109375" style="220"/>
    <col min="3328" max="3329" width="10.140625" style="220" bestFit="1" customWidth="1"/>
    <col min="3330" max="3330" width="14.7109375" style="220" bestFit="1" customWidth="1"/>
    <col min="3331" max="3331" width="13.42578125" style="220" bestFit="1" customWidth="1"/>
    <col min="3332" max="3332" width="14.7109375" style="220" bestFit="1" customWidth="1"/>
    <col min="3333" max="3333" width="12.140625" style="220" bestFit="1" customWidth="1"/>
    <col min="3334" max="3571" width="8.7109375" style="220"/>
    <col min="3572" max="3572" width="11.7109375" style="220" bestFit="1" customWidth="1"/>
    <col min="3573" max="3573" width="15.28515625" style="220" bestFit="1" customWidth="1"/>
    <col min="3574" max="3582" width="13.5703125" style="220" customWidth="1"/>
    <col min="3583" max="3583" width="8.7109375" style="220"/>
    <col min="3584" max="3585" width="10.140625" style="220" bestFit="1" customWidth="1"/>
    <col min="3586" max="3586" width="14.7109375" style="220" bestFit="1" customWidth="1"/>
    <col min="3587" max="3587" width="13.42578125" style="220" bestFit="1" customWidth="1"/>
    <col min="3588" max="3588" width="14.7109375" style="220" bestFit="1" customWidth="1"/>
    <col min="3589" max="3589" width="12.140625" style="220" bestFit="1" customWidth="1"/>
    <col min="3590" max="3827" width="8.7109375" style="220"/>
    <col min="3828" max="3828" width="11.7109375" style="220" bestFit="1" customWidth="1"/>
    <col min="3829" max="3829" width="15.28515625" style="220" bestFit="1" customWidth="1"/>
    <col min="3830" max="3838" width="13.5703125" style="220" customWidth="1"/>
    <col min="3839" max="3839" width="8.7109375" style="220"/>
    <col min="3840" max="3841" width="10.140625" style="220" bestFit="1" customWidth="1"/>
    <col min="3842" max="3842" width="14.7109375" style="220" bestFit="1" customWidth="1"/>
    <col min="3843" max="3843" width="13.42578125" style="220" bestFit="1" customWidth="1"/>
    <col min="3844" max="3844" width="14.7109375" style="220" bestFit="1" customWidth="1"/>
    <col min="3845" max="3845" width="12.140625" style="220" bestFit="1" customWidth="1"/>
    <col min="3846" max="4083" width="8.7109375" style="220"/>
    <col min="4084" max="4084" width="11.7109375" style="220" bestFit="1" customWidth="1"/>
    <col min="4085" max="4085" width="15.28515625" style="220" bestFit="1" customWidth="1"/>
    <col min="4086" max="4094" width="13.5703125" style="220" customWidth="1"/>
    <col min="4095" max="4095" width="8.7109375" style="220"/>
    <col min="4096" max="4097" width="10.140625" style="220" bestFit="1" customWidth="1"/>
    <col min="4098" max="4098" width="14.7109375" style="220" bestFit="1" customWidth="1"/>
    <col min="4099" max="4099" width="13.42578125" style="220" bestFit="1" customWidth="1"/>
    <col min="4100" max="4100" width="14.7109375" style="220" bestFit="1" customWidth="1"/>
    <col min="4101" max="4101" width="12.140625" style="220" bestFit="1" customWidth="1"/>
    <col min="4102" max="4339" width="8.7109375" style="220"/>
    <col min="4340" max="4340" width="11.7109375" style="220" bestFit="1" customWidth="1"/>
    <col min="4341" max="4341" width="15.28515625" style="220" bestFit="1" customWidth="1"/>
    <col min="4342" max="4350" width="13.5703125" style="220" customWidth="1"/>
    <col min="4351" max="4351" width="8.7109375" style="220"/>
    <col min="4352" max="4353" width="10.140625" style="220" bestFit="1" customWidth="1"/>
    <col min="4354" max="4354" width="14.7109375" style="220" bestFit="1" customWidth="1"/>
    <col min="4355" max="4355" width="13.42578125" style="220" bestFit="1" customWidth="1"/>
    <col min="4356" max="4356" width="14.7109375" style="220" bestFit="1" customWidth="1"/>
    <col min="4357" max="4357" width="12.140625" style="220" bestFit="1" customWidth="1"/>
    <col min="4358" max="4595" width="8.7109375" style="220"/>
    <col min="4596" max="4596" width="11.7109375" style="220" bestFit="1" customWidth="1"/>
    <col min="4597" max="4597" width="15.28515625" style="220" bestFit="1" customWidth="1"/>
    <col min="4598" max="4606" width="13.5703125" style="220" customWidth="1"/>
    <col min="4607" max="4607" width="8.7109375" style="220"/>
    <col min="4608" max="4609" width="10.140625" style="220" bestFit="1" customWidth="1"/>
    <col min="4610" max="4610" width="14.7109375" style="220" bestFit="1" customWidth="1"/>
    <col min="4611" max="4611" width="13.42578125" style="220" bestFit="1" customWidth="1"/>
    <col min="4612" max="4612" width="14.7109375" style="220" bestFit="1" customWidth="1"/>
    <col min="4613" max="4613" width="12.140625" style="220" bestFit="1" customWidth="1"/>
    <col min="4614" max="4851" width="8.7109375" style="220"/>
    <col min="4852" max="4852" width="11.7109375" style="220" bestFit="1" customWidth="1"/>
    <col min="4853" max="4853" width="15.28515625" style="220" bestFit="1" customWidth="1"/>
    <col min="4854" max="4862" width="13.5703125" style="220" customWidth="1"/>
    <col min="4863" max="4863" width="8.7109375" style="220"/>
    <col min="4864" max="4865" width="10.140625" style="220" bestFit="1" customWidth="1"/>
    <col min="4866" max="4866" width="14.7109375" style="220" bestFit="1" customWidth="1"/>
    <col min="4867" max="4867" width="13.42578125" style="220" bestFit="1" customWidth="1"/>
    <col min="4868" max="4868" width="14.7109375" style="220" bestFit="1" customWidth="1"/>
    <col min="4869" max="4869" width="12.140625" style="220" bestFit="1" customWidth="1"/>
    <col min="4870" max="5107" width="8.7109375" style="220"/>
    <col min="5108" max="5108" width="11.7109375" style="220" bestFit="1" customWidth="1"/>
    <col min="5109" max="5109" width="15.28515625" style="220" bestFit="1" customWidth="1"/>
    <col min="5110" max="5118" width="13.5703125" style="220" customWidth="1"/>
    <col min="5119" max="5119" width="8.7109375" style="220"/>
    <col min="5120" max="5121" width="10.140625" style="220" bestFit="1" customWidth="1"/>
    <col min="5122" max="5122" width="14.7109375" style="220" bestFit="1" customWidth="1"/>
    <col min="5123" max="5123" width="13.42578125" style="220" bestFit="1" customWidth="1"/>
    <col min="5124" max="5124" width="14.7109375" style="220" bestFit="1" customWidth="1"/>
    <col min="5125" max="5125" width="12.140625" style="220" bestFit="1" customWidth="1"/>
    <col min="5126" max="5363" width="8.7109375" style="220"/>
    <col min="5364" max="5364" width="11.7109375" style="220" bestFit="1" customWidth="1"/>
    <col min="5365" max="5365" width="15.28515625" style="220" bestFit="1" customWidth="1"/>
    <col min="5366" max="5374" width="13.5703125" style="220" customWidth="1"/>
    <col min="5375" max="5375" width="8.7109375" style="220"/>
    <col min="5376" max="5377" width="10.140625" style="220" bestFit="1" customWidth="1"/>
    <col min="5378" max="5378" width="14.7109375" style="220" bestFit="1" customWidth="1"/>
    <col min="5379" max="5379" width="13.42578125" style="220" bestFit="1" customWidth="1"/>
    <col min="5380" max="5380" width="14.7109375" style="220" bestFit="1" customWidth="1"/>
    <col min="5381" max="5381" width="12.140625" style="220" bestFit="1" customWidth="1"/>
    <col min="5382" max="5619" width="8.7109375" style="220"/>
    <col min="5620" max="5620" width="11.7109375" style="220" bestFit="1" customWidth="1"/>
    <col min="5621" max="5621" width="15.28515625" style="220" bestFit="1" customWidth="1"/>
    <col min="5622" max="5630" width="13.5703125" style="220" customWidth="1"/>
    <col min="5631" max="5631" width="8.7109375" style="220"/>
    <col min="5632" max="5633" width="10.140625" style="220" bestFit="1" customWidth="1"/>
    <col min="5634" max="5634" width="14.7109375" style="220" bestFit="1" customWidth="1"/>
    <col min="5635" max="5635" width="13.42578125" style="220" bestFit="1" customWidth="1"/>
    <col min="5636" max="5636" width="14.7109375" style="220" bestFit="1" customWidth="1"/>
    <col min="5637" max="5637" width="12.140625" style="220" bestFit="1" customWidth="1"/>
    <col min="5638" max="5875" width="8.7109375" style="220"/>
    <col min="5876" max="5876" width="11.7109375" style="220" bestFit="1" customWidth="1"/>
    <col min="5877" max="5877" width="15.28515625" style="220" bestFit="1" customWidth="1"/>
    <col min="5878" max="5886" width="13.5703125" style="220" customWidth="1"/>
    <col min="5887" max="5887" width="8.7109375" style="220"/>
    <col min="5888" max="5889" width="10.140625" style="220" bestFit="1" customWidth="1"/>
    <col min="5890" max="5890" width="14.7109375" style="220" bestFit="1" customWidth="1"/>
    <col min="5891" max="5891" width="13.42578125" style="220" bestFit="1" customWidth="1"/>
    <col min="5892" max="5892" width="14.7109375" style="220" bestFit="1" customWidth="1"/>
    <col min="5893" max="5893" width="12.140625" style="220" bestFit="1" customWidth="1"/>
    <col min="5894" max="6131" width="8.7109375" style="220"/>
    <col min="6132" max="6132" width="11.7109375" style="220" bestFit="1" customWidth="1"/>
    <col min="6133" max="6133" width="15.28515625" style="220" bestFit="1" customWidth="1"/>
    <col min="6134" max="6142" width="13.5703125" style="220" customWidth="1"/>
    <col min="6143" max="6143" width="8.7109375" style="220"/>
    <col min="6144" max="6145" width="10.140625" style="220" bestFit="1" customWidth="1"/>
    <col min="6146" max="6146" width="14.7109375" style="220" bestFit="1" customWidth="1"/>
    <col min="6147" max="6147" width="13.42578125" style="220" bestFit="1" customWidth="1"/>
    <col min="6148" max="6148" width="14.7109375" style="220" bestFit="1" customWidth="1"/>
    <col min="6149" max="6149" width="12.140625" style="220" bestFit="1" customWidth="1"/>
    <col min="6150" max="6387" width="8.7109375" style="220"/>
    <col min="6388" max="6388" width="11.7109375" style="220" bestFit="1" customWidth="1"/>
    <col min="6389" max="6389" width="15.28515625" style="220" bestFit="1" customWidth="1"/>
    <col min="6390" max="6398" width="13.5703125" style="220" customWidth="1"/>
    <col min="6399" max="6399" width="8.7109375" style="220"/>
    <col min="6400" max="6401" width="10.140625" style="220" bestFit="1" customWidth="1"/>
    <col min="6402" max="6402" width="14.7109375" style="220" bestFit="1" customWidth="1"/>
    <col min="6403" max="6403" width="13.42578125" style="220" bestFit="1" customWidth="1"/>
    <col min="6404" max="6404" width="14.7109375" style="220" bestFit="1" customWidth="1"/>
    <col min="6405" max="6405" width="12.140625" style="220" bestFit="1" customWidth="1"/>
    <col min="6406" max="6643" width="8.7109375" style="220"/>
    <col min="6644" max="6644" width="11.7109375" style="220" bestFit="1" customWidth="1"/>
    <col min="6645" max="6645" width="15.28515625" style="220" bestFit="1" customWidth="1"/>
    <col min="6646" max="6654" width="13.5703125" style="220" customWidth="1"/>
    <col min="6655" max="6655" width="8.7109375" style="220"/>
    <col min="6656" max="6657" width="10.140625" style="220" bestFit="1" customWidth="1"/>
    <col min="6658" max="6658" width="14.7109375" style="220" bestFit="1" customWidth="1"/>
    <col min="6659" max="6659" width="13.42578125" style="220" bestFit="1" customWidth="1"/>
    <col min="6660" max="6660" width="14.7109375" style="220" bestFit="1" customWidth="1"/>
    <col min="6661" max="6661" width="12.140625" style="220" bestFit="1" customWidth="1"/>
    <col min="6662" max="6899" width="8.7109375" style="220"/>
    <col min="6900" max="6900" width="11.7109375" style="220" bestFit="1" customWidth="1"/>
    <col min="6901" max="6901" width="15.28515625" style="220" bestFit="1" customWidth="1"/>
    <col min="6902" max="6910" width="13.5703125" style="220" customWidth="1"/>
    <col min="6911" max="6911" width="8.7109375" style="220"/>
    <col min="6912" max="6913" width="10.140625" style="220" bestFit="1" customWidth="1"/>
    <col min="6914" max="6914" width="14.7109375" style="220" bestFit="1" customWidth="1"/>
    <col min="6915" max="6915" width="13.42578125" style="220" bestFit="1" customWidth="1"/>
    <col min="6916" max="6916" width="14.7109375" style="220" bestFit="1" customWidth="1"/>
    <col min="6917" max="6917" width="12.140625" style="220" bestFit="1" customWidth="1"/>
    <col min="6918" max="7155" width="8.7109375" style="220"/>
    <col min="7156" max="7156" width="11.7109375" style="220" bestFit="1" customWidth="1"/>
    <col min="7157" max="7157" width="15.28515625" style="220" bestFit="1" customWidth="1"/>
    <col min="7158" max="7166" width="13.5703125" style="220" customWidth="1"/>
    <col min="7167" max="7167" width="8.7109375" style="220"/>
    <col min="7168" max="7169" width="10.140625" style="220" bestFit="1" customWidth="1"/>
    <col min="7170" max="7170" width="14.7109375" style="220" bestFit="1" customWidth="1"/>
    <col min="7171" max="7171" width="13.42578125" style="220" bestFit="1" customWidth="1"/>
    <col min="7172" max="7172" width="14.7109375" style="220" bestFit="1" customWidth="1"/>
    <col min="7173" max="7173" width="12.140625" style="220" bestFit="1" customWidth="1"/>
    <col min="7174" max="7411" width="8.7109375" style="220"/>
    <col min="7412" max="7412" width="11.7109375" style="220" bestFit="1" customWidth="1"/>
    <col min="7413" max="7413" width="15.28515625" style="220" bestFit="1" customWidth="1"/>
    <col min="7414" max="7422" width="13.5703125" style="220" customWidth="1"/>
    <col min="7423" max="7423" width="8.7109375" style="220"/>
    <col min="7424" max="7425" width="10.140625" style="220" bestFit="1" customWidth="1"/>
    <col min="7426" max="7426" width="14.7109375" style="220" bestFit="1" customWidth="1"/>
    <col min="7427" max="7427" width="13.42578125" style="220" bestFit="1" customWidth="1"/>
    <col min="7428" max="7428" width="14.7109375" style="220" bestFit="1" customWidth="1"/>
    <col min="7429" max="7429" width="12.140625" style="220" bestFit="1" customWidth="1"/>
    <col min="7430" max="7667" width="8.7109375" style="220"/>
    <col min="7668" max="7668" width="11.7109375" style="220" bestFit="1" customWidth="1"/>
    <col min="7669" max="7669" width="15.28515625" style="220" bestFit="1" customWidth="1"/>
    <col min="7670" max="7678" width="13.5703125" style="220" customWidth="1"/>
    <col min="7679" max="7679" width="8.7109375" style="220"/>
    <col min="7680" max="7681" width="10.140625" style="220" bestFit="1" customWidth="1"/>
    <col min="7682" max="7682" width="14.7109375" style="220" bestFit="1" customWidth="1"/>
    <col min="7683" max="7683" width="13.42578125" style="220" bestFit="1" customWidth="1"/>
    <col min="7684" max="7684" width="14.7109375" style="220" bestFit="1" customWidth="1"/>
    <col min="7685" max="7685" width="12.140625" style="220" bestFit="1" customWidth="1"/>
    <col min="7686" max="7923" width="8.7109375" style="220"/>
    <col min="7924" max="7924" width="11.7109375" style="220" bestFit="1" customWidth="1"/>
    <col min="7925" max="7925" width="15.28515625" style="220" bestFit="1" customWidth="1"/>
    <col min="7926" max="7934" width="13.5703125" style="220" customWidth="1"/>
    <col min="7935" max="7935" width="8.7109375" style="220"/>
    <col min="7936" max="7937" width="10.140625" style="220" bestFit="1" customWidth="1"/>
    <col min="7938" max="7938" width="14.7109375" style="220" bestFit="1" customWidth="1"/>
    <col min="7939" max="7939" width="13.42578125" style="220" bestFit="1" customWidth="1"/>
    <col min="7940" max="7940" width="14.7109375" style="220" bestFit="1" customWidth="1"/>
    <col min="7941" max="7941" width="12.140625" style="220" bestFit="1" customWidth="1"/>
    <col min="7942" max="8179" width="8.7109375" style="220"/>
    <col min="8180" max="8180" width="11.7109375" style="220" bestFit="1" customWidth="1"/>
    <col min="8181" max="8181" width="15.28515625" style="220" bestFit="1" customWidth="1"/>
    <col min="8182" max="8190" width="13.5703125" style="220" customWidth="1"/>
    <col min="8191" max="8191" width="8.7109375" style="220"/>
    <col min="8192" max="8193" width="10.140625" style="220" bestFit="1" customWidth="1"/>
    <col min="8194" max="8194" width="14.7109375" style="220" bestFit="1" customWidth="1"/>
    <col min="8195" max="8195" width="13.42578125" style="220" bestFit="1" customWidth="1"/>
    <col min="8196" max="8196" width="14.7109375" style="220" bestFit="1" customWidth="1"/>
    <col min="8197" max="8197" width="12.140625" style="220" bestFit="1" customWidth="1"/>
    <col min="8198" max="8435" width="8.7109375" style="220"/>
    <col min="8436" max="8436" width="11.7109375" style="220" bestFit="1" customWidth="1"/>
    <col min="8437" max="8437" width="15.28515625" style="220" bestFit="1" customWidth="1"/>
    <col min="8438" max="8446" width="13.5703125" style="220" customWidth="1"/>
    <col min="8447" max="8447" width="8.7109375" style="220"/>
    <col min="8448" max="8449" width="10.140625" style="220" bestFit="1" customWidth="1"/>
    <col min="8450" max="8450" width="14.7109375" style="220" bestFit="1" customWidth="1"/>
    <col min="8451" max="8451" width="13.42578125" style="220" bestFit="1" customWidth="1"/>
    <col min="8452" max="8452" width="14.7109375" style="220" bestFit="1" customWidth="1"/>
    <col min="8453" max="8453" width="12.140625" style="220" bestFit="1" customWidth="1"/>
    <col min="8454" max="8691" width="8.7109375" style="220"/>
    <col min="8692" max="8692" width="11.7109375" style="220" bestFit="1" customWidth="1"/>
    <col min="8693" max="8693" width="15.28515625" style="220" bestFit="1" customWidth="1"/>
    <col min="8694" max="8702" width="13.5703125" style="220" customWidth="1"/>
    <col min="8703" max="8703" width="8.7109375" style="220"/>
    <col min="8704" max="8705" width="10.140625" style="220" bestFit="1" customWidth="1"/>
    <col min="8706" max="8706" width="14.7109375" style="220" bestFit="1" customWidth="1"/>
    <col min="8707" max="8707" width="13.42578125" style="220" bestFit="1" customWidth="1"/>
    <col min="8708" max="8708" width="14.7109375" style="220" bestFit="1" customWidth="1"/>
    <col min="8709" max="8709" width="12.140625" style="220" bestFit="1" customWidth="1"/>
    <col min="8710" max="8947" width="8.7109375" style="220"/>
    <col min="8948" max="8948" width="11.7109375" style="220" bestFit="1" customWidth="1"/>
    <col min="8949" max="8949" width="15.28515625" style="220" bestFit="1" customWidth="1"/>
    <col min="8950" max="8958" width="13.5703125" style="220" customWidth="1"/>
    <col min="8959" max="8959" width="8.7109375" style="220"/>
    <col min="8960" max="8961" width="10.140625" style="220" bestFit="1" customWidth="1"/>
    <col min="8962" max="8962" width="14.7109375" style="220" bestFit="1" customWidth="1"/>
    <col min="8963" max="8963" width="13.42578125" style="220" bestFit="1" customWidth="1"/>
    <col min="8964" max="8964" width="14.7109375" style="220" bestFit="1" customWidth="1"/>
    <col min="8965" max="8965" width="12.140625" style="220" bestFit="1" customWidth="1"/>
    <col min="8966" max="9203" width="8.7109375" style="220"/>
    <col min="9204" max="9204" width="11.7109375" style="220" bestFit="1" customWidth="1"/>
    <col min="9205" max="9205" width="15.28515625" style="220" bestFit="1" customWidth="1"/>
    <col min="9206" max="9214" width="13.5703125" style="220" customWidth="1"/>
    <col min="9215" max="9215" width="8.7109375" style="220"/>
    <col min="9216" max="9217" width="10.140625" style="220" bestFit="1" customWidth="1"/>
    <col min="9218" max="9218" width="14.7109375" style="220" bestFit="1" customWidth="1"/>
    <col min="9219" max="9219" width="13.42578125" style="220" bestFit="1" customWidth="1"/>
    <col min="9220" max="9220" width="14.7109375" style="220" bestFit="1" customWidth="1"/>
    <col min="9221" max="9221" width="12.140625" style="220" bestFit="1" customWidth="1"/>
    <col min="9222" max="9459" width="8.7109375" style="220"/>
    <col min="9460" max="9460" width="11.7109375" style="220" bestFit="1" customWidth="1"/>
    <col min="9461" max="9461" width="15.28515625" style="220" bestFit="1" customWidth="1"/>
    <col min="9462" max="9470" width="13.5703125" style="220" customWidth="1"/>
    <col min="9471" max="9471" width="8.7109375" style="220"/>
    <col min="9472" max="9473" width="10.140625" style="220" bestFit="1" customWidth="1"/>
    <col min="9474" max="9474" width="14.7109375" style="220" bestFit="1" customWidth="1"/>
    <col min="9475" max="9475" width="13.42578125" style="220" bestFit="1" customWidth="1"/>
    <col min="9476" max="9476" width="14.7109375" style="220" bestFit="1" customWidth="1"/>
    <col min="9477" max="9477" width="12.140625" style="220" bestFit="1" customWidth="1"/>
    <col min="9478" max="9715" width="8.7109375" style="220"/>
    <col min="9716" max="9716" width="11.7109375" style="220" bestFit="1" customWidth="1"/>
    <col min="9717" max="9717" width="15.28515625" style="220" bestFit="1" customWidth="1"/>
    <col min="9718" max="9726" width="13.5703125" style="220" customWidth="1"/>
    <col min="9727" max="9727" width="8.7109375" style="220"/>
    <col min="9728" max="9729" width="10.140625" style="220" bestFit="1" customWidth="1"/>
    <col min="9730" max="9730" width="14.7109375" style="220" bestFit="1" customWidth="1"/>
    <col min="9731" max="9731" width="13.42578125" style="220" bestFit="1" customWidth="1"/>
    <col min="9732" max="9732" width="14.7109375" style="220" bestFit="1" customWidth="1"/>
    <col min="9733" max="9733" width="12.140625" style="220" bestFit="1" customWidth="1"/>
    <col min="9734" max="9971" width="8.7109375" style="220"/>
    <col min="9972" max="9972" width="11.7109375" style="220" bestFit="1" customWidth="1"/>
    <col min="9973" max="9973" width="15.28515625" style="220" bestFit="1" customWidth="1"/>
    <col min="9974" max="9982" width="13.5703125" style="220" customWidth="1"/>
    <col min="9983" max="9983" width="8.7109375" style="220"/>
    <col min="9984" max="9985" width="10.140625" style="220" bestFit="1" customWidth="1"/>
    <col min="9986" max="9986" width="14.7109375" style="220" bestFit="1" customWidth="1"/>
    <col min="9987" max="9987" width="13.42578125" style="220" bestFit="1" customWidth="1"/>
    <col min="9988" max="9988" width="14.7109375" style="220" bestFit="1" customWidth="1"/>
    <col min="9989" max="9989" width="12.140625" style="220" bestFit="1" customWidth="1"/>
    <col min="9990" max="10227" width="8.7109375" style="220"/>
    <col min="10228" max="10228" width="11.7109375" style="220" bestFit="1" customWidth="1"/>
    <col min="10229" max="10229" width="15.28515625" style="220" bestFit="1" customWidth="1"/>
    <col min="10230" max="10238" width="13.5703125" style="220" customWidth="1"/>
    <col min="10239" max="10239" width="8.7109375" style="220"/>
    <col min="10240" max="10241" width="10.140625" style="220" bestFit="1" customWidth="1"/>
    <col min="10242" max="10242" width="14.7109375" style="220" bestFit="1" customWidth="1"/>
    <col min="10243" max="10243" width="13.42578125" style="220" bestFit="1" customWidth="1"/>
    <col min="10244" max="10244" width="14.7109375" style="220" bestFit="1" customWidth="1"/>
    <col min="10245" max="10245" width="12.140625" style="220" bestFit="1" customWidth="1"/>
    <col min="10246" max="10483" width="8.7109375" style="220"/>
    <col min="10484" max="10484" width="11.7109375" style="220" bestFit="1" customWidth="1"/>
    <col min="10485" max="10485" width="15.28515625" style="220" bestFit="1" customWidth="1"/>
    <col min="10486" max="10494" width="13.5703125" style="220" customWidth="1"/>
    <col min="10495" max="10495" width="8.7109375" style="220"/>
    <col min="10496" max="10497" width="10.140625" style="220" bestFit="1" customWidth="1"/>
    <col min="10498" max="10498" width="14.7109375" style="220" bestFit="1" customWidth="1"/>
    <col min="10499" max="10499" width="13.42578125" style="220" bestFit="1" customWidth="1"/>
    <col min="10500" max="10500" width="14.7109375" style="220" bestFit="1" customWidth="1"/>
    <col min="10501" max="10501" width="12.140625" style="220" bestFit="1" customWidth="1"/>
    <col min="10502" max="10739" width="8.7109375" style="220"/>
    <col min="10740" max="10740" width="11.7109375" style="220" bestFit="1" customWidth="1"/>
    <col min="10741" max="10741" width="15.28515625" style="220" bestFit="1" customWidth="1"/>
    <col min="10742" max="10750" width="13.5703125" style="220" customWidth="1"/>
    <col min="10751" max="10751" width="8.7109375" style="220"/>
    <col min="10752" max="10753" width="10.140625" style="220" bestFit="1" customWidth="1"/>
    <col min="10754" max="10754" width="14.7109375" style="220" bestFit="1" customWidth="1"/>
    <col min="10755" max="10755" width="13.42578125" style="220" bestFit="1" customWidth="1"/>
    <col min="10756" max="10756" width="14.7109375" style="220" bestFit="1" customWidth="1"/>
    <col min="10757" max="10757" width="12.140625" style="220" bestFit="1" customWidth="1"/>
    <col min="10758" max="10995" width="8.7109375" style="220"/>
    <col min="10996" max="10996" width="11.7109375" style="220" bestFit="1" customWidth="1"/>
    <col min="10997" max="10997" width="15.28515625" style="220" bestFit="1" customWidth="1"/>
    <col min="10998" max="11006" width="13.5703125" style="220" customWidth="1"/>
    <col min="11007" max="11007" width="8.7109375" style="220"/>
    <col min="11008" max="11009" width="10.140625" style="220" bestFit="1" customWidth="1"/>
    <col min="11010" max="11010" width="14.7109375" style="220" bestFit="1" customWidth="1"/>
    <col min="11011" max="11011" width="13.42578125" style="220" bestFit="1" customWidth="1"/>
    <col min="11012" max="11012" width="14.7109375" style="220" bestFit="1" customWidth="1"/>
    <col min="11013" max="11013" width="12.140625" style="220" bestFit="1" customWidth="1"/>
    <col min="11014" max="11251" width="8.7109375" style="220"/>
    <col min="11252" max="11252" width="11.7109375" style="220" bestFit="1" customWidth="1"/>
    <col min="11253" max="11253" width="15.28515625" style="220" bestFit="1" customWidth="1"/>
    <col min="11254" max="11262" width="13.5703125" style="220" customWidth="1"/>
    <col min="11263" max="11263" width="8.7109375" style="220"/>
    <col min="11264" max="11265" width="10.140625" style="220" bestFit="1" customWidth="1"/>
    <col min="11266" max="11266" width="14.7109375" style="220" bestFit="1" customWidth="1"/>
    <col min="11267" max="11267" width="13.42578125" style="220" bestFit="1" customWidth="1"/>
    <col min="11268" max="11268" width="14.7109375" style="220" bestFit="1" customWidth="1"/>
    <col min="11269" max="11269" width="12.140625" style="220" bestFit="1" customWidth="1"/>
    <col min="11270" max="11507" width="8.7109375" style="220"/>
    <col min="11508" max="11508" width="11.7109375" style="220" bestFit="1" customWidth="1"/>
    <col min="11509" max="11509" width="15.28515625" style="220" bestFit="1" customWidth="1"/>
    <col min="11510" max="11518" width="13.5703125" style="220" customWidth="1"/>
    <col min="11519" max="11519" width="8.7109375" style="220"/>
    <col min="11520" max="11521" width="10.140625" style="220" bestFit="1" customWidth="1"/>
    <col min="11522" max="11522" width="14.7109375" style="220" bestFit="1" customWidth="1"/>
    <col min="11523" max="11523" width="13.42578125" style="220" bestFit="1" customWidth="1"/>
    <col min="11524" max="11524" width="14.7109375" style="220" bestFit="1" customWidth="1"/>
    <col min="11525" max="11525" width="12.140625" style="220" bestFit="1" customWidth="1"/>
    <col min="11526" max="11763" width="8.7109375" style="220"/>
    <col min="11764" max="11764" width="11.7109375" style="220" bestFit="1" customWidth="1"/>
    <col min="11765" max="11765" width="15.28515625" style="220" bestFit="1" customWidth="1"/>
    <col min="11766" max="11774" width="13.5703125" style="220" customWidth="1"/>
    <col min="11775" max="11775" width="8.7109375" style="220"/>
    <col min="11776" max="11777" width="10.140625" style="220" bestFit="1" customWidth="1"/>
    <col min="11778" max="11778" width="14.7109375" style="220" bestFit="1" customWidth="1"/>
    <col min="11779" max="11779" width="13.42578125" style="220" bestFit="1" customWidth="1"/>
    <col min="11780" max="11780" width="14.7109375" style="220" bestFit="1" customWidth="1"/>
    <col min="11781" max="11781" width="12.140625" style="220" bestFit="1" customWidth="1"/>
    <col min="11782" max="12019" width="8.7109375" style="220"/>
    <col min="12020" max="12020" width="11.7109375" style="220" bestFit="1" customWidth="1"/>
    <col min="12021" max="12021" width="15.28515625" style="220" bestFit="1" customWidth="1"/>
    <col min="12022" max="12030" width="13.5703125" style="220" customWidth="1"/>
    <col min="12031" max="12031" width="8.7109375" style="220"/>
    <col min="12032" max="12033" width="10.140625" style="220" bestFit="1" customWidth="1"/>
    <col min="12034" max="12034" width="14.7109375" style="220" bestFit="1" customWidth="1"/>
    <col min="12035" max="12035" width="13.42578125" style="220" bestFit="1" customWidth="1"/>
    <col min="12036" max="12036" width="14.7109375" style="220" bestFit="1" customWidth="1"/>
    <col min="12037" max="12037" width="12.140625" style="220" bestFit="1" customWidth="1"/>
    <col min="12038" max="12275" width="8.7109375" style="220"/>
    <col min="12276" max="12276" width="11.7109375" style="220" bestFit="1" customWidth="1"/>
    <col min="12277" max="12277" width="15.28515625" style="220" bestFit="1" customWidth="1"/>
    <col min="12278" max="12286" width="13.5703125" style="220" customWidth="1"/>
    <col min="12287" max="12287" width="8.7109375" style="220"/>
    <col min="12288" max="12289" width="10.140625" style="220" bestFit="1" customWidth="1"/>
    <col min="12290" max="12290" width="14.7109375" style="220" bestFit="1" customWidth="1"/>
    <col min="12291" max="12291" width="13.42578125" style="220" bestFit="1" customWidth="1"/>
    <col min="12292" max="12292" width="14.7109375" style="220" bestFit="1" customWidth="1"/>
    <col min="12293" max="12293" width="12.140625" style="220" bestFit="1" customWidth="1"/>
    <col min="12294" max="12531" width="8.7109375" style="220"/>
    <col min="12532" max="12532" width="11.7109375" style="220" bestFit="1" customWidth="1"/>
    <col min="12533" max="12533" width="15.28515625" style="220" bestFit="1" customWidth="1"/>
    <col min="12534" max="12542" width="13.5703125" style="220" customWidth="1"/>
    <col min="12543" max="12543" width="8.7109375" style="220"/>
    <col min="12544" max="12545" width="10.140625" style="220" bestFit="1" customWidth="1"/>
    <col min="12546" max="12546" width="14.7109375" style="220" bestFit="1" customWidth="1"/>
    <col min="12547" max="12547" width="13.42578125" style="220" bestFit="1" customWidth="1"/>
    <col min="12548" max="12548" width="14.7109375" style="220" bestFit="1" customWidth="1"/>
    <col min="12549" max="12549" width="12.140625" style="220" bestFit="1" customWidth="1"/>
    <col min="12550" max="12787" width="8.7109375" style="220"/>
    <col min="12788" max="12788" width="11.7109375" style="220" bestFit="1" customWidth="1"/>
    <col min="12789" max="12789" width="15.28515625" style="220" bestFit="1" customWidth="1"/>
    <col min="12790" max="12798" width="13.5703125" style="220" customWidth="1"/>
    <col min="12799" max="12799" width="8.7109375" style="220"/>
    <col min="12800" max="12801" width="10.140625" style="220" bestFit="1" customWidth="1"/>
    <col min="12802" max="12802" width="14.7109375" style="220" bestFit="1" customWidth="1"/>
    <col min="12803" max="12803" width="13.42578125" style="220" bestFit="1" customWidth="1"/>
    <col min="12804" max="12804" width="14.7109375" style="220" bestFit="1" customWidth="1"/>
    <col min="12805" max="12805" width="12.140625" style="220" bestFit="1" customWidth="1"/>
    <col min="12806" max="13043" width="8.7109375" style="220"/>
    <col min="13044" max="13044" width="11.7109375" style="220" bestFit="1" customWidth="1"/>
    <col min="13045" max="13045" width="15.28515625" style="220" bestFit="1" customWidth="1"/>
    <col min="13046" max="13054" width="13.5703125" style="220" customWidth="1"/>
    <col min="13055" max="13055" width="8.7109375" style="220"/>
    <col min="13056" max="13057" width="10.140625" style="220" bestFit="1" customWidth="1"/>
    <col min="13058" max="13058" width="14.7109375" style="220" bestFit="1" customWidth="1"/>
    <col min="13059" max="13059" width="13.42578125" style="220" bestFit="1" customWidth="1"/>
    <col min="13060" max="13060" width="14.7109375" style="220" bestFit="1" customWidth="1"/>
    <col min="13061" max="13061" width="12.140625" style="220" bestFit="1" customWidth="1"/>
    <col min="13062" max="13299" width="8.7109375" style="220"/>
    <col min="13300" max="13300" width="11.7109375" style="220" bestFit="1" customWidth="1"/>
    <col min="13301" max="13301" width="15.28515625" style="220" bestFit="1" customWidth="1"/>
    <col min="13302" max="13310" width="13.5703125" style="220" customWidth="1"/>
    <col min="13311" max="13311" width="8.7109375" style="220"/>
    <col min="13312" max="13313" width="10.140625" style="220" bestFit="1" customWidth="1"/>
    <col min="13314" max="13314" width="14.7109375" style="220" bestFit="1" customWidth="1"/>
    <col min="13315" max="13315" width="13.42578125" style="220" bestFit="1" customWidth="1"/>
    <col min="13316" max="13316" width="14.7109375" style="220" bestFit="1" customWidth="1"/>
    <col min="13317" max="13317" width="12.140625" style="220" bestFit="1" customWidth="1"/>
    <col min="13318" max="13555" width="8.7109375" style="220"/>
    <col min="13556" max="13556" width="11.7109375" style="220" bestFit="1" customWidth="1"/>
    <col min="13557" max="13557" width="15.28515625" style="220" bestFit="1" customWidth="1"/>
    <col min="13558" max="13566" width="13.5703125" style="220" customWidth="1"/>
    <col min="13567" max="13567" width="8.7109375" style="220"/>
    <col min="13568" max="13569" width="10.140625" style="220" bestFit="1" customWidth="1"/>
    <col min="13570" max="13570" width="14.7109375" style="220" bestFit="1" customWidth="1"/>
    <col min="13571" max="13571" width="13.42578125" style="220" bestFit="1" customWidth="1"/>
    <col min="13572" max="13572" width="14.7109375" style="220" bestFit="1" customWidth="1"/>
    <col min="13573" max="13573" width="12.140625" style="220" bestFit="1" customWidth="1"/>
    <col min="13574" max="13811" width="8.7109375" style="220"/>
    <col min="13812" max="13812" width="11.7109375" style="220" bestFit="1" customWidth="1"/>
    <col min="13813" max="13813" width="15.28515625" style="220" bestFit="1" customWidth="1"/>
    <col min="13814" max="13822" width="13.5703125" style="220" customWidth="1"/>
    <col min="13823" max="13823" width="8.7109375" style="220"/>
    <col min="13824" max="13825" width="10.140625" style="220" bestFit="1" customWidth="1"/>
    <col min="13826" max="13826" width="14.7109375" style="220" bestFit="1" customWidth="1"/>
    <col min="13827" max="13827" width="13.42578125" style="220" bestFit="1" customWidth="1"/>
    <col min="13828" max="13828" width="14.7109375" style="220" bestFit="1" customWidth="1"/>
    <col min="13829" max="13829" width="12.140625" style="220" bestFit="1" customWidth="1"/>
    <col min="13830" max="14067" width="8.7109375" style="220"/>
    <col min="14068" max="14068" width="11.7109375" style="220" bestFit="1" customWidth="1"/>
    <col min="14069" max="14069" width="15.28515625" style="220" bestFit="1" customWidth="1"/>
    <col min="14070" max="14078" width="13.5703125" style="220" customWidth="1"/>
    <col min="14079" max="14079" width="8.7109375" style="220"/>
    <col min="14080" max="14081" width="10.140625" style="220" bestFit="1" customWidth="1"/>
    <col min="14082" max="14082" width="14.7109375" style="220" bestFit="1" customWidth="1"/>
    <col min="14083" max="14083" width="13.42578125" style="220" bestFit="1" customWidth="1"/>
    <col min="14084" max="14084" width="14.7109375" style="220" bestFit="1" customWidth="1"/>
    <col min="14085" max="14085" width="12.140625" style="220" bestFit="1" customWidth="1"/>
    <col min="14086" max="14323" width="8.7109375" style="220"/>
    <col min="14324" max="14324" width="11.7109375" style="220" bestFit="1" customWidth="1"/>
    <col min="14325" max="14325" width="15.28515625" style="220" bestFit="1" customWidth="1"/>
    <col min="14326" max="14334" width="13.5703125" style="220" customWidth="1"/>
    <col min="14335" max="14335" width="8.7109375" style="220"/>
    <col min="14336" max="14337" width="10.140625" style="220" bestFit="1" customWidth="1"/>
    <col min="14338" max="14338" width="14.7109375" style="220" bestFit="1" customWidth="1"/>
    <col min="14339" max="14339" width="13.42578125" style="220" bestFit="1" customWidth="1"/>
    <col min="14340" max="14340" width="14.7109375" style="220" bestFit="1" customWidth="1"/>
    <col min="14341" max="14341" width="12.140625" style="220" bestFit="1" customWidth="1"/>
    <col min="14342" max="14579" width="8.7109375" style="220"/>
    <col min="14580" max="14580" width="11.7109375" style="220" bestFit="1" customWidth="1"/>
    <col min="14581" max="14581" width="15.28515625" style="220" bestFit="1" customWidth="1"/>
    <col min="14582" max="14590" width="13.5703125" style="220" customWidth="1"/>
    <col min="14591" max="14591" width="8.7109375" style="220"/>
    <col min="14592" max="14593" width="10.140625" style="220" bestFit="1" customWidth="1"/>
    <col min="14594" max="14594" width="14.7109375" style="220" bestFit="1" customWidth="1"/>
    <col min="14595" max="14595" width="13.42578125" style="220" bestFit="1" customWidth="1"/>
    <col min="14596" max="14596" width="14.7109375" style="220" bestFit="1" customWidth="1"/>
    <col min="14597" max="14597" width="12.140625" style="220" bestFit="1" customWidth="1"/>
    <col min="14598" max="14835" width="8.7109375" style="220"/>
    <col min="14836" max="14836" width="11.7109375" style="220" bestFit="1" customWidth="1"/>
    <col min="14837" max="14837" width="15.28515625" style="220" bestFit="1" customWidth="1"/>
    <col min="14838" max="14846" width="13.5703125" style="220" customWidth="1"/>
    <col min="14847" max="14847" width="8.7109375" style="220"/>
    <col min="14848" max="14849" width="10.140625" style="220" bestFit="1" customWidth="1"/>
    <col min="14850" max="14850" width="14.7109375" style="220" bestFit="1" customWidth="1"/>
    <col min="14851" max="14851" width="13.42578125" style="220" bestFit="1" customWidth="1"/>
    <col min="14852" max="14852" width="14.7109375" style="220" bestFit="1" customWidth="1"/>
    <col min="14853" max="14853" width="12.140625" style="220" bestFit="1" customWidth="1"/>
    <col min="14854" max="15091" width="8.7109375" style="220"/>
    <col min="15092" max="15092" width="11.7109375" style="220" bestFit="1" customWidth="1"/>
    <col min="15093" max="15093" width="15.28515625" style="220" bestFit="1" customWidth="1"/>
    <col min="15094" max="15102" width="13.5703125" style="220" customWidth="1"/>
    <col min="15103" max="15103" width="8.7109375" style="220"/>
    <col min="15104" max="15105" width="10.140625" style="220" bestFit="1" customWidth="1"/>
    <col min="15106" max="15106" width="14.7109375" style="220" bestFit="1" customWidth="1"/>
    <col min="15107" max="15107" width="13.42578125" style="220" bestFit="1" customWidth="1"/>
    <col min="15108" max="15108" width="14.7109375" style="220" bestFit="1" customWidth="1"/>
    <col min="15109" max="15109" width="12.140625" style="220" bestFit="1" customWidth="1"/>
    <col min="15110" max="15347" width="8.7109375" style="220"/>
    <col min="15348" max="15348" width="11.7109375" style="220" bestFit="1" customWidth="1"/>
    <col min="15349" max="15349" width="15.28515625" style="220" bestFit="1" customWidth="1"/>
    <col min="15350" max="15358" width="13.5703125" style="220" customWidth="1"/>
    <col min="15359" max="15359" width="8.7109375" style="220"/>
    <col min="15360" max="15361" width="10.140625" style="220" bestFit="1" customWidth="1"/>
    <col min="15362" max="15362" width="14.7109375" style="220" bestFit="1" customWidth="1"/>
    <col min="15363" max="15363" width="13.42578125" style="220" bestFit="1" customWidth="1"/>
    <col min="15364" max="15364" width="14.7109375" style="220" bestFit="1" customWidth="1"/>
    <col min="15365" max="15365" width="12.140625" style="220" bestFit="1" customWidth="1"/>
    <col min="15366" max="15603" width="8.7109375" style="220"/>
    <col min="15604" max="15604" width="11.7109375" style="220" bestFit="1" customWidth="1"/>
    <col min="15605" max="15605" width="15.28515625" style="220" bestFit="1" customWidth="1"/>
    <col min="15606" max="15614" width="13.5703125" style="220" customWidth="1"/>
    <col min="15615" max="15615" width="8.7109375" style="220"/>
    <col min="15616" max="15617" width="10.140625" style="220" bestFit="1" customWidth="1"/>
    <col min="15618" max="15618" width="14.7109375" style="220" bestFit="1" customWidth="1"/>
    <col min="15619" max="15619" width="13.42578125" style="220" bestFit="1" customWidth="1"/>
    <col min="15620" max="15620" width="14.7109375" style="220" bestFit="1" customWidth="1"/>
    <col min="15621" max="15621" width="12.140625" style="220" bestFit="1" customWidth="1"/>
    <col min="15622" max="15859" width="8.7109375" style="220"/>
    <col min="15860" max="15860" width="11.7109375" style="220" bestFit="1" customWidth="1"/>
    <col min="15861" max="15861" width="15.28515625" style="220" bestFit="1" customWidth="1"/>
    <col min="15862" max="15870" width="13.5703125" style="220" customWidth="1"/>
    <col min="15871" max="15871" width="8.7109375" style="220"/>
    <col min="15872" max="15873" width="10.140625" style="220" bestFit="1" customWidth="1"/>
    <col min="15874" max="15874" width="14.7109375" style="220" bestFit="1" customWidth="1"/>
    <col min="15875" max="15875" width="13.42578125" style="220" bestFit="1" customWidth="1"/>
    <col min="15876" max="15876" width="14.7109375" style="220" bestFit="1" customWidth="1"/>
    <col min="15877" max="15877" width="12.140625" style="220" bestFit="1" customWidth="1"/>
    <col min="15878" max="16115" width="8.7109375" style="220"/>
    <col min="16116" max="16116" width="11.7109375" style="220" bestFit="1" customWidth="1"/>
    <col min="16117" max="16117" width="15.28515625" style="220" bestFit="1" customWidth="1"/>
    <col min="16118" max="16126" width="13.5703125" style="220" customWidth="1"/>
    <col min="16127" max="16127" width="8.7109375" style="220"/>
    <col min="16128" max="16129" width="10.140625" style="220" bestFit="1" customWidth="1"/>
    <col min="16130" max="16130" width="14.7109375" style="220" bestFit="1" customWidth="1"/>
    <col min="16131" max="16131" width="13.42578125" style="220" bestFit="1" customWidth="1"/>
    <col min="16132" max="16132" width="14.7109375" style="220" bestFit="1" customWidth="1"/>
    <col min="16133" max="16133" width="12.140625" style="220" bestFit="1" customWidth="1"/>
    <col min="16134" max="16384" width="8.7109375" style="220"/>
  </cols>
  <sheetData>
    <row r="1" spans="1:11">
      <c r="A1" s="3897" t="s">
        <v>361</v>
      </c>
      <c r="B1" s="3897"/>
      <c r="C1" s="3897"/>
      <c r="D1" s="3897"/>
      <c r="E1" s="3897"/>
      <c r="F1" s="3897"/>
      <c r="G1" s="3897"/>
      <c r="H1" s="3897"/>
      <c r="I1" s="3897"/>
      <c r="J1" s="3897"/>
      <c r="K1" s="3897"/>
    </row>
    <row r="2" spans="1:11">
      <c r="A2" s="3897" t="s">
        <v>347</v>
      </c>
      <c r="B2" s="3897"/>
      <c r="C2" s="3897"/>
      <c r="D2" s="3897"/>
      <c r="E2" s="3897"/>
      <c r="F2" s="3897"/>
      <c r="G2" s="3897"/>
      <c r="H2" s="3897"/>
      <c r="I2" s="3897"/>
      <c r="J2" s="3897"/>
      <c r="K2" s="3897"/>
    </row>
    <row r="3" spans="1:11" ht="16.5" thickBot="1">
      <c r="A3" s="3898" t="s">
        <v>40</v>
      </c>
      <c r="B3" s="3898"/>
      <c r="C3" s="3898"/>
      <c r="D3" s="3898"/>
      <c r="E3" s="3898"/>
      <c r="F3" s="3898"/>
      <c r="G3" s="3898"/>
      <c r="H3" s="3898"/>
      <c r="I3" s="3898"/>
      <c r="J3" s="3898"/>
      <c r="K3" s="3898"/>
    </row>
    <row r="4" spans="1:11" s="213" customFormat="1" ht="16.5" thickTop="1">
      <c r="A4" s="3899" t="s">
        <v>251</v>
      </c>
      <c r="B4" s="3901" t="s">
        <v>279</v>
      </c>
      <c r="C4" s="3902" t="s">
        <v>348</v>
      </c>
      <c r="D4" s="3902"/>
      <c r="E4" s="3902"/>
      <c r="F4" s="3902"/>
      <c r="G4" s="3903" t="s">
        <v>440</v>
      </c>
      <c r="H4" s="3902" t="s">
        <v>350</v>
      </c>
      <c r="I4" s="3902"/>
      <c r="J4" s="3902"/>
      <c r="K4" s="3905" t="s">
        <v>351</v>
      </c>
    </row>
    <row r="5" spans="1:11" s="213" customFormat="1" ht="31.5">
      <c r="A5" s="3900"/>
      <c r="B5" s="3813"/>
      <c r="C5" s="228" t="s">
        <v>352</v>
      </c>
      <c r="D5" s="228" t="s">
        <v>353</v>
      </c>
      <c r="E5" s="229" t="s">
        <v>354</v>
      </c>
      <c r="F5" s="229" t="s">
        <v>235</v>
      </c>
      <c r="G5" s="3904"/>
      <c r="H5" s="229" t="s">
        <v>355</v>
      </c>
      <c r="I5" s="229" t="s">
        <v>356</v>
      </c>
      <c r="J5" s="229" t="s">
        <v>234</v>
      </c>
      <c r="K5" s="3906"/>
    </row>
    <row r="6" spans="1:11" ht="23.1" customHeight="1">
      <c r="A6" s="221" t="s">
        <v>280</v>
      </c>
      <c r="B6" s="222" t="s">
        <v>281</v>
      </c>
      <c r="C6" s="230">
        <f>546.5-E6</f>
        <v>532</v>
      </c>
      <c r="D6" s="230">
        <v>967.3</v>
      </c>
      <c r="E6" s="230">
        <v>14.5</v>
      </c>
      <c r="F6" s="230">
        <f t="shared" ref="F6:F45" si="0">C6+D6+E6</f>
        <v>1513.8</v>
      </c>
      <c r="G6" s="231">
        <v>1007</v>
      </c>
      <c r="H6" s="231">
        <v>282.8</v>
      </c>
      <c r="I6" s="231">
        <v>104</v>
      </c>
      <c r="J6" s="231">
        <f>I6+H6</f>
        <v>386.8</v>
      </c>
      <c r="K6" s="232">
        <v>100</v>
      </c>
    </row>
    <row r="7" spans="1:11" ht="23.1" customHeight="1">
      <c r="A7" s="223" t="s">
        <v>282</v>
      </c>
      <c r="B7" s="224" t="s">
        <v>283</v>
      </c>
      <c r="C7" s="233">
        <f>674.5-E7</f>
        <v>658.4</v>
      </c>
      <c r="D7" s="233">
        <v>1238.9000000000001</v>
      </c>
      <c r="E7" s="233">
        <v>16.100000000000001</v>
      </c>
      <c r="F7" s="233">
        <f t="shared" si="0"/>
        <v>1913.4</v>
      </c>
      <c r="G7" s="234">
        <v>1112</v>
      </c>
      <c r="H7" s="234">
        <v>359.7</v>
      </c>
      <c r="I7" s="234">
        <v>146</v>
      </c>
      <c r="J7" s="234">
        <f t="shared" ref="J7:J48" si="1">I7+H7</f>
        <v>505.7</v>
      </c>
      <c r="K7" s="235">
        <v>200</v>
      </c>
    </row>
    <row r="8" spans="1:11" ht="23.1" customHeight="1">
      <c r="A8" s="223" t="s">
        <v>284</v>
      </c>
      <c r="B8" s="224" t="s">
        <v>285</v>
      </c>
      <c r="C8" s="233">
        <f>832.1-E8</f>
        <v>792.9</v>
      </c>
      <c r="D8" s="233">
        <v>1498.3</v>
      </c>
      <c r="E8" s="233">
        <v>39.200000000000003</v>
      </c>
      <c r="F8" s="233">
        <f t="shared" si="0"/>
        <v>2330.3999999999996</v>
      </c>
      <c r="G8" s="234">
        <v>1331.5</v>
      </c>
      <c r="H8" s="234">
        <v>392.6</v>
      </c>
      <c r="I8" s="234">
        <v>164.3</v>
      </c>
      <c r="J8" s="234">
        <f t="shared" si="1"/>
        <v>556.90000000000009</v>
      </c>
      <c r="K8" s="235">
        <v>300</v>
      </c>
    </row>
    <row r="9" spans="1:11" ht="23.1" customHeight="1">
      <c r="A9" s="223" t="s">
        <v>286</v>
      </c>
      <c r="B9" s="224" t="s">
        <v>287</v>
      </c>
      <c r="C9" s="233">
        <f>866.9-E9</f>
        <v>822.6</v>
      </c>
      <c r="D9" s="233">
        <v>1808</v>
      </c>
      <c r="E9" s="233">
        <v>44.3</v>
      </c>
      <c r="F9" s="233">
        <f t="shared" si="0"/>
        <v>2674.9</v>
      </c>
      <c r="G9" s="234">
        <v>1553.4</v>
      </c>
      <c r="H9" s="234">
        <v>466.6</v>
      </c>
      <c r="I9" s="234">
        <v>381.8</v>
      </c>
      <c r="J9" s="234">
        <f t="shared" si="1"/>
        <v>848.40000000000009</v>
      </c>
      <c r="K9" s="235">
        <v>240</v>
      </c>
    </row>
    <row r="10" spans="1:11" ht="23.1" customHeight="1">
      <c r="A10" s="223" t="s">
        <v>288</v>
      </c>
      <c r="B10" s="224" t="s">
        <v>289</v>
      </c>
      <c r="C10" s="233">
        <f>1041.7-E10</f>
        <v>985.1</v>
      </c>
      <c r="D10" s="233">
        <v>1978.8</v>
      </c>
      <c r="E10" s="233">
        <v>56.6</v>
      </c>
      <c r="F10" s="233">
        <f t="shared" si="0"/>
        <v>3020.5</v>
      </c>
      <c r="G10" s="234">
        <v>1797.8999999999999</v>
      </c>
      <c r="H10" s="234">
        <v>599.20000000000005</v>
      </c>
      <c r="I10" s="234">
        <v>390.18</v>
      </c>
      <c r="J10" s="234">
        <f t="shared" si="1"/>
        <v>989.38000000000011</v>
      </c>
      <c r="K10" s="235">
        <v>200</v>
      </c>
    </row>
    <row r="11" spans="1:11" ht="23.1" customHeight="1">
      <c r="A11" s="223" t="s">
        <v>290</v>
      </c>
      <c r="B11" s="224" t="s">
        <v>291</v>
      </c>
      <c r="C11" s="233">
        <f>1162.1-E11</f>
        <v>1067.1999999999998</v>
      </c>
      <c r="D11" s="233">
        <v>2308.6</v>
      </c>
      <c r="E11" s="233">
        <v>94.9</v>
      </c>
      <c r="F11" s="233">
        <f t="shared" si="0"/>
        <v>3470.7</v>
      </c>
      <c r="G11" s="234">
        <v>1857.1</v>
      </c>
      <c r="H11" s="234">
        <v>805.6</v>
      </c>
      <c r="I11" s="234">
        <v>534.9</v>
      </c>
      <c r="J11" s="234">
        <f t="shared" si="1"/>
        <v>1340.5</v>
      </c>
      <c r="K11" s="235">
        <v>180</v>
      </c>
    </row>
    <row r="12" spans="1:11" ht="23.1" customHeight="1">
      <c r="A12" s="223" t="s">
        <v>292</v>
      </c>
      <c r="B12" s="224" t="s">
        <v>293</v>
      </c>
      <c r="C12" s="233">
        <f>1361.2-E12</f>
        <v>1274.9000000000001</v>
      </c>
      <c r="D12" s="233">
        <v>2731.1</v>
      </c>
      <c r="E12" s="233">
        <v>86.3</v>
      </c>
      <c r="F12" s="233">
        <f t="shared" si="0"/>
        <v>4092.3</v>
      </c>
      <c r="G12" s="234">
        <v>2400.4</v>
      </c>
      <c r="H12" s="234">
        <v>868.9</v>
      </c>
      <c r="I12" s="234">
        <v>693.3</v>
      </c>
      <c r="J12" s="234">
        <f t="shared" si="1"/>
        <v>1562.1999999999998</v>
      </c>
      <c r="K12" s="235">
        <v>250</v>
      </c>
    </row>
    <row r="13" spans="1:11" ht="23.1" customHeight="1">
      <c r="A13" s="223" t="s">
        <v>294</v>
      </c>
      <c r="B13" s="224" t="s">
        <v>295</v>
      </c>
      <c r="C13" s="233">
        <f>1634.4-E13</f>
        <v>1530.6000000000001</v>
      </c>
      <c r="D13" s="233">
        <v>3726.9</v>
      </c>
      <c r="E13" s="233">
        <v>103.8</v>
      </c>
      <c r="F13" s="233">
        <f t="shared" si="0"/>
        <v>5361.3</v>
      </c>
      <c r="G13" s="234">
        <v>2676</v>
      </c>
      <c r="H13" s="234">
        <v>993.3</v>
      </c>
      <c r="I13" s="234">
        <v>729.9</v>
      </c>
      <c r="J13" s="234">
        <f t="shared" si="1"/>
        <v>1723.1999999999998</v>
      </c>
      <c r="K13" s="235">
        <v>500</v>
      </c>
    </row>
    <row r="14" spans="1:11" ht="23.1" customHeight="1">
      <c r="A14" s="223" t="s">
        <v>296</v>
      </c>
      <c r="B14" s="224" t="s">
        <v>297</v>
      </c>
      <c r="C14" s="233">
        <f>1997.1-E14</f>
        <v>1903.5</v>
      </c>
      <c r="D14" s="233">
        <v>4982.1000000000004</v>
      </c>
      <c r="E14" s="233">
        <v>93.6</v>
      </c>
      <c r="F14" s="233">
        <f t="shared" si="0"/>
        <v>6979.2000000000007</v>
      </c>
      <c r="G14" s="234">
        <v>2835.2999999999997</v>
      </c>
      <c r="H14" s="234">
        <v>1090.0999999999999</v>
      </c>
      <c r="I14" s="234">
        <v>985.8</v>
      </c>
      <c r="J14" s="234">
        <f t="shared" si="1"/>
        <v>2075.8999999999996</v>
      </c>
      <c r="K14" s="235">
        <v>1000</v>
      </c>
    </row>
    <row r="15" spans="1:11" ht="23.1" customHeight="1">
      <c r="A15" s="223" t="s">
        <v>298</v>
      </c>
      <c r="B15" s="224" t="s">
        <v>299</v>
      </c>
      <c r="C15" s="233">
        <f>2273.5-E15</f>
        <v>2107</v>
      </c>
      <c r="D15" s="233">
        <v>5163.8</v>
      </c>
      <c r="E15" s="233">
        <v>166.5</v>
      </c>
      <c r="F15" s="233">
        <f t="shared" si="0"/>
        <v>7437.3</v>
      </c>
      <c r="G15" s="234">
        <v>3406.3</v>
      </c>
      <c r="H15" s="234">
        <v>876.6</v>
      </c>
      <c r="I15" s="234">
        <v>1670.9</v>
      </c>
      <c r="J15" s="234">
        <f t="shared" si="1"/>
        <v>2547.5</v>
      </c>
      <c r="K15" s="235">
        <v>1576.8</v>
      </c>
    </row>
    <row r="16" spans="1:11" ht="23.1" customHeight="1">
      <c r="A16" s="223" t="s">
        <v>300</v>
      </c>
      <c r="B16" s="224" t="s">
        <v>301</v>
      </c>
      <c r="C16" s="233">
        <f>2906.1-E16</f>
        <v>2731.4</v>
      </c>
      <c r="D16" s="233">
        <v>5488.7</v>
      </c>
      <c r="E16" s="233">
        <v>174.7</v>
      </c>
      <c r="F16" s="233">
        <f t="shared" si="0"/>
        <v>8394.8000000000011</v>
      </c>
      <c r="G16" s="234">
        <v>3916.6000000000004</v>
      </c>
      <c r="H16" s="234">
        <v>923.4</v>
      </c>
      <c r="I16" s="234">
        <v>1754.9</v>
      </c>
      <c r="J16" s="234">
        <f t="shared" si="1"/>
        <v>2678.3</v>
      </c>
      <c r="K16" s="235">
        <v>1799.9</v>
      </c>
    </row>
    <row r="17" spans="1:11" ht="23.1" customHeight="1">
      <c r="A17" s="223" t="s">
        <v>302</v>
      </c>
      <c r="B17" s="224" t="s">
        <v>303</v>
      </c>
      <c r="C17" s="233">
        <f>3584-E17</f>
        <v>3241.2</v>
      </c>
      <c r="D17" s="233">
        <v>6213.1</v>
      </c>
      <c r="E17" s="233">
        <v>342.8</v>
      </c>
      <c r="F17" s="233">
        <f t="shared" si="0"/>
        <v>9797.0999999999985</v>
      </c>
      <c r="G17" s="234">
        <v>4644.5</v>
      </c>
      <c r="H17" s="234">
        <v>1172.9000000000001</v>
      </c>
      <c r="I17" s="234">
        <v>2501.1</v>
      </c>
      <c r="J17" s="234">
        <f t="shared" si="1"/>
        <v>3674</v>
      </c>
      <c r="K17" s="235">
        <v>1403.4</v>
      </c>
    </row>
    <row r="18" spans="1:11" ht="23.1" customHeight="1">
      <c r="A18" s="223" t="s">
        <v>304</v>
      </c>
      <c r="B18" s="224" t="s">
        <v>305</v>
      </c>
      <c r="C18" s="233">
        <f>4135.2-E18</f>
        <v>3784.6</v>
      </c>
      <c r="D18" s="233">
        <v>7378</v>
      </c>
      <c r="E18" s="233">
        <v>350.6</v>
      </c>
      <c r="F18" s="233">
        <f t="shared" si="0"/>
        <v>11513.2</v>
      </c>
      <c r="G18" s="234">
        <v>5975.0999999999995</v>
      </c>
      <c r="H18" s="234">
        <v>1285.0999999999999</v>
      </c>
      <c r="I18" s="234">
        <v>2705.8</v>
      </c>
      <c r="J18" s="234">
        <f t="shared" si="1"/>
        <v>3990.9</v>
      </c>
      <c r="K18" s="235">
        <v>1644.7</v>
      </c>
    </row>
    <row r="19" spans="1:11" ht="23.1" customHeight="1">
      <c r="A19" s="223" t="s">
        <v>306</v>
      </c>
      <c r="B19" s="224" t="s">
        <v>307</v>
      </c>
      <c r="C19" s="233">
        <f>4677-E19</f>
        <v>4279.5</v>
      </c>
      <c r="D19" s="233">
        <v>9428</v>
      </c>
      <c r="E19" s="233">
        <v>397.5</v>
      </c>
      <c r="F19" s="233">
        <f t="shared" si="0"/>
        <v>14105</v>
      </c>
      <c r="G19" s="234">
        <v>7290.4</v>
      </c>
      <c r="H19" s="234">
        <v>2076.8000000000002</v>
      </c>
      <c r="I19" s="234">
        <v>3815.8</v>
      </c>
      <c r="J19" s="234">
        <f t="shared" si="1"/>
        <v>5892.6</v>
      </c>
      <c r="K19" s="235">
        <v>1130</v>
      </c>
    </row>
    <row r="20" spans="1:11" ht="23.1" customHeight="1">
      <c r="A20" s="223" t="s">
        <v>308</v>
      </c>
      <c r="B20" s="224" t="s">
        <v>309</v>
      </c>
      <c r="C20" s="233">
        <f>5676.2-E20</f>
        <v>5142.0999999999995</v>
      </c>
      <c r="D20" s="233">
        <v>12328.8</v>
      </c>
      <c r="E20" s="233">
        <v>534.1</v>
      </c>
      <c r="F20" s="233">
        <f t="shared" si="0"/>
        <v>18004.999999999996</v>
      </c>
      <c r="G20" s="234">
        <v>7776.6</v>
      </c>
      <c r="H20" s="234">
        <v>1680.6</v>
      </c>
      <c r="I20" s="234">
        <v>5666.4</v>
      </c>
      <c r="J20" s="234">
        <f t="shared" si="1"/>
        <v>7347</v>
      </c>
      <c r="K20" s="235">
        <v>1330</v>
      </c>
    </row>
    <row r="21" spans="1:11" ht="23.1" customHeight="1">
      <c r="A21" s="223" t="s">
        <v>310</v>
      </c>
      <c r="B21" s="224" t="s">
        <v>311</v>
      </c>
      <c r="C21" s="233">
        <f>6671.8-E21</f>
        <v>5869.6</v>
      </c>
      <c r="D21" s="233">
        <v>12997.5</v>
      </c>
      <c r="E21" s="233">
        <v>802.2</v>
      </c>
      <c r="F21" s="233">
        <f t="shared" si="0"/>
        <v>19669.3</v>
      </c>
      <c r="G21" s="234">
        <v>9287.9</v>
      </c>
      <c r="H21" s="234">
        <v>1975.4</v>
      </c>
      <c r="I21" s="234">
        <v>5959.6</v>
      </c>
      <c r="J21" s="234">
        <f t="shared" si="1"/>
        <v>7935</v>
      </c>
      <c r="K21" s="235">
        <v>2150</v>
      </c>
    </row>
    <row r="22" spans="1:11" ht="23.1" customHeight="1">
      <c r="A22" s="223" t="s">
        <v>312</v>
      </c>
      <c r="B22" s="224" t="s">
        <v>313</v>
      </c>
      <c r="C22" s="233">
        <f>7570.3-E22</f>
        <v>6831.3</v>
      </c>
      <c r="D22" s="233">
        <v>15979.5</v>
      </c>
      <c r="E22" s="233">
        <v>739</v>
      </c>
      <c r="F22" s="233">
        <f t="shared" si="0"/>
        <v>23549.8</v>
      </c>
      <c r="G22" s="234">
        <v>10730.400000000001</v>
      </c>
      <c r="H22" s="234">
        <v>2164.8000000000002</v>
      </c>
      <c r="I22" s="234">
        <v>6256.7</v>
      </c>
      <c r="J22" s="234">
        <f t="shared" si="1"/>
        <v>8421.5</v>
      </c>
      <c r="K22" s="235">
        <v>4552.7</v>
      </c>
    </row>
    <row r="23" spans="1:11" ht="23.1" customHeight="1">
      <c r="A23" s="223" t="s">
        <v>314</v>
      </c>
      <c r="B23" s="224" t="s">
        <v>315</v>
      </c>
      <c r="C23" s="233">
        <f>9905.4-E23</f>
        <v>8698.4</v>
      </c>
      <c r="D23" s="233">
        <v>16512.8</v>
      </c>
      <c r="E23" s="233">
        <v>1207</v>
      </c>
      <c r="F23" s="233">
        <f t="shared" si="0"/>
        <v>26418.199999999997</v>
      </c>
      <c r="G23" s="234">
        <v>13512.699999999999</v>
      </c>
      <c r="H23" s="234">
        <v>1643.8</v>
      </c>
      <c r="I23" s="234">
        <v>6816.9</v>
      </c>
      <c r="J23" s="234">
        <f t="shared" si="1"/>
        <v>8460.6999999999989</v>
      </c>
      <c r="K23" s="235">
        <v>2078.8000000000002</v>
      </c>
    </row>
    <row r="24" spans="1:11" ht="23.1" customHeight="1">
      <c r="A24" s="223" t="s">
        <v>316</v>
      </c>
      <c r="B24" s="224" t="s">
        <v>317</v>
      </c>
      <c r="C24" s="233">
        <f>11484.1-E24</f>
        <v>9886.2000000000007</v>
      </c>
      <c r="D24" s="233">
        <v>19413.599999999999</v>
      </c>
      <c r="E24" s="233">
        <v>1597.9</v>
      </c>
      <c r="F24" s="233">
        <f t="shared" si="0"/>
        <v>30897.7</v>
      </c>
      <c r="G24" s="234">
        <v>15148.400000000001</v>
      </c>
      <c r="H24" s="234">
        <v>3793.3</v>
      </c>
      <c r="I24" s="234">
        <v>6920.9</v>
      </c>
      <c r="J24" s="234">
        <f t="shared" si="1"/>
        <v>10714.2</v>
      </c>
      <c r="K24" s="235">
        <v>1620</v>
      </c>
    </row>
    <row r="25" spans="1:11" ht="23.1" customHeight="1">
      <c r="A25" s="223" t="s">
        <v>318</v>
      </c>
      <c r="B25" s="224" t="s">
        <v>319</v>
      </c>
      <c r="C25" s="233">
        <f>12409.2-E25</f>
        <v>10511</v>
      </c>
      <c r="D25" s="233">
        <v>21188.2</v>
      </c>
      <c r="E25" s="233">
        <v>1898.2</v>
      </c>
      <c r="F25" s="233">
        <f t="shared" si="0"/>
        <v>33597.4</v>
      </c>
      <c r="G25" s="234">
        <v>19580.7</v>
      </c>
      <c r="H25" s="234">
        <v>2393.6</v>
      </c>
      <c r="I25" s="234">
        <v>9163.6</v>
      </c>
      <c r="J25" s="234">
        <f t="shared" si="1"/>
        <v>11557.2</v>
      </c>
      <c r="K25" s="235">
        <v>1820</v>
      </c>
    </row>
    <row r="26" spans="1:11" ht="23.1" customHeight="1">
      <c r="A26" s="223" t="s">
        <v>320</v>
      </c>
      <c r="B26" s="224" t="s">
        <v>321</v>
      </c>
      <c r="C26" s="233">
        <f>19265.1-E26</f>
        <v>16611.899999999998</v>
      </c>
      <c r="D26" s="233">
        <v>19794.900000000001</v>
      </c>
      <c r="E26" s="233">
        <v>2653.2</v>
      </c>
      <c r="F26" s="233">
        <f t="shared" si="0"/>
        <v>39060</v>
      </c>
      <c r="G26" s="234">
        <v>24575.200000000001</v>
      </c>
      <c r="H26" s="234">
        <v>3937.1</v>
      </c>
      <c r="I26" s="234">
        <v>7312.3</v>
      </c>
      <c r="J26" s="234">
        <f t="shared" si="1"/>
        <v>11249.4</v>
      </c>
      <c r="K26" s="235">
        <v>1900</v>
      </c>
    </row>
    <row r="27" spans="1:11" ht="23.1" customHeight="1">
      <c r="A27" s="223" t="s">
        <v>322</v>
      </c>
      <c r="B27" s="224" t="s">
        <v>323</v>
      </c>
      <c r="C27" s="233">
        <f>21561.9-E27</f>
        <v>18714.400000000001</v>
      </c>
      <c r="D27" s="233">
        <v>24980.5</v>
      </c>
      <c r="E27" s="233">
        <v>2847.5</v>
      </c>
      <c r="F27" s="233">
        <f t="shared" si="0"/>
        <v>46542.400000000001</v>
      </c>
      <c r="G27" s="234">
        <v>27893.100000000002</v>
      </c>
      <c r="H27" s="234">
        <v>4825.1000000000004</v>
      </c>
      <c r="I27" s="234">
        <v>9463.9</v>
      </c>
      <c r="J27" s="234">
        <f t="shared" si="1"/>
        <v>14289</v>
      </c>
      <c r="K27" s="235">
        <v>2200</v>
      </c>
    </row>
    <row r="28" spans="1:11" ht="23.1" customHeight="1">
      <c r="A28" s="223" t="s">
        <v>324</v>
      </c>
      <c r="B28" s="224" t="s">
        <v>325</v>
      </c>
      <c r="C28" s="233">
        <f>24181.2-E28</f>
        <v>20727.900000000001</v>
      </c>
      <c r="D28" s="233">
        <v>26542.559000000001</v>
      </c>
      <c r="E28" s="233">
        <v>3453.3</v>
      </c>
      <c r="F28" s="233">
        <f t="shared" si="0"/>
        <v>50723.759000000005</v>
      </c>
      <c r="G28" s="234">
        <v>30373.399999999998</v>
      </c>
      <c r="H28" s="234">
        <v>5988.2889999999998</v>
      </c>
      <c r="I28" s="234">
        <v>9043.6219999999994</v>
      </c>
      <c r="J28" s="234">
        <f t="shared" si="1"/>
        <v>15031.911</v>
      </c>
      <c r="K28" s="235">
        <v>3000</v>
      </c>
    </row>
    <row r="29" spans="1:11" ht="23.1" customHeight="1">
      <c r="A29" s="223" t="s">
        <v>326</v>
      </c>
      <c r="B29" s="224" t="s">
        <v>327</v>
      </c>
      <c r="C29" s="233">
        <f>27174.4-E29</f>
        <v>23243.200000000001</v>
      </c>
      <c r="D29" s="233">
        <v>28943.916000000001</v>
      </c>
      <c r="E29" s="233">
        <v>3931.2</v>
      </c>
      <c r="F29" s="233">
        <f t="shared" si="0"/>
        <v>56118.315999999999</v>
      </c>
      <c r="G29" s="234">
        <v>32937.9</v>
      </c>
      <c r="H29" s="234">
        <v>5402.61</v>
      </c>
      <c r="I29" s="234">
        <v>11054.512000000001</v>
      </c>
      <c r="J29" s="234">
        <f t="shared" si="1"/>
        <v>16457.121999999999</v>
      </c>
      <c r="K29" s="235">
        <v>3400</v>
      </c>
    </row>
    <row r="30" spans="1:11" ht="23.1" customHeight="1">
      <c r="A30" s="223" t="s">
        <v>328</v>
      </c>
      <c r="B30" s="224" t="s">
        <v>329</v>
      </c>
      <c r="C30" s="233">
        <v>31944.2</v>
      </c>
      <c r="D30" s="233">
        <v>22992.1</v>
      </c>
      <c r="E30" s="233">
        <v>4642.7</v>
      </c>
      <c r="F30" s="233">
        <f t="shared" si="0"/>
        <v>59579</v>
      </c>
      <c r="G30" s="234">
        <v>37251</v>
      </c>
      <c r="H30" s="234">
        <v>4336.5649999999996</v>
      </c>
      <c r="I30" s="234">
        <v>11852.433999999999</v>
      </c>
      <c r="J30" s="234">
        <f t="shared" si="1"/>
        <v>16188.999</v>
      </c>
      <c r="K30" s="235">
        <v>4710</v>
      </c>
    </row>
    <row r="31" spans="1:11" ht="23.1" customHeight="1">
      <c r="A31" s="223" t="s">
        <v>330</v>
      </c>
      <c r="B31" s="224" t="s">
        <v>331</v>
      </c>
      <c r="C31" s="233">
        <v>35579.1</v>
      </c>
      <c r="D31" s="233">
        <v>25480.7</v>
      </c>
      <c r="E31" s="233">
        <v>5212.7</v>
      </c>
      <c r="F31" s="233">
        <f t="shared" si="0"/>
        <v>66272.5</v>
      </c>
      <c r="G31" s="234">
        <v>42889.600000000006</v>
      </c>
      <c r="H31" s="234">
        <v>5711.6710000000003</v>
      </c>
      <c r="I31" s="234">
        <v>11812.246999999999</v>
      </c>
      <c r="J31" s="234">
        <f t="shared" si="1"/>
        <v>17523.917999999998</v>
      </c>
      <c r="K31" s="235">
        <v>5500</v>
      </c>
    </row>
    <row r="32" spans="1:11" ht="23.1" customHeight="1">
      <c r="A32" s="223" t="s">
        <v>231</v>
      </c>
      <c r="B32" s="224" t="s">
        <v>230</v>
      </c>
      <c r="C32" s="233">
        <v>45837.3</v>
      </c>
      <c r="D32" s="233">
        <v>28307.200000000001</v>
      </c>
      <c r="E32" s="233">
        <v>5690.6</v>
      </c>
      <c r="F32" s="233">
        <f t="shared" si="0"/>
        <v>79835.100000000006</v>
      </c>
      <c r="G32" s="234">
        <v>48893.599999999999</v>
      </c>
      <c r="H32" s="234">
        <v>6753.4250000000002</v>
      </c>
      <c r="I32" s="234">
        <v>12044.026</v>
      </c>
      <c r="J32" s="234">
        <f t="shared" si="1"/>
        <v>18797.451000000001</v>
      </c>
      <c r="K32" s="235">
        <v>7000</v>
      </c>
    </row>
    <row r="33" spans="1:14" ht="23.1" customHeight="1">
      <c r="A33" s="223" t="s">
        <v>332</v>
      </c>
      <c r="B33" s="224" t="s">
        <v>333</v>
      </c>
      <c r="C33" s="233">
        <v>48863.9</v>
      </c>
      <c r="D33" s="233">
        <v>24773.4</v>
      </c>
      <c r="E33" s="233">
        <v>6434.9</v>
      </c>
      <c r="F33" s="233">
        <f t="shared" si="0"/>
        <v>80072.2</v>
      </c>
      <c r="G33" s="234">
        <v>50445.599999999999</v>
      </c>
      <c r="H33" s="234">
        <v>6686.14</v>
      </c>
      <c r="I33" s="234">
        <v>7698.7079999999996</v>
      </c>
      <c r="J33" s="234">
        <f t="shared" si="1"/>
        <v>14384.848</v>
      </c>
      <c r="K33" s="235">
        <v>8000</v>
      </c>
    </row>
    <row r="34" spans="1:14" ht="23.1" customHeight="1">
      <c r="A34" s="223" t="s">
        <v>334</v>
      </c>
      <c r="B34" s="224" t="s">
        <v>335</v>
      </c>
      <c r="C34" s="233">
        <v>52090.5</v>
      </c>
      <c r="D34" s="233">
        <v>22356.1</v>
      </c>
      <c r="E34" s="233">
        <v>9559.5</v>
      </c>
      <c r="F34" s="233">
        <f t="shared" si="0"/>
        <v>84006.1</v>
      </c>
      <c r="G34" s="234">
        <v>56229.7</v>
      </c>
      <c r="H34" s="234">
        <v>11339.146000000001</v>
      </c>
      <c r="I34" s="234">
        <v>4546.4229999999998</v>
      </c>
      <c r="J34" s="234">
        <f t="shared" si="1"/>
        <v>15885.569</v>
      </c>
      <c r="K34" s="235">
        <v>8880</v>
      </c>
    </row>
    <row r="35" spans="1:14" ht="23.1" customHeight="1">
      <c r="A35" s="223" t="s">
        <v>336</v>
      </c>
      <c r="B35" s="224" t="s">
        <v>337</v>
      </c>
      <c r="C35" s="233">
        <v>55552.1</v>
      </c>
      <c r="D35" s="233">
        <v>23095.599999999999</v>
      </c>
      <c r="E35" s="233">
        <v>10794.9</v>
      </c>
      <c r="F35" s="233">
        <f t="shared" si="0"/>
        <v>89442.599999999991</v>
      </c>
      <c r="G35" s="234">
        <v>62331</v>
      </c>
      <c r="H35" s="234">
        <v>11283.39</v>
      </c>
      <c r="I35" s="234">
        <v>7628.99</v>
      </c>
      <c r="J35" s="234">
        <f t="shared" si="1"/>
        <v>18912.379999999997</v>
      </c>
      <c r="K35" s="235">
        <v>5607.8</v>
      </c>
    </row>
    <row r="36" spans="1:14" ht="23.1" customHeight="1">
      <c r="A36" s="223" t="s">
        <v>338</v>
      </c>
      <c r="B36" s="224" t="s">
        <v>339</v>
      </c>
      <c r="C36" s="233">
        <v>61686.43</v>
      </c>
      <c r="D36" s="233">
        <v>27340.78</v>
      </c>
      <c r="E36" s="233">
        <v>13533.32</v>
      </c>
      <c r="F36" s="233">
        <f t="shared" si="0"/>
        <v>102560.53</v>
      </c>
      <c r="G36" s="234">
        <v>70124.099999999991</v>
      </c>
      <c r="H36" s="234">
        <v>14391.17</v>
      </c>
      <c r="I36" s="234">
        <v>9266.1299999999992</v>
      </c>
      <c r="J36" s="234">
        <f t="shared" si="1"/>
        <v>23657.3</v>
      </c>
      <c r="K36" s="235">
        <v>8938.1</v>
      </c>
    </row>
    <row r="37" spans="1:14" ht="23.1" customHeight="1">
      <c r="A37" s="223" t="s">
        <v>340</v>
      </c>
      <c r="B37" s="224" t="s">
        <v>341</v>
      </c>
      <c r="C37" s="233">
        <v>67017.778000000006</v>
      </c>
      <c r="D37" s="233">
        <v>29606.603999999999</v>
      </c>
      <c r="E37" s="233">
        <v>14264.776</v>
      </c>
      <c r="F37" s="233">
        <f t="shared" si="0"/>
        <v>110889.15800000001</v>
      </c>
      <c r="G37" s="234">
        <v>72282.100000000006</v>
      </c>
      <c r="H37" s="234">
        <v>13827.498</v>
      </c>
      <c r="I37" s="234">
        <v>8214.3050000000003</v>
      </c>
      <c r="J37" s="234">
        <f t="shared" si="1"/>
        <v>22041.803</v>
      </c>
      <c r="K37" s="235">
        <v>11834.2</v>
      </c>
    </row>
    <row r="38" spans="1:14" ht="23.1" customHeight="1">
      <c r="A38" s="223" t="s">
        <v>236</v>
      </c>
      <c r="B38" s="224" t="s">
        <v>342</v>
      </c>
      <c r="C38" s="233">
        <v>77122.399999999994</v>
      </c>
      <c r="D38" s="233">
        <v>39729.9</v>
      </c>
      <c r="E38" s="233">
        <v>16752.3</v>
      </c>
      <c r="F38" s="233">
        <f t="shared" si="0"/>
        <v>133604.59999999998</v>
      </c>
      <c r="G38" s="234">
        <v>87712.1</v>
      </c>
      <c r="H38" s="234">
        <v>15800.8</v>
      </c>
      <c r="I38" s="234">
        <v>10053.5</v>
      </c>
      <c r="J38" s="234">
        <f t="shared" si="1"/>
        <v>25854.3</v>
      </c>
      <c r="K38" s="235">
        <v>17892.3</v>
      </c>
    </row>
    <row r="39" spans="1:14" ht="23.1" customHeight="1">
      <c r="A39" s="223" t="s">
        <v>237</v>
      </c>
      <c r="B39" s="224" t="s">
        <v>343</v>
      </c>
      <c r="C39" s="233">
        <v>91446.9</v>
      </c>
      <c r="D39" s="233">
        <v>53516.1</v>
      </c>
      <c r="E39" s="233">
        <v>16386.900000000001</v>
      </c>
      <c r="F39" s="233">
        <f t="shared" si="0"/>
        <v>161349.9</v>
      </c>
      <c r="G39" s="234">
        <v>107622.72684728999</v>
      </c>
      <c r="H39" s="234">
        <v>20320.7</v>
      </c>
      <c r="I39" s="234">
        <v>8979.9</v>
      </c>
      <c r="J39" s="234">
        <f t="shared" si="1"/>
        <v>29300.6</v>
      </c>
      <c r="K39" s="235">
        <v>20496.400000000001</v>
      </c>
      <c r="L39" s="236"/>
    </row>
    <row r="40" spans="1:14" ht="23.1" customHeight="1">
      <c r="A40" s="223" t="s">
        <v>222</v>
      </c>
      <c r="B40" s="224" t="s">
        <v>212</v>
      </c>
      <c r="C40" s="237">
        <v>127738.94100000001</v>
      </c>
      <c r="D40" s="237">
        <v>73088.864000000001</v>
      </c>
      <c r="E40" s="237">
        <v>18834.113000000001</v>
      </c>
      <c r="F40" s="233">
        <f t="shared" si="0"/>
        <v>219661.91800000001</v>
      </c>
      <c r="G40" s="234">
        <v>143474.40568633997</v>
      </c>
      <c r="H40" s="234">
        <v>26382.866999999998</v>
      </c>
      <c r="I40" s="234">
        <v>9968.8610000000008</v>
      </c>
      <c r="J40" s="234">
        <f t="shared" si="1"/>
        <v>36351.728000000003</v>
      </c>
      <c r="K40" s="235">
        <v>18417.099999999999</v>
      </c>
      <c r="L40" s="236"/>
    </row>
    <row r="41" spans="1:14" s="240" customFormat="1" ht="23.1" customHeight="1">
      <c r="A41" s="225" t="s">
        <v>223</v>
      </c>
      <c r="B41" s="226" t="s">
        <v>213</v>
      </c>
      <c r="C41" s="238">
        <v>186597.55300000001</v>
      </c>
      <c r="D41" s="238">
        <v>40509.769</v>
      </c>
      <c r="E41" s="238">
        <v>32581.784</v>
      </c>
      <c r="F41" s="233">
        <f t="shared" si="0"/>
        <v>259689.10600000003</v>
      </c>
      <c r="G41" s="234">
        <v>179945.82399999999</v>
      </c>
      <c r="H41" s="234">
        <v>38545.970999999998</v>
      </c>
      <c r="I41" s="234">
        <v>11223.382</v>
      </c>
      <c r="J41" s="234">
        <f t="shared" si="1"/>
        <v>49769.352999999996</v>
      </c>
      <c r="K41" s="235">
        <v>29914</v>
      </c>
      <c r="L41" s="239"/>
    </row>
    <row r="42" spans="1:14" ht="23.1" customHeight="1">
      <c r="A42" s="223" t="s">
        <v>224</v>
      </c>
      <c r="B42" s="224" t="s">
        <v>214</v>
      </c>
      <c r="C42" s="237">
        <v>210167.72700000001</v>
      </c>
      <c r="D42" s="237">
        <v>47327.680999999997</v>
      </c>
      <c r="E42" s="237">
        <v>37868.080000000002</v>
      </c>
      <c r="F42" s="233">
        <f t="shared" si="0"/>
        <v>295363.48800000001</v>
      </c>
      <c r="G42" s="234">
        <v>199819.01399999997</v>
      </c>
      <c r="H42" s="234">
        <v>45922.175999999999</v>
      </c>
      <c r="I42" s="234">
        <v>12075.605</v>
      </c>
      <c r="J42" s="234">
        <f t="shared" si="1"/>
        <v>57997.781000000003</v>
      </c>
      <c r="K42" s="235">
        <v>42515.775000000001</v>
      </c>
      <c r="L42" s="236"/>
    </row>
    <row r="43" spans="1:14" ht="23.1" customHeight="1">
      <c r="A43" s="223" t="s">
        <v>225</v>
      </c>
      <c r="B43" s="224" t="s">
        <v>215</v>
      </c>
      <c r="C43" s="237">
        <v>243460.00700000001</v>
      </c>
      <c r="D43" s="237">
        <v>51390.716999999997</v>
      </c>
      <c r="E43" s="237">
        <v>44316.800000000003</v>
      </c>
      <c r="F43" s="233">
        <f t="shared" si="0"/>
        <v>339167.52399999998</v>
      </c>
      <c r="G43" s="234">
        <v>244561.10400000002</v>
      </c>
      <c r="H43" s="234">
        <v>40810.281000000003</v>
      </c>
      <c r="I43" s="234">
        <v>11083.072</v>
      </c>
      <c r="J43" s="234">
        <f t="shared" si="1"/>
        <v>51893.353000000003</v>
      </c>
      <c r="K43" s="235">
        <v>36418.650999999998</v>
      </c>
      <c r="L43" s="236"/>
    </row>
    <row r="44" spans="1:14" ht="23.1" customHeight="1">
      <c r="A44" s="225" t="s">
        <v>226</v>
      </c>
      <c r="B44" s="226" t="s">
        <v>216</v>
      </c>
      <c r="C44" s="237">
        <v>247455.47200000001</v>
      </c>
      <c r="D44" s="237">
        <v>54598.425000000003</v>
      </c>
      <c r="E44" s="237">
        <v>56584.1</v>
      </c>
      <c r="F44" s="233">
        <f t="shared" si="0"/>
        <v>358637.99699999997</v>
      </c>
      <c r="G44" s="234">
        <v>296776.46099999995</v>
      </c>
      <c r="H44" s="234">
        <v>35229.805</v>
      </c>
      <c r="I44" s="234">
        <v>11969.11</v>
      </c>
      <c r="J44" s="234">
        <f t="shared" si="1"/>
        <v>47198.915000000001</v>
      </c>
      <c r="K44" s="235">
        <v>19042.855</v>
      </c>
    </row>
    <row r="45" spans="1:14" ht="23.1" customHeight="1">
      <c r="A45" s="225" t="s">
        <v>227</v>
      </c>
      <c r="B45" s="226" t="s">
        <v>217</v>
      </c>
      <c r="C45" s="237">
        <v>303531.745</v>
      </c>
      <c r="D45" s="237">
        <v>66694.726999999999</v>
      </c>
      <c r="E45" s="237">
        <v>64825.8</v>
      </c>
      <c r="F45" s="233">
        <f t="shared" si="0"/>
        <v>435052.272</v>
      </c>
      <c r="G45" s="234">
        <v>363493.44699999999</v>
      </c>
      <c r="H45" s="234">
        <v>42205.766000000003</v>
      </c>
      <c r="I45" s="234">
        <v>17998.825000000001</v>
      </c>
      <c r="J45" s="234">
        <f t="shared" si="1"/>
        <v>60204.591</v>
      </c>
      <c r="K45" s="235">
        <v>19982.895</v>
      </c>
    </row>
    <row r="46" spans="1:14" ht="23.1" customHeight="1">
      <c r="A46" s="225" t="s">
        <v>228</v>
      </c>
      <c r="B46" s="226" t="s">
        <v>218</v>
      </c>
      <c r="C46" s="237">
        <v>339278.02500000002</v>
      </c>
      <c r="D46" s="237">
        <v>88754.707999999999</v>
      </c>
      <c r="E46" s="237">
        <v>103307.25</v>
      </c>
      <c r="F46" s="234">
        <f>C46+D46+E46</f>
        <v>531339.98300000001</v>
      </c>
      <c r="G46" s="234">
        <v>411848.24699999997</v>
      </c>
      <c r="H46" s="234">
        <v>38174.309000000001</v>
      </c>
      <c r="I46" s="234">
        <v>25531.279999999999</v>
      </c>
      <c r="J46" s="234">
        <f t="shared" si="1"/>
        <v>63705.589</v>
      </c>
      <c r="K46" s="235">
        <v>42367.578000000001</v>
      </c>
      <c r="M46" s="236"/>
      <c r="N46" s="236"/>
    </row>
    <row r="47" spans="1:14" ht="23.1" customHeight="1">
      <c r="A47" s="225" t="s">
        <v>167</v>
      </c>
      <c r="B47" s="226" t="s">
        <v>219</v>
      </c>
      <c r="C47" s="238">
        <v>370986.80699999997</v>
      </c>
      <c r="D47" s="238">
        <v>122350.43</v>
      </c>
      <c r="E47" s="238">
        <v>107694.618</v>
      </c>
      <c r="F47" s="234">
        <f t="shared" ref="F47:F52" si="2">SUM(C47:E47)</f>
        <v>601031.85499999998</v>
      </c>
      <c r="G47" s="234">
        <v>485239.02500000002</v>
      </c>
      <c r="H47" s="234">
        <v>39543.955000000002</v>
      </c>
      <c r="I47" s="234">
        <v>34455.872000000003</v>
      </c>
      <c r="J47" s="234">
        <f>I47+H47</f>
        <v>73999.827000000005</v>
      </c>
      <c r="K47" s="235">
        <v>87774.514999999999</v>
      </c>
    </row>
    <row r="48" spans="1:14" ht="23.1" customHeight="1">
      <c r="A48" s="225" t="s">
        <v>168</v>
      </c>
      <c r="B48" s="226" t="s">
        <v>220</v>
      </c>
      <c r="C48" s="238">
        <v>518614.3</v>
      </c>
      <c r="D48" s="238">
        <v>208749.4</v>
      </c>
      <c r="E48" s="238">
        <v>109883.4</v>
      </c>
      <c r="F48" s="234">
        <f t="shared" si="2"/>
        <v>837247.1</v>
      </c>
      <c r="G48" s="234">
        <v>612597.5</v>
      </c>
      <c r="H48" s="234">
        <v>31932.3</v>
      </c>
      <c r="I48" s="234">
        <v>58013</v>
      </c>
      <c r="J48" s="234">
        <f t="shared" si="1"/>
        <v>89945.3</v>
      </c>
      <c r="K48" s="235">
        <v>88337.700000000012</v>
      </c>
      <c r="M48" s="236"/>
      <c r="N48" s="236"/>
    </row>
    <row r="49" spans="1:14" ht="23.1" customHeight="1">
      <c r="A49" s="225" t="s">
        <v>5</v>
      </c>
      <c r="B49" s="226" t="s">
        <v>221</v>
      </c>
      <c r="C49" s="238">
        <v>696919.6</v>
      </c>
      <c r="D49" s="238">
        <v>270713.7</v>
      </c>
      <c r="E49" s="238">
        <v>119646.6</v>
      </c>
      <c r="F49" s="234">
        <f t="shared" si="2"/>
        <v>1087279.9000000001</v>
      </c>
      <c r="G49" s="234">
        <v>726717.6</v>
      </c>
      <c r="H49" s="234">
        <v>39318.699999999997</v>
      </c>
      <c r="I49" s="234">
        <v>92232.7</v>
      </c>
      <c r="J49" s="234">
        <f>I49+H49</f>
        <v>131551.4</v>
      </c>
      <c r="K49" s="235">
        <v>144750.9</v>
      </c>
      <c r="M49" s="236"/>
      <c r="N49" s="236"/>
    </row>
    <row r="50" spans="1:14" ht="23.1" customHeight="1">
      <c r="A50" s="225" t="s">
        <v>29</v>
      </c>
      <c r="B50" s="226" t="s">
        <v>344</v>
      </c>
      <c r="C50" s="238">
        <v>716417.6</v>
      </c>
      <c r="D50" s="238">
        <v>241562.5</v>
      </c>
      <c r="E50" s="238">
        <v>152477</v>
      </c>
      <c r="F50" s="234">
        <f t="shared" si="2"/>
        <v>1110457.1000000001</v>
      </c>
      <c r="G50" s="234">
        <v>839661.9</v>
      </c>
      <c r="H50" s="234">
        <v>22898.7</v>
      </c>
      <c r="I50" s="234">
        <v>124372.5</v>
      </c>
      <c r="J50" s="234">
        <f>I50+H50</f>
        <v>147271.20000000001</v>
      </c>
      <c r="K50" s="235">
        <v>96382</v>
      </c>
      <c r="M50" s="236"/>
      <c r="N50" s="236"/>
    </row>
    <row r="51" spans="1:14" ht="23.1" customHeight="1">
      <c r="A51" s="225" t="s">
        <v>405</v>
      </c>
      <c r="B51" s="226" t="s">
        <v>345</v>
      </c>
      <c r="C51" s="238">
        <v>784291.39999999991</v>
      </c>
      <c r="D51" s="238">
        <v>189140.1</v>
      </c>
      <c r="E51" s="238">
        <v>117901.6</v>
      </c>
      <c r="F51" s="234">
        <f t="shared" si="2"/>
        <v>1091333.0999999999</v>
      </c>
      <c r="G51" s="234">
        <v>841312.5</v>
      </c>
      <c r="H51" s="234">
        <v>23718.799999999999</v>
      </c>
      <c r="I51" s="234">
        <v>116643.9</v>
      </c>
      <c r="J51" s="234">
        <f>H51+I51</f>
        <v>140362.69999999998</v>
      </c>
      <c r="K51" s="235">
        <v>194642.32</v>
      </c>
      <c r="M51" s="236"/>
      <c r="N51" s="236"/>
    </row>
    <row r="52" spans="1:14" ht="23.1" customHeight="1" thickBot="1">
      <c r="A52" s="241" t="s">
        <v>406</v>
      </c>
      <c r="B52" s="242" t="s">
        <v>402</v>
      </c>
      <c r="C52" s="366">
        <v>851678.2</v>
      </c>
      <c r="D52" s="366">
        <v>228300.6</v>
      </c>
      <c r="E52" s="366">
        <v>100974.1</v>
      </c>
      <c r="F52" s="367">
        <f t="shared" si="2"/>
        <v>1180952.9000000001</v>
      </c>
      <c r="G52" s="367">
        <v>978742.5</v>
      </c>
      <c r="H52" s="367">
        <v>20562.7</v>
      </c>
      <c r="I52" s="367">
        <v>127176.2</v>
      </c>
      <c r="J52" s="367">
        <f>H52+I52</f>
        <v>147738.9</v>
      </c>
      <c r="K52" s="368">
        <v>224009.15000000002</v>
      </c>
      <c r="M52" s="236"/>
      <c r="N52" s="236"/>
    </row>
    <row r="53" spans="1:14" ht="33.75" customHeight="1" thickTop="1">
      <c r="A53" s="3907" t="s">
        <v>357</v>
      </c>
      <c r="B53" s="3907"/>
      <c r="C53" s="3907"/>
      <c r="D53" s="3907"/>
      <c r="E53" s="3907"/>
      <c r="F53" s="3907"/>
      <c r="G53" s="3907"/>
      <c r="H53" s="3907"/>
      <c r="I53" s="3907"/>
      <c r="J53" s="3907"/>
      <c r="K53" s="3907"/>
    </row>
    <row r="54" spans="1:14" ht="29.25" customHeight="1">
      <c r="A54" s="3907" t="s">
        <v>358</v>
      </c>
      <c r="B54" s="3907"/>
      <c r="C54" s="3907"/>
      <c r="D54" s="3907"/>
      <c r="E54" s="3907"/>
      <c r="F54" s="3907"/>
      <c r="G54" s="3907"/>
      <c r="H54" s="3907"/>
      <c r="I54" s="3907"/>
      <c r="J54" s="3907"/>
      <c r="K54" s="3907"/>
    </row>
    <row r="55" spans="1:14">
      <c r="A55" s="3907" t="s">
        <v>441</v>
      </c>
      <c r="B55" s="3907"/>
      <c r="C55" s="3907"/>
      <c r="D55" s="3907"/>
      <c r="E55" s="3907"/>
      <c r="F55" s="3907"/>
      <c r="G55" s="3907"/>
      <c r="H55" s="3907"/>
      <c r="I55" s="3907"/>
      <c r="J55" s="3907"/>
      <c r="K55" s="3907"/>
    </row>
    <row r="56" spans="1:14" s="240" customFormat="1" ht="18.75" customHeight="1">
      <c r="A56" s="3908" t="s">
        <v>445</v>
      </c>
      <c r="B56" s="3908"/>
      <c r="C56" s="3908"/>
      <c r="D56" s="3908"/>
      <c r="E56" s="3908"/>
      <c r="F56" s="3908"/>
      <c r="G56" s="3908"/>
      <c r="H56" s="3908"/>
      <c r="I56" s="3908"/>
      <c r="J56" s="3908"/>
      <c r="K56" s="3908"/>
    </row>
    <row r="57" spans="1:14" s="240" customFormat="1" ht="18.75" customHeight="1">
      <c r="A57" s="3908" t="s">
        <v>359</v>
      </c>
      <c r="B57" s="3908"/>
      <c r="C57" s="3908"/>
      <c r="D57" s="3908"/>
      <c r="E57" s="3908"/>
      <c r="F57" s="3908"/>
      <c r="G57" s="3908"/>
      <c r="H57" s="3908"/>
      <c r="I57" s="3908"/>
      <c r="J57" s="3908"/>
      <c r="K57" s="3908"/>
    </row>
    <row r="58" spans="1:14" s="243" customFormat="1">
      <c r="A58" s="3909" t="s">
        <v>360</v>
      </c>
      <c r="B58" s="3909"/>
      <c r="C58" s="3909"/>
      <c r="D58" s="3909"/>
      <c r="E58" s="3909"/>
      <c r="F58" s="3909"/>
      <c r="G58" s="3909"/>
      <c r="H58" s="3909"/>
      <c r="I58" s="3909"/>
      <c r="J58" s="3909"/>
      <c r="K58" s="3909"/>
    </row>
  </sheetData>
  <mergeCells count="15">
    <mergeCell ref="A53:K53"/>
    <mergeCell ref="A54:K54"/>
    <mergeCell ref="A56:K56"/>
    <mergeCell ref="A57:K57"/>
    <mergeCell ref="A58:K58"/>
    <mergeCell ref="A55:K55"/>
    <mergeCell ref="A1:K1"/>
    <mergeCell ref="A2:K2"/>
    <mergeCell ref="A3:K3"/>
    <mergeCell ref="A4:A5"/>
    <mergeCell ref="B4:B5"/>
    <mergeCell ref="C4:F4"/>
    <mergeCell ref="G4:G5"/>
    <mergeCell ref="H4:J4"/>
    <mergeCell ref="K4:K5"/>
  </mergeCells>
  <printOptions horizontalCentered="1"/>
  <pageMargins left="0.5" right="0.5" top="0.5" bottom="0.5" header="0.5" footer="0.5"/>
  <pageSetup paperSize="9" scale="60"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6"/>
  <sheetViews>
    <sheetView showGridLines="0" zoomScaleSheetLayoutView="100" workbookViewId="0">
      <selection activeCell="L29" sqref="L29"/>
    </sheetView>
  </sheetViews>
  <sheetFormatPr defaultRowHeight="15.75"/>
  <cols>
    <col min="1" max="1" width="11.42578125" style="244" customWidth="1"/>
    <col min="2" max="2" width="11.140625" style="244" customWidth="1"/>
    <col min="3" max="11" width="13.7109375" style="220" customWidth="1"/>
    <col min="12" max="256" width="8.7109375" style="220"/>
    <col min="257" max="257" width="11.42578125" style="220" customWidth="1"/>
    <col min="258" max="258" width="11.140625" style="220" customWidth="1"/>
    <col min="259" max="267" width="13.7109375" style="220" customWidth="1"/>
    <col min="268" max="512" width="8.7109375" style="220"/>
    <col min="513" max="513" width="11.42578125" style="220" customWidth="1"/>
    <col min="514" max="514" width="11.140625" style="220" customWidth="1"/>
    <col min="515" max="523" width="13.7109375" style="220" customWidth="1"/>
    <col min="524" max="768" width="8.7109375" style="220"/>
    <col min="769" max="769" width="11.42578125" style="220" customWidth="1"/>
    <col min="770" max="770" width="11.140625" style="220" customWidth="1"/>
    <col min="771" max="779" width="13.7109375" style="220" customWidth="1"/>
    <col min="780" max="1024" width="8.7109375" style="220"/>
    <col min="1025" max="1025" width="11.42578125" style="220" customWidth="1"/>
    <col min="1026" max="1026" width="11.140625" style="220" customWidth="1"/>
    <col min="1027" max="1035" width="13.7109375" style="220" customWidth="1"/>
    <col min="1036" max="1280" width="8.7109375" style="220"/>
    <col min="1281" max="1281" width="11.42578125" style="220" customWidth="1"/>
    <col min="1282" max="1282" width="11.140625" style="220" customWidth="1"/>
    <col min="1283" max="1291" width="13.7109375" style="220" customWidth="1"/>
    <col min="1292" max="1536" width="8.7109375" style="220"/>
    <col min="1537" max="1537" width="11.42578125" style="220" customWidth="1"/>
    <col min="1538" max="1538" width="11.140625" style="220" customWidth="1"/>
    <col min="1539" max="1547" width="13.7109375" style="220" customWidth="1"/>
    <col min="1548" max="1792" width="8.7109375" style="220"/>
    <col min="1793" max="1793" width="11.42578125" style="220" customWidth="1"/>
    <col min="1794" max="1794" width="11.140625" style="220" customWidth="1"/>
    <col min="1795" max="1803" width="13.7109375" style="220" customWidth="1"/>
    <col min="1804" max="2048" width="8.7109375" style="220"/>
    <col min="2049" max="2049" width="11.42578125" style="220" customWidth="1"/>
    <col min="2050" max="2050" width="11.140625" style="220" customWidth="1"/>
    <col min="2051" max="2059" width="13.7109375" style="220" customWidth="1"/>
    <col min="2060" max="2304" width="8.7109375" style="220"/>
    <col min="2305" max="2305" width="11.42578125" style="220" customWidth="1"/>
    <col min="2306" max="2306" width="11.140625" style="220" customWidth="1"/>
    <col min="2307" max="2315" width="13.7109375" style="220" customWidth="1"/>
    <col min="2316" max="2560" width="8.7109375" style="220"/>
    <col min="2561" max="2561" width="11.42578125" style="220" customWidth="1"/>
    <col min="2562" max="2562" width="11.140625" style="220" customWidth="1"/>
    <col min="2563" max="2571" width="13.7109375" style="220" customWidth="1"/>
    <col min="2572" max="2816" width="8.7109375" style="220"/>
    <col min="2817" max="2817" width="11.42578125" style="220" customWidth="1"/>
    <col min="2818" max="2818" width="11.140625" style="220" customWidth="1"/>
    <col min="2819" max="2827" width="13.7109375" style="220" customWidth="1"/>
    <col min="2828" max="3072" width="8.7109375" style="220"/>
    <col min="3073" max="3073" width="11.42578125" style="220" customWidth="1"/>
    <col min="3074" max="3074" width="11.140625" style="220" customWidth="1"/>
    <col min="3075" max="3083" width="13.7109375" style="220" customWidth="1"/>
    <col min="3084" max="3328" width="8.7109375" style="220"/>
    <col min="3329" max="3329" width="11.42578125" style="220" customWidth="1"/>
    <col min="3330" max="3330" width="11.140625" style="220" customWidth="1"/>
    <col min="3331" max="3339" width="13.7109375" style="220" customWidth="1"/>
    <col min="3340" max="3584" width="8.7109375" style="220"/>
    <col min="3585" max="3585" width="11.42578125" style="220" customWidth="1"/>
    <col min="3586" max="3586" width="11.140625" style="220" customWidth="1"/>
    <col min="3587" max="3595" width="13.7109375" style="220" customWidth="1"/>
    <col min="3596" max="3840" width="8.7109375" style="220"/>
    <col min="3841" max="3841" width="11.42578125" style="220" customWidth="1"/>
    <col min="3842" max="3842" width="11.140625" style="220" customWidth="1"/>
    <col min="3843" max="3851" width="13.7109375" style="220" customWidth="1"/>
    <col min="3852" max="4096" width="8.7109375" style="220"/>
    <col min="4097" max="4097" width="11.42578125" style="220" customWidth="1"/>
    <col min="4098" max="4098" width="11.140625" style="220" customWidth="1"/>
    <col min="4099" max="4107" width="13.7109375" style="220" customWidth="1"/>
    <col min="4108" max="4352" width="8.7109375" style="220"/>
    <col min="4353" max="4353" width="11.42578125" style="220" customWidth="1"/>
    <col min="4354" max="4354" width="11.140625" style="220" customWidth="1"/>
    <col min="4355" max="4363" width="13.7109375" style="220" customWidth="1"/>
    <col min="4364" max="4608" width="8.7109375" style="220"/>
    <col min="4609" max="4609" width="11.42578125" style="220" customWidth="1"/>
    <col min="4610" max="4610" width="11.140625" style="220" customWidth="1"/>
    <col min="4611" max="4619" width="13.7109375" style="220" customWidth="1"/>
    <col min="4620" max="4864" width="8.7109375" style="220"/>
    <col min="4865" max="4865" width="11.42578125" style="220" customWidth="1"/>
    <col min="4866" max="4866" width="11.140625" style="220" customWidth="1"/>
    <col min="4867" max="4875" width="13.7109375" style="220" customWidth="1"/>
    <col min="4876" max="5120" width="8.7109375" style="220"/>
    <col min="5121" max="5121" width="11.42578125" style="220" customWidth="1"/>
    <col min="5122" max="5122" width="11.140625" style="220" customWidth="1"/>
    <col min="5123" max="5131" width="13.7109375" style="220" customWidth="1"/>
    <col min="5132" max="5376" width="8.7109375" style="220"/>
    <col min="5377" max="5377" width="11.42578125" style="220" customWidth="1"/>
    <col min="5378" max="5378" width="11.140625" style="220" customWidth="1"/>
    <col min="5379" max="5387" width="13.7109375" style="220" customWidth="1"/>
    <col min="5388" max="5632" width="8.7109375" style="220"/>
    <col min="5633" max="5633" width="11.42578125" style="220" customWidth="1"/>
    <col min="5634" max="5634" width="11.140625" style="220" customWidth="1"/>
    <col min="5635" max="5643" width="13.7109375" style="220" customWidth="1"/>
    <col min="5644" max="5888" width="8.7109375" style="220"/>
    <col min="5889" max="5889" width="11.42578125" style="220" customWidth="1"/>
    <col min="5890" max="5890" width="11.140625" style="220" customWidth="1"/>
    <col min="5891" max="5899" width="13.7109375" style="220" customWidth="1"/>
    <col min="5900" max="6144" width="8.7109375" style="220"/>
    <col min="6145" max="6145" width="11.42578125" style="220" customWidth="1"/>
    <col min="6146" max="6146" width="11.140625" style="220" customWidth="1"/>
    <col min="6147" max="6155" width="13.7109375" style="220" customWidth="1"/>
    <col min="6156" max="6400" width="8.7109375" style="220"/>
    <col min="6401" max="6401" width="11.42578125" style="220" customWidth="1"/>
    <col min="6402" max="6402" width="11.140625" style="220" customWidth="1"/>
    <col min="6403" max="6411" width="13.7109375" style="220" customWidth="1"/>
    <col min="6412" max="6656" width="8.7109375" style="220"/>
    <col min="6657" max="6657" width="11.42578125" style="220" customWidth="1"/>
    <col min="6658" max="6658" width="11.140625" style="220" customWidth="1"/>
    <col min="6659" max="6667" width="13.7109375" style="220" customWidth="1"/>
    <col min="6668" max="6912" width="8.7109375" style="220"/>
    <col min="6913" max="6913" width="11.42578125" style="220" customWidth="1"/>
    <col min="6914" max="6914" width="11.140625" style="220" customWidth="1"/>
    <col min="6915" max="6923" width="13.7109375" style="220" customWidth="1"/>
    <col min="6924" max="7168" width="8.7109375" style="220"/>
    <col min="7169" max="7169" width="11.42578125" style="220" customWidth="1"/>
    <col min="7170" max="7170" width="11.140625" style="220" customWidth="1"/>
    <col min="7171" max="7179" width="13.7109375" style="220" customWidth="1"/>
    <col min="7180" max="7424" width="8.7109375" style="220"/>
    <col min="7425" max="7425" width="11.42578125" style="220" customWidth="1"/>
    <col min="7426" max="7426" width="11.140625" style="220" customWidth="1"/>
    <col min="7427" max="7435" width="13.7109375" style="220" customWidth="1"/>
    <col min="7436" max="7680" width="8.7109375" style="220"/>
    <col min="7681" max="7681" width="11.42578125" style="220" customWidth="1"/>
    <col min="7682" max="7682" width="11.140625" style="220" customWidth="1"/>
    <col min="7683" max="7691" width="13.7109375" style="220" customWidth="1"/>
    <col min="7692" max="7936" width="8.7109375" style="220"/>
    <col min="7937" max="7937" width="11.42578125" style="220" customWidth="1"/>
    <col min="7938" max="7938" width="11.140625" style="220" customWidth="1"/>
    <col min="7939" max="7947" width="13.7109375" style="220" customWidth="1"/>
    <col min="7948" max="8192" width="8.7109375" style="220"/>
    <col min="8193" max="8193" width="11.42578125" style="220" customWidth="1"/>
    <col min="8194" max="8194" width="11.140625" style="220" customWidth="1"/>
    <col min="8195" max="8203" width="13.7109375" style="220" customWidth="1"/>
    <col min="8204" max="8448" width="8.7109375" style="220"/>
    <col min="8449" max="8449" width="11.42578125" style="220" customWidth="1"/>
    <col min="8450" max="8450" width="11.140625" style="220" customWidth="1"/>
    <col min="8451" max="8459" width="13.7109375" style="220" customWidth="1"/>
    <col min="8460" max="8704" width="8.7109375" style="220"/>
    <col min="8705" max="8705" width="11.42578125" style="220" customWidth="1"/>
    <col min="8706" max="8706" width="11.140625" style="220" customWidth="1"/>
    <col min="8707" max="8715" width="13.7109375" style="220" customWidth="1"/>
    <col min="8716" max="8960" width="8.7109375" style="220"/>
    <col min="8961" max="8961" width="11.42578125" style="220" customWidth="1"/>
    <col min="8962" max="8962" width="11.140625" style="220" customWidth="1"/>
    <col min="8963" max="8971" width="13.7109375" style="220" customWidth="1"/>
    <col min="8972" max="9216" width="8.7109375" style="220"/>
    <col min="9217" max="9217" width="11.42578125" style="220" customWidth="1"/>
    <col min="9218" max="9218" width="11.140625" style="220" customWidth="1"/>
    <col min="9219" max="9227" width="13.7109375" style="220" customWidth="1"/>
    <col min="9228" max="9472" width="8.7109375" style="220"/>
    <col min="9473" max="9473" width="11.42578125" style="220" customWidth="1"/>
    <col min="9474" max="9474" width="11.140625" style="220" customWidth="1"/>
    <col min="9475" max="9483" width="13.7109375" style="220" customWidth="1"/>
    <col min="9484" max="9728" width="8.7109375" style="220"/>
    <col min="9729" max="9729" width="11.42578125" style="220" customWidth="1"/>
    <col min="9730" max="9730" width="11.140625" style="220" customWidth="1"/>
    <col min="9731" max="9739" width="13.7109375" style="220" customWidth="1"/>
    <col min="9740" max="9984" width="8.7109375" style="220"/>
    <col min="9985" max="9985" width="11.42578125" style="220" customWidth="1"/>
    <col min="9986" max="9986" width="11.140625" style="220" customWidth="1"/>
    <col min="9987" max="9995" width="13.7109375" style="220" customWidth="1"/>
    <col min="9996" max="10240" width="8.7109375" style="220"/>
    <col min="10241" max="10241" width="11.42578125" style="220" customWidth="1"/>
    <col min="10242" max="10242" width="11.140625" style="220" customWidth="1"/>
    <col min="10243" max="10251" width="13.7109375" style="220" customWidth="1"/>
    <col min="10252" max="10496" width="8.7109375" style="220"/>
    <col min="10497" max="10497" width="11.42578125" style="220" customWidth="1"/>
    <col min="10498" max="10498" width="11.140625" style="220" customWidth="1"/>
    <col min="10499" max="10507" width="13.7109375" style="220" customWidth="1"/>
    <col min="10508" max="10752" width="8.7109375" style="220"/>
    <col min="10753" max="10753" width="11.42578125" style="220" customWidth="1"/>
    <col min="10754" max="10754" width="11.140625" style="220" customWidth="1"/>
    <col min="10755" max="10763" width="13.7109375" style="220" customWidth="1"/>
    <col min="10764" max="11008" width="8.7109375" style="220"/>
    <col min="11009" max="11009" width="11.42578125" style="220" customWidth="1"/>
    <col min="11010" max="11010" width="11.140625" style="220" customWidth="1"/>
    <col min="11011" max="11019" width="13.7109375" style="220" customWidth="1"/>
    <col min="11020" max="11264" width="8.7109375" style="220"/>
    <col min="11265" max="11265" width="11.42578125" style="220" customWidth="1"/>
    <col min="11266" max="11266" width="11.140625" style="220" customWidth="1"/>
    <col min="11267" max="11275" width="13.7109375" style="220" customWidth="1"/>
    <col min="11276" max="11520" width="8.7109375" style="220"/>
    <col min="11521" max="11521" width="11.42578125" style="220" customWidth="1"/>
    <col min="11522" max="11522" width="11.140625" style="220" customWidth="1"/>
    <col min="11523" max="11531" width="13.7109375" style="220" customWidth="1"/>
    <col min="11532" max="11776" width="8.7109375" style="220"/>
    <col min="11777" max="11777" width="11.42578125" style="220" customWidth="1"/>
    <col min="11778" max="11778" width="11.140625" style="220" customWidth="1"/>
    <col min="11779" max="11787" width="13.7109375" style="220" customWidth="1"/>
    <col min="11788" max="12032" width="8.7109375" style="220"/>
    <col min="12033" max="12033" width="11.42578125" style="220" customWidth="1"/>
    <col min="12034" max="12034" width="11.140625" style="220" customWidth="1"/>
    <col min="12035" max="12043" width="13.7109375" style="220" customWidth="1"/>
    <col min="12044" max="12288" width="8.7109375" style="220"/>
    <col min="12289" max="12289" width="11.42578125" style="220" customWidth="1"/>
    <col min="12290" max="12290" width="11.140625" style="220" customWidth="1"/>
    <col min="12291" max="12299" width="13.7109375" style="220" customWidth="1"/>
    <col min="12300" max="12544" width="8.7109375" style="220"/>
    <col min="12545" max="12545" width="11.42578125" style="220" customWidth="1"/>
    <col min="12546" max="12546" width="11.140625" style="220" customWidth="1"/>
    <col min="12547" max="12555" width="13.7109375" style="220" customWidth="1"/>
    <col min="12556" max="12800" width="8.7109375" style="220"/>
    <col min="12801" max="12801" width="11.42578125" style="220" customWidth="1"/>
    <col min="12802" max="12802" width="11.140625" style="220" customWidth="1"/>
    <col min="12803" max="12811" width="13.7109375" style="220" customWidth="1"/>
    <col min="12812" max="13056" width="8.7109375" style="220"/>
    <col min="13057" max="13057" width="11.42578125" style="220" customWidth="1"/>
    <col min="13058" max="13058" width="11.140625" style="220" customWidth="1"/>
    <col min="13059" max="13067" width="13.7109375" style="220" customWidth="1"/>
    <col min="13068" max="13312" width="8.7109375" style="220"/>
    <col min="13313" max="13313" width="11.42578125" style="220" customWidth="1"/>
    <col min="13314" max="13314" width="11.140625" style="220" customWidth="1"/>
    <col min="13315" max="13323" width="13.7109375" style="220" customWidth="1"/>
    <col min="13324" max="13568" width="8.7109375" style="220"/>
    <col min="13569" max="13569" width="11.42578125" style="220" customWidth="1"/>
    <col min="13570" max="13570" width="11.140625" style="220" customWidth="1"/>
    <col min="13571" max="13579" width="13.7109375" style="220" customWidth="1"/>
    <col min="13580" max="13824" width="8.7109375" style="220"/>
    <col min="13825" max="13825" width="11.42578125" style="220" customWidth="1"/>
    <col min="13826" max="13826" width="11.140625" style="220" customWidth="1"/>
    <col min="13827" max="13835" width="13.7109375" style="220" customWidth="1"/>
    <col min="13836" max="14080" width="8.7109375" style="220"/>
    <col min="14081" max="14081" width="11.42578125" style="220" customWidth="1"/>
    <col min="14082" max="14082" width="11.140625" style="220" customWidth="1"/>
    <col min="14083" max="14091" width="13.7109375" style="220" customWidth="1"/>
    <col min="14092" max="14336" width="8.7109375" style="220"/>
    <col min="14337" max="14337" width="11.42578125" style="220" customWidth="1"/>
    <col min="14338" max="14338" width="11.140625" style="220" customWidth="1"/>
    <col min="14339" max="14347" width="13.7109375" style="220" customWidth="1"/>
    <col min="14348" max="14592" width="8.7109375" style="220"/>
    <col min="14593" max="14593" width="11.42578125" style="220" customWidth="1"/>
    <col min="14594" max="14594" width="11.140625" style="220" customWidth="1"/>
    <col min="14595" max="14603" width="13.7109375" style="220" customWidth="1"/>
    <col min="14604" max="14848" width="8.7109375" style="220"/>
    <col min="14849" max="14849" width="11.42578125" style="220" customWidth="1"/>
    <col min="14850" max="14850" width="11.140625" style="220" customWidth="1"/>
    <col min="14851" max="14859" width="13.7109375" style="220" customWidth="1"/>
    <col min="14860" max="15104" width="8.7109375" style="220"/>
    <col min="15105" max="15105" width="11.42578125" style="220" customWidth="1"/>
    <col min="15106" max="15106" width="11.140625" style="220" customWidth="1"/>
    <col min="15107" max="15115" width="13.7109375" style="220" customWidth="1"/>
    <col min="15116" max="15360" width="8.7109375" style="220"/>
    <col min="15361" max="15361" width="11.42578125" style="220" customWidth="1"/>
    <col min="15362" max="15362" width="11.140625" style="220" customWidth="1"/>
    <col min="15363" max="15371" width="13.7109375" style="220" customWidth="1"/>
    <col min="15372" max="15616" width="8.7109375" style="220"/>
    <col min="15617" max="15617" width="11.42578125" style="220" customWidth="1"/>
    <col min="15618" max="15618" width="11.140625" style="220" customWidth="1"/>
    <col min="15619" max="15627" width="13.7109375" style="220" customWidth="1"/>
    <col min="15628" max="15872" width="8.7109375" style="220"/>
    <col min="15873" max="15873" width="11.42578125" style="220" customWidth="1"/>
    <col min="15874" max="15874" width="11.140625" style="220" customWidth="1"/>
    <col min="15875" max="15883" width="13.7109375" style="220" customWidth="1"/>
    <col min="15884" max="16128" width="8.7109375" style="220"/>
    <col min="16129" max="16129" width="11.42578125" style="220" customWidth="1"/>
    <col min="16130" max="16130" width="11.140625" style="220" customWidth="1"/>
    <col min="16131" max="16139" width="13.7109375" style="220" customWidth="1"/>
    <col min="16140" max="16384" width="8.7109375" style="220"/>
  </cols>
  <sheetData>
    <row r="1" spans="1:11">
      <c r="A1" s="3897" t="s">
        <v>364</v>
      </c>
      <c r="B1" s="3897"/>
      <c r="C1" s="3897"/>
      <c r="D1" s="3897"/>
      <c r="E1" s="3897"/>
      <c r="F1" s="3897"/>
      <c r="G1" s="3897"/>
      <c r="H1" s="3897"/>
      <c r="I1" s="3897"/>
      <c r="J1" s="3897"/>
      <c r="K1" s="3897"/>
    </row>
    <row r="2" spans="1:11">
      <c r="A2" s="3897" t="s">
        <v>141</v>
      </c>
      <c r="B2" s="3897"/>
      <c r="C2" s="3897"/>
      <c r="D2" s="3897"/>
      <c r="E2" s="3897"/>
      <c r="F2" s="3897"/>
      <c r="G2" s="3897"/>
      <c r="H2" s="3897"/>
      <c r="I2" s="3897"/>
      <c r="J2" s="3897"/>
      <c r="K2" s="3897"/>
    </row>
    <row r="3" spans="1:11" ht="16.5" thickBot="1">
      <c r="A3" s="3898" t="s">
        <v>362</v>
      </c>
      <c r="B3" s="3898"/>
      <c r="C3" s="3898"/>
      <c r="D3" s="3898"/>
      <c r="E3" s="3898"/>
      <c r="F3" s="3898"/>
      <c r="G3" s="3898"/>
      <c r="H3" s="3898"/>
      <c r="I3" s="3898"/>
      <c r="J3" s="3898"/>
      <c r="K3" s="3898"/>
    </row>
    <row r="4" spans="1:11" s="213" customFormat="1" ht="16.5" customHeight="1" thickTop="1">
      <c r="A4" s="3899" t="s">
        <v>251</v>
      </c>
      <c r="B4" s="3901" t="s">
        <v>279</v>
      </c>
      <c r="C4" s="3902" t="s">
        <v>363</v>
      </c>
      <c r="D4" s="3902"/>
      <c r="E4" s="3902"/>
      <c r="F4" s="3902"/>
      <c r="G4" s="3903" t="s">
        <v>349</v>
      </c>
      <c r="H4" s="3902" t="s">
        <v>350</v>
      </c>
      <c r="I4" s="3902"/>
      <c r="J4" s="3902"/>
      <c r="K4" s="3905" t="s">
        <v>351</v>
      </c>
    </row>
    <row r="5" spans="1:11" s="213" customFormat="1" ht="31.5">
      <c r="A5" s="3900"/>
      <c r="B5" s="3813"/>
      <c r="C5" s="228" t="s">
        <v>352</v>
      </c>
      <c r="D5" s="228" t="s">
        <v>353</v>
      </c>
      <c r="E5" s="229" t="s">
        <v>354</v>
      </c>
      <c r="F5" s="229" t="s">
        <v>235</v>
      </c>
      <c r="G5" s="3904"/>
      <c r="H5" s="229" t="s">
        <v>355</v>
      </c>
      <c r="I5" s="229" t="s">
        <v>356</v>
      </c>
      <c r="J5" s="229" t="s">
        <v>234</v>
      </c>
      <c r="K5" s="3906"/>
    </row>
    <row r="6" spans="1:11" ht="21.75" customHeight="1">
      <c r="A6" s="221" t="s">
        <v>282</v>
      </c>
      <c r="B6" s="222" t="s">
        <v>283</v>
      </c>
      <c r="C6" s="245">
        <f>'Gov Finance'!C7/'Gov Finance'!C6*100-100</f>
        <v>23.759398496240607</v>
      </c>
      <c r="D6" s="245">
        <f>'Gov Finance'!D7/'Gov Finance'!D6*100-100</f>
        <v>28.078155691098942</v>
      </c>
      <c r="E6" s="245">
        <f>'Gov Finance'!E7/'Gov Finance'!E6*100-100</f>
        <v>11.034482758620683</v>
      </c>
      <c r="F6" s="245">
        <f>'Gov Finance'!F7/'Gov Finance'!F6*100-100</f>
        <v>26.397146254458988</v>
      </c>
      <c r="G6" s="245">
        <f>'Gov Finance'!G7/'Gov Finance'!G6*100-100</f>
        <v>10.427010923535263</v>
      </c>
      <c r="H6" s="245">
        <f>'Gov Finance'!H7/'Gov Finance'!H6*100-100</f>
        <v>27.192362093352187</v>
      </c>
      <c r="I6" s="245">
        <f>'Gov Finance'!I7/'Gov Finance'!I6*100-100</f>
        <v>40.384615384615387</v>
      </c>
      <c r="J6" s="245">
        <f>'Gov Finance'!J7/'Gov Finance'!J6*100-100</f>
        <v>30.739400206825223</v>
      </c>
      <c r="K6" s="246">
        <f>'Gov Finance'!K7/'Gov Finance'!K6*100-100</f>
        <v>100</v>
      </c>
    </row>
    <row r="7" spans="1:11" ht="21.75" customHeight="1">
      <c r="A7" s="223" t="s">
        <v>284</v>
      </c>
      <c r="B7" s="224" t="s">
        <v>285</v>
      </c>
      <c r="C7" s="247">
        <f>'Gov Finance'!C8/'Gov Finance'!C7*100-100</f>
        <v>20.428311057108147</v>
      </c>
      <c r="D7" s="247">
        <f>'Gov Finance'!D8/'Gov Finance'!D7*100-100</f>
        <v>20.937928807813378</v>
      </c>
      <c r="E7" s="247">
        <f>'Gov Finance'!E8/'Gov Finance'!E7*100-100</f>
        <v>143.47826086956525</v>
      </c>
      <c r="F7" s="247">
        <f>'Gov Finance'!F8/'Gov Finance'!F7*100-100</f>
        <v>21.793665725932868</v>
      </c>
      <c r="G7" s="247">
        <f>'Gov Finance'!G8/'Gov Finance'!G7*100-100</f>
        <v>19.739208633093526</v>
      </c>
      <c r="H7" s="247">
        <f>'Gov Finance'!H8/'Gov Finance'!H7*100-100</f>
        <v>9.1465109813733818</v>
      </c>
      <c r="I7" s="247">
        <f>'Gov Finance'!I8/'Gov Finance'!I7*100-100</f>
        <v>12.534246575342479</v>
      </c>
      <c r="J7" s="247">
        <f>'Gov Finance'!J8/'Gov Finance'!J7*100-100</f>
        <v>10.124579790389589</v>
      </c>
      <c r="K7" s="248">
        <f>'Gov Finance'!K8/'Gov Finance'!K7*100-100</f>
        <v>50</v>
      </c>
    </row>
    <row r="8" spans="1:11" ht="21.75" customHeight="1">
      <c r="A8" s="223" t="s">
        <v>286</v>
      </c>
      <c r="B8" s="224" t="s">
        <v>287</v>
      </c>
      <c r="C8" s="247">
        <f>'Gov Finance'!C9/'Gov Finance'!C8*100-100</f>
        <v>3.7457434733257742</v>
      </c>
      <c r="D8" s="247">
        <f>'Gov Finance'!D9/'Gov Finance'!D8*100-100</f>
        <v>20.670092771808044</v>
      </c>
      <c r="E8" s="247">
        <f>'Gov Finance'!E9/'Gov Finance'!E8*100-100</f>
        <v>13.010204081632651</v>
      </c>
      <c r="F8" s="247">
        <f>'Gov Finance'!F9/'Gov Finance'!F8*100-100</f>
        <v>14.782869893580525</v>
      </c>
      <c r="G8" s="247">
        <f>'Gov Finance'!G9/'Gov Finance'!G8*100-100</f>
        <v>16.66541494555014</v>
      </c>
      <c r="H8" s="247">
        <f>'Gov Finance'!H9/'Gov Finance'!H8*100-100</f>
        <v>18.848700967906268</v>
      </c>
      <c r="I8" s="247">
        <f>'Gov Finance'!I9/'Gov Finance'!I8*100-100</f>
        <v>132.37979306147292</v>
      </c>
      <c r="J8" s="247">
        <f>'Gov Finance'!J9/'Gov Finance'!J8*100-100</f>
        <v>52.343329143472801</v>
      </c>
      <c r="K8" s="248">
        <f>'Gov Finance'!K9/'Gov Finance'!K8*100-100</f>
        <v>-20</v>
      </c>
    </row>
    <row r="9" spans="1:11" ht="21.75" customHeight="1">
      <c r="A9" s="223" t="s">
        <v>288</v>
      </c>
      <c r="B9" s="224" t="s">
        <v>289</v>
      </c>
      <c r="C9" s="247">
        <f>'Gov Finance'!C10/'Gov Finance'!C9*100-100</f>
        <v>19.754437150498433</v>
      </c>
      <c r="D9" s="247">
        <f>'Gov Finance'!D10/'Gov Finance'!D9*100-100</f>
        <v>9.4469026548672446</v>
      </c>
      <c r="E9" s="247">
        <f>'Gov Finance'!E10/'Gov Finance'!E9*100-100</f>
        <v>27.765237020316036</v>
      </c>
      <c r="F9" s="247">
        <f>'Gov Finance'!F10/'Gov Finance'!F9*100-100</f>
        <v>12.920109162959363</v>
      </c>
      <c r="G9" s="247">
        <f>'Gov Finance'!G10/'Gov Finance'!G9*100-100</f>
        <v>15.739667825415211</v>
      </c>
      <c r="H9" s="247">
        <f>'Gov Finance'!H10/'Gov Finance'!H9*100-100</f>
        <v>28.418345477925413</v>
      </c>
      <c r="I9" s="247">
        <f>'Gov Finance'!I10/'Gov Finance'!I9*100-100</f>
        <v>2.1948664222105805</v>
      </c>
      <c r="J9" s="247">
        <f>'Gov Finance'!J10/'Gov Finance'!J9*100-100</f>
        <v>16.617161716171623</v>
      </c>
      <c r="K9" s="248">
        <f>'Gov Finance'!K10/'Gov Finance'!K9*100-100</f>
        <v>-16.666666666666657</v>
      </c>
    </row>
    <row r="10" spans="1:11" ht="21.75" customHeight="1">
      <c r="A10" s="223" t="s">
        <v>290</v>
      </c>
      <c r="B10" s="224" t="s">
        <v>291</v>
      </c>
      <c r="C10" s="247">
        <f>'Gov Finance'!C11/'Gov Finance'!C10*100-100</f>
        <v>8.3341792711399734</v>
      </c>
      <c r="D10" s="247">
        <f>'Gov Finance'!D11/'Gov Finance'!D10*100-100</f>
        <v>16.666666666666671</v>
      </c>
      <c r="E10" s="247">
        <f>'Gov Finance'!E11/'Gov Finance'!E10*100-100</f>
        <v>67.66784452296821</v>
      </c>
      <c r="F10" s="247">
        <f>'Gov Finance'!F11/'Gov Finance'!F10*100-100</f>
        <v>14.904817083264348</v>
      </c>
      <c r="G10" s="247">
        <f>'Gov Finance'!G11/'Gov Finance'!G10*100-100</f>
        <v>3.2927304076978601</v>
      </c>
      <c r="H10" s="247">
        <f>'Gov Finance'!H11/'Gov Finance'!H10*100-100</f>
        <v>34.445927903871819</v>
      </c>
      <c r="I10" s="247">
        <f>'Gov Finance'!I11/'Gov Finance'!I10*100-100</f>
        <v>37.090573581423968</v>
      </c>
      <c r="J10" s="247">
        <f>'Gov Finance'!J11/'Gov Finance'!J10*100-100</f>
        <v>35.48889203339462</v>
      </c>
      <c r="K10" s="248">
        <f>'Gov Finance'!K11/'Gov Finance'!K10*100-100</f>
        <v>-10</v>
      </c>
    </row>
    <row r="11" spans="1:11" ht="21.75" customHeight="1">
      <c r="A11" s="223" t="s">
        <v>292</v>
      </c>
      <c r="B11" s="224" t="s">
        <v>293</v>
      </c>
      <c r="C11" s="247">
        <f>'Gov Finance'!C12/'Gov Finance'!C11*100-100</f>
        <v>19.462143928035999</v>
      </c>
      <c r="D11" s="247">
        <f>'Gov Finance'!D12/'Gov Finance'!D11*100-100</f>
        <v>18.301134886944467</v>
      </c>
      <c r="E11" s="247">
        <f>'Gov Finance'!E12/'Gov Finance'!E11*100-100</f>
        <v>-9.0621707060063272</v>
      </c>
      <c r="F11" s="247">
        <f>'Gov Finance'!F12/'Gov Finance'!F11*100-100</f>
        <v>17.909931714063447</v>
      </c>
      <c r="G11" s="247">
        <f>'Gov Finance'!G12/'Gov Finance'!G11*100-100</f>
        <v>29.255290506704</v>
      </c>
      <c r="H11" s="247">
        <f>'Gov Finance'!H12/'Gov Finance'!H11*100-100</f>
        <v>7.8574975173783486</v>
      </c>
      <c r="I11" s="247">
        <f>'Gov Finance'!I12/'Gov Finance'!I11*100-100</f>
        <v>29.613011777902415</v>
      </c>
      <c r="J11" s="247">
        <f>'Gov Finance'!J12/'Gov Finance'!J11*100-100</f>
        <v>16.538604998135014</v>
      </c>
      <c r="K11" s="248">
        <f>'Gov Finance'!K12/'Gov Finance'!K11*100-100</f>
        <v>38.888888888888886</v>
      </c>
    </row>
    <row r="12" spans="1:11" ht="21.75" customHeight="1">
      <c r="A12" s="223" t="s">
        <v>294</v>
      </c>
      <c r="B12" s="224" t="s">
        <v>295</v>
      </c>
      <c r="C12" s="247">
        <f>'Gov Finance'!C13/'Gov Finance'!C12*100-100</f>
        <v>20.056475017648438</v>
      </c>
      <c r="D12" s="247">
        <f>'Gov Finance'!D13/'Gov Finance'!D12*100-100</f>
        <v>36.461499029695005</v>
      </c>
      <c r="E12" s="247">
        <f>'Gov Finance'!E13/'Gov Finance'!E12*100-100</f>
        <v>20.278099652375431</v>
      </c>
      <c r="F12" s="247">
        <f>'Gov Finance'!F13/'Gov Finance'!F12*100-100</f>
        <v>31.009456784693214</v>
      </c>
      <c r="G12" s="247">
        <f>'Gov Finance'!G13/'Gov Finance'!G12*100-100</f>
        <v>11.481419763372756</v>
      </c>
      <c r="H12" s="247">
        <f>'Gov Finance'!H13/'Gov Finance'!H12*100-100</f>
        <v>14.316952468638505</v>
      </c>
      <c r="I12" s="247">
        <f>'Gov Finance'!I13/'Gov Finance'!I12*100-100</f>
        <v>5.279099956728686</v>
      </c>
      <c r="J12" s="247">
        <f>'Gov Finance'!J13/'Gov Finance'!J12*100-100</f>
        <v>10.30597874791961</v>
      </c>
      <c r="K12" s="248">
        <f>'Gov Finance'!K13/'Gov Finance'!K12*100-100</f>
        <v>100</v>
      </c>
    </row>
    <row r="13" spans="1:11" ht="21.75" customHeight="1">
      <c r="A13" s="223" t="s">
        <v>296</v>
      </c>
      <c r="B13" s="224" t="s">
        <v>297</v>
      </c>
      <c r="C13" s="247">
        <f>'Gov Finance'!C14/'Gov Finance'!C13*100-100</f>
        <v>24.362994903959219</v>
      </c>
      <c r="D13" s="247">
        <f>'Gov Finance'!D14/'Gov Finance'!D13*100-100</f>
        <v>33.679465507526373</v>
      </c>
      <c r="E13" s="247">
        <f>'Gov Finance'!E14/'Gov Finance'!E13*100-100</f>
        <v>-9.8265895953757223</v>
      </c>
      <c r="F13" s="247">
        <f>'Gov Finance'!F14/'Gov Finance'!F13*100-100</f>
        <v>30.177382351295421</v>
      </c>
      <c r="G13" s="247">
        <f>'Gov Finance'!G14/'Gov Finance'!G13*100-100</f>
        <v>5.9529147982062796</v>
      </c>
      <c r="H13" s="247">
        <f>'Gov Finance'!H14/'Gov Finance'!H13*100-100</f>
        <v>9.7452934662236999</v>
      </c>
      <c r="I13" s="247">
        <f>'Gov Finance'!I14/'Gov Finance'!I13*100-100</f>
        <v>35.059597205096594</v>
      </c>
      <c r="J13" s="247">
        <f>'Gov Finance'!J14/'Gov Finance'!J13*100-100</f>
        <v>20.467734447539442</v>
      </c>
      <c r="K13" s="248">
        <f>'Gov Finance'!K14/'Gov Finance'!K13*100-100</f>
        <v>100</v>
      </c>
    </row>
    <row r="14" spans="1:11" ht="21.75" customHeight="1">
      <c r="A14" s="223" t="s">
        <v>298</v>
      </c>
      <c r="B14" s="224" t="s">
        <v>299</v>
      </c>
      <c r="C14" s="247">
        <f>'Gov Finance'!C15/'Gov Finance'!C14*100-100</f>
        <v>10.69083267664827</v>
      </c>
      <c r="D14" s="247">
        <f>'Gov Finance'!D15/'Gov Finance'!D14*100-100</f>
        <v>3.6470564621344295</v>
      </c>
      <c r="E14" s="247">
        <f>'Gov Finance'!E15/'Gov Finance'!E14*100-100</f>
        <v>77.884615384615387</v>
      </c>
      <c r="F14" s="247">
        <f>'Gov Finance'!F15/'Gov Finance'!F14*100-100</f>
        <v>6.5637895460797608</v>
      </c>
      <c r="G14" s="247">
        <f>'Gov Finance'!G15/'Gov Finance'!G14*100-100</f>
        <v>20.138962367298021</v>
      </c>
      <c r="H14" s="247">
        <f>'Gov Finance'!H15/'Gov Finance'!H14*100-100</f>
        <v>-19.58535914136317</v>
      </c>
      <c r="I14" s="247">
        <f>'Gov Finance'!I15/'Gov Finance'!I14*100-100</f>
        <v>69.496855345911968</v>
      </c>
      <c r="J14" s="247">
        <f>'Gov Finance'!J15/'Gov Finance'!J14*100-100</f>
        <v>22.717857314899589</v>
      </c>
      <c r="K14" s="248">
        <f>'Gov Finance'!K15/'Gov Finance'!K14*100-100</f>
        <v>57.680000000000007</v>
      </c>
    </row>
    <row r="15" spans="1:11" ht="21.75" customHeight="1">
      <c r="A15" s="223" t="s">
        <v>300</v>
      </c>
      <c r="B15" s="224" t="s">
        <v>301</v>
      </c>
      <c r="C15" s="247">
        <f>'Gov Finance'!C16/'Gov Finance'!C15*100-100</f>
        <v>29.634551495016609</v>
      </c>
      <c r="D15" s="247">
        <f>'Gov Finance'!D16/'Gov Finance'!D15*100-100</f>
        <v>6.2918780742863731</v>
      </c>
      <c r="E15" s="247">
        <f>'Gov Finance'!E16/'Gov Finance'!E15*100-100</f>
        <v>4.924924924924909</v>
      </c>
      <c r="F15" s="247">
        <f>'Gov Finance'!F16/'Gov Finance'!F15*100-100</f>
        <v>12.874295779382308</v>
      </c>
      <c r="G15" s="247">
        <f>'Gov Finance'!G16/'Gov Finance'!G15*100-100</f>
        <v>14.981064498135808</v>
      </c>
      <c r="H15" s="247">
        <f>'Gov Finance'!H16/'Gov Finance'!H15*100-100</f>
        <v>5.3388090349075981</v>
      </c>
      <c r="I15" s="247">
        <f>'Gov Finance'!I16/'Gov Finance'!I15*100-100</f>
        <v>5.0272308336824381</v>
      </c>
      <c r="J15" s="247">
        <f>'Gov Finance'!J16/'Gov Finance'!J15*100-100</f>
        <v>5.1344455348380791</v>
      </c>
      <c r="K15" s="248">
        <f>'Gov Finance'!K16/'Gov Finance'!K15*100-100</f>
        <v>14.148909183155766</v>
      </c>
    </row>
    <row r="16" spans="1:11" ht="21.75" customHeight="1">
      <c r="A16" s="223" t="s">
        <v>302</v>
      </c>
      <c r="B16" s="224" t="s">
        <v>303</v>
      </c>
      <c r="C16" s="247">
        <f>'Gov Finance'!C17/'Gov Finance'!C16*100-100</f>
        <v>18.664421175953706</v>
      </c>
      <c r="D16" s="247">
        <f>'Gov Finance'!D17/'Gov Finance'!D16*100-100</f>
        <v>13.198025033250133</v>
      </c>
      <c r="E16" s="247">
        <f>'Gov Finance'!E17/'Gov Finance'!E16*100-100</f>
        <v>96.222095020034374</v>
      </c>
      <c r="F16" s="247">
        <f>'Gov Finance'!F17/'Gov Finance'!F16*100-100</f>
        <v>16.704388430933406</v>
      </c>
      <c r="G16" s="247">
        <f>'Gov Finance'!G17/'Gov Finance'!G16*100-100</f>
        <v>18.584997191441559</v>
      </c>
      <c r="H16" s="247">
        <f>'Gov Finance'!H17/'Gov Finance'!H16*100-100</f>
        <v>27.019709768247793</v>
      </c>
      <c r="I16" s="247">
        <f>'Gov Finance'!I17/'Gov Finance'!I16*100-100</f>
        <v>42.520941364180288</v>
      </c>
      <c r="J16" s="247">
        <f>'Gov Finance'!J17/'Gov Finance'!J16*100-100</f>
        <v>37.176567225478834</v>
      </c>
      <c r="K16" s="248">
        <f>'Gov Finance'!K17/'Gov Finance'!K16*100-100</f>
        <v>-22.029001611200613</v>
      </c>
    </row>
    <row r="17" spans="1:11" ht="21.75" customHeight="1">
      <c r="A17" s="223" t="s">
        <v>304</v>
      </c>
      <c r="B17" s="224" t="s">
        <v>305</v>
      </c>
      <c r="C17" s="247">
        <f>'Gov Finance'!C18/'Gov Finance'!C17*100-100</f>
        <v>16.765395532518838</v>
      </c>
      <c r="D17" s="247">
        <f>'Gov Finance'!D18/'Gov Finance'!D17*100-100</f>
        <v>18.749094654842182</v>
      </c>
      <c r="E17" s="247">
        <f>'Gov Finance'!E18/'Gov Finance'!E17*100-100</f>
        <v>2.2753792298716462</v>
      </c>
      <c r="F17" s="247">
        <f>'Gov Finance'!F18/'Gov Finance'!F17*100-100</f>
        <v>17.51640791662841</v>
      </c>
      <c r="G17" s="247">
        <f>'Gov Finance'!G18/'Gov Finance'!G17*100-100</f>
        <v>28.648939605985561</v>
      </c>
      <c r="H17" s="247">
        <f>'Gov Finance'!H18/'Gov Finance'!H17*100-100</f>
        <v>9.5660329098814714</v>
      </c>
      <c r="I17" s="247">
        <f>'Gov Finance'!I18/'Gov Finance'!I17*100-100</f>
        <v>8.1843988644996415</v>
      </c>
      <c r="J17" s="247">
        <f>'Gov Finance'!J18/'Gov Finance'!J17*100-100</f>
        <v>8.6254763200871025</v>
      </c>
      <c r="K17" s="248">
        <f>'Gov Finance'!K18/'Gov Finance'!K17*100-100</f>
        <v>17.193957531708691</v>
      </c>
    </row>
    <row r="18" spans="1:11" ht="21.75" customHeight="1">
      <c r="A18" s="223" t="s">
        <v>306</v>
      </c>
      <c r="B18" s="224" t="s">
        <v>307</v>
      </c>
      <c r="C18" s="247">
        <f>'Gov Finance'!C19/'Gov Finance'!C18*100-100</f>
        <v>13.076679173492579</v>
      </c>
      <c r="D18" s="247">
        <f>'Gov Finance'!D19/'Gov Finance'!D18*100-100</f>
        <v>27.785307671455683</v>
      </c>
      <c r="E18" s="247">
        <f>'Gov Finance'!E19/'Gov Finance'!E18*100-100</f>
        <v>13.377067883628072</v>
      </c>
      <c r="F18" s="247">
        <f>'Gov Finance'!F19/'Gov Finance'!F18*100-100</f>
        <v>22.511551957752829</v>
      </c>
      <c r="G18" s="247">
        <f>'Gov Finance'!G19/'Gov Finance'!G18*100-100</f>
        <v>22.013020702582395</v>
      </c>
      <c r="H18" s="247">
        <f>'Gov Finance'!H19/'Gov Finance'!H18*100-100</f>
        <v>61.606100692553156</v>
      </c>
      <c r="I18" s="247">
        <f>'Gov Finance'!I19/'Gov Finance'!I18*100-100</f>
        <v>41.022987656146057</v>
      </c>
      <c r="J18" s="247">
        <f>'Gov Finance'!J19/'Gov Finance'!J18*100-100</f>
        <v>47.650905810719394</v>
      </c>
      <c r="K18" s="248">
        <f>'Gov Finance'!K19/'Gov Finance'!K18*100-100</f>
        <v>-31.294460995926315</v>
      </c>
    </row>
    <row r="19" spans="1:11" ht="21.75" customHeight="1">
      <c r="A19" s="223" t="s">
        <v>308</v>
      </c>
      <c r="B19" s="224" t="s">
        <v>309</v>
      </c>
      <c r="C19" s="247">
        <f>'Gov Finance'!C20/'Gov Finance'!C19*100-100</f>
        <v>20.156560345834777</v>
      </c>
      <c r="D19" s="247">
        <f>'Gov Finance'!D20/'Gov Finance'!D19*100-100</f>
        <v>30.767925328807792</v>
      </c>
      <c r="E19" s="247">
        <f>'Gov Finance'!E20/'Gov Finance'!E19*100-100</f>
        <v>34.364779874213838</v>
      </c>
      <c r="F19" s="247">
        <f>'Gov Finance'!F20/'Gov Finance'!F19*100-100</f>
        <v>27.649769585253424</v>
      </c>
      <c r="G19" s="247">
        <f>'Gov Finance'!G20/'Gov Finance'!G19*100-100</f>
        <v>6.6690442225392417</v>
      </c>
      <c r="H19" s="247">
        <f>'Gov Finance'!H20/'Gov Finance'!H19*100-100</f>
        <v>-19.077426810477675</v>
      </c>
      <c r="I19" s="247">
        <f>'Gov Finance'!I20/'Gov Finance'!I19*100-100</f>
        <v>48.498348970071788</v>
      </c>
      <c r="J19" s="247">
        <f>'Gov Finance'!J20/'Gov Finance'!J19*100-100</f>
        <v>24.681804296914777</v>
      </c>
      <c r="K19" s="248">
        <f>'Gov Finance'!K20/'Gov Finance'!K19*100-100</f>
        <v>17.69911504424779</v>
      </c>
    </row>
    <row r="20" spans="1:11" ht="21.75" customHeight="1">
      <c r="A20" s="223" t="s">
        <v>310</v>
      </c>
      <c r="B20" s="224" t="s">
        <v>311</v>
      </c>
      <c r="C20" s="247">
        <f>'Gov Finance'!C21/'Gov Finance'!C20*100-100</f>
        <v>14.147916220999221</v>
      </c>
      <c r="D20" s="247">
        <f>'Gov Finance'!D21/'Gov Finance'!D20*100-100</f>
        <v>5.4238855363052352</v>
      </c>
      <c r="E20" s="247">
        <f>'Gov Finance'!E21/'Gov Finance'!E20*100-100</f>
        <v>50.196592398427271</v>
      </c>
      <c r="F20" s="247">
        <f>'Gov Finance'!F21/'Gov Finance'!F20*100-100</f>
        <v>9.2435434601499651</v>
      </c>
      <c r="G20" s="247">
        <f>'Gov Finance'!G21/'Gov Finance'!G20*100-100</f>
        <v>19.433942854203636</v>
      </c>
      <c r="H20" s="247">
        <f>'Gov Finance'!H21/'Gov Finance'!H20*100-100</f>
        <v>17.541354278233982</v>
      </c>
      <c r="I20" s="247">
        <f>'Gov Finance'!I21/'Gov Finance'!I20*100-100</f>
        <v>5.174361146406909</v>
      </c>
      <c r="J20" s="247">
        <f>'Gov Finance'!J21/'Gov Finance'!J20*100-100</f>
        <v>8.0032666394446608</v>
      </c>
      <c r="K20" s="248">
        <f>'Gov Finance'!K21/'Gov Finance'!K20*100-100</f>
        <v>61.654135338345867</v>
      </c>
    </row>
    <row r="21" spans="1:11" ht="21.75" customHeight="1">
      <c r="A21" s="223" t="s">
        <v>312</v>
      </c>
      <c r="B21" s="224" t="s">
        <v>313</v>
      </c>
      <c r="C21" s="247">
        <f>'Gov Finance'!C22/'Gov Finance'!C21*100-100</f>
        <v>16.3844214256508</v>
      </c>
      <c r="D21" s="247">
        <f>'Gov Finance'!D22/'Gov Finance'!D21*100-100</f>
        <v>22.942873629544152</v>
      </c>
      <c r="E21" s="247">
        <f>'Gov Finance'!E22/'Gov Finance'!E21*100-100</f>
        <v>-7.8783345799052711</v>
      </c>
      <c r="F21" s="247">
        <f>'Gov Finance'!F22/'Gov Finance'!F21*100-100</f>
        <v>19.728714290798337</v>
      </c>
      <c r="G21" s="247">
        <f>'Gov Finance'!G22/'Gov Finance'!G21*100-100</f>
        <v>15.530959635655009</v>
      </c>
      <c r="H21" s="247">
        <f>'Gov Finance'!H22/'Gov Finance'!H21*100-100</f>
        <v>9.5879315581654367</v>
      </c>
      <c r="I21" s="247">
        <f>'Gov Finance'!I22/'Gov Finance'!I21*100-100</f>
        <v>4.9852339083159762</v>
      </c>
      <c r="J21" s="247">
        <f>'Gov Finance'!J22/'Gov Finance'!J21*100-100</f>
        <v>6.1310649023314454</v>
      </c>
      <c r="K21" s="248">
        <f>'Gov Finance'!K22/'Gov Finance'!K21*100-100</f>
        <v>111.75348837209302</v>
      </c>
    </row>
    <row r="22" spans="1:11" ht="21.75" customHeight="1">
      <c r="A22" s="223" t="s">
        <v>314</v>
      </c>
      <c r="B22" s="224" t="s">
        <v>315</v>
      </c>
      <c r="C22" s="247">
        <f>'Gov Finance'!C23/'Gov Finance'!C22*100-100</f>
        <v>27.331547436066344</v>
      </c>
      <c r="D22" s="247">
        <f>'Gov Finance'!D23/'Gov Finance'!D22*100-100</f>
        <v>3.3374010450890239</v>
      </c>
      <c r="E22" s="247">
        <f>'Gov Finance'!E23/'Gov Finance'!E22*100-100</f>
        <v>63.32882273342355</v>
      </c>
      <c r="F22" s="247">
        <f>'Gov Finance'!F23/'Gov Finance'!F22*100-100</f>
        <v>12.180145903574541</v>
      </c>
      <c r="G22" s="247">
        <f>'Gov Finance'!G23/'Gov Finance'!G22*100-100</f>
        <v>25.929135912920273</v>
      </c>
      <c r="H22" s="247">
        <f>'Gov Finance'!H23/'Gov Finance'!H22*100-100</f>
        <v>-24.066888396156699</v>
      </c>
      <c r="I22" s="247">
        <f>'Gov Finance'!I23/'Gov Finance'!I22*100-100</f>
        <v>8.9536017389358733</v>
      </c>
      <c r="J22" s="247">
        <f>'Gov Finance'!J23/'Gov Finance'!J22*100-100</f>
        <v>0.46547527162618962</v>
      </c>
      <c r="K22" s="248">
        <f>'Gov Finance'!K23/'Gov Finance'!K22*100-100</f>
        <v>-54.339183341753241</v>
      </c>
    </row>
    <row r="23" spans="1:11" ht="21.75" customHeight="1">
      <c r="A23" s="223" t="s">
        <v>316</v>
      </c>
      <c r="B23" s="224" t="s">
        <v>317</v>
      </c>
      <c r="C23" s="247">
        <f>'Gov Finance'!C24/'Gov Finance'!C23*100-100</f>
        <v>13.65538489837212</v>
      </c>
      <c r="D23" s="247">
        <f>'Gov Finance'!D24/'Gov Finance'!D23*100-100</f>
        <v>17.566978344072481</v>
      </c>
      <c r="E23" s="247">
        <f>'Gov Finance'!E24/'Gov Finance'!E23*100-100</f>
        <v>32.38608119304061</v>
      </c>
      <c r="F23" s="247">
        <f>'Gov Finance'!F24/'Gov Finance'!F23*100-100</f>
        <v>16.956113588359557</v>
      </c>
      <c r="G23" s="247">
        <f>'Gov Finance'!G24/'Gov Finance'!G23*100-100</f>
        <v>12.104908715504692</v>
      </c>
      <c r="H23" s="247">
        <f>'Gov Finance'!H24/'Gov Finance'!H23*100-100</f>
        <v>130.76408322180316</v>
      </c>
      <c r="I23" s="247">
        <f>'Gov Finance'!I24/'Gov Finance'!I23*100-100</f>
        <v>1.5256201499215223</v>
      </c>
      <c r="J23" s="247">
        <f>'Gov Finance'!J24/'Gov Finance'!J23*100-100</f>
        <v>26.634912004916885</v>
      </c>
      <c r="K23" s="248">
        <f>'Gov Finance'!K24/'Gov Finance'!K23*100-100</f>
        <v>-22.070425245333851</v>
      </c>
    </row>
    <row r="24" spans="1:11" ht="21.75" customHeight="1">
      <c r="A24" s="223" t="s">
        <v>318</v>
      </c>
      <c r="B24" s="224" t="s">
        <v>319</v>
      </c>
      <c r="C24" s="247">
        <f>'Gov Finance'!C25/'Gov Finance'!C24*100-100</f>
        <v>6.3199206975379667</v>
      </c>
      <c r="D24" s="247">
        <f>'Gov Finance'!D25/'Gov Finance'!D24*100-100</f>
        <v>9.1410145465034844</v>
      </c>
      <c r="E24" s="247">
        <f>'Gov Finance'!E25/'Gov Finance'!E24*100-100</f>
        <v>18.793416358971143</v>
      </c>
      <c r="F24" s="247">
        <f>'Gov Finance'!F25/'Gov Finance'!F24*100-100</f>
        <v>8.737543571204327</v>
      </c>
      <c r="G24" s="247">
        <f>'Gov Finance'!G25/'Gov Finance'!G24*100-100</f>
        <v>29.259195690633987</v>
      </c>
      <c r="H24" s="247">
        <f>'Gov Finance'!H25/'Gov Finance'!H24*100-100</f>
        <v>-36.899269765112173</v>
      </c>
      <c r="I24" s="247">
        <f>'Gov Finance'!I25/'Gov Finance'!I24*100-100</f>
        <v>32.404745047609424</v>
      </c>
      <c r="J24" s="247">
        <f>'Gov Finance'!J25/'Gov Finance'!J24*100-100</f>
        <v>7.8680629445035493</v>
      </c>
      <c r="K24" s="248">
        <f>'Gov Finance'!K25/'Gov Finance'!K24*100-100</f>
        <v>12.345679012345684</v>
      </c>
    </row>
    <row r="25" spans="1:11" ht="21.75" customHeight="1">
      <c r="A25" s="223" t="s">
        <v>320</v>
      </c>
      <c r="B25" s="224" t="s">
        <v>321</v>
      </c>
      <c r="C25" s="247">
        <f>'Gov Finance'!C26/'Gov Finance'!C25*100-100</f>
        <v>58.043002568737478</v>
      </c>
      <c r="D25" s="247">
        <f>'Gov Finance'!D26/'Gov Finance'!D25*100-100</f>
        <v>-6.5758299430815299</v>
      </c>
      <c r="E25" s="247">
        <f>'Gov Finance'!E26/'Gov Finance'!E25*100-100</f>
        <v>39.774523232536069</v>
      </c>
      <c r="F25" s="247">
        <f>'Gov Finance'!F26/'Gov Finance'!F25*100-100</f>
        <v>16.25899623185127</v>
      </c>
      <c r="G25" s="247">
        <f>'Gov Finance'!G26/'Gov Finance'!G25*100-100</f>
        <v>25.507259699602145</v>
      </c>
      <c r="H25" s="247">
        <f>'Gov Finance'!H26/'Gov Finance'!H25*100-100</f>
        <v>64.484458556149718</v>
      </c>
      <c r="I25" s="247">
        <f>'Gov Finance'!I26/'Gov Finance'!I25*100-100</f>
        <v>-20.202758741106123</v>
      </c>
      <c r="J25" s="247">
        <f>'Gov Finance'!J26/'Gov Finance'!J25*100-100</f>
        <v>-2.6632748416571559</v>
      </c>
      <c r="K25" s="248">
        <f>'Gov Finance'!K26/'Gov Finance'!K25*100-100</f>
        <v>4.3956043956044084</v>
      </c>
    </row>
    <row r="26" spans="1:11" ht="21.75" customHeight="1">
      <c r="A26" s="223" t="s">
        <v>322</v>
      </c>
      <c r="B26" s="224" t="s">
        <v>323</v>
      </c>
      <c r="C26" s="247">
        <f>'Gov Finance'!C27/'Gov Finance'!C26*100-100</f>
        <v>12.65658955327207</v>
      </c>
      <c r="D26" s="247">
        <f>'Gov Finance'!D27/'Gov Finance'!D26*100-100</f>
        <v>26.196646610995742</v>
      </c>
      <c r="E26" s="247">
        <f>'Gov Finance'!E27/'Gov Finance'!E26*100-100</f>
        <v>7.3232323232323324</v>
      </c>
      <c r="F26" s="247">
        <f>'Gov Finance'!F27/'Gov Finance'!F26*100-100</f>
        <v>19.156169994879676</v>
      </c>
      <c r="G26" s="247">
        <f>'Gov Finance'!G27/'Gov Finance'!G26*100-100</f>
        <v>13.501009147433194</v>
      </c>
      <c r="H26" s="247">
        <f>'Gov Finance'!H27/'Gov Finance'!H26*100-100</f>
        <v>22.554672220670042</v>
      </c>
      <c r="I26" s="247">
        <f>'Gov Finance'!I27/'Gov Finance'!I26*100-100</f>
        <v>29.424394513354201</v>
      </c>
      <c r="J26" s="247">
        <f>'Gov Finance'!J27/'Gov Finance'!J26*100-100</f>
        <v>27.020107739079407</v>
      </c>
      <c r="K26" s="248">
        <f>'Gov Finance'!K27/'Gov Finance'!K26*100-100</f>
        <v>15.789473684210535</v>
      </c>
    </row>
    <row r="27" spans="1:11" ht="21.75" customHeight="1">
      <c r="A27" s="223" t="s">
        <v>324</v>
      </c>
      <c r="B27" s="224" t="s">
        <v>325</v>
      </c>
      <c r="C27" s="247">
        <f>'Gov Finance'!C28/'Gov Finance'!C27*100-100</f>
        <v>10.759094600948998</v>
      </c>
      <c r="D27" s="247">
        <f>'Gov Finance'!D28/'Gov Finance'!D27*100-100</f>
        <v>6.253113428474208</v>
      </c>
      <c r="E27" s="247">
        <f>'Gov Finance'!E28/'Gov Finance'!E27*100-100</f>
        <v>21.274802458296762</v>
      </c>
      <c r="F27" s="247">
        <f>'Gov Finance'!F28/'Gov Finance'!F27*100-100</f>
        <v>8.9839780501220616</v>
      </c>
      <c r="G27" s="247">
        <f>'Gov Finance'!G28/'Gov Finance'!G27*100-100</f>
        <v>8.8921632948650142</v>
      </c>
      <c r="H27" s="247">
        <f>'Gov Finance'!H28/'Gov Finance'!H27*100-100</f>
        <v>24.107044413587261</v>
      </c>
      <c r="I27" s="247">
        <f>'Gov Finance'!I28/'Gov Finance'!I27*100-100</f>
        <v>-4.4408541933029824</v>
      </c>
      <c r="J27" s="247">
        <f>'Gov Finance'!J28/'Gov Finance'!J27*100-100</f>
        <v>5.1991811883266905</v>
      </c>
      <c r="K27" s="248">
        <f>'Gov Finance'!K28/'Gov Finance'!K27*100-100</f>
        <v>36.363636363636346</v>
      </c>
    </row>
    <row r="28" spans="1:11" ht="21.75" customHeight="1">
      <c r="A28" s="223" t="s">
        <v>326</v>
      </c>
      <c r="B28" s="224" t="s">
        <v>327</v>
      </c>
      <c r="C28" s="247">
        <f>'Gov Finance'!C29/'Gov Finance'!C28*100-100</f>
        <v>12.134852059301721</v>
      </c>
      <c r="D28" s="247">
        <f>'Gov Finance'!D29/'Gov Finance'!D28*100-100</f>
        <v>9.0471947335597918</v>
      </c>
      <c r="E28" s="247">
        <f>'Gov Finance'!E29/'Gov Finance'!E28*100-100</f>
        <v>13.838936669272854</v>
      </c>
      <c r="F28" s="247">
        <f>'Gov Finance'!F29/'Gov Finance'!F28*100-100</f>
        <v>10.635168028457812</v>
      </c>
      <c r="G28" s="247">
        <f>'Gov Finance'!G29/'Gov Finance'!G28*100-100</f>
        <v>8.4432431008711717</v>
      </c>
      <c r="H28" s="247">
        <f>'Gov Finance'!H29/'Gov Finance'!H28*100-100</f>
        <v>-9.7804063898719704</v>
      </c>
      <c r="I28" s="247">
        <f>'Gov Finance'!I29/'Gov Finance'!I28*100-100</f>
        <v>22.23544946925027</v>
      </c>
      <c r="J28" s="247">
        <f>'Gov Finance'!J29/'Gov Finance'!J28*100-100</f>
        <v>9.4812362845948144</v>
      </c>
      <c r="K28" s="248">
        <f>'Gov Finance'!K29/'Gov Finance'!K28*100-100</f>
        <v>13.333333333333329</v>
      </c>
    </row>
    <row r="29" spans="1:11" ht="21.75" customHeight="1">
      <c r="A29" s="223" t="s">
        <v>328</v>
      </c>
      <c r="B29" s="224" t="s">
        <v>329</v>
      </c>
      <c r="C29" s="247">
        <f>'Gov Finance'!C30/'Gov Finance'!C29*100-100</f>
        <v>37.434604529496795</v>
      </c>
      <c r="D29" s="247">
        <f>'Gov Finance'!D30/'Gov Finance'!D29*100-100</f>
        <v>-20.563271397001031</v>
      </c>
      <c r="E29" s="247">
        <f>'Gov Finance'!E30/'Gov Finance'!E29*100-100</f>
        <v>18.098799348799346</v>
      </c>
      <c r="F29" s="247">
        <f>'Gov Finance'!F30/'Gov Finance'!F29*100-100</f>
        <v>6.1667638066687687</v>
      </c>
      <c r="G29" s="247">
        <f>'Gov Finance'!G30/'Gov Finance'!G29*100-100</f>
        <v>13.094641734901131</v>
      </c>
      <c r="H29" s="247">
        <f>'Gov Finance'!H30/'Gov Finance'!H29*100-100</f>
        <v>-19.732036922894679</v>
      </c>
      <c r="I29" s="247">
        <f>'Gov Finance'!I30/'Gov Finance'!I29*100-100</f>
        <v>7.218066252042604</v>
      </c>
      <c r="J29" s="247">
        <f>'Gov Finance'!J30/'Gov Finance'!J29*100-100</f>
        <v>-1.629221682867751</v>
      </c>
      <c r="K29" s="248">
        <f>'Gov Finance'!K30/'Gov Finance'!K29*100-100</f>
        <v>38.529411764705884</v>
      </c>
    </row>
    <row r="30" spans="1:11" ht="21.75" customHeight="1">
      <c r="A30" s="223" t="s">
        <v>330</v>
      </c>
      <c r="B30" s="224" t="s">
        <v>331</v>
      </c>
      <c r="C30" s="247">
        <f>'Gov Finance'!C31/'Gov Finance'!C30*100-100</f>
        <v>11.378904464660238</v>
      </c>
      <c r="D30" s="247">
        <f>'Gov Finance'!D31/'Gov Finance'!D30*100-100</f>
        <v>10.823717711735782</v>
      </c>
      <c r="E30" s="247">
        <f>'Gov Finance'!E31/'Gov Finance'!E30*100-100</f>
        <v>12.27733861761476</v>
      </c>
      <c r="F30" s="247">
        <f>'Gov Finance'!F31/'Gov Finance'!F30*100-100</f>
        <v>11.234663220262163</v>
      </c>
      <c r="G30" s="247">
        <f>'Gov Finance'!G31/'Gov Finance'!G30*100-100</f>
        <v>15.136774851681849</v>
      </c>
      <c r="H30" s="247">
        <f>'Gov Finance'!H31/'Gov Finance'!H30*100-100</f>
        <v>31.709567364953614</v>
      </c>
      <c r="I30" s="247">
        <f>'Gov Finance'!I31/'Gov Finance'!I30*100-100</f>
        <v>-0.33906115823972982</v>
      </c>
      <c r="J30" s="247">
        <f>'Gov Finance'!J31/'Gov Finance'!J30*100-100</f>
        <v>8.2458402770918582</v>
      </c>
      <c r="K30" s="248">
        <f>'Gov Finance'!K31/'Gov Finance'!K30*100-100</f>
        <v>16.772823779193203</v>
      </c>
    </row>
    <row r="31" spans="1:11" ht="21.75" customHeight="1">
      <c r="A31" s="223" t="s">
        <v>231</v>
      </c>
      <c r="B31" s="224" t="s">
        <v>230</v>
      </c>
      <c r="C31" s="247">
        <f>'Gov Finance'!C32/'Gov Finance'!C31*100-100</f>
        <v>28.832095246928702</v>
      </c>
      <c r="D31" s="247">
        <f>'Gov Finance'!D32/'Gov Finance'!D31*100-100</f>
        <v>11.092709383965115</v>
      </c>
      <c r="E31" s="247">
        <f>'Gov Finance'!E32/'Gov Finance'!E31*100-100</f>
        <v>9.1679935542041733</v>
      </c>
      <c r="F31" s="247">
        <f>'Gov Finance'!F32/'Gov Finance'!F31*100-100</f>
        <v>20.46489871364443</v>
      </c>
      <c r="G31" s="247">
        <f>'Gov Finance'!G32/'Gov Finance'!G31*100-100</f>
        <v>13.998731627247608</v>
      </c>
      <c r="H31" s="247">
        <f>'Gov Finance'!H32/'Gov Finance'!H31*100-100</f>
        <v>18.2390407290616</v>
      </c>
      <c r="I31" s="247">
        <f>'Gov Finance'!I32/'Gov Finance'!I31*100-100</f>
        <v>1.9621922907639942</v>
      </c>
      <c r="J31" s="247">
        <f>'Gov Finance'!J32/'Gov Finance'!J31*100-100</f>
        <v>7.2673987632218058</v>
      </c>
      <c r="K31" s="248">
        <f>'Gov Finance'!K32/'Gov Finance'!K31*100-100</f>
        <v>27.272727272727266</v>
      </c>
    </row>
    <row r="32" spans="1:11" ht="21.75" customHeight="1">
      <c r="A32" s="223" t="s">
        <v>332</v>
      </c>
      <c r="B32" s="224" t="s">
        <v>333</v>
      </c>
      <c r="C32" s="247">
        <f>'Gov Finance'!C33/'Gov Finance'!C32*100-100</f>
        <v>6.6029194564252123</v>
      </c>
      <c r="D32" s="247">
        <f>'Gov Finance'!D33/'Gov Finance'!D32*100-100</f>
        <v>-12.483749717386388</v>
      </c>
      <c r="E32" s="247">
        <f>'Gov Finance'!E33/'Gov Finance'!E32*100-100</f>
        <v>13.079464379854471</v>
      </c>
      <c r="F32" s="247">
        <f>'Gov Finance'!F33/'Gov Finance'!F32*100-100</f>
        <v>0.29698716479342124</v>
      </c>
      <c r="G32" s="247">
        <f>'Gov Finance'!G33/'Gov Finance'!G32*100-100</f>
        <v>3.1742395732774895</v>
      </c>
      <c r="H32" s="247">
        <f>'Gov Finance'!H33/'Gov Finance'!H32*100-100</f>
        <v>-0.99630928010601849</v>
      </c>
      <c r="I32" s="247">
        <f>'Gov Finance'!I33/'Gov Finance'!I32*100-100</f>
        <v>-36.078616901026287</v>
      </c>
      <c r="J32" s="247">
        <f>'Gov Finance'!J33/'Gov Finance'!J32*100-100</f>
        <v>-23.474475342428079</v>
      </c>
      <c r="K32" s="248">
        <f>'Gov Finance'!K33/'Gov Finance'!K32*100-100</f>
        <v>14.285714285714278</v>
      </c>
    </row>
    <row r="33" spans="1:13" ht="21.75" customHeight="1">
      <c r="A33" s="223" t="s">
        <v>334</v>
      </c>
      <c r="B33" s="224" t="s">
        <v>335</v>
      </c>
      <c r="C33" s="247">
        <f>'Gov Finance'!C34/'Gov Finance'!C33*100-100</f>
        <v>6.6032387918279198</v>
      </c>
      <c r="D33" s="247">
        <f>'Gov Finance'!D34/'Gov Finance'!D33*100-100</f>
        <v>-9.7576432786779463</v>
      </c>
      <c r="E33" s="247">
        <f>'Gov Finance'!E34/'Gov Finance'!E33*100-100</f>
        <v>48.557087134221206</v>
      </c>
      <c r="F33" s="247">
        <f>'Gov Finance'!F34/'Gov Finance'!F33*100-100</f>
        <v>4.9129410706837149</v>
      </c>
      <c r="G33" s="247">
        <f>'Gov Finance'!G34/'Gov Finance'!G33*100-100</f>
        <v>11.466014875430147</v>
      </c>
      <c r="H33" s="247">
        <f>'Gov Finance'!H34/'Gov Finance'!H33*100-100</f>
        <v>69.591812316224321</v>
      </c>
      <c r="I33" s="247">
        <f>'Gov Finance'!I34/'Gov Finance'!I33*100-100</f>
        <v>-40.945636592529553</v>
      </c>
      <c r="J33" s="247">
        <f>'Gov Finance'!J34/'Gov Finance'!J33*100-100</f>
        <v>10.432651078412519</v>
      </c>
      <c r="K33" s="248">
        <f>'Gov Finance'!K34/'Gov Finance'!K33*100-100</f>
        <v>11.000000000000014</v>
      </c>
    </row>
    <row r="34" spans="1:13" ht="21.75" customHeight="1">
      <c r="A34" s="223" t="s">
        <v>336</v>
      </c>
      <c r="B34" s="224" t="s">
        <v>337</v>
      </c>
      <c r="C34" s="247">
        <f>'Gov Finance'!C35/'Gov Finance'!C34*100-100</f>
        <v>6.6453575987944049</v>
      </c>
      <c r="D34" s="247">
        <f>'Gov Finance'!D35/'Gov Finance'!D34*100-100</f>
        <v>3.3078220262031408</v>
      </c>
      <c r="E34" s="247">
        <f>'Gov Finance'!E35/'Gov Finance'!E34*100-100</f>
        <v>12.923270045504466</v>
      </c>
      <c r="F34" s="247">
        <f>'Gov Finance'!F35/'Gov Finance'!F34*100-100</f>
        <v>6.4715538514464868</v>
      </c>
      <c r="G34" s="247">
        <f>'Gov Finance'!G35/'Gov Finance'!G34*100-100</f>
        <v>10.850671442316084</v>
      </c>
      <c r="H34" s="247">
        <f>'Gov Finance'!H35/'Gov Finance'!H34*100-100</f>
        <v>-0.49171251521059389</v>
      </c>
      <c r="I34" s="247">
        <f>'Gov Finance'!I35/'Gov Finance'!I34*100-100</f>
        <v>67.80202809989305</v>
      </c>
      <c r="J34" s="247">
        <f>'Gov Finance'!J35/'Gov Finance'!J34*100-100</f>
        <v>19.053840627301398</v>
      </c>
      <c r="K34" s="248">
        <f>'Gov Finance'!K35/'Gov Finance'!K34*100-100</f>
        <v>-36.849099099099092</v>
      </c>
    </row>
    <row r="35" spans="1:13" ht="21.75" customHeight="1">
      <c r="A35" s="223" t="s">
        <v>338</v>
      </c>
      <c r="B35" s="224" t="s">
        <v>339</v>
      </c>
      <c r="C35" s="247">
        <f>'Gov Finance'!C36/'Gov Finance'!C35*100-100</f>
        <v>11.042480842308393</v>
      </c>
      <c r="D35" s="247">
        <f>'Gov Finance'!D36/'Gov Finance'!D35*100-100</f>
        <v>18.380903721921072</v>
      </c>
      <c r="E35" s="247">
        <f>'Gov Finance'!E36/'Gov Finance'!E35*100-100</f>
        <v>25.36771994182439</v>
      </c>
      <c r="F35" s="247">
        <f>'Gov Finance'!F36/'Gov Finance'!F35*100-100</f>
        <v>14.66631113138483</v>
      </c>
      <c r="G35" s="247">
        <f>'Gov Finance'!G36/'Gov Finance'!G35*100-100</f>
        <v>12.502767483274766</v>
      </c>
      <c r="H35" s="247">
        <f>'Gov Finance'!H36/'Gov Finance'!H35*100-100</f>
        <v>27.542963595160685</v>
      </c>
      <c r="I35" s="247">
        <f>'Gov Finance'!I36/'Gov Finance'!I35*100-100</f>
        <v>21.459459246898987</v>
      </c>
      <c r="J35" s="247">
        <f>'Gov Finance'!J36/'Gov Finance'!J35*100-100</f>
        <v>25.088962890974059</v>
      </c>
      <c r="K35" s="248">
        <f>'Gov Finance'!K36/'Gov Finance'!K35*100-100</f>
        <v>59.386925353971264</v>
      </c>
    </row>
    <row r="36" spans="1:13" ht="21.75" customHeight="1">
      <c r="A36" s="223" t="s">
        <v>340</v>
      </c>
      <c r="B36" s="224" t="s">
        <v>341</v>
      </c>
      <c r="C36" s="247">
        <f>'Gov Finance'!C37/'Gov Finance'!C36*100-100</f>
        <v>8.6426593336654634</v>
      </c>
      <c r="D36" s="247">
        <f>'Gov Finance'!D37/'Gov Finance'!D36*100-100</f>
        <v>8.2873422045750118</v>
      </c>
      <c r="E36" s="247">
        <f>'Gov Finance'!E37/'Gov Finance'!E36*100-100</f>
        <v>5.4048526156183385</v>
      </c>
      <c r="F36" s="247">
        <f>'Gov Finance'!F37/'Gov Finance'!F36*100-100</f>
        <v>8.1206951641143093</v>
      </c>
      <c r="G36" s="247">
        <f>'Gov Finance'!G37/'Gov Finance'!G36*100-100</f>
        <v>3.0774013498925683</v>
      </c>
      <c r="H36" s="247">
        <f>'Gov Finance'!H37/'Gov Finance'!H36*100-100</f>
        <v>-3.9167906431513302</v>
      </c>
      <c r="I36" s="247">
        <f>'Gov Finance'!I37/'Gov Finance'!I36*100-100</f>
        <v>-11.351286891075347</v>
      </c>
      <c r="J36" s="247">
        <f>'Gov Finance'!J37/'Gov Finance'!J36*100-100</f>
        <v>-6.8287463066368446</v>
      </c>
      <c r="K36" s="248">
        <f>'Gov Finance'!K37/'Gov Finance'!K36*100-100</f>
        <v>32.401740862151911</v>
      </c>
    </row>
    <row r="37" spans="1:13" ht="21.75" customHeight="1">
      <c r="A37" s="223" t="s">
        <v>236</v>
      </c>
      <c r="B37" s="224" t="s">
        <v>342</v>
      </c>
      <c r="C37" s="247">
        <f>'Gov Finance'!C38/'Gov Finance'!C37*100-100</f>
        <v>15.077524653234534</v>
      </c>
      <c r="D37" s="247">
        <f>'Gov Finance'!D38/'Gov Finance'!D37*100-100</f>
        <v>34.19269565668526</v>
      </c>
      <c r="E37" s="247">
        <f>'Gov Finance'!E38/'Gov Finance'!E37*100-100</f>
        <v>17.438226860344656</v>
      </c>
      <c r="F37" s="247">
        <f>'Gov Finance'!F38/'Gov Finance'!F37*100-100</f>
        <v>20.484817821414026</v>
      </c>
      <c r="G37" s="247">
        <f>'Gov Finance'!G38/'Gov Finance'!G37*100-100</f>
        <v>21.346917148228954</v>
      </c>
      <c r="H37" s="247">
        <f>'Gov Finance'!H38/'Gov Finance'!H37*100-100</f>
        <v>14.270853628038864</v>
      </c>
      <c r="I37" s="247">
        <f>'Gov Finance'!I38/'Gov Finance'!I37*100-100</f>
        <v>22.390147431827771</v>
      </c>
      <c r="J37" s="247">
        <f>'Gov Finance'!J38/'Gov Finance'!J37*100-100</f>
        <v>17.296665794535954</v>
      </c>
      <c r="K37" s="248">
        <f>'Gov Finance'!K38/'Gov Finance'!K37*100-100</f>
        <v>51.191462033766527</v>
      </c>
    </row>
    <row r="38" spans="1:13" ht="21.75" customHeight="1">
      <c r="A38" s="223" t="s">
        <v>237</v>
      </c>
      <c r="B38" s="224" t="s">
        <v>343</v>
      </c>
      <c r="C38" s="247">
        <f>'Gov Finance'!C39/'Gov Finance'!C38*100-100</f>
        <v>18.573721772144026</v>
      </c>
      <c r="D38" s="247">
        <f>'Gov Finance'!D39/'Gov Finance'!D38*100-100</f>
        <v>34.699810470200021</v>
      </c>
      <c r="E38" s="247">
        <f>'Gov Finance'!E39/'Gov Finance'!E38*100-100</f>
        <v>-2.1811930302107641</v>
      </c>
      <c r="F38" s="247">
        <f>'Gov Finance'!F39/'Gov Finance'!F38*100-100</f>
        <v>20.766725097788566</v>
      </c>
      <c r="G38" s="247">
        <f>'Gov Finance'!G39/'Gov Finance'!G38*100-100</f>
        <v>22.699977366053247</v>
      </c>
      <c r="H38" s="247">
        <f>'Gov Finance'!H39/'Gov Finance'!H38*100-100</f>
        <v>28.605513644878755</v>
      </c>
      <c r="I38" s="247">
        <f>'Gov Finance'!I39/'Gov Finance'!I38*100-100</f>
        <v>-10.678868055900935</v>
      </c>
      <c r="J38" s="247">
        <f>'Gov Finance'!J39/'Gov Finance'!J38*100-100</f>
        <v>13.329697574484697</v>
      </c>
      <c r="K38" s="248">
        <f>'Gov Finance'!K39/'Gov Finance'!K38*100-100</f>
        <v>14.554305483364359</v>
      </c>
      <c r="L38" s="236"/>
      <c r="M38" s="236"/>
    </row>
    <row r="39" spans="1:13" ht="21.75" customHeight="1">
      <c r="A39" s="223" t="s">
        <v>222</v>
      </c>
      <c r="B39" s="224" t="s">
        <v>212</v>
      </c>
      <c r="C39" s="247">
        <f>'Gov Finance'!C40/'Gov Finance'!C39*100-100</f>
        <v>39.686463947930463</v>
      </c>
      <c r="D39" s="247">
        <f>'Gov Finance'!D40/'Gov Finance'!D39*100-100</f>
        <v>36.573599346738661</v>
      </c>
      <c r="E39" s="247">
        <f>'Gov Finance'!E40/'Gov Finance'!E39*100-100</f>
        <v>14.93395944321378</v>
      </c>
      <c r="F39" s="247">
        <f>'Gov Finance'!F40/'Gov Finance'!F39*100-100</f>
        <v>36.140101729223261</v>
      </c>
      <c r="G39" s="247">
        <f>'Gov Finance'!G40/'Gov Finance'!G39*100-100</f>
        <v>33.312368018626131</v>
      </c>
      <c r="H39" s="247">
        <f>'Gov Finance'!H40/'Gov Finance'!H39*100-100</f>
        <v>29.83247132234618</v>
      </c>
      <c r="I39" s="247">
        <f>'Gov Finance'!I40/'Gov Finance'!I39*100-100</f>
        <v>11.013051370282525</v>
      </c>
      <c r="J39" s="247">
        <f>'Gov Finance'!J40/'Gov Finance'!J39*100-100</f>
        <v>24.06479048210619</v>
      </c>
      <c r="K39" s="248">
        <f>'Gov Finance'!K40/'Gov Finance'!K39*100-100</f>
        <v>-10.144708339025399</v>
      </c>
      <c r="L39" s="236"/>
      <c r="M39" s="236"/>
    </row>
    <row r="40" spans="1:13" s="240" customFormat="1" ht="21.75" customHeight="1">
      <c r="A40" s="225" t="s">
        <v>223</v>
      </c>
      <c r="B40" s="226" t="s">
        <v>213</v>
      </c>
      <c r="C40" s="247">
        <f>'Gov Finance'!C41/'Gov Finance'!C40*100-100</f>
        <v>46.077266289533441</v>
      </c>
      <c r="D40" s="247">
        <f>'Gov Finance'!D41/'Gov Finance'!D40*100-100</f>
        <v>-44.574635884339372</v>
      </c>
      <c r="E40" s="247">
        <f>'Gov Finance'!E41/'Gov Finance'!E40*100-100</f>
        <v>72.99346138573128</v>
      </c>
      <c r="F40" s="247">
        <f>'Gov Finance'!F41/'Gov Finance'!F40*100-100</f>
        <v>18.222179048805359</v>
      </c>
      <c r="G40" s="247">
        <f>'Gov Finance'!G41/'Gov Finance'!G40*100-100</f>
        <v>25.420156395972725</v>
      </c>
      <c r="H40" s="247">
        <f>'Gov Finance'!H41/'Gov Finance'!H40*100-100</f>
        <v>46.102282970232153</v>
      </c>
      <c r="I40" s="247">
        <f>'Gov Finance'!I41/'Gov Finance'!I40*100-100</f>
        <v>12.584396552424579</v>
      </c>
      <c r="J40" s="247">
        <f>'Gov Finance'!J41/'Gov Finance'!J40*100-100</f>
        <v>36.910556218950575</v>
      </c>
      <c r="K40" s="248">
        <f>'Gov Finance'!K41/'Gov Finance'!K40*100-100</f>
        <v>62.425137508076745</v>
      </c>
      <c r="L40" s="239"/>
      <c r="M40" s="239"/>
    </row>
    <row r="41" spans="1:13" ht="21.75" customHeight="1">
      <c r="A41" s="223" t="s">
        <v>224</v>
      </c>
      <c r="B41" s="224" t="s">
        <v>214</v>
      </c>
      <c r="C41" s="247">
        <f>'Gov Finance'!C42/'Gov Finance'!C41*100-100</f>
        <v>12.631555784657039</v>
      </c>
      <c r="D41" s="247">
        <f>'Gov Finance'!D42/'Gov Finance'!D41*100-100</f>
        <v>16.830290984873301</v>
      </c>
      <c r="E41" s="247">
        <f>'Gov Finance'!E42/'Gov Finance'!E41*100-100</f>
        <v>16.224697825017813</v>
      </c>
      <c r="F41" s="247">
        <f>'Gov Finance'!F42/'Gov Finance'!F41*100-100</f>
        <v>13.737342528338473</v>
      </c>
      <c r="G41" s="247">
        <f>'Gov Finance'!G42/'Gov Finance'!G41*100-100</f>
        <v>11.043985105205877</v>
      </c>
      <c r="H41" s="247">
        <f>'Gov Finance'!H42/'Gov Finance'!H41*100-100</f>
        <v>19.136124499237567</v>
      </c>
      <c r="I41" s="247">
        <f>'Gov Finance'!I42/'Gov Finance'!I41*100-100</f>
        <v>7.593281597293938</v>
      </c>
      <c r="J41" s="247">
        <f>'Gov Finance'!J42/'Gov Finance'!J41*100-100</f>
        <v>16.533122301188058</v>
      </c>
      <c r="K41" s="248">
        <f>'Gov Finance'!K42/'Gov Finance'!K41*100-100</f>
        <v>42.126679815471022</v>
      </c>
      <c r="L41" s="236"/>
      <c r="M41" s="236"/>
    </row>
    <row r="42" spans="1:13" ht="21.75" customHeight="1">
      <c r="A42" s="223" t="s">
        <v>225</v>
      </c>
      <c r="B42" s="224" t="s">
        <v>215</v>
      </c>
      <c r="C42" s="247">
        <f>'Gov Finance'!C43/'Gov Finance'!C42*100-100</f>
        <v>15.840814608039238</v>
      </c>
      <c r="D42" s="247">
        <f>'Gov Finance'!D43/'Gov Finance'!D42*100-100</f>
        <v>8.5849040437878159</v>
      </c>
      <c r="E42" s="247">
        <f>'Gov Finance'!E43/'Gov Finance'!E42*100-100</f>
        <v>17.029434816869511</v>
      </c>
      <c r="F42" s="247">
        <f>'Gov Finance'!F43/'Gov Finance'!F42*100-100</f>
        <v>14.83055210940627</v>
      </c>
      <c r="G42" s="247">
        <f>'Gov Finance'!G43/'Gov Finance'!G42*100-100</f>
        <v>22.391307565955685</v>
      </c>
      <c r="H42" s="247">
        <f>'Gov Finance'!H43/'Gov Finance'!H42*100-100</f>
        <v>-11.131648029919134</v>
      </c>
      <c r="I42" s="247">
        <f>'Gov Finance'!I43/'Gov Finance'!I42*100-100</f>
        <v>-8.2193231726277958</v>
      </c>
      <c r="J42" s="247">
        <f>'Gov Finance'!J43/'Gov Finance'!J42*100-100</f>
        <v>-10.525278544708456</v>
      </c>
      <c r="K42" s="248">
        <f>'Gov Finance'!K43/'Gov Finance'!K42*100-100</f>
        <v>-14.340851131138976</v>
      </c>
      <c r="L42" s="236"/>
      <c r="M42" s="236"/>
    </row>
    <row r="43" spans="1:13" ht="21.75" customHeight="1">
      <c r="A43" s="225" t="s">
        <v>226</v>
      </c>
      <c r="B43" s="226" t="s">
        <v>216</v>
      </c>
      <c r="C43" s="247">
        <f>'Gov Finance'!C44/'Gov Finance'!C43*100-100</f>
        <v>1.6411175902085517</v>
      </c>
      <c r="D43" s="247">
        <f>'Gov Finance'!D44/'Gov Finance'!D43*100-100</f>
        <v>6.2418043320936931</v>
      </c>
      <c r="E43" s="247">
        <f>'Gov Finance'!E44/'Gov Finance'!E43*100-100</f>
        <v>27.680924615495698</v>
      </c>
      <c r="F43" s="247">
        <f>'Gov Finance'!F44/'Gov Finance'!F43*100-100</f>
        <v>5.7406654889517199</v>
      </c>
      <c r="G43" s="247">
        <f>'Gov Finance'!G44/'Gov Finance'!G43*100-100</f>
        <v>21.350638407324141</v>
      </c>
      <c r="H43" s="247">
        <f>'Gov Finance'!H44/'Gov Finance'!H43*100-100</f>
        <v>-13.674191559719972</v>
      </c>
      <c r="I43" s="247">
        <f>'Gov Finance'!I44/'Gov Finance'!I43*100-100</f>
        <v>7.9945163218284563</v>
      </c>
      <c r="J43" s="247">
        <f>'Gov Finance'!J44/'Gov Finance'!J43*100-100</f>
        <v>-9.0463185140493891</v>
      </c>
      <c r="K43" s="248">
        <f>'Gov Finance'!K44/'Gov Finance'!K43*100-100</f>
        <v>-47.711256520731638</v>
      </c>
    </row>
    <row r="44" spans="1:13" ht="21.75" customHeight="1">
      <c r="A44" s="225" t="s">
        <v>227</v>
      </c>
      <c r="B44" s="226" t="s">
        <v>217</v>
      </c>
      <c r="C44" s="247">
        <f>'Gov Finance'!C45/'Gov Finance'!C44*100-100</f>
        <v>22.66115699393383</v>
      </c>
      <c r="D44" s="247">
        <f>'Gov Finance'!D45/'Gov Finance'!D44*100-100</f>
        <v>22.155038355044113</v>
      </c>
      <c r="E44" s="247">
        <f>'Gov Finance'!E45/'Gov Finance'!E44*100-100</f>
        <v>14.565399113885348</v>
      </c>
      <c r="F44" s="247">
        <f>'Gov Finance'!F45/'Gov Finance'!F44*100-100</f>
        <v>21.306798398163053</v>
      </c>
      <c r="G44" s="247">
        <f>'Gov Finance'!G45/'Gov Finance'!G44*100-100</f>
        <v>22.480551784732029</v>
      </c>
      <c r="H44" s="247">
        <f>'Gov Finance'!H45/'Gov Finance'!H44*100-100</f>
        <v>19.801304605574742</v>
      </c>
      <c r="I44" s="247">
        <f>'Gov Finance'!I45/'Gov Finance'!I44*100-100</f>
        <v>50.377304578201716</v>
      </c>
      <c r="J44" s="247">
        <f>'Gov Finance'!J45/'Gov Finance'!J44*100-100</f>
        <v>27.55503172053848</v>
      </c>
      <c r="K44" s="248">
        <f>'Gov Finance'!K45/'Gov Finance'!K44*100-100</f>
        <v>4.9364446665166639</v>
      </c>
    </row>
    <row r="45" spans="1:13" ht="21.75" customHeight="1">
      <c r="A45" s="225" t="s">
        <v>228</v>
      </c>
      <c r="B45" s="226" t="s">
        <v>218</v>
      </c>
      <c r="C45" s="247">
        <f>'Gov Finance'!C46/'Gov Finance'!C45*100-100</f>
        <v>11.776784665472135</v>
      </c>
      <c r="D45" s="247">
        <f>'Gov Finance'!D46/'Gov Finance'!D45*100-100</f>
        <v>33.076049625332473</v>
      </c>
      <c r="E45" s="247">
        <f>'Gov Finance'!E46/'Gov Finance'!E45*100-100</f>
        <v>59.361319104430635</v>
      </c>
      <c r="F45" s="247">
        <f>'Gov Finance'!F46/'Gov Finance'!F45*100-100</f>
        <v>22.132446420139601</v>
      </c>
      <c r="G45" s="247">
        <f>'Gov Finance'!G46/'Gov Finance'!G45*100-100</f>
        <v>13.302798275755421</v>
      </c>
      <c r="H45" s="247">
        <f>'Gov Finance'!H46/'Gov Finance'!H45*100-100</f>
        <v>-9.5519105138383225</v>
      </c>
      <c r="I45" s="247">
        <f>'Gov Finance'!I46/'Gov Finance'!I45*100-100</f>
        <v>41.849704077905074</v>
      </c>
      <c r="J45" s="247">
        <f>'Gov Finance'!J46/'Gov Finance'!J45*100-100</f>
        <v>5.8151678166869374</v>
      </c>
      <c r="K45" s="248">
        <f>'Gov Finance'!K46/'Gov Finance'!K45*100-100</f>
        <v>112.01921943742389</v>
      </c>
    </row>
    <row r="46" spans="1:13" ht="21.75" customHeight="1">
      <c r="A46" s="225" t="s">
        <v>167</v>
      </c>
      <c r="B46" s="226" t="s">
        <v>219</v>
      </c>
      <c r="C46" s="247">
        <f>'Gov Finance'!C47/'Gov Finance'!C46*100-100</f>
        <v>9.3459580826078934</v>
      </c>
      <c r="D46" s="247">
        <f>'Gov Finance'!D47/'Gov Finance'!D46*100-100</f>
        <v>37.852326661927606</v>
      </c>
      <c r="E46" s="247">
        <f>'Gov Finance'!E47/'Gov Finance'!E46*100-100</f>
        <v>4.2469120027877949</v>
      </c>
      <c r="F46" s="247">
        <f>'Gov Finance'!F47/'Gov Finance'!F46*100-100</f>
        <v>13.116248396462197</v>
      </c>
      <c r="G46" s="247">
        <f>'Gov Finance'!G47/'Gov Finance'!G46*100-100</f>
        <v>17.819859264813147</v>
      </c>
      <c r="H46" s="247">
        <f>'Gov Finance'!H47/'Gov Finance'!H46*100-100</f>
        <v>3.5878737189453744</v>
      </c>
      <c r="I46" s="247">
        <f>'Gov Finance'!I47/'Gov Finance'!I46*100-100</f>
        <v>34.955521227294525</v>
      </c>
      <c r="J46" s="247">
        <f>'Gov Finance'!J47/'Gov Finance'!J46*100-100</f>
        <v>16.1590814269059</v>
      </c>
      <c r="K46" s="248">
        <f>'Gov Finance'!K47/'Gov Finance'!K46*100-100</f>
        <v>107.17378510520473</v>
      </c>
    </row>
    <row r="47" spans="1:13" ht="21.75" customHeight="1">
      <c r="A47" s="225" t="s">
        <v>168</v>
      </c>
      <c r="B47" s="226" t="s">
        <v>220</v>
      </c>
      <c r="C47" s="247">
        <f>'Gov Finance'!C48/'Gov Finance'!C47*100-100</f>
        <v>39.793192160604264</v>
      </c>
      <c r="D47" s="247">
        <f>'Gov Finance'!D48/'Gov Finance'!D47*100-100</f>
        <v>70.615992113799706</v>
      </c>
      <c r="E47" s="247">
        <f>'Gov Finance'!E48/'Gov Finance'!E47*100-100</f>
        <v>2.0323968278526081</v>
      </c>
      <c r="F47" s="247">
        <f>'Gov Finance'!F48/'Gov Finance'!F47*100-100</f>
        <v>39.301618214562012</v>
      </c>
      <c r="G47" s="247">
        <f>'Gov Finance'!G48/'Gov Finance'!G47*100-100</f>
        <v>26.246544164497081</v>
      </c>
      <c r="H47" s="247">
        <f>'Gov Finance'!H48/'Gov Finance'!H47*100-100</f>
        <v>-19.248593116191842</v>
      </c>
      <c r="I47" s="247">
        <f>'Gov Finance'!I48/'Gov Finance'!I47*100-100</f>
        <v>68.368979313598544</v>
      </c>
      <c r="J47" s="247">
        <f>'Gov Finance'!J48/'Gov Finance'!J47*100-100</f>
        <v>21.54798686218551</v>
      </c>
      <c r="K47" s="248">
        <f>'Gov Finance'!K48/'Gov Finance'!K47*100-100</f>
        <v>0.64162701440162095</v>
      </c>
    </row>
    <row r="48" spans="1:13" ht="21.75" customHeight="1">
      <c r="A48" s="225" t="s">
        <v>5</v>
      </c>
      <c r="B48" s="226" t="s">
        <v>221</v>
      </c>
      <c r="C48" s="247">
        <f>'Gov Finance'!C49/'Gov Finance'!C48*100-100</f>
        <v>34.381099788416947</v>
      </c>
      <c r="D48" s="247">
        <f>'Gov Finance'!D49/'Gov Finance'!D48*100-100</f>
        <v>29.683582324068965</v>
      </c>
      <c r="E48" s="247">
        <f>'Gov Finance'!E49/'Gov Finance'!E48*100-100</f>
        <v>8.8850545214290975</v>
      </c>
      <c r="F48" s="247">
        <f>'Gov Finance'!F49/'Gov Finance'!F48*100-100</f>
        <v>29.863680626663296</v>
      </c>
      <c r="G48" s="247">
        <f>'Gov Finance'!G49/'Gov Finance'!G48*100-100</f>
        <v>18.628887646456278</v>
      </c>
      <c r="H48" s="247">
        <f>'Gov Finance'!H49/'Gov Finance'!H48*100-100</f>
        <v>23.131437447349541</v>
      </c>
      <c r="I48" s="247">
        <f>'Gov Finance'!I49/'Gov Finance'!I48*100-100</f>
        <v>58.986261699963791</v>
      </c>
      <c r="J48" s="247">
        <f>'Gov Finance'!J49/'Gov Finance'!J48*100-100</f>
        <v>46.257114045981268</v>
      </c>
      <c r="K48" s="248">
        <f>'Gov Finance'!K49/'Gov Finance'!K48*100-100</f>
        <v>63.860843105491739</v>
      </c>
    </row>
    <row r="49" spans="1:11" ht="21.75" customHeight="1">
      <c r="A49" s="225" t="s">
        <v>29</v>
      </c>
      <c r="B49" s="226" t="s">
        <v>344</v>
      </c>
      <c r="C49" s="247">
        <f>'Gov Finance'!C50/'Gov Finance'!C49*100-100</f>
        <v>2.7977402271366856</v>
      </c>
      <c r="D49" s="247">
        <f>'Gov Finance'!D50/'Gov Finance'!D49*100-100</f>
        <v>-10.768276596271264</v>
      </c>
      <c r="E49" s="247">
        <f>'Gov Finance'!E50/'Gov Finance'!E49*100-100</f>
        <v>27.439475923260659</v>
      </c>
      <c r="F49" s="247">
        <f>'Gov Finance'!F50/'Gov Finance'!F49*100-100</f>
        <v>2.1316682116536896</v>
      </c>
      <c r="G49" s="247">
        <f>'Gov Finance'!G50/'Gov Finance'!G49*100-100</f>
        <v>15.541704232840942</v>
      </c>
      <c r="H49" s="247">
        <f>'Gov Finance'!H50/'Gov Finance'!H49*100-100</f>
        <v>-41.761299330852744</v>
      </c>
      <c r="I49" s="247">
        <f>'Gov Finance'!I50/'Gov Finance'!I49*100-100</f>
        <v>34.846426484316311</v>
      </c>
      <c r="J49" s="247">
        <f>'Gov Finance'!J50/'Gov Finance'!J49*100-100</f>
        <v>11.949549757737302</v>
      </c>
      <c r="K49" s="248">
        <f>'Gov Finance'!K50/'Gov Finance'!K49*100-100</f>
        <v>-33.415267193502757</v>
      </c>
    </row>
    <row r="50" spans="1:11" ht="21.75" customHeight="1">
      <c r="A50" s="225" t="s">
        <v>405</v>
      </c>
      <c r="B50" s="226" t="s">
        <v>345</v>
      </c>
      <c r="C50" s="247">
        <f>'Gov Finance'!C51/'Gov Finance'!C50*100-100</f>
        <v>9.4740553554239852</v>
      </c>
      <c r="D50" s="247">
        <f>'Gov Finance'!D51/'Gov Finance'!D50*100-100</f>
        <v>-21.701381630012946</v>
      </c>
      <c r="E50" s="247">
        <f>'Gov Finance'!E51/'Gov Finance'!E50*100-100</f>
        <v>-22.675813401365446</v>
      </c>
      <c r="F50" s="247">
        <f>'Gov Finance'!F51/'Gov Finance'!F50*100-100</f>
        <v>-1.7221736886549053</v>
      </c>
      <c r="G50" s="247">
        <f>'Gov Finance'!G51/'Gov Finance'!G50*100-100</f>
        <v>0.19657912309705239</v>
      </c>
      <c r="H50" s="247">
        <f>'Gov Finance'!H51/'Gov Finance'!H50*100-100</f>
        <v>3.5814260198176981</v>
      </c>
      <c r="I50" s="247">
        <f>'Gov Finance'!I51/'Gov Finance'!I50*100-100</f>
        <v>-6.2140746547669323</v>
      </c>
      <c r="J50" s="247">
        <f>'Gov Finance'!J51/'Gov Finance'!J50*100-100</f>
        <v>-4.6910054375872647</v>
      </c>
      <c r="K50" s="248">
        <f>'Gov Finance'!K51/'Gov Finance'!K50*100-100</f>
        <v>101.94882861945177</v>
      </c>
    </row>
    <row r="51" spans="1:11" ht="21.75" customHeight="1" thickBot="1">
      <c r="A51" s="225" t="s">
        <v>406</v>
      </c>
      <c r="B51" s="226" t="s">
        <v>402</v>
      </c>
      <c r="C51" s="247">
        <f>'Gov Finance'!C52/'Gov Finance'!C51*100-100</f>
        <v>8.5920615730326944</v>
      </c>
      <c r="D51" s="247">
        <f>'Gov Finance'!D52/'Gov Finance'!D51*100-100</f>
        <v>20.704493653117439</v>
      </c>
      <c r="E51" s="247">
        <f>'Gov Finance'!E52/'Gov Finance'!E51*100-100</f>
        <v>-14.357311520793616</v>
      </c>
      <c r="F51" s="247">
        <f>'Gov Finance'!F52/'Gov Finance'!F51*100-100</f>
        <v>8.2119565511208634</v>
      </c>
      <c r="G51" s="247">
        <f>'Gov Finance'!G52/'Gov Finance'!G51*100-100</f>
        <v>16.335190550479155</v>
      </c>
      <c r="H51" s="247">
        <f>'Gov Finance'!H52/'Gov Finance'!H51*100-100</f>
        <v>-13.306322410914532</v>
      </c>
      <c r="I51" s="247">
        <f>'Gov Finance'!I52/'Gov Finance'!I51*100-100</f>
        <v>9.0294477465173912</v>
      </c>
      <c r="J51" s="247">
        <f>'Gov Finance'!J52/'Gov Finance'!J51*100-100</f>
        <v>5.2550998235286244</v>
      </c>
      <c r="K51" s="248">
        <f>'Gov Finance'!K52/'Gov Finance'!K51*100-100</f>
        <v>15.087587324277678</v>
      </c>
    </row>
    <row r="52" spans="1:11" ht="35.25" customHeight="1" thickTop="1">
      <c r="A52" s="3910" t="s">
        <v>357</v>
      </c>
      <c r="B52" s="3910"/>
      <c r="C52" s="3910"/>
      <c r="D52" s="3910"/>
      <c r="E52" s="3910"/>
      <c r="F52" s="3910"/>
      <c r="G52" s="3910"/>
      <c r="H52" s="3910"/>
      <c r="I52" s="3910"/>
      <c r="J52" s="3910"/>
      <c r="K52" s="3910"/>
    </row>
    <row r="53" spans="1:11" ht="30.75" customHeight="1">
      <c r="A53" s="3911" t="s">
        <v>358</v>
      </c>
      <c r="B53" s="3911"/>
      <c r="C53" s="3911"/>
      <c r="D53" s="3911"/>
      <c r="E53" s="3911"/>
      <c r="F53" s="3911"/>
      <c r="G53" s="3911"/>
      <c r="H53" s="3911"/>
      <c r="I53" s="3911"/>
      <c r="J53" s="3911"/>
      <c r="K53" s="3911"/>
    </row>
    <row r="54" spans="1:11" s="240" customFormat="1" ht="18.75" customHeight="1">
      <c r="A54" s="3908" t="s">
        <v>397</v>
      </c>
      <c r="B54" s="3908"/>
      <c r="C54" s="3908"/>
      <c r="D54" s="3908"/>
      <c r="E54" s="3908"/>
      <c r="F54" s="3908"/>
      <c r="G54" s="3908"/>
      <c r="H54" s="3908"/>
      <c r="I54" s="3908"/>
      <c r="J54" s="3908"/>
      <c r="K54" s="3908"/>
    </row>
    <row r="55" spans="1:11" s="240" customFormat="1" ht="18.75" customHeight="1">
      <c r="A55" s="3908" t="s">
        <v>359</v>
      </c>
      <c r="B55" s="3908"/>
      <c r="C55" s="3908"/>
      <c r="D55" s="3908"/>
      <c r="E55" s="3908"/>
      <c r="F55" s="3908"/>
      <c r="G55" s="3908"/>
      <c r="H55" s="3908"/>
      <c r="I55" s="3908"/>
      <c r="J55" s="3908"/>
      <c r="K55" s="3908"/>
    </row>
    <row r="56" spans="1:11" s="243" customFormat="1">
      <c r="A56" s="3912" t="s">
        <v>360</v>
      </c>
      <c r="B56" s="3912"/>
      <c r="C56" s="3912"/>
      <c r="D56" s="3912"/>
      <c r="E56" s="3912"/>
      <c r="F56" s="3912"/>
      <c r="G56" s="3912"/>
      <c r="H56" s="3912"/>
      <c r="I56" s="3912"/>
      <c r="J56" s="3912"/>
      <c r="K56" s="3912"/>
    </row>
  </sheetData>
  <mergeCells count="14">
    <mergeCell ref="A52:K52"/>
    <mergeCell ref="A53:K53"/>
    <mergeCell ref="A54:K54"/>
    <mergeCell ref="A55:K55"/>
    <mergeCell ref="A56:K56"/>
    <mergeCell ref="A1:K1"/>
    <mergeCell ref="A2:K2"/>
    <mergeCell ref="A3:K3"/>
    <mergeCell ref="A4:A5"/>
    <mergeCell ref="B4:B5"/>
    <mergeCell ref="C4:F4"/>
    <mergeCell ref="G4:G5"/>
    <mergeCell ref="H4:J4"/>
    <mergeCell ref="K4:K5"/>
  </mergeCells>
  <printOptions horizontalCentered="1"/>
  <pageMargins left="0.28000000000000003" right="0.47" top="0.42" bottom="0.51" header="0.27" footer="0.27"/>
  <pageSetup paperSize="9" scale="65"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4"/>
  <sheetViews>
    <sheetView showGridLines="0" zoomScaleSheetLayoutView="100" workbookViewId="0">
      <selection activeCell="L29" sqref="L29"/>
    </sheetView>
  </sheetViews>
  <sheetFormatPr defaultRowHeight="15.75"/>
  <cols>
    <col min="1" max="1" width="11.42578125" style="244" customWidth="1"/>
    <col min="2" max="2" width="11.140625" style="244" customWidth="1"/>
    <col min="3" max="10" width="10.85546875" style="220" customWidth="1"/>
    <col min="11" max="11" width="11.85546875" style="220" customWidth="1"/>
    <col min="12" max="12" width="6.5703125" style="220" customWidth="1"/>
    <col min="13" max="13" width="5.85546875" style="220" customWidth="1"/>
    <col min="14" max="14" width="9.140625" style="220" customWidth="1"/>
    <col min="15" max="15" width="9.85546875" style="220" hidden="1" customWidth="1"/>
    <col min="16" max="16" width="6.140625" style="220" customWidth="1"/>
    <col min="17" max="17" width="10" style="220" customWidth="1"/>
    <col min="18" max="251" width="8.7109375" style="220"/>
    <col min="252" max="252" width="11.42578125" style="220" customWidth="1"/>
    <col min="253" max="253" width="11.140625" style="220" customWidth="1"/>
    <col min="254" max="262" width="10.85546875" style="220" customWidth="1"/>
    <col min="263" max="263" width="8.7109375" style="220"/>
    <col min="264" max="264" width="5.85546875" style="220" bestFit="1" customWidth="1"/>
    <col min="265" max="265" width="8.7109375" style="220"/>
    <col min="266" max="266" width="11.42578125" style="220" customWidth="1"/>
    <col min="267" max="267" width="11.140625" style="220" customWidth="1"/>
    <col min="268" max="268" width="14.7109375" style="220" bestFit="1" customWidth="1"/>
    <col min="269" max="269" width="13.7109375" style="220" bestFit="1" customWidth="1"/>
    <col min="270" max="507" width="8.7109375" style="220"/>
    <col min="508" max="508" width="11.42578125" style="220" customWidth="1"/>
    <col min="509" max="509" width="11.140625" style="220" customWidth="1"/>
    <col min="510" max="518" width="10.85546875" style="220" customWidth="1"/>
    <col min="519" max="519" width="8.7109375" style="220"/>
    <col min="520" max="520" width="5.85546875" style="220" bestFit="1" customWidth="1"/>
    <col min="521" max="521" width="8.7109375" style="220"/>
    <col min="522" max="522" width="11.42578125" style="220" customWidth="1"/>
    <col min="523" max="523" width="11.140625" style="220" customWidth="1"/>
    <col min="524" max="524" width="14.7109375" style="220" bestFit="1" customWidth="1"/>
    <col min="525" max="525" width="13.7109375" style="220" bestFit="1" customWidth="1"/>
    <col min="526" max="763" width="8.7109375" style="220"/>
    <col min="764" max="764" width="11.42578125" style="220" customWidth="1"/>
    <col min="765" max="765" width="11.140625" style="220" customWidth="1"/>
    <col min="766" max="774" width="10.85546875" style="220" customWidth="1"/>
    <col min="775" max="775" width="8.7109375" style="220"/>
    <col min="776" max="776" width="5.85546875" style="220" bestFit="1" customWidth="1"/>
    <col min="777" max="777" width="8.7109375" style="220"/>
    <col min="778" max="778" width="11.42578125" style="220" customWidth="1"/>
    <col min="779" max="779" width="11.140625" style="220" customWidth="1"/>
    <col min="780" max="780" width="14.7109375" style="220" bestFit="1" customWidth="1"/>
    <col min="781" max="781" width="13.7109375" style="220" bestFit="1" customWidth="1"/>
    <col min="782" max="1019" width="8.7109375" style="220"/>
    <col min="1020" max="1020" width="11.42578125" style="220" customWidth="1"/>
    <col min="1021" max="1021" width="11.140625" style="220" customWidth="1"/>
    <col min="1022" max="1030" width="10.85546875" style="220" customWidth="1"/>
    <col min="1031" max="1031" width="8.7109375" style="220"/>
    <col min="1032" max="1032" width="5.85546875" style="220" bestFit="1" customWidth="1"/>
    <col min="1033" max="1033" width="8.7109375" style="220"/>
    <col min="1034" max="1034" width="11.42578125" style="220" customWidth="1"/>
    <col min="1035" max="1035" width="11.140625" style="220" customWidth="1"/>
    <col min="1036" max="1036" width="14.7109375" style="220" bestFit="1" customWidth="1"/>
    <col min="1037" max="1037" width="13.7109375" style="220" bestFit="1" customWidth="1"/>
    <col min="1038" max="1275" width="8.7109375" style="220"/>
    <col min="1276" max="1276" width="11.42578125" style="220" customWidth="1"/>
    <col min="1277" max="1277" width="11.140625" style="220" customWidth="1"/>
    <col min="1278" max="1286" width="10.85546875" style="220" customWidth="1"/>
    <col min="1287" max="1287" width="8.7109375" style="220"/>
    <col min="1288" max="1288" width="5.85546875" style="220" bestFit="1" customWidth="1"/>
    <col min="1289" max="1289" width="8.7109375" style="220"/>
    <col min="1290" max="1290" width="11.42578125" style="220" customWidth="1"/>
    <col min="1291" max="1291" width="11.140625" style="220" customWidth="1"/>
    <col min="1292" max="1292" width="14.7109375" style="220" bestFit="1" customWidth="1"/>
    <col min="1293" max="1293" width="13.7109375" style="220" bestFit="1" customWidth="1"/>
    <col min="1294" max="1531" width="8.7109375" style="220"/>
    <col min="1532" max="1532" width="11.42578125" style="220" customWidth="1"/>
    <col min="1533" max="1533" width="11.140625" style="220" customWidth="1"/>
    <col min="1534" max="1542" width="10.85546875" style="220" customWidth="1"/>
    <col min="1543" max="1543" width="8.7109375" style="220"/>
    <col min="1544" max="1544" width="5.85546875" style="220" bestFit="1" customWidth="1"/>
    <col min="1545" max="1545" width="8.7109375" style="220"/>
    <col min="1546" max="1546" width="11.42578125" style="220" customWidth="1"/>
    <col min="1547" max="1547" width="11.140625" style="220" customWidth="1"/>
    <col min="1548" max="1548" width="14.7109375" style="220" bestFit="1" customWidth="1"/>
    <col min="1549" max="1549" width="13.7109375" style="220" bestFit="1" customWidth="1"/>
    <col min="1550" max="1787" width="8.7109375" style="220"/>
    <col min="1788" max="1788" width="11.42578125" style="220" customWidth="1"/>
    <col min="1789" max="1789" width="11.140625" style="220" customWidth="1"/>
    <col min="1790" max="1798" width="10.85546875" style="220" customWidth="1"/>
    <col min="1799" max="1799" width="8.7109375" style="220"/>
    <col min="1800" max="1800" width="5.85546875" style="220" bestFit="1" customWidth="1"/>
    <col min="1801" max="1801" width="8.7109375" style="220"/>
    <col min="1802" max="1802" width="11.42578125" style="220" customWidth="1"/>
    <col min="1803" max="1803" width="11.140625" style="220" customWidth="1"/>
    <col min="1804" max="1804" width="14.7109375" style="220" bestFit="1" customWidth="1"/>
    <col min="1805" max="1805" width="13.7109375" style="220" bestFit="1" customWidth="1"/>
    <col min="1806" max="2043" width="8.7109375" style="220"/>
    <col min="2044" max="2044" width="11.42578125" style="220" customWidth="1"/>
    <col min="2045" max="2045" width="11.140625" style="220" customWidth="1"/>
    <col min="2046" max="2054" width="10.85546875" style="220" customWidth="1"/>
    <col min="2055" max="2055" width="8.7109375" style="220"/>
    <col min="2056" max="2056" width="5.85546875" style="220" bestFit="1" customWidth="1"/>
    <col min="2057" max="2057" width="8.7109375" style="220"/>
    <col min="2058" max="2058" width="11.42578125" style="220" customWidth="1"/>
    <col min="2059" max="2059" width="11.140625" style="220" customWidth="1"/>
    <col min="2060" max="2060" width="14.7109375" style="220" bestFit="1" customWidth="1"/>
    <col min="2061" max="2061" width="13.7109375" style="220" bestFit="1" customWidth="1"/>
    <col min="2062" max="2299" width="8.7109375" style="220"/>
    <col min="2300" max="2300" width="11.42578125" style="220" customWidth="1"/>
    <col min="2301" max="2301" width="11.140625" style="220" customWidth="1"/>
    <col min="2302" max="2310" width="10.85546875" style="220" customWidth="1"/>
    <col min="2311" max="2311" width="8.7109375" style="220"/>
    <col min="2312" max="2312" width="5.85546875" style="220" bestFit="1" customWidth="1"/>
    <col min="2313" max="2313" width="8.7109375" style="220"/>
    <col min="2314" max="2314" width="11.42578125" style="220" customWidth="1"/>
    <col min="2315" max="2315" width="11.140625" style="220" customWidth="1"/>
    <col min="2316" max="2316" width="14.7109375" style="220" bestFit="1" customWidth="1"/>
    <col min="2317" max="2317" width="13.7109375" style="220" bestFit="1" customWidth="1"/>
    <col min="2318" max="2555" width="8.7109375" style="220"/>
    <col min="2556" max="2556" width="11.42578125" style="220" customWidth="1"/>
    <col min="2557" max="2557" width="11.140625" style="220" customWidth="1"/>
    <col min="2558" max="2566" width="10.85546875" style="220" customWidth="1"/>
    <col min="2567" max="2567" width="8.7109375" style="220"/>
    <col min="2568" max="2568" width="5.85546875" style="220" bestFit="1" customWidth="1"/>
    <col min="2569" max="2569" width="8.7109375" style="220"/>
    <col min="2570" max="2570" width="11.42578125" style="220" customWidth="1"/>
    <col min="2571" max="2571" width="11.140625" style="220" customWidth="1"/>
    <col min="2572" max="2572" width="14.7109375" style="220" bestFit="1" customWidth="1"/>
    <col min="2573" max="2573" width="13.7109375" style="220" bestFit="1" customWidth="1"/>
    <col min="2574" max="2811" width="8.7109375" style="220"/>
    <col min="2812" max="2812" width="11.42578125" style="220" customWidth="1"/>
    <col min="2813" max="2813" width="11.140625" style="220" customWidth="1"/>
    <col min="2814" max="2822" width="10.85546875" style="220" customWidth="1"/>
    <col min="2823" max="2823" width="8.7109375" style="220"/>
    <col min="2824" max="2824" width="5.85546875" style="220" bestFit="1" customWidth="1"/>
    <col min="2825" max="2825" width="8.7109375" style="220"/>
    <col min="2826" max="2826" width="11.42578125" style="220" customWidth="1"/>
    <col min="2827" max="2827" width="11.140625" style="220" customWidth="1"/>
    <col min="2828" max="2828" width="14.7109375" style="220" bestFit="1" customWidth="1"/>
    <col min="2829" max="2829" width="13.7109375" style="220" bestFit="1" customWidth="1"/>
    <col min="2830" max="3067" width="8.7109375" style="220"/>
    <col min="3068" max="3068" width="11.42578125" style="220" customWidth="1"/>
    <col min="3069" max="3069" width="11.140625" style="220" customWidth="1"/>
    <col min="3070" max="3078" width="10.85546875" style="220" customWidth="1"/>
    <col min="3079" max="3079" width="8.7109375" style="220"/>
    <col min="3080" max="3080" width="5.85546875" style="220" bestFit="1" customWidth="1"/>
    <col min="3081" max="3081" width="8.7109375" style="220"/>
    <col min="3082" max="3082" width="11.42578125" style="220" customWidth="1"/>
    <col min="3083" max="3083" width="11.140625" style="220" customWidth="1"/>
    <col min="3084" max="3084" width="14.7109375" style="220" bestFit="1" customWidth="1"/>
    <col min="3085" max="3085" width="13.7109375" style="220" bestFit="1" customWidth="1"/>
    <col min="3086" max="3323" width="8.7109375" style="220"/>
    <col min="3324" max="3324" width="11.42578125" style="220" customWidth="1"/>
    <col min="3325" max="3325" width="11.140625" style="220" customWidth="1"/>
    <col min="3326" max="3334" width="10.85546875" style="220" customWidth="1"/>
    <col min="3335" max="3335" width="8.7109375" style="220"/>
    <col min="3336" max="3336" width="5.85546875" style="220" bestFit="1" customWidth="1"/>
    <col min="3337" max="3337" width="8.7109375" style="220"/>
    <col min="3338" max="3338" width="11.42578125" style="220" customWidth="1"/>
    <col min="3339" max="3339" width="11.140625" style="220" customWidth="1"/>
    <col min="3340" max="3340" width="14.7109375" style="220" bestFit="1" customWidth="1"/>
    <col min="3341" max="3341" width="13.7109375" style="220" bestFit="1" customWidth="1"/>
    <col min="3342" max="3579" width="8.7109375" style="220"/>
    <col min="3580" max="3580" width="11.42578125" style="220" customWidth="1"/>
    <col min="3581" max="3581" width="11.140625" style="220" customWidth="1"/>
    <col min="3582" max="3590" width="10.85546875" style="220" customWidth="1"/>
    <col min="3591" max="3591" width="8.7109375" style="220"/>
    <col min="3592" max="3592" width="5.85546875" style="220" bestFit="1" customWidth="1"/>
    <col min="3593" max="3593" width="8.7109375" style="220"/>
    <col min="3594" max="3594" width="11.42578125" style="220" customWidth="1"/>
    <col min="3595" max="3595" width="11.140625" style="220" customWidth="1"/>
    <col min="3596" max="3596" width="14.7109375" style="220" bestFit="1" customWidth="1"/>
    <col min="3597" max="3597" width="13.7109375" style="220" bestFit="1" customWidth="1"/>
    <col min="3598" max="3835" width="8.7109375" style="220"/>
    <col min="3836" max="3836" width="11.42578125" style="220" customWidth="1"/>
    <col min="3837" max="3837" width="11.140625" style="220" customWidth="1"/>
    <col min="3838" max="3846" width="10.85546875" style="220" customWidth="1"/>
    <col min="3847" max="3847" width="8.7109375" style="220"/>
    <col min="3848" max="3848" width="5.85546875" style="220" bestFit="1" customWidth="1"/>
    <col min="3849" max="3849" width="8.7109375" style="220"/>
    <col min="3850" max="3850" width="11.42578125" style="220" customWidth="1"/>
    <col min="3851" max="3851" width="11.140625" style="220" customWidth="1"/>
    <col min="3852" max="3852" width="14.7109375" style="220" bestFit="1" customWidth="1"/>
    <col min="3853" max="3853" width="13.7109375" style="220" bestFit="1" customWidth="1"/>
    <col min="3854" max="4091" width="8.7109375" style="220"/>
    <col min="4092" max="4092" width="11.42578125" style="220" customWidth="1"/>
    <col min="4093" max="4093" width="11.140625" style="220" customWidth="1"/>
    <col min="4094" max="4102" width="10.85546875" style="220" customWidth="1"/>
    <col min="4103" max="4103" width="8.7109375" style="220"/>
    <col min="4104" max="4104" width="5.85546875" style="220" bestFit="1" customWidth="1"/>
    <col min="4105" max="4105" width="8.7109375" style="220"/>
    <col min="4106" max="4106" width="11.42578125" style="220" customWidth="1"/>
    <col min="4107" max="4107" width="11.140625" style="220" customWidth="1"/>
    <col min="4108" max="4108" width="14.7109375" style="220" bestFit="1" customWidth="1"/>
    <col min="4109" max="4109" width="13.7109375" style="220" bestFit="1" customWidth="1"/>
    <col min="4110" max="4347" width="8.7109375" style="220"/>
    <col min="4348" max="4348" width="11.42578125" style="220" customWidth="1"/>
    <col min="4349" max="4349" width="11.140625" style="220" customWidth="1"/>
    <col min="4350" max="4358" width="10.85546875" style="220" customWidth="1"/>
    <col min="4359" max="4359" width="8.7109375" style="220"/>
    <col min="4360" max="4360" width="5.85546875" style="220" bestFit="1" customWidth="1"/>
    <col min="4361" max="4361" width="8.7109375" style="220"/>
    <col min="4362" max="4362" width="11.42578125" style="220" customWidth="1"/>
    <col min="4363" max="4363" width="11.140625" style="220" customWidth="1"/>
    <col min="4364" max="4364" width="14.7109375" style="220" bestFit="1" customWidth="1"/>
    <col min="4365" max="4365" width="13.7109375" style="220" bestFit="1" customWidth="1"/>
    <col min="4366" max="4603" width="8.7109375" style="220"/>
    <col min="4604" max="4604" width="11.42578125" style="220" customWidth="1"/>
    <col min="4605" max="4605" width="11.140625" style="220" customWidth="1"/>
    <col min="4606" max="4614" width="10.85546875" style="220" customWidth="1"/>
    <col min="4615" max="4615" width="8.7109375" style="220"/>
    <col min="4616" max="4616" width="5.85546875" style="220" bestFit="1" customWidth="1"/>
    <col min="4617" max="4617" width="8.7109375" style="220"/>
    <col min="4618" max="4618" width="11.42578125" style="220" customWidth="1"/>
    <col min="4619" max="4619" width="11.140625" style="220" customWidth="1"/>
    <col min="4620" max="4620" width="14.7109375" style="220" bestFit="1" customWidth="1"/>
    <col min="4621" max="4621" width="13.7109375" style="220" bestFit="1" customWidth="1"/>
    <col min="4622" max="4859" width="8.7109375" style="220"/>
    <col min="4860" max="4860" width="11.42578125" style="220" customWidth="1"/>
    <col min="4861" max="4861" width="11.140625" style="220" customWidth="1"/>
    <col min="4862" max="4870" width="10.85546875" style="220" customWidth="1"/>
    <col min="4871" max="4871" width="8.7109375" style="220"/>
    <col min="4872" max="4872" width="5.85546875" style="220" bestFit="1" customWidth="1"/>
    <col min="4873" max="4873" width="8.7109375" style="220"/>
    <col min="4874" max="4874" width="11.42578125" style="220" customWidth="1"/>
    <col min="4875" max="4875" width="11.140625" style="220" customWidth="1"/>
    <col min="4876" max="4876" width="14.7109375" style="220" bestFit="1" customWidth="1"/>
    <col min="4877" max="4877" width="13.7109375" style="220" bestFit="1" customWidth="1"/>
    <col min="4878" max="5115" width="8.7109375" style="220"/>
    <col min="5116" max="5116" width="11.42578125" style="220" customWidth="1"/>
    <col min="5117" max="5117" width="11.140625" style="220" customWidth="1"/>
    <col min="5118" max="5126" width="10.85546875" style="220" customWidth="1"/>
    <col min="5127" max="5127" width="8.7109375" style="220"/>
    <col min="5128" max="5128" width="5.85546875" style="220" bestFit="1" customWidth="1"/>
    <col min="5129" max="5129" width="8.7109375" style="220"/>
    <col min="5130" max="5130" width="11.42578125" style="220" customWidth="1"/>
    <col min="5131" max="5131" width="11.140625" style="220" customWidth="1"/>
    <col min="5132" max="5132" width="14.7109375" style="220" bestFit="1" customWidth="1"/>
    <col min="5133" max="5133" width="13.7109375" style="220" bestFit="1" customWidth="1"/>
    <col min="5134" max="5371" width="8.7109375" style="220"/>
    <col min="5372" max="5372" width="11.42578125" style="220" customWidth="1"/>
    <col min="5373" max="5373" width="11.140625" style="220" customWidth="1"/>
    <col min="5374" max="5382" width="10.85546875" style="220" customWidth="1"/>
    <col min="5383" max="5383" width="8.7109375" style="220"/>
    <col min="5384" max="5384" width="5.85546875" style="220" bestFit="1" customWidth="1"/>
    <col min="5385" max="5385" width="8.7109375" style="220"/>
    <col min="5386" max="5386" width="11.42578125" style="220" customWidth="1"/>
    <col min="5387" max="5387" width="11.140625" style="220" customWidth="1"/>
    <col min="5388" max="5388" width="14.7109375" style="220" bestFit="1" customWidth="1"/>
    <col min="5389" max="5389" width="13.7109375" style="220" bestFit="1" customWidth="1"/>
    <col min="5390" max="5627" width="8.7109375" style="220"/>
    <col min="5628" max="5628" width="11.42578125" style="220" customWidth="1"/>
    <col min="5629" max="5629" width="11.140625" style="220" customWidth="1"/>
    <col min="5630" max="5638" width="10.85546875" style="220" customWidth="1"/>
    <col min="5639" max="5639" width="8.7109375" style="220"/>
    <col min="5640" max="5640" width="5.85546875" style="220" bestFit="1" customWidth="1"/>
    <col min="5641" max="5641" width="8.7109375" style="220"/>
    <col min="5642" max="5642" width="11.42578125" style="220" customWidth="1"/>
    <col min="5643" max="5643" width="11.140625" style="220" customWidth="1"/>
    <col min="5644" max="5644" width="14.7109375" style="220" bestFit="1" customWidth="1"/>
    <col min="5645" max="5645" width="13.7109375" style="220" bestFit="1" customWidth="1"/>
    <col min="5646" max="5883" width="8.7109375" style="220"/>
    <col min="5884" max="5884" width="11.42578125" style="220" customWidth="1"/>
    <col min="5885" max="5885" width="11.140625" style="220" customWidth="1"/>
    <col min="5886" max="5894" width="10.85546875" style="220" customWidth="1"/>
    <col min="5895" max="5895" width="8.7109375" style="220"/>
    <col min="5896" max="5896" width="5.85546875" style="220" bestFit="1" customWidth="1"/>
    <col min="5897" max="5897" width="8.7109375" style="220"/>
    <col min="5898" max="5898" width="11.42578125" style="220" customWidth="1"/>
    <col min="5899" max="5899" width="11.140625" style="220" customWidth="1"/>
    <col min="5900" max="5900" width="14.7109375" style="220" bestFit="1" customWidth="1"/>
    <col min="5901" max="5901" width="13.7109375" style="220" bestFit="1" customWidth="1"/>
    <col min="5902" max="6139" width="8.7109375" style="220"/>
    <col min="6140" max="6140" width="11.42578125" style="220" customWidth="1"/>
    <col min="6141" max="6141" width="11.140625" style="220" customWidth="1"/>
    <col min="6142" max="6150" width="10.85546875" style="220" customWidth="1"/>
    <col min="6151" max="6151" width="8.7109375" style="220"/>
    <col min="6152" max="6152" width="5.85546875" style="220" bestFit="1" customWidth="1"/>
    <col min="6153" max="6153" width="8.7109375" style="220"/>
    <col min="6154" max="6154" width="11.42578125" style="220" customWidth="1"/>
    <col min="6155" max="6155" width="11.140625" style="220" customWidth="1"/>
    <col min="6156" max="6156" width="14.7109375" style="220" bestFit="1" customWidth="1"/>
    <col min="6157" max="6157" width="13.7109375" style="220" bestFit="1" customWidth="1"/>
    <col min="6158" max="6395" width="8.7109375" style="220"/>
    <col min="6396" max="6396" width="11.42578125" style="220" customWidth="1"/>
    <col min="6397" max="6397" width="11.140625" style="220" customWidth="1"/>
    <col min="6398" max="6406" width="10.85546875" style="220" customWidth="1"/>
    <col min="6407" max="6407" width="8.7109375" style="220"/>
    <col min="6408" max="6408" width="5.85546875" style="220" bestFit="1" customWidth="1"/>
    <col min="6409" max="6409" width="8.7109375" style="220"/>
    <col min="6410" max="6410" width="11.42578125" style="220" customWidth="1"/>
    <col min="6411" max="6411" width="11.140625" style="220" customWidth="1"/>
    <col min="6412" max="6412" width="14.7109375" style="220" bestFit="1" customWidth="1"/>
    <col min="6413" max="6413" width="13.7109375" style="220" bestFit="1" customWidth="1"/>
    <col min="6414" max="6651" width="8.7109375" style="220"/>
    <col min="6652" max="6652" width="11.42578125" style="220" customWidth="1"/>
    <col min="6653" max="6653" width="11.140625" style="220" customWidth="1"/>
    <col min="6654" max="6662" width="10.85546875" style="220" customWidth="1"/>
    <col min="6663" max="6663" width="8.7109375" style="220"/>
    <col min="6664" max="6664" width="5.85546875" style="220" bestFit="1" customWidth="1"/>
    <col min="6665" max="6665" width="8.7109375" style="220"/>
    <col min="6666" max="6666" width="11.42578125" style="220" customWidth="1"/>
    <col min="6667" max="6667" width="11.140625" style="220" customWidth="1"/>
    <col min="6668" max="6668" width="14.7109375" style="220" bestFit="1" customWidth="1"/>
    <col min="6669" max="6669" width="13.7109375" style="220" bestFit="1" customWidth="1"/>
    <col min="6670" max="6907" width="8.7109375" style="220"/>
    <col min="6908" max="6908" width="11.42578125" style="220" customWidth="1"/>
    <col min="6909" max="6909" width="11.140625" style="220" customWidth="1"/>
    <col min="6910" max="6918" width="10.85546875" style="220" customWidth="1"/>
    <col min="6919" max="6919" width="8.7109375" style="220"/>
    <col min="6920" max="6920" width="5.85546875" style="220" bestFit="1" customWidth="1"/>
    <col min="6921" max="6921" width="8.7109375" style="220"/>
    <col min="6922" max="6922" width="11.42578125" style="220" customWidth="1"/>
    <col min="6923" max="6923" width="11.140625" style="220" customWidth="1"/>
    <col min="6924" max="6924" width="14.7109375" style="220" bestFit="1" customWidth="1"/>
    <col min="6925" max="6925" width="13.7109375" style="220" bestFit="1" customWidth="1"/>
    <col min="6926" max="7163" width="8.7109375" style="220"/>
    <col min="7164" max="7164" width="11.42578125" style="220" customWidth="1"/>
    <col min="7165" max="7165" width="11.140625" style="220" customWidth="1"/>
    <col min="7166" max="7174" width="10.85546875" style="220" customWidth="1"/>
    <col min="7175" max="7175" width="8.7109375" style="220"/>
    <col min="7176" max="7176" width="5.85546875" style="220" bestFit="1" customWidth="1"/>
    <col min="7177" max="7177" width="8.7109375" style="220"/>
    <col min="7178" max="7178" width="11.42578125" style="220" customWidth="1"/>
    <col min="7179" max="7179" width="11.140625" style="220" customWidth="1"/>
    <col min="7180" max="7180" width="14.7109375" style="220" bestFit="1" customWidth="1"/>
    <col min="7181" max="7181" width="13.7109375" style="220" bestFit="1" customWidth="1"/>
    <col min="7182" max="7419" width="8.7109375" style="220"/>
    <col min="7420" max="7420" width="11.42578125" style="220" customWidth="1"/>
    <col min="7421" max="7421" width="11.140625" style="220" customWidth="1"/>
    <col min="7422" max="7430" width="10.85546875" style="220" customWidth="1"/>
    <col min="7431" max="7431" width="8.7109375" style="220"/>
    <col min="7432" max="7432" width="5.85546875" style="220" bestFit="1" customWidth="1"/>
    <col min="7433" max="7433" width="8.7109375" style="220"/>
    <col min="7434" max="7434" width="11.42578125" style="220" customWidth="1"/>
    <col min="7435" max="7435" width="11.140625" style="220" customWidth="1"/>
    <col min="7436" max="7436" width="14.7109375" style="220" bestFit="1" customWidth="1"/>
    <col min="7437" max="7437" width="13.7109375" style="220" bestFit="1" customWidth="1"/>
    <col min="7438" max="7675" width="8.7109375" style="220"/>
    <col min="7676" max="7676" width="11.42578125" style="220" customWidth="1"/>
    <col min="7677" max="7677" width="11.140625" style="220" customWidth="1"/>
    <col min="7678" max="7686" width="10.85546875" style="220" customWidth="1"/>
    <col min="7687" max="7687" width="8.7109375" style="220"/>
    <col min="7688" max="7688" width="5.85546875" style="220" bestFit="1" customWidth="1"/>
    <col min="7689" max="7689" width="8.7109375" style="220"/>
    <col min="7690" max="7690" width="11.42578125" style="220" customWidth="1"/>
    <col min="7691" max="7691" width="11.140625" style="220" customWidth="1"/>
    <col min="7692" max="7692" width="14.7109375" style="220" bestFit="1" customWidth="1"/>
    <col min="7693" max="7693" width="13.7109375" style="220" bestFit="1" customWidth="1"/>
    <col min="7694" max="7931" width="8.7109375" style="220"/>
    <col min="7932" max="7932" width="11.42578125" style="220" customWidth="1"/>
    <col min="7933" max="7933" width="11.140625" style="220" customWidth="1"/>
    <col min="7934" max="7942" width="10.85546875" style="220" customWidth="1"/>
    <col min="7943" max="7943" width="8.7109375" style="220"/>
    <col min="7944" max="7944" width="5.85546875" style="220" bestFit="1" customWidth="1"/>
    <col min="7945" max="7945" width="8.7109375" style="220"/>
    <col min="7946" max="7946" width="11.42578125" style="220" customWidth="1"/>
    <col min="7947" max="7947" width="11.140625" style="220" customWidth="1"/>
    <col min="7948" max="7948" width="14.7109375" style="220" bestFit="1" customWidth="1"/>
    <col min="7949" max="7949" width="13.7109375" style="220" bestFit="1" customWidth="1"/>
    <col min="7950" max="8187" width="8.7109375" style="220"/>
    <col min="8188" max="8188" width="11.42578125" style="220" customWidth="1"/>
    <col min="8189" max="8189" width="11.140625" style="220" customWidth="1"/>
    <col min="8190" max="8198" width="10.85546875" style="220" customWidth="1"/>
    <col min="8199" max="8199" width="8.7109375" style="220"/>
    <col min="8200" max="8200" width="5.85546875" style="220" bestFit="1" customWidth="1"/>
    <col min="8201" max="8201" width="8.7109375" style="220"/>
    <col min="8202" max="8202" width="11.42578125" style="220" customWidth="1"/>
    <col min="8203" max="8203" width="11.140625" style="220" customWidth="1"/>
    <col min="8204" max="8204" width="14.7109375" style="220" bestFit="1" customWidth="1"/>
    <col min="8205" max="8205" width="13.7109375" style="220" bestFit="1" customWidth="1"/>
    <col min="8206" max="8443" width="8.7109375" style="220"/>
    <col min="8444" max="8444" width="11.42578125" style="220" customWidth="1"/>
    <col min="8445" max="8445" width="11.140625" style="220" customWidth="1"/>
    <col min="8446" max="8454" width="10.85546875" style="220" customWidth="1"/>
    <col min="8455" max="8455" width="8.7109375" style="220"/>
    <col min="8456" max="8456" width="5.85546875" style="220" bestFit="1" customWidth="1"/>
    <col min="8457" max="8457" width="8.7109375" style="220"/>
    <col min="8458" max="8458" width="11.42578125" style="220" customWidth="1"/>
    <col min="8459" max="8459" width="11.140625" style="220" customWidth="1"/>
    <col min="8460" max="8460" width="14.7109375" style="220" bestFit="1" customWidth="1"/>
    <col min="8461" max="8461" width="13.7109375" style="220" bestFit="1" customWidth="1"/>
    <col min="8462" max="8699" width="8.7109375" style="220"/>
    <col min="8700" max="8700" width="11.42578125" style="220" customWidth="1"/>
    <col min="8701" max="8701" width="11.140625" style="220" customWidth="1"/>
    <col min="8702" max="8710" width="10.85546875" style="220" customWidth="1"/>
    <col min="8711" max="8711" width="8.7109375" style="220"/>
    <col min="8712" max="8712" width="5.85546875" style="220" bestFit="1" customWidth="1"/>
    <col min="8713" max="8713" width="8.7109375" style="220"/>
    <col min="8714" max="8714" width="11.42578125" style="220" customWidth="1"/>
    <col min="8715" max="8715" width="11.140625" style="220" customWidth="1"/>
    <col min="8716" max="8716" width="14.7109375" style="220" bestFit="1" customWidth="1"/>
    <col min="8717" max="8717" width="13.7109375" style="220" bestFit="1" customWidth="1"/>
    <col min="8718" max="8955" width="8.7109375" style="220"/>
    <col min="8956" max="8956" width="11.42578125" style="220" customWidth="1"/>
    <col min="8957" max="8957" width="11.140625" style="220" customWidth="1"/>
    <col min="8958" max="8966" width="10.85546875" style="220" customWidth="1"/>
    <col min="8967" max="8967" width="8.7109375" style="220"/>
    <col min="8968" max="8968" width="5.85546875" style="220" bestFit="1" customWidth="1"/>
    <col min="8969" max="8969" width="8.7109375" style="220"/>
    <col min="8970" max="8970" width="11.42578125" style="220" customWidth="1"/>
    <col min="8971" max="8971" width="11.140625" style="220" customWidth="1"/>
    <col min="8972" max="8972" width="14.7109375" style="220" bestFit="1" customWidth="1"/>
    <col min="8973" max="8973" width="13.7109375" style="220" bestFit="1" customWidth="1"/>
    <col min="8974" max="9211" width="8.7109375" style="220"/>
    <col min="9212" max="9212" width="11.42578125" style="220" customWidth="1"/>
    <col min="9213" max="9213" width="11.140625" style="220" customWidth="1"/>
    <col min="9214" max="9222" width="10.85546875" style="220" customWidth="1"/>
    <col min="9223" max="9223" width="8.7109375" style="220"/>
    <col min="9224" max="9224" width="5.85546875" style="220" bestFit="1" customWidth="1"/>
    <col min="9225" max="9225" width="8.7109375" style="220"/>
    <col min="9226" max="9226" width="11.42578125" style="220" customWidth="1"/>
    <col min="9227" max="9227" width="11.140625" style="220" customWidth="1"/>
    <col min="9228" max="9228" width="14.7109375" style="220" bestFit="1" customWidth="1"/>
    <col min="9229" max="9229" width="13.7109375" style="220" bestFit="1" customWidth="1"/>
    <col min="9230" max="9467" width="8.7109375" style="220"/>
    <col min="9468" max="9468" width="11.42578125" style="220" customWidth="1"/>
    <col min="9469" max="9469" width="11.140625" style="220" customWidth="1"/>
    <col min="9470" max="9478" width="10.85546875" style="220" customWidth="1"/>
    <col min="9479" max="9479" width="8.7109375" style="220"/>
    <col min="9480" max="9480" width="5.85546875" style="220" bestFit="1" customWidth="1"/>
    <col min="9481" max="9481" width="8.7109375" style="220"/>
    <col min="9482" max="9482" width="11.42578125" style="220" customWidth="1"/>
    <col min="9483" max="9483" width="11.140625" style="220" customWidth="1"/>
    <col min="9484" max="9484" width="14.7109375" style="220" bestFit="1" customWidth="1"/>
    <col min="9485" max="9485" width="13.7109375" style="220" bestFit="1" customWidth="1"/>
    <col min="9486" max="9723" width="8.7109375" style="220"/>
    <col min="9724" max="9724" width="11.42578125" style="220" customWidth="1"/>
    <col min="9725" max="9725" width="11.140625" style="220" customWidth="1"/>
    <col min="9726" max="9734" width="10.85546875" style="220" customWidth="1"/>
    <col min="9735" max="9735" width="8.7109375" style="220"/>
    <col min="9736" max="9736" width="5.85546875" style="220" bestFit="1" customWidth="1"/>
    <col min="9737" max="9737" width="8.7109375" style="220"/>
    <col min="9738" max="9738" width="11.42578125" style="220" customWidth="1"/>
    <col min="9739" max="9739" width="11.140625" style="220" customWidth="1"/>
    <col min="9740" max="9740" width="14.7109375" style="220" bestFit="1" customWidth="1"/>
    <col min="9741" max="9741" width="13.7109375" style="220" bestFit="1" customWidth="1"/>
    <col min="9742" max="9979" width="8.7109375" style="220"/>
    <col min="9980" max="9980" width="11.42578125" style="220" customWidth="1"/>
    <col min="9981" max="9981" width="11.140625" style="220" customWidth="1"/>
    <col min="9982" max="9990" width="10.85546875" style="220" customWidth="1"/>
    <col min="9991" max="9991" width="8.7109375" style="220"/>
    <col min="9992" max="9992" width="5.85546875" style="220" bestFit="1" customWidth="1"/>
    <col min="9993" max="9993" width="8.7109375" style="220"/>
    <col min="9994" max="9994" width="11.42578125" style="220" customWidth="1"/>
    <col min="9995" max="9995" width="11.140625" style="220" customWidth="1"/>
    <col min="9996" max="9996" width="14.7109375" style="220" bestFit="1" customWidth="1"/>
    <col min="9997" max="9997" width="13.7109375" style="220" bestFit="1" customWidth="1"/>
    <col min="9998" max="10235" width="8.7109375" style="220"/>
    <col min="10236" max="10236" width="11.42578125" style="220" customWidth="1"/>
    <col min="10237" max="10237" width="11.140625" style="220" customWidth="1"/>
    <col min="10238" max="10246" width="10.85546875" style="220" customWidth="1"/>
    <col min="10247" max="10247" width="8.7109375" style="220"/>
    <col min="10248" max="10248" width="5.85546875" style="220" bestFit="1" customWidth="1"/>
    <col min="10249" max="10249" width="8.7109375" style="220"/>
    <col min="10250" max="10250" width="11.42578125" style="220" customWidth="1"/>
    <col min="10251" max="10251" width="11.140625" style="220" customWidth="1"/>
    <col min="10252" max="10252" width="14.7109375" style="220" bestFit="1" customWidth="1"/>
    <col min="10253" max="10253" width="13.7109375" style="220" bestFit="1" customWidth="1"/>
    <col min="10254" max="10491" width="8.7109375" style="220"/>
    <col min="10492" max="10492" width="11.42578125" style="220" customWidth="1"/>
    <col min="10493" max="10493" width="11.140625" style="220" customWidth="1"/>
    <col min="10494" max="10502" width="10.85546875" style="220" customWidth="1"/>
    <col min="10503" max="10503" width="8.7109375" style="220"/>
    <col min="10504" max="10504" width="5.85546875" style="220" bestFit="1" customWidth="1"/>
    <col min="10505" max="10505" width="8.7109375" style="220"/>
    <col min="10506" max="10506" width="11.42578125" style="220" customWidth="1"/>
    <col min="10507" max="10507" width="11.140625" style="220" customWidth="1"/>
    <col min="10508" max="10508" width="14.7109375" style="220" bestFit="1" customWidth="1"/>
    <col min="10509" max="10509" width="13.7109375" style="220" bestFit="1" customWidth="1"/>
    <col min="10510" max="10747" width="8.7109375" style="220"/>
    <col min="10748" max="10748" width="11.42578125" style="220" customWidth="1"/>
    <col min="10749" max="10749" width="11.140625" style="220" customWidth="1"/>
    <col min="10750" max="10758" width="10.85546875" style="220" customWidth="1"/>
    <col min="10759" max="10759" width="8.7109375" style="220"/>
    <col min="10760" max="10760" width="5.85546875" style="220" bestFit="1" customWidth="1"/>
    <col min="10761" max="10761" width="8.7109375" style="220"/>
    <col min="10762" max="10762" width="11.42578125" style="220" customWidth="1"/>
    <col min="10763" max="10763" width="11.140625" style="220" customWidth="1"/>
    <col min="10764" max="10764" width="14.7109375" style="220" bestFit="1" customWidth="1"/>
    <col min="10765" max="10765" width="13.7109375" style="220" bestFit="1" customWidth="1"/>
    <col min="10766" max="11003" width="8.7109375" style="220"/>
    <col min="11004" max="11004" width="11.42578125" style="220" customWidth="1"/>
    <col min="11005" max="11005" width="11.140625" style="220" customWidth="1"/>
    <col min="11006" max="11014" width="10.85546875" style="220" customWidth="1"/>
    <col min="11015" max="11015" width="8.7109375" style="220"/>
    <col min="11016" max="11016" width="5.85546875" style="220" bestFit="1" customWidth="1"/>
    <col min="11017" max="11017" width="8.7109375" style="220"/>
    <col min="11018" max="11018" width="11.42578125" style="220" customWidth="1"/>
    <col min="11019" max="11019" width="11.140625" style="220" customWidth="1"/>
    <col min="11020" max="11020" width="14.7109375" style="220" bestFit="1" customWidth="1"/>
    <col min="11021" max="11021" width="13.7109375" style="220" bestFit="1" customWidth="1"/>
    <col min="11022" max="11259" width="8.7109375" style="220"/>
    <col min="11260" max="11260" width="11.42578125" style="220" customWidth="1"/>
    <col min="11261" max="11261" width="11.140625" style="220" customWidth="1"/>
    <col min="11262" max="11270" width="10.85546875" style="220" customWidth="1"/>
    <col min="11271" max="11271" width="8.7109375" style="220"/>
    <col min="11272" max="11272" width="5.85546875" style="220" bestFit="1" customWidth="1"/>
    <col min="11273" max="11273" width="8.7109375" style="220"/>
    <col min="11274" max="11274" width="11.42578125" style="220" customWidth="1"/>
    <col min="11275" max="11275" width="11.140625" style="220" customWidth="1"/>
    <col min="11276" max="11276" width="14.7109375" style="220" bestFit="1" customWidth="1"/>
    <col min="11277" max="11277" width="13.7109375" style="220" bestFit="1" customWidth="1"/>
    <col min="11278" max="11515" width="8.7109375" style="220"/>
    <col min="11516" max="11516" width="11.42578125" style="220" customWidth="1"/>
    <col min="11517" max="11517" width="11.140625" style="220" customWidth="1"/>
    <col min="11518" max="11526" width="10.85546875" style="220" customWidth="1"/>
    <col min="11527" max="11527" width="8.7109375" style="220"/>
    <col min="11528" max="11528" width="5.85546875" style="220" bestFit="1" customWidth="1"/>
    <col min="11529" max="11529" width="8.7109375" style="220"/>
    <col min="11530" max="11530" width="11.42578125" style="220" customWidth="1"/>
    <col min="11531" max="11531" width="11.140625" style="220" customWidth="1"/>
    <col min="11532" max="11532" width="14.7109375" style="220" bestFit="1" customWidth="1"/>
    <col min="11533" max="11533" width="13.7109375" style="220" bestFit="1" customWidth="1"/>
    <col min="11534" max="11771" width="8.7109375" style="220"/>
    <col min="11772" max="11772" width="11.42578125" style="220" customWidth="1"/>
    <col min="11773" max="11773" width="11.140625" style="220" customWidth="1"/>
    <col min="11774" max="11782" width="10.85546875" style="220" customWidth="1"/>
    <col min="11783" max="11783" width="8.7109375" style="220"/>
    <col min="11784" max="11784" width="5.85546875" style="220" bestFit="1" customWidth="1"/>
    <col min="11785" max="11785" width="8.7109375" style="220"/>
    <col min="11786" max="11786" width="11.42578125" style="220" customWidth="1"/>
    <col min="11787" max="11787" width="11.140625" style="220" customWidth="1"/>
    <col min="11788" max="11788" width="14.7109375" style="220" bestFit="1" customWidth="1"/>
    <col min="11789" max="11789" width="13.7109375" style="220" bestFit="1" customWidth="1"/>
    <col min="11790" max="12027" width="8.7109375" style="220"/>
    <col min="12028" max="12028" width="11.42578125" style="220" customWidth="1"/>
    <col min="12029" max="12029" width="11.140625" style="220" customWidth="1"/>
    <col min="12030" max="12038" width="10.85546875" style="220" customWidth="1"/>
    <col min="12039" max="12039" width="8.7109375" style="220"/>
    <col min="12040" max="12040" width="5.85546875" style="220" bestFit="1" customWidth="1"/>
    <col min="12041" max="12041" width="8.7109375" style="220"/>
    <col min="12042" max="12042" width="11.42578125" style="220" customWidth="1"/>
    <col min="12043" max="12043" width="11.140625" style="220" customWidth="1"/>
    <col min="12044" max="12044" width="14.7109375" style="220" bestFit="1" customWidth="1"/>
    <col min="12045" max="12045" width="13.7109375" style="220" bestFit="1" customWidth="1"/>
    <col min="12046" max="12283" width="8.7109375" style="220"/>
    <col min="12284" max="12284" width="11.42578125" style="220" customWidth="1"/>
    <col min="12285" max="12285" width="11.140625" style="220" customWidth="1"/>
    <col min="12286" max="12294" width="10.85546875" style="220" customWidth="1"/>
    <col min="12295" max="12295" width="8.7109375" style="220"/>
    <col min="12296" max="12296" width="5.85546875" style="220" bestFit="1" customWidth="1"/>
    <col min="12297" max="12297" width="8.7109375" style="220"/>
    <col min="12298" max="12298" width="11.42578125" style="220" customWidth="1"/>
    <col min="12299" max="12299" width="11.140625" style="220" customWidth="1"/>
    <col min="12300" max="12300" width="14.7109375" style="220" bestFit="1" customWidth="1"/>
    <col min="12301" max="12301" width="13.7109375" style="220" bestFit="1" customWidth="1"/>
    <col min="12302" max="12539" width="8.7109375" style="220"/>
    <col min="12540" max="12540" width="11.42578125" style="220" customWidth="1"/>
    <col min="12541" max="12541" width="11.140625" style="220" customWidth="1"/>
    <col min="12542" max="12550" width="10.85546875" style="220" customWidth="1"/>
    <col min="12551" max="12551" width="8.7109375" style="220"/>
    <col min="12552" max="12552" width="5.85546875" style="220" bestFit="1" customWidth="1"/>
    <col min="12553" max="12553" width="8.7109375" style="220"/>
    <col min="12554" max="12554" width="11.42578125" style="220" customWidth="1"/>
    <col min="12555" max="12555" width="11.140625" style="220" customWidth="1"/>
    <col min="12556" max="12556" width="14.7109375" style="220" bestFit="1" customWidth="1"/>
    <col min="12557" max="12557" width="13.7109375" style="220" bestFit="1" customWidth="1"/>
    <col min="12558" max="12795" width="8.7109375" style="220"/>
    <col min="12796" max="12796" width="11.42578125" style="220" customWidth="1"/>
    <col min="12797" max="12797" width="11.140625" style="220" customWidth="1"/>
    <col min="12798" max="12806" width="10.85546875" style="220" customWidth="1"/>
    <col min="12807" max="12807" width="8.7109375" style="220"/>
    <col min="12808" max="12808" width="5.85546875" style="220" bestFit="1" customWidth="1"/>
    <col min="12809" max="12809" width="8.7109375" style="220"/>
    <col min="12810" max="12810" width="11.42578125" style="220" customWidth="1"/>
    <col min="12811" max="12811" width="11.140625" style="220" customWidth="1"/>
    <col min="12812" max="12812" width="14.7109375" style="220" bestFit="1" customWidth="1"/>
    <col min="12813" max="12813" width="13.7109375" style="220" bestFit="1" customWidth="1"/>
    <col min="12814" max="13051" width="8.7109375" style="220"/>
    <col min="13052" max="13052" width="11.42578125" style="220" customWidth="1"/>
    <col min="13053" max="13053" width="11.140625" style="220" customWidth="1"/>
    <col min="13054" max="13062" width="10.85546875" style="220" customWidth="1"/>
    <col min="13063" max="13063" width="8.7109375" style="220"/>
    <col min="13064" max="13064" width="5.85546875" style="220" bestFit="1" customWidth="1"/>
    <col min="13065" max="13065" width="8.7109375" style="220"/>
    <col min="13066" max="13066" width="11.42578125" style="220" customWidth="1"/>
    <col min="13067" max="13067" width="11.140625" style="220" customWidth="1"/>
    <col min="13068" max="13068" width="14.7109375" style="220" bestFit="1" customWidth="1"/>
    <col min="13069" max="13069" width="13.7109375" style="220" bestFit="1" customWidth="1"/>
    <col min="13070" max="13307" width="8.7109375" style="220"/>
    <col min="13308" max="13308" width="11.42578125" style="220" customWidth="1"/>
    <col min="13309" max="13309" width="11.140625" style="220" customWidth="1"/>
    <col min="13310" max="13318" width="10.85546875" style="220" customWidth="1"/>
    <col min="13319" max="13319" width="8.7109375" style="220"/>
    <col min="13320" max="13320" width="5.85546875" style="220" bestFit="1" customWidth="1"/>
    <col min="13321" max="13321" width="8.7109375" style="220"/>
    <col min="13322" max="13322" width="11.42578125" style="220" customWidth="1"/>
    <col min="13323" max="13323" width="11.140625" style="220" customWidth="1"/>
    <col min="13324" max="13324" width="14.7109375" style="220" bestFit="1" customWidth="1"/>
    <col min="13325" max="13325" width="13.7109375" style="220" bestFit="1" customWidth="1"/>
    <col min="13326" max="13563" width="8.7109375" style="220"/>
    <col min="13564" max="13564" width="11.42578125" style="220" customWidth="1"/>
    <col min="13565" max="13565" width="11.140625" style="220" customWidth="1"/>
    <col min="13566" max="13574" width="10.85546875" style="220" customWidth="1"/>
    <col min="13575" max="13575" width="8.7109375" style="220"/>
    <col min="13576" max="13576" width="5.85546875" style="220" bestFit="1" customWidth="1"/>
    <col min="13577" max="13577" width="8.7109375" style="220"/>
    <col min="13578" max="13578" width="11.42578125" style="220" customWidth="1"/>
    <col min="13579" max="13579" width="11.140625" style="220" customWidth="1"/>
    <col min="13580" max="13580" width="14.7109375" style="220" bestFit="1" customWidth="1"/>
    <col min="13581" max="13581" width="13.7109375" style="220" bestFit="1" customWidth="1"/>
    <col min="13582" max="13819" width="8.7109375" style="220"/>
    <col min="13820" max="13820" width="11.42578125" style="220" customWidth="1"/>
    <col min="13821" max="13821" width="11.140625" style="220" customWidth="1"/>
    <col min="13822" max="13830" width="10.85546875" style="220" customWidth="1"/>
    <col min="13831" max="13831" width="8.7109375" style="220"/>
    <col min="13832" max="13832" width="5.85546875" style="220" bestFit="1" customWidth="1"/>
    <col min="13833" max="13833" width="8.7109375" style="220"/>
    <col min="13834" max="13834" width="11.42578125" style="220" customWidth="1"/>
    <col min="13835" max="13835" width="11.140625" style="220" customWidth="1"/>
    <col min="13836" max="13836" width="14.7109375" style="220" bestFit="1" customWidth="1"/>
    <col min="13837" max="13837" width="13.7109375" style="220" bestFit="1" customWidth="1"/>
    <col min="13838" max="14075" width="8.7109375" style="220"/>
    <col min="14076" max="14076" width="11.42578125" style="220" customWidth="1"/>
    <col min="14077" max="14077" width="11.140625" style="220" customWidth="1"/>
    <col min="14078" max="14086" width="10.85546875" style="220" customWidth="1"/>
    <col min="14087" max="14087" width="8.7109375" style="220"/>
    <col min="14088" max="14088" width="5.85546875" style="220" bestFit="1" customWidth="1"/>
    <col min="14089" max="14089" width="8.7109375" style="220"/>
    <col min="14090" max="14090" width="11.42578125" style="220" customWidth="1"/>
    <col min="14091" max="14091" width="11.140625" style="220" customWidth="1"/>
    <col min="14092" max="14092" width="14.7109375" style="220" bestFit="1" customWidth="1"/>
    <col min="14093" max="14093" width="13.7109375" style="220" bestFit="1" customWidth="1"/>
    <col min="14094" max="14331" width="8.7109375" style="220"/>
    <col min="14332" max="14332" width="11.42578125" style="220" customWidth="1"/>
    <col min="14333" max="14333" width="11.140625" style="220" customWidth="1"/>
    <col min="14334" max="14342" width="10.85546875" style="220" customWidth="1"/>
    <col min="14343" max="14343" width="8.7109375" style="220"/>
    <col min="14344" max="14344" width="5.85546875" style="220" bestFit="1" customWidth="1"/>
    <col min="14345" max="14345" width="8.7109375" style="220"/>
    <col min="14346" max="14346" width="11.42578125" style="220" customWidth="1"/>
    <col min="14347" max="14347" width="11.140625" style="220" customWidth="1"/>
    <col min="14348" max="14348" width="14.7109375" style="220" bestFit="1" customWidth="1"/>
    <col min="14349" max="14349" width="13.7109375" style="220" bestFit="1" customWidth="1"/>
    <col min="14350" max="14587" width="8.7109375" style="220"/>
    <col min="14588" max="14588" width="11.42578125" style="220" customWidth="1"/>
    <col min="14589" max="14589" width="11.140625" style="220" customWidth="1"/>
    <col min="14590" max="14598" width="10.85546875" style="220" customWidth="1"/>
    <col min="14599" max="14599" width="8.7109375" style="220"/>
    <col min="14600" max="14600" width="5.85546875" style="220" bestFit="1" customWidth="1"/>
    <col min="14601" max="14601" width="8.7109375" style="220"/>
    <col min="14602" max="14602" width="11.42578125" style="220" customWidth="1"/>
    <col min="14603" max="14603" width="11.140625" style="220" customWidth="1"/>
    <col min="14604" max="14604" width="14.7109375" style="220" bestFit="1" customWidth="1"/>
    <col min="14605" max="14605" width="13.7109375" style="220" bestFit="1" customWidth="1"/>
    <col min="14606" max="14843" width="8.7109375" style="220"/>
    <col min="14844" max="14844" width="11.42578125" style="220" customWidth="1"/>
    <col min="14845" max="14845" width="11.140625" style="220" customWidth="1"/>
    <col min="14846" max="14854" width="10.85546875" style="220" customWidth="1"/>
    <col min="14855" max="14855" width="8.7109375" style="220"/>
    <col min="14856" max="14856" width="5.85546875" style="220" bestFit="1" customWidth="1"/>
    <col min="14857" max="14857" width="8.7109375" style="220"/>
    <col min="14858" max="14858" width="11.42578125" style="220" customWidth="1"/>
    <col min="14859" max="14859" width="11.140625" style="220" customWidth="1"/>
    <col min="14860" max="14860" width="14.7109375" style="220" bestFit="1" customWidth="1"/>
    <col min="14861" max="14861" width="13.7109375" style="220" bestFit="1" customWidth="1"/>
    <col min="14862" max="15099" width="8.7109375" style="220"/>
    <col min="15100" max="15100" width="11.42578125" style="220" customWidth="1"/>
    <col min="15101" max="15101" width="11.140625" style="220" customWidth="1"/>
    <col min="15102" max="15110" width="10.85546875" style="220" customWidth="1"/>
    <col min="15111" max="15111" width="8.7109375" style="220"/>
    <col min="15112" max="15112" width="5.85546875" style="220" bestFit="1" customWidth="1"/>
    <col min="15113" max="15113" width="8.7109375" style="220"/>
    <col min="15114" max="15114" width="11.42578125" style="220" customWidth="1"/>
    <col min="15115" max="15115" width="11.140625" style="220" customWidth="1"/>
    <col min="15116" max="15116" width="14.7109375" style="220" bestFit="1" customWidth="1"/>
    <col min="15117" max="15117" width="13.7109375" style="220" bestFit="1" customWidth="1"/>
    <col min="15118" max="15355" width="8.7109375" style="220"/>
    <col min="15356" max="15356" width="11.42578125" style="220" customWidth="1"/>
    <col min="15357" max="15357" width="11.140625" style="220" customWidth="1"/>
    <col min="15358" max="15366" width="10.85546875" style="220" customWidth="1"/>
    <col min="15367" max="15367" width="8.7109375" style="220"/>
    <col min="15368" max="15368" width="5.85546875" style="220" bestFit="1" customWidth="1"/>
    <col min="15369" max="15369" width="8.7109375" style="220"/>
    <col min="15370" max="15370" width="11.42578125" style="220" customWidth="1"/>
    <col min="15371" max="15371" width="11.140625" style="220" customWidth="1"/>
    <col min="15372" max="15372" width="14.7109375" style="220" bestFit="1" customWidth="1"/>
    <col min="15373" max="15373" width="13.7109375" style="220" bestFit="1" customWidth="1"/>
    <col min="15374" max="15611" width="8.7109375" style="220"/>
    <col min="15612" max="15612" width="11.42578125" style="220" customWidth="1"/>
    <col min="15613" max="15613" width="11.140625" style="220" customWidth="1"/>
    <col min="15614" max="15622" width="10.85546875" style="220" customWidth="1"/>
    <col min="15623" max="15623" width="8.7109375" style="220"/>
    <col min="15624" max="15624" width="5.85546875" style="220" bestFit="1" customWidth="1"/>
    <col min="15625" max="15625" width="8.7109375" style="220"/>
    <col min="15626" max="15626" width="11.42578125" style="220" customWidth="1"/>
    <col min="15627" max="15627" width="11.140625" style="220" customWidth="1"/>
    <col min="15628" max="15628" width="14.7109375" style="220" bestFit="1" customWidth="1"/>
    <col min="15629" max="15629" width="13.7109375" style="220" bestFit="1" customWidth="1"/>
    <col min="15630" max="15867" width="8.7109375" style="220"/>
    <col min="15868" max="15868" width="11.42578125" style="220" customWidth="1"/>
    <col min="15869" max="15869" width="11.140625" style="220" customWidth="1"/>
    <col min="15870" max="15878" width="10.85546875" style="220" customWidth="1"/>
    <col min="15879" max="15879" width="8.7109375" style="220"/>
    <col min="15880" max="15880" width="5.85546875" style="220" bestFit="1" customWidth="1"/>
    <col min="15881" max="15881" width="8.7109375" style="220"/>
    <col min="15882" max="15882" width="11.42578125" style="220" customWidth="1"/>
    <col min="15883" max="15883" width="11.140625" style="220" customWidth="1"/>
    <col min="15884" max="15884" width="14.7109375" style="220" bestFit="1" customWidth="1"/>
    <col min="15885" max="15885" width="13.7109375" style="220" bestFit="1" customWidth="1"/>
    <col min="15886" max="16123" width="8.7109375" style="220"/>
    <col min="16124" max="16124" width="11.42578125" style="220" customWidth="1"/>
    <col min="16125" max="16125" width="11.140625" style="220" customWidth="1"/>
    <col min="16126" max="16134" width="10.85546875" style="220" customWidth="1"/>
    <col min="16135" max="16135" width="8.7109375" style="220"/>
    <col min="16136" max="16136" width="5.85546875" style="220" bestFit="1" customWidth="1"/>
    <col min="16137" max="16137" width="8.7109375" style="220"/>
    <col min="16138" max="16138" width="11.42578125" style="220" customWidth="1"/>
    <col min="16139" max="16139" width="11.140625" style="220" customWidth="1"/>
    <col min="16140" max="16140" width="14.7109375" style="220" bestFit="1" customWidth="1"/>
    <col min="16141" max="16141" width="13.7109375" style="220" bestFit="1" customWidth="1"/>
    <col min="16142" max="16384" width="8.7109375" style="220"/>
  </cols>
  <sheetData>
    <row r="1" spans="1:15">
      <c r="A1" s="3897" t="s">
        <v>366</v>
      </c>
      <c r="B1" s="3897"/>
      <c r="C1" s="3897"/>
      <c r="D1" s="3897"/>
      <c r="E1" s="3897"/>
      <c r="F1" s="3897"/>
      <c r="G1" s="3897"/>
      <c r="H1" s="3897"/>
      <c r="I1" s="3897"/>
      <c r="J1" s="3897"/>
      <c r="K1" s="3897"/>
    </row>
    <row r="2" spans="1:15">
      <c r="A2" s="3897" t="s">
        <v>347</v>
      </c>
      <c r="B2" s="3897"/>
      <c r="C2" s="3897"/>
      <c r="D2" s="3897"/>
      <c r="E2" s="3897"/>
      <c r="F2" s="3897"/>
      <c r="G2" s="3897"/>
      <c r="H2" s="3897"/>
      <c r="I2" s="3897"/>
      <c r="J2" s="3897"/>
      <c r="K2" s="3897"/>
    </row>
    <row r="3" spans="1:15" ht="16.5" thickBot="1">
      <c r="A3" s="3898" t="s">
        <v>365</v>
      </c>
      <c r="B3" s="3898"/>
      <c r="C3" s="3898"/>
      <c r="D3" s="3898"/>
      <c r="E3" s="3898"/>
      <c r="F3" s="3898"/>
      <c r="G3" s="3898"/>
      <c r="H3" s="3898"/>
      <c r="I3" s="3898"/>
      <c r="J3" s="3898"/>
      <c r="K3" s="3898"/>
    </row>
    <row r="4" spans="1:15" s="213" customFormat="1" ht="21" customHeight="1" thickTop="1">
      <c r="A4" s="3899" t="s">
        <v>251</v>
      </c>
      <c r="B4" s="3901" t="s">
        <v>279</v>
      </c>
      <c r="C4" s="3913" t="s">
        <v>363</v>
      </c>
      <c r="D4" s="3914"/>
      <c r="E4" s="3914"/>
      <c r="F4" s="3915"/>
      <c r="G4" s="3903" t="s">
        <v>349</v>
      </c>
      <c r="H4" s="3913" t="s">
        <v>350</v>
      </c>
      <c r="I4" s="3914"/>
      <c r="J4" s="3915"/>
      <c r="K4" s="3916" t="s">
        <v>351</v>
      </c>
    </row>
    <row r="5" spans="1:15" s="213" customFormat="1" ht="27.75" customHeight="1">
      <c r="A5" s="3900"/>
      <c r="B5" s="3813"/>
      <c r="C5" s="228" t="s">
        <v>352</v>
      </c>
      <c r="D5" s="228" t="s">
        <v>353</v>
      </c>
      <c r="E5" s="229" t="s">
        <v>354</v>
      </c>
      <c r="F5" s="229" t="s">
        <v>235</v>
      </c>
      <c r="G5" s="3904"/>
      <c r="H5" s="229" t="s">
        <v>355</v>
      </c>
      <c r="I5" s="229" t="s">
        <v>356</v>
      </c>
      <c r="J5" s="229" t="s">
        <v>234</v>
      </c>
      <c r="K5" s="3917"/>
      <c r="O5" s="249" t="s">
        <v>82</v>
      </c>
    </row>
    <row r="6" spans="1:15" ht="17.25" customHeight="1">
      <c r="A6" s="221" t="s">
        <v>280</v>
      </c>
      <c r="B6" s="222" t="s">
        <v>281</v>
      </c>
      <c r="C6" s="247">
        <f>'Gov Finance'!C6/$O6*100</f>
        <v>3.2046262273357025</v>
      </c>
      <c r="D6" s="247">
        <f>'Gov Finance'!D6/$O6*100</f>
        <v>5.826757424251551</v>
      </c>
      <c r="E6" s="247">
        <f>'Gov Finance'!E6/$O6*100</f>
        <v>8.7344135895427985E-2</v>
      </c>
      <c r="F6" s="247">
        <f>'Gov Finance'!F6/$O6*100</f>
        <v>9.1187277874826815</v>
      </c>
      <c r="G6" s="247">
        <f>'Gov Finance'!G6/$O6*100</f>
        <v>6.0658996445997229</v>
      </c>
      <c r="H6" s="247">
        <f>'Gov Finance'!H6/$O6*100</f>
        <v>1.7035118366363473</v>
      </c>
      <c r="I6" s="247">
        <f>'Gov Finance'!I6/$O6*100</f>
        <v>0.62646828504306973</v>
      </c>
      <c r="J6" s="247">
        <f>'Gov Finance'!J6/$O6*100</f>
        <v>2.3299801216794171</v>
      </c>
      <c r="K6" s="248">
        <f>'Gov Finance'!K6/$O6*100</f>
        <v>0.60237335100295164</v>
      </c>
      <c r="M6" s="236"/>
      <c r="O6" s="220">
        <v>16601</v>
      </c>
    </row>
    <row r="7" spans="1:15" ht="17.25" customHeight="1">
      <c r="A7" s="223" t="s">
        <v>282</v>
      </c>
      <c r="B7" s="224" t="s">
        <v>283</v>
      </c>
      <c r="C7" s="247">
        <f>'Gov Finance'!C7/$O7*100</f>
        <v>3.7852132919397494</v>
      </c>
      <c r="D7" s="247">
        <f>'Gov Finance'!D7/$O7*100</f>
        <v>7.1225710014947694</v>
      </c>
      <c r="E7" s="247">
        <f>'Gov Finance'!E7/$O7*100</f>
        <v>9.2560653098769693E-2</v>
      </c>
      <c r="F7" s="247">
        <f>'Gov Finance'!F7/$O7*100</f>
        <v>11.000344946533287</v>
      </c>
      <c r="G7" s="247">
        <f>'Gov Finance'!G7/$O7*100</f>
        <v>6.3930090835920437</v>
      </c>
      <c r="H7" s="247">
        <f>'Gov Finance'!H7/$O7*100</f>
        <v>2.0679544670576062</v>
      </c>
      <c r="I7" s="247">
        <f>'Gov Finance'!I7/$O7*100</f>
        <v>0.83936989766586179</v>
      </c>
      <c r="J7" s="247">
        <f>'Gov Finance'!J7/$O7*100</f>
        <v>2.9073243647234679</v>
      </c>
      <c r="K7" s="248">
        <f>'Gov Finance'!K7/$O7*100</f>
        <v>1.1498217776244684</v>
      </c>
      <c r="M7" s="236"/>
      <c r="O7" s="220">
        <v>17394</v>
      </c>
    </row>
    <row r="8" spans="1:15" ht="17.25" customHeight="1">
      <c r="A8" s="223" t="s">
        <v>284</v>
      </c>
      <c r="B8" s="224" t="s">
        <v>285</v>
      </c>
      <c r="C8" s="247">
        <f>'Gov Finance'!C8/$O8*100</f>
        <v>4.5885416666666661</v>
      </c>
      <c r="D8" s="247">
        <f>'Gov Finance'!D8/$O8*100</f>
        <v>8.6707175925925917</v>
      </c>
      <c r="E8" s="247">
        <f>'Gov Finance'!E8/$O8*100</f>
        <v>0.22685185185185186</v>
      </c>
      <c r="F8" s="247">
        <f>'Gov Finance'!F8/$O8*100</f>
        <v>13.486111111111111</v>
      </c>
      <c r="G8" s="247">
        <f>'Gov Finance'!G8/$O8*100</f>
        <v>7.705439814814814</v>
      </c>
      <c r="H8" s="247">
        <f>'Gov Finance'!H8/$O8*100</f>
        <v>2.2719907407407409</v>
      </c>
      <c r="I8" s="247">
        <f>'Gov Finance'!I8/$O8*100</f>
        <v>0.95081018518518523</v>
      </c>
      <c r="J8" s="247">
        <f>'Gov Finance'!J8/$O8*100</f>
        <v>3.222800925925926</v>
      </c>
      <c r="K8" s="248">
        <f>'Gov Finance'!K8/$O8*100</f>
        <v>1.7361111111111112</v>
      </c>
      <c r="M8" s="236"/>
      <c r="O8" s="220">
        <v>17280</v>
      </c>
    </row>
    <row r="9" spans="1:15" ht="17.25" customHeight="1">
      <c r="A9" s="223" t="s">
        <v>286</v>
      </c>
      <c r="B9" s="224" t="s">
        <v>287</v>
      </c>
      <c r="C9" s="247">
        <f>'Gov Finance'!C9/$O9*100</f>
        <v>4.1699193998073714</v>
      </c>
      <c r="D9" s="247">
        <f>'Gov Finance'!D9/$O9*100</f>
        <v>9.1651036650276261</v>
      </c>
      <c r="E9" s="247">
        <f>'Gov Finance'!E9/$O9*100</f>
        <v>0.22456531657119683</v>
      </c>
      <c r="F9" s="247">
        <f>'Gov Finance'!F9/$O9*100</f>
        <v>13.559588381406195</v>
      </c>
      <c r="G9" s="247">
        <f>'Gov Finance'!G9/$O9*100</f>
        <v>7.8744867440563695</v>
      </c>
      <c r="H9" s="247">
        <f>'Gov Finance'!H9/$O9*100</f>
        <v>2.3652861560298071</v>
      </c>
      <c r="I9" s="247">
        <f>'Gov Finance'!I9/$O9*100</f>
        <v>1.9354184620063872</v>
      </c>
      <c r="J9" s="247">
        <f>'Gov Finance'!J9/$O9*100</f>
        <v>4.3007046180361952</v>
      </c>
      <c r="K9" s="248">
        <f>'Gov Finance'!K9/$O9*100</f>
        <v>1.2166066811983576</v>
      </c>
      <c r="M9" s="236"/>
      <c r="O9" s="220">
        <v>19727</v>
      </c>
    </row>
    <row r="10" spans="1:15" ht="17.25" customHeight="1">
      <c r="A10" s="223" t="s">
        <v>288</v>
      </c>
      <c r="B10" s="224" t="s">
        <v>289</v>
      </c>
      <c r="C10" s="247">
        <f>'Gov Finance'!C10/$O10*100</f>
        <v>3.7702847519902023</v>
      </c>
      <c r="D10" s="247">
        <f>'Gov Finance'!D10/$O10*100</f>
        <v>7.5734843845682782</v>
      </c>
      <c r="E10" s="247">
        <f>'Gov Finance'!E10/$O10*100</f>
        <v>0.21662584200857318</v>
      </c>
      <c r="F10" s="247">
        <f>'Gov Finance'!F10/$O10*100</f>
        <v>11.560394978567054</v>
      </c>
      <c r="G10" s="247">
        <f>'Gov Finance'!G10/$O10*100</f>
        <v>6.8811236987140232</v>
      </c>
      <c r="H10" s="247">
        <f>'Gov Finance'!H10/$O10*100</f>
        <v>2.2933251684017146</v>
      </c>
      <c r="I10" s="247">
        <f>'Gov Finance'!I10/$O10*100</f>
        <v>1.4933404776484998</v>
      </c>
      <c r="J10" s="247">
        <f>'Gov Finance'!J10/$O10*100</f>
        <v>3.7866656460502148</v>
      </c>
      <c r="K10" s="248">
        <f>'Gov Finance'!K10/$O10*100</f>
        <v>0.76546233925290874</v>
      </c>
      <c r="M10" s="236"/>
      <c r="O10" s="220">
        <v>26128</v>
      </c>
    </row>
    <row r="11" spans="1:15" ht="17.25" customHeight="1">
      <c r="A11" s="223" t="s">
        <v>290</v>
      </c>
      <c r="B11" s="224" t="s">
        <v>291</v>
      </c>
      <c r="C11" s="247">
        <f>'Gov Finance'!C11/$O11*100</f>
        <v>4.5702539505802742</v>
      </c>
      <c r="D11" s="247">
        <f>'Gov Finance'!D11/$O11*100</f>
        <v>9.8865144961671874</v>
      </c>
      <c r="E11" s="247">
        <f>'Gov Finance'!E11/$O11*100</f>
        <v>0.4064065778767505</v>
      </c>
      <c r="F11" s="247">
        <f>'Gov Finance'!F11/$O11*100</f>
        <v>14.863175024624212</v>
      </c>
      <c r="G11" s="247">
        <f>'Gov Finance'!G11/$O11*100</f>
        <v>7.9529784591666308</v>
      </c>
      <c r="H11" s="247">
        <f>'Gov Finance'!H11/$O11*100</f>
        <v>3.4499593165174938</v>
      </c>
      <c r="I11" s="247">
        <f>'Gov Finance'!I11/$O11*100</f>
        <v>2.2906941886857091</v>
      </c>
      <c r="J11" s="247">
        <f>'Gov Finance'!J11/$O11*100</f>
        <v>5.7406535052032037</v>
      </c>
      <c r="K11" s="248">
        <f>'Gov Finance'!K11/$O11*100</f>
        <v>0.77084493169457413</v>
      </c>
      <c r="M11" s="236"/>
      <c r="O11" s="220">
        <v>23351</v>
      </c>
    </row>
    <row r="12" spans="1:15" ht="17.25" customHeight="1">
      <c r="A12" s="223" t="s">
        <v>292</v>
      </c>
      <c r="B12" s="224" t="s">
        <v>293</v>
      </c>
      <c r="C12" s="247">
        <f>'Gov Finance'!C12/$O12*100</f>
        <v>4.6687662504119825</v>
      </c>
      <c r="D12" s="247">
        <f>'Gov Finance'!D12/$O12*100</f>
        <v>10.001464825868824</v>
      </c>
      <c r="E12" s="247">
        <f>'Gov Finance'!E12/$O12*100</f>
        <v>0.31603618119895999</v>
      </c>
      <c r="F12" s="247">
        <f>'Gov Finance'!F12/$O12*100</f>
        <v>14.986267257479769</v>
      </c>
      <c r="G12" s="247">
        <f>'Gov Finance'!G12/$O12*100</f>
        <v>8.790420038817885</v>
      </c>
      <c r="H12" s="247">
        <f>'Gov Finance'!H12/$O12*100</f>
        <v>3.1819679935547662</v>
      </c>
      <c r="I12" s="247">
        <f>'Gov Finance'!I12/$O12*100</f>
        <v>2.5389094371406595</v>
      </c>
      <c r="J12" s="247">
        <f>'Gov Finance'!J12/$O12*100</f>
        <v>5.7208774306954258</v>
      </c>
      <c r="K12" s="248">
        <f>'Gov Finance'!K12/$O12*100</f>
        <v>0.91551616801552704</v>
      </c>
      <c r="M12" s="236"/>
      <c r="O12" s="220">
        <v>27307</v>
      </c>
    </row>
    <row r="13" spans="1:15" ht="17.25" customHeight="1">
      <c r="A13" s="223" t="s">
        <v>294</v>
      </c>
      <c r="B13" s="224" t="s">
        <v>295</v>
      </c>
      <c r="C13" s="247">
        <f>'Gov Finance'!C13/$O13*100</f>
        <v>4.9393313540725448</v>
      </c>
      <c r="D13" s="247">
        <f>'Gov Finance'!D13/$O13*100</f>
        <v>12.026913643991223</v>
      </c>
      <c r="E13" s="247">
        <f>'Gov Finance'!E13/$O13*100</f>
        <v>0.33496837485478248</v>
      </c>
      <c r="F13" s="247">
        <f>'Gov Finance'!F13/$O13*100</f>
        <v>17.30121337291855</v>
      </c>
      <c r="G13" s="247">
        <f>'Gov Finance'!G13/$O13*100</f>
        <v>8.6356008777591331</v>
      </c>
      <c r="H13" s="247">
        <f>'Gov Finance'!H13/$O13*100</f>
        <v>3.2054343616883951</v>
      </c>
      <c r="I13" s="247">
        <f>'Gov Finance'!I13/$O13*100</f>
        <v>2.3554279075771265</v>
      </c>
      <c r="J13" s="247">
        <f>'Gov Finance'!J13/$O13*100</f>
        <v>5.5608622692655212</v>
      </c>
      <c r="K13" s="248">
        <f>'Gov Finance'!K13/$O13*100</f>
        <v>1.6135278172195688</v>
      </c>
      <c r="M13" s="236"/>
      <c r="O13" s="220">
        <v>30988</v>
      </c>
    </row>
    <row r="14" spans="1:15" ht="17.25" customHeight="1">
      <c r="A14" s="223" t="s">
        <v>296</v>
      </c>
      <c r="B14" s="224" t="s">
        <v>297</v>
      </c>
      <c r="C14" s="247">
        <f>'Gov Finance'!C14/$O14*100</f>
        <v>5.628160018923154</v>
      </c>
      <c r="D14" s="247">
        <f>'Gov Finance'!D14/$O14*100</f>
        <v>14.730788563318651</v>
      </c>
      <c r="E14" s="247">
        <f>'Gov Finance'!E14/$O14*100</f>
        <v>0.27675113095414089</v>
      </c>
      <c r="F14" s="247">
        <f>'Gov Finance'!F14/$O14*100</f>
        <v>20.635699713195947</v>
      </c>
      <c r="G14" s="247">
        <f>'Gov Finance'!G14/$O14*100</f>
        <v>8.3832530084858519</v>
      </c>
      <c r="H14" s="247">
        <f>'Gov Finance'!H14/$O14*100</f>
        <v>3.2231453830460359</v>
      </c>
      <c r="I14" s="247">
        <f>'Gov Finance'!I14/$O14*100</f>
        <v>2.914757103574702</v>
      </c>
      <c r="J14" s="247">
        <f>'Gov Finance'!J14/$O14*100</f>
        <v>6.137902486620737</v>
      </c>
      <c r="K14" s="248">
        <f>'Gov Finance'!K14/$O14*100</f>
        <v>2.956742852074155</v>
      </c>
      <c r="M14" s="236"/>
      <c r="O14" s="220">
        <v>33821</v>
      </c>
    </row>
    <row r="15" spans="1:15" ht="17.25" customHeight="1">
      <c r="A15" s="223" t="s">
        <v>298</v>
      </c>
      <c r="B15" s="224" t="s">
        <v>299</v>
      </c>
      <c r="C15" s="247">
        <f>'Gov Finance'!C15/$O15*100</f>
        <v>5.3626877067956222</v>
      </c>
      <c r="D15" s="247">
        <f>'Gov Finance'!D15/$O15*100</f>
        <v>13.142784423517433</v>
      </c>
      <c r="E15" s="247">
        <f>'Gov Finance'!E15/$O15*100</f>
        <v>0.42377195215067448</v>
      </c>
      <c r="F15" s="247">
        <f>'Gov Finance'!F15/$O15*100</f>
        <v>18.929244082463732</v>
      </c>
      <c r="G15" s="247">
        <f>'Gov Finance'!G15/$O15*100</f>
        <v>8.6696360397047609</v>
      </c>
      <c r="H15" s="247">
        <f>'Gov Finance'!H15/$O15*100</f>
        <v>2.2311020615932811</v>
      </c>
      <c r="I15" s="247">
        <f>'Gov Finance'!I15/$O15*100</f>
        <v>4.2527360651565287</v>
      </c>
      <c r="J15" s="247">
        <f>'Gov Finance'!J15/$O15*100</f>
        <v>6.4838381267498093</v>
      </c>
      <c r="K15" s="248">
        <f>'Gov Finance'!K15/$O15*100</f>
        <v>4.0132349198269281</v>
      </c>
      <c r="M15" s="236"/>
      <c r="O15" s="220">
        <v>39290</v>
      </c>
    </row>
    <row r="16" spans="1:15" ht="17.25" customHeight="1">
      <c r="A16" s="223" t="s">
        <v>300</v>
      </c>
      <c r="B16" s="224" t="s">
        <v>301</v>
      </c>
      <c r="C16" s="247">
        <f>'Gov Finance'!C16/$O16*100</f>
        <v>5.8630089939253445</v>
      </c>
      <c r="D16" s="247">
        <f>'Gov Finance'!D16/$O16*100</f>
        <v>11.781612896301542</v>
      </c>
      <c r="E16" s="247">
        <f>'Gov Finance'!E16/$O16*100</f>
        <v>0.37499731684804771</v>
      </c>
      <c r="F16" s="247">
        <f>'Gov Finance'!F16/$O16*100</f>
        <v>18.019619207074939</v>
      </c>
      <c r="G16" s="247">
        <f>'Gov Finance'!G16/$O16*100</f>
        <v>8.407066348981477</v>
      </c>
      <c r="H16" s="247">
        <f>'Gov Finance'!H16/$O16*100</f>
        <v>1.982098010174512</v>
      </c>
      <c r="I16" s="247">
        <f>'Gov Finance'!I16/$O16*100</f>
        <v>3.7669306888187695</v>
      </c>
      <c r="J16" s="247">
        <f>'Gov Finance'!J16/$O16*100</f>
        <v>5.7490286989932819</v>
      </c>
      <c r="K16" s="248">
        <f>'Gov Finance'!K16/$O16*100</f>
        <v>3.8635241591001783</v>
      </c>
      <c r="M16" s="236"/>
      <c r="O16" s="220">
        <v>46587</v>
      </c>
    </row>
    <row r="17" spans="1:15" ht="17.25" customHeight="1">
      <c r="A17" s="223" t="s">
        <v>302</v>
      </c>
      <c r="B17" s="224" t="s">
        <v>303</v>
      </c>
      <c r="C17" s="247">
        <f>'Gov Finance'!C17/$O17*100</f>
        <v>5.8154806760684679</v>
      </c>
      <c r="D17" s="247">
        <f>'Gov Finance'!D17/$O17*100</f>
        <v>11.147773351993399</v>
      </c>
      <c r="E17" s="247">
        <f>'Gov Finance'!E17/$O17*100</f>
        <v>0.6150644131051064</v>
      </c>
      <c r="F17" s="247">
        <f>'Gov Finance'!F17/$O17*100</f>
        <v>17.578318441166967</v>
      </c>
      <c r="G17" s="247">
        <f>'Gov Finance'!G17/$O17*100</f>
        <v>8.3333333333333321</v>
      </c>
      <c r="H17" s="247">
        <f>'Gov Finance'!H17/$O17*100</f>
        <v>2.10446047296085</v>
      </c>
      <c r="I17" s="247">
        <f>'Gov Finance'!I17/$O17*100</f>
        <v>4.4875659382064805</v>
      </c>
      <c r="J17" s="247">
        <f>'Gov Finance'!J17/$O17*100</f>
        <v>6.5920264111673301</v>
      </c>
      <c r="K17" s="248">
        <f>'Gov Finance'!K17/$O17*100</f>
        <v>2.5180320809559698</v>
      </c>
      <c r="M17" s="236"/>
      <c r="O17" s="220">
        <v>55734</v>
      </c>
    </row>
    <row r="18" spans="1:15" ht="17.25" customHeight="1">
      <c r="A18" s="223" t="s">
        <v>304</v>
      </c>
      <c r="B18" s="224" t="s">
        <v>305</v>
      </c>
      <c r="C18" s="247">
        <f>'Gov Finance'!C18/$O18*100</f>
        <v>5.9260303144181385</v>
      </c>
      <c r="D18" s="247">
        <f>'Gov Finance'!D18/$O18*100</f>
        <v>11.552674433170488</v>
      </c>
      <c r="E18" s="247">
        <f>'Gov Finance'!E18/$O18*100</f>
        <v>0.54897908054616062</v>
      </c>
      <c r="F18" s="247">
        <f>'Gov Finance'!F18/$O18*100</f>
        <v>18.027683828134787</v>
      </c>
      <c r="G18" s="247">
        <f>'Gov Finance'!G18/$O18*100</f>
        <v>9.3559751972942493</v>
      </c>
      <c r="H18" s="247">
        <f>'Gov Finance'!H18/$O18*100</f>
        <v>2.0122447701365402</v>
      </c>
      <c r="I18" s="247">
        <f>'Gov Finance'!I18/$O18*100</f>
        <v>4.2368157334335468</v>
      </c>
      <c r="J18" s="247">
        <f>'Gov Finance'!J18/$O18*100</f>
        <v>6.2490605035700861</v>
      </c>
      <c r="K18" s="248">
        <f>'Gov Finance'!K18/$O18*100</f>
        <v>2.5753162971314043</v>
      </c>
      <c r="M18" s="236"/>
      <c r="O18" s="220">
        <v>63864</v>
      </c>
    </row>
    <row r="19" spans="1:15" ht="17.25" customHeight="1">
      <c r="A19" s="223" t="s">
        <v>306</v>
      </c>
      <c r="B19" s="224" t="s">
        <v>307</v>
      </c>
      <c r="C19" s="247">
        <f>'Gov Finance'!C19/$O19*100</f>
        <v>5.5645853379450241</v>
      </c>
      <c r="D19" s="247">
        <f>'Gov Finance'!D19/$O19*100</f>
        <v>12.259121524978545</v>
      </c>
      <c r="E19" s="247">
        <f>'Gov Finance'!E19/$O19*100</f>
        <v>0.51686474397316207</v>
      </c>
      <c r="F19" s="247">
        <f>'Gov Finance'!F19/$O19*100</f>
        <v>18.340571606896731</v>
      </c>
      <c r="G19" s="247">
        <f>'Gov Finance'!G19/$O19*100</f>
        <v>9.4796244766338127</v>
      </c>
      <c r="H19" s="247">
        <f>'Gov Finance'!H19/$O19*100</f>
        <v>2.7004394975684605</v>
      </c>
      <c r="I19" s="247">
        <f>'Gov Finance'!I19/$O19*100</f>
        <v>4.9616414844095384</v>
      </c>
      <c r="J19" s="247">
        <f>'Gov Finance'!J19/$O19*100</f>
        <v>7.6620809819779989</v>
      </c>
      <c r="K19" s="248">
        <f>'Gov Finance'!K19/$O19*100</f>
        <v>1.469326190414272</v>
      </c>
      <c r="M19" s="236"/>
      <c r="O19" s="220">
        <v>76906</v>
      </c>
    </row>
    <row r="20" spans="1:15" ht="17.25" customHeight="1">
      <c r="A20" s="223" t="s">
        <v>308</v>
      </c>
      <c r="B20" s="224" t="s">
        <v>309</v>
      </c>
      <c r="C20" s="247">
        <f>'Gov Finance'!C20/$O20*100</f>
        <v>5.7601657891788953</v>
      </c>
      <c r="D20" s="247">
        <f>'Gov Finance'!D20/$O20*100</f>
        <v>13.810686680855829</v>
      </c>
      <c r="E20" s="247">
        <f>'Gov Finance'!E20/$O20*100</f>
        <v>0.59829730032485728</v>
      </c>
      <c r="F20" s="247">
        <f>'Gov Finance'!F20/$O20*100</f>
        <v>20.169149770359578</v>
      </c>
      <c r="G20" s="247">
        <f>'Gov Finance'!G20/$O20*100</f>
        <v>8.7113251932340106</v>
      </c>
      <c r="H20" s="247">
        <f>'Gov Finance'!H20/$O20*100</f>
        <v>1.8826033381875207</v>
      </c>
      <c r="I20" s="247">
        <f>'Gov Finance'!I20/$O20*100</f>
        <v>6.3474851573877</v>
      </c>
      <c r="J20" s="247">
        <f>'Gov Finance'!J20/$O20*100</f>
        <v>8.230088495575222</v>
      </c>
      <c r="K20" s="248">
        <f>'Gov Finance'!K20/$O20*100</f>
        <v>1.4898622157499719</v>
      </c>
      <c r="M20" s="236"/>
      <c r="O20" s="220">
        <v>89270</v>
      </c>
    </row>
    <row r="21" spans="1:15" ht="17.25" customHeight="1">
      <c r="A21" s="223" t="s">
        <v>310</v>
      </c>
      <c r="B21" s="224" t="s">
        <v>311</v>
      </c>
      <c r="C21" s="247">
        <f>'Gov Finance'!C21/$O21*100</f>
        <v>5.6757174905237102</v>
      </c>
      <c r="D21" s="247">
        <f>'Gov Finance'!D21/$O21*100</f>
        <v>12.568171269436066</v>
      </c>
      <c r="E21" s="247">
        <f>'Gov Finance'!E21/$O21*100</f>
        <v>0.77570201902993741</v>
      </c>
      <c r="F21" s="247">
        <f>'Gov Finance'!F21/$O21*100</f>
        <v>19.019590778989713</v>
      </c>
      <c r="G21" s="247">
        <f>'Gov Finance'!G21/$O21*100</f>
        <v>8.9811054382300615</v>
      </c>
      <c r="H21" s="247">
        <f>'Gov Finance'!H21/$O21*100</f>
        <v>1.910149299914907</v>
      </c>
      <c r="I21" s="247">
        <f>'Gov Finance'!I21/$O21*100</f>
        <v>5.7627446429952816</v>
      </c>
      <c r="J21" s="247">
        <f>'Gov Finance'!J21/$O21*100</f>
        <v>7.6728939429101874</v>
      </c>
      <c r="K21" s="248">
        <f>'Gov Finance'!K21/$O21*100</f>
        <v>2.078981975709755</v>
      </c>
      <c r="M21" s="236"/>
      <c r="O21" s="220">
        <v>103416</v>
      </c>
    </row>
    <row r="22" spans="1:15" ht="17.25" customHeight="1">
      <c r="A22" s="223" t="s">
        <v>312</v>
      </c>
      <c r="B22" s="224" t="s">
        <v>313</v>
      </c>
      <c r="C22" s="247">
        <f>'Gov Finance'!C22/$O22*100</f>
        <v>5.6752513084655645</v>
      </c>
      <c r="D22" s="247">
        <f>'Gov Finance'!D22/$O22*100</f>
        <v>13.275317770208526</v>
      </c>
      <c r="E22" s="247">
        <f>'Gov Finance'!E22/$O22*100</f>
        <v>0.61394035058569418</v>
      </c>
      <c r="F22" s="247">
        <f>'Gov Finance'!F22/$O22*100</f>
        <v>19.564509429259783</v>
      </c>
      <c r="G22" s="247">
        <f>'Gov Finance'!G22/$O22*100</f>
        <v>8.914513583118719</v>
      </c>
      <c r="H22" s="247">
        <f>'Gov Finance'!H22/$O22*100</f>
        <v>1.7984547644761988</v>
      </c>
      <c r="I22" s="247">
        <f>'Gov Finance'!I22/$O22*100</f>
        <v>5.1978898396610447</v>
      </c>
      <c r="J22" s="247">
        <f>'Gov Finance'!J22/$O22*100</f>
        <v>6.996344604137243</v>
      </c>
      <c r="K22" s="248">
        <f>'Gov Finance'!K22/$O22*100</f>
        <v>3.7822547146298908</v>
      </c>
      <c r="M22" s="236"/>
      <c r="O22" s="220">
        <v>120370</v>
      </c>
    </row>
    <row r="23" spans="1:15" ht="17.25" customHeight="1">
      <c r="A23" s="223" t="s">
        <v>314</v>
      </c>
      <c r="B23" s="224" t="s">
        <v>315</v>
      </c>
      <c r="C23" s="247">
        <f>'Gov Finance'!C23/$O23*100</f>
        <v>5.8188337447403446</v>
      </c>
      <c r="D23" s="247">
        <f>'Gov Finance'!D23/$O23*100</f>
        <v>11.046311719413728</v>
      </c>
      <c r="E23" s="247">
        <f>'Gov Finance'!E23/$O23*100</f>
        <v>0.80742807066835243</v>
      </c>
      <c r="F23" s="247">
        <f>'Gov Finance'!F23/$O23*100</f>
        <v>17.672573534822426</v>
      </c>
      <c r="G23" s="247">
        <f>'Gov Finance'!G23/$O23*100</f>
        <v>9.039381350886698</v>
      </c>
      <c r="H23" s="247">
        <f>'Gov Finance'!H23/$O23*100</f>
        <v>1.0996273923484985</v>
      </c>
      <c r="I23" s="247">
        <f>'Gov Finance'!I23/$O23*100</f>
        <v>4.5601958698749723</v>
      </c>
      <c r="J23" s="247">
        <f>'Gov Finance'!J23/$O23*100</f>
        <v>5.6598232622234699</v>
      </c>
      <c r="K23" s="248">
        <f>'Gov Finance'!K23/$O23*100</f>
        <v>1.390622595944798</v>
      </c>
      <c r="M23" s="236"/>
      <c r="O23" s="220">
        <v>149487</v>
      </c>
    </row>
    <row r="24" spans="1:15" ht="17.25" customHeight="1">
      <c r="A24" s="223" t="s">
        <v>316</v>
      </c>
      <c r="B24" s="224" t="s">
        <v>317</v>
      </c>
      <c r="C24" s="247">
        <f>'Gov Finance'!C24/$O24*100</f>
        <v>5.7654221631267717</v>
      </c>
      <c r="D24" s="247">
        <f>'Gov Finance'!D24/$O24*100</f>
        <v>11.321599776059344</v>
      </c>
      <c r="E24" s="247">
        <f>'Gov Finance'!E24/$O24*100</f>
        <v>0.93186139006496627</v>
      </c>
      <c r="F24" s="247">
        <f>'Gov Finance'!F24/$O24*100</f>
        <v>18.018883329251082</v>
      </c>
      <c r="G24" s="247">
        <f>'Gov Finance'!G24/$O24*100</f>
        <v>8.8342255968834937</v>
      </c>
      <c r="H24" s="247">
        <f>'Gov Finance'!H24/$O24*100</f>
        <v>2.2121721077247867</v>
      </c>
      <c r="I24" s="247">
        <f>'Gov Finance'!I24/$O24*100</f>
        <v>4.0361220943116738</v>
      </c>
      <c r="J24" s="247">
        <f>'Gov Finance'!J24/$O24*100</f>
        <v>6.2482942020364609</v>
      </c>
      <c r="K24" s="248">
        <f>'Gov Finance'!K24/$O24*100</f>
        <v>0.94474964134504347</v>
      </c>
      <c r="M24" s="236"/>
      <c r="O24" s="220">
        <v>171474</v>
      </c>
    </row>
    <row r="25" spans="1:15" ht="17.25" customHeight="1">
      <c r="A25" s="223" t="s">
        <v>318</v>
      </c>
      <c r="B25" s="224" t="s">
        <v>319</v>
      </c>
      <c r="C25" s="247">
        <f>'Gov Finance'!C25/$O25*100</f>
        <v>5.274699907663897</v>
      </c>
      <c r="D25" s="247">
        <f>'Gov Finance'!D25/$O25*100</f>
        <v>10.632803404391987</v>
      </c>
      <c r="E25" s="247">
        <f>'Gov Finance'!E25/$O25*100</f>
        <v>0.95256734513629615</v>
      </c>
      <c r="F25" s="247">
        <f>'Gov Finance'!F25/$O25*100</f>
        <v>16.860070657192182</v>
      </c>
      <c r="G25" s="247">
        <f>'Gov Finance'!G25/$O25*100</f>
        <v>9.8261170661206787</v>
      </c>
      <c r="H25" s="247">
        <f>'Gov Finance'!H25/$O25*100</f>
        <v>1.2011722670520695</v>
      </c>
      <c r="I25" s="247">
        <f>'Gov Finance'!I25/$O25*100</f>
        <v>4.5985386807981055</v>
      </c>
      <c r="J25" s="247">
        <f>'Gov Finance'!J25/$O25*100</f>
        <v>5.7997109478501754</v>
      </c>
      <c r="K25" s="248">
        <f>'Gov Finance'!K25/$O25*100</f>
        <v>0.91332450118431097</v>
      </c>
      <c r="M25" s="236"/>
      <c r="O25" s="220">
        <v>199272</v>
      </c>
    </row>
    <row r="26" spans="1:15" ht="17.25" customHeight="1">
      <c r="A26" s="223" t="s">
        <v>320</v>
      </c>
      <c r="B26" s="224" t="s">
        <v>321</v>
      </c>
      <c r="C26" s="247">
        <f>'Gov Finance'!C26/$O26*100</f>
        <v>7.5792859587087937</v>
      </c>
      <c r="D26" s="247">
        <f>'Gov Finance'!D26/$O26*100</f>
        <v>9.0315501311737201</v>
      </c>
      <c r="E26" s="247">
        <f>'Gov Finance'!E26/$O26*100</f>
        <v>1.2105395232120451</v>
      </c>
      <c r="F26" s="247">
        <f>'Gov Finance'!F26/$O26*100</f>
        <v>17.82137561309456</v>
      </c>
      <c r="G26" s="247">
        <f>'Gov Finance'!G26/$O26*100</f>
        <v>11.212592677084523</v>
      </c>
      <c r="H26" s="247">
        <f>'Gov Finance'!H26/$O26*100</f>
        <v>1.7963271358503481</v>
      </c>
      <c r="I26" s="247">
        <f>'Gov Finance'!I26/$O26*100</f>
        <v>3.3362837914908177</v>
      </c>
      <c r="J26" s="247">
        <f>'Gov Finance'!J26/$O26*100</f>
        <v>5.1326109273411653</v>
      </c>
      <c r="K26" s="248">
        <f>'Gov Finance'!K26/$O26*100</f>
        <v>0.86688719060111796</v>
      </c>
      <c r="M26" s="236"/>
      <c r="O26" s="220">
        <v>219175</v>
      </c>
    </row>
    <row r="27" spans="1:15" ht="17.25" customHeight="1">
      <c r="A27" s="223" t="s">
        <v>322</v>
      </c>
      <c r="B27" s="224" t="s">
        <v>323</v>
      </c>
      <c r="C27" s="247">
        <f>'Gov Finance'!C27/$O27*100</f>
        <v>7.5184502215633584</v>
      </c>
      <c r="D27" s="247">
        <f>'Gov Finance'!D27/$O27*100</f>
        <v>10.035835814119793</v>
      </c>
      <c r="E27" s="247">
        <f>'Gov Finance'!E27/$O27*100</f>
        <v>1.1439739989474234</v>
      </c>
      <c r="F27" s="247">
        <f>'Gov Finance'!F27/$O27*100</f>
        <v>18.698260034630572</v>
      </c>
      <c r="G27" s="247">
        <f>'Gov Finance'!G27/$O27*100</f>
        <v>11.205963529425945</v>
      </c>
      <c r="H27" s="247">
        <f>'Gov Finance'!H27/$O27*100</f>
        <v>1.9384684608678537</v>
      </c>
      <c r="I27" s="247">
        <f>'Gov Finance'!I27/$O27*100</f>
        <v>3.8020914938151082</v>
      </c>
      <c r="J27" s="247">
        <f>'Gov Finance'!J27/$O27*100</f>
        <v>5.7405599546829622</v>
      </c>
      <c r="K27" s="248">
        <f>'Gov Finance'!K27/$O27*100</f>
        <v>0.88384294914287331</v>
      </c>
      <c r="M27" s="236"/>
      <c r="O27" s="220">
        <v>248913</v>
      </c>
    </row>
    <row r="28" spans="1:15" ht="15.75" customHeight="1">
      <c r="A28" s="223" t="s">
        <v>324</v>
      </c>
      <c r="B28" s="224" t="s">
        <v>325</v>
      </c>
      <c r="C28" s="247">
        <f>'Gov Finance'!C28/$O28*100</f>
        <v>7.3892832061259197</v>
      </c>
      <c r="D28" s="247">
        <f>'Gov Finance'!D28/$O28*100</f>
        <v>9.4621493478020628</v>
      </c>
      <c r="E28" s="247">
        <f>'Gov Finance'!E28/$O28*100</f>
        <v>1.2310659399029635</v>
      </c>
      <c r="F28" s="247">
        <f>'Gov Finance'!F28/$O28*100</f>
        <v>18.082498493830947</v>
      </c>
      <c r="G28" s="247">
        <f>'Gov Finance'!G28/$O28*100</f>
        <v>10.827804771971351</v>
      </c>
      <c r="H28" s="247">
        <f>'Gov Finance'!H28/$O28*100</f>
        <v>2.134763451248249</v>
      </c>
      <c r="I28" s="247">
        <f>'Gov Finance'!I28/$O28*100</f>
        <v>3.2239582479243385</v>
      </c>
      <c r="J28" s="247">
        <f>'Gov Finance'!J28/$O28*100</f>
        <v>5.3587216991725874</v>
      </c>
      <c r="K28" s="248">
        <f>'Gov Finance'!K28/$O28*100</f>
        <v>1.0694691511623347</v>
      </c>
      <c r="M28" s="236"/>
      <c r="O28" s="220">
        <v>280513</v>
      </c>
    </row>
    <row r="29" spans="1:15" ht="17.25" customHeight="1">
      <c r="A29" s="223" t="s">
        <v>326</v>
      </c>
      <c r="B29" s="224" t="s">
        <v>327</v>
      </c>
      <c r="C29" s="247">
        <f>'Gov Finance'!C29/$O29*100</f>
        <v>7.7259718459671927</v>
      </c>
      <c r="D29" s="247">
        <f>'Gov Finance'!D29/$O29*100</f>
        <v>9.6208732071332417</v>
      </c>
      <c r="E29" s="247">
        <f>'Gov Finance'!E29/$O29*100</f>
        <v>1.3067194070036066</v>
      </c>
      <c r="F29" s="247">
        <f>'Gov Finance'!F29/$O29*100</f>
        <v>18.65356446010404</v>
      </c>
      <c r="G29" s="247">
        <f>'Gov Finance'!G29/$O29*100</f>
        <v>10.948461832505112</v>
      </c>
      <c r="H29" s="247">
        <f>'Gov Finance'!H29/$O29*100</f>
        <v>1.7958117967724243</v>
      </c>
      <c r="I29" s="247">
        <f>'Gov Finance'!I29/$O29*100</f>
        <v>3.6744875267995152</v>
      </c>
      <c r="J29" s="247">
        <f>'Gov Finance'!J29/$O29*100</f>
        <v>5.4702993235719388</v>
      </c>
      <c r="K29" s="248">
        <f>'Gov Finance'!K29/$O29*100</f>
        <v>1.1301500772823214</v>
      </c>
      <c r="M29" s="236"/>
      <c r="O29" s="220">
        <v>300845</v>
      </c>
    </row>
    <row r="30" spans="1:15" ht="17.25" customHeight="1">
      <c r="A30" s="223" t="s">
        <v>328</v>
      </c>
      <c r="B30" s="224" t="s">
        <v>329</v>
      </c>
      <c r="C30" s="247">
        <f>'Gov Finance'!C30/$O30*100</f>
        <v>9.3394262592241759</v>
      </c>
      <c r="D30" s="247">
        <f>'Gov Finance'!D30/$O30*100</f>
        <v>6.722128664818908</v>
      </c>
      <c r="E30" s="247">
        <f>'Gov Finance'!E30/$O30*100</f>
        <v>1.3573717386473938</v>
      </c>
      <c r="F30" s="247">
        <f>'Gov Finance'!F30/$O30*100</f>
        <v>17.418926662690478</v>
      </c>
      <c r="G30" s="247">
        <f>'Gov Finance'!G30/$O30*100</f>
        <v>10.890958846437217</v>
      </c>
      <c r="H30" s="247">
        <f>'Gov Finance'!H30/$O30*100</f>
        <v>1.2678680021985989</v>
      </c>
      <c r="I30" s="247">
        <f>'Gov Finance'!I30/$O30*100</f>
        <v>3.4652592124805572</v>
      </c>
      <c r="J30" s="247">
        <f>'Gov Finance'!J30/$O30*100</f>
        <v>4.7331272146791568</v>
      </c>
      <c r="K30" s="248">
        <f>'Gov Finance'!K30/$O30*100</f>
        <v>1.3770480300319263</v>
      </c>
      <c r="M30" s="236"/>
      <c r="O30" s="220">
        <v>342036</v>
      </c>
    </row>
    <row r="31" spans="1:15" ht="17.25" customHeight="1">
      <c r="A31" s="223" t="s">
        <v>330</v>
      </c>
      <c r="B31" s="224" t="s">
        <v>331</v>
      </c>
      <c r="C31" s="247">
        <f>'Gov Finance'!C31/$O31*100</f>
        <v>9.3755533771818875</v>
      </c>
      <c r="D31" s="247">
        <f>'Gov Finance'!D31/$O31*100</f>
        <v>6.7144942659583444</v>
      </c>
      <c r="E31" s="247">
        <f>'Gov Finance'!E31/$O31*100</f>
        <v>1.3736139219158445</v>
      </c>
      <c r="F31" s="247">
        <f>'Gov Finance'!F31/$O31*100</f>
        <v>17.463661565056078</v>
      </c>
      <c r="G31" s="247">
        <f>'Gov Finance'!G31/$O31*100</f>
        <v>11.301964752508646</v>
      </c>
      <c r="H31" s="247">
        <f>'Gov Finance'!H31/$O31*100</f>
        <v>1.5050992389746185</v>
      </c>
      <c r="I31" s="247">
        <f>'Gov Finance'!I31/$O31*100</f>
        <v>3.112679979340585</v>
      </c>
      <c r="J31" s="247">
        <f>'Gov Finance'!J31/$O31*100</f>
        <v>4.6177792183152029</v>
      </c>
      <c r="K31" s="248">
        <f>'Gov Finance'!K31/$O31*100</f>
        <v>1.449321190656885</v>
      </c>
      <c r="M31" s="236"/>
      <c r="O31" s="220">
        <v>379488</v>
      </c>
    </row>
    <row r="32" spans="1:15" ht="17.25" customHeight="1">
      <c r="A32" s="223" t="s">
        <v>231</v>
      </c>
      <c r="B32" s="224" t="s">
        <v>230</v>
      </c>
      <c r="C32" s="247">
        <f>'Gov Finance'!C32/$O32*100</f>
        <v>10.381738310661266</v>
      </c>
      <c r="D32" s="247">
        <f>'Gov Finance'!D32/$O32*100</f>
        <v>6.411327515092526</v>
      </c>
      <c r="E32" s="247">
        <f>'Gov Finance'!E32/$O32*100</f>
        <v>1.2888699821029816</v>
      </c>
      <c r="F32" s="247">
        <f>'Gov Finance'!F32/$O32*100</f>
        <v>18.081935807856773</v>
      </c>
      <c r="G32" s="247">
        <f>'Gov Finance'!G32/$O32*100</f>
        <v>11.073962913743777</v>
      </c>
      <c r="H32" s="247">
        <f>'Gov Finance'!H32/$O32*100</f>
        <v>1.5295903347421764</v>
      </c>
      <c r="I32" s="247">
        <f>'Gov Finance'!I32/$O32*100</f>
        <v>2.7278641224243216</v>
      </c>
      <c r="J32" s="247">
        <f>'Gov Finance'!J32/$O32*100</f>
        <v>4.2574544571664985</v>
      </c>
      <c r="K32" s="248">
        <f>'Gov Finance'!K32/$O32*100</f>
        <v>1.5854373659580485</v>
      </c>
      <c r="L32" s="236"/>
      <c r="M32" s="236"/>
      <c r="O32" s="220">
        <v>441518.54562668502</v>
      </c>
    </row>
    <row r="33" spans="1:18" ht="17.25" customHeight="1">
      <c r="A33" s="223" t="s">
        <v>332</v>
      </c>
      <c r="B33" s="224" t="s">
        <v>333</v>
      </c>
      <c r="C33" s="247">
        <f>'Gov Finance'!C33/$O33*100</f>
        <v>10.635475510149456</v>
      </c>
      <c r="D33" s="247">
        <f>'Gov Finance'!D33/$O33*100</f>
        <v>5.3920560782732556</v>
      </c>
      <c r="E33" s="247">
        <f>'Gov Finance'!E33/$O33*100</f>
        <v>1.40058860140637</v>
      </c>
      <c r="F33" s="247">
        <f>'Gov Finance'!F33/$O33*100</f>
        <v>17.42812018982908</v>
      </c>
      <c r="G33" s="247">
        <f>'Gov Finance'!G33/$O33*100</f>
        <v>10.979740532270149</v>
      </c>
      <c r="H33" s="247">
        <f>'Gov Finance'!H33/$O33*100</f>
        <v>1.4552722608598718</v>
      </c>
      <c r="I33" s="247">
        <f>'Gov Finance'!I33/$O33*100</f>
        <v>1.6756628184363445</v>
      </c>
      <c r="J33" s="247">
        <f>'Gov Finance'!J33/$O33*100</f>
        <v>3.1309350792962163</v>
      </c>
      <c r="K33" s="248">
        <f>'Gov Finance'!K33/$O33*100</f>
        <v>1.7412405493870864</v>
      </c>
      <c r="L33" s="236"/>
      <c r="M33" s="236"/>
      <c r="O33" s="220">
        <v>459442.55104879028</v>
      </c>
    </row>
    <row r="34" spans="1:18" ht="17.25" customHeight="1">
      <c r="A34" s="223" t="s">
        <v>334</v>
      </c>
      <c r="B34" s="224" t="s">
        <v>335</v>
      </c>
      <c r="C34" s="247">
        <f>'Gov Finance'!C34/$O34*100</f>
        <v>10.582536122442148</v>
      </c>
      <c r="D34" s="247">
        <f>'Gov Finance'!D34/$O34*100</f>
        <v>4.541792376861979</v>
      </c>
      <c r="E34" s="247">
        <f>'Gov Finance'!E34/$O34*100</f>
        <v>1.9420768482254103</v>
      </c>
      <c r="F34" s="247">
        <f>'Gov Finance'!F34/$O34*100</f>
        <v>17.066405347529539</v>
      </c>
      <c r="G34" s="247">
        <f>'Gov Finance'!G34/$O34*100</f>
        <v>11.423442497270813</v>
      </c>
      <c r="H34" s="247">
        <f>'Gov Finance'!H34/$O34*100</f>
        <v>2.3036239264865075</v>
      </c>
      <c r="I34" s="247">
        <f>'Gov Finance'!I34/$O34*100</f>
        <v>0.92363647162921836</v>
      </c>
      <c r="J34" s="247">
        <f>'Gov Finance'!J34/$O34*100</f>
        <v>3.2272603981157255</v>
      </c>
      <c r="K34" s="248">
        <f>'Gov Finance'!K34/$O34*100</f>
        <v>1.8040318439501692</v>
      </c>
      <c r="L34" s="239"/>
      <c r="M34" s="236"/>
      <c r="O34" s="220">
        <v>492230.77906186244</v>
      </c>
    </row>
    <row r="35" spans="1:18" ht="17.25" customHeight="1">
      <c r="A35" s="223" t="s">
        <v>336</v>
      </c>
      <c r="B35" s="224" t="s">
        <v>337</v>
      </c>
      <c r="C35" s="247">
        <f>'Gov Finance'!C35/$O35*100</f>
        <v>10.349734106330928</v>
      </c>
      <c r="D35" s="247">
        <f>'Gov Finance'!D35/$O35*100</f>
        <v>4.3028673808222662</v>
      </c>
      <c r="E35" s="247">
        <f>'Gov Finance'!E35/$O35*100</f>
        <v>2.0111632990369714</v>
      </c>
      <c r="F35" s="247">
        <f>'Gov Finance'!F35/$O35*100</f>
        <v>16.663764786190168</v>
      </c>
      <c r="G35" s="247">
        <f>'Gov Finance'!G35/$O35*100</f>
        <v>11.612689287744534</v>
      </c>
      <c r="H35" s="247">
        <f>'Gov Finance'!H35/$O35*100</f>
        <v>2.10217230884221</v>
      </c>
      <c r="I35" s="247">
        <f>'Gov Finance'!I35/$O35*100</f>
        <v>1.4213327308932981</v>
      </c>
      <c r="J35" s="247">
        <f>'Gov Finance'!J35/$O35*100</f>
        <v>3.5235050397355074</v>
      </c>
      <c r="K35" s="248">
        <f>'Gov Finance'!K35/$O35*100</f>
        <v>1.0447712853606359</v>
      </c>
      <c r="L35" s="236"/>
      <c r="M35" s="236"/>
      <c r="O35" s="220">
        <v>536749.054896191</v>
      </c>
    </row>
    <row r="36" spans="1:18" ht="17.25" customHeight="1">
      <c r="A36" s="223" t="s">
        <v>338</v>
      </c>
      <c r="B36" s="224" t="s">
        <v>339</v>
      </c>
      <c r="C36" s="247">
        <f>'Gov Finance'!C36/$O36*100</f>
        <v>10.465763201522925</v>
      </c>
      <c r="D36" s="247">
        <f>'Gov Finance'!D36/$O36*100</f>
        <v>4.6386560095135012</v>
      </c>
      <c r="E36" s="247">
        <f>'Gov Finance'!E36/$O36*100</f>
        <v>2.2960726119250898</v>
      </c>
      <c r="F36" s="247">
        <f>'Gov Finance'!F36/$O36*100</f>
        <v>17.400491822961516</v>
      </c>
      <c r="G36" s="247">
        <f>'Gov Finance'!G36/$O36*100</f>
        <v>11.897304242114735</v>
      </c>
      <c r="H36" s="247">
        <f>'Gov Finance'!H36/$O36*100</f>
        <v>2.4416160476925097</v>
      </c>
      <c r="I36" s="247">
        <f>'Gov Finance'!I36/$O36*100</f>
        <v>1.5720981482398577</v>
      </c>
      <c r="J36" s="247">
        <f>'Gov Finance'!J36/$O36*100</f>
        <v>4.0137141959323674</v>
      </c>
      <c r="K36" s="248">
        <f>'Gov Finance'!K36/$O36*100</f>
        <v>1.5164443471851436</v>
      </c>
      <c r="L36" s="236"/>
      <c r="M36" s="236"/>
      <c r="O36" s="220">
        <v>589411.67320720293</v>
      </c>
    </row>
    <row r="37" spans="1:18" ht="17.25" customHeight="1">
      <c r="A37" s="223" t="s">
        <v>340</v>
      </c>
      <c r="B37" s="224" t="s">
        <v>341</v>
      </c>
      <c r="C37" s="247">
        <f>'Gov Finance'!C37/$O37*100</f>
        <v>10.246048648584107</v>
      </c>
      <c r="D37" s="247">
        <f>'Gov Finance'!D37/$O37*100</f>
        <v>4.5264214057255785</v>
      </c>
      <c r="E37" s="247">
        <f>'Gov Finance'!E37/$O37*100</f>
        <v>2.1808778688119888</v>
      </c>
      <c r="F37" s="247">
        <f>'Gov Finance'!F37/$O37*100</f>
        <v>16.953347923121676</v>
      </c>
      <c r="G37" s="247">
        <f>'Gov Finance'!G37/$O37*100</f>
        <v>11.050887318612999</v>
      </c>
      <c r="H37" s="247">
        <f>'Gov Finance'!H37/$O37*100</f>
        <v>2.1140243891135788</v>
      </c>
      <c r="I37" s="247">
        <f>'Gov Finance'!I37/$O37*100</f>
        <v>1.2558483906211821</v>
      </c>
      <c r="J37" s="247">
        <f>'Gov Finance'!J37/$O37*100</f>
        <v>3.3698727797347607</v>
      </c>
      <c r="K37" s="248">
        <f>'Gov Finance'!K37/$O37*100</f>
        <v>1.8092779637825955</v>
      </c>
      <c r="M37" s="236"/>
      <c r="O37" s="220">
        <v>654084.12841433403</v>
      </c>
    </row>
    <row r="38" spans="1:18" ht="17.25" customHeight="1">
      <c r="A38" s="223" t="s">
        <v>236</v>
      </c>
      <c r="B38" s="224" t="s">
        <v>342</v>
      </c>
      <c r="C38" s="247">
        <f>'Gov Finance'!C38/$O38*100</f>
        <v>10.596254816378686</v>
      </c>
      <c r="D38" s="247">
        <f>'Gov Finance'!D38/$O38*100</f>
        <v>5.4587012882021773</v>
      </c>
      <c r="E38" s="247">
        <f>'Gov Finance'!E38/$O38*100</f>
        <v>2.3016871824582825</v>
      </c>
      <c r="F38" s="247">
        <f>'Gov Finance'!F38/$O38*100</f>
        <v>18.356643287039141</v>
      </c>
      <c r="G38" s="247">
        <f>'Gov Finance'!G38/$O38*100</f>
        <v>12.0512297604806</v>
      </c>
      <c r="H38" s="247">
        <f>'Gov Finance'!H38/$O38*100</f>
        <v>2.1709555602864579</v>
      </c>
      <c r="I38" s="247">
        <f>'Gov Finance'!I38/$O38*100</f>
        <v>1.3813035874980955</v>
      </c>
      <c r="J38" s="247">
        <f>'Gov Finance'!J38/$O38*100</f>
        <v>3.5522591477845533</v>
      </c>
      <c r="K38" s="248">
        <f>'Gov Finance'!K38/$O38*100</f>
        <v>2.4583178175354026</v>
      </c>
      <c r="M38" s="236"/>
      <c r="O38" s="220">
        <v>727826.96656927792</v>
      </c>
    </row>
    <row r="39" spans="1:18" ht="17.25" customHeight="1">
      <c r="A39" s="223" t="s">
        <v>237</v>
      </c>
      <c r="B39" s="224" t="s">
        <v>343</v>
      </c>
      <c r="C39" s="247">
        <f>'Gov Finance'!C39/$O39*100</f>
        <v>11.211424084773917</v>
      </c>
      <c r="D39" s="247">
        <f>'Gov Finance'!D39/$O39*100</f>
        <v>6.5610938420347704</v>
      </c>
      <c r="E39" s="247">
        <f>'Gov Finance'!E39/$O39*100</f>
        <v>2.0090400585999277</v>
      </c>
      <c r="F39" s="247">
        <f>'Gov Finance'!F39/$O39*100</f>
        <v>19.781557985408615</v>
      </c>
      <c r="G39" s="247">
        <f>'Gov Finance'!G39/$O39*100</f>
        <v>13.194586496040342</v>
      </c>
      <c r="H39" s="247">
        <f>'Gov Finance'!H39/$O39*100</f>
        <v>2.4913254074163844</v>
      </c>
      <c r="I39" s="247">
        <f>'Gov Finance'!I39/$O39*100</f>
        <v>1.1009390929475062</v>
      </c>
      <c r="J39" s="247">
        <f>'Gov Finance'!J39/$O39*100</f>
        <v>3.5922645003638904</v>
      </c>
      <c r="K39" s="248">
        <f>'Gov Finance'!K39/$O39*100</f>
        <v>2.5128662930198855</v>
      </c>
      <c r="M39" s="236"/>
      <c r="O39" s="220">
        <v>815658.20103257697</v>
      </c>
    </row>
    <row r="40" spans="1:18" ht="17.25" customHeight="1">
      <c r="A40" s="223" t="s">
        <v>222</v>
      </c>
      <c r="B40" s="224" t="s">
        <v>212</v>
      </c>
      <c r="C40" s="247">
        <f>'Gov Finance'!C40/$O40*100</f>
        <v>12.925490365518973</v>
      </c>
      <c r="D40" s="247">
        <f>'Gov Finance'!D40/$O40*100</f>
        <v>7.3956257979211415</v>
      </c>
      <c r="E40" s="247">
        <f>'Gov Finance'!E40/$O40*100</f>
        <v>1.9057629898825892</v>
      </c>
      <c r="F40" s="247">
        <f>'Gov Finance'!F40/$O40*100</f>
        <v>22.226879153322702</v>
      </c>
      <c r="G40" s="247">
        <f>'Gov Finance'!G40/$O40*100</f>
        <v>14.517711152759189</v>
      </c>
      <c r="H40" s="247">
        <f>'Gov Finance'!H40/$O40*100</f>
        <v>2.6695969964497235</v>
      </c>
      <c r="I40" s="247">
        <f>'Gov Finance'!I40/$O40*100</f>
        <v>1.0087168079050994</v>
      </c>
      <c r="J40" s="247">
        <f>'Gov Finance'!J40/$O40*100</f>
        <v>3.6783138043548234</v>
      </c>
      <c r="K40" s="248">
        <f>'Gov Finance'!K40/$O40*100</f>
        <v>1.8635667929233848</v>
      </c>
      <c r="M40" s="236"/>
      <c r="O40" s="220">
        <v>988271.52694157092</v>
      </c>
    </row>
    <row r="41" spans="1:18" s="240" customFormat="1" ht="17.25" customHeight="1">
      <c r="A41" s="225" t="s">
        <v>223</v>
      </c>
      <c r="B41" s="226" t="s">
        <v>213</v>
      </c>
      <c r="C41" s="247">
        <f>'Gov Finance'!C41/$O41*100</f>
        <v>15.644004619862564</v>
      </c>
      <c r="D41" s="247">
        <f>'Gov Finance'!D41/$O41*100</f>
        <v>3.396266474006576</v>
      </c>
      <c r="E41" s="247">
        <f>'Gov Finance'!E41/$O41*100</f>
        <v>2.731598411793557</v>
      </c>
      <c r="F41" s="247">
        <f>'Gov Finance'!F41/$O41*100</f>
        <v>21.771869505662696</v>
      </c>
      <c r="G41" s="247">
        <f>'Gov Finance'!G41/$O41*100</f>
        <v>15.086335574727366</v>
      </c>
      <c r="H41" s="247">
        <f>'Gov Finance'!H41/$O41*100</f>
        <v>3.2316251671375791</v>
      </c>
      <c r="I41" s="247">
        <f>'Gov Finance'!I41/$O41*100</f>
        <v>0.94094824415238887</v>
      </c>
      <c r="J41" s="247">
        <f>'Gov Finance'!J41/$O41*100</f>
        <v>4.1725734112899673</v>
      </c>
      <c r="K41" s="248">
        <f>'Gov Finance'!K41/$O41*100</f>
        <v>2.5079361796270105</v>
      </c>
      <c r="L41" s="220"/>
      <c r="M41" s="236"/>
      <c r="O41" s="240">
        <v>1192773.5738653811</v>
      </c>
      <c r="R41" s="220"/>
    </row>
    <row r="42" spans="1:18" ht="17.25" customHeight="1">
      <c r="A42" s="223" t="s">
        <v>2001</v>
      </c>
      <c r="B42" s="224" t="s">
        <v>214</v>
      </c>
      <c r="C42" s="247">
        <f>'Gov Finance'!C42/$O42*100</f>
        <v>13.449176728507755</v>
      </c>
      <c r="D42" s="247">
        <f>'Gov Finance'!D42/$O42*100</f>
        <v>3.0286207830540914</v>
      </c>
      <c r="E42" s="247">
        <f>'Gov Finance'!E42/$O42*100</f>
        <v>2.4232764352505458</v>
      </c>
      <c r="F42" s="247">
        <f>'Gov Finance'!F42/$O42*100</f>
        <v>18.901073946812392</v>
      </c>
      <c r="G42" s="247">
        <f>'Gov Finance'!G42/$O42*100</f>
        <v>12.786935802955915</v>
      </c>
      <c r="H42" s="247">
        <f>'Gov Finance'!H42/$O42*100</f>
        <v>2.9386788808999076</v>
      </c>
      <c r="I42" s="247">
        <f>'Gov Finance'!I42/$O42*100</f>
        <v>0.7727492135300672</v>
      </c>
      <c r="J42" s="247">
        <f>'Gov Finance'!J42/$O42*100</f>
        <v>3.7114280944299747</v>
      </c>
      <c r="K42" s="248">
        <f>'Gov Finance'!K42/$O42*100</f>
        <v>2.7206944657324659</v>
      </c>
      <c r="M42" s="236"/>
      <c r="O42" s="220">
        <v>1562680.9822084852</v>
      </c>
    </row>
    <row r="43" spans="1:18" ht="17.25" customHeight="1">
      <c r="A43" s="223" t="s">
        <v>225</v>
      </c>
      <c r="B43" s="224" t="s">
        <v>215</v>
      </c>
      <c r="C43" s="247">
        <f>'Gov Finance'!C43/$O43*100</f>
        <v>13.845705753673199</v>
      </c>
      <c r="D43" s="247">
        <f>'Gov Finance'!D43/$O43*100</f>
        <v>2.922618605084863</v>
      </c>
      <c r="E43" s="247">
        <f>'Gov Finance'!E43/$O43*100</f>
        <v>2.5203210182458609</v>
      </c>
      <c r="F43" s="247">
        <f>'Gov Finance'!F43/$O43*100</f>
        <v>19.28864537700392</v>
      </c>
      <c r="G43" s="247">
        <f>'Gov Finance'!G43/$O43*100</f>
        <v>13.90832575133159</v>
      </c>
      <c r="H43" s="247">
        <f>'Gov Finance'!H43/$O43*100</f>
        <v>2.3209033360896929</v>
      </c>
      <c r="I43" s="247">
        <f>'Gov Finance'!I43/$O43*100</f>
        <v>0.63030045735098628</v>
      </c>
      <c r="J43" s="247">
        <f>'Gov Finance'!J43/$O43*100</f>
        <v>2.9512037934406794</v>
      </c>
      <c r="K43" s="248">
        <f>'Gov Finance'!K43/$O43*100</f>
        <v>2.0711488999986605</v>
      </c>
      <c r="L43" s="243"/>
      <c r="M43" s="236"/>
      <c r="O43" s="220">
        <v>1758379.1778574469</v>
      </c>
    </row>
    <row r="44" spans="1:18" ht="17.25" customHeight="1">
      <c r="A44" s="225" t="s">
        <v>226</v>
      </c>
      <c r="B44" s="226" t="s">
        <v>216</v>
      </c>
      <c r="C44" s="247">
        <f>'Gov Finance'!C44/$O44*100</f>
        <v>12.694614978243285</v>
      </c>
      <c r="D44" s="247">
        <f>'Gov Finance'!D44/$O44*100</f>
        <v>2.8009321361602084</v>
      </c>
      <c r="E44" s="247">
        <f>'Gov Finance'!E44/$O44*100</f>
        <v>2.9027984614153768</v>
      </c>
      <c r="F44" s="247">
        <f>'Gov Finance'!F44/$O44*100</f>
        <v>18.398345575818869</v>
      </c>
      <c r="G44" s="247">
        <f>'Gov Finance'!G44/$O44*100</f>
        <v>15.224811464264704</v>
      </c>
      <c r="H44" s="247">
        <f>'Gov Finance'!H44/$O44*100</f>
        <v>1.8073102470475586</v>
      </c>
      <c r="I44" s="247">
        <f>'Gov Finance'!I44/$O44*100</f>
        <v>0.61402256274309219</v>
      </c>
      <c r="J44" s="247">
        <f>'Gov Finance'!J44/$O44*100</f>
        <v>2.421332809790651</v>
      </c>
      <c r="K44" s="248">
        <f>'Gov Finance'!K44/$O44*100</f>
        <v>0.97690994811185683</v>
      </c>
      <c r="M44" s="236"/>
      <c r="O44" s="220">
        <v>1949294.8185045589</v>
      </c>
    </row>
    <row r="45" spans="1:18" ht="17.25" customHeight="1">
      <c r="A45" s="225" t="s">
        <v>227</v>
      </c>
      <c r="B45" s="226" t="s">
        <v>217</v>
      </c>
      <c r="C45" s="247">
        <f>'Gov Finance'!C45/$O45*100</f>
        <v>13.595892832190923</v>
      </c>
      <c r="D45" s="247">
        <f>'Gov Finance'!D45/$O45*100</f>
        <v>2.9874119452126182</v>
      </c>
      <c r="E45" s="247">
        <f>'Gov Finance'!E45/$O45*100</f>
        <v>2.9036983580120834</v>
      </c>
      <c r="F45" s="247">
        <f>'Gov Finance'!F45/$O45*100</f>
        <v>19.487003135415623</v>
      </c>
      <c r="G45" s="247">
        <f>'Gov Finance'!G45/$O45*100</f>
        <v>16.281716927551255</v>
      </c>
      <c r="H45" s="247">
        <f>'Gov Finance'!H45/$O45*100</f>
        <v>1.8904944240231856</v>
      </c>
      <c r="I45" s="247">
        <f>'Gov Finance'!I45/$O45*100</f>
        <v>0.80620923457399418</v>
      </c>
      <c r="J45" s="247">
        <f>'Gov Finance'!J45/$O45*100</f>
        <v>2.6967036585971793</v>
      </c>
      <c r="K45" s="248">
        <f>'Gov Finance'!K45/$O45*100</f>
        <v>0.89508034455151908</v>
      </c>
      <c r="M45" s="236"/>
      <c r="O45" s="220">
        <v>2232525.2835277542</v>
      </c>
    </row>
    <row r="46" spans="1:18" ht="17.25" customHeight="1">
      <c r="A46" s="225" t="s">
        <v>228</v>
      </c>
      <c r="B46" s="226" t="s">
        <v>218</v>
      </c>
      <c r="C46" s="247">
        <f>'Gov Finance'!C46/$O46*100</f>
        <v>13.998705970426645</v>
      </c>
      <c r="D46" s="247">
        <f>'Gov Finance'!D46/$O46*100</f>
        <v>3.6620440147370972</v>
      </c>
      <c r="E46" s="247">
        <f>'Gov Finance'!E46/$O46*100</f>
        <v>4.2624859578316565</v>
      </c>
      <c r="F46" s="247">
        <f>'Gov Finance'!F46/$O46*100</f>
        <v>21.923235942995397</v>
      </c>
      <c r="G46" s="247">
        <f>'Gov Finance'!G46/$O46*100</f>
        <v>16.992973577315084</v>
      </c>
      <c r="H46" s="247">
        <f>'Gov Finance'!H46/$O46*100</f>
        <v>1.5750826400124545</v>
      </c>
      <c r="I46" s="247">
        <f>'Gov Finance'!I46/$O46*100</f>
        <v>1.0534277360540352</v>
      </c>
      <c r="J46" s="247">
        <f>'Gov Finance'!J46/$O46*100</f>
        <v>2.6285103760664894</v>
      </c>
      <c r="K46" s="248">
        <f>'Gov Finance'!K46/$O46*100</f>
        <v>1.7480980888789261</v>
      </c>
      <c r="M46" s="236"/>
      <c r="O46" s="220">
        <v>2423638.4828479951</v>
      </c>
    </row>
    <row r="47" spans="1:18" ht="17.25" customHeight="1">
      <c r="A47" s="225" t="s">
        <v>167</v>
      </c>
      <c r="B47" s="226" t="s">
        <v>219</v>
      </c>
      <c r="C47" s="247">
        <f>'Gov Finance'!C47/$O47*100</f>
        <v>14.223948338705512</v>
      </c>
      <c r="D47" s="247">
        <f>'Gov Finance'!D47/$O47*100</f>
        <v>4.6910190947528898</v>
      </c>
      <c r="E47" s="247">
        <f>'Gov Finance'!E47/$O47*100</f>
        <v>4.1291028518667101</v>
      </c>
      <c r="F47" s="247">
        <f>'Gov Finance'!F47/$O47*100</f>
        <v>23.044070285325112</v>
      </c>
      <c r="G47" s="247">
        <f>'Gov Finance'!G47/$O47*100</f>
        <v>18.604475127666287</v>
      </c>
      <c r="H47" s="247">
        <f>'Gov Finance'!H47/$O47*100</f>
        <v>1.5161487212349727</v>
      </c>
      <c r="I47" s="247">
        <f>'Gov Finance'!I47/$O47*100</f>
        <v>1.3210673103344344</v>
      </c>
      <c r="J47" s="247">
        <f>'Gov Finance'!J47/$O47*100</f>
        <v>2.8372160315694068</v>
      </c>
      <c r="K47" s="248">
        <f>'Gov Finance'!K47/$O47*100</f>
        <v>3.3653492341438764</v>
      </c>
      <c r="M47" s="236"/>
      <c r="O47" s="220">
        <v>2608184.437723869</v>
      </c>
    </row>
    <row r="48" spans="1:18" ht="17.25" customHeight="1">
      <c r="A48" s="225" t="s">
        <v>168</v>
      </c>
      <c r="B48" s="226" t="s">
        <v>220</v>
      </c>
      <c r="C48" s="247">
        <f>'Gov Finance'!C48/$O48*100</f>
        <v>16.853749615291651</v>
      </c>
      <c r="D48" s="247">
        <f>'Gov Finance'!D48/$O48*100</f>
        <v>6.7838663915406174</v>
      </c>
      <c r="E48" s="247">
        <f>'Gov Finance'!E48/$O48*100</f>
        <v>3.5709530386588617</v>
      </c>
      <c r="F48" s="247">
        <f>'Gov Finance'!F48/$O48*100</f>
        <v>27.208569045491132</v>
      </c>
      <c r="G48" s="247">
        <f>'Gov Finance'!G48/$O48*100</f>
        <v>19.907983408775323</v>
      </c>
      <c r="H48" s="247">
        <f>'Gov Finance'!H48/$O48*100</f>
        <v>1.0377249313032395</v>
      </c>
      <c r="I48" s="247">
        <f>'Gov Finance'!I48/$O48*100</f>
        <v>1.8852865731467772</v>
      </c>
      <c r="J48" s="247">
        <f>'Gov Finance'!J48/$O48*100</f>
        <v>2.9230115044500167</v>
      </c>
      <c r="K48" s="248">
        <f>'Gov Finance'!K48/$O48*100</f>
        <v>2.8707682711231635</v>
      </c>
      <c r="M48" s="236"/>
      <c r="O48" s="220">
        <v>3077144.9193089572</v>
      </c>
    </row>
    <row r="49" spans="1:15" ht="17.25" customHeight="1">
      <c r="A49" s="225" t="s">
        <v>5</v>
      </c>
      <c r="B49" s="226" t="s">
        <v>221</v>
      </c>
      <c r="C49" s="247">
        <f>'Gov Finance'!C49/$O49*100</f>
        <v>20.165793579499862</v>
      </c>
      <c r="D49" s="247">
        <f>'Gov Finance'!D49/$O49*100</f>
        <v>7.8332659798097977</v>
      </c>
      <c r="E49" s="247">
        <f>'Gov Finance'!E49/$O49*100</f>
        <v>3.4620473266772644</v>
      </c>
      <c r="F49" s="247">
        <f>'Gov Finance'!F49/$O49*100</f>
        <v>31.461106885986929</v>
      </c>
      <c r="G49" s="247">
        <f>'Gov Finance'!G49/$O49*100</f>
        <v>21.028016879119985</v>
      </c>
      <c r="H49" s="247">
        <f>'Gov Finance'!H49/$O49*100</f>
        <v>1.1377105594594861</v>
      </c>
      <c r="I49" s="247">
        <f>'Gov Finance'!I49/$O49*100</f>
        <v>2.6688094142852874</v>
      </c>
      <c r="J49" s="247">
        <f>'Gov Finance'!J49/$O49*100</f>
        <v>3.8065199737447735</v>
      </c>
      <c r="K49" s="248">
        <f>'Gov Finance'!K49/$O49*100</f>
        <v>4.1884555547681916</v>
      </c>
      <c r="M49" s="236"/>
      <c r="O49" s="220">
        <v>3455949.2898334255</v>
      </c>
    </row>
    <row r="50" spans="1:15" ht="17.25" customHeight="1">
      <c r="A50" s="225" t="s">
        <v>29</v>
      </c>
      <c r="B50" s="226" t="s">
        <v>344</v>
      </c>
      <c r="C50" s="247">
        <f>'Gov Finance'!C50/$O50*100</f>
        <v>18.565185823438306</v>
      </c>
      <c r="D50" s="247">
        <f>'Gov Finance'!D50/$O50*100</f>
        <v>6.2598304403385905</v>
      </c>
      <c r="E50" s="247">
        <f>'Gov Finance'!E50/$O50*100</f>
        <v>3.9512762372119323</v>
      </c>
      <c r="F50" s="247">
        <f>'Gov Finance'!F50/$O50*100</f>
        <v>28.776292500988831</v>
      </c>
      <c r="G50" s="247">
        <f>'Gov Finance'!G50/$O50*100</f>
        <v>21.758928315498217</v>
      </c>
      <c r="H50" s="247">
        <f>'Gov Finance'!H50/$O50*100</f>
        <v>0.59339499841316967</v>
      </c>
      <c r="I50" s="247">
        <f>'Gov Finance'!I50/$O50*100</f>
        <v>3.2229785725889215</v>
      </c>
      <c r="J50" s="247">
        <f>'Gov Finance'!J50/$O50*100</f>
        <v>3.8163735710020914</v>
      </c>
      <c r="K50" s="248">
        <f>'Gov Finance'!K50/$O50*100</f>
        <v>2.4976350944402133</v>
      </c>
      <c r="M50" s="236"/>
      <c r="O50" s="220">
        <v>3858930.4023853722</v>
      </c>
    </row>
    <row r="51" spans="1:15" ht="17.25" customHeight="1">
      <c r="A51" s="225" t="s">
        <v>405</v>
      </c>
      <c r="B51" s="226" t="s">
        <v>345</v>
      </c>
      <c r="C51" s="247">
        <f>'Gov Finance'!C51/$O51*100</f>
        <v>20.034515695494743</v>
      </c>
      <c r="D51" s="247">
        <f>'Gov Finance'!D51/$O51*100</f>
        <v>4.8315336647800109</v>
      </c>
      <c r="E51" s="247">
        <f>'Gov Finance'!E51/$O51*100</f>
        <v>3.0117650859411991</v>
      </c>
      <c r="F51" s="247">
        <f>'Gov Finance'!F51/$O51*100</f>
        <v>27.877814446215947</v>
      </c>
      <c r="G51" s="247">
        <f>'Gov Finance'!G51/$O51*100</f>
        <v>21.491104564025466</v>
      </c>
      <c r="H51" s="247">
        <f>'Gov Finance'!H51/$O51*100</f>
        <v>0.60589045204155079</v>
      </c>
      <c r="I51" s="247">
        <f>'Gov Finance'!I51/$O51*100</f>
        <v>2.9796374731811661</v>
      </c>
      <c r="J51" s="247">
        <f>'Gov Finance'!J51/$O51*100</f>
        <v>3.5855279252227166</v>
      </c>
      <c r="K51" s="248">
        <f>'Gov Finance'!K51/$O51*100</f>
        <v>4.9720864146253687</v>
      </c>
      <c r="M51" s="236"/>
      <c r="O51" s="220">
        <v>3914701.0684983381</v>
      </c>
    </row>
    <row r="52" spans="1:15" ht="17.25" customHeight="1" thickBot="1">
      <c r="A52" s="241" t="s">
        <v>406</v>
      </c>
      <c r="B52" s="242" t="s">
        <v>402</v>
      </c>
      <c r="C52" s="250">
        <f>'Gov Finance'!C52/$O52*100</f>
        <v>19.962822895664608</v>
      </c>
      <c r="D52" s="250">
        <f>'Gov Finance'!D52/$O52*100</f>
        <v>5.3512282512032927</v>
      </c>
      <c r="E52" s="250">
        <f>'Gov Finance'!E52/$O52*100</f>
        <v>2.3667719513651142</v>
      </c>
      <c r="F52" s="250">
        <f>'Gov Finance'!F52/$O52*100</f>
        <v>27.68082309823302</v>
      </c>
      <c r="G52" s="250">
        <f>'Gov Finance'!G52/$O52*100</f>
        <v>22.94113338577883</v>
      </c>
      <c r="H52" s="250">
        <f>'Gov Finance'!H52/$O52*100</f>
        <v>0.48197727540364738</v>
      </c>
      <c r="I52" s="250">
        <f>'Gov Finance'!I52/$O52*100</f>
        <v>2.9809333585662068</v>
      </c>
      <c r="J52" s="250">
        <f>'Gov Finance'!J52/$O52*100</f>
        <v>3.4629106339698539</v>
      </c>
      <c r="K52" s="251">
        <f>'Gov Finance'!K52/$O52*100</f>
        <v>5.2506392537209106</v>
      </c>
      <c r="M52" s="236"/>
      <c r="O52" s="220">
        <v>4266321.4739282271</v>
      </c>
    </row>
    <row r="53" spans="1:15" ht="54.75" customHeight="1" thickTop="1">
      <c r="A53" s="3911" t="s">
        <v>357</v>
      </c>
      <c r="B53" s="3911"/>
      <c r="C53" s="3911"/>
      <c r="D53" s="3911"/>
      <c r="E53" s="3911"/>
      <c r="F53" s="3911"/>
      <c r="G53" s="3911"/>
      <c r="H53" s="3911"/>
      <c r="I53" s="3911"/>
      <c r="J53" s="3911"/>
      <c r="K53" s="3911"/>
    </row>
    <row r="54" spans="1:15" ht="33.75" customHeight="1">
      <c r="A54" s="3911" t="s">
        <v>358</v>
      </c>
      <c r="B54" s="3911"/>
      <c r="C54" s="3911"/>
      <c r="D54" s="3911"/>
      <c r="E54" s="3911"/>
      <c r="F54" s="3911"/>
      <c r="G54" s="3911"/>
      <c r="H54" s="3911"/>
      <c r="I54" s="3911"/>
      <c r="J54" s="3911"/>
      <c r="K54" s="3911"/>
    </row>
    <row r="55" spans="1:15" s="240" customFormat="1" ht="18.75" customHeight="1">
      <c r="A55" s="3908" t="s">
        <v>397</v>
      </c>
      <c r="B55" s="3908"/>
      <c r="C55" s="3908"/>
      <c r="D55" s="3908"/>
      <c r="E55" s="3908"/>
      <c r="F55" s="3908"/>
      <c r="G55" s="3908"/>
      <c r="H55" s="3908"/>
      <c r="I55" s="3908"/>
      <c r="J55" s="3908"/>
      <c r="K55" s="3908"/>
    </row>
    <row r="56" spans="1:15" s="240" customFormat="1" ht="18.75" customHeight="1">
      <c r="A56" s="3908" t="s">
        <v>359</v>
      </c>
      <c r="B56" s="3908"/>
      <c r="C56" s="3908"/>
      <c r="D56" s="3908"/>
      <c r="E56" s="3908"/>
      <c r="F56" s="3908"/>
      <c r="G56" s="3908"/>
      <c r="H56" s="3908"/>
      <c r="I56" s="3908"/>
      <c r="J56" s="3908"/>
      <c r="K56" s="3908"/>
    </row>
    <row r="57" spans="1:15" s="240" customFormat="1" ht="18.75" customHeight="1">
      <c r="A57" s="2480" t="s">
        <v>1993</v>
      </c>
      <c r="B57" s="2685"/>
      <c r="C57" s="2685"/>
      <c r="D57" s="2685"/>
      <c r="E57" s="2685"/>
      <c r="F57" s="2685"/>
      <c r="G57" s="2685"/>
      <c r="H57" s="2685"/>
      <c r="I57" s="2685"/>
      <c r="J57" s="2685"/>
      <c r="K57" s="2685"/>
    </row>
    <row r="58" spans="1:15" s="243" customFormat="1" ht="16.5" customHeight="1">
      <c r="A58" s="3912" t="s">
        <v>360</v>
      </c>
      <c r="B58" s="3912"/>
      <c r="C58" s="3912"/>
      <c r="D58" s="3912"/>
      <c r="E58" s="3912"/>
      <c r="F58" s="3912"/>
      <c r="G58" s="3912"/>
      <c r="H58" s="3912"/>
      <c r="I58" s="3912"/>
      <c r="J58" s="3912"/>
      <c r="K58" s="3912"/>
    </row>
    <row r="61" spans="1:15">
      <c r="A61" s="216"/>
      <c r="B61" s="216"/>
    </row>
    <row r="62" spans="1:15">
      <c r="A62" s="216"/>
      <c r="B62" s="216"/>
    </row>
    <row r="63" spans="1:15">
      <c r="A63" s="216"/>
      <c r="B63" s="216"/>
    </row>
    <row r="64" spans="1:15">
      <c r="B64" s="252"/>
    </row>
  </sheetData>
  <mergeCells count="14">
    <mergeCell ref="A53:K53"/>
    <mergeCell ref="A54:K54"/>
    <mergeCell ref="A55:K55"/>
    <mergeCell ref="A56:K56"/>
    <mergeCell ref="A58:K58"/>
    <mergeCell ref="A1:K1"/>
    <mergeCell ref="A2:K2"/>
    <mergeCell ref="A3:K3"/>
    <mergeCell ref="A4:A5"/>
    <mergeCell ref="B4:B5"/>
    <mergeCell ref="C4:F4"/>
    <mergeCell ref="G4:G5"/>
    <mergeCell ref="H4:J4"/>
    <mergeCell ref="K4:K5"/>
  </mergeCells>
  <printOptions horizontalCentered="1"/>
  <pageMargins left="0.65" right="0.34" top="0.61" bottom="0.57999999999999996" header="0.5" footer="0.5"/>
  <pageSetup paperSize="9" scale="73" orientation="portrait"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7"/>
  <sheetViews>
    <sheetView showGridLines="0" topLeftCell="A43" workbookViewId="0">
      <selection activeCell="M54" sqref="M54"/>
    </sheetView>
  </sheetViews>
  <sheetFormatPr defaultColWidth="8.7109375" defaultRowHeight="12.75"/>
  <cols>
    <col min="1" max="2" width="9.85546875" style="278" customWidth="1"/>
    <col min="3" max="3" width="11.85546875" style="278" customWidth="1"/>
    <col min="4" max="4" width="12" style="278" customWidth="1"/>
    <col min="5" max="5" width="10.7109375" style="278" customWidth="1"/>
    <col min="6" max="7" width="10" style="278" customWidth="1"/>
    <col min="8" max="8" width="9" style="278" customWidth="1"/>
    <col min="9" max="9" width="9.85546875" style="278" customWidth="1"/>
    <col min="10" max="11" width="8.7109375" style="278" customWidth="1"/>
    <col min="12" max="12" width="8.7109375" style="253"/>
    <col min="13" max="13" width="14.7109375" style="253" customWidth="1"/>
    <col min="14" max="14" width="8.7109375" style="253"/>
    <col min="15" max="15" width="12.28515625" style="253" bestFit="1" customWidth="1"/>
    <col min="16" max="16384" width="8.7109375" style="253"/>
  </cols>
  <sheetData>
    <row r="1" spans="1:11" ht="15.75">
      <c r="A1" s="3918" t="s">
        <v>375</v>
      </c>
      <c r="B1" s="3918"/>
      <c r="C1" s="3918"/>
      <c r="D1" s="3918"/>
      <c r="E1" s="3918"/>
      <c r="F1" s="3918"/>
      <c r="G1" s="3918"/>
      <c r="H1" s="3918"/>
      <c r="I1" s="3918"/>
      <c r="J1" s="3918"/>
      <c r="K1" s="3918"/>
    </row>
    <row r="2" spans="1:11" s="254" customFormat="1" ht="20.25">
      <c r="A2" s="3918" t="s">
        <v>277</v>
      </c>
      <c r="B2" s="3918"/>
      <c r="C2" s="3918"/>
      <c r="D2" s="3918"/>
      <c r="E2" s="3918"/>
      <c r="F2" s="3918"/>
      <c r="G2" s="3918"/>
      <c r="H2" s="3918"/>
      <c r="I2" s="3918"/>
      <c r="J2" s="3918"/>
      <c r="K2" s="3918"/>
    </row>
    <row r="3" spans="1:11" s="254" customFormat="1" ht="21" thickBot="1">
      <c r="A3" s="3919" t="s">
        <v>252</v>
      </c>
      <c r="B3" s="3920"/>
      <c r="C3" s="3920"/>
      <c r="D3" s="3920"/>
      <c r="E3" s="3920"/>
      <c r="F3" s="3920"/>
      <c r="G3" s="3920"/>
      <c r="H3" s="3920"/>
      <c r="I3" s="3920"/>
      <c r="J3" s="3920"/>
      <c r="K3" s="3920"/>
    </row>
    <row r="4" spans="1:11" s="255" customFormat="1" ht="21" thickTop="1">
      <c r="A4" s="3921" t="s">
        <v>251</v>
      </c>
      <c r="B4" s="3923" t="s">
        <v>279</v>
      </c>
      <c r="C4" s="3925" t="s">
        <v>258</v>
      </c>
      <c r="D4" s="3926"/>
      <c r="E4" s="3927"/>
      <c r="F4" s="3925" t="s">
        <v>367</v>
      </c>
      <c r="G4" s="3926"/>
      <c r="H4" s="3927"/>
      <c r="I4" s="3925" t="s">
        <v>368</v>
      </c>
      <c r="J4" s="3926"/>
      <c r="K4" s="3928"/>
    </row>
    <row r="5" spans="1:11" s="255" customFormat="1" ht="31.5" customHeight="1">
      <c r="A5" s="3922"/>
      <c r="B5" s="3924"/>
      <c r="C5" s="256" t="s">
        <v>369</v>
      </c>
      <c r="D5" s="256" t="s">
        <v>370</v>
      </c>
      <c r="E5" s="256" t="s">
        <v>371</v>
      </c>
      <c r="F5" s="256" t="s">
        <v>369</v>
      </c>
      <c r="G5" s="256" t="s">
        <v>370</v>
      </c>
      <c r="H5" s="256" t="s">
        <v>371</v>
      </c>
      <c r="I5" s="256" t="s">
        <v>369</v>
      </c>
      <c r="J5" s="256" t="s">
        <v>370</v>
      </c>
      <c r="K5" s="257" t="s">
        <v>371</v>
      </c>
    </row>
    <row r="6" spans="1:11" s="263" customFormat="1" ht="24.95" customHeight="1">
      <c r="A6" s="258" t="s">
        <v>280</v>
      </c>
      <c r="B6" s="259" t="s">
        <v>281</v>
      </c>
      <c r="C6" s="260">
        <v>599.29999999999995</v>
      </c>
      <c r="D6" s="260">
        <v>346.1</v>
      </c>
      <c r="E6" s="261">
        <f t="shared" ref="E6:E49" si="0">C6+D6</f>
        <v>945.4</v>
      </c>
      <c r="F6" s="260">
        <f>C6/'Gov.Fin(as percent of GDP)'!$O6*100</f>
        <v>3.6100234925606891</v>
      </c>
      <c r="G6" s="260">
        <f>D6/'Gov.Fin(as percent of GDP)'!$O6*100</f>
        <v>2.0848141678212158</v>
      </c>
      <c r="H6" s="260">
        <f>E6/'Gov.Fin(as percent of GDP)'!$O6*100</f>
        <v>5.6948376603819044</v>
      </c>
      <c r="I6" s="260" t="s">
        <v>95</v>
      </c>
      <c r="J6" s="260" t="s">
        <v>95</v>
      </c>
      <c r="K6" s="262" t="s">
        <v>95</v>
      </c>
    </row>
    <row r="7" spans="1:11" s="263" customFormat="1" ht="24.95" customHeight="1">
      <c r="A7" s="264" t="s">
        <v>282</v>
      </c>
      <c r="B7" s="265" t="s">
        <v>283</v>
      </c>
      <c r="C7" s="261">
        <v>737.1</v>
      </c>
      <c r="D7" s="261">
        <v>477.2</v>
      </c>
      <c r="E7" s="261">
        <f t="shared" si="0"/>
        <v>1214.3</v>
      </c>
      <c r="F7" s="261">
        <f>C7/'Gov.Fin(as percent of GDP)'!$O7*100</f>
        <v>4.2376681614349776</v>
      </c>
      <c r="G7" s="261">
        <f>D7/'Gov.Fin(as percent of GDP)'!$O7*100</f>
        <v>2.743474761411981</v>
      </c>
      <c r="H7" s="261">
        <f>E7/'Gov.Fin(as percent of GDP)'!$O7*100</f>
        <v>6.9811429228469581</v>
      </c>
      <c r="I7" s="261">
        <f>C7/C6*100-100</f>
        <v>22.993492407809129</v>
      </c>
      <c r="J7" s="261">
        <f>D7/D6*100-100</f>
        <v>37.879225657324469</v>
      </c>
      <c r="K7" s="266">
        <f>E7/E6*100-100</f>
        <v>28.442987095409364</v>
      </c>
    </row>
    <row r="8" spans="1:11" s="263" customFormat="1" ht="24.95" customHeight="1">
      <c r="A8" s="264" t="s">
        <v>284</v>
      </c>
      <c r="B8" s="265" t="s">
        <v>285</v>
      </c>
      <c r="C8" s="261">
        <v>1013.8</v>
      </c>
      <c r="D8" s="261">
        <v>629.4</v>
      </c>
      <c r="E8" s="261">
        <f t="shared" si="0"/>
        <v>1643.1999999999998</v>
      </c>
      <c r="F8" s="261">
        <f>C8/'Gov.Fin(as percent of GDP)'!$O8*100</f>
        <v>5.8668981481481479</v>
      </c>
      <c r="G8" s="261">
        <f>D8/'Gov.Fin(as percent of GDP)'!$O8*100</f>
        <v>3.6423611111111107</v>
      </c>
      <c r="H8" s="261">
        <f>E8/'Gov.Fin(as percent of GDP)'!$O8*100</f>
        <v>9.5092592592592577</v>
      </c>
      <c r="I8" s="261">
        <f t="shared" ref="I8:K51" si="1">C8/C7*100-100</f>
        <v>37.539004205670864</v>
      </c>
      <c r="J8" s="261">
        <f t="shared" si="1"/>
        <v>31.894383906119032</v>
      </c>
      <c r="K8" s="266">
        <f t="shared" si="1"/>
        <v>35.320760932224317</v>
      </c>
    </row>
    <row r="9" spans="1:11" s="263" customFormat="1" ht="24.95" customHeight="1">
      <c r="A9" s="264" t="s">
        <v>286</v>
      </c>
      <c r="B9" s="265" t="s">
        <v>287</v>
      </c>
      <c r="C9" s="261">
        <v>1224.5999999999999</v>
      </c>
      <c r="D9" s="261">
        <v>972.3</v>
      </c>
      <c r="E9" s="261">
        <f t="shared" si="0"/>
        <v>2196.8999999999996</v>
      </c>
      <c r="F9" s="261">
        <f>C9/'Gov.Fin(as percent of GDP)'!$O9*100</f>
        <v>6.207735590814619</v>
      </c>
      <c r="G9" s="261">
        <f>D9/'Gov.Fin(as percent of GDP)'!$O9*100</f>
        <v>4.9287778172048453</v>
      </c>
      <c r="H9" s="261">
        <f>E9/'Gov.Fin(as percent of GDP)'!$O9*100</f>
        <v>11.136513408019463</v>
      </c>
      <c r="I9" s="261">
        <f t="shared" si="1"/>
        <v>20.793055829552173</v>
      </c>
      <c r="J9" s="261">
        <f t="shared" si="1"/>
        <v>54.480457578646337</v>
      </c>
      <c r="K9" s="266">
        <f t="shared" si="1"/>
        <v>33.696445959104182</v>
      </c>
    </row>
    <row r="10" spans="1:11" s="263" customFormat="1" ht="24.95" customHeight="1">
      <c r="A10" s="264" t="s">
        <v>288</v>
      </c>
      <c r="B10" s="265" t="s">
        <v>289</v>
      </c>
      <c r="C10" s="261">
        <v>1395.2</v>
      </c>
      <c r="D10" s="261">
        <v>1320.9</v>
      </c>
      <c r="E10" s="261">
        <f t="shared" si="0"/>
        <v>2716.1000000000004</v>
      </c>
      <c r="F10" s="261">
        <f>C10/'Gov.Fin(as percent of GDP)'!$O10*100</f>
        <v>5.3398652786282916</v>
      </c>
      <c r="G10" s="261">
        <f>D10/'Gov.Fin(as percent of GDP)'!$O10*100</f>
        <v>5.0554960195958367</v>
      </c>
      <c r="H10" s="261">
        <f>E10/'Gov.Fin(as percent of GDP)'!$O10*100</f>
        <v>10.395361298224129</v>
      </c>
      <c r="I10" s="261">
        <f t="shared" si="1"/>
        <v>13.931079536175091</v>
      </c>
      <c r="J10" s="261">
        <f t="shared" si="1"/>
        <v>35.853131749460061</v>
      </c>
      <c r="K10" s="266">
        <f t="shared" si="1"/>
        <v>23.633301470253571</v>
      </c>
    </row>
    <row r="11" spans="1:11" s="263" customFormat="1" ht="24.95" customHeight="1">
      <c r="A11" s="264" t="s">
        <v>290</v>
      </c>
      <c r="B11" s="265" t="s">
        <v>291</v>
      </c>
      <c r="C11" s="261">
        <v>1502.8</v>
      </c>
      <c r="D11" s="261">
        <v>1807.3</v>
      </c>
      <c r="E11" s="261">
        <f t="shared" si="0"/>
        <v>3310.1</v>
      </c>
      <c r="F11" s="261">
        <f>C11/'Gov.Fin(as percent of GDP)'!$O11*100</f>
        <v>6.4356986852811442</v>
      </c>
      <c r="G11" s="261">
        <f>D11/'Gov.Fin(as percent of GDP)'!$O11*100</f>
        <v>7.7397113613977986</v>
      </c>
      <c r="H11" s="261">
        <f>E11/'Gov.Fin(as percent of GDP)'!$O11*100</f>
        <v>14.175410046678943</v>
      </c>
      <c r="I11" s="261">
        <f t="shared" si="1"/>
        <v>7.7121559633027488</v>
      </c>
      <c r="J11" s="261">
        <f t="shared" si="1"/>
        <v>36.823377999848589</v>
      </c>
      <c r="K11" s="266">
        <f t="shared" si="1"/>
        <v>21.869592430322868</v>
      </c>
    </row>
    <row r="12" spans="1:11" s="263" customFormat="1" ht="24.95" customHeight="1">
      <c r="A12" s="264" t="s">
        <v>292</v>
      </c>
      <c r="B12" s="265" t="s">
        <v>293</v>
      </c>
      <c r="C12" s="261">
        <v>1443.8</v>
      </c>
      <c r="D12" s="261">
        <v>2451.3000000000002</v>
      </c>
      <c r="E12" s="261">
        <f t="shared" si="0"/>
        <v>3895.1000000000004</v>
      </c>
      <c r="F12" s="261">
        <f>C12/'Gov.Fin(as percent of GDP)'!$O12*100</f>
        <v>5.287288973523272</v>
      </c>
      <c r="G12" s="261">
        <f>D12/'Gov.Fin(as percent of GDP)'!$O12*100</f>
        <v>8.9768191306258469</v>
      </c>
      <c r="H12" s="261">
        <f>E12/'Gov.Fin(as percent of GDP)'!$O12*100</f>
        <v>14.26410810414912</v>
      </c>
      <c r="I12" s="261">
        <f t="shared" si="1"/>
        <v>-3.9260047910566982</v>
      </c>
      <c r="J12" s="261">
        <f t="shared" si="1"/>
        <v>35.633265091573065</v>
      </c>
      <c r="K12" s="266">
        <f t="shared" si="1"/>
        <v>17.673182079091276</v>
      </c>
    </row>
    <row r="13" spans="1:11" s="263" customFormat="1" ht="24.95" customHeight="1">
      <c r="A13" s="264" t="s">
        <v>294</v>
      </c>
      <c r="B13" s="265" t="s">
        <v>295</v>
      </c>
      <c r="C13" s="261">
        <v>1900</v>
      </c>
      <c r="D13" s="261">
        <v>3177.8</v>
      </c>
      <c r="E13" s="261">
        <f t="shared" si="0"/>
        <v>5077.8</v>
      </c>
      <c r="F13" s="261">
        <f>C13/'Gov.Fin(as percent of GDP)'!$O13*100</f>
        <v>6.1314057054343616</v>
      </c>
      <c r="G13" s="261">
        <f>D13/'Gov.Fin(as percent of GDP)'!$O13*100</f>
        <v>10.254937395120692</v>
      </c>
      <c r="H13" s="261">
        <f>E13/'Gov.Fin(as percent of GDP)'!$O13*100</f>
        <v>16.386343100555052</v>
      </c>
      <c r="I13" s="261">
        <f t="shared" si="1"/>
        <v>31.597174123839864</v>
      </c>
      <c r="J13" s="261">
        <f t="shared" si="1"/>
        <v>29.637335291477996</v>
      </c>
      <c r="K13" s="266">
        <f t="shared" si="1"/>
        <v>30.363790403327243</v>
      </c>
    </row>
    <row r="14" spans="1:11" s="263" customFormat="1" ht="24.95" customHeight="1">
      <c r="A14" s="264" t="s">
        <v>296</v>
      </c>
      <c r="B14" s="265" t="s">
        <v>297</v>
      </c>
      <c r="C14" s="261">
        <v>2878.1</v>
      </c>
      <c r="D14" s="261">
        <v>4717.6000000000004</v>
      </c>
      <c r="E14" s="261">
        <f t="shared" si="0"/>
        <v>7595.7000000000007</v>
      </c>
      <c r="F14" s="261">
        <f>C14/'Gov.Fin(as percent of GDP)'!$O14*100</f>
        <v>8.5098016025546261</v>
      </c>
      <c r="G14" s="261">
        <f>D14/'Gov.Fin(as percent of GDP)'!$O14*100</f>
        <v>13.948730078945035</v>
      </c>
      <c r="H14" s="261">
        <f>E14/'Gov.Fin(as percent of GDP)'!$O14*100</f>
        <v>22.458531681499665</v>
      </c>
      <c r="I14" s="261">
        <f t="shared" si="1"/>
        <v>51.478947368421046</v>
      </c>
      <c r="J14" s="261">
        <f t="shared" si="1"/>
        <v>48.454905909748874</v>
      </c>
      <c r="K14" s="266">
        <f t="shared" si="1"/>
        <v>49.586435070306038</v>
      </c>
    </row>
    <row r="15" spans="1:11" s="263" customFormat="1" ht="24.95" customHeight="1">
      <c r="A15" s="264" t="s">
        <v>298</v>
      </c>
      <c r="B15" s="265" t="s">
        <v>299</v>
      </c>
      <c r="C15" s="261">
        <v>4337.1000000000004</v>
      </c>
      <c r="D15" s="261">
        <v>6321.1</v>
      </c>
      <c r="E15" s="261">
        <f t="shared" si="0"/>
        <v>10658.2</v>
      </c>
      <c r="F15" s="261">
        <f>C15/'Gov.Fin(as percent of GDP)'!$O15*100</f>
        <v>11.038686688724868</v>
      </c>
      <c r="G15" s="261">
        <f>D15/'Gov.Fin(as percent of GDP)'!$O15*100</f>
        <v>16.088317638075846</v>
      </c>
      <c r="H15" s="261">
        <f>E15/'Gov.Fin(as percent of GDP)'!$O15*100</f>
        <v>27.127004326800712</v>
      </c>
      <c r="I15" s="261">
        <f t="shared" si="1"/>
        <v>50.693165630103209</v>
      </c>
      <c r="J15" s="261">
        <f t="shared" si="1"/>
        <v>33.989740546040366</v>
      </c>
      <c r="K15" s="266">
        <f t="shared" si="1"/>
        <v>40.318864620772274</v>
      </c>
    </row>
    <row r="16" spans="1:11" s="263" customFormat="1" ht="24.95" customHeight="1">
      <c r="A16" s="264" t="s">
        <v>300</v>
      </c>
      <c r="B16" s="265" t="s">
        <v>301</v>
      </c>
      <c r="C16" s="261">
        <v>6031.6</v>
      </c>
      <c r="D16" s="261">
        <v>9203.2000000000007</v>
      </c>
      <c r="E16" s="261">
        <f t="shared" si="0"/>
        <v>15234.800000000001</v>
      </c>
      <c r="F16" s="261">
        <f>C16/'Gov.Fin(as percent of GDP)'!$O16*100</f>
        <v>12.946959452207699</v>
      </c>
      <c r="G16" s="261">
        <f>D16/'Gov.Fin(as percent of GDP)'!$O16*100</f>
        <v>19.754867237641406</v>
      </c>
      <c r="H16" s="261">
        <f>E16/'Gov.Fin(as percent of GDP)'!$O16*100</f>
        <v>32.701826689849099</v>
      </c>
      <c r="I16" s="261">
        <f t="shared" si="1"/>
        <v>39.069885407299807</v>
      </c>
      <c r="J16" s="261">
        <f t="shared" si="1"/>
        <v>45.594912277926312</v>
      </c>
      <c r="K16" s="266">
        <f t="shared" si="1"/>
        <v>42.939708393537387</v>
      </c>
    </row>
    <row r="17" spans="1:11" s="263" customFormat="1" ht="24.95" customHeight="1">
      <c r="A17" s="264" t="s">
        <v>302</v>
      </c>
      <c r="B17" s="265" t="s">
        <v>303</v>
      </c>
      <c r="C17" s="261">
        <v>7190.2</v>
      </c>
      <c r="D17" s="261">
        <v>10330.200000000001</v>
      </c>
      <c r="E17" s="261">
        <f t="shared" si="0"/>
        <v>17520.400000000001</v>
      </c>
      <c r="F17" s="261">
        <f>C17/'Gov.Fin(as percent of GDP)'!$O17*100</f>
        <v>12.900922237772274</v>
      </c>
      <c r="G17" s="261">
        <f>D17/'Gov.Fin(as percent of GDP)'!$O17*100</f>
        <v>18.534826138443321</v>
      </c>
      <c r="H17" s="261">
        <f>E17/'Gov.Fin(as percent of GDP)'!$O17*100</f>
        <v>31.435748376215599</v>
      </c>
      <c r="I17" s="261">
        <f t="shared" si="1"/>
        <v>19.208833477021003</v>
      </c>
      <c r="J17" s="261">
        <f t="shared" si="1"/>
        <v>12.245740611961068</v>
      </c>
      <c r="K17" s="266">
        <f t="shared" si="1"/>
        <v>15.002494289390086</v>
      </c>
    </row>
    <row r="18" spans="1:11" s="263" customFormat="1" ht="24.95" customHeight="1">
      <c r="A18" s="264" t="s">
        <v>304</v>
      </c>
      <c r="B18" s="265" t="s">
        <v>305</v>
      </c>
      <c r="C18" s="261">
        <v>8997.4</v>
      </c>
      <c r="D18" s="261">
        <v>15171.9</v>
      </c>
      <c r="E18" s="261">
        <f t="shared" si="0"/>
        <v>24169.3</v>
      </c>
      <c r="F18" s="261">
        <f>C18/'Gov.Fin(as percent of GDP)'!$O18*100</f>
        <v>14.088375297507202</v>
      </c>
      <c r="G18" s="261">
        <f>D18/'Gov.Fin(as percent of GDP)'!$O18*100</f>
        <v>23.756576475009396</v>
      </c>
      <c r="H18" s="261">
        <f>E18/'Gov.Fin(as percent of GDP)'!$O18*100</f>
        <v>37.844951772516595</v>
      </c>
      <c r="I18" s="261">
        <f t="shared" si="1"/>
        <v>25.134210453116751</v>
      </c>
      <c r="J18" s="261">
        <f t="shared" si="1"/>
        <v>46.869373293837469</v>
      </c>
      <c r="K18" s="266">
        <f t="shared" si="1"/>
        <v>37.949476039359809</v>
      </c>
    </row>
    <row r="19" spans="1:11" s="263" customFormat="1" ht="24.95" customHeight="1">
      <c r="A19" s="264" t="s">
        <v>306</v>
      </c>
      <c r="B19" s="265" t="s">
        <v>307</v>
      </c>
      <c r="C19" s="261">
        <v>11636</v>
      </c>
      <c r="D19" s="261">
        <v>20826</v>
      </c>
      <c r="E19" s="261">
        <f t="shared" si="0"/>
        <v>32462</v>
      </c>
      <c r="F19" s="261">
        <f>C19/'Gov.Fin(as percent of GDP)'!$O19*100</f>
        <v>15.13015889527475</v>
      </c>
      <c r="G19" s="261">
        <f>D19/'Gov.Fin(as percent of GDP)'!$O19*100</f>
        <v>27.079811718201441</v>
      </c>
      <c r="H19" s="261">
        <f>E19/'Gov.Fin(as percent of GDP)'!$O19*100</f>
        <v>42.209970613476195</v>
      </c>
      <c r="I19" s="261">
        <f t="shared" si="1"/>
        <v>29.326249805499373</v>
      </c>
      <c r="J19" s="261">
        <f t="shared" si="1"/>
        <v>37.266921084373081</v>
      </c>
      <c r="K19" s="266">
        <f t="shared" si="1"/>
        <v>34.310881986652475</v>
      </c>
    </row>
    <row r="20" spans="1:11" s="263" customFormat="1" ht="24.95" customHeight="1">
      <c r="A20" s="264" t="s">
        <v>308</v>
      </c>
      <c r="B20" s="265" t="s">
        <v>309</v>
      </c>
      <c r="C20" s="261">
        <v>12887.9</v>
      </c>
      <c r="D20" s="261">
        <v>29216.9</v>
      </c>
      <c r="E20" s="261">
        <f t="shared" si="0"/>
        <v>42104.800000000003</v>
      </c>
      <c r="F20" s="261">
        <f>C20/'Gov.Fin(as percent of GDP)'!$O20*100</f>
        <v>14.436988910048168</v>
      </c>
      <c r="G20" s="261">
        <f>D20/'Gov.Fin(as percent of GDP)'!$O20*100</f>
        <v>32.728688249131849</v>
      </c>
      <c r="H20" s="261">
        <f>E20/'Gov.Fin(as percent of GDP)'!$O20*100</f>
        <v>47.165677159180021</v>
      </c>
      <c r="I20" s="261">
        <f t="shared" si="1"/>
        <v>10.75885183911997</v>
      </c>
      <c r="J20" s="261">
        <f t="shared" si="1"/>
        <v>40.290502256794412</v>
      </c>
      <c r="K20" s="266">
        <f t="shared" si="1"/>
        <v>29.704885712525424</v>
      </c>
    </row>
    <row r="21" spans="1:11" s="263" customFormat="1" ht="24.95" customHeight="1">
      <c r="A21" s="264" t="s">
        <v>310</v>
      </c>
      <c r="B21" s="265" t="s">
        <v>311</v>
      </c>
      <c r="C21" s="261">
        <v>14673.1</v>
      </c>
      <c r="D21" s="261">
        <v>36800.9</v>
      </c>
      <c r="E21" s="261">
        <f t="shared" si="0"/>
        <v>51474</v>
      </c>
      <c r="F21" s="261">
        <f>C21/'Gov.Fin(as percent of GDP)'!$O21*100</f>
        <v>14.18842345478456</v>
      </c>
      <c r="G21" s="261">
        <f>D21/'Gov.Fin(as percent of GDP)'!$O21*100</f>
        <v>35.585305948789362</v>
      </c>
      <c r="H21" s="261">
        <f>E21/'Gov.Fin(as percent of GDP)'!$O21*100</f>
        <v>49.77372940357391</v>
      </c>
      <c r="I21" s="261">
        <f t="shared" si="1"/>
        <v>13.85175241893559</v>
      </c>
      <c r="J21" s="261">
        <f t="shared" si="1"/>
        <v>25.957579346200305</v>
      </c>
      <c r="K21" s="266">
        <f t="shared" si="1"/>
        <v>22.252094773042487</v>
      </c>
    </row>
    <row r="22" spans="1:11" s="263" customFormat="1" ht="24.95" customHeight="1">
      <c r="A22" s="264" t="s">
        <v>312</v>
      </c>
      <c r="B22" s="265" t="s">
        <v>313</v>
      </c>
      <c r="C22" s="261">
        <v>20855.900000000001</v>
      </c>
      <c r="D22" s="261">
        <v>59505.3</v>
      </c>
      <c r="E22" s="261">
        <f t="shared" si="0"/>
        <v>80361.200000000012</v>
      </c>
      <c r="F22" s="261">
        <f>C22/'Gov.Fin(as percent of GDP)'!$O22*100</f>
        <v>17.326493312287116</v>
      </c>
      <c r="G22" s="261">
        <f>D22/'Gov.Fin(as percent of GDP)'!$O22*100</f>
        <v>49.435324416382819</v>
      </c>
      <c r="H22" s="261">
        <f>E22/'Gov.Fin(as percent of GDP)'!$O22*100</f>
        <v>66.761817728669953</v>
      </c>
      <c r="I22" s="261">
        <f t="shared" si="1"/>
        <v>42.136971737397005</v>
      </c>
      <c r="J22" s="261">
        <f t="shared" si="1"/>
        <v>61.695230279694272</v>
      </c>
      <c r="K22" s="266">
        <f t="shared" si="1"/>
        <v>56.119982903990376</v>
      </c>
    </row>
    <row r="23" spans="1:11" s="263" customFormat="1" ht="24.95" customHeight="1">
      <c r="A23" s="264" t="s">
        <v>314</v>
      </c>
      <c r="B23" s="265" t="s">
        <v>315</v>
      </c>
      <c r="C23" s="261">
        <v>23234.9</v>
      </c>
      <c r="D23" s="261">
        <v>70923.899999999994</v>
      </c>
      <c r="E23" s="261">
        <f t="shared" si="0"/>
        <v>94158.799999999988</v>
      </c>
      <c r="F23" s="261">
        <f>C23/'Gov.Fin(as percent of GDP)'!$O23*100</f>
        <v>15.543090703539439</v>
      </c>
      <c r="G23" s="261">
        <f>D23/'Gov.Fin(as percent of GDP)'!$O23*100</f>
        <v>47.444861426077182</v>
      </c>
      <c r="H23" s="261">
        <f>E23/'Gov.Fin(as percent of GDP)'!$O23*100</f>
        <v>62.987952129616609</v>
      </c>
      <c r="I23" s="261">
        <f t="shared" si="1"/>
        <v>11.406844106463893</v>
      </c>
      <c r="J23" s="261">
        <f t="shared" si="1"/>
        <v>19.189215078320743</v>
      </c>
      <c r="K23" s="266">
        <f t="shared" si="1"/>
        <v>17.169479798708792</v>
      </c>
    </row>
    <row r="24" spans="1:11" s="263" customFormat="1" ht="24.95" customHeight="1">
      <c r="A24" s="264" t="s">
        <v>316</v>
      </c>
      <c r="B24" s="265" t="s">
        <v>317</v>
      </c>
      <c r="C24" s="261">
        <v>25456</v>
      </c>
      <c r="D24" s="261">
        <v>87420.800000000003</v>
      </c>
      <c r="E24" s="261">
        <f t="shared" si="0"/>
        <v>112876.8</v>
      </c>
      <c r="F24" s="261">
        <f>C24/'Gov.Fin(as percent of GDP)'!$O24*100</f>
        <v>14.845399302518167</v>
      </c>
      <c r="G24" s="261">
        <f>D24/'Gov.Fin(as percent of GDP)'!$O24*100</f>
        <v>50.981956448207889</v>
      </c>
      <c r="H24" s="261">
        <f>E24/'Gov.Fin(as percent of GDP)'!$O24*100</f>
        <v>65.827355750726056</v>
      </c>
      <c r="I24" s="261">
        <f t="shared" si="1"/>
        <v>9.5593267025035402</v>
      </c>
      <c r="J24" s="261">
        <f t="shared" si="1"/>
        <v>23.260001212567289</v>
      </c>
      <c r="K24" s="266">
        <f t="shared" si="1"/>
        <v>19.879182827308782</v>
      </c>
    </row>
    <row r="25" spans="1:11" s="263" customFormat="1" ht="24.95" customHeight="1">
      <c r="A25" s="264" t="s">
        <v>318</v>
      </c>
      <c r="B25" s="265" t="s">
        <v>319</v>
      </c>
      <c r="C25" s="261">
        <v>30631.21</v>
      </c>
      <c r="D25" s="261">
        <v>101966.8</v>
      </c>
      <c r="E25" s="261">
        <f t="shared" si="0"/>
        <v>132598.01</v>
      </c>
      <c r="F25" s="261">
        <f>C25/'Gov.Fin(as percent of GDP)'!$O25*100</f>
        <v>15.371557469187843</v>
      </c>
      <c r="G25" s="261">
        <f>D25/'Gov.Fin(as percent of GDP)'!$O25*100</f>
        <v>51.169657553494716</v>
      </c>
      <c r="H25" s="261">
        <f>E25/'Gov.Fin(as percent of GDP)'!$O25*100</f>
        <v>66.541215022682564</v>
      </c>
      <c r="I25" s="261">
        <f t="shared" si="1"/>
        <v>20.33002042740415</v>
      </c>
      <c r="J25" s="261">
        <f t="shared" si="1"/>
        <v>16.639060726966576</v>
      </c>
      <c r="K25" s="266">
        <f t="shared" si="1"/>
        <v>17.471446745478275</v>
      </c>
    </row>
    <row r="26" spans="1:11" s="263" customFormat="1" ht="24.95" customHeight="1">
      <c r="A26" s="264" t="s">
        <v>320</v>
      </c>
      <c r="B26" s="265" t="s">
        <v>321</v>
      </c>
      <c r="C26" s="261">
        <v>32057.9</v>
      </c>
      <c r="D26" s="261">
        <v>113000.9</v>
      </c>
      <c r="E26" s="261">
        <f t="shared" si="0"/>
        <v>145058.79999999999</v>
      </c>
      <c r="F26" s="261">
        <f>C26/'Gov.Fin(as percent of GDP)'!$O26*100</f>
        <v>14.626622561879776</v>
      </c>
      <c r="G26" s="261">
        <f>D26/'Gov.Fin(as percent of GDP)'!$O26*100</f>
        <v>51.557385650735711</v>
      </c>
      <c r="H26" s="261">
        <f>E26/'Gov.Fin(as percent of GDP)'!$O26*100</f>
        <v>66.184008212615481</v>
      </c>
      <c r="I26" s="261">
        <f t="shared" si="1"/>
        <v>4.6576351374953902</v>
      </c>
      <c r="J26" s="261">
        <f t="shared" si="1"/>
        <v>10.821267314459206</v>
      </c>
      <c r="K26" s="266">
        <f t="shared" si="1"/>
        <v>9.3974185585439614</v>
      </c>
    </row>
    <row r="27" spans="1:11" s="263" customFormat="1" ht="24.95" customHeight="1">
      <c r="A27" s="264" t="s">
        <v>322</v>
      </c>
      <c r="B27" s="265" t="s">
        <v>323</v>
      </c>
      <c r="C27" s="261">
        <v>34241.800000000003</v>
      </c>
      <c r="D27" s="261">
        <v>128044.4</v>
      </c>
      <c r="E27" s="261">
        <f t="shared" si="0"/>
        <v>162286.20000000001</v>
      </c>
      <c r="F27" s="261">
        <f>C27/'Gov.Fin(as percent of GDP)'!$O27*100</f>
        <v>13.756533407254745</v>
      </c>
      <c r="G27" s="261">
        <f>D27/'Gov.Fin(as percent of GDP)'!$O27*100</f>
        <v>51.441427326013503</v>
      </c>
      <c r="H27" s="261">
        <f>E27/'Gov.Fin(as percent of GDP)'!$O27*100</f>
        <v>65.19796073326826</v>
      </c>
      <c r="I27" s="261">
        <f t="shared" si="1"/>
        <v>6.8123613836215071</v>
      </c>
      <c r="J27" s="261">
        <f t="shared" si="1"/>
        <v>13.312725827847387</v>
      </c>
      <c r="K27" s="266">
        <f t="shared" si="1"/>
        <v>11.876149533844213</v>
      </c>
    </row>
    <row r="28" spans="1:11" s="263" customFormat="1" ht="24.95" customHeight="1">
      <c r="A28" s="264" t="s">
        <v>324</v>
      </c>
      <c r="B28" s="265" t="s">
        <v>325</v>
      </c>
      <c r="C28" s="261">
        <v>35890.800000000003</v>
      </c>
      <c r="D28" s="261">
        <v>132086.79999999999</v>
      </c>
      <c r="E28" s="261">
        <f t="shared" si="0"/>
        <v>167977.59999999998</v>
      </c>
      <c r="F28" s="261">
        <f>C28/'Gov.Fin(as percent of GDP)'!$O28*100</f>
        <v>12.79470113684571</v>
      </c>
      <c r="G28" s="261">
        <f>D28/'Gov.Fin(as percent of GDP)'!$O28*100</f>
        <v>47.08758595858302</v>
      </c>
      <c r="H28" s="261">
        <f>E28/'Gov.Fin(as percent of GDP)'!$O28*100</f>
        <v>59.882287095428723</v>
      </c>
      <c r="I28" s="261">
        <f t="shared" si="1"/>
        <v>4.8157515083903348</v>
      </c>
      <c r="J28" s="261">
        <f t="shared" si="1"/>
        <v>3.1570299052516191</v>
      </c>
      <c r="K28" s="266">
        <f t="shared" si="1"/>
        <v>3.5070141515421369</v>
      </c>
    </row>
    <row r="29" spans="1:11" s="263" customFormat="1" ht="24.95" customHeight="1">
      <c r="A29" s="264" t="s">
        <v>326</v>
      </c>
      <c r="B29" s="265" t="s">
        <v>327</v>
      </c>
      <c r="C29" s="261">
        <v>38406.6</v>
      </c>
      <c r="D29" s="261">
        <v>161208</v>
      </c>
      <c r="E29" s="261">
        <f t="shared" si="0"/>
        <v>199614.6</v>
      </c>
      <c r="F29" s="261">
        <f>C29/'Gov.Fin(as percent of GDP)'!$O29*100</f>
        <v>12.766241752397415</v>
      </c>
      <c r="G29" s="261">
        <f>D29/'Gov.Fin(as percent of GDP)'!$O29*100</f>
        <v>53.585068723096605</v>
      </c>
      <c r="H29" s="261">
        <f>E29/'Gov.Fin(as percent of GDP)'!$O29*100</f>
        <v>66.351310475494031</v>
      </c>
      <c r="I29" s="261">
        <f t="shared" si="1"/>
        <v>7.0095957738473231</v>
      </c>
      <c r="J29" s="261">
        <f t="shared" si="1"/>
        <v>22.047017567236111</v>
      </c>
      <c r="K29" s="266">
        <f t="shared" si="1"/>
        <v>18.834058826891223</v>
      </c>
    </row>
    <row r="30" spans="1:11" s="263" customFormat="1" ht="24.95" customHeight="1">
      <c r="A30" s="264" t="s">
        <v>328</v>
      </c>
      <c r="B30" s="265" t="s">
        <v>329</v>
      </c>
      <c r="C30" s="261">
        <v>49669.7</v>
      </c>
      <c r="D30" s="261">
        <v>169465.9</v>
      </c>
      <c r="E30" s="261">
        <f t="shared" si="0"/>
        <v>219135.59999999998</v>
      </c>
      <c r="F30" s="261">
        <f>C30/'Gov.Fin(as percent of GDP)'!$O30*100</f>
        <v>14.521775485621397</v>
      </c>
      <c r="G30" s="261">
        <f>D30/'Gov.Fin(as percent of GDP)'!$O30*100</f>
        <v>49.546217357237246</v>
      </c>
      <c r="H30" s="261">
        <f>E30/'Gov.Fin(as percent of GDP)'!$O30*100</f>
        <v>64.067992842858629</v>
      </c>
      <c r="I30" s="261">
        <f t="shared" si="1"/>
        <v>29.325949185817024</v>
      </c>
      <c r="J30" s="261">
        <f t="shared" si="1"/>
        <v>5.122512530395511</v>
      </c>
      <c r="K30" s="266">
        <f t="shared" si="1"/>
        <v>9.7793447974246135</v>
      </c>
    </row>
    <row r="31" spans="1:11" s="263" customFormat="1" ht="24.95" customHeight="1">
      <c r="A31" s="264" t="s">
        <v>330</v>
      </c>
      <c r="B31" s="265" t="s">
        <v>331</v>
      </c>
      <c r="C31" s="261">
        <v>54357</v>
      </c>
      <c r="D31" s="261">
        <v>190691.20000000001</v>
      </c>
      <c r="E31" s="261">
        <f t="shared" si="0"/>
        <v>245048.2</v>
      </c>
      <c r="F31" s="261">
        <f>C31/'Gov.Fin(as percent of GDP)'!$O31*100</f>
        <v>14.323773083733874</v>
      </c>
      <c r="G31" s="261">
        <f>D31/'Gov.Fin(as percent of GDP)'!$O31*100</f>
        <v>50.249599460325491</v>
      </c>
      <c r="H31" s="261">
        <f>E31/'Gov.Fin(as percent of GDP)'!$O31*100</f>
        <v>64.573372544059367</v>
      </c>
      <c r="I31" s="261">
        <f t="shared" si="1"/>
        <v>9.4369404284704785</v>
      </c>
      <c r="J31" s="261">
        <f t="shared" si="1"/>
        <v>12.524820627630689</v>
      </c>
      <c r="K31" s="266">
        <f t="shared" si="1"/>
        <v>11.824915714288338</v>
      </c>
    </row>
    <row r="32" spans="1:11" s="263" customFormat="1" ht="24.95" customHeight="1">
      <c r="A32" s="264" t="s">
        <v>231</v>
      </c>
      <c r="B32" s="265" t="s">
        <v>230</v>
      </c>
      <c r="C32" s="261">
        <v>60043.8</v>
      </c>
      <c r="D32" s="261">
        <v>201550.6</v>
      </c>
      <c r="E32" s="261">
        <f t="shared" si="0"/>
        <v>261594.40000000002</v>
      </c>
      <c r="F32" s="261">
        <f>C32/'Gov.Fin(as percent of GDP)'!$O32*100</f>
        <v>13.599383444873126</v>
      </c>
      <c r="G32" s="261">
        <f>D32/'Gov.Fin(as percent of GDP)'!$O32*100</f>
        <v>45.649407481609181</v>
      </c>
      <c r="H32" s="261">
        <f>E32/'Gov.Fin(as percent of GDP)'!$O32*100</f>
        <v>59.248790926482307</v>
      </c>
      <c r="I32" s="261">
        <f t="shared" si="1"/>
        <v>10.461946023511231</v>
      </c>
      <c r="J32" s="261">
        <f t="shared" si="1"/>
        <v>5.694756758570918</v>
      </c>
      <c r="K32" s="266">
        <f t="shared" si="1"/>
        <v>6.7522226239572518</v>
      </c>
    </row>
    <row r="33" spans="1:11" s="263" customFormat="1" ht="24.95" customHeight="1">
      <c r="A33" s="264" t="s">
        <v>332</v>
      </c>
      <c r="B33" s="265" t="s">
        <v>333</v>
      </c>
      <c r="C33" s="261">
        <v>73620.899999999994</v>
      </c>
      <c r="D33" s="261">
        <v>220125.6</v>
      </c>
      <c r="E33" s="261">
        <f t="shared" si="0"/>
        <v>293746.5</v>
      </c>
      <c r="F33" s="261">
        <f>C33/'Gov.Fin(as percent of GDP)'!$O33*100</f>
        <v>16.023962045296468</v>
      </c>
      <c r="G33" s="261">
        <f>D33/'Gov.Fin(as percent of GDP)'!$O33*100</f>
        <v>47.911452584770245</v>
      </c>
      <c r="H33" s="261">
        <f>E33/'Gov.Fin(as percent of GDP)'!$O33*100</f>
        <v>63.93541463006671</v>
      </c>
      <c r="I33" s="261">
        <f t="shared" si="1"/>
        <v>22.611993244931199</v>
      </c>
      <c r="J33" s="261">
        <f t="shared" si="1"/>
        <v>9.2160479800109698</v>
      </c>
      <c r="K33" s="266">
        <f t="shared" si="1"/>
        <v>12.290821210239969</v>
      </c>
    </row>
    <row r="34" spans="1:11" s="263" customFormat="1" ht="24.95" customHeight="1">
      <c r="A34" s="264" t="s">
        <v>334</v>
      </c>
      <c r="B34" s="265" t="s">
        <v>335</v>
      </c>
      <c r="C34" s="261">
        <v>79518.2</v>
      </c>
      <c r="D34" s="261">
        <v>223433.2</v>
      </c>
      <c r="E34" s="261">
        <f t="shared" si="0"/>
        <v>302951.40000000002</v>
      </c>
      <c r="F34" s="261">
        <f>C34/'Gov.Fin(as percent of GDP)'!$O34*100</f>
        <v>16.15465821774756</v>
      </c>
      <c r="G34" s="261">
        <f>D34/'Gov.Fin(as percent of GDP)'!$O34*100</f>
        <v>45.391960337352131</v>
      </c>
      <c r="H34" s="261">
        <f>E34/'Gov.Fin(as percent of GDP)'!$O34*100</f>
        <v>61.546618555099698</v>
      </c>
      <c r="I34" s="261">
        <f t="shared" si="1"/>
        <v>8.0103611881952048</v>
      </c>
      <c r="J34" s="261">
        <f t="shared" si="1"/>
        <v>1.5025966993389233</v>
      </c>
      <c r="K34" s="266">
        <f t="shared" si="1"/>
        <v>3.133620315476108</v>
      </c>
    </row>
    <row r="35" spans="1:11" s="263" customFormat="1" ht="24.95" customHeight="1">
      <c r="A35" s="264" t="s">
        <v>336</v>
      </c>
      <c r="B35" s="265" t="s">
        <v>337</v>
      </c>
      <c r="C35" s="261">
        <v>86133.7</v>
      </c>
      <c r="D35" s="261">
        <v>232779.3</v>
      </c>
      <c r="E35" s="261">
        <f t="shared" si="0"/>
        <v>318913</v>
      </c>
      <c r="F35" s="261">
        <f>C35/'Gov.Fin(as percent of GDP)'!$O35*100</f>
        <v>16.047294208400338</v>
      </c>
      <c r="G35" s="261">
        <f>D35/'Gov.Fin(as percent of GDP)'!$O35*100</f>
        <v>43.368367000668542</v>
      </c>
      <c r="H35" s="261">
        <f>E35/'Gov.Fin(as percent of GDP)'!$O35*100</f>
        <v>59.41566120906888</v>
      </c>
      <c r="I35" s="261">
        <f t="shared" si="1"/>
        <v>8.3194790626548496</v>
      </c>
      <c r="J35" s="261">
        <f t="shared" si="1"/>
        <v>4.1829504299271321</v>
      </c>
      <c r="K35" s="266">
        <f t="shared" si="1"/>
        <v>5.268699864070598</v>
      </c>
    </row>
    <row r="36" spans="1:11" s="263" customFormat="1" ht="24.95" customHeight="1">
      <c r="A36" s="264" t="s">
        <v>338</v>
      </c>
      <c r="B36" s="265" t="s">
        <v>339</v>
      </c>
      <c r="C36" s="261">
        <v>87564.3</v>
      </c>
      <c r="D36" s="261">
        <v>219641.9</v>
      </c>
      <c r="E36" s="261">
        <f t="shared" si="0"/>
        <v>307206.2</v>
      </c>
      <c r="F36" s="261">
        <f>C36/'Gov.Fin(as percent of GDP)'!$O36*100</f>
        <v>14.856220869113578</v>
      </c>
      <c r="G36" s="261">
        <f>D36/'Gov.Fin(as percent of GDP)'!$O36*100</f>
        <v>37.264599597230344</v>
      </c>
      <c r="H36" s="261">
        <f>E36/'Gov.Fin(as percent of GDP)'!$O36*100</f>
        <v>52.120820466343929</v>
      </c>
      <c r="I36" s="261">
        <f t="shared" si="1"/>
        <v>1.6609062422722047</v>
      </c>
      <c r="J36" s="261">
        <f t="shared" si="1"/>
        <v>-5.6437148835828594</v>
      </c>
      <c r="K36" s="266">
        <f t="shared" si="1"/>
        <v>-3.6708443995697877</v>
      </c>
    </row>
    <row r="37" spans="1:11" s="263" customFormat="1" ht="24.95" customHeight="1">
      <c r="A37" s="264" t="s">
        <v>340</v>
      </c>
      <c r="B37" s="265" t="s">
        <v>341</v>
      </c>
      <c r="C37" s="261">
        <v>89954.934000000008</v>
      </c>
      <c r="D37" s="261">
        <v>233968.6</v>
      </c>
      <c r="E37" s="261">
        <f t="shared" si="0"/>
        <v>323923.53399999999</v>
      </c>
      <c r="F37" s="261">
        <f>C37/'Gov.Fin(as percent of GDP)'!$O37*100</f>
        <v>13.752807948126428</v>
      </c>
      <c r="G37" s="261">
        <f>D37/'Gov.Fin(as percent of GDP)'!$O37*100</f>
        <v>35.770413901832363</v>
      </c>
      <c r="H37" s="261">
        <f>E37/'Gov.Fin(as percent of GDP)'!$O37*100</f>
        <v>49.523221849958794</v>
      </c>
      <c r="I37" s="261">
        <f t="shared" si="1"/>
        <v>2.7301468749250546</v>
      </c>
      <c r="J37" s="261">
        <f t="shared" si="1"/>
        <v>6.5227536276093048</v>
      </c>
      <c r="K37" s="266">
        <f t="shared" si="1"/>
        <v>5.4417306681961293</v>
      </c>
    </row>
    <row r="38" spans="1:11" s="263" customFormat="1" ht="24.95" customHeight="1">
      <c r="A38" s="264" t="s">
        <v>236</v>
      </c>
      <c r="B38" s="265" t="s">
        <v>342</v>
      </c>
      <c r="C38" s="261">
        <v>99303.8</v>
      </c>
      <c r="D38" s="261">
        <v>216628.9</v>
      </c>
      <c r="E38" s="261">
        <f t="shared" si="0"/>
        <v>315932.7</v>
      </c>
      <c r="F38" s="261">
        <f>C38/'Gov.Fin(as percent of GDP)'!$O38*100</f>
        <v>13.643874789097666</v>
      </c>
      <c r="G38" s="261">
        <f>D38/'Gov.Fin(as percent of GDP)'!$O38*100</f>
        <v>29.763791388647356</v>
      </c>
      <c r="H38" s="261">
        <f>E38/'Gov.Fin(as percent of GDP)'!$O38*100</f>
        <v>43.407666177745021</v>
      </c>
      <c r="I38" s="261">
        <f t="shared" si="1"/>
        <v>10.392832926763077</v>
      </c>
      <c r="J38" s="261">
        <f t="shared" si="1"/>
        <v>-7.411122689112986</v>
      </c>
      <c r="K38" s="266">
        <f t="shared" si="1"/>
        <v>-2.4668889911530698</v>
      </c>
    </row>
    <row r="39" spans="1:11" s="263" customFormat="1" ht="24.95" customHeight="1">
      <c r="A39" s="264" t="s">
        <v>237</v>
      </c>
      <c r="B39" s="265" t="s">
        <v>343</v>
      </c>
      <c r="C39" s="261">
        <v>111239.13499999999</v>
      </c>
      <c r="D39" s="261">
        <v>249965.4</v>
      </c>
      <c r="E39" s="261">
        <f t="shared" si="0"/>
        <v>361204.53499999997</v>
      </c>
      <c r="F39" s="261">
        <f>C39/'Gov.Fin(as percent of GDP)'!$O39*100</f>
        <v>13.637959485870132</v>
      </c>
      <c r="G39" s="261">
        <f>D39/'Gov.Fin(as percent of GDP)'!$O39*100</f>
        <v>30.645851372984172</v>
      </c>
      <c r="H39" s="261">
        <f>E39/'Gov.Fin(as percent of GDP)'!$O39*100</f>
        <v>44.283810858854302</v>
      </c>
      <c r="I39" s="261">
        <f t="shared" si="1"/>
        <v>12.019011357067882</v>
      </c>
      <c r="J39" s="261">
        <f t="shared" si="1"/>
        <v>15.388759302198366</v>
      </c>
      <c r="K39" s="266">
        <f t="shared" si="1"/>
        <v>14.329581901461921</v>
      </c>
    </row>
    <row r="40" spans="1:11" s="263" customFormat="1" ht="24.95" customHeight="1">
      <c r="A40" s="264" t="s">
        <v>222</v>
      </c>
      <c r="B40" s="265" t="s">
        <v>212</v>
      </c>
      <c r="C40" s="261">
        <v>120873.7</v>
      </c>
      <c r="D40" s="261">
        <v>277040.40000000002</v>
      </c>
      <c r="E40" s="261">
        <f t="shared" si="0"/>
        <v>397914.10000000003</v>
      </c>
      <c r="F40" s="261">
        <f>C40/'Gov.Fin(as percent of GDP)'!$O40*100</f>
        <v>12.230818829119858</v>
      </c>
      <c r="G40" s="261">
        <f>D40/'Gov.Fin(as percent of GDP)'!$O40*100</f>
        <v>28.03282219992354</v>
      </c>
      <c r="H40" s="261">
        <f>E40/'Gov.Fin(as percent of GDP)'!$O40*100</f>
        <v>40.263641029043399</v>
      </c>
      <c r="I40" s="261">
        <f t="shared" si="1"/>
        <v>8.6611290172294133</v>
      </c>
      <c r="J40" s="261">
        <f t="shared" si="1"/>
        <v>10.831499079472607</v>
      </c>
      <c r="K40" s="266">
        <f t="shared" si="1"/>
        <v>10.16309637419144</v>
      </c>
    </row>
    <row r="41" spans="1:11" s="263" customFormat="1" ht="24.95" customHeight="1">
      <c r="A41" s="264" t="s">
        <v>223</v>
      </c>
      <c r="B41" s="265" t="s">
        <v>213</v>
      </c>
      <c r="C41" s="261">
        <v>142859.70000000001</v>
      </c>
      <c r="D41" s="261">
        <v>256243.3</v>
      </c>
      <c r="E41" s="261">
        <f t="shared" si="0"/>
        <v>399103</v>
      </c>
      <c r="F41" s="261">
        <f>C41/'Gov.Fin(as percent of GDP)'!$O41*100</f>
        <v>11.977101365269135</v>
      </c>
      <c r="G41" s="261">
        <f>D41/'Gov.Fin(as percent of GDP)'!$O41*100</f>
        <v>21.482979302567962</v>
      </c>
      <c r="H41" s="261">
        <f>E41/'Gov.Fin(as percent of GDP)'!$O41*100</f>
        <v>33.460080667837097</v>
      </c>
      <c r="I41" s="261">
        <f t="shared" si="1"/>
        <v>18.189233886279666</v>
      </c>
      <c r="J41" s="261">
        <f t="shared" si="1"/>
        <v>-7.5068834725910136</v>
      </c>
      <c r="K41" s="266">
        <f t="shared" si="1"/>
        <v>0.29878307906152202</v>
      </c>
    </row>
    <row r="42" spans="1:11" s="263" customFormat="1" ht="20.25">
      <c r="A42" s="264" t="s">
        <v>2001</v>
      </c>
      <c r="B42" s="265" t="s">
        <v>214</v>
      </c>
      <c r="C42" s="261">
        <v>179328.39</v>
      </c>
      <c r="D42" s="261">
        <v>259551.8</v>
      </c>
      <c r="E42" s="261">
        <f t="shared" si="0"/>
        <v>438880.19</v>
      </c>
      <c r="F42" s="261">
        <f>C42/'Gov.Fin(as percent of GDP)'!$O42*100</f>
        <v>11.475687747000103</v>
      </c>
      <c r="G42" s="261">
        <f>D42/'Gov.Fin(as percent of GDP)'!$O42*100</f>
        <v>16.609391357229168</v>
      </c>
      <c r="H42" s="261">
        <f>E42/'Gov.Fin(as percent of GDP)'!$O42*100</f>
        <v>28.085079104229273</v>
      </c>
      <c r="I42" s="261">
        <f t="shared" si="1"/>
        <v>25.527626055493613</v>
      </c>
      <c r="J42" s="261">
        <f t="shared" si="1"/>
        <v>1.2911557102175806</v>
      </c>
      <c r="K42" s="266">
        <f t="shared" si="1"/>
        <v>9.9666477074840287</v>
      </c>
    </row>
    <row r="43" spans="1:11" s="263" customFormat="1" ht="24.95" customHeight="1">
      <c r="A43" s="264" t="s">
        <v>225</v>
      </c>
      <c r="B43" s="265" t="s">
        <v>215</v>
      </c>
      <c r="C43" s="261">
        <v>209120.204</v>
      </c>
      <c r="D43" s="261">
        <v>309287.09999999998</v>
      </c>
      <c r="E43" s="261">
        <f t="shared" si="0"/>
        <v>518407.304</v>
      </c>
      <c r="F43" s="261">
        <f>C43/'Gov.Fin(as percent of GDP)'!$O43*100</f>
        <v>11.89278209349642</v>
      </c>
      <c r="G43" s="261">
        <f>D43/'Gov.Fin(as percent of GDP)'!$O43*100</f>
        <v>17.589329076158684</v>
      </c>
      <c r="H43" s="261">
        <f>E43/'Gov.Fin(as percent of GDP)'!$O43*100</f>
        <v>29.482111169655106</v>
      </c>
      <c r="I43" s="261">
        <f t="shared" si="1"/>
        <v>16.612993625827997</v>
      </c>
      <c r="J43" s="261">
        <f t="shared" si="1"/>
        <v>19.161993867890729</v>
      </c>
      <c r="K43" s="266">
        <f t="shared" si="1"/>
        <v>18.120461076176625</v>
      </c>
    </row>
    <row r="44" spans="1:11" s="263" customFormat="1" ht="24.95" customHeight="1">
      <c r="A44" s="264" t="s">
        <v>226</v>
      </c>
      <c r="B44" s="265" t="s">
        <v>216</v>
      </c>
      <c r="C44" s="261">
        <v>207001.70900000003</v>
      </c>
      <c r="D44" s="261">
        <v>333441.5</v>
      </c>
      <c r="E44" s="261">
        <f t="shared" si="0"/>
        <v>540443.20900000003</v>
      </c>
      <c r="F44" s="261">
        <f>C44/'Gov.Fin(as percent of GDP)'!$O44*100</f>
        <v>10.619312534714764</v>
      </c>
      <c r="G44" s="261">
        <f>D44/'Gov.Fin(as percent of GDP)'!$O44*100</f>
        <v>17.10575008124253</v>
      </c>
      <c r="H44" s="261">
        <f>E44/'Gov.Fin(as percent of GDP)'!$O44*100</f>
        <v>27.725062615957292</v>
      </c>
      <c r="I44" s="261">
        <f t="shared" si="1"/>
        <v>-1.0130513262123486</v>
      </c>
      <c r="J44" s="261">
        <f t="shared" si="1"/>
        <v>7.809701730204722</v>
      </c>
      <c r="K44" s="266">
        <f t="shared" si="1"/>
        <v>4.250693389150257</v>
      </c>
    </row>
    <row r="45" spans="1:11" s="263" customFormat="1" ht="24.95" customHeight="1">
      <c r="A45" s="264" t="s">
        <v>227</v>
      </c>
      <c r="B45" s="265" t="s">
        <v>217</v>
      </c>
      <c r="C45" s="261">
        <v>201817.5</v>
      </c>
      <c r="D45" s="261">
        <v>346819.1</v>
      </c>
      <c r="E45" s="261">
        <f t="shared" si="0"/>
        <v>548636.6</v>
      </c>
      <c r="F45" s="261">
        <f>C45/'Gov.Fin(as percent of GDP)'!$O45*100</f>
        <v>9.0398752251125867</v>
      </c>
      <c r="G45" s="261">
        <f>D45/'Gov.Fin(as percent of GDP)'!$O45*100</f>
        <v>15.534834143153317</v>
      </c>
      <c r="H45" s="261">
        <f>E45/'Gov.Fin(as percent of GDP)'!$O45*100</f>
        <v>24.574709368265903</v>
      </c>
      <c r="I45" s="261">
        <f t="shared" si="1"/>
        <v>-2.5044281156152266</v>
      </c>
      <c r="J45" s="261">
        <f t="shared" si="1"/>
        <v>4.0119781131023018</v>
      </c>
      <c r="K45" s="266">
        <f>E45/E44*100-100</f>
        <v>1.51605032009941</v>
      </c>
    </row>
    <row r="46" spans="1:11" s="263" customFormat="1" ht="24.95" customHeight="1">
      <c r="A46" s="264" t="s">
        <v>228</v>
      </c>
      <c r="B46" s="265" t="s">
        <v>218</v>
      </c>
      <c r="C46" s="261">
        <v>196785.80000000002</v>
      </c>
      <c r="D46" s="261">
        <v>343261.8</v>
      </c>
      <c r="E46" s="261">
        <f t="shared" si="0"/>
        <v>540047.6</v>
      </c>
      <c r="F46" s="261">
        <f>C46/'Gov.Fin(as percent of GDP)'!$O46*100</f>
        <v>8.1194370114456529</v>
      </c>
      <c r="G46" s="261">
        <f>D46/'Gov.Fin(as percent of GDP)'!$O46*100</f>
        <v>14.163077638404067</v>
      </c>
      <c r="H46" s="261">
        <f>E46/'Gov.Fin(as percent of GDP)'!$O46*100</f>
        <v>22.28251464984972</v>
      </c>
      <c r="I46" s="261">
        <f t="shared" si="1"/>
        <v>-2.4931931076343687</v>
      </c>
      <c r="J46" s="261">
        <f t="shared" si="1"/>
        <v>-1.0256932216247634</v>
      </c>
      <c r="K46" s="266">
        <f t="shared" si="1"/>
        <v>-1.565517138302468</v>
      </c>
    </row>
    <row r="47" spans="1:11" s="263" customFormat="1" ht="24.95" customHeight="1">
      <c r="A47" s="264" t="s">
        <v>167</v>
      </c>
      <c r="B47" s="265" t="s">
        <v>219</v>
      </c>
      <c r="C47" s="261">
        <v>234157.976</v>
      </c>
      <c r="D47" s="261">
        <v>388762.78499999997</v>
      </c>
      <c r="E47" s="261">
        <f t="shared" si="0"/>
        <v>622920.76099999994</v>
      </c>
      <c r="F47" s="261">
        <f>C47/'Gov.Fin(as percent of GDP)'!$O47*100</f>
        <v>8.9778150890412807</v>
      </c>
      <c r="G47" s="261">
        <f>D47/'Gov.Fin(as percent of GDP)'!$O47*100</f>
        <v>14.905494388244589</v>
      </c>
      <c r="H47" s="261">
        <f>E47/'Gov.Fin(as percent of GDP)'!$O47*100</f>
        <v>23.88330947728587</v>
      </c>
      <c r="I47" s="261">
        <f t="shared" si="1"/>
        <v>18.991297136277097</v>
      </c>
      <c r="J47" s="261">
        <f t="shared" si="1"/>
        <v>13.255475849628468</v>
      </c>
      <c r="K47" s="266">
        <f t="shared" si="1"/>
        <v>15.345528986704139</v>
      </c>
    </row>
    <row r="48" spans="1:11" s="263" customFormat="1" ht="24.95" customHeight="1">
      <c r="A48" s="264" t="s">
        <v>168</v>
      </c>
      <c r="B48" s="265" t="s">
        <v>220</v>
      </c>
      <c r="C48" s="261">
        <v>283710.69999999995</v>
      </c>
      <c r="D48" s="261">
        <v>413978.80236999999</v>
      </c>
      <c r="E48" s="261">
        <f t="shared" si="0"/>
        <v>697689.50236999989</v>
      </c>
      <c r="F48" s="261">
        <f>C48/'Gov.Fin(as percent of GDP)'!$O48*100</f>
        <v>9.2199330041210299</v>
      </c>
      <c r="G48" s="261">
        <f>D48/'Gov.Fin(as percent of GDP)'!$O48*100</f>
        <v>13.453341107605954</v>
      </c>
      <c r="H48" s="261">
        <f>E48/'Gov.Fin(as percent of GDP)'!$O48*100</f>
        <v>22.673274111726982</v>
      </c>
      <c r="I48" s="261">
        <f t="shared" si="1"/>
        <v>21.162091014999191</v>
      </c>
      <c r="J48" s="261">
        <f t="shared" si="1"/>
        <v>6.4862220209683983</v>
      </c>
      <c r="K48" s="266">
        <f t="shared" si="1"/>
        <v>12.002929754656222</v>
      </c>
    </row>
    <row r="49" spans="1:15" s="255" customFormat="1" ht="24.95" customHeight="1">
      <c r="A49" s="264" t="s">
        <v>5</v>
      </c>
      <c r="B49" s="265" t="s">
        <v>221</v>
      </c>
      <c r="C49" s="261">
        <v>390898.7</v>
      </c>
      <c r="D49" s="261">
        <v>525351.272</v>
      </c>
      <c r="E49" s="261">
        <f t="shared" si="0"/>
        <v>916249.97200000007</v>
      </c>
      <c r="F49" s="261">
        <f>C49/'Gov.Fin(as percent of GDP)'!$O49*100</f>
        <v>11.310892238781694</v>
      </c>
      <c r="G49" s="261">
        <f>D49/'Gov.Fin(as percent of GDP)'!$O49*100</f>
        <v>15.201359393364292</v>
      </c>
      <c r="H49" s="261">
        <f>E49/'Gov.Fin(as percent of GDP)'!$O49*100</f>
        <v>26.51225163214599</v>
      </c>
      <c r="I49" s="261">
        <f t="shared" si="1"/>
        <v>37.780739323543344</v>
      </c>
      <c r="J49" s="261">
        <f t="shared" si="1"/>
        <v>26.902940197034326</v>
      </c>
      <c r="K49" s="266">
        <f t="shared" si="1"/>
        <v>31.326323369861001</v>
      </c>
      <c r="N49" s="263"/>
      <c r="O49" s="263"/>
    </row>
    <row r="50" spans="1:15" s="255" customFormat="1" ht="24.95" customHeight="1">
      <c r="A50" s="267" t="s">
        <v>29</v>
      </c>
      <c r="B50" s="268" t="s">
        <v>344</v>
      </c>
      <c r="C50" s="269">
        <v>452967.7</v>
      </c>
      <c r="D50" s="269">
        <v>594614.48</v>
      </c>
      <c r="E50" s="261">
        <f>C50+D50</f>
        <v>1047582.1799999999</v>
      </c>
      <c r="F50" s="261">
        <f>C50/'Gov.Fin(as percent of GDP)'!$O50*100</f>
        <v>11.73816712838358</v>
      </c>
      <c r="G50" s="261">
        <f>D50/'Gov.Fin(as percent of GDP)'!$O50*100</f>
        <v>15.408789949475196</v>
      </c>
      <c r="H50" s="261">
        <f>E50/'Gov.Fin(as percent of GDP)'!$O50*100</f>
        <v>27.146957077858776</v>
      </c>
      <c r="I50" s="261">
        <f t="shared" si="1"/>
        <v>15.87853835277528</v>
      </c>
      <c r="J50" s="261">
        <f t="shared" si="1"/>
        <v>13.18417060956503</v>
      </c>
      <c r="K50" s="266">
        <f t="shared" si="1"/>
        <v>14.333665704057424</v>
      </c>
      <c r="N50" s="263"/>
      <c r="O50" s="263"/>
    </row>
    <row r="51" spans="1:15" s="255" customFormat="1" ht="24.95" customHeight="1">
      <c r="A51" s="267" t="s">
        <v>405</v>
      </c>
      <c r="B51" s="268" t="s">
        <v>345</v>
      </c>
      <c r="C51" s="269">
        <v>613212</v>
      </c>
      <c r="D51" s="269">
        <v>813973.92514284002</v>
      </c>
      <c r="E51" s="261">
        <f>C51+D51</f>
        <v>1427185.92514284</v>
      </c>
      <c r="F51" s="261">
        <f>C51/'Gov.Fin(as percent of GDP)'!$O51*100</f>
        <v>15.664337819674834</v>
      </c>
      <c r="G51" s="261">
        <f>D51/'Gov.Fin(as percent of GDP)'!$O51*100</f>
        <v>20.792747923791708</v>
      </c>
      <c r="H51" s="261">
        <f>E51/'Gov.Fin(as percent of GDP)'!$O51*100</f>
        <v>36.457085743466543</v>
      </c>
      <c r="I51" s="261">
        <f t="shared" si="1"/>
        <v>35.376540093256096</v>
      </c>
      <c r="J51" s="261">
        <f t="shared" si="1"/>
        <v>36.891036549066229</v>
      </c>
      <c r="K51" s="266">
        <f t="shared" si="1"/>
        <v>36.236178162446407</v>
      </c>
      <c r="M51" s="364"/>
      <c r="N51" s="263"/>
      <c r="O51" s="263"/>
    </row>
    <row r="52" spans="1:15" s="255" customFormat="1" ht="24.95" customHeight="1" thickBot="1">
      <c r="A52" s="267" t="s">
        <v>406</v>
      </c>
      <c r="B52" s="268" t="s">
        <v>402</v>
      </c>
      <c r="C52" s="269">
        <v>800320.06738585012</v>
      </c>
      <c r="D52" s="269">
        <v>928117.73742649995</v>
      </c>
      <c r="E52" s="261">
        <f>C52+D52</f>
        <v>1728437.8048123501</v>
      </c>
      <c r="F52" s="261">
        <f>C52/'Gov.Fin(as percent of GDP)'!$O52*100</f>
        <v>18.759019269332118</v>
      </c>
      <c r="G52" s="261">
        <f>D52/'Gov.Fin(as percent of GDP)'!$O52*100</f>
        <v>21.754519510503108</v>
      </c>
      <c r="H52" s="261">
        <f>E52/'Gov.Fin(as percent of GDP)'!$O52*100</f>
        <v>40.513538779835223</v>
      </c>
      <c r="I52" s="261">
        <f t="shared" ref="I52" si="2">C52/C51*100-100</f>
        <v>30.512786342382441</v>
      </c>
      <c r="J52" s="261">
        <f t="shared" ref="J52" si="3">D52/D51*100-100</f>
        <v>14.023030561283576</v>
      </c>
      <c r="K52" s="266">
        <f t="shared" ref="K52" si="4">E52/E51*100-100</f>
        <v>21.108103321531786</v>
      </c>
      <c r="N52" s="263"/>
      <c r="O52" s="263"/>
    </row>
    <row r="53" spans="1:15" s="272" customFormat="1" ht="21" thickTop="1">
      <c r="A53" s="270" t="s">
        <v>372</v>
      </c>
      <c r="B53" s="270"/>
      <c r="C53" s="270"/>
      <c r="D53" s="369"/>
      <c r="E53" s="270"/>
      <c r="F53" s="270"/>
      <c r="G53" s="270"/>
      <c r="H53" s="270"/>
      <c r="I53" s="271"/>
      <c r="J53" s="271"/>
      <c r="K53" s="271"/>
    </row>
    <row r="54" spans="1:15" s="275" customFormat="1" ht="15.75">
      <c r="A54" s="273" t="s">
        <v>373</v>
      </c>
      <c r="B54" s="273"/>
      <c r="C54" s="273"/>
      <c r="D54" s="273"/>
      <c r="E54" s="273"/>
      <c r="F54" s="273"/>
      <c r="G54" s="273"/>
      <c r="H54" s="273"/>
      <c r="I54" s="274"/>
    </row>
    <row r="55" spans="1:15" s="275" customFormat="1" ht="15.75">
      <c r="A55" s="273" t="s">
        <v>374</v>
      </c>
      <c r="B55" s="273"/>
      <c r="C55" s="273"/>
      <c r="D55" s="273"/>
      <c r="E55" s="273"/>
      <c r="F55" s="273"/>
      <c r="G55" s="273"/>
      <c r="H55" s="273"/>
      <c r="I55" s="274"/>
    </row>
    <row r="56" spans="1:15" s="275" customFormat="1" ht="15.75">
      <c r="A56" s="2717" t="s">
        <v>1993</v>
      </c>
      <c r="B56" s="273"/>
      <c r="C56" s="273"/>
      <c r="D56" s="273"/>
      <c r="E56" s="273"/>
      <c r="F56" s="273"/>
      <c r="G56" s="273"/>
      <c r="H56" s="273"/>
      <c r="I56" s="274"/>
    </row>
    <row r="57" spans="1:15" s="275" customFormat="1" ht="15.75">
      <c r="A57" s="276" t="s">
        <v>446</v>
      </c>
      <c r="B57" s="276"/>
      <c r="C57" s="276"/>
      <c r="D57" s="276"/>
      <c r="E57" s="276"/>
      <c r="F57" s="276"/>
      <c r="G57" s="276"/>
      <c r="H57" s="276"/>
      <c r="I57" s="277"/>
    </row>
  </sheetData>
  <mergeCells count="8">
    <mergeCell ref="A1:K1"/>
    <mergeCell ref="A2:K2"/>
    <mergeCell ref="A3:K3"/>
    <mergeCell ref="A4:A5"/>
    <mergeCell ref="B4:B5"/>
    <mergeCell ref="C4:E4"/>
    <mergeCell ref="F4:H4"/>
    <mergeCell ref="I4:K4"/>
  </mergeCells>
  <pageMargins left="1.21" right="1.39" top="0.41" bottom="0.83" header="0.3" footer="0.3"/>
  <pageSetup paperSize="9" scale="56" fitToWidth="0" orientation="portrait" r:id="rId1"/>
  <rowBreaks count="1" manualBreakCount="1">
    <brk id="42" max="16383" man="1"/>
  </row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T32"/>
  <sheetViews>
    <sheetView showGridLines="0" workbookViewId="0">
      <pane xSplit="2" ySplit="7" topLeftCell="C17" activePane="bottomRight" state="frozen"/>
      <selection activeCell="L29" sqref="L29"/>
      <selection pane="topRight" activeCell="L29" sqref="L29"/>
      <selection pane="bottomLeft" activeCell="L29" sqref="L29"/>
      <selection pane="bottomRight" activeCell="L29" sqref="L29"/>
    </sheetView>
  </sheetViews>
  <sheetFormatPr defaultRowHeight="15"/>
  <cols>
    <col min="1" max="1" width="11.42578125" bestFit="1" customWidth="1"/>
    <col min="2" max="2" width="11.85546875" bestFit="1" customWidth="1"/>
    <col min="3" max="3" width="10.5703125" bestFit="1" customWidth="1"/>
    <col min="4" max="5" width="9.5703125" bestFit="1" customWidth="1"/>
    <col min="6" max="6" width="10.5703125" bestFit="1" customWidth="1"/>
    <col min="7" max="7" width="11.42578125" bestFit="1" customWidth="1"/>
    <col min="8" max="9" width="10.7109375" bestFit="1" customWidth="1"/>
    <col min="10" max="10" width="13.42578125" customWidth="1"/>
    <col min="12" max="12" width="9.140625" customWidth="1"/>
    <col min="13" max="13" width="10.140625" hidden="1" customWidth="1"/>
    <col min="14" max="14" width="9.140625" hidden="1" customWidth="1"/>
    <col min="15" max="17" width="9.140625" customWidth="1"/>
  </cols>
  <sheetData>
    <row r="2" spans="1:10" ht="15.75">
      <c r="A2" s="3128" t="s">
        <v>2040</v>
      </c>
      <c r="B2" s="3128"/>
      <c r="C2" s="3128"/>
      <c r="D2" s="3128"/>
      <c r="E2" s="3128"/>
      <c r="F2" s="3128"/>
      <c r="G2" s="3128"/>
      <c r="H2" s="3128"/>
      <c r="I2" s="3128"/>
      <c r="J2" s="3128"/>
    </row>
    <row r="3" spans="1:10" ht="15.75">
      <c r="A3" s="3128" t="s">
        <v>396</v>
      </c>
      <c r="B3" s="3128"/>
      <c r="C3" s="3128"/>
      <c r="D3" s="3128"/>
      <c r="E3" s="3128"/>
      <c r="F3" s="3128"/>
      <c r="G3" s="3128"/>
      <c r="H3" s="3128"/>
      <c r="I3" s="3128"/>
      <c r="J3" s="3128"/>
    </row>
    <row r="4" spans="1:10" ht="15.75">
      <c r="A4" s="3128" t="s">
        <v>416</v>
      </c>
      <c r="B4" s="3128"/>
      <c r="C4" s="3128"/>
      <c r="D4" s="3128"/>
      <c r="E4" s="3128"/>
      <c r="F4" s="3128"/>
      <c r="G4" s="3128"/>
      <c r="H4" s="3128"/>
      <c r="I4" s="3128"/>
      <c r="J4" s="3128"/>
    </row>
    <row r="5" spans="1:10" ht="15.75" thickBot="1">
      <c r="A5" s="3931" t="s">
        <v>415</v>
      </c>
      <c r="B5" s="3931"/>
      <c r="C5" s="3931"/>
      <c r="D5" s="3931"/>
      <c r="E5" s="3931"/>
      <c r="F5" s="3931"/>
      <c r="G5" s="3931"/>
      <c r="H5" s="3931"/>
      <c r="I5" s="3931"/>
      <c r="J5" s="3931"/>
    </row>
    <row r="6" spans="1:10" ht="15.75" thickTop="1">
      <c r="A6" s="3932" t="s">
        <v>251</v>
      </c>
      <c r="B6" s="3934" t="s">
        <v>233</v>
      </c>
      <c r="C6" s="3936" t="s">
        <v>414</v>
      </c>
      <c r="D6" s="3936"/>
      <c r="E6" s="3936"/>
      <c r="F6" s="3937"/>
      <c r="G6" s="3938" t="s">
        <v>413</v>
      </c>
      <c r="H6" s="3936"/>
      <c r="I6" s="3936"/>
      <c r="J6" s="3939"/>
    </row>
    <row r="7" spans="1:10" ht="43.5" thickBot="1">
      <c r="A7" s="3933"/>
      <c r="B7" s="3935"/>
      <c r="C7" s="361" t="s">
        <v>412</v>
      </c>
      <c r="D7" s="361" t="s">
        <v>87</v>
      </c>
      <c r="E7" s="358" t="s">
        <v>411</v>
      </c>
      <c r="F7" s="360" t="s">
        <v>410</v>
      </c>
      <c r="G7" s="359" t="s">
        <v>352</v>
      </c>
      <c r="H7" s="358" t="s">
        <v>409</v>
      </c>
      <c r="I7" s="358" t="s">
        <v>408</v>
      </c>
      <c r="J7" s="357" t="s">
        <v>6</v>
      </c>
    </row>
    <row r="8" spans="1:10">
      <c r="A8" s="3821" t="s">
        <v>85</v>
      </c>
      <c r="B8" s="354" t="s">
        <v>238</v>
      </c>
      <c r="C8" s="349">
        <v>66850</v>
      </c>
      <c r="D8" s="349">
        <v>7038.5</v>
      </c>
      <c r="E8" s="349">
        <v>0</v>
      </c>
      <c r="F8" s="351">
        <v>73888.5</v>
      </c>
      <c r="G8" s="350">
        <v>3590.4</v>
      </c>
      <c r="H8" s="349">
        <v>596.5</v>
      </c>
      <c r="I8" s="349">
        <v>109.1</v>
      </c>
      <c r="J8" s="353">
        <v>4296</v>
      </c>
    </row>
    <row r="9" spans="1:10">
      <c r="A9" s="3821"/>
      <c r="B9" s="354" t="s">
        <v>239</v>
      </c>
      <c r="C9" s="349">
        <v>126216.4</v>
      </c>
      <c r="D9" s="349">
        <v>9782.5</v>
      </c>
      <c r="E9" s="349">
        <v>0</v>
      </c>
      <c r="F9" s="351">
        <v>135998.9</v>
      </c>
      <c r="G9" s="350">
        <v>53678</v>
      </c>
      <c r="H9" s="349">
        <v>5134</v>
      </c>
      <c r="I9" s="349">
        <v>593</v>
      </c>
      <c r="J9" s="353">
        <v>59405</v>
      </c>
    </row>
    <row r="10" spans="1:10">
      <c r="A10" s="3821"/>
      <c r="B10" s="354" t="s">
        <v>240</v>
      </c>
      <c r="C10" s="349">
        <v>189667.9</v>
      </c>
      <c r="D10" s="349">
        <v>11474.4</v>
      </c>
      <c r="E10" s="349">
        <v>0</v>
      </c>
      <c r="F10" s="351">
        <v>201142.3</v>
      </c>
      <c r="G10" s="350">
        <v>156755.20000000001</v>
      </c>
      <c r="H10" s="349">
        <v>18367.599999999999</v>
      </c>
      <c r="I10" s="349">
        <v>2883.2</v>
      </c>
      <c r="J10" s="353">
        <v>178006.00000000003</v>
      </c>
    </row>
    <row r="11" spans="1:10">
      <c r="A11" s="3821"/>
      <c r="B11" s="354" t="s">
        <v>241</v>
      </c>
      <c r="C11" s="349">
        <v>247804.1</v>
      </c>
      <c r="D11" s="349">
        <v>12271.1</v>
      </c>
      <c r="E11" s="349">
        <v>0</v>
      </c>
      <c r="F11" s="351">
        <v>260075.2</v>
      </c>
      <c r="G11" s="350">
        <v>196906.7</v>
      </c>
      <c r="H11" s="349">
        <v>24835.5</v>
      </c>
      <c r="I11" s="349">
        <v>4273.5</v>
      </c>
      <c r="J11" s="353">
        <v>226015.7</v>
      </c>
    </row>
    <row r="12" spans="1:10">
      <c r="A12" s="3821"/>
      <c r="B12" s="354" t="s">
        <v>242</v>
      </c>
      <c r="C12" s="349">
        <v>308822.5</v>
      </c>
      <c r="D12" s="349">
        <v>13259.3</v>
      </c>
      <c r="E12" s="349">
        <v>0</v>
      </c>
      <c r="F12" s="351">
        <v>322081.8</v>
      </c>
      <c r="G12" s="350">
        <v>246928.1</v>
      </c>
      <c r="H12" s="349">
        <v>37610.300000000003</v>
      </c>
      <c r="I12" s="349">
        <v>14168.6</v>
      </c>
      <c r="J12" s="353">
        <v>298707</v>
      </c>
    </row>
    <row r="13" spans="1:10">
      <c r="A13" s="3821"/>
      <c r="B13" s="354" t="s">
        <v>243</v>
      </c>
      <c r="C13" s="349">
        <v>433154.1</v>
      </c>
      <c r="D13" s="349">
        <v>26489.200000000001</v>
      </c>
      <c r="E13" s="349">
        <v>0</v>
      </c>
      <c r="F13" s="351">
        <v>459643.3</v>
      </c>
      <c r="G13" s="350">
        <v>309648.2</v>
      </c>
      <c r="H13" s="349">
        <v>63143.7</v>
      </c>
      <c r="I13" s="349">
        <v>37675.4</v>
      </c>
      <c r="J13" s="353">
        <v>410467.30000000005</v>
      </c>
    </row>
    <row r="14" spans="1:10">
      <c r="A14" s="3821"/>
      <c r="B14" s="354" t="s">
        <v>407</v>
      </c>
      <c r="C14" s="349">
        <v>492284.3</v>
      </c>
      <c r="D14" s="349">
        <v>32387.4</v>
      </c>
      <c r="E14" s="349">
        <v>10492.4</v>
      </c>
      <c r="F14" s="351">
        <v>535164.1</v>
      </c>
      <c r="G14" s="350">
        <v>365750.3</v>
      </c>
      <c r="H14" s="349">
        <v>77275.3</v>
      </c>
      <c r="I14" s="349">
        <v>44061.599999999999</v>
      </c>
      <c r="J14" s="353">
        <v>487087.19999999995</v>
      </c>
    </row>
    <row r="15" spans="1:10">
      <c r="A15" s="3821"/>
      <c r="B15" s="354" t="s">
        <v>245</v>
      </c>
      <c r="C15" s="349">
        <v>546718.80000000005</v>
      </c>
      <c r="D15" s="349">
        <v>35376.1</v>
      </c>
      <c r="E15" s="349">
        <v>10492.4</v>
      </c>
      <c r="F15" s="351">
        <v>592587.30000000005</v>
      </c>
      <c r="G15" s="350">
        <v>450822.9</v>
      </c>
      <c r="H15" s="349">
        <v>96848.7</v>
      </c>
      <c r="I15" s="349">
        <v>63525.599999999999</v>
      </c>
      <c r="J15" s="353">
        <v>611197.19999999995</v>
      </c>
    </row>
    <row r="16" spans="1:10">
      <c r="A16" s="3821"/>
      <c r="B16" s="354" t="s">
        <v>246</v>
      </c>
      <c r="C16" s="349">
        <v>590635.19999999995</v>
      </c>
      <c r="D16" s="349">
        <v>43973.8</v>
      </c>
      <c r="E16" s="349">
        <v>10492.4</v>
      </c>
      <c r="F16" s="351">
        <v>645101.4</v>
      </c>
      <c r="G16" s="350">
        <v>495430.7</v>
      </c>
      <c r="H16" s="349">
        <v>105592</v>
      </c>
      <c r="I16" s="349">
        <v>74784.800000000003</v>
      </c>
      <c r="J16" s="353">
        <v>675807.5</v>
      </c>
    </row>
    <row r="17" spans="1:20">
      <c r="A17" s="3821"/>
      <c r="B17" s="354" t="s">
        <v>247</v>
      </c>
      <c r="C17" s="349">
        <v>606698.5</v>
      </c>
      <c r="D17" s="349">
        <v>44253.9</v>
      </c>
      <c r="E17" s="349">
        <v>10492.4</v>
      </c>
      <c r="F17" s="351">
        <v>661444.80000000005</v>
      </c>
      <c r="G17" s="350">
        <v>572163.5</v>
      </c>
      <c r="H17" s="349">
        <v>114646.9</v>
      </c>
      <c r="I17" s="349">
        <v>74784.800000000003</v>
      </c>
      <c r="J17" s="353">
        <v>761595.20000000007</v>
      </c>
      <c r="M17" s="356"/>
    </row>
    <row r="18" spans="1:20">
      <c r="A18" s="3821"/>
      <c r="B18" s="354" t="s">
        <v>248</v>
      </c>
      <c r="C18" s="349">
        <v>647795.1</v>
      </c>
      <c r="D18" s="349">
        <v>44684.9</v>
      </c>
      <c r="E18" s="349">
        <v>10492.4</v>
      </c>
      <c r="F18" s="351">
        <v>702972.4</v>
      </c>
      <c r="G18" s="350">
        <v>670549.9</v>
      </c>
      <c r="H18" s="349">
        <v>126585.7</v>
      </c>
      <c r="I18" s="349">
        <v>86756.1</v>
      </c>
      <c r="J18" s="353">
        <v>883891.7</v>
      </c>
    </row>
    <row r="19" spans="1:20">
      <c r="A19" s="3929"/>
      <c r="B19" s="355" t="s">
        <v>249</v>
      </c>
      <c r="C19" s="376">
        <f>700055.5+93691.2</f>
        <v>793746.7</v>
      </c>
      <c r="D19" s="376">
        <v>47565.8</v>
      </c>
      <c r="E19" s="376">
        <v>23718.799999999999</v>
      </c>
      <c r="F19" s="376">
        <v>859780.8</v>
      </c>
      <c r="G19" s="376">
        <v>784291.39999999991</v>
      </c>
      <c r="H19" s="376">
        <v>189140.1</v>
      </c>
      <c r="I19" s="376">
        <v>117901.6</v>
      </c>
      <c r="J19" s="377">
        <v>1091333.0999999999</v>
      </c>
      <c r="M19" s="347"/>
      <c r="N19" s="347"/>
    </row>
    <row r="20" spans="1:20">
      <c r="A20" s="3820" t="s">
        <v>398</v>
      </c>
      <c r="B20" s="354" t="s">
        <v>238</v>
      </c>
      <c r="C20" s="349">
        <v>58814.8</v>
      </c>
      <c r="D20" s="349">
        <v>7809.8</v>
      </c>
      <c r="E20" s="349">
        <v>0</v>
      </c>
      <c r="F20" s="351">
        <v>66624.600000000006</v>
      </c>
      <c r="G20" s="350">
        <v>1728.3</v>
      </c>
      <c r="H20" s="349">
        <v>133.30000000000001</v>
      </c>
      <c r="I20" s="349">
        <v>117.5</v>
      </c>
      <c r="J20" s="353">
        <f t="shared" ref="J20:J25" si="0">SUM(G20:I20)</f>
        <v>1979.1</v>
      </c>
    </row>
    <row r="21" spans="1:20">
      <c r="A21" s="3821"/>
      <c r="B21" s="354" t="s">
        <v>239</v>
      </c>
      <c r="C21" s="349">
        <v>105380.8</v>
      </c>
      <c r="D21" s="349">
        <v>11155.7</v>
      </c>
      <c r="E21" s="349">
        <v>0</v>
      </c>
      <c r="F21" s="351">
        <v>116536.5</v>
      </c>
      <c r="G21" s="350">
        <v>63243.4</v>
      </c>
      <c r="H21" s="349">
        <v>3752.5</v>
      </c>
      <c r="I21" s="349">
        <v>1572.8</v>
      </c>
      <c r="J21" s="353">
        <f t="shared" si="0"/>
        <v>68568.7</v>
      </c>
    </row>
    <row r="22" spans="1:20">
      <c r="A22" s="3821"/>
      <c r="B22" s="349" t="s">
        <v>240</v>
      </c>
      <c r="C22" s="349">
        <v>172364</v>
      </c>
      <c r="D22" s="349">
        <v>22564.799999999999</v>
      </c>
      <c r="E22" s="349">
        <v>5001.6000000000004</v>
      </c>
      <c r="F22" s="351">
        <v>199930.4</v>
      </c>
      <c r="G22" s="350">
        <v>182618.9</v>
      </c>
      <c r="H22" s="349">
        <v>15045.8</v>
      </c>
      <c r="I22" s="349">
        <v>3413.9</v>
      </c>
      <c r="J22" s="353">
        <f t="shared" si="0"/>
        <v>201078.59999999998</v>
      </c>
      <c r="O22" s="370"/>
    </row>
    <row r="23" spans="1:20">
      <c r="A23" s="3821"/>
      <c r="B23" s="349" t="s">
        <v>241</v>
      </c>
      <c r="C23" s="349">
        <v>240152.8</v>
      </c>
      <c r="D23" s="349">
        <v>24522.7</v>
      </c>
      <c r="E23" s="349">
        <v>5001.6000000000004</v>
      </c>
      <c r="F23" s="351">
        <v>269677.09999999998</v>
      </c>
      <c r="G23" s="350">
        <v>230122</v>
      </c>
      <c r="H23" s="349">
        <v>29445.200000000001</v>
      </c>
      <c r="I23" s="349">
        <v>9503.1</v>
      </c>
      <c r="J23" s="353">
        <f t="shared" si="0"/>
        <v>269070.3</v>
      </c>
      <c r="L23" s="370"/>
    </row>
    <row r="24" spans="1:20">
      <c r="A24" s="3821"/>
      <c r="B24" s="349" t="s">
        <v>242</v>
      </c>
      <c r="C24" s="349">
        <v>301288.40000000002</v>
      </c>
      <c r="D24" s="349">
        <v>25535.3</v>
      </c>
      <c r="E24" s="349">
        <v>5001.6000000000004</v>
      </c>
      <c r="F24" s="351">
        <v>331825.3</v>
      </c>
      <c r="G24" s="350">
        <v>280742.8</v>
      </c>
      <c r="H24" s="349">
        <v>35941.699999999997</v>
      </c>
      <c r="I24" s="349">
        <v>11773.6</v>
      </c>
      <c r="J24" s="353">
        <f t="shared" si="0"/>
        <v>328458.09999999998</v>
      </c>
    </row>
    <row r="25" spans="1:20">
      <c r="A25" s="3821"/>
      <c r="B25" s="349" t="s">
        <v>243</v>
      </c>
      <c r="C25" s="349">
        <v>422235.9</v>
      </c>
      <c r="D25" s="349">
        <v>27828.3</v>
      </c>
      <c r="E25" s="349">
        <v>5307.7</v>
      </c>
      <c r="F25" s="351">
        <v>455371.9</v>
      </c>
      <c r="G25" s="350">
        <v>342356.3</v>
      </c>
      <c r="H25" s="349">
        <v>50816.9</v>
      </c>
      <c r="I25" s="349">
        <v>22572.2</v>
      </c>
      <c r="J25" s="353">
        <f t="shared" si="0"/>
        <v>415745.4</v>
      </c>
      <c r="M25" s="347"/>
    </row>
    <row r="26" spans="1:20">
      <c r="A26" s="3821"/>
      <c r="B26" s="349" t="s">
        <v>407</v>
      </c>
      <c r="C26" s="349">
        <v>498524.6</v>
      </c>
      <c r="D26" s="349">
        <v>32196.6</v>
      </c>
      <c r="E26" s="349">
        <v>5307.8</v>
      </c>
      <c r="F26" s="351">
        <v>536029</v>
      </c>
      <c r="G26" s="350">
        <v>406725.6</v>
      </c>
      <c r="H26" s="349">
        <v>62843.3</v>
      </c>
      <c r="I26" s="349">
        <v>30113.200000000001</v>
      </c>
      <c r="J26" s="353">
        <v>499682.1</v>
      </c>
      <c r="M26" s="347"/>
      <c r="N26" s="347" t="e">
        <f>J15/M17-1</f>
        <v>#DIV/0!</v>
      </c>
      <c r="Q26" s="362"/>
      <c r="T26" s="362"/>
    </row>
    <row r="27" spans="1:20">
      <c r="A27" s="3821"/>
      <c r="B27" s="349" t="s">
        <v>245</v>
      </c>
      <c r="C27" s="349">
        <v>571203.4</v>
      </c>
      <c r="D27" s="349">
        <v>32726.2</v>
      </c>
      <c r="E27" s="349">
        <v>5307.8</v>
      </c>
      <c r="F27" s="351">
        <v>609237.4</v>
      </c>
      <c r="G27" s="350">
        <v>455816</v>
      </c>
      <c r="H27" s="349">
        <v>79696.7</v>
      </c>
      <c r="I27" s="349">
        <v>35508.300000000003</v>
      </c>
      <c r="J27" s="353">
        <v>571021</v>
      </c>
      <c r="M27" s="347">
        <f>C27/C15-1</f>
        <v>4.4784631514409146E-2</v>
      </c>
      <c r="N27" s="347">
        <f>J27/J15-1</f>
        <v>-6.5733612653984586E-2</v>
      </c>
    </row>
    <row r="28" spans="1:20">
      <c r="A28" s="3821"/>
      <c r="B28" s="349" t="s">
        <v>246</v>
      </c>
      <c r="C28" s="349">
        <v>683870.2</v>
      </c>
      <c r="D28" s="349">
        <v>35590.300000000003</v>
      </c>
      <c r="E28" s="349">
        <v>10075.4</v>
      </c>
      <c r="F28" s="351">
        <v>729535.9</v>
      </c>
      <c r="G28" s="350">
        <v>527046.30000000005</v>
      </c>
      <c r="H28" s="349">
        <v>105839.5</v>
      </c>
      <c r="I28" s="349">
        <v>57588.5</v>
      </c>
      <c r="J28" s="353">
        <v>690474.3</v>
      </c>
      <c r="M28" s="347">
        <f>C28/C16-1</f>
        <v>0.1578554749192056</v>
      </c>
      <c r="N28" s="347">
        <f>J28/J16-1</f>
        <v>2.1702629816922725E-2</v>
      </c>
    </row>
    <row r="29" spans="1:20">
      <c r="A29" s="3821"/>
      <c r="B29" s="349" t="s">
        <v>247</v>
      </c>
      <c r="C29" s="349">
        <v>761003.5</v>
      </c>
      <c r="D29" s="349">
        <v>36324.800000000003</v>
      </c>
      <c r="E29" s="349">
        <v>10075.4</v>
      </c>
      <c r="F29" s="351">
        <v>807403.7</v>
      </c>
      <c r="G29" s="350">
        <v>630204.19999999995</v>
      </c>
      <c r="H29" s="349">
        <v>125883.3</v>
      </c>
      <c r="I29" s="349">
        <v>68721</v>
      </c>
      <c r="J29" s="353">
        <v>824808.5</v>
      </c>
      <c r="M29" s="347">
        <f>C29/C17-1</f>
        <v>0.2543355554694795</v>
      </c>
      <c r="N29" s="347">
        <f>J29/J17-1</f>
        <v>8.3001179629283328E-2</v>
      </c>
    </row>
    <row r="30" spans="1:20">
      <c r="A30" s="3821"/>
      <c r="B30" s="349" t="s">
        <v>248</v>
      </c>
      <c r="C30" s="352">
        <v>812353</v>
      </c>
      <c r="D30" s="349">
        <v>37065.599999999999</v>
      </c>
      <c r="E30" s="349">
        <v>10075.4</v>
      </c>
      <c r="F30" s="351">
        <v>859494</v>
      </c>
      <c r="G30" s="350">
        <v>700614.1</v>
      </c>
      <c r="H30" s="349">
        <v>143089.4</v>
      </c>
      <c r="I30" s="349">
        <v>73150.5</v>
      </c>
      <c r="J30" s="348">
        <v>916854</v>
      </c>
      <c r="M30" s="347">
        <f>C30/C18-1</f>
        <v>0.25402770104312311</v>
      </c>
      <c r="N30" s="347">
        <f>J30/J18-1</f>
        <v>3.7292238404320388E-2</v>
      </c>
    </row>
    <row r="31" spans="1:20" ht="15.75" thickBot="1">
      <c r="A31" s="3930"/>
      <c r="B31" s="345" t="s">
        <v>249</v>
      </c>
      <c r="C31" s="345">
        <v>938322.3</v>
      </c>
      <c r="D31" s="345">
        <v>40420.199999999997</v>
      </c>
      <c r="E31" s="345">
        <v>20562.7</v>
      </c>
      <c r="F31" s="375">
        <v>999305.2</v>
      </c>
      <c r="G31" s="346">
        <v>851678.2</v>
      </c>
      <c r="H31" s="345">
        <v>228300.6</v>
      </c>
      <c r="I31" s="345">
        <v>100974.1</v>
      </c>
      <c r="J31" s="344">
        <v>1180952.8999999999</v>
      </c>
      <c r="M31" s="347">
        <f>C31/C19-1</f>
        <v>0.18214324544593397</v>
      </c>
      <c r="N31" s="347">
        <f>J31/J19-1</f>
        <v>8.2119565511208359E-2</v>
      </c>
    </row>
    <row r="32" spans="1:20" ht="15.75" thickTop="1">
      <c r="A32" s="343" t="s">
        <v>447</v>
      </c>
    </row>
  </sheetData>
  <mergeCells count="10">
    <mergeCell ref="A8:A19"/>
    <mergeCell ref="A20:A31"/>
    <mergeCell ref="A2:J2"/>
    <mergeCell ref="A3:J3"/>
    <mergeCell ref="A4:J4"/>
    <mergeCell ref="A5:J5"/>
    <mergeCell ref="A6:A7"/>
    <mergeCell ref="B6:B7"/>
    <mergeCell ref="C6:F6"/>
    <mergeCell ref="G6:J6"/>
  </mergeCells>
  <pageMargins left="0.7" right="0.7" top="0.75" bottom="0.75" header="0.3" footer="0.3"/>
  <pageSetup scale="82"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8"/>
  <sheetViews>
    <sheetView view="pageBreakPreview" zoomScale="80" zoomScaleNormal="80" zoomScaleSheetLayoutView="80" workbookViewId="0">
      <pane ySplit="5" topLeftCell="A63" activePane="bottomLeft" state="frozen"/>
      <selection activeCell="L29" sqref="L29"/>
      <selection pane="bottomLeft" activeCell="L29" sqref="L29"/>
    </sheetView>
  </sheetViews>
  <sheetFormatPr defaultColWidth="19" defaultRowHeight="15"/>
  <cols>
    <col min="1" max="1" width="8.140625" style="343" bestFit="1" customWidth="1"/>
    <col min="2" max="2" width="13.5703125" style="343" customWidth="1"/>
    <col min="3" max="3" width="14" style="343" bestFit="1" customWidth="1"/>
    <col min="4" max="4" width="11.5703125" style="343" customWidth="1"/>
    <col min="5" max="5" width="17" style="343" customWidth="1"/>
    <col min="6" max="6" width="11.5703125" style="343" customWidth="1"/>
    <col min="7" max="7" width="12.7109375" style="343" customWidth="1"/>
    <col min="8" max="8" width="11.5703125" style="343" customWidth="1"/>
    <col min="9" max="9" width="16.28515625" style="343" customWidth="1"/>
    <col min="10" max="12" width="11.5703125" style="343" customWidth="1"/>
    <col min="13" max="13" width="12.85546875" style="343" bestFit="1" customWidth="1"/>
    <col min="14" max="14" width="11" style="343" bestFit="1" customWidth="1"/>
    <col min="15" max="16384" width="19" style="1540"/>
  </cols>
  <sheetData>
    <row r="1" spans="1:14" ht="19.5" customHeight="1">
      <c r="A1" s="3822" t="s">
        <v>2042</v>
      </c>
      <c r="B1" s="3822"/>
      <c r="C1" s="3822"/>
      <c r="D1" s="3822"/>
      <c r="E1" s="3822"/>
      <c r="F1" s="3822"/>
      <c r="G1" s="3822"/>
      <c r="H1" s="3822"/>
      <c r="I1" s="3822"/>
      <c r="J1" s="3822"/>
      <c r="K1" s="3822"/>
      <c r="L1" s="3822"/>
      <c r="M1" s="3822"/>
      <c r="N1" s="3822"/>
    </row>
    <row r="2" spans="1:14" ht="16.5" customHeight="1">
      <c r="A2" s="3822" t="s">
        <v>376</v>
      </c>
      <c r="B2" s="3822"/>
      <c r="C2" s="3822"/>
      <c r="D2" s="3822"/>
      <c r="E2" s="3822"/>
      <c r="F2" s="3822"/>
      <c r="G2" s="3822"/>
      <c r="H2" s="3822"/>
      <c r="I2" s="3822"/>
      <c r="J2" s="3822"/>
      <c r="K2" s="3822"/>
      <c r="L2" s="3822"/>
      <c r="M2" s="3822"/>
      <c r="N2" s="3822"/>
    </row>
    <row r="3" spans="1:14" ht="16.5" customHeight="1" thickBot="1">
      <c r="A3" s="752"/>
      <c r="B3" s="752"/>
      <c r="C3" s="752"/>
      <c r="D3" s="752"/>
      <c r="E3" s="752"/>
      <c r="F3" s="752"/>
      <c r="G3" s="752"/>
      <c r="H3" s="752"/>
      <c r="I3" s="752"/>
      <c r="J3" s="752"/>
      <c r="K3" s="752"/>
      <c r="L3" s="752"/>
      <c r="M3" s="3942" t="s">
        <v>1375</v>
      </c>
      <c r="N3" s="3942"/>
    </row>
    <row r="4" spans="1:14" ht="15" customHeight="1" thickTop="1">
      <c r="A4" s="3943" t="s">
        <v>1374</v>
      </c>
      <c r="B4" s="3940" t="s">
        <v>233</v>
      </c>
      <c r="C4" s="3940" t="s">
        <v>1373</v>
      </c>
      <c r="D4" s="3940" t="s">
        <v>1368</v>
      </c>
      <c r="E4" s="3940" t="s">
        <v>1372</v>
      </c>
      <c r="F4" s="3940" t="s">
        <v>1368</v>
      </c>
      <c r="G4" s="3940" t="s">
        <v>1371</v>
      </c>
      <c r="H4" s="3940" t="s">
        <v>1368</v>
      </c>
      <c r="I4" s="3947" t="s">
        <v>1370</v>
      </c>
      <c r="J4" s="3940" t="s">
        <v>1368</v>
      </c>
      <c r="K4" s="3947" t="s">
        <v>1369</v>
      </c>
      <c r="L4" s="3940" t="s">
        <v>1368</v>
      </c>
      <c r="M4" s="3940" t="s">
        <v>1367</v>
      </c>
      <c r="N4" s="3945" t="s">
        <v>1366</v>
      </c>
    </row>
    <row r="5" spans="1:14" ht="16.5" customHeight="1">
      <c r="A5" s="3944"/>
      <c r="B5" s="3941"/>
      <c r="C5" s="3941"/>
      <c r="D5" s="3941"/>
      <c r="E5" s="3941"/>
      <c r="F5" s="3941"/>
      <c r="G5" s="3941"/>
      <c r="H5" s="3941"/>
      <c r="I5" s="3948"/>
      <c r="J5" s="3941"/>
      <c r="K5" s="3948"/>
      <c r="L5" s="3941"/>
      <c r="M5" s="3941"/>
      <c r="N5" s="3946"/>
    </row>
    <row r="6" spans="1:14" hidden="1">
      <c r="A6" s="392" t="s">
        <v>167</v>
      </c>
      <c r="B6" s="1575" t="s">
        <v>238</v>
      </c>
      <c r="C6" s="1570">
        <v>1866360.2317567593</v>
      </c>
      <c r="D6" s="1570"/>
      <c r="E6" s="1570">
        <v>1362659.2232283393</v>
      </c>
      <c r="F6" s="1570"/>
      <c r="G6" s="1570">
        <v>268303.76906417101</v>
      </c>
      <c r="H6" s="1570"/>
      <c r="I6" s="1570">
        <v>950790.74149766902</v>
      </c>
      <c r="J6" s="1570"/>
      <c r="K6" s="1570">
        <v>503701.00852841994</v>
      </c>
      <c r="L6" s="1570"/>
      <c r="M6" s="1574">
        <v>1675570.8252183264</v>
      </c>
      <c r="N6" s="1573"/>
    </row>
    <row r="7" spans="1:14" hidden="1">
      <c r="A7" s="392" t="s">
        <v>167</v>
      </c>
      <c r="B7" s="1575" t="s">
        <v>239</v>
      </c>
      <c r="C7" s="1570">
        <v>1895795.5455795517</v>
      </c>
      <c r="D7" s="1570"/>
      <c r="E7" s="1570">
        <v>1384743.7900708707</v>
      </c>
      <c r="F7" s="1570"/>
      <c r="G7" s="1570">
        <v>269572.42775105097</v>
      </c>
      <c r="H7" s="1570"/>
      <c r="I7" s="1570">
        <v>973010.58653265366</v>
      </c>
      <c r="J7" s="1570"/>
      <c r="K7" s="1570">
        <v>511051.755508681</v>
      </c>
      <c r="L7" s="1570"/>
      <c r="M7" s="1574">
        <v>1703730.5259626617</v>
      </c>
      <c r="N7" s="1573"/>
    </row>
    <row r="8" spans="1:14" hidden="1">
      <c r="A8" s="392" t="s">
        <v>167</v>
      </c>
      <c r="B8" s="1575" t="s">
        <v>240</v>
      </c>
      <c r="C8" s="1570">
        <v>1962194.3593943398</v>
      </c>
      <c r="D8" s="1570"/>
      <c r="E8" s="1570">
        <v>1451849.3239387209</v>
      </c>
      <c r="F8" s="1570"/>
      <c r="G8" s="1570">
        <v>312971.20817148103</v>
      </c>
      <c r="H8" s="1570"/>
      <c r="I8" s="1570">
        <v>996181.59889818763</v>
      </c>
      <c r="J8" s="1570"/>
      <c r="K8" s="1570">
        <v>510345.03545561922</v>
      </c>
      <c r="L8" s="1570"/>
      <c r="M8" s="1574">
        <v>1731015.0404985859</v>
      </c>
      <c r="N8" s="1573"/>
    </row>
    <row r="9" spans="1:14" hidden="1">
      <c r="A9" s="392" t="s">
        <v>167</v>
      </c>
      <c r="B9" s="1575" t="s">
        <v>241</v>
      </c>
      <c r="C9" s="1570">
        <v>1999082.8772372429</v>
      </c>
      <c r="D9" s="1570"/>
      <c r="E9" s="1570">
        <v>1491555.8552634059</v>
      </c>
      <c r="F9" s="1570"/>
      <c r="G9" s="1570">
        <v>312740.78595778998</v>
      </c>
      <c r="H9" s="1570"/>
      <c r="I9" s="1570">
        <v>1003649.6253792936</v>
      </c>
      <c r="J9" s="1570"/>
      <c r="K9" s="1570">
        <v>507527.02197383682</v>
      </c>
      <c r="L9" s="1570"/>
      <c r="M9" s="1574">
        <v>1740337.7878616909</v>
      </c>
      <c r="N9" s="1573"/>
    </row>
    <row r="10" spans="1:14" hidden="1">
      <c r="A10" s="392" t="s">
        <v>167</v>
      </c>
      <c r="B10" s="1575" t="s">
        <v>242</v>
      </c>
      <c r="C10" s="1570">
        <v>2031571.1431763493</v>
      </c>
      <c r="D10" s="1570"/>
      <c r="E10" s="1570">
        <v>1521306.3881864438</v>
      </c>
      <c r="F10" s="1570"/>
      <c r="G10" s="1570">
        <v>306882.27135911002</v>
      </c>
      <c r="H10" s="1570"/>
      <c r="I10" s="1570">
        <v>1011763.2556780233</v>
      </c>
      <c r="J10" s="1570"/>
      <c r="K10" s="1570">
        <v>510264.75498990569</v>
      </c>
      <c r="L10" s="1570"/>
      <c r="M10" s="1574">
        <v>1767293.4413029191</v>
      </c>
      <c r="N10" s="1573"/>
    </row>
    <row r="11" spans="1:14" hidden="1">
      <c r="A11" s="392" t="s">
        <v>167</v>
      </c>
      <c r="B11" s="1575" t="s">
        <v>243</v>
      </c>
      <c r="C11" s="1570">
        <v>2047570.8333756023</v>
      </c>
      <c r="D11" s="1570"/>
      <c r="E11" s="1570">
        <v>1533567.7325115462</v>
      </c>
      <c r="F11" s="1570"/>
      <c r="G11" s="1570">
        <v>308108.88164971798</v>
      </c>
      <c r="H11" s="1570"/>
      <c r="I11" s="1570">
        <v>1036150.9460592483</v>
      </c>
      <c r="J11" s="1570"/>
      <c r="K11" s="1570">
        <v>514003.10086405574</v>
      </c>
      <c r="L11" s="1570"/>
      <c r="M11" s="1574">
        <v>1789748.5966942392</v>
      </c>
      <c r="N11" s="1573"/>
    </row>
    <row r="12" spans="1:14" hidden="1">
      <c r="A12" s="392" t="s">
        <v>167</v>
      </c>
      <c r="B12" s="1575" t="s">
        <v>244</v>
      </c>
      <c r="C12" s="1570">
        <v>2052722.5647833562</v>
      </c>
      <c r="D12" s="1570"/>
      <c r="E12" s="1570">
        <v>1543029.0055267103</v>
      </c>
      <c r="F12" s="1570"/>
      <c r="G12" s="1570">
        <v>311430.62012907001</v>
      </c>
      <c r="H12" s="1570"/>
      <c r="I12" s="1570">
        <v>1070785.5701415441</v>
      </c>
      <c r="J12" s="1570"/>
      <c r="K12" s="1570">
        <v>509693.55925664573</v>
      </c>
      <c r="L12" s="1570"/>
      <c r="M12" s="1574">
        <v>1826700.3712037331</v>
      </c>
      <c r="N12" s="1573"/>
    </row>
    <row r="13" spans="1:14" hidden="1">
      <c r="A13" s="392" t="s">
        <v>167</v>
      </c>
      <c r="B13" s="1575" t="s">
        <v>245</v>
      </c>
      <c r="C13" s="1570">
        <v>2093186.6819856544</v>
      </c>
      <c r="D13" s="1570"/>
      <c r="E13" s="1570">
        <v>1576626.1937340233</v>
      </c>
      <c r="F13" s="1570"/>
      <c r="G13" s="1570">
        <v>311621.06375740003</v>
      </c>
      <c r="H13" s="1570"/>
      <c r="I13" s="1570">
        <v>1066734.0079232878</v>
      </c>
      <c r="J13" s="1570"/>
      <c r="K13" s="1570">
        <v>516560.48825163103</v>
      </c>
      <c r="L13" s="1570"/>
      <c r="M13" s="1574">
        <v>1830624.3210781119</v>
      </c>
      <c r="N13" s="1573"/>
    </row>
    <row r="14" spans="1:14" hidden="1">
      <c r="A14" s="392" t="s">
        <v>167</v>
      </c>
      <c r="B14" s="1575" t="s">
        <v>246</v>
      </c>
      <c r="C14" s="1570">
        <v>2121430.3878746387</v>
      </c>
      <c r="D14" s="1570"/>
      <c r="E14" s="1570">
        <v>1583649.7195882713</v>
      </c>
      <c r="F14" s="1570"/>
      <c r="G14" s="1570">
        <v>317781.09141528001</v>
      </c>
      <c r="H14" s="1570"/>
      <c r="I14" s="1570">
        <v>1093906.7722021295</v>
      </c>
      <c r="J14" s="1570"/>
      <c r="K14" s="1570">
        <v>537780.66828636732</v>
      </c>
      <c r="L14" s="1570"/>
      <c r="M14" s="1574">
        <v>1893232.2626758383</v>
      </c>
      <c r="N14" s="1573"/>
    </row>
    <row r="15" spans="1:14" hidden="1">
      <c r="A15" s="392" t="s">
        <v>167</v>
      </c>
      <c r="B15" s="1575" t="s">
        <v>247</v>
      </c>
      <c r="C15" s="1570">
        <v>2109088.4075584509</v>
      </c>
      <c r="D15" s="1570"/>
      <c r="E15" s="1570">
        <v>1553898.7583036409</v>
      </c>
      <c r="F15" s="1570"/>
      <c r="G15" s="1570">
        <v>315406.7795911401</v>
      </c>
      <c r="H15" s="1570"/>
      <c r="I15" s="1570">
        <v>1085665.9718993928</v>
      </c>
      <c r="J15" s="1570"/>
      <c r="K15" s="1570">
        <v>555189.64925481018</v>
      </c>
      <c r="L15" s="1570"/>
      <c r="M15" s="1574">
        <v>1889843.4590958427</v>
      </c>
      <c r="N15" s="1573"/>
    </row>
    <row r="16" spans="1:14" hidden="1">
      <c r="A16" s="392" t="s">
        <v>167</v>
      </c>
      <c r="B16" s="1575" t="s">
        <v>248</v>
      </c>
      <c r="C16" s="1570">
        <v>2143679.8769240505</v>
      </c>
      <c r="D16" s="1570"/>
      <c r="E16" s="1570">
        <v>1568417.0691888295</v>
      </c>
      <c r="F16" s="1570"/>
      <c r="G16" s="1570">
        <v>316515.18408543</v>
      </c>
      <c r="H16" s="1570"/>
      <c r="I16" s="1570">
        <v>1095226.4135845711</v>
      </c>
      <c r="J16" s="1570"/>
      <c r="K16" s="1570">
        <v>575262.80773522111</v>
      </c>
      <c r="L16" s="1570"/>
      <c r="M16" s="1574">
        <v>1922956.6910947021</v>
      </c>
      <c r="N16" s="1573"/>
    </row>
    <row r="17" spans="1:14" hidden="1">
      <c r="A17" s="1572" t="s">
        <v>167</v>
      </c>
      <c r="B17" s="1571" t="s">
        <v>249</v>
      </c>
      <c r="C17" s="1570">
        <v>2244578.5723777702</v>
      </c>
      <c r="D17" s="1570"/>
      <c r="E17" s="1570">
        <v>1634481.7499847095</v>
      </c>
      <c r="F17" s="1570"/>
      <c r="G17" s="1570">
        <v>327482.67803007999</v>
      </c>
      <c r="H17" s="1570"/>
      <c r="I17" s="1570">
        <v>1131194.6351445443</v>
      </c>
      <c r="J17" s="1570"/>
      <c r="K17" s="1570">
        <v>610096.82239306055</v>
      </c>
      <c r="L17" s="1570"/>
      <c r="M17" s="1569">
        <v>2016816.1615412112</v>
      </c>
      <c r="N17" s="1568"/>
    </row>
    <row r="18" spans="1:14">
      <c r="A18" s="3820" t="s">
        <v>168</v>
      </c>
      <c r="B18" s="1567" t="s">
        <v>238</v>
      </c>
      <c r="C18" s="1555">
        <v>2248423.2526470441</v>
      </c>
      <c r="D18" s="1556">
        <f t="shared" ref="D18:D58" si="0">(C18-C6)/C6*100</f>
        <v>20.47102238835523</v>
      </c>
      <c r="E18" s="1555">
        <v>1638318.9226639052</v>
      </c>
      <c r="F18" s="1556">
        <f t="shared" ref="F18:F58" si="1">(E18-E6)/E6*100</f>
        <v>20.229540499677363</v>
      </c>
      <c r="G18" s="1555">
        <v>320886.96895001602</v>
      </c>
      <c r="H18" s="1556">
        <f t="shared" ref="H18:H58" si="2">(G18-G6)/G6*100</f>
        <v>19.598382858821687</v>
      </c>
      <c r="I18" s="1555">
        <v>1143319.3335506036</v>
      </c>
      <c r="J18" s="1556">
        <f t="shared" ref="J18:J58" si="3">(I18-I6)/I6*100</f>
        <v>20.249312877160214</v>
      </c>
      <c r="K18" s="1555">
        <v>610104.32998313999</v>
      </c>
      <c r="L18" s="1556">
        <f t="shared" ref="L18:L58" si="4">(K18-K6)/K6*100</f>
        <v>21.124301848348697</v>
      </c>
      <c r="M18" s="1555">
        <v>2019705.6913098048</v>
      </c>
      <c r="N18" s="1554">
        <f t="shared" ref="N18:N58" si="5">(M18-M6)/M6*100</f>
        <v>20.538365845958062</v>
      </c>
    </row>
    <row r="19" spans="1:14">
      <c r="A19" s="3821"/>
      <c r="B19" s="1562" t="s">
        <v>239</v>
      </c>
      <c r="C19" s="352">
        <v>2278207.1369756605</v>
      </c>
      <c r="D19" s="1553">
        <f t="shared" si="0"/>
        <v>20.171562924482139</v>
      </c>
      <c r="E19" s="352">
        <v>1668463.4076806023</v>
      </c>
      <c r="F19" s="1553">
        <f t="shared" si="1"/>
        <v>20.48896118141905</v>
      </c>
      <c r="G19" s="352">
        <v>323052.97571360995</v>
      </c>
      <c r="H19" s="1553">
        <f t="shared" si="2"/>
        <v>19.839027458679137</v>
      </c>
      <c r="I19" s="352">
        <v>1171344.0319215497</v>
      </c>
      <c r="J19" s="1553">
        <f t="shared" si="3"/>
        <v>20.383482783641849</v>
      </c>
      <c r="K19" s="352">
        <v>609743.72929505818</v>
      </c>
      <c r="L19" s="1553">
        <f t="shared" si="4"/>
        <v>19.311541878599563</v>
      </c>
      <c r="M19" s="352">
        <v>2040717.305375532</v>
      </c>
      <c r="N19" s="1545">
        <f t="shared" si="5"/>
        <v>19.779347395472772</v>
      </c>
    </row>
    <row r="20" spans="1:14">
      <c r="A20" s="3821"/>
      <c r="B20" s="1562" t="s">
        <v>240</v>
      </c>
      <c r="C20" s="352">
        <v>2364968.9167993534</v>
      </c>
      <c r="D20" s="1553">
        <f t="shared" si="0"/>
        <v>20.526741169989698</v>
      </c>
      <c r="E20" s="352">
        <v>1742358.2608635474</v>
      </c>
      <c r="F20" s="1553">
        <f t="shared" si="1"/>
        <v>20.009578964895965</v>
      </c>
      <c r="G20" s="352">
        <v>365161.18529377994</v>
      </c>
      <c r="H20" s="1553">
        <f t="shared" si="2"/>
        <v>16.675648033956953</v>
      </c>
      <c r="I20" s="352">
        <v>1203411.189528499</v>
      </c>
      <c r="J20" s="1553">
        <f t="shared" si="3"/>
        <v>20.802390935499584</v>
      </c>
      <c r="K20" s="352">
        <v>622610.65593580599</v>
      </c>
      <c r="L20" s="1553">
        <f t="shared" si="4"/>
        <v>21.997984242162701</v>
      </c>
      <c r="M20" s="352">
        <v>2093868.0093048585</v>
      </c>
      <c r="N20" s="1545">
        <f t="shared" si="5"/>
        <v>20.961861122925871</v>
      </c>
    </row>
    <row r="21" spans="1:14">
      <c r="A21" s="3821"/>
      <c r="B21" s="1562" t="s">
        <v>241</v>
      </c>
      <c r="C21" s="352">
        <v>2371071.9382863049</v>
      </c>
      <c r="D21" s="1553">
        <f t="shared" si="0"/>
        <v>18.607985956197851</v>
      </c>
      <c r="E21" s="352">
        <v>1722999.9280382004</v>
      </c>
      <c r="F21" s="1553">
        <f t="shared" si="1"/>
        <v>15.516956469184443</v>
      </c>
      <c r="G21" s="352">
        <v>360616.26645162998</v>
      </c>
      <c r="H21" s="1553">
        <f t="shared" si="2"/>
        <v>15.308358437233597</v>
      </c>
      <c r="I21" s="352">
        <v>1187100.1838393647</v>
      </c>
      <c r="J21" s="1553">
        <f t="shared" si="3"/>
        <v>18.27834672789745</v>
      </c>
      <c r="K21" s="352">
        <v>648072.01024810446</v>
      </c>
      <c r="L21" s="1553">
        <f t="shared" si="4"/>
        <v>27.692119274294086</v>
      </c>
      <c r="M21" s="352">
        <v>2096330.5892069302</v>
      </c>
      <c r="N21" s="1545">
        <f t="shared" si="5"/>
        <v>20.455385375653929</v>
      </c>
    </row>
    <row r="22" spans="1:14">
      <c r="A22" s="3821"/>
      <c r="B22" s="1562" t="s">
        <v>242</v>
      </c>
      <c r="C22" s="352">
        <v>2389497.4916316015</v>
      </c>
      <c r="D22" s="1553">
        <f t="shared" si="0"/>
        <v>17.618204002230335</v>
      </c>
      <c r="E22" s="352">
        <v>1712720.4443709231</v>
      </c>
      <c r="F22" s="1553">
        <f t="shared" si="1"/>
        <v>12.582216026363028</v>
      </c>
      <c r="G22" s="352">
        <v>359304.28639188001</v>
      </c>
      <c r="H22" s="1553">
        <f t="shared" si="2"/>
        <v>17.082125598394825</v>
      </c>
      <c r="I22" s="352">
        <v>1188142.2973198637</v>
      </c>
      <c r="J22" s="1553">
        <f t="shared" si="3"/>
        <v>17.432837242507055</v>
      </c>
      <c r="K22" s="352">
        <v>676777.04726067884</v>
      </c>
      <c r="L22" s="1553">
        <f t="shared" si="4"/>
        <v>32.632528631938762</v>
      </c>
      <c r="M22" s="352">
        <v>2131445.6481447392</v>
      </c>
      <c r="N22" s="1545">
        <f t="shared" si="5"/>
        <v>20.605078835880963</v>
      </c>
    </row>
    <row r="23" spans="1:14">
      <c r="A23" s="3821"/>
      <c r="B23" s="1562" t="s">
        <v>243</v>
      </c>
      <c r="C23" s="352">
        <v>2425538.1450943802</v>
      </c>
      <c r="D23" s="1553">
        <f t="shared" si="0"/>
        <v>18.459303363667537</v>
      </c>
      <c r="E23" s="352">
        <v>1717913.715552873</v>
      </c>
      <c r="F23" s="1553">
        <f t="shared" si="1"/>
        <v>12.020726514597477</v>
      </c>
      <c r="G23" s="352">
        <v>356954.53706253995</v>
      </c>
      <c r="H23" s="1553">
        <f t="shared" si="2"/>
        <v>15.853374674331361</v>
      </c>
      <c r="I23" s="352">
        <v>1188950.434974364</v>
      </c>
      <c r="J23" s="1553">
        <f t="shared" si="3"/>
        <v>14.746836790165752</v>
      </c>
      <c r="K23" s="352">
        <v>707624.42954150715</v>
      </c>
      <c r="L23" s="1553">
        <f t="shared" si="4"/>
        <v>37.66929194628743</v>
      </c>
      <c r="M23" s="352">
        <v>2161200.5134773413</v>
      </c>
      <c r="N23" s="1545">
        <f t="shared" si="5"/>
        <v>20.754418663559427</v>
      </c>
    </row>
    <row r="24" spans="1:14">
      <c r="A24" s="3821"/>
      <c r="B24" s="1562" t="s">
        <v>244</v>
      </c>
      <c r="C24" s="352">
        <v>2458777.8322609407</v>
      </c>
      <c r="D24" s="1553">
        <f t="shared" si="0"/>
        <v>19.781302863031542</v>
      </c>
      <c r="E24" s="352">
        <v>1691065.8790377728</v>
      </c>
      <c r="F24" s="1553">
        <f t="shared" si="1"/>
        <v>9.5939138526129213</v>
      </c>
      <c r="G24" s="352">
        <v>356224.49940938002</v>
      </c>
      <c r="H24" s="1553">
        <f t="shared" si="2"/>
        <v>14.383261113420872</v>
      </c>
      <c r="I24" s="352">
        <v>1162917.8725423566</v>
      </c>
      <c r="J24" s="1553">
        <f t="shared" si="3"/>
        <v>8.6041785554351282</v>
      </c>
      <c r="K24" s="352">
        <v>767711.95322316838</v>
      </c>
      <c r="L24" s="1553">
        <f t="shared" si="4"/>
        <v>50.622259057545364</v>
      </c>
      <c r="M24" s="352">
        <v>2196480.6470557395</v>
      </c>
      <c r="N24" s="1545">
        <f t="shared" si="5"/>
        <v>20.243072245522882</v>
      </c>
    </row>
    <row r="25" spans="1:14">
      <c r="A25" s="3821"/>
      <c r="B25" s="1562" t="s">
        <v>245</v>
      </c>
      <c r="C25" s="352">
        <v>2475105.8302794332</v>
      </c>
      <c r="D25" s="1553">
        <f t="shared" si="0"/>
        <v>18.245823536937458</v>
      </c>
      <c r="E25" s="352">
        <v>1641966.5638398682</v>
      </c>
      <c r="F25" s="1553">
        <f t="shared" si="1"/>
        <v>4.1443159047798899</v>
      </c>
      <c r="G25" s="352">
        <v>361859.18262527004</v>
      </c>
      <c r="H25" s="1553">
        <f t="shared" si="2"/>
        <v>16.121541420249073</v>
      </c>
      <c r="I25" s="352">
        <v>1110176.6456963825</v>
      </c>
      <c r="J25" s="1553">
        <f t="shared" si="3"/>
        <v>4.0724901850339057</v>
      </c>
      <c r="K25" s="352">
        <v>833139.26643956488</v>
      </c>
      <c r="L25" s="1553">
        <f t="shared" si="4"/>
        <v>61.285906566225691</v>
      </c>
      <c r="M25" s="352">
        <v>2200651.8924451345</v>
      </c>
      <c r="N25" s="1545">
        <f t="shared" si="5"/>
        <v>20.213189954184692</v>
      </c>
    </row>
    <row r="26" spans="1:14">
      <c r="A26" s="3821"/>
      <c r="B26" s="1562" t="s">
        <v>246</v>
      </c>
      <c r="C26" s="352">
        <v>2464390.3410096364</v>
      </c>
      <c r="D26" s="1553">
        <f t="shared" si="0"/>
        <v>16.166448595025226</v>
      </c>
      <c r="E26" s="352">
        <v>1579406.8398266707</v>
      </c>
      <c r="F26" s="1553">
        <f t="shared" si="1"/>
        <v>-0.2679178172496206</v>
      </c>
      <c r="G26" s="352">
        <v>354443.18212958996</v>
      </c>
      <c r="H26" s="1553">
        <f t="shared" si="2"/>
        <v>11.536901252063329</v>
      </c>
      <c r="I26" s="352">
        <v>1057396.9106542633</v>
      </c>
      <c r="J26" s="1553">
        <f t="shared" si="3"/>
        <v>-3.3375660957257454</v>
      </c>
      <c r="K26" s="352">
        <v>884983.5011829657</v>
      </c>
      <c r="L26" s="1553">
        <f t="shared" si="4"/>
        <v>64.562163233378527</v>
      </c>
      <c r="M26" s="352">
        <v>2195440.2497896338</v>
      </c>
      <c r="N26" s="1545">
        <f t="shared" si="5"/>
        <v>15.962541578848001</v>
      </c>
    </row>
    <row r="27" spans="1:14">
      <c r="A27" s="3821"/>
      <c r="B27" s="1562" t="s">
        <v>247</v>
      </c>
      <c r="C27" s="352">
        <v>2477223.2236062852</v>
      </c>
      <c r="D27" s="1553">
        <f t="shared" si="0"/>
        <v>17.454688704775492</v>
      </c>
      <c r="E27" s="352">
        <v>1564234.9146167098</v>
      </c>
      <c r="F27" s="1553">
        <f t="shared" si="1"/>
        <v>0.66517565947170842</v>
      </c>
      <c r="G27" s="352">
        <v>354766.22070260003</v>
      </c>
      <c r="H27" s="1553">
        <f t="shared" si="2"/>
        <v>12.478945811653549</v>
      </c>
      <c r="I27" s="352">
        <v>1032153.4124248056</v>
      </c>
      <c r="J27" s="1553">
        <f t="shared" si="3"/>
        <v>-4.929007711365033</v>
      </c>
      <c r="K27" s="352">
        <v>912988.30898957537</v>
      </c>
      <c r="L27" s="1553">
        <f t="shared" si="4"/>
        <v>64.446205042729403</v>
      </c>
      <c r="M27" s="352">
        <v>2203389.7950979439</v>
      </c>
      <c r="N27" s="1545">
        <f t="shared" si="5"/>
        <v>16.591127402272306</v>
      </c>
    </row>
    <row r="28" spans="1:14">
      <c r="A28" s="3821"/>
      <c r="B28" s="1561" t="s">
        <v>248</v>
      </c>
      <c r="C28" s="1559">
        <v>2504628.8026739494</v>
      </c>
      <c r="D28" s="1560">
        <f t="shared" si="0"/>
        <v>16.83781844646607</v>
      </c>
      <c r="E28" s="1559">
        <v>1567395.8487023783</v>
      </c>
      <c r="F28" s="1560">
        <f t="shared" si="1"/>
        <v>-6.5111538666136726E-2</v>
      </c>
      <c r="G28" s="1559">
        <v>351955.85463524994</v>
      </c>
      <c r="H28" s="1560">
        <f t="shared" si="2"/>
        <v>11.197147034896823</v>
      </c>
      <c r="I28" s="1559">
        <v>1029426.4527694039</v>
      </c>
      <c r="J28" s="1560">
        <f t="shared" si="3"/>
        <v>-6.0078865884735375</v>
      </c>
      <c r="K28" s="1559">
        <v>937232.95397157106</v>
      </c>
      <c r="L28" s="1560">
        <f t="shared" si="4"/>
        <v>62.922570583244728</v>
      </c>
      <c r="M28" s="1559">
        <v>2220250.7821709784</v>
      </c>
      <c r="N28" s="1558">
        <f t="shared" si="5"/>
        <v>15.460259321130756</v>
      </c>
    </row>
    <row r="29" spans="1:14">
      <c r="A29" s="3929"/>
      <c r="B29" s="1552" t="s">
        <v>249</v>
      </c>
      <c r="C29" s="1550">
        <v>2591701.9945694054</v>
      </c>
      <c r="D29" s="1551">
        <f t="shared" si="0"/>
        <v>15.464970861942861</v>
      </c>
      <c r="E29" s="1550">
        <v>1623172.4922257666</v>
      </c>
      <c r="F29" s="1551">
        <f t="shared" si="1"/>
        <v>-0.69191704092436002</v>
      </c>
      <c r="G29" s="1550">
        <v>361745.91183872998</v>
      </c>
      <c r="H29" s="1551">
        <f t="shared" si="2"/>
        <v>10.462609508006663</v>
      </c>
      <c r="I29" s="1550">
        <v>1053770.1054989251</v>
      </c>
      <c r="J29" s="1551">
        <f t="shared" si="3"/>
        <v>-6.8444922951500651</v>
      </c>
      <c r="K29" s="1550">
        <v>968529.50234363868</v>
      </c>
      <c r="L29" s="1551">
        <f t="shared" si="4"/>
        <v>58.750130601344871</v>
      </c>
      <c r="M29" s="1550">
        <v>2299807.5981313302</v>
      </c>
      <c r="N29" s="1549">
        <f t="shared" si="5"/>
        <v>14.031593061702885</v>
      </c>
    </row>
    <row r="30" spans="1:14">
      <c r="A30" s="3820" t="s">
        <v>5</v>
      </c>
      <c r="B30" s="1567" t="s">
        <v>238</v>
      </c>
      <c r="C30" s="1555">
        <v>2615589.850573271</v>
      </c>
      <c r="D30" s="1556">
        <f t="shared" si="0"/>
        <v>16.329959116637209</v>
      </c>
      <c r="E30" s="1555">
        <v>1622250.7148154411</v>
      </c>
      <c r="F30" s="1556">
        <f t="shared" si="1"/>
        <v>-0.9807741109610848</v>
      </c>
      <c r="G30" s="1555">
        <v>364748.28399586002</v>
      </c>
      <c r="H30" s="1556">
        <f t="shared" si="2"/>
        <v>13.668774144791215</v>
      </c>
      <c r="I30" s="1555">
        <v>1074454.5998256991</v>
      </c>
      <c r="J30" s="1556">
        <f t="shared" si="3"/>
        <v>-6.0232283058700249</v>
      </c>
      <c r="K30" s="1555">
        <v>993339.13575782988</v>
      </c>
      <c r="L30" s="1556">
        <f t="shared" si="4"/>
        <v>62.814634635568055</v>
      </c>
      <c r="M30" s="1555">
        <v>2329330.9878227925</v>
      </c>
      <c r="N30" s="1554">
        <f t="shared" si="5"/>
        <v>15.330218548435726</v>
      </c>
    </row>
    <row r="31" spans="1:14">
      <c r="A31" s="3821"/>
      <c r="B31" s="1562" t="s">
        <v>239</v>
      </c>
      <c r="C31" s="352">
        <v>2639437.3617012161</v>
      </c>
      <c r="D31" s="1553">
        <f t="shared" si="0"/>
        <v>15.85589909112004</v>
      </c>
      <c r="E31" s="352">
        <v>1633073.4115327019</v>
      </c>
      <c r="F31" s="1553">
        <f t="shared" si="1"/>
        <v>-2.1211131143174069</v>
      </c>
      <c r="G31" s="352">
        <v>366829.43883411994</v>
      </c>
      <c r="H31" s="1553">
        <f t="shared" si="2"/>
        <v>13.550862060257977</v>
      </c>
      <c r="I31" s="352">
        <v>1075517.0553009086</v>
      </c>
      <c r="J31" s="1553">
        <f t="shared" si="3"/>
        <v>-8.1809420639161168</v>
      </c>
      <c r="K31" s="352">
        <v>1006363.9501685147</v>
      </c>
      <c r="L31" s="1553">
        <f t="shared" si="4"/>
        <v>65.047035634462418</v>
      </c>
      <c r="M31" s="352">
        <v>2355404.7317384272</v>
      </c>
      <c r="N31" s="1545">
        <f t="shared" si="5"/>
        <v>15.420432096790911</v>
      </c>
    </row>
    <row r="32" spans="1:14">
      <c r="A32" s="3821"/>
      <c r="B32" s="1562" t="s">
        <v>240</v>
      </c>
      <c r="C32" s="352">
        <v>2699674.6807937725</v>
      </c>
      <c r="D32" s="1553">
        <f t="shared" si="0"/>
        <v>14.152649602151868</v>
      </c>
      <c r="E32" s="352">
        <v>1694196.5348597376</v>
      </c>
      <c r="F32" s="1553">
        <f t="shared" si="1"/>
        <v>-2.7641689476617697</v>
      </c>
      <c r="G32" s="352">
        <v>400872.28780599998</v>
      </c>
      <c r="H32" s="1553">
        <f t="shared" si="2"/>
        <v>9.7795450202325558</v>
      </c>
      <c r="I32" s="352">
        <v>1100897.0532704452</v>
      </c>
      <c r="J32" s="1553">
        <f t="shared" si="3"/>
        <v>-8.5186291394065599</v>
      </c>
      <c r="K32" s="352">
        <v>1005478.1459340348</v>
      </c>
      <c r="L32" s="1553">
        <f t="shared" si="4"/>
        <v>61.493886483964097</v>
      </c>
      <c r="M32" s="352">
        <v>2387125.3786899806</v>
      </c>
      <c r="N32" s="1545">
        <f t="shared" si="5"/>
        <v>14.005532730904102</v>
      </c>
    </row>
    <row r="33" spans="1:14">
      <c r="A33" s="3821"/>
      <c r="B33" s="1562" t="s">
        <v>241</v>
      </c>
      <c r="C33" s="352">
        <v>2700463.1093405876</v>
      </c>
      <c r="D33" s="1553">
        <f t="shared" si="0"/>
        <v>13.892078335352007</v>
      </c>
      <c r="E33" s="352">
        <v>1686701.5591099695</v>
      </c>
      <c r="F33" s="1553">
        <f t="shared" si="1"/>
        <v>-2.1066959050636749</v>
      </c>
      <c r="G33" s="352">
        <v>384311.66610050999</v>
      </c>
      <c r="H33" s="1553">
        <f t="shared" si="2"/>
        <v>6.5708072134506175</v>
      </c>
      <c r="I33" s="352">
        <v>1119805.3971870914</v>
      </c>
      <c r="J33" s="1553">
        <f t="shared" si="3"/>
        <v>-5.6688380280277526</v>
      </c>
      <c r="K33" s="352">
        <v>1013761.550230619</v>
      </c>
      <c r="L33" s="1553">
        <f t="shared" si="4"/>
        <v>56.427300392515932</v>
      </c>
      <c r="M33" s="352">
        <v>2409346.6953803338</v>
      </c>
      <c r="N33" s="1545">
        <f t="shared" si="5"/>
        <v>14.931619458542638</v>
      </c>
    </row>
    <row r="34" spans="1:14">
      <c r="A34" s="3821"/>
      <c r="B34" s="1562" t="s">
        <v>242</v>
      </c>
      <c r="C34" s="352">
        <v>2724035.3475584937</v>
      </c>
      <c r="D34" s="1553">
        <f t="shared" si="0"/>
        <v>14.000343465456517</v>
      </c>
      <c r="E34" s="352">
        <v>1709434.0571949368</v>
      </c>
      <c r="F34" s="1553">
        <f t="shared" si="1"/>
        <v>-0.19188112028366602</v>
      </c>
      <c r="G34" s="352">
        <v>388393.05082282005</v>
      </c>
      <c r="H34" s="1553">
        <f t="shared" si="2"/>
        <v>8.0958578933327789</v>
      </c>
      <c r="I34" s="352">
        <v>1133371.759416593</v>
      </c>
      <c r="J34" s="1553">
        <f t="shared" si="3"/>
        <v>-4.6097624860943505</v>
      </c>
      <c r="K34" s="352">
        <v>1014601.2903635569</v>
      </c>
      <c r="L34" s="1553">
        <f t="shared" si="4"/>
        <v>49.91662238993694</v>
      </c>
      <c r="M34" s="352">
        <v>2429583.0088010496</v>
      </c>
      <c r="N34" s="1545">
        <f t="shared" si="5"/>
        <v>13.987565712304987</v>
      </c>
    </row>
    <row r="35" spans="1:14">
      <c r="A35" s="3821"/>
      <c r="B35" s="1562" t="s">
        <v>243</v>
      </c>
      <c r="C35" s="352">
        <v>2764806.0969660752</v>
      </c>
      <c r="D35" s="1553">
        <f t="shared" si="0"/>
        <v>13.987327000313726</v>
      </c>
      <c r="E35" s="352">
        <v>1718607.1408525496</v>
      </c>
      <c r="F35" s="1553">
        <f t="shared" si="1"/>
        <v>4.0364384625303319E-2</v>
      </c>
      <c r="G35" s="352">
        <v>386588.86944615789</v>
      </c>
      <c r="H35" s="1553">
        <f t="shared" si="2"/>
        <v>8.3019906757554036</v>
      </c>
      <c r="I35" s="352">
        <v>1135299.0047727937</v>
      </c>
      <c r="J35" s="1553">
        <f t="shared" si="3"/>
        <v>-4.5125035176699431</v>
      </c>
      <c r="K35" s="352">
        <v>1046198.9561135252</v>
      </c>
      <c r="L35" s="1553">
        <f t="shared" si="4"/>
        <v>47.84664186783256</v>
      </c>
      <c r="M35" s="352">
        <v>2457452.9227162963</v>
      </c>
      <c r="N35" s="1545">
        <f t="shared" si="5"/>
        <v>13.707770629865761</v>
      </c>
    </row>
    <row r="36" spans="1:14">
      <c r="A36" s="3821"/>
      <c r="B36" s="1562" t="s">
        <v>244</v>
      </c>
      <c r="C36" s="352">
        <v>2790543.9192355303</v>
      </c>
      <c r="D36" s="1553">
        <f t="shared" si="0"/>
        <v>13.493129904685938</v>
      </c>
      <c r="E36" s="352">
        <v>1717509.8610948795</v>
      </c>
      <c r="F36" s="1553">
        <f t="shared" si="1"/>
        <v>1.5637464149033318</v>
      </c>
      <c r="G36" s="352">
        <v>397305.25555106788</v>
      </c>
      <c r="H36" s="1553">
        <f t="shared" si="2"/>
        <v>11.532265807040146</v>
      </c>
      <c r="I36" s="352">
        <v>1125556.1517644632</v>
      </c>
      <c r="J36" s="1553">
        <f t="shared" si="3"/>
        <v>-3.2127566064672917</v>
      </c>
      <c r="K36" s="352">
        <v>1073034.0581406513</v>
      </c>
      <c r="L36" s="1553">
        <f t="shared" si="4"/>
        <v>39.77039873296436</v>
      </c>
      <c r="M36" s="352">
        <v>2455759.1514042071</v>
      </c>
      <c r="N36" s="1545">
        <f t="shared" si="5"/>
        <v>11.804269921340579</v>
      </c>
    </row>
    <row r="37" spans="1:14">
      <c r="A37" s="3821"/>
      <c r="B37" s="1562" t="s">
        <v>245</v>
      </c>
      <c r="C37" s="352">
        <v>2827079.2440897557</v>
      </c>
      <c r="D37" s="1553">
        <f t="shared" si="0"/>
        <v>14.220539966591476</v>
      </c>
      <c r="E37" s="352">
        <v>1738625.8742463831</v>
      </c>
      <c r="F37" s="1553">
        <f t="shared" si="1"/>
        <v>5.886801384095758</v>
      </c>
      <c r="G37" s="352">
        <v>403872.95392760786</v>
      </c>
      <c r="H37" s="1553">
        <f t="shared" si="2"/>
        <v>11.610530648284239</v>
      </c>
      <c r="I37" s="352">
        <v>1132958.8115772319</v>
      </c>
      <c r="J37" s="1553">
        <f t="shared" si="3"/>
        <v>2.0521208016007884</v>
      </c>
      <c r="K37" s="352">
        <v>1088453.3698433726</v>
      </c>
      <c r="L37" s="1553">
        <f t="shared" si="4"/>
        <v>30.644828984582251</v>
      </c>
      <c r="M37" s="352">
        <v>2487143.3183821137</v>
      </c>
      <c r="N37" s="1545">
        <f t="shared" si="5"/>
        <v>13.018479974979591</v>
      </c>
    </row>
    <row r="38" spans="1:14">
      <c r="A38" s="3821"/>
      <c r="B38" s="1562" t="s">
        <v>246</v>
      </c>
      <c r="C38" s="352">
        <v>2873803.1390021173</v>
      </c>
      <c r="D38" s="1553">
        <f t="shared" si="0"/>
        <v>16.613147324086189</v>
      </c>
      <c r="E38" s="352">
        <v>1746794.4167908428</v>
      </c>
      <c r="F38" s="1553">
        <f t="shared" si="1"/>
        <v>10.598129167437424</v>
      </c>
      <c r="G38" s="352">
        <v>409164.62591939</v>
      </c>
      <c r="H38" s="1553">
        <f t="shared" si="2"/>
        <v>15.4387068361758</v>
      </c>
      <c r="I38" s="352">
        <v>1126570.734318882</v>
      </c>
      <c r="J38" s="1553">
        <f t="shared" si="3"/>
        <v>6.5418976514521319</v>
      </c>
      <c r="K38" s="352">
        <v>1127008.722211275</v>
      </c>
      <c r="L38" s="1553">
        <f t="shared" si="4"/>
        <v>27.34799244333843</v>
      </c>
      <c r="M38" s="352">
        <v>2531173.810541451</v>
      </c>
      <c r="N38" s="1545">
        <f t="shared" si="5"/>
        <v>15.292311452520153</v>
      </c>
    </row>
    <row r="39" spans="1:14">
      <c r="A39" s="3821"/>
      <c r="B39" s="1562" t="s">
        <v>247</v>
      </c>
      <c r="C39" s="352">
        <v>2900306.475994458</v>
      </c>
      <c r="D39" s="1553">
        <f t="shared" si="0"/>
        <v>17.078931295188564</v>
      </c>
      <c r="E39" s="352">
        <v>1752666.0142938986</v>
      </c>
      <c r="F39" s="1553">
        <f t="shared" si="1"/>
        <v>12.046214920561388</v>
      </c>
      <c r="G39" s="352">
        <v>406967.67612013995</v>
      </c>
      <c r="H39" s="1553">
        <f t="shared" si="2"/>
        <v>14.714325201017466</v>
      </c>
      <c r="I39" s="352">
        <v>1132762.5855439969</v>
      </c>
      <c r="J39" s="1553">
        <f t="shared" si="3"/>
        <v>9.7475018643627163</v>
      </c>
      <c r="K39" s="352">
        <v>1147640.4617005594</v>
      </c>
      <c r="L39" s="1553">
        <f t="shared" si="4"/>
        <v>25.701550655197199</v>
      </c>
      <c r="M39" s="352">
        <v>2556049.0731449826</v>
      </c>
      <c r="N39" s="1545">
        <f t="shared" si="5"/>
        <v>16.005305953201191</v>
      </c>
    </row>
    <row r="40" spans="1:14">
      <c r="A40" s="3821"/>
      <c r="B40" s="1561" t="s">
        <v>248</v>
      </c>
      <c r="C40" s="1559">
        <v>2947218.3516100664</v>
      </c>
      <c r="D40" s="1560">
        <f t="shared" si="0"/>
        <v>17.670863980467168</v>
      </c>
      <c r="E40" s="1559">
        <v>1766803.6479564197</v>
      </c>
      <c r="F40" s="1560">
        <f t="shared" si="1"/>
        <v>12.722236020921446</v>
      </c>
      <c r="G40" s="1559">
        <v>404471.35555736005</v>
      </c>
      <c r="H40" s="1560">
        <f t="shared" si="2"/>
        <v>14.921047691203954</v>
      </c>
      <c r="I40" s="1559">
        <v>1145411.066991522</v>
      </c>
      <c r="J40" s="1560">
        <f t="shared" si="3"/>
        <v>11.266916049232234</v>
      </c>
      <c r="K40" s="1559">
        <v>1180414.7036536462</v>
      </c>
      <c r="L40" s="1560">
        <f t="shared" si="4"/>
        <v>25.94677754890931</v>
      </c>
      <c r="M40" s="1559">
        <v>2610174.4054326573</v>
      </c>
      <c r="N40" s="1558">
        <f t="shared" si="5"/>
        <v>17.562143267455969</v>
      </c>
    </row>
    <row r="41" spans="1:14">
      <c r="A41" s="3929"/>
      <c r="B41" s="1552" t="s">
        <v>249</v>
      </c>
      <c r="C41" s="1550">
        <v>3094466.6397536714</v>
      </c>
      <c r="D41" s="1551">
        <f t="shared" si="0"/>
        <v>19.399014479201227</v>
      </c>
      <c r="E41" s="1550">
        <v>1878960.2463264198</v>
      </c>
      <c r="F41" s="1551">
        <f t="shared" si="1"/>
        <v>15.758507202762258</v>
      </c>
      <c r="G41" s="1550">
        <v>415985.43141382997</v>
      </c>
      <c r="H41" s="1551">
        <f t="shared" si="2"/>
        <v>14.993816875332241</v>
      </c>
      <c r="I41" s="1550">
        <v>1209565.2949770796</v>
      </c>
      <c r="J41" s="1551">
        <f t="shared" si="3"/>
        <v>14.78455202564232</v>
      </c>
      <c r="K41" s="1550">
        <v>1215506.3934272516</v>
      </c>
      <c r="L41" s="1551">
        <f t="shared" si="4"/>
        <v>25.500192868258587</v>
      </c>
      <c r="M41" s="1550">
        <v>2742102.9318979895</v>
      </c>
      <c r="N41" s="1549">
        <f t="shared" si="5"/>
        <v>19.23184070380665</v>
      </c>
    </row>
    <row r="42" spans="1:14">
      <c r="A42" s="3820" t="s">
        <v>29</v>
      </c>
      <c r="B42" s="1567" t="s">
        <v>238</v>
      </c>
      <c r="C42" s="1555">
        <v>3069546.6740825754</v>
      </c>
      <c r="D42" s="1556">
        <f t="shared" si="0"/>
        <v>17.355810713587548</v>
      </c>
      <c r="E42" s="1555">
        <v>1814770.1967476024</v>
      </c>
      <c r="F42" s="1556">
        <f t="shared" si="1"/>
        <v>11.867430858494878</v>
      </c>
      <c r="G42" s="1555">
        <v>411882.03236638004</v>
      </c>
      <c r="H42" s="1556">
        <f t="shared" si="2"/>
        <v>12.92226733849555</v>
      </c>
      <c r="I42" s="1555">
        <v>1199271.0155345239</v>
      </c>
      <c r="J42" s="1556">
        <f t="shared" si="3"/>
        <v>11.616723101103837</v>
      </c>
      <c r="K42" s="1555">
        <v>1254776.4773349729</v>
      </c>
      <c r="L42" s="1556">
        <f t="shared" si="4"/>
        <v>26.319041721605934</v>
      </c>
      <c r="M42" s="1555">
        <v>2731766.3618438463</v>
      </c>
      <c r="N42" s="1554">
        <f t="shared" si="5"/>
        <v>17.276865165358359</v>
      </c>
    </row>
    <row r="43" spans="1:14">
      <c r="A43" s="3821"/>
      <c r="B43" s="1562" t="s">
        <v>239</v>
      </c>
      <c r="C43" s="352">
        <v>3098684.9709072169</v>
      </c>
      <c r="D43" s="1553">
        <f t="shared" si="0"/>
        <v>17.39945095381989</v>
      </c>
      <c r="E43" s="352">
        <v>1830616.5217407779</v>
      </c>
      <c r="F43" s="1553">
        <f t="shared" si="1"/>
        <v>12.09640110561069</v>
      </c>
      <c r="G43" s="352">
        <v>400814.17380667996</v>
      </c>
      <c r="H43" s="1553">
        <f t="shared" si="2"/>
        <v>9.2644513702532745</v>
      </c>
      <c r="I43" s="352">
        <v>1221105.3627470115</v>
      </c>
      <c r="J43" s="1553">
        <f t="shared" si="3"/>
        <v>13.536587516538273</v>
      </c>
      <c r="K43" s="352">
        <v>1268068.449166439</v>
      </c>
      <c r="L43" s="1553">
        <f t="shared" si="4"/>
        <v>26.004955657851426</v>
      </c>
      <c r="M43" s="352">
        <v>2778194.7810532846</v>
      </c>
      <c r="N43" s="1545">
        <f t="shared" si="5"/>
        <v>17.949783475335618</v>
      </c>
    </row>
    <row r="44" spans="1:14">
      <c r="A44" s="3821"/>
      <c r="B44" s="1562" t="s">
        <v>240</v>
      </c>
      <c r="C44" s="352">
        <v>3202641.2898177868</v>
      </c>
      <c r="D44" s="1553">
        <f t="shared" si="0"/>
        <v>18.630637706174635</v>
      </c>
      <c r="E44" s="352">
        <v>1908281.3249095178</v>
      </c>
      <c r="F44" s="1553">
        <f t="shared" si="1"/>
        <v>12.63636099146574</v>
      </c>
      <c r="G44" s="352">
        <v>462253.09167127992</v>
      </c>
      <c r="H44" s="1553">
        <f t="shared" si="2"/>
        <v>15.311810203000329</v>
      </c>
      <c r="I44" s="352">
        <v>1232917.4985487591</v>
      </c>
      <c r="J44" s="1553">
        <f t="shared" si="3"/>
        <v>11.992079085516631</v>
      </c>
      <c r="K44" s="352">
        <v>1294359.964908269</v>
      </c>
      <c r="L44" s="1553">
        <f t="shared" si="4"/>
        <v>28.730790434622381</v>
      </c>
      <c r="M44" s="352">
        <v>2808873.1430202951</v>
      </c>
      <c r="N44" s="1545">
        <f t="shared" si="5"/>
        <v>17.667600038744656</v>
      </c>
    </row>
    <row r="45" spans="1:14">
      <c r="A45" s="3821"/>
      <c r="B45" s="1562" t="s">
        <v>241</v>
      </c>
      <c r="C45" s="352">
        <v>3201534.7764732335</v>
      </c>
      <c r="D45" s="1553">
        <f t="shared" si="0"/>
        <v>18.555027298817645</v>
      </c>
      <c r="E45" s="352">
        <v>1892029.2507643208</v>
      </c>
      <c r="F45" s="1553">
        <f t="shared" si="1"/>
        <v>12.173326724301935</v>
      </c>
      <c r="G45" s="352">
        <v>435257.99105167005</v>
      </c>
      <c r="H45" s="1553">
        <f t="shared" si="2"/>
        <v>13.256512733036821</v>
      </c>
      <c r="I45" s="352">
        <v>1254355.7640768087</v>
      </c>
      <c r="J45" s="1553">
        <f t="shared" si="3"/>
        <v>12.015513340773557</v>
      </c>
      <c r="K45" s="352">
        <v>1309505.5257089131</v>
      </c>
      <c r="L45" s="1553">
        <f t="shared" si="4"/>
        <v>29.172932768165822</v>
      </c>
      <c r="M45" s="352">
        <v>2841367.339693238</v>
      </c>
      <c r="N45" s="1545">
        <f t="shared" si="5"/>
        <v>17.931028570577155</v>
      </c>
    </row>
    <row r="46" spans="1:14">
      <c r="A46" s="3821"/>
      <c r="B46" s="1562" t="s">
        <v>242</v>
      </c>
      <c r="C46" s="352">
        <v>3252780.9404502329</v>
      </c>
      <c r="D46" s="1553">
        <f t="shared" si="0"/>
        <v>19.410379287685998</v>
      </c>
      <c r="E46" s="352">
        <v>1875182.7080473788</v>
      </c>
      <c r="F46" s="1553">
        <f t="shared" si="1"/>
        <v>9.6961125908784176</v>
      </c>
      <c r="G46" s="352">
        <v>418829.81774028006</v>
      </c>
      <c r="H46" s="1553">
        <f t="shared" si="2"/>
        <v>7.8365889536331794</v>
      </c>
      <c r="I46" s="352">
        <v>1217792.7925944128</v>
      </c>
      <c r="J46" s="1553">
        <f t="shared" si="3"/>
        <v>7.4486621425326334</v>
      </c>
      <c r="K46" s="352">
        <v>1377598.2324028537</v>
      </c>
      <c r="L46" s="1553">
        <f t="shared" si="4"/>
        <v>35.777299466002638</v>
      </c>
      <c r="M46" s="352">
        <v>2911147.9059036169</v>
      </c>
      <c r="N46" s="1545">
        <f t="shared" si="5"/>
        <v>19.820886767734269</v>
      </c>
    </row>
    <row r="47" spans="1:14">
      <c r="A47" s="3821"/>
      <c r="B47" s="1562" t="s">
        <v>243</v>
      </c>
      <c r="C47" s="352">
        <v>3294006.2490107808</v>
      </c>
      <c r="D47" s="1553">
        <f t="shared" si="0"/>
        <v>19.140588290275279</v>
      </c>
      <c r="E47" s="352">
        <v>1884686.182023681</v>
      </c>
      <c r="F47" s="1553">
        <f t="shared" si="1"/>
        <v>9.663583795465005</v>
      </c>
      <c r="G47" s="352">
        <v>409844.69655408</v>
      </c>
      <c r="H47" s="1553">
        <f t="shared" si="2"/>
        <v>6.0156483918534205</v>
      </c>
      <c r="I47" s="352">
        <v>1231709.7444871513</v>
      </c>
      <c r="J47" s="1553">
        <f t="shared" si="3"/>
        <v>8.4921011389111651</v>
      </c>
      <c r="K47" s="352">
        <v>1409320.0669870994</v>
      </c>
      <c r="L47" s="1553">
        <f t="shared" si="4"/>
        <v>34.708609557642411</v>
      </c>
      <c r="M47" s="352">
        <v>2952847.6549506201</v>
      </c>
      <c r="N47" s="1545">
        <f t="shared" si="5"/>
        <v>20.158869683930678</v>
      </c>
    </row>
    <row r="48" spans="1:14">
      <c r="A48" s="3821"/>
      <c r="B48" s="1566" t="s">
        <v>244</v>
      </c>
      <c r="C48" s="1564">
        <v>3325914.8325709468</v>
      </c>
      <c r="D48" s="1565">
        <f t="shared" si="0"/>
        <v>19.185181413739631</v>
      </c>
      <c r="E48" s="1564">
        <v>1911703.7650607913</v>
      </c>
      <c r="F48" s="1565">
        <f t="shared" si="1"/>
        <v>11.306712605546087</v>
      </c>
      <c r="G48" s="1564">
        <v>416966.74842905102</v>
      </c>
      <c r="H48" s="1565">
        <f t="shared" si="2"/>
        <v>4.9487120050079314</v>
      </c>
      <c r="I48" s="1564">
        <v>1248004.9299014672</v>
      </c>
      <c r="J48" s="1565">
        <f t="shared" si="3"/>
        <v>10.878957744138203</v>
      </c>
      <c r="K48" s="1564">
        <v>1414211.0675101555</v>
      </c>
      <c r="L48" s="1565">
        <f t="shared" si="4"/>
        <v>31.795543373590039</v>
      </c>
      <c r="M48" s="1564">
        <v>2979404.3899325789</v>
      </c>
      <c r="N48" s="1563">
        <f t="shared" si="5"/>
        <v>21.323151263793545</v>
      </c>
    </row>
    <row r="49" spans="1:14">
      <c r="A49" s="3821"/>
      <c r="B49" s="1562" t="s">
        <v>245</v>
      </c>
      <c r="C49" s="352">
        <v>3354558.9047238198</v>
      </c>
      <c r="D49" s="1553">
        <f t="shared" si="0"/>
        <v>18.658113731222929</v>
      </c>
      <c r="E49" s="352">
        <v>1931641.4261648064</v>
      </c>
      <c r="F49" s="1553">
        <f t="shared" si="1"/>
        <v>11.101615061497167</v>
      </c>
      <c r="G49" s="352">
        <v>422263.776375057</v>
      </c>
      <c r="H49" s="1553">
        <f t="shared" si="2"/>
        <v>4.5536157518350686</v>
      </c>
      <c r="I49" s="352">
        <v>1267223.110836304</v>
      </c>
      <c r="J49" s="1553">
        <f t="shared" si="3"/>
        <v>11.850766143224405</v>
      </c>
      <c r="K49" s="352">
        <v>1422917.4785590135</v>
      </c>
      <c r="L49" s="1553">
        <f t="shared" si="4"/>
        <v>30.728381939206994</v>
      </c>
      <c r="M49" s="352">
        <v>3008612.5130567853</v>
      </c>
      <c r="N49" s="1545">
        <f t="shared" si="5"/>
        <v>20.966592106718128</v>
      </c>
    </row>
    <row r="50" spans="1:14">
      <c r="A50" s="3821"/>
      <c r="B50" s="1562" t="s">
        <v>246</v>
      </c>
      <c r="C50" s="352">
        <v>3382985.577445033</v>
      </c>
      <c r="D50" s="1553">
        <f t="shared" si="0"/>
        <v>17.718069534147745</v>
      </c>
      <c r="E50" s="352">
        <v>1955171.9752524947</v>
      </c>
      <c r="F50" s="1553">
        <f t="shared" si="1"/>
        <v>11.929140399044599</v>
      </c>
      <c r="G50" s="352">
        <v>427335.57886481297</v>
      </c>
      <c r="H50" s="1553">
        <f t="shared" si="2"/>
        <v>4.4409882463795496</v>
      </c>
      <c r="I50" s="352">
        <v>1278671.1844793088</v>
      </c>
      <c r="J50" s="1553">
        <f t="shared" si="3"/>
        <v>13.501189541585759</v>
      </c>
      <c r="K50" s="352">
        <v>1427813.6021925393</v>
      </c>
      <c r="L50" s="1553">
        <f t="shared" si="4"/>
        <v>26.690554744870354</v>
      </c>
      <c r="M50" s="352">
        <v>3033520.1672635567</v>
      </c>
      <c r="N50" s="1545">
        <f t="shared" si="5"/>
        <v>19.846379360832884</v>
      </c>
    </row>
    <row r="51" spans="1:14">
      <c r="A51" s="3821"/>
      <c r="B51" s="1562" t="s">
        <v>247</v>
      </c>
      <c r="C51" s="352">
        <v>3408507.863996963</v>
      </c>
      <c r="D51" s="1553">
        <f t="shared" si="0"/>
        <v>17.52233400879653</v>
      </c>
      <c r="E51" s="352">
        <v>1952703.7061393068</v>
      </c>
      <c r="F51" s="1553">
        <f t="shared" si="1"/>
        <v>11.413337750261444</v>
      </c>
      <c r="G51" s="352">
        <v>424071.76142749999</v>
      </c>
      <c r="H51" s="1553">
        <f t="shared" si="2"/>
        <v>4.2028117491844217</v>
      </c>
      <c r="I51" s="352">
        <v>1273251.1517548484</v>
      </c>
      <c r="J51" s="1553">
        <f t="shared" si="3"/>
        <v>12.402295768215494</v>
      </c>
      <c r="K51" s="352">
        <v>1455805.6257454057</v>
      </c>
      <c r="L51" s="1553">
        <f t="shared" si="4"/>
        <v>26.852065113512207</v>
      </c>
      <c r="M51" s="352">
        <v>3062731.7619261239</v>
      </c>
      <c r="N51" s="1545">
        <f t="shared" si="5"/>
        <v>19.82288580076888</v>
      </c>
    </row>
    <row r="52" spans="1:14">
      <c r="A52" s="3821"/>
      <c r="B52" s="1561" t="s">
        <v>248</v>
      </c>
      <c r="C52" s="1559">
        <v>3440493.9091508915</v>
      </c>
      <c r="D52" s="1560">
        <f t="shared" si="0"/>
        <v>16.736987175427586</v>
      </c>
      <c r="E52" s="1559">
        <v>1972207.1927667879</v>
      </c>
      <c r="F52" s="1560">
        <f t="shared" si="1"/>
        <v>11.625714325864621</v>
      </c>
      <c r="G52" s="1559">
        <v>418092.12706382107</v>
      </c>
      <c r="H52" s="1560">
        <f t="shared" si="2"/>
        <v>3.367549103122927</v>
      </c>
      <c r="I52" s="1559">
        <v>1283203.2551588542</v>
      </c>
      <c r="J52" s="1560">
        <f t="shared" si="3"/>
        <v>12.029933369619879</v>
      </c>
      <c r="K52" s="1559">
        <v>1468286.7163841035</v>
      </c>
      <c r="L52" s="1560">
        <f t="shared" si="4"/>
        <v>24.387362495522076</v>
      </c>
      <c r="M52" s="1559">
        <v>3105742.4131259751</v>
      </c>
      <c r="N52" s="1558">
        <f t="shared" si="5"/>
        <v>18.986011304910232</v>
      </c>
    </row>
    <row r="53" spans="1:14">
      <c r="A53" s="3929"/>
      <c r="B53" s="1552" t="s">
        <v>249</v>
      </c>
      <c r="C53" s="1550">
        <v>3582137.6497642044</v>
      </c>
      <c r="D53" s="1551">
        <f t="shared" si="0"/>
        <v>15.759452816377854</v>
      </c>
      <c r="E53" s="1550">
        <v>2093758.3599650555</v>
      </c>
      <c r="F53" s="1551">
        <f t="shared" si="1"/>
        <v>11.431754027717743</v>
      </c>
      <c r="G53" s="1550">
        <v>423204.34043245297</v>
      </c>
      <c r="H53" s="1551">
        <f t="shared" si="2"/>
        <v>1.7353754418965455</v>
      </c>
      <c r="I53" s="1550">
        <v>1367115.6025136779</v>
      </c>
      <c r="J53" s="1551">
        <f t="shared" si="3"/>
        <v>13.025366070839835</v>
      </c>
      <c r="K53" s="1550">
        <v>1488379.2897991484</v>
      </c>
      <c r="L53" s="1551">
        <f t="shared" si="4"/>
        <v>22.44931806590521</v>
      </c>
      <c r="M53" s="1550">
        <v>3235066.7569785174</v>
      </c>
      <c r="N53" s="1549">
        <f t="shared" si="5"/>
        <v>17.977582801361702</v>
      </c>
    </row>
    <row r="54" spans="1:14">
      <c r="A54" s="3820" t="s">
        <v>85</v>
      </c>
      <c r="B54" s="1557" t="s">
        <v>238</v>
      </c>
      <c r="C54" s="1555">
        <v>3569086.4215881834</v>
      </c>
      <c r="D54" s="1556">
        <f t="shared" si="0"/>
        <v>16.274056091846532</v>
      </c>
      <c r="E54" s="1555">
        <v>2029579.6271554003</v>
      </c>
      <c r="F54" s="1556">
        <f t="shared" si="1"/>
        <v>11.836729013556395</v>
      </c>
      <c r="G54" s="1555">
        <v>427593.28049456148</v>
      </c>
      <c r="H54" s="1556">
        <f t="shared" si="2"/>
        <v>3.814501943169462</v>
      </c>
      <c r="I54" s="1555">
        <v>1357469.0176389497</v>
      </c>
      <c r="J54" s="1556">
        <f t="shared" si="3"/>
        <v>13.191180313310232</v>
      </c>
      <c r="K54" s="1555">
        <v>1539506.794432783</v>
      </c>
      <c r="L54" s="1556">
        <f t="shared" si="4"/>
        <v>22.691716193353457</v>
      </c>
      <c r="M54" s="1555">
        <v>3220859.9590161131</v>
      </c>
      <c r="N54" s="1554">
        <f t="shared" si="5"/>
        <v>17.903932195802639</v>
      </c>
    </row>
    <row r="55" spans="1:14">
      <c r="A55" s="3821"/>
      <c r="B55" s="1548" t="s">
        <v>239</v>
      </c>
      <c r="C55" s="352">
        <v>3576095.5645430819</v>
      </c>
      <c r="D55" s="1553">
        <f t="shared" si="0"/>
        <v>15.406877372761492</v>
      </c>
      <c r="E55" s="1546">
        <v>2008314.0255622896</v>
      </c>
      <c r="F55" s="1553">
        <f t="shared" si="1"/>
        <v>9.7069758581952961</v>
      </c>
      <c r="G55" s="352">
        <v>413299.7913854575</v>
      </c>
      <c r="H55" s="1553">
        <f t="shared" si="2"/>
        <v>3.1150638861388136</v>
      </c>
      <c r="I55" s="352">
        <v>1353629.0327015105</v>
      </c>
      <c r="J55" s="1547">
        <f t="shared" si="3"/>
        <v>10.852762914444366</v>
      </c>
      <c r="K55" s="352">
        <v>1567781.5389807923</v>
      </c>
      <c r="L55" s="1553">
        <f t="shared" si="4"/>
        <v>23.635403121288032</v>
      </c>
      <c r="M55" s="352">
        <v>3249236.0471998099</v>
      </c>
      <c r="N55" s="1545">
        <f t="shared" si="5"/>
        <v>16.954940285646263</v>
      </c>
    </row>
    <row r="56" spans="1:14">
      <c r="A56" s="3821"/>
      <c r="B56" s="1548" t="s">
        <v>240</v>
      </c>
      <c r="C56" s="1546">
        <v>3696691.173671437</v>
      </c>
      <c r="D56" s="1553">
        <f t="shared" si="0"/>
        <v>15.426325933672047</v>
      </c>
      <c r="E56" s="1546">
        <v>2105924.5512072947</v>
      </c>
      <c r="F56" s="1547">
        <f t="shared" si="1"/>
        <v>10.357132552620262</v>
      </c>
      <c r="G56" s="352">
        <v>456003.40562454454</v>
      </c>
      <c r="H56" s="1553">
        <f t="shared" si="2"/>
        <v>-1.3520052454683626</v>
      </c>
      <c r="I56" s="1546">
        <v>1390853.0082468153</v>
      </c>
      <c r="J56" s="1547">
        <f t="shared" si="3"/>
        <v>12.809900896366436</v>
      </c>
      <c r="K56" s="1546">
        <v>1590766.6224641425</v>
      </c>
      <c r="L56" s="1547">
        <f t="shared" si="4"/>
        <v>22.899862912314333</v>
      </c>
      <c r="M56" s="1546">
        <v>3331565.3882900197</v>
      </c>
      <c r="N56" s="1545">
        <f t="shared" si="5"/>
        <v>18.608609882171102</v>
      </c>
    </row>
    <row r="57" spans="1:14">
      <c r="A57" s="3821"/>
      <c r="B57" s="1548" t="s">
        <v>241</v>
      </c>
      <c r="C57" s="1546">
        <v>3694279.9053084655</v>
      </c>
      <c r="D57" s="1547">
        <f t="shared" si="0"/>
        <v>15.390903527152474</v>
      </c>
      <c r="E57" s="1546">
        <v>2071077.1993880731</v>
      </c>
      <c r="F57" s="1547">
        <f t="shared" si="1"/>
        <v>9.4632759272311677</v>
      </c>
      <c r="G57" s="1546">
        <v>444412.01679606445</v>
      </c>
      <c r="H57" s="1547">
        <f t="shared" si="2"/>
        <v>2.1031264060830792</v>
      </c>
      <c r="I57" s="1546">
        <v>1382218.7725000032</v>
      </c>
      <c r="J57" s="1547">
        <f t="shared" si="3"/>
        <v>10.193520218508361</v>
      </c>
      <c r="K57" s="1546">
        <v>1623202.7059203924</v>
      </c>
      <c r="L57" s="1547">
        <f t="shared" si="4"/>
        <v>23.955391867602575</v>
      </c>
      <c r="M57" s="1546">
        <v>3336382.1452492238</v>
      </c>
      <c r="N57" s="1545">
        <f t="shared" si="5"/>
        <v>17.421710971360323</v>
      </c>
    </row>
    <row r="58" spans="1:14">
      <c r="A58" s="3821"/>
      <c r="B58" s="1548" t="s">
        <v>242</v>
      </c>
      <c r="C58" s="1546">
        <v>3711404.2160411784</v>
      </c>
      <c r="D58" s="1547">
        <f t="shared" si="0"/>
        <v>14.0994208951392</v>
      </c>
      <c r="E58" s="1546">
        <v>2056537.6444481274</v>
      </c>
      <c r="F58" s="1547">
        <f t="shared" si="1"/>
        <v>9.6713208596933367</v>
      </c>
      <c r="G58" s="1546">
        <v>431254.17144337995</v>
      </c>
      <c r="H58" s="1547">
        <f t="shared" si="2"/>
        <v>2.9664444069749432</v>
      </c>
      <c r="I58" s="1546">
        <v>1368688.9906084335</v>
      </c>
      <c r="J58" s="1547">
        <f t="shared" si="3"/>
        <v>12.390958374170378</v>
      </c>
      <c r="K58" s="1546">
        <v>1654866.5715930511</v>
      </c>
      <c r="L58" s="1547">
        <f t="shared" si="4"/>
        <v>20.126937786975567</v>
      </c>
      <c r="M58" s="1546">
        <v>3365557.3964377404</v>
      </c>
      <c r="N58" s="1545">
        <f t="shared" si="5"/>
        <v>15.609289023502065</v>
      </c>
    </row>
    <row r="59" spans="1:14">
      <c r="A59" s="3821"/>
      <c r="B59" s="1548" t="s">
        <v>243</v>
      </c>
      <c r="C59" s="1546">
        <v>3770560.2212886368</v>
      </c>
      <c r="D59" s="1547">
        <v>14.467306358965468</v>
      </c>
      <c r="E59" s="1546">
        <v>2083474.3373919942</v>
      </c>
      <c r="F59" s="1547">
        <v>10.547546881511307</v>
      </c>
      <c r="G59" s="1546">
        <v>424838.68137010094</v>
      </c>
      <c r="H59" s="1547">
        <v>3.658455249534367</v>
      </c>
      <c r="I59" s="1546">
        <v>1381540.4541739677</v>
      </c>
      <c r="J59" s="1547">
        <v>12.164449486368371</v>
      </c>
      <c r="K59" s="1546">
        <v>1687085.8838966426</v>
      </c>
      <c r="L59" s="1547">
        <v>19.709207540297221</v>
      </c>
      <c r="M59" s="1546">
        <v>3434978.5455636065</v>
      </c>
      <c r="N59" s="1545">
        <v>16.327658821296318</v>
      </c>
    </row>
    <row r="60" spans="1:14">
      <c r="A60" s="3821"/>
      <c r="B60" s="1548" t="s">
        <v>244</v>
      </c>
      <c r="C60" s="1546">
        <v>3783413.5355752483</v>
      </c>
      <c r="D60" s="1547">
        <v>13.755574812799809</v>
      </c>
      <c r="E60" s="1546">
        <v>2065062.3611986963</v>
      </c>
      <c r="F60" s="1547">
        <v>8.0220899775770853</v>
      </c>
      <c r="G60" s="1546">
        <v>431112.667132603</v>
      </c>
      <c r="H60" s="1547">
        <v>3.3925771675673526</v>
      </c>
      <c r="I60" s="1546">
        <v>1367324.5756160431</v>
      </c>
      <c r="J60" s="1547">
        <v>9.560831280049225</v>
      </c>
      <c r="K60" s="1546">
        <v>1718351.174376552</v>
      </c>
      <c r="L60" s="1547">
        <v>21.505991139064005</v>
      </c>
      <c r="M60" s="1546">
        <v>3443194.2061225483</v>
      </c>
      <c r="N60" s="1545">
        <v>15.566527919376011</v>
      </c>
    </row>
    <row r="61" spans="1:14">
      <c r="A61" s="3821"/>
      <c r="B61" s="1548" t="s">
        <v>245</v>
      </c>
      <c r="C61" s="1546">
        <v>3843290.2319305018</v>
      </c>
      <c r="D61" s="1547">
        <v>14.569168140659587</v>
      </c>
      <c r="E61" s="1546">
        <v>2101258.5077807195</v>
      </c>
      <c r="F61" s="1547">
        <v>8.7809817763476357</v>
      </c>
      <c r="G61" s="1546">
        <v>444491.46516348294</v>
      </c>
      <c r="H61" s="1547">
        <v>5.2639345432943738</v>
      </c>
      <c r="I61" s="1546">
        <v>1382750.1658924615</v>
      </c>
      <c r="J61" s="1547">
        <v>9.1165520947542884</v>
      </c>
      <c r="K61" s="1546">
        <v>1742031.7241497822</v>
      </c>
      <c r="L61" s="1547">
        <v>22.426757025568012</v>
      </c>
      <c r="M61" s="1546">
        <v>3494206.498708324</v>
      </c>
      <c r="N61" s="1545">
        <v>16.140130493513421</v>
      </c>
    </row>
    <row r="62" spans="1:14">
      <c r="A62" s="3821"/>
      <c r="B62" s="1548" t="s">
        <v>246</v>
      </c>
      <c r="C62" s="1546">
        <v>3901018.747980875</v>
      </c>
      <c r="D62" s="1547">
        <v>15.312899173725725</v>
      </c>
      <c r="E62" s="1546">
        <v>2153950.0905375429</v>
      </c>
      <c r="F62" s="1547">
        <v>10.166784190908713</v>
      </c>
      <c r="G62" s="1546">
        <v>451079.43179496296</v>
      </c>
      <c r="H62" s="1547">
        <v>5.5562546402581026</v>
      </c>
      <c r="I62" s="1546">
        <v>1417849.3340406045</v>
      </c>
      <c r="J62" s="1547">
        <v>10.884592634186159</v>
      </c>
      <c r="K62" s="1546">
        <v>1747068.657443332</v>
      </c>
      <c r="L62" s="1547">
        <v>22.359715214965544</v>
      </c>
      <c r="M62" s="1546">
        <v>3547615.3449821468</v>
      </c>
      <c r="N62" s="1545">
        <v>16.947148836077762</v>
      </c>
    </row>
    <row r="63" spans="1:14">
      <c r="A63" s="3821"/>
      <c r="B63" s="1548" t="s">
        <v>247</v>
      </c>
      <c r="C63" s="1546">
        <v>3958186.0975636463</v>
      </c>
      <c r="D63" s="1547">
        <v>16.126652937279935</v>
      </c>
      <c r="E63" s="1546">
        <v>2211768.208468054</v>
      </c>
      <c r="F63" s="1547">
        <v>13.267049381193106</v>
      </c>
      <c r="G63" s="1546">
        <v>465533.77838749299</v>
      </c>
      <c r="H63" s="1547">
        <v>9.7775028054061011</v>
      </c>
      <c r="I63" s="1546">
        <v>1455997.8988156079</v>
      </c>
      <c r="J63" s="1547">
        <v>14.35276510913736</v>
      </c>
      <c r="K63" s="1546">
        <v>1746417.8890955923</v>
      </c>
      <c r="L63" s="1547">
        <v>19.96229841476169</v>
      </c>
      <c r="M63" s="1546">
        <v>3592517.8415158624</v>
      </c>
      <c r="N63" s="1545">
        <v>17.297828238688489</v>
      </c>
    </row>
    <row r="64" spans="1:14">
      <c r="A64" s="3821"/>
      <c r="B64" s="1548" t="s">
        <v>248</v>
      </c>
      <c r="C64" s="1546">
        <v>4044083.6906115832</v>
      </c>
      <c r="D64" s="1547">
        <v>17.543695684369247</v>
      </c>
      <c r="E64" s="1546">
        <v>2281568.2941955104</v>
      </c>
      <c r="F64" s="1547">
        <v>15.686034538527526</v>
      </c>
      <c r="G64" s="1546">
        <v>482686.63081452285</v>
      </c>
      <c r="H64" s="1547">
        <v>15.449825425878336</v>
      </c>
      <c r="I64" s="1546">
        <v>1498684.9047761532</v>
      </c>
      <c r="J64" s="1547">
        <v>16.792479971586687</v>
      </c>
      <c r="K64" s="1546">
        <v>1762515.3964160725</v>
      </c>
      <c r="L64" s="1547">
        <v>20.038911797591911</v>
      </c>
      <c r="M64" s="1546">
        <v>3666616.9250125135</v>
      </c>
      <c r="N64" s="1545">
        <v>18.059273348494155</v>
      </c>
    </row>
    <row r="65" spans="1:14">
      <c r="A65" s="3821"/>
      <c r="B65" s="1552" t="s">
        <v>249</v>
      </c>
      <c r="C65" s="1550">
        <v>4230969.78441469</v>
      </c>
      <c r="D65" s="1551">
        <v>18.11298716903022</v>
      </c>
      <c r="E65" s="1550">
        <v>2368304.5445506191</v>
      </c>
      <c r="F65" s="1551">
        <v>13.112601154865667</v>
      </c>
      <c r="G65" s="1550">
        <v>490396.40995969303</v>
      </c>
      <c r="H65" s="1551">
        <v>15.876980245188316</v>
      </c>
      <c r="I65" s="1550">
        <v>1512043.699055169</v>
      </c>
      <c r="J65" s="1551">
        <v>10.601012546050663</v>
      </c>
      <c r="K65" s="1550">
        <v>1862665.2398640709</v>
      </c>
      <c r="L65" s="1551">
        <v>25.147215674804979</v>
      </c>
      <c r="M65" s="1550">
        <v>3839727.4096063534</v>
      </c>
      <c r="N65" s="1549">
        <v>18.690824581084563</v>
      </c>
    </row>
    <row r="66" spans="1:14">
      <c r="A66" s="3821" t="s">
        <v>398</v>
      </c>
      <c r="B66" s="1548" t="s">
        <v>238</v>
      </c>
      <c r="C66" s="1546">
        <v>4244536.666591268</v>
      </c>
      <c r="D66" s="1547">
        <v>18.925017923845111</v>
      </c>
      <c r="E66" s="1546">
        <v>2307823.8352119247</v>
      </c>
      <c r="F66" s="1547">
        <v>13.709450190259567</v>
      </c>
      <c r="G66" s="1546">
        <v>504610.27024638304</v>
      </c>
      <c r="H66" s="1547">
        <v>18.01173995595591</v>
      </c>
      <c r="I66" s="1546">
        <v>1523597.493023633</v>
      </c>
      <c r="J66" s="1547">
        <v>12.238104385883602</v>
      </c>
      <c r="K66" s="1546">
        <v>1936712.8313793433</v>
      </c>
      <c r="L66" s="1547">
        <v>25.800862872638842</v>
      </c>
      <c r="M66" s="1546">
        <v>3834316.3332879986</v>
      </c>
      <c r="N66" s="1545">
        <v>19.046353522904489</v>
      </c>
    </row>
    <row r="67" spans="1:14">
      <c r="A67" s="3821"/>
      <c r="B67" s="1548" t="s">
        <v>239</v>
      </c>
      <c r="C67" s="1546">
        <v>4270506.0708539058</v>
      </c>
      <c r="D67" s="1547">
        <v>19.418119392442712</v>
      </c>
      <c r="E67" s="1546">
        <v>2306906.8989596311</v>
      </c>
      <c r="F67" s="1547">
        <v>14.867837877781149</v>
      </c>
      <c r="G67" s="1546">
        <v>500650.95316330303</v>
      </c>
      <c r="H67" s="1547">
        <v>21.135060698924683</v>
      </c>
      <c r="I67" s="1546">
        <v>1530203.2272486412</v>
      </c>
      <c r="J67" s="1547">
        <v>13.044504090957037</v>
      </c>
      <c r="K67" s="1546">
        <v>1963599.1718942747</v>
      </c>
      <c r="L67" s="1547">
        <v>25.24698901422207</v>
      </c>
      <c r="M67" s="1546">
        <v>3857725.2179286703</v>
      </c>
      <c r="N67" s="1545">
        <v>18.72714576256336</v>
      </c>
    </row>
    <row r="68" spans="1:14">
      <c r="A68" s="3821"/>
      <c r="B68" s="1548" t="s">
        <v>240</v>
      </c>
      <c r="C68" s="1546">
        <v>4467986.6612575967</v>
      </c>
      <c r="D68" s="1547">
        <v>20.864482623798228</v>
      </c>
      <c r="E68" s="1546">
        <v>2473912.774465262</v>
      </c>
      <c r="F68" s="1547">
        <v>17.473950956457827</v>
      </c>
      <c r="G68" s="1546">
        <v>531481.65598235303</v>
      </c>
      <c r="H68" s="1547">
        <v>16.55212426636005</v>
      </c>
      <c r="I68" s="1546">
        <v>1608262.2393903043</v>
      </c>
      <c r="J68" s="1547">
        <v>15.631359306439983</v>
      </c>
      <c r="K68" s="1546">
        <v>1994073.8867923345</v>
      </c>
      <c r="L68" s="1547">
        <v>25.353012731902663</v>
      </c>
      <c r="M68" s="1546">
        <v>4027371.4719348815</v>
      </c>
      <c r="N68" s="1545">
        <v>20.885259706758919</v>
      </c>
    </row>
    <row r="69" spans="1:14">
      <c r="A69" s="3821"/>
      <c r="B69" s="1548" t="s">
        <v>241</v>
      </c>
      <c r="C69" s="1546">
        <v>4502807.7514766036</v>
      </c>
      <c r="D69" s="1547">
        <v>21.885938989255539</v>
      </c>
      <c r="E69" s="1546">
        <v>2483437.0530953705</v>
      </c>
      <c r="F69" s="1547">
        <v>19.910404780137341</v>
      </c>
      <c r="G69" s="1546">
        <v>564206.61019686295</v>
      </c>
      <c r="H69" s="1547">
        <v>26.955750266260431</v>
      </c>
      <c r="I69" s="1546">
        <v>1625375.4494644001</v>
      </c>
      <c r="J69" s="1547">
        <v>17.591764907417815</v>
      </c>
      <c r="K69" s="1546">
        <v>2019370.6983812333</v>
      </c>
      <c r="L69" s="1547">
        <v>24.406563087646202</v>
      </c>
      <c r="M69" s="1546">
        <v>4030752.0315857534</v>
      </c>
      <c r="N69" s="1545">
        <v>20.812060972249956</v>
      </c>
    </row>
    <row r="70" spans="1:14">
      <c r="A70" s="3821"/>
      <c r="B70" s="1548" t="s">
        <v>242</v>
      </c>
      <c r="C70" s="1546">
        <v>4545662.7174436245</v>
      </c>
      <c r="D70" s="1547">
        <v>22.478243993816648</v>
      </c>
      <c r="E70" s="1546">
        <v>2495421.5233453512</v>
      </c>
      <c r="F70" s="1547">
        <v>21.340911216237572</v>
      </c>
      <c r="G70" s="1546">
        <v>533920.43668430299</v>
      </c>
      <c r="H70" s="1547">
        <v>23.806439923190922</v>
      </c>
      <c r="I70" s="1546">
        <v>1644863.3816856237</v>
      </c>
      <c r="J70" s="1547">
        <v>20.178023858759929</v>
      </c>
      <c r="K70" s="1546">
        <v>2050241.1940982733</v>
      </c>
      <c r="L70" s="1547">
        <v>23.891631463956418</v>
      </c>
      <c r="M70" s="1546">
        <v>4091066.0207114657</v>
      </c>
      <c r="N70" s="1545">
        <v>21.556863806323339</v>
      </c>
    </row>
    <row r="71" spans="1:14">
      <c r="A71" s="3821"/>
      <c r="B71" s="1548" t="s">
        <v>243</v>
      </c>
      <c r="C71" s="1546">
        <v>4637223.8778025238</v>
      </c>
      <c r="D71" s="1547">
        <v>22.985010228020723</v>
      </c>
      <c r="E71" s="1546">
        <v>2569060.2601793818</v>
      </c>
      <c r="F71" s="1547">
        <v>23.306546668953018</v>
      </c>
      <c r="G71" s="1546">
        <v>523526.20181629917</v>
      </c>
      <c r="H71" s="1547">
        <v>23.22941030885697</v>
      </c>
      <c r="I71" s="1546">
        <v>1701247.3730293619</v>
      </c>
      <c r="J71" s="1547">
        <v>23.141336027438236</v>
      </c>
      <c r="K71" s="1546">
        <v>2068163.6176231422</v>
      </c>
      <c r="L71" s="1547">
        <v>22.587927346432942</v>
      </c>
      <c r="M71" s="1546">
        <v>4191939.1324938848</v>
      </c>
      <c r="N71" s="1545">
        <v>22.036835947866951</v>
      </c>
    </row>
    <row r="72" spans="1:14">
      <c r="A72" s="3821"/>
      <c r="B72" s="1548" t="s">
        <v>244</v>
      </c>
      <c r="C72" s="1546">
        <v>4666806.7977286996</v>
      </c>
      <c r="D72" s="1547">
        <v>23.349106669068785</v>
      </c>
      <c r="E72" s="1546">
        <v>2598663.3902889108</v>
      </c>
      <c r="F72" s="1547">
        <v>25.839463210228569</v>
      </c>
      <c r="G72" s="1546">
        <v>526677.8805079317</v>
      </c>
      <c r="H72" s="1547">
        <v>22.167108661164541</v>
      </c>
      <c r="I72" s="1546">
        <v>1732956.8094796578</v>
      </c>
      <c r="J72" s="1547">
        <v>26.740705197877428</v>
      </c>
      <c r="K72" s="1546">
        <v>2068143.4074397886</v>
      </c>
      <c r="L72" s="1547">
        <v>20.356271656179207</v>
      </c>
      <c r="M72" s="1546">
        <v>4215354.7380089052</v>
      </c>
      <c r="N72" s="1545">
        <v>22.425703740826826</v>
      </c>
    </row>
    <row r="73" spans="1:14">
      <c r="A73" s="3821"/>
      <c r="B73" s="1548" t="s">
        <v>245</v>
      </c>
      <c r="C73" s="1546">
        <v>4712684.6862551309</v>
      </c>
      <c r="D73" s="1547">
        <v>22.62109811800314</v>
      </c>
      <c r="E73" s="1546">
        <v>2640293.1965870988</v>
      </c>
      <c r="F73" s="1547">
        <v>25.652944976089113</v>
      </c>
      <c r="G73" s="1546">
        <v>531364.75621461589</v>
      </c>
      <c r="H73" s="1547">
        <v>19.544422752680113</v>
      </c>
      <c r="I73" s="1546">
        <v>1761037.6329019053</v>
      </c>
      <c r="J73" s="1547">
        <v>27.357615015384042</v>
      </c>
      <c r="K73" s="1546">
        <v>2072391.4896680322</v>
      </c>
      <c r="L73" s="1547">
        <v>18.964049904400316</v>
      </c>
      <c r="M73" s="1546">
        <v>4260472.516553618</v>
      </c>
      <c r="N73" s="1545">
        <v>21.929614581409357</v>
      </c>
    </row>
    <row r="74" spans="1:14">
      <c r="A74" s="3821"/>
      <c r="B74" s="1548" t="s">
        <v>246</v>
      </c>
      <c r="C74" s="1546">
        <v>4833170.8335730843</v>
      </c>
      <c r="D74" s="1547">
        <v>23.895093776531667</v>
      </c>
      <c r="E74" s="1546">
        <v>2728464.72134426</v>
      </c>
      <c r="F74" s="1547">
        <v>26.672606568929037</v>
      </c>
      <c r="G74" s="1546">
        <v>544804.11801096448</v>
      </c>
      <c r="H74" s="1547">
        <v>20.777867401988711</v>
      </c>
      <c r="I74" s="1546">
        <v>1818039.5532741232</v>
      </c>
      <c r="J74" s="1547">
        <v>28.225158317284084</v>
      </c>
      <c r="K74" s="1546">
        <v>2104706.1122288243</v>
      </c>
      <c r="L74" s="1547">
        <v>20.470715518923022</v>
      </c>
      <c r="M74" s="1546">
        <v>4364357.8110821443</v>
      </c>
      <c r="N74" s="1545">
        <v>23.02229488479416</v>
      </c>
    </row>
    <row r="75" spans="1:14">
      <c r="A75" s="3821"/>
      <c r="B75" s="1548" t="s">
        <v>247</v>
      </c>
      <c r="C75" s="1546">
        <v>4882812.1854642387</v>
      </c>
      <c r="D75" s="1547">
        <v>23.359843754433903</v>
      </c>
      <c r="E75" s="1546">
        <v>2713565.4316595253</v>
      </c>
      <c r="F75" s="1547">
        <v>22.41321838407276</v>
      </c>
      <c r="G75" s="1546">
        <v>572553.95435293321</v>
      </c>
      <c r="H75" s="1547">
        <v>22.988702632091417</v>
      </c>
      <c r="I75" s="1546">
        <v>1788402.672022694</v>
      </c>
      <c r="J75" s="1547">
        <v>22.830031106328054</v>
      </c>
      <c r="K75" s="1546">
        <v>2169246.7538047135</v>
      </c>
      <c r="L75" s="1547">
        <v>24.211207829993612</v>
      </c>
      <c r="M75" s="1546">
        <v>4390294.1364244018</v>
      </c>
      <c r="N75" s="1545">
        <v>22.206606344143243</v>
      </c>
    </row>
    <row r="76" spans="1:14">
      <c r="A76" s="3821"/>
      <c r="B76" s="1548" t="s">
        <v>248</v>
      </c>
      <c r="C76" s="1546">
        <v>4910437.2441975623</v>
      </c>
      <c r="D76" s="1547">
        <v>21.422740473873855</v>
      </c>
      <c r="E76" s="1546">
        <v>2765753.9002425619</v>
      </c>
      <c r="F76" s="1547">
        <v>21.221613540074948</v>
      </c>
      <c r="G76" s="1546">
        <v>562162.30750370468</v>
      </c>
      <c r="H76" s="1547">
        <v>16.465274075453138</v>
      </c>
      <c r="I76" s="1546">
        <v>1829929.7765018835</v>
      </c>
      <c r="J76" s="1547">
        <v>22.102369261883361</v>
      </c>
      <c r="K76" s="1546">
        <v>2144683.3439550004</v>
      </c>
      <c r="L76" s="1547">
        <v>21.683098389723824</v>
      </c>
      <c r="M76" s="1546">
        <v>4427941.6128557762</v>
      </c>
      <c r="N76" s="1545">
        <v>20.763682255698541</v>
      </c>
    </row>
    <row r="77" spans="1:14" ht="15.75" thickBot="1">
      <c r="A77" s="3930"/>
      <c r="B77" s="1544" t="s">
        <v>249</v>
      </c>
      <c r="C77" s="1542">
        <v>5154853.1632666979</v>
      </c>
      <c r="D77" s="1543">
        <v>21.836208385492345</v>
      </c>
      <c r="E77" s="1542">
        <v>1049410.1784123359</v>
      </c>
      <c r="F77" s="1543">
        <v>22.557300609153209</v>
      </c>
      <c r="G77" s="1542">
        <v>571971.76198110427</v>
      </c>
      <c r="H77" s="1543">
        <v>16.634573656058397</v>
      </c>
      <c r="I77" s="1542">
        <v>1914855.2089852802</v>
      </c>
      <c r="J77" s="1543">
        <v>26.64020293737649</v>
      </c>
      <c r="K77" s="1542">
        <v>2190587.7758690817</v>
      </c>
      <c r="L77" s="1543">
        <v>17.605017207973514</v>
      </c>
      <c r="M77" s="1542">
        <v>4662729.3025787203</v>
      </c>
      <c r="N77" s="1541">
        <v>21.433862490169336</v>
      </c>
    </row>
    <row r="78" spans="1:14" s="343" customFormat="1" ht="15.75" thickTop="1"/>
  </sheetData>
  <mergeCells count="22">
    <mergeCell ref="A1:N1"/>
    <mergeCell ref="A2:N2"/>
    <mergeCell ref="M3:N3"/>
    <mergeCell ref="A4:A5"/>
    <mergeCell ref="B4:B5"/>
    <mergeCell ref="C4:C5"/>
    <mergeCell ref="D4:D5"/>
    <mergeCell ref="E4:E5"/>
    <mergeCell ref="F4:F5"/>
    <mergeCell ref="G4:G5"/>
    <mergeCell ref="N4:N5"/>
    <mergeCell ref="I4:I5"/>
    <mergeCell ref="J4:J5"/>
    <mergeCell ref="K4:K5"/>
    <mergeCell ref="L4:L5"/>
    <mergeCell ref="M4:M5"/>
    <mergeCell ref="A66:A77"/>
    <mergeCell ref="A18:A29"/>
    <mergeCell ref="A30:A41"/>
    <mergeCell ref="A42:A53"/>
    <mergeCell ref="H4:H5"/>
    <mergeCell ref="A54:A65"/>
  </mergeCells>
  <printOptions horizontalCentered="1"/>
  <pageMargins left="0" right="0" top="0.47" bottom="0.52" header="0.3" footer="0.3"/>
  <pageSetup paperSize="9" scale="54"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0"/>
  <sheetViews>
    <sheetView view="pageBreakPreview" zoomScale="80" zoomScaleNormal="80" zoomScaleSheetLayoutView="80" workbookViewId="0">
      <pane ySplit="5" topLeftCell="A60" activePane="bottomLeft" state="frozen"/>
      <selection activeCell="L29" sqref="L29"/>
      <selection pane="bottomLeft" activeCell="L29" sqref="L29"/>
    </sheetView>
  </sheetViews>
  <sheetFormatPr defaultColWidth="19" defaultRowHeight="15"/>
  <cols>
    <col min="1" max="1" width="8.140625" style="343" bestFit="1" customWidth="1"/>
    <col min="2" max="2" width="13.5703125" style="343" customWidth="1"/>
    <col min="3" max="3" width="12.42578125" style="343" bestFit="1" customWidth="1"/>
    <col min="4" max="4" width="11" style="343" customWidth="1"/>
    <col min="5" max="5" width="14" style="343" bestFit="1" customWidth="1"/>
    <col min="6" max="6" width="11" style="343" bestFit="1" customWidth="1"/>
    <col min="7" max="7" width="12.85546875" style="343" bestFit="1" customWidth="1"/>
    <col min="8" max="8" width="10.85546875" style="343" customWidth="1"/>
    <col min="9" max="9" width="15.140625" style="343" customWidth="1"/>
    <col min="10" max="10" width="10.85546875" style="343" customWidth="1"/>
    <col min="11" max="11" width="13.140625" style="343" customWidth="1"/>
    <col min="12" max="12" width="10.85546875" style="343" customWidth="1"/>
    <col min="13" max="13" width="15.140625" style="343" bestFit="1" customWidth="1"/>
    <col min="14" max="14" width="11.5703125" style="343" customWidth="1"/>
    <col min="15" max="15" width="6.140625" style="343" customWidth="1"/>
    <col min="16" max="16384" width="19" style="343"/>
  </cols>
  <sheetData>
    <row r="1" spans="1:14" ht="15.75">
      <c r="A1" s="3128" t="s">
        <v>2043</v>
      </c>
      <c r="B1" s="3128"/>
      <c r="C1" s="3128"/>
      <c r="D1" s="3128"/>
      <c r="E1" s="3128"/>
      <c r="F1" s="3128"/>
      <c r="G1" s="3128"/>
      <c r="H1" s="3128"/>
      <c r="I1" s="3128"/>
      <c r="J1" s="3128"/>
      <c r="K1" s="3128"/>
      <c r="L1" s="3128"/>
      <c r="M1" s="3128"/>
      <c r="N1" s="3128"/>
    </row>
    <row r="2" spans="1:14" ht="15.75">
      <c r="A2" s="3128" t="s">
        <v>377</v>
      </c>
      <c r="B2" s="3128"/>
      <c r="C2" s="3128"/>
      <c r="D2" s="3128"/>
      <c r="E2" s="3128"/>
      <c r="F2" s="3128"/>
      <c r="G2" s="3128"/>
      <c r="H2" s="3128"/>
      <c r="I2" s="3128"/>
      <c r="J2" s="3128"/>
      <c r="K2" s="3128"/>
      <c r="L2" s="3128"/>
      <c r="M2" s="3128"/>
      <c r="N2" s="3128"/>
    </row>
    <row r="3" spans="1:14" ht="16.5" thickBot="1">
      <c r="A3" s="3949" t="s">
        <v>1375</v>
      </c>
      <c r="B3" s="3949"/>
      <c r="C3" s="3949"/>
      <c r="D3" s="3949"/>
      <c r="E3" s="3949"/>
      <c r="F3" s="3949"/>
      <c r="G3" s="3949"/>
      <c r="H3" s="3949"/>
      <c r="I3" s="3949"/>
      <c r="J3" s="3949"/>
      <c r="K3" s="3949"/>
      <c r="L3" s="3949"/>
      <c r="M3" s="3949"/>
      <c r="N3" s="3949"/>
    </row>
    <row r="4" spans="1:14" ht="15" customHeight="1" thickTop="1">
      <c r="A4" s="3943" t="s">
        <v>1383</v>
      </c>
      <c r="B4" s="3940" t="s">
        <v>233</v>
      </c>
      <c r="C4" s="3940" t="s">
        <v>1382</v>
      </c>
      <c r="D4" s="3940" t="s">
        <v>1368</v>
      </c>
      <c r="E4" s="3940" t="s">
        <v>1381</v>
      </c>
      <c r="F4" s="3940" t="s">
        <v>1366</v>
      </c>
      <c r="G4" s="3940" t="s">
        <v>1380</v>
      </c>
      <c r="H4" s="3940" t="s">
        <v>1368</v>
      </c>
      <c r="I4" s="3940" t="s">
        <v>1379</v>
      </c>
      <c r="J4" s="3940" t="s">
        <v>1368</v>
      </c>
      <c r="K4" s="3940" t="s">
        <v>1378</v>
      </c>
      <c r="L4" s="3940" t="s">
        <v>1368</v>
      </c>
      <c r="M4" s="3940" t="s">
        <v>1377</v>
      </c>
      <c r="N4" s="3945" t="s">
        <v>1368</v>
      </c>
    </row>
    <row r="5" spans="1:14" ht="33.75" customHeight="1">
      <c r="A5" s="3944"/>
      <c r="B5" s="3941"/>
      <c r="C5" s="3941"/>
      <c r="D5" s="3941"/>
      <c r="E5" s="3941"/>
      <c r="F5" s="3941"/>
      <c r="G5" s="3941"/>
      <c r="H5" s="3941"/>
      <c r="I5" s="3941"/>
      <c r="J5" s="3941"/>
      <c r="K5" s="3941"/>
      <c r="L5" s="3941"/>
      <c r="M5" s="3941"/>
      <c r="N5" s="3946"/>
    </row>
    <row r="6" spans="1:14" hidden="1">
      <c r="A6" s="392" t="s">
        <v>167</v>
      </c>
      <c r="B6" s="1575" t="s">
        <v>238</v>
      </c>
      <c r="C6" s="1574">
        <v>761386.19648636004</v>
      </c>
      <c r="D6" s="1574"/>
      <c r="E6" s="1574">
        <v>1104974.0352703992</v>
      </c>
      <c r="F6" s="1574"/>
      <c r="G6" s="1574">
        <v>1485920.2068525481</v>
      </c>
      <c r="H6" s="1574"/>
      <c r="I6" s="1574">
        <v>160997.43947424999</v>
      </c>
      <c r="J6" s="1574"/>
      <c r="K6" s="1574">
        <v>73830.970726729895</v>
      </c>
      <c r="L6" s="1574"/>
      <c r="M6" s="1574">
        <v>1374207.9472096113</v>
      </c>
      <c r="N6" s="1573"/>
    </row>
    <row r="7" spans="1:14" hidden="1">
      <c r="A7" s="392" t="s">
        <v>167</v>
      </c>
      <c r="B7" s="1575" t="s">
        <v>239</v>
      </c>
      <c r="C7" s="1574">
        <v>797817.34828989743</v>
      </c>
      <c r="D7" s="1574"/>
      <c r="E7" s="1574">
        <v>1097978.1972896545</v>
      </c>
      <c r="F7" s="1574"/>
      <c r="G7" s="1574">
        <v>1490331.6466218212</v>
      </c>
      <c r="H7" s="1574"/>
      <c r="I7" s="1574">
        <v>154874.11747428999</v>
      </c>
      <c r="J7" s="1574"/>
      <c r="K7" s="1574">
        <v>85762.272289960005</v>
      </c>
      <c r="L7" s="1574"/>
      <c r="M7" s="1574">
        <v>1396801.376991038</v>
      </c>
      <c r="N7" s="1573"/>
    </row>
    <row r="8" spans="1:14" hidden="1">
      <c r="A8" s="392" t="s">
        <v>167</v>
      </c>
      <c r="B8" s="1575" t="s">
        <v>240</v>
      </c>
      <c r="C8" s="1574">
        <v>819282.25861470995</v>
      </c>
      <c r="D8" s="1574"/>
      <c r="E8" s="1574">
        <v>1142912.10077963</v>
      </c>
      <c r="F8" s="1574"/>
      <c r="G8" s="1574">
        <v>1504913.0621274498</v>
      </c>
      <c r="H8" s="1574"/>
      <c r="I8" s="1574">
        <v>151539.63447428998</v>
      </c>
      <c r="J8" s="1574"/>
      <c r="K8" s="1574">
        <v>84617.621207030024</v>
      </c>
      <c r="L8" s="1574"/>
      <c r="M8" s="1574">
        <v>1414280.6089761041</v>
      </c>
      <c r="N8" s="1573"/>
    </row>
    <row r="9" spans="1:14" hidden="1">
      <c r="A9" s="392" t="s">
        <v>167</v>
      </c>
      <c r="B9" s="1575" t="s">
        <v>241</v>
      </c>
      <c r="C9" s="1574">
        <v>846732.64821535815</v>
      </c>
      <c r="D9" s="1574"/>
      <c r="E9" s="1574">
        <v>1152350.2290218847</v>
      </c>
      <c r="F9" s="1574"/>
      <c r="G9" s="1574">
        <v>1516385.1947821002</v>
      </c>
      <c r="H9" s="1574"/>
      <c r="I9" s="1574">
        <v>151539.63447429001</v>
      </c>
      <c r="J9" s="1574"/>
      <c r="K9" s="1574">
        <v>80815.472701440187</v>
      </c>
      <c r="L9" s="1574"/>
      <c r="M9" s="1574">
        <v>1419164.074184929</v>
      </c>
      <c r="N9" s="1573"/>
    </row>
    <row r="10" spans="1:14" hidden="1">
      <c r="A10" s="392" t="s">
        <v>167</v>
      </c>
      <c r="B10" s="1575" t="s">
        <v>242</v>
      </c>
      <c r="C10" s="1574">
        <v>899313.73598867329</v>
      </c>
      <c r="D10" s="1574"/>
      <c r="E10" s="1574">
        <v>1132257.4071876765</v>
      </c>
      <c r="F10" s="1574"/>
      <c r="G10" s="1574">
        <v>1522371.8578006772</v>
      </c>
      <c r="H10" s="1574"/>
      <c r="I10" s="1574">
        <v>146070.08447429002</v>
      </c>
      <c r="J10" s="1574"/>
      <c r="K10" s="1574">
        <v>82076.889457140074</v>
      </c>
      <c r="L10" s="1574"/>
      <c r="M10" s="1574">
        <v>1431372.2566010868</v>
      </c>
      <c r="N10" s="1573"/>
    </row>
    <row r="11" spans="1:14" hidden="1">
      <c r="A11" s="392" t="s">
        <v>167</v>
      </c>
      <c r="B11" s="1575" t="s">
        <v>243</v>
      </c>
      <c r="C11" s="1574">
        <v>902750.81895720644</v>
      </c>
      <c r="D11" s="1574"/>
      <c r="E11" s="1574">
        <v>1144820.0144183955</v>
      </c>
      <c r="F11" s="1574"/>
      <c r="G11" s="1574">
        <v>1544110.3174265623</v>
      </c>
      <c r="H11" s="1574"/>
      <c r="I11" s="1574">
        <v>142261.07947428999</v>
      </c>
      <c r="J11" s="1574"/>
      <c r="K11" s="1574">
        <v>81894.767704680053</v>
      </c>
      <c r="L11" s="1574"/>
      <c r="M11" s="1574">
        <v>1455358.173766803</v>
      </c>
      <c r="N11" s="1573"/>
    </row>
    <row r="12" spans="1:14" hidden="1">
      <c r="A12" s="392" t="s">
        <v>167</v>
      </c>
      <c r="B12" s="1575" t="s">
        <v>244</v>
      </c>
      <c r="C12" s="1574">
        <v>931701.86175068433</v>
      </c>
      <c r="D12" s="1574"/>
      <c r="E12" s="1574">
        <v>1121020.7030326719</v>
      </c>
      <c r="F12" s="1574"/>
      <c r="G12" s="1574">
        <v>1569875.9346912659</v>
      </c>
      <c r="H12" s="1574"/>
      <c r="I12" s="1574">
        <v>141295.11447428999</v>
      </c>
      <c r="J12" s="1574"/>
      <c r="K12" s="1574">
        <v>76197.417757990057</v>
      </c>
      <c r="L12" s="1574"/>
      <c r="M12" s="1574">
        <v>1478456.5531649431</v>
      </c>
      <c r="N12" s="1573"/>
    </row>
    <row r="13" spans="1:14" hidden="1">
      <c r="A13" s="392" t="s">
        <v>167</v>
      </c>
      <c r="B13" s="1575" t="s">
        <v>245</v>
      </c>
      <c r="C13" s="1574">
        <v>930794.17288193398</v>
      </c>
      <c r="D13" s="1574"/>
      <c r="E13" s="1574">
        <v>1162392.5091037205</v>
      </c>
      <c r="F13" s="1574"/>
      <c r="G13" s="1574">
        <v>1612062.2424614911</v>
      </c>
      <c r="H13" s="1574"/>
      <c r="I13" s="1574">
        <v>146357.78847425</v>
      </c>
      <c r="J13" s="1574"/>
      <c r="K13" s="1574">
        <v>96088.176132629917</v>
      </c>
      <c r="L13" s="1574"/>
      <c r="M13" s="1574">
        <v>1532969.0318797815</v>
      </c>
      <c r="N13" s="1573"/>
    </row>
    <row r="14" spans="1:14" hidden="1">
      <c r="A14" s="392" t="s">
        <v>167</v>
      </c>
      <c r="B14" s="1575" t="s">
        <v>246</v>
      </c>
      <c r="C14" s="1574">
        <v>928209.6686021022</v>
      </c>
      <c r="D14" s="1574"/>
      <c r="E14" s="1574">
        <v>1193220.7192725362</v>
      </c>
      <c r="F14" s="1574"/>
      <c r="G14" s="1574">
        <v>1616792.2144954938</v>
      </c>
      <c r="H14" s="1574"/>
      <c r="I14" s="1574">
        <v>168085.68847425</v>
      </c>
      <c r="J14" s="1574"/>
      <c r="K14" s="1574">
        <v>150768.7830912401</v>
      </c>
      <c r="L14" s="1574"/>
      <c r="M14" s="1574">
        <v>1570964.480300507</v>
      </c>
      <c r="N14" s="1573"/>
    </row>
    <row r="15" spans="1:14" hidden="1">
      <c r="A15" s="392" t="s">
        <v>167</v>
      </c>
      <c r="B15" s="1575" t="s">
        <v>247</v>
      </c>
      <c r="C15" s="1574">
        <v>931995.50796766439</v>
      </c>
      <c r="D15" s="1574"/>
      <c r="E15" s="1574">
        <v>1177092.8995907865</v>
      </c>
      <c r="F15" s="1574"/>
      <c r="G15" s="1574">
        <v>1624779.3707057792</v>
      </c>
      <c r="H15" s="1574"/>
      <c r="I15" s="1574">
        <v>205021.92687424997</v>
      </c>
      <c r="J15" s="1574"/>
      <c r="K15" s="1574">
        <v>210216.03372714997</v>
      </c>
      <c r="L15" s="1574"/>
      <c r="M15" s="1574">
        <v>1601023.5634234138</v>
      </c>
      <c r="N15" s="1573"/>
    </row>
    <row r="16" spans="1:14" hidden="1">
      <c r="A16" s="392" t="s">
        <v>167</v>
      </c>
      <c r="B16" s="1575" t="s">
        <v>248</v>
      </c>
      <c r="C16" s="1574">
        <v>939742.43607074092</v>
      </c>
      <c r="D16" s="1574"/>
      <c r="E16" s="1574">
        <v>1203937.4408533098</v>
      </c>
      <c r="F16" s="1574"/>
      <c r="G16" s="1574">
        <v>1662751.9908886857</v>
      </c>
      <c r="H16" s="1574"/>
      <c r="I16" s="1574">
        <v>211433.42687424997</v>
      </c>
      <c r="J16" s="1574"/>
      <c r="K16" s="1574">
        <v>217465.69470120998</v>
      </c>
      <c r="L16" s="1574"/>
      <c r="M16" s="1574">
        <v>1640613.1749226695</v>
      </c>
      <c r="N16" s="1573"/>
    </row>
    <row r="17" spans="1:16" s="1582" customFormat="1" hidden="1">
      <c r="A17" s="1572" t="s">
        <v>167</v>
      </c>
      <c r="B17" s="1571" t="s">
        <v>249</v>
      </c>
      <c r="C17" s="1569">
        <v>955980.88294919219</v>
      </c>
      <c r="D17" s="1569"/>
      <c r="E17" s="1569">
        <v>1288597.6894285779</v>
      </c>
      <c r="F17" s="1569"/>
      <c r="G17" s="1569">
        <v>1805735.9748320361</v>
      </c>
      <c r="H17" s="1569"/>
      <c r="I17" s="1569">
        <v>202777.81187425001</v>
      </c>
      <c r="J17" s="1569"/>
      <c r="K17" s="1569">
        <v>115018.4562489799</v>
      </c>
      <c r="L17" s="1569"/>
      <c r="M17" s="1569">
        <v>1692306.0682793078</v>
      </c>
      <c r="N17" s="1568"/>
    </row>
    <row r="18" spans="1:16">
      <c r="A18" s="3820" t="s">
        <v>168</v>
      </c>
      <c r="B18" s="1581" t="s">
        <v>238</v>
      </c>
      <c r="C18" s="1555">
        <v>954172.62292690307</v>
      </c>
      <c r="D18" s="1556">
        <f t="shared" ref="D18:D58" si="0">(C18-C6)/C6*100</f>
        <v>25.320452003229445</v>
      </c>
      <c r="E18" s="1555">
        <v>1294250.6297201414</v>
      </c>
      <c r="F18" s="1556">
        <f t="shared" ref="F18:F58" si="1">(E18-E6)/E6*100</f>
        <v>17.129506070558861</v>
      </c>
      <c r="G18" s="1555">
        <v>1767404.0268099653</v>
      </c>
      <c r="H18" s="1556">
        <f t="shared" ref="H18:H58" si="2">(G18-G6)/G6*100</f>
        <v>18.943400773427239</v>
      </c>
      <c r="I18" s="1555">
        <v>202797.89347425001</v>
      </c>
      <c r="J18" s="1556">
        <f t="shared" ref="J18:J58" si="3">(I18-I6)/I6*100</f>
        <v>25.963427826245404</v>
      </c>
      <c r="K18" s="1555">
        <v>172611.48391627008</v>
      </c>
      <c r="L18" s="1556">
        <f t="shared" ref="L18:L58" si="4">(K18-K6)/K6*100</f>
        <v>133.79278670892177</v>
      </c>
      <c r="M18" s="1555">
        <v>1710544.7616483746</v>
      </c>
      <c r="N18" s="1554">
        <f t="shared" ref="N18:N58" si="5">(M18-M6)/M6*100</f>
        <v>24.474957747239763</v>
      </c>
    </row>
    <row r="19" spans="1:16">
      <c r="A19" s="3821"/>
      <c r="B19" s="349" t="s">
        <v>239</v>
      </c>
      <c r="C19" s="352">
        <v>952629.95083158556</v>
      </c>
      <c r="D19" s="1553">
        <f t="shared" si="0"/>
        <v>19.40451694532906</v>
      </c>
      <c r="E19" s="352">
        <v>1325577.1861440751</v>
      </c>
      <c r="F19" s="1553">
        <f t="shared" si="1"/>
        <v>20.728916969047827</v>
      </c>
      <c r="G19" s="352">
        <v>1807355.305064003</v>
      </c>
      <c r="H19" s="1553">
        <f t="shared" si="2"/>
        <v>21.272020839172857</v>
      </c>
      <c r="I19" s="352">
        <v>203626.69347425</v>
      </c>
      <c r="J19" s="1553">
        <f t="shared" si="3"/>
        <v>31.478840231682497</v>
      </c>
      <c r="K19" s="352">
        <v>188537.29436024994</v>
      </c>
      <c r="L19" s="1553">
        <f t="shared" si="4"/>
        <v>119.83710240653404</v>
      </c>
      <c r="M19" s="352">
        <v>1764512.5026789661</v>
      </c>
      <c r="N19" s="1545">
        <f t="shared" si="5"/>
        <v>26.325226459902566</v>
      </c>
    </row>
    <row r="20" spans="1:16">
      <c r="A20" s="3821"/>
      <c r="B20" s="349" t="s">
        <v>240</v>
      </c>
      <c r="C20" s="352">
        <v>971723.29379718937</v>
      </c>
      <c r="D20" s="1553">
        <f t="shared" si="0"/>
        <v>18.606656445879295</v>
      </c>
      <c r="E20" s="352">
        <v>1393245.6230021643</v>
      </c>
      <c r="F20" s="1553">
        <f t="shared" si="1"/>
        <v>21.903129912770275</v>
      </c>
      <c r="G20" s="352">
        <v>1812563.1866172729</v>
      </c>
      <c r="H20" s="1553">
        <f t="shared" si="2"/>
        <v>20.443049650649421</v>
      </c>
      <c r="I20" s="352">
        <v>203626.65767424999</v>
      </c>
      <c r="J20" s="1553">
        <f t="shared" si="3"/>
        <v>34.37188124457105</v>
      </c>
      <c r="K20" s="352">
        <v>184262.64910605011</v>
      </c>
      <c r="L20" s="1553">
        <f t="shared" si="4"/>
        <v>117.7591930352464</v>
      </c>
      <c r="M20" s="352">
        <v>1765046.8897170981</v>
      </c>
      <c r="N20" s="1545">
        <f t="shared" si="5"/>
        <v>24.801745743720414</v>
      </c>
    </row>
    <row r="21" spans="1:16">
      <c r="A21" s="3821"/>
      <c r="B21" s="349" t="s">
        <v>241</v>
      </c>
      <c r="C21" s="352">
        <v>976875.03875332512</v>
      </c>
      <c r="D21" s="1553">
        <f t="shared" si="0"/>
        <v>15.369950693677106</v>
      </c>
      <c r="E21" s="352">
        <v>1394196.8995329801</v>
      </c>
      <c r="F21" s="1553">
        <f t="shared" si="1"/>
        <v>20.987254084756408</v>
      </c>
      <c r="G21" s="352">
        <v>1873119.9117085577</v>
      </c>
      <c r="H21" s="1553">
        <f t="shared" si="2"/>
        <v>23.525336316523408</v>
      </c>
      <c r="I21" s="352">
        <v>203627.46957425002</v>
      </c>
      <c r="J21" s="1553">
        <f t="shared" si="3"/>
        <v>34.372417011997712</v>
      </c>
      <c r="K21" s="352">
        <v>183603.48755300004</v>
      </c>
      <c r="L21" s="1553">
        <f t="shared" si="4"/>
        <v>127.18853384833089</v>
      </c>
      <c r="M21" s="352">
        <v>1824286.1686535927</v>
      </c>
      <c r="N21" s="1545">
        <f t="shared" si="5"/>
        <v>28.546529738031744</v>
      </c>
    </row>
    <row r="22" spans="1:16">
      <c r="A22" s="3821"/>
      <c r="B22" s="349" t="s">
        <v>242</v>
      </c>
      <c r="C22" s="352">
        <v>985397.79289073485</v>
      </c>
      <c r="D22" s="1553">
        <f t="shared" si="0"/>
        <v>9.5721941584072248</v>
      </c>
      <c r="E22" s="352">
        <v>1404099.6987408667</v>
      </c>
      <c r="F22" s="1553">
        <f t="shared" si="1"/>
        <v>24.008877294819161</v>
      </c>
      <c r="G22" s="352">
        <v>1905700.1076798423</v>
      </c>
      <c r="H22" s="1553">
        <f t="shared" si="2"/>
        <v>25.179672621704093</v>
      </c>
      <c r="I22" s="352">
        <v>196927.46957425002</v>
      </c>
      <c r="J22" s="1553">
        <f t="shared" si="3"/>
        <v>34.817112130110026</v>
      </c>
      <c r="K22" s="352">
        <v>186775.7484373301</v>
      </c>
      <c r="L22" s="1553">
        <f t="shared" si="4"/>
        <v>127.56192354836129</v>
      </c>
      <c r="M22" s="352">
        <v>1866117.4459997485</v>
      </c>
      <c r="N22" s="1545">
        <f t="shared" si="5"/>
        <v>30.372615327266477</v>
      </c>
    </row>
    <row r="23" spans="1:16">
      <c r="A23" s="3821"/>
      <c r="B23" s="349" t="s">
        <v>243</v>
      </c>
      <c r="C23" s="352">
        <v>1006437.9793432481</v>
      </c>
      <c r="D23" s="1553">
        <f t="shared" si="0"/>
        <v>11.485689983179817</v>
      </c>
      <c r="E23" s="352">
        <v>1419163.3462111321</v>
      </c>
      <c r="F23" s="1553">
        <f t="shared" si="1"/>
        <v>23.963883260034695</v>
      </c>
      <c r="G23" s="352">
        <v>1914800.5099128229</v>
      </c>
      <c r="H23" s="1553">
        <f t="shared" si="2"/>
        <v>24.006716897278327</v>
      </c>
      <c r="I23" s="352">
        <v>196932.20537424998</v>
      </c>
      <c r="J23" s="1553">
        <f t="shared" si="3"/>
        <v>38.43013570682232</v>
      </c>
      <c r="K23" s="352">
        <v>217594.30937773001</v>
      </c>
      <c r="L23" s="1553">
        <f t="shared" si="4"/>
        <v>165.69989203998333</v>
      </c>
      <c r="M23" s="352">
        <v>1904771.6748261056</v>
      </c>
      <c r="N23" s="1545">
        <f t="shared" si="5"/>
        <v>30.879924211104452</v>
      </c>
    </row>
    <row r="24" spans="1:16">
      <c r="A24" s="3821"/>
      <c r="B24" s="349" t="s">
        <v>244</v>
      </c>
      <c r="C24" s="352">
        <v>996551.39839059534</v>
      </c>
      <c r="D24" s="1553">
        <f t="shared" si="0"/>
        <v>6.9603313358264165</v>
      </c>
      <c r="E24" s="352">
        <v>1462299.8884003458</v>
      </c>
      <c r="F24" s="1553">
        <f t="shared" si="1"/>
        <v>30.44361129499384</v>
      </c>
      <c r="G24" s="352">
        <v>1973489.1114274317</v>
      </c>
      <c r="H24" s="1553">
        <f t="shared" si="2"/>
        <v>25.709877310498484</v>
      </c>
      <c r="I24" s="352">
        <v>191964.20014425</v>
      </c>
      <c r="J24" s="1553">
        <f t="shared" si="3"/>
        <v>35.860465422659566</v>
      </c>
      <c r="K24" s="352">
        <v>201611.38262585981</v>
      </c>
      <c r="L24" s="1553">
        <f t="shared" si="4"/>
        <v>164.59083333531845</v>
      </c>
      <c r="M24" s="352">
        <v>1952610.079988376</v>
      </c>
      <c r="N24" s="1545">
        <f t="shared" si="5"/>
        <v>32.070846167809854</v>
      </c>
    </row>
    <row r="25" spans="1:16">
      <c r="A25" s="3821"/>
      <c r="B25" s="349" t="s">
        <v>245</v>
      </c>
      <c r="C25" s="352">
        <v>997476.25393599598</v>
      </c>
      <c r="D25" s="1553">
        <f t="shared" si="0"/>
        <v>7.1639985505710992</v>
      </c>
      <c r="E25" s="352">
        <v>1477705.5117984372</v>
      </c>
      <c r="F25" s="1553">
        <f t="shared" si="1"/>
        <v>27.126207389089537</v>
      </c>
      <c r="G25" s="352">
        <v>1999671.1868674534</v>
      </c>
      <c r="H25" s="1553">
        <f t="shared" si="2"/>
        <v>24.044291479348473</v>
      </c>
      <c r="I25" s="352">
        <v>199176.27293025001</v>
      </c>
      <c r="J25" s="1553">
        <f t="shared" si="3"/>
        <v>36.088605195952944</v>
      </c>
      <c r="K25" s="352">
        <v>195712.04799220996</v>
      </c>
      <c r="L25" s="1553">
        <f t="shared" si="4"/>
        <v>103.67963663091058</v>
      </c>
      <c r="M25" s="352">
        <v>1966192.4415676568</v>
      </c>
      <c r="N25" s="1545">
        <f t="shared" si="5"/>
        <v>28.260414964589419</v>
      </c>
    </row>
    <row r="26" spans="1:16">
      <c r="A26" s="3821"/>
      <c r="B26" s="349" t="s">
        <v>246</v>
      </c>
      <c r="C26" s="352">
        <v>980711.7960873358</v>
      </c>
      <c r="D26" s="1553">
        <f t="shared" si="0"/>
        <v>5.6562788840911971</v>
      </c>
      <c r="E26" s="352">
        <v>1483754.4829773009</v>
      </c>
      <c r="F26" s="1553">
        <f t="shared" si="1"/>
        <v>24.348702550345642</v>
      </c>
      <c r="G26" s="352">
        <v>1968430.5723282853</v>
      </c>
      <c r="H26" s="1553">
        <f t="shared" si="2"/>
        <v>21.749137253392657</v>
      </c>
      <c r="I26" s="352">
        <v>217614.81201525001</v>
      </c>
      <c r="J26" s="1553">
        <f t="shared" si="3"/>
        <v>29.46659170723369</v>
      </c>
      <c r="K26" s="352">
        <v>234661.13859361975</v>
      </c>
      <c r="L26" s="1553">
        <f t="shared" si="4"/>
        <v>55.643054074138718</v>
      </c>
      <c r="M26" s="352">
        <v>1954922.0490185816</v>
      </c>
      <c r="N26" s="1545">
        <f t="shared" si="5"/>
        <v>24.440881606987578</v>
      </c>
    </row>
    <row r="27" spans="1:16">
      <c r="A27" s="3821"/>
      <c r="B27" s="349" t="s">
        <v>247</v>
      </c>
      <c r="C27" s="352">
        <v>981153.09150331188</v>
      </c>
      <c r="D27" s="1553">
        <f t="shared" si="0"/>
        <v>5.274444255943024</v>
      </c>
      <c r="E27" s="352">
        <v>1496146.0701579733</v>
      </c>
      <c r="F27" s="1553">
        <f t="shared" si="1"/>
        <v>27.105181815140067</v>
      </c>
      <c r="G27" s="352">
        <v>1995072.4358219197</v>
      </c>
      <c r="H27" s="1553">
        <f t="shared" si="2"/>
        <v>22.790359835458208</v>
      </c>
      <c r="I27" s="352">
        <v>245828.71201525</v>
      </c>
      <c r="J27" s="1553">
        <f t="shared" si="3"/>
        <v>19.90361995086937</v>
      </c>
      <c r="K27" s="352">
        <v>262349.51710455999</v>
      </c>
      <c r="L27" s="1553">
        <f t="shared" si="4"/>
        <v>24.799955766017685</v>
      </c>
      <c r="M27" s="352">
        <v>1980856.8750880051</v>
      </c>
      <c r="N27" s="1545">
        <f t="shared" si="5"/>
        <v>23.724404833393383</v>
      </c>
      <c r="O27" s="1580"/>
      <c r="P27" s="1580"/>
    </row>
    <row r="28" spans="1:16">
      <c r="A28" s="3821"/>
      <c r="B28" s="1583" t="s">
        <v>248</v>
      </c>
      <c r="C28" s="1559">
        <v>1004652.0514026189</v>
      </c>
      <c r="D28" s="1560">
        <f t="shared" si="0"/>
        <v>6.9071708204727456</v>
      </c>
      <c r="E28" s="1559">
        <v>1500052.6893163305</v>
      </c>
      <c r="F28" s="1560">
        <f t="shared" si="1"/>
        <v>24.595567710988725</v>
      </c>
      <c r="G28" s="1559">
        <v>2009790.8638556148</v>
      </c>
      <c r="H28" s="1560">
        <f t="shared" si="2"/>
        <v>20.871355131046833</v>
      </c>
      <c r="I28" s="1559">
        <v>249952.45475525002</v>
      </c>
      <c r="J28" s="1560">
        <f t="shared" si="3"/>
        <v>18.218040756587293</v>
      </c>
      <c r="K28" s="1559">
        <v>269072.99572035001</v>
      </c>
      <c r="L28" s="1560">
        <f t="shared" si="4"/>
        <v>23.73123774305947</v>
      </c>
      <c r="M28" s="1559">
        <v>1998058.3564058489</v>
      </c>
      <c r="N28" s="1558">
        <f t="shared" si="5"/>
        <v>21.787291906882775</v>
      </c>
      <c r="O28" s="1580"/>
      <c r="P28" s="1580"/>
    </row>
    <row r="29" spans="1:16" s="1582" customFormat="1">
      <c r="A29" s="3929"/>
      <c r="B29" s="1579" t="s">
        <v>249</v>
      </c>
      <c r="C29" s="1550">
        <v>1014634.8957572373</v>
      </c>
      <c r="D29" s="1551">
        <f t="shared" si="0"/>
        <v>6.1354796789553001</v>
      </c>
      <c r="E29" s="1550">
        <v>1577067.098812168</v>
      </c>
      <c r="F29" s="1551">
        <f t="shared" si="1"/>
        <v>22.386305031441616</v>
      </c>
      <c r="G29" s="1550">
        <v>2177792.0340676117</v>
      </c>
      <c r="H29" s="1551">
        <f t="shared" si="2"/>
        <v>20.604122885140121</v>
      </c>
      <c r="I29" s="1550">
        <v>255761.09999525</v>
      </c>
      <c r="J29" s="1551">
        <f t="shared" si="3"/>
        <v>26.128740433325554</v>
      </c>
      <c r="K29" s="1550">
        <v>106272.09723108003</v>
      </c>
      <c r="L29" s="1551">
        <f t="shared" si="4"/>
        <v>-7.6043091718833971</v>
      </c>
      <c r="M29" s="1550">
        <v>1997159.9994325647</v>
      </c>
      <c r="N29" s="1549">
        <f t="shared" si="5"/>
        <v>18.014113219083612</v>
      </c>
      <c r="O29" s="1580"/>
      <c r="P29" s="1580"/>
    </row>
    <row r="30" spans="1:16">
      <c r="A30" s="3820" t="s">
        <v>5</v>
      </c>
      <c r="B30" s="1581" t="s">
        <v>238</v>
      </c>
      <c r="C30" s="1555">
        <v>1009512.7854103781</v>
      </c>
      <c r="D30" s="1556">
        <f t="shared" si="0"/>
        <v>5.7998061518177231</v>
      </c>
      <c r="E30" s="1555">
        <v>1606077.0651628929</v>
      </c>
      <c r="F30" s="1556">
        <f t="shared" si="1"/>
        <v>24.093203300984943</v>
      </c>
      <c r="G30" s="1555">
        <v>2100097.6323734559</v>
      </c>
      <c r="H30" s="1556">
        <f t="shared" si="2"/>
        <v>18.823856940281971</v>
      </c>
      <c r="I30" s="1555">
        <v>280761.69999524998</v>
      </c>
      <c r="J30" s="1556">
        <f t="shared" si="3"/>
        <v>38.444090905164806</v>
      </c>
      <c r="K30" s="1555">
        <v>228942.2035587696</v>
      </c>
      <c r="L30" s="1556">
        <f t="shared" si="4"/>
        <v>32.634398572127608</v>
      </c>
      <c r="M30" s="1555">
        <v>2016811.5132564057</v>
      </c>
      <c r="N30" s="1554">
        <f t="shared" si="5"/>
        <v>17.904632399849955</v>
      </c>
      <c r="O30" s="1580"/>
      <c r="P30" s="1580"/>
    </row>
    <row r="31" spans="1:16">
      <c r="A31" s="3821"/>
      <c r="B31" s="349" t="s">
        <v>239</v>
      </c>
      <c r="C31" s="352">
        <v>1010636.4901320457</v>
      </c>
      <c r="D31" s="1553">
        <f t="shared" si="0"/>
        <v>6.0890946426599442</v>
      </c>
      <c r="E31" s="352">
        <v>1628800.8715691706</v>
      </c>
      <c r="F31" s="1553">
        <f t="shared" si="1"/>
        <v>22.87484188733907</v>
      </c>
      <c r="G31" s="352">
        <v>2141527.0795266856</v>
      </c>
      <c r="H31" s="1553">
        <f t="shared" si="2"/>
        <v>18.489545111930759</v>
      </c>
      <c r="I31" s="352">
        <v>304418.79809524998</v>
      </c>
      <c r="J31" s="1553">
        <f t="shared" si="3"/>
        <v>49.498473358919334</v>
      </c>
      <c r="K31" s="352">
        <v>258381.09799923995</v>
      </c>
      <c r="L31" s="1553">
        <f t="shared" si="4"/>
        <v>37.045086424935697</v>
      </c>
      <c r="M31" s="352">
        <v>2061569.2312064581</v>
      </c>
      <c r="N31" s="1545">
        <f t="shared" si="5"/>
        <v>16.835059432930418</v>
      </c>
      <c r="O31" s="1580"/>
      <c r="P31" s="1580"/>
    </row>
    <row r="32" spans="1:16">
      <c r="A32" s="3821"/>
      <c r="B32" s="349" t="s">
        <v>240</v>
      </c>
      <c r="C32" s="352">
        <v>1025424.8580087306</v>
      </c>
      <c r="D32" s="1553">
        <f t="shared" si="0"/>
        <v>5.5264255322821745</v>
      </c>
      <c r="E32" s="352">
        <v>1674249.8227850418</v>
      </c>
      <c r="F32" s="1553">
        <f t="shared" si="1"/>
        <v>20.16903517538924</v>
      </c>
      <c r="G32" s="352">
        <v>2192034.3167827185</v>
      </c>
      <c r="H32" s="1553">
        <f t="shared" si="2"/>
        <v>20.93560836759794</v>
      </c>
      <c r="I32" s="352">
        <v>313305.39959525003</v>
      </c>
      <c r="J32" s="1553">
        <f t="shared" si="3"/>
        <v>53.862663746343898</v>
      </c>
      <c r="K32" s="352">
        <v>246040.80308249054</v>
      </c>
      <c r="L32" s="1553">
        <f t="shared" si="4"/>
        <v>33.527225553391872</v>
      </c>
      <c r="M32" s="352">
        <v>2092192.0544757424</v>
      </c>
      <c r="N32" s="1545">
        <f t="shared" si="5"/>
        <v>18.534644414521996</v>
      </c>
      <c r="O32" s="1580"/>
      <c r="P32" s="1580"/>
    </row>
    <row r="33" spans="1:16">
      <c r="A33" s="3821"/>
      <c r="B33" s="349" t="s">
        <v>241</v>
      </c>
      <c r="C33" s="352">
        <v>1025842.112370234</v>
      </c>
      <c r="D33" s="1553">
        <f t="shared" si="0"/>
        <v>5.0126240997415579</v>
      </c>
      <c r="E33" s="352">
        <v>1674620.9969703543</v>
      </c>
      <c r="F33" s="1553">
        <f t="shared" si="1"/>
        <v>20.113665260000875</v>
      </c>
      <c r="G33" s="352">
        <v>2222117.3233385733</v>
      </c>
      <c r="H33" s="1553">
        <f t="shared" si="2"/>
        <v>18.631877727020647</v>
      </c>
      <c r="I33" s="352">
        <v>352879.69359525002</v>
      </c>
      <c r="J33" s="1553">
        <f t="shared" si="3"/>
        <v>73.296704188811418</v>
      </c>
      <c r="K33" s="352">
        <v>308740.20358884038</v>
      </c>
      <c r="L33" s="1553">
        <f t="shared" si="4"/>
        <v>68.155958094051812</v>
      </c>
      <c r="M33" s="352">
        <v>2144328.6953300023</v>
      </c>
      <c r="N33" s="1545">
        <f t="shared" si="5"/>
        <v>17.543438752957041</v>
      </c>
      <c r="O33" s="1580"/>
      <c r="P33" s="1580"/>
    </row>
    <row r="34" spans="1:16">
      <c r="A34" s="3821"/>
      <c r="B34" s="349" t="s">
        <v>242</v>
      </c>
      <c r="C34" s="352">
        <v>1010490.8521258051</v>
      </c>
      <c r="D34" s="1553">
        <f t="shared" si="0"/>
        <v>2.5464903023029883</v>
      </c>
      <c r="E34" s="352">
        <v>1713544.4954326886</v>
      </c>
      <c r="F34" s="1553">
        <f t="shared" si="1"/>
        <v>22.038662708162249</v>
      </c>
      <c r="G34" s="352">
        <v>2240258.686180504</v>
      </c>
      <c r="H34" s="1553">
        <f t="shared" si="2"/>
        <v>17.555678207311495</v>
      </c>
      <c r="I34" s="352">
        <v>359833.99315325002</v>
      </c>
      <c r="J34" s="1553">
        <f t="shared" si="3"/>
        <v>82.724123724941947</v>
      </c>
      <c r="K34" s="352">
        <v>348993.79929880059</v>
      </c>
      <c r="L34" s="1553">
        <f t="shared" si="4"/>
        <v>86.851773968878206</v>
      </c>
      <c r="M34" s="352">
        <v>2195748.1605404131</v>
      </c>
      <c r="N34" s="1545">
        <f t="shared" si="5"/>
        <v>17.663985471400441</v>
      </c>
      <c r="O34" s="1580"/>
      <c r="P34" s="1580"/>
    </row>
    <row r="35" spans="1:16">
      <c r="A35" s="3821"/>
      <c r="B35" s="349" t="s">
        <v>243</v>
      </c>
      <c r="C35" s="352">
        <v>1005319.3142656083</v>
      </c>
      <c r="D35" s="1553">
        <f t="shared" si="0"/>
        <v>-0.11115092043423576</v>
      </c>
      <c r="E35" s="352">
        <v>1759486.7827004667</v>
      </c>
      <c r="F35" s="1553">
        <f t="shared" si="1"/>
        <v>23.980568367829299</v>
      </c>
      <c r="G35" s="352">
        <v>2331180.9963526726</v>
      </c>
      <c r="H35" s="1553">
        <f t="shared" si="2"/>
        <v>21.745371608387902</v>
      </c>
      <c r="I35" s="352">
        <v>365534.90352149005</v>
      </c>
      <c r="J35" s="1553">
        <f t="shared" si="3"/>
        <v>85.614588952999071</v>
      </c>
      <c r="K35" s="352">
        <v>303173.90185436967</v>
      </c>
      <c r="L35" s="1553">
        <f t="shared" si="4"/>
        <v>39.329885382286761</v>
      </c>
      <c r="M35" s="352">
        <v>2234183.3633572566</v>
      </c>
      <c r="N35" s="1545">
        <f t="shared" si="5"/>
        <v>17.294024941925095</v>
      </c>
      <c r="O35" s="1580"/>
      <c r="P35" s="1580"/>
    </row>
    <row r="36" spans="1:16">
      <c r="A36" s="3821"/>
      <c r="B36" s="349" t="s">
        <v>244</v>
      </c>
      <c r="C36" s="352">
        <v>1004769.2513237557</v>
      </c>
      <c r="D36" s="1553">
        <f t="shared" si="0"/>
        <v>0.82462911059399424</v>
      </c>
      <c r="E36" s="352">
        <v>1785774.6679117749</v>
      </c>
      <c r="F36" s="1553">
        <f t="shared" si="1"/>
        <v>22.120960418405559</v>
      </c>
      <c r="G36" s="352">
        <v>2378528.8949547014</v>
      </c>
      <c r="H36" s="1553">
        <f t="shared" si="2"/>
        <v>20.524044504826431</v>
      </c>
      <c r="I36" s="352">
        <v>365576.69735607994</v>
      </c>
      <c r="J36" s="1553">
        <f t="shared" si="3"/>
        <v>90.440038862126471</v>
      </c>
      <c r="K36" s="352">
        <v>301639.59747978993</v>
      </c>
      <c r="L36" s="1553">
        <f t="shared" si="4"/>
        <v>49.614368767837583</v>
      </c>
      <c r="M36" s="352">
        <v>2278189.9051264036</v>
      </c>
      <c r="N36" s="1545">
        <f t="shared" si="5"/>
        <v>16.674082986397661</v>
      </c>
      <c r="O36" s="1580"/>
      <c r="P36" s="1580"/>
    </row>
    <row r="37" spans="1:16">
      <c r="A37" s="3821"/>
      <c r="B37" s="349" t="s">
        <v>245</v>
      </c>
      <c r="C37" s="352">
        <v>1003101.3548839149</v>
      </c>
      <c r="D37" s="1553">
        <f t="shared" si="0"/>
        <v>0.56393331928680612</v>
      </c>
      <c r="E37" s="352">
        <v>1823977.8892058409</v>
      </c>
      <c r="F37" s="1553">
        <f t="shared" si="1"/>
        <v>23.433111309571679</v>
      </c>
      <c r="G37" s="352">
        <v>2431564.0644178838</v>
      </c>
      <c r="H37" s="1553">
        <f t="shared" si="2"/>
        <v>21.598194762560134</v>
      </c>
      <c r="I37" s="352">
        <v>359499.09692729003</v>
      </c>
      <c r="J37" s="1553">
        <f t="shared" si="3"/>
        <v>80.492933037854272</v>
      </c>
      <c r="K37" s="352">
        <v>274025.29593716009</v>
      </c>
      <c r="L37" s="1553">
        <f t="shared" si="4"/>
        <v>40.014525803780501</v>
      </c>
      <c r="M37" s="352">
        <v>2308223.7733100606</v>
      </c>
      <c r="N37" s="1545">
        <f t="shared" si="5"/>
        <v>17.39561827781721</v>
      </c>
      <c r="O37" s="1580"/>
      <c r="P37" s="1580"/>
    </row>
    <row r="38" spans="1:16">
      <c r="A38" s="3821"/>
      <c r="B38" s="349" t="s">
        <v>246</v>
      </c>
      <c r="C38" s="352">
        <v>1017958.6172089119</v>
      </c>
      <c r="D38" s="1553">
        <f t="shared" si="0"/>
        <v>3.797937505205573</v>
      </c>
      <c r="E38" s="352">
        <v>1855844.5217932058</v>
      </c>
      <c r="F38" s="1553">
        <f t="shared" si="1"/>
        <v>25.077601657470261</v>
      </c>
      <c r="G38" s="352">
        <v>2452564.5565113211</v>
      </c>
      <c r="H38" s="1553">
        <f t="shared" si="2"/>
        <v>24.594923031011241</v>
      </c>
      <c r="I38" s="352">
        <v>370320.43228229007</v>
      </c>
      <c r="J38" s="1553">
        <f t="shared" si="3"/>
        <v>70.172438563758604</v>
      </c>
      <c r="K38" s="352">
        <v>288638.1979828896</v>
      </c>
      <c r="L38" s="1553">
        <f t="shared" si="4"/>
        <v>23.002129672074066</v>
      </c>
      <c r="M38" s="352">
        <v>2332845.1384076765</v>
      </c>
      <c r="N38" s="1545">
        <f t="shared" si="5"/>
        <v>19.331875129180798</v>
      </c>
      <c r="O38" s="1580"/>
      <c r="P38" s="1580"/>
    </row>
    <row r="39" spans="1:16">
      <c r="A39" s="3821"/>
      <c r="B39" s="349" t="s">
        <v>247</v>
      </c>
      <c r="C39" s="352">
        <v>1030213.1777250756</v>
      </c>
      <c r="D39" s="1553">
        <f t="shared" si="0"/>
        <v>5.000247835594589</v>
      </c>
      <c r="E39" s="352">
        <v>1870093.2982693822</v>
      </c>
      <c r="F39" s="1553">
        <f t="shared" si="1"/>
        <v>24.99403203805662</v>
      </c>
      <c r="G39" s="352">
        <v>2508999.0118683758</v>
      </c>
      <c r="H39" s="1553">
        <f t="shared" si="2"/>
        <v>25.759795324661045</v>
      </c>
      <c r="I39" s="352">
        <v>371081.50061729003</v>
      </c>
      <c r="J39" s="1553">
        <f t="shared" si="3"/>
        <v>50.951244700118657</v>
      </c>
      <c r="K39" s="352">
        <v>269507.60209390003</v>
      </c>
      <c r="L39" s="1553">
        <f t="shared" si="4"/>
        <v>2.7284536553910157</v>
      </c>
      <c r="M39" s="352">
        <v>2369378.7450861768</v>
      </c>
      <c r="N39" s="1545">
        <f t="shared" si="5"/>
        <v>19.613828484246774</v>
      </c>
      <c r="O39" s="1580"/>
      <c r="P39" s="1580"/>
    </row>
    <row r="40" spans="1:16">
      <c r="A40" s="3821"/>
      <c r="B40" s="1583" t="s">
        <v>248</v>
      </c>
      <c r="C40" s="1559">
        <v>1046424.4457863326</v>
      </c>
      <c r="D40" s="1560">
        <f t="shared" si="0"/>
        <v>4.1578966892462192</v>
      </c>
      <c r="E40" s="1559">
        <v>1900793.9058237332</v>
      </c>
      <c r="F40" s="1560">
        <f t="shared" si="1"/>
        <v>26.715142698757198</v>
      </c>
      <c r="G40" s="1559">
        <v>2578215.3923033234</v>
      </c>
      <c r="H40" s="1560">
        <f t="shared" si="2"/>
        <v>28.282770046891041</v>
      </c>
      <c r="I40" s="1559">
        <v>371070.99971229001</v>
      </c>
      <c r="J40" s="1560">
        <f t="shared" si="3"/>
        <v>48.456633512816502</v>
      </c>
      <c r="K40" s="1559">
        <v>248484.60310085019</v>
      </c>
      <c r="L40" s="1560">
        <f t="shared" si="4"/>
        <v>-7.6516012186141191</v>
      </c>
      <c r="M40" s="1559">
        <v>2417231.6860998981</v>
      </c>
      <c r="N40" s="1558">
        <f t="shared" si="5"/>
        <v>20.979033387596715</v>
      </c>
      <c r="O40" s="1580"/>
      <c r="P40" s="1580"/>
    </row>
    <row r="41" spans="1:16" s="1582" customFormat="1">
      <c r="A41" s="3929"/>
      <c r="B41" s="1579" t="s">
        <v>249</v>
      </c>
      <c r="C41" s="1550">
        <v>1054291.6968571884</v>
      </c>
      <c r="D41" s="1551">
        <f t="shared" si="0"/>
        <v>3.9084799138861239</v>
      </c>
      <c r="E41" s="1550">
        <v>2040174.942896483</v>
      </c>
      <c r="F41" s="1551">
        <f t="shared" si="1"/>
        <v>29.36513255733529</v>
      </c>
      <c r="G41" s="1550">
        <v>2755893.0441511483</v>
      </c>
      <c r="H41" s="1551">
        <f t="shared" si="2"/>
        <v>26.545280772460984</v>
      </c>
      <c r="I41" s="1550">
        <v>362128.10588888003</v>
      </c>
      <c r="J41" s="1551">
        <f t="shared" si="3"/>
        <v>41.588422123460319</v>
      </c>
      <c r="K41" s="1550">
        <v>89497.802038999842</v>
      </c>
      <c r="L41" s="1551">
        <f t="shared" si="4"/>
        <v>-15.784289224673758</v>
      </c>
      <c r="M41" s="1550">
        <v>2442783.9931672919</v>
      </c>
      <c r="N41" s="1549">
        <f t="shared" si="5"/>
        <v>22.312883988330345</v>
      </c>
      <c r="O41" s="1580"/>
      <c r="P41" s="1580"/>
    </row>
    <row r="42" spans="1:16">
      <c r="A42" s="3820" t="s">
        <v>29</v>
      </c>
      <c r="B42" s="1581" t="s">
        <v>238</v>
      </c>
      <c r="C42" s="1555">
        <v>1037899.4571764965</v>
      </c>
      <c r="D42" s="1556">
        <f t="shared" si="0"/>
        <v>2.8119180040477527</v>
      </c>
      <c r="E42" s="1555">
        <v>2031647.2169060786</v>
      </c>
      <c r="F42" s="1556">
        <f t="shared" si="1"/>
        <v>26.497492615649993</v>
      </c>
      <c r="G42" s="1555">
        <v>2734940.363603299</v>
      </c>
      <c r="H42" s="1556">
        <f t="shared" si="2"/>
        <v>30.229200844932453</v>
      </c>
      <c r="I42" s="1555">
        <v>362156.50669888</v>
      </c>
      <c r="J42" s="1556">
        <f t="shared" si="3"/>
        <v>28.990708741615073</v>
      </c>
      <c r="K42" s="1555">
        <v>141467.00368526916</v>
      </c>
      <c r="L42" s="1556">
        <f t="shared" si="4"/>
        <v>-38.208420515637044</v>
      </c>
      <c r="M42" s="1555">
        <v>2473553.5002126526</v>
      </c>
      <c r="N42" s="1554">
        <f t="shared" si="5"/>
        <v>22.646736393267474</v>
      </c>
      <c r="O42" s="1580"/>
      <c r="P42" s="1580"/>
    </row>
    <row r="43" spans="1:16">
      <c r="A43" s="3821"/>
      <c r="B43" s="349" t="s">
        <v>239</v>
      </c>
      <c r="C43" s="352">
        <v>1057217.3397140403</v>
      </c>
      <c r="D43" s="1553">
        <f t="shared" si="0"/>
        <v>4.609060729234951</v>
      </c>
      <c r="E43" s="352">
        <v>2041467.6311931766</v>
      </c>
      <c r="F43" s="1553">
        <f t="shared" si="1"/>
        <v>25.335617559342715</v>
      </c>
      <c r="G43" s="352">
        <v>2785578.9441015068</v>
      </c>
      <c r="H43" s="1553">
        <f t="shared" si="2"/>
        <v>30.074420759468879</v>
      </c>
      <c r="I43" s="352">
        <v>362168.50082888</v>
      </c>
      <c r="J43" s="1553">
        <f t="shared" si="3"/>
        <v>18.970478529897044</v>
      </c>
      <c r="K43" s="352">
        <v>164799.00024111979</v>
      </c>
      <c r="L43" s="1553">
        <f t="shared" si="4"/>
        <v>-36.21863150314325</v>
      </c>
      <c r="M43" s="352">
        <v>2520752.0312292022</v>
      </c>
      <c r="N43" s="1545">
        <f t="shared" si="5"/>
        <v>22.273460093989865</v>
      </c>
      <c r="O43" s="1580"/>
      <c r="P43" s="1580"/>
    </row>
    <row r="44" spans="1:16">
      <c r="A44" s="3821"/>
      <c r="B44" s="349" t="s">
        <v>240</v>
      </c>
      <c r="C44" s="352">
        <v>1073704.025527</v>
      </c>
      <c r="D44" s="1553">
        <f t="shared" si="0"/>
        <v>4.7082111518168723</v>
      </c>
      <c r="E44" s="352">
        <v>2128937.2642907873</v>
      </c>
      <c r="F44" s="1553">
        <f t="shared" si="1"/>
        <v>27.157681925233401</v>
      </c>
      <c r="G44" s="352">
        <v>2876905.4014130658</v>
      </c>
      <c r="H44" s="1553">
        <f t="shared" si="2"/>
        <v>31.243629690777052</v>
      </c>
      <c r="I44" s="352">
        <v>362168.50714887999</v>
      </c>
      <c r="J44" s="1553">
        <f t="shared" si="3"/>
        <v>15.595999180593365</v>
      </c>
      <c r="K44" s="352">
        <v>145228.59943412992</v>
      </c>
      <c r="L44" s="1553">
        <f t="shared" si="4"/>
        <v>-40.973774424952239</v>
      </c>
      <c r="M44" s="352">
        <v>2620345.5460789455</v>
      </c>
      <c r="N44" s="1545">
        <f t="shared" si="5"/>
        <v>25.244025302234828</v>
      </c>
      <c r="O44" s="1580"/>
      <c r="P44" s="1580"/>
    </row>
    <row r="45" spans="1:16">
      <c r="A45" s="3821"/>
      <c r="B45" s="349" t="s">
        <v>241</v>
      </c>
      <c r="C45" s="352">
        <v>1028488.3199681719</v>
      </c>
      <c r="D45" s="1553">
        <f t="shared" si="0"/>
        <v>0.25795466632031427</v>
      </c>
      <c r="E45" s="352">
        <v>2173046.4565050621</v>
      </c>
      <c r="F45" s="1553">
        <f t="shared" si="1"/>
        <v>29.763478448940724</v>
      </c>
      <c r="G45" s="352">
        <v>2897586.0996095887</v>
      </c>
      <c r="H45" s="1553">
        <f t="shared" si="2"/>
        <v>30.397529832320984</v>
      </c>
      <c r="I45" s="352">
        <v>362168.50665887998</v>
      </c>
      <c r="J45" s="1553">
        <f t="shared" si="3"/>
        <v>2.6322889166538865</v>
      </c>
      <c r="K45" s="352">
        <v>169600.49798243993</v>
      </c>
      <c r="L45" s="1553">
        <f t="shared" si="4"/>
        <v>-45.066921634766246</v>
      </c>
      <c r="M45" s="352">
        <v>2666141.771623563</v>
      </c>
      <c r="N45" s="1545">
        <f t="shared" si="5"/>
        <v>24.334565751509288</v>
      </c>
    </row>
    <row r="46" spans="1:16">
      <c r="A46" s="3821"/>
      <c r="B46" s="349" t="s">
        <v>242</v>
      </c>
      <c r="C46" s="352">
        <v>1010819.030963213</v>
      </c>
      <c r="D46" s="1553">
        <f t="shared" si="0"/>
        <v>3.2477170547110315E-2</v>
      </c>
      <c r="E46" s="352">
        <v>2241961.9094870198</v>
      </c>
      <c r="F46" s="1553">
        <f t="shared" si="1"/>
        <v>30.837682678377139</v>
      </c>
      <c r="G46" s="352">
        <v>3014278.8134505991</v>
      </c>
      <c r="H46" s="1553">
        <f t="shared" si="2"/>
        <v>34.550479908628283</v>
      </c>
      <c r="I46" s="352">
        <v>371419.59883588</v>
      </c>
      <c r="J46" s="1553">
        <f t="shared" si="3"/>
        <v>3.2197085053317274</v>
      </c>
      <c r="K46" s="352">
        <v>119380.29907893972</v>
      </c>
      <c r="L46" s="1553">
        <f t="shared" si="4"/>
        <v>-65.793002821597696</v>
      </c>
      <c r="M46" s="352">
        <v>2721507.1851408896</v>
      </c>
      <c r="N46" s="1545">
        <f t="shared" si="5"/>
        <v>23.944413756041939</v>
      </c>
    </row>
    <row r="47" spans="1:16">
      <c r="A47" s="3821"/>
      <c r="B47" s="349" t="s">
        <v>243</v>
      </c>
      <c r="C47" s="352">
        <v>1012200.6977463202</v>
      </c>
      <c r="D47" s="1553">
        <f t="shared" si="0"/>
        <v>0.6844972918618133</v>
      </c>
      <c r="E47" s="352">
        <v>2281805.5512644602</v>
      </c>
      <c r="F47" s="1553">
        <f t="shared" si="1"/>
        <v>29.685859177773231</v>
      </c>
      <c r="G47" s="352">
        <v>2995078.9073007479</v>
      </c>
      <c r="H47" s="1553">
        <f t="shared" si="2"/>
        <v>28.479037534485702</v>
      </c>
      <c r="I47" s="352">
        <v>371876.40831587999</v>
      </c>
      <c r="J47" s="1553">
        <f t="shared" si="3"/>
        <v>1.7348561610114803</v>
      </c>
      <c r="K47" s="352">
        <v>178750.00005694019</v>
      </c>
      <c r="L47" s="1553">
        <f t="shared" si="4"/>
        <v>-41.040439508937951</v>
      </c>
      <c r="M47" s="352">
        <v>2752212.3603497478</v>
      </c>
      <c r="N47" s="1545">
        <f t="shared" si="5"/>
        <v>23.186503197931827</v>
      </c>
    </row>
    <row r="48" spans="1:16" s="1580" customFormat="1">
      <c r="A48" s="3821"/>
      <c r="B48" s="354" t="s">
        <v>244</v>
      </c>
      <c r="C48" s="1564">
        <v>1031472.867693829</v>
      </c>
      <c r="D48" s="1565">
        <f t="shared" si="0"/>
        <v>2.6576864623287397</v>
      </c>
      <c r="E48" s="1564">
        <v>2294441.9648771179</v>
      </c>
      <c r="F48" s="1565">
        <f t="shared" si="1"/>
        <v>28.484405457501616</v>
      </c>
      <c r="G48" s="1564">
        <v>3039234.8852378377</v>
      </c>
      <c r="H48" s="1565">
        <f t="shared" si="2"/>
        <v>27.777925745809334</v>
      </c>
      <c r="I48" s="1564">
        <v>372219.10731588001</v>
      </c>
      <c r="J48" s="1565">
        <f t="shared" si="3"/>
        <v>1.8169675495837798</v>
      </c>
      <c r="K48" s="1564">
        <v>179747.10039717003</v>
      </c>
      <c r="L48" s="1565">
        <f t="shared" si="4"/>
        <v>-40.409978696774644</v>
      </c>
      <c r="M48" s="1564">
        <v>2797554.4045978151</v>
      </c>
      <c r="N48" s="1563">
        <f t="shared" si="5"/>
        <v>22.797243473984892</v>
      </c>
    </row>
    <row r="49" spans="1:16">
      <c r="A49" s="3821"/>
      <c r="B49" s="349" t="s">
        <v>245</v>
      </c>
      <c r="C49" s="352">
        <v>1005578.125671429</v>
      </c>
      <c r="D49" s="1553">
        <f t="shared" si="0"/>
        <v>0.24691131912593967</v>
      </c>
      <c r="E49" s="352">
        <v>2348980.7790523907</v>
      </c>
      <c r="F49" s="1553">
        <f t="shared" si="1"/>
        <v>28.783402088011922</v>
      </c>
      <c r="G49" s="352">
        <v>3114627.3728445875</v>
      </c>
      <c r="H49" s="1553">
        <f t="shared" si="2"/>
        <v>28.091520121647672</v>
      </c>
      <c r="I49" s="352">
        <v>372096.90731587994</v>
      </c>
      <c r="J49" s="1553">
        <f t="shared" si="3"/>
        <v>3.5042676035255438</v>
      </c>
      <c r="K49" s="352">
        <v>131944.40473655998</v>
      </c>
      <c r="L49" s="1553">
        <f t="shared" si="4"/>
        <v>-51.84955305483269</v>
      </c>
      <c r="M49" s="352">
        <v>2825323.0387634817</v>
      </c>
      <c r="N49" s="1545">
        <f t="shared" si="5"/>
        <v>22.402475506605043</v>
      </c>
    </row>
    <row r="50" spans="1:16">
      <c r="A50" s="3821"/>
      <c r="B50" s="349" t="s">
        <v>246</v>
      </c>
      <c r="C50" s="352">
        <v>994479.82637478202</v>
      </c>
      <c r="D50" s="1553">
        <f t="shared" si="0"/>
        <v>-2.3064582820179065</v>
      </c>
      <c r="E50" s="352">
        <v>2388505.7510702517</v>
      </c>
      <c r="F50" s="1553">
        <f t="shared" si="1"/>
        <v>28.701824049482504</v>
      </c>
      <c r="G50" s="352">
        <v>3119138.8402484576</v>
      </c>
      <c r="H50" s="1553">
        <f t="shared" si="2"/>
        <v>27.178664144331961</v>
      </c>
      <c r="I50" s="352">
        <v>372102.60214588</v>
      </c>
      <c r="J50" s="1553">
        <f t="shared" si="3"/>
        <v>0.48125075157381531</v>
      </c>
      <c r="K50" s="352">
        <v>144921.60423761987</v>
      </c>
      <c r="L50" s="1553">
        <f t="shared" si="4"/>
        <v>-49.791259351539189</v>
      </c>
      <c r="M50" s="352">
        <v>2842997.3065938028</v>
      </c>
      <c r="N50" s="1545">
        <f t="shared" si="5"/>
        <v>21.868239763842166</v>
      </c>
      <c r="O50" s="1580"/>
      <c r="P50" s="1580"/>
    </row>
    <row r="51" spans="1:16">
      <c r="A51" s="3821"/>
      <c r="B51" s="349" t="s">
        <v>247</v>
      </c>
      <c r="C51" s="352">
        <v>1001774.4521331531</v>
      </c>
      <c r="D51" s="1553">
        <f t="shared" si="0"/>
        <v>-2.7604699888154345</v>
      </c>
      <c r="E51" s="352">
        <v>2406734.8797515593</v>
      </c>
      <c r="F51" s="1553">
        <f t="shared" si="1"/>
        <v>28.695979071140187</v>
      </c>
      <c r="G51" s="352">
        <v>3162151.7780568283</v>
      </c>
      <c r="H51" s="1553">
        <f t="shared" si="2"/>
        <v>26.032404281501464</v>
      </c>
      <c r="I51" s="352">
        <v>374376.90518587996</v>
      </c>
      <c r="J51" s="1553">
        <f t="shared" si="3"/>
        <v>0.88805412371893055</v>
      </c>
      <c r="K51" s="352">
        <v>137107.00472289955</v>
      </c>
      <c r="L51" s="1553">
        <f t="shared" si="4"/>
        <v>-49.126850724184898</v>
      </c>
      <c r="M51" s="352">
        <v>2873425.8362927265</v>
      </c>
      <c r="N51" s="1545">
        <f t="shared" si="5"/>
        <v>21.273386209439341</v>
      </c>
      <c r="O51" s="1580"/>
      <c r="P51" s="1580"/>
    </row>
    <row r="52" spans="1:16">
      <c r="A52" s="3821"/>
      <c r="B52" s="1583" t="s">
        <v>248</v>
      </c>
      <c r="C52" s="1559">
        <v>968852.08321545459</v>
      </c>
      <c r="D52" s="1560">
        <f t="shared" si="0"/>
        <v>-7.4130877659864369</v>
      </c>
      <c r="E52" s="1559">
        <v>2471641.8259354369</v>
      </c>
      <c r="F52" s="1560">
        <f t="shared" si="1"/>
        <v>30.032078615294143</v>
      </c>
      <c r="G52" s="1559">
        <v>3224406.9170643571</v>
      </c>
      <c r="H52" s="1560">
        <f t="shared" si="2"/>
        <v>25.063519777676131</v>
      </c>
      <c r="I52" s="1559">
        <v>424594.90466387995</v>
      </c>
      <c r="J52" s="1560">
        <f t="shared" si="3"/>
        <v>14.424168149246293</v>
      </c>
      <c r="K52" s="1559">
        <v>164543.59836656955</v>
      </c>
      <c r="L52" s="1560">
        <f t="shared" si="4"/>
        <v>-33.781169411213888</v>
      </c>
      <c r="M52" s="1559">
        <v>2915038.2898802687</v>
      </c>
      <c r="N52" s="1558">
        <f t="shared" si="5"/>
        <v>20.594079030279499</v>
      </c>
      <c r="O52" s="1580"/>
      <c r="P52" s="1580"/>
    </row>
    <row r="53" spans="1:16" s="1582" customFormat="1">
      <c r="A53" s="3929"/>
      <c r="B53" s="1579" t="s">
        <v>249</v>
      </c>
      <c r="C53" s="1550">
        <v>984783.10750740638</v>
      </c>
      <c r="D53" s="1551">
        <f t="shared" si="0"/>
        <v>-6.592918217698668</v>
      </c>
      <c r="E53" s="1550">
        <v>2597354.5422567977</v>
      </c>
      <c r="F53" s="1551">
        <f t="shared" si="1"/>
        <v>27.310383420809693</v>
      </c>
      <c r="G53" s="1550">
        <v>3345520.1223163726</v>
      </c>
      <c r="H53" s="1551">
        <f t="shared" si="2"/>
        <v>21.395136484581435</v>
      </c>
      <c r="I53" s="1550">
        <v>441199.50541387993</v>
      </c>
      <c r="J53" s="1551">
        <f t="shared" si="3"/>
        <v>21.835200924521214</v>
      </c>
      <c r="K53" s="1550">
        <v>65653.699967379231</v>
      </c>
      <c r="L53" s="1551">
        <f t="shared" si="4"/>
        <v>-26.642109111495532</v>
      </c>
      <c r="M53" s="1550">
        <v>2910275.9432925903</v>
      </c>
      <c r="N53" s="1549">
        <f t="shared" si="5"/>
        <v>19.137670438029708</v>
      </c>
      <c r="O53" s="1580"/>
      <c r="P53" s="1580"/>
    </row>
    <row r="54" spans="1:16">
      <c r="A54" s="3820" t="s">
        <v>85</v>
      </c>
      <c r="B54" s="1581" t="s">
        <v>238</v>
      </c>
      <c r="C54" s="1555">
        <v>1010953.041463849</v>
      </c>
      <c r="D54" s="1556">
        <f t="shared" si="0"/>
        <v>-2.5962452842930053</v>
      </c>
      <c r="E54" s="1555">
        <v>2558133.3801243342</v>
      </c>
      <c r="F54" s="1556">
        <f t="shared" si="1"/>
        <v>25.914251196623699</v>
      </c>
      <c r="G54" s="1555">
        <v>3300146.7953928476</v>
      </c>
      <c r="H54" s="1556">
        <f t="shared" si="2"/>
        <v>20.6661336865454</v>
      </c>
      <c r="I54" s="1555">
        <v>441082.60541387997</v>
      </c>
      <c r="J54" s="1556">
        <f t="shared" si="3"/>
        <v>21.79336757868171</v>
      </c>
      <c r="K54" s="1555">
        <v>137536.10097457003</v>
      </c>
      <c r="L54" s="1556">
        <f t="shared" si="4"/>
        <v>-2.7786710740297167</v>
      </c>
      <c r="M54" s="1555">
        <v>2942605.3743234952</v>
      </c>
      <c r="N54" s="1554">
        <f t="shared" si="5"/>
        <v>18.96267350071539</v>
      </c>
      <c r="O54" s="1580"/>
      <c r="P54" s="1580"/>
    </row>
    <row r="55" spans="1:16">
      <c r="A55" s="3821"/>
      <c r="B55" s="349" t="s">
        <v>239</v>
      </c>
      <c r="C55" s="352">
        <v>1017359.5226966743</v>
      </c>
      <c r="D55" s="1553">
        <f t="shared" si="0"/>
        <v>-3.7700684164097069</v>
      </c>
      <c r="E55" s="352">
        <v>2558736.0418464076</v>
      </c>
      <c r="F55" s="1553">
        <f t="shared" si="1"/>
        <v>25.338065749830335</v>
      </c>
      <c r="G55" s="352">
        <v>3336714.7802557643</v>
      </c>
      <c r="H55" s="1553">
        <f t="shared" si="2"/>
        <v>19.785324602675271</v>
      </c>
      <c r="I55" s="352">
        <v>441055.39953587996</v>
      </c>
      <c r="J55" s="1553">
        <f t="shared" si="3"/>
        <v>21.781822142581365</v>
      </c>
      <c r="K55" s="352">
        <v>175870.29927345007</v>
      </c>
      <c r="L55" s="1553">
        <f t="shared" si="4"/>
        <v>6.7180620125921298</v>
      </c>
      <c r="M55" s="352">
        <v>3016243.6188059105</v>
      </c>
      <c r="N55" s="1545">
        <f t="shared" si="5"/>
        <v>19.656498593996577</v>
      </c>
      <c r="O55" s="1580"/>
      <c r="P55" s="1580"/>
    </row>
    <row r="56" spans="1:16">
      <c r="A56" s="3821"/>
      <c r="B56" s="349" t="s">
        <v>240</v>
      </c>
      <c r="C56" s="352">
        <v>1020773.6677751009</v>
      </c>
      <c r="D56" s="1553">
        <f t="shared" si="0"/>
        <v>-4.9296972436998683</v>
      </c>
      <c r="E56" s="352">
        <v>2675917.5058963359</v>
      </c>
      <c r="F56" s="1553">
        <f t="shared" si="1"/>
        <v>25.692642558340683</v>
      </c>
      <c r="G56" s="352">
        <v>3411331.3137445142</v>
      </c>
      <c r="H56" s="1553">
        <f t="shared" si="2"/>
        <v>18.576415897059089</v>
      </c>
      <c r="I56" s="352">
        <v>441060.29953587992</v>
      </c>
      <c r="J56" s="1553">
        <f t="shared" si="3"/>
        <v>21.783172978806007</v>
      </c>
      <c r="K56" s="352">
        <v>121273.60036778977</v>
      </c>
      <c r="L56" s="1553">
        <f t="shared" si="4"/>
        <v>-16.494684352585264</v>
      </c>
      <c r="M56" s="352">
        <v>3038149.0197461816</v>
      </c>
      <c r="N56" s="1578">
        <f t="shared" si="5"/>
        <v>15.944594570453974</v>
      </c>
    </row>
    <row r="57" spans="1:16">
      <c r="A57" s="3821"/>
      <c r="B57" s="349" t="s">
        <v>241</v>
      </c>
      <c r="C57" s="352">
        <v>1040272.2221347867</v>
      </c>
      <c r="D57" s="1553">
        <f t="shared" si="0"/>
        <v>1.145749731701323</v>
      </c>
      <c r="E57" s="352">
        <v>2654007.6831736788</v>
      </c>
      <c r="F57" s="1553">
        <f t="shared" si="1"/>
        <v>22.133039320390452</v>
      </c>
      <c r="G57" s="352">
        <v>3421562.7993611638</v>
      </c>
      <c r="H57" s="1553">
        <f t="shared" si="2"/>
        <v>18.083214156161706</v>
      </c>
      <c r="I57" s="352">
        <v>440210.29949588003</v>
      </c>
      <c r="J57" s="1553">
        <f t="shared" si="3"/>
        <v>21.548475751511496</v>
      </c>
      <c r="K57" s="352">
        <v>150299.40217035994</v>
      </c>
      <c r="L57" s="1553">
        <f t="shared" si="4"/>
        <v>-11.380329681625337</v>
      </c>
      <c r="M57" s="352">
        <v>3074722.5113475164</v>
      </c>
      <c r="N57" s="1578">
        <f t="shared" si="5"/>
        <v>15.324794205341366</v>
      </c>
      <c r="P57" s="370"/>
    </row>
    <row r="58" spans="1:16">
      <c r="A58" s="3821"/>
      <c r="B58" s="349" t="s">
        <v>242</v>
      </c>
      <c r="C58" s="352">
        <v>1026258.0599349339</v>
      </c>
      <c r="D58" s="1553">
        <f t="shared" si="0"/>
        <v>1.5273781457210049</v>
      </c>
      <c r="E58" s="352">
        <v>2685146.1561062448</v>
      </c>
      <c r="F58" s="1553">
        <f t="shared" si="1"/>
        <v>19.767697423576184</v>
      </c>
      <c r="G58" s="352">
        <v>3456890.9696952971</v>
      </c>
      <c r="H58" s="1553">
        <f t="shared" si="2"/>
        <v>14.68384922687418</v>
      </c>
      <c r="I58" s="352">
        <v>440290.69949587999</v>
      </c>
      <c r="J58" s="1553">
        <f t="shared" si="3"/>
        <v>18.542667343311685</v>
      </c>
      <c r="K58" s="352">
        <v>163337.1048375401</v>
      </c>
      <c r="L58" s="1553">
        <f t="shared" si="4"/>
        <v>36.820820602513429</v>
      </c>
      <c r="M58" s="352">
        <v>3124115.7350093699</v>
      </c>
      <c r="N58" s="1578">
        <f t="shared" si="5"/>
        <v>14.793587614490816</v>
      </c>
      <c r="O58" s="1576"/>
      <c r="P58" s="370"/>
    </row>
    <row r="59" spans="1:16">
      <c r="A59" s="3821"/>
      <c r="B59" s="349" t="s">
        <v>243</v>
      </c>
      <c r="C59" s="352">
        <v>1031945.2794796961</v>
      </c>
      <c r="D59" s="1553">
        <v>1.9506587752149851</v>
      </c>
      <c r="E59" s="352">
        <v>2738614.9418089408</v>
      </c>
      <c r="F59" s="1553">
        <v>20.019645858576347</v>
      </c>
      <c r="G59" s="352">
        <v>3418225.484763673</v>
      </c>
      <c r="H59" s="1553">
        <v>14.128061081511776</v>
      </c>
      <c r="I59" s="352">
        <v>439642.53079588001</v>
      </c>
      <c r="J59" s="1553">
        <v>18.222753840958362</v>
      </c>
      <c r="K59" s="352">
        <v>241779.89976621981</v>
      </c>
      <c r="L59" s="1553">
        <v>35.261482343609323</v>
      </c>
      <c r="M59" s="352">
        <v>3162766.8087829994</v>
      </c>
      <c r="N59" s="1578">
        <v>14.917251820679958</v>
      </c>
      <c r="O59" s="1576"/>
      <c r="P59" s="370"/>
    </row>
    <row r="60" spans="1:16">
      <c r="A60" s="3821"/>
      <c r="B60" s="349" t="s">
        <v>244</v>
      </c>
      <c r="C60" s="352">
        <v>1028386.098918079</v>
      </c>
      <c r="D60" s="1553">
        <v>-0.29925835884092244</v>
      </c>
      <c r="E60" s="352">
        <v>2755027.4366571694</v>
      </c>
      <c r="F60" s="1553">
        <v>20.073964773596664</v>
      </c>
      <c r="G60" s="352">
        <v>3441914.9610287137</v>
      </c>
      <c r="H60" s="1553">
        <v>13.249389764074257</v>
      </c>
      <c r="I60" s="352">
        <v>439643.50000588002</v>
      </c>
      <c r="J60" s="1553">
        <v>18.114167533259106</v>
      </c>
      <c r="K60" s="352">
        <v>241312.20312511019</v>
      </c>
      <c r="L60" s="1553">
        <v>34.250957368383482</v>
      </c>
      <c r="M60" s="352">
        <v>3186715.6706810039</v>
      </c>
      <c r="N60" s="1578">
        <v>13.910766684057958</v>
      </c>
      <c r="O60" s="1576"/>
      <c r="P60" s="370"/>
    </row>
    <row r="61" spans="1:16">
      <c r="A61" s="3821"/>
      <c r="B61" s="349" t="s">
        <v>245</v>
      </c>
      <c r="C61" s="352">
        <v>1068228.4094179187</v>
      </c>
      <c r="D61" s="1553">
        <v>6.2302751170783273</v>
      </c>
      <c r="E61" s="352">
        <v>2775061.8225125829</v>
      </c>
      <c r="F61" s="1553">
        <v>18.138975306221067</v>
      </c>
      <c r="G61" s="352">
        <v>3506131.0757962274</v>
      </c>
      <c r="H61" s="1553">
        <v>12.569840821570871</v>
      </c>
      <c r="I61" s="352">
        <v>426479.20000588003</v>
      </c>
      <c r="J61" s="1553">
        <v>14.615088602129648</v>
      </c>
      <c r="K61" s="352">
        <v>213945.80010196034</v>
      </c>
      <c r="L61" s="1553">
        <v>62.148444664344979</v>
      </c>
      <c r="M61" s="352">
        <v>3238366.883464281</v>
      </c>
      <c r="N61" s="1578">
        <v>14.619349328690227</v>
      </c>
      <c r="O61" s="1576"/>
      <c r="P61" s="370"/>
    </row>
    <row r="62" spans="1:16">
      <c r="A62" s="3821"/>
      <c r="B62" s="349" t="s">
        <v>246</v>
      </c>
      <c r="C62" s="352">
        <v>1084639.6014168221</v>
      </c>
      <c r="D62" s="1553">
        <v>9.0660235281698132</v>
      </c>
      <c r="E62" s="352">
        <v>2816379.1465640529</v>
      </c>
      <c r="F62" s="1553">
        <v>17.913852428535211</v>
      </c>
      <c r="G62" s="352">
        <v>3562285.4846961698</v>
      </c>
      <c r="H62" s="1553">
        <v>14.207339497988267</v>
      </c>
      <c r="I62" s="352">
        <v>226837.5998229601</v>
      </c>
      <c r="J62" s="1553">
        <v>26.344695601340735</v>
      </c>
      <c r="K62" s="352">
        <v>243294.30018291995</v>
      </c>
      <c r="L62" s="1553">
        <v>67.879938579760577</v>
      </c>
      <c r="M62" s="352">
        <v>3280363.1273459354</v>
      </c>
      <c r="N62" s="1578">
        <v>15.383968874600907</v>
      </c>
      <c r="O62" s="1576"/>
      <c r="P62" s="370"/>
    </row>
    <row r="63" spans="1:16">
      <c r="A63" s="3821"/>
      <c r="B63" s="349" t="s">
        <v>247</v>
      </c>
      <c r="C63" s="352">
        <v>1161903.9867559471</v>
      </c>
      <c r="D63" s="1553">
        <v>15.98458957321365</v>
      </c>
      <c r="E63" s="352">
        <v>2796282.1108076992</v>
      </c>
      <c r="F63" s="1553">
        <v>16.185785140291763</v>
      </c>
      <c r="G63" s="352">
        <v>3693607.6967058317</v>
      </c>
      <c r="H63" s="1553">
        <v>16.806780823644967</v>
      </c>
      <c r="I63" s="352">
        <v>550081.90000588004</v>
      </c>
      <c r="J63" s="1553">
        <v>45.719663399452195</v>
      </c>
      <c r="K63" s="352">
        <v>204332.9997030097</v>
      </c>
      <c r="L63" s="1553">
        <v>49.031772750033745</v>
      </c>
      <c r="M63" s="352">
        <v>3292425.344886634</v>
      </c>
      <c r="N63" s="1578">
        <v>14.581880043735451</v>
      </c>
      <c r="O63" s="1576"/>
      <c r="P63" s="370"/>
    </row>
    <row r="64" spans="1:16">
      <c r="A64" s="3821"/>
      <c r="B64" s="349" t="s">
        <v>248</v>
      </c>
      <c r="C64" s="352">
        <v>1227505.0588745445</v>
      </c>
      <c r="D64" s="1553">
        <v>26.696848790443305</v>
      </c>
      <c r="E64" s="352">
        <v>2816578.6317370385</v>
      </c>
      <c r="F64" s="1553">
        <v>13.955776366223866</v>
      </c>
      <c r="G64" s="352">
        <v>3768565.6133542904</v>
      </c>
      <c r="H64" s="1553">
        <v>16.876241438700298</v>
      </c>
      <c r="I64" s="352">
        <v>585202.20000588009</v>
      </c>
      <c r="J64" s="1553">
        <v>37.826006289251382</v>
      </c>
      <c r="K64" s="352">
        <v>164504.80004827</v>
      </c>
      <c r="L64" s="1553">
        <v>-2.3579354459671811E-2</v>
      </c>
      <c r="M64" s="352">
        <v>3294761.3561151479</v>
      </c>
      <c r="N64" s="1578">
        <v>13.026349175347395</v>
      </c>
      <c r="O64" s="1576"/>
      <c r="P64" s="370"/>
    </row>
    <row r="65" spans="1:16">
      <c r="A65" s="3929"/>
      <c r="B65" s="1579" t="s">
        <v>249</v>
      </c>
      <c r="C65" s="1550">
        <v>1328349.04034554</v>
      </c>
      <c r="D65" s="1551">
        <v>28.677333812406442</v>
      </c>
      <c r="E65" s="1550">
        <v>2902620.7440691497</v>
      </c>
      <c r="F65" s="1551">
        <v>14.107530870714543</v>
      </c>
      <c r="G65" s="1550">
        <v>3792618.5594211118</v>
      </c>
      <c r="H65" s="1551">
        <v>13.602138665736513</v>
      </c>
      <c r="I65" s="1550">
        <v>602216.10000588011</v>
      </c>
      <c r="J65" s="1551">
        <v>36.495189277457122</v>
      </c>
      <c r="K65" s="1550">
        <v>141171.80136667995</v>
      </c>
      <c r="L65" s="1551">
        <v>115.02489796739974</v>
      </c>
      <c r="M65" s="1550">
        <v>3276891.9931538226</v>
      </c>
      <c r="N65" s="1549">
        <v>12.597295136434896</v>
      </c>
      <c r="O65" s="1576"/>
      <c r="P65" s="370"/>
    </row>
    <row r="66" spans="1:16">
      <c r="A66" s="3820" t="s">
        <v>398</v>
      </c>
      <c r="B66" s="349" t="s">
        <v>238</v>
      </c>
      <c r="C66" s="352">
        <v>1373768.0057925372</v>
      </c>
      <c r="D66" s="1553">
        <v>35.888409198842318</v>
      </c>
      <c r="E66" s="352">
        <v>2870768.6607987303</v>
      </c>
      <c r="F66" s="1553">
        <v>12.221226739131232</v>
      </c>
      <c r="G66" s="352">
        <v>3740098.4076138036</v>
      </c>
      <c r="H66" s="1553">
        <v>13.331274015905842</v>
      </c>
      <c r="I66" s="352">
        <v>602281.70000587997</v>
      </c>
      <c r="J66" s="1553">
        <v>36.546237057057027</v>
      </c>
      <c r="K66" s="352">
        <v>196556.6002976</v>
      </c>
      <c r="L66" s="1553">
        <v>42.9127326605999</v>
      </c>
      <c r="M66" s="352">
        <v>3276076.4645082462</v>
      </c>
      <c r="N66" s="1578">
        <v>11.33251142319469</v>
      </c>
      <c r="O66" s="1576"/>
      <c r="P66" s="370"/>
    </row>
    <row r="67" spans="1:16">
      <c r="A67" s="3821"/>
      <c r="B67" s="349" t="s">
        <v>239</v>
      </c>
      <c r="C67" s="352">
        <v>1380184.8964660531</v>
      </c>
      <c r="D67" s="1553">
        <v>35.663437130627337</v>
      </c>
      <c r="E67" s="352">
        <v>2890321.1743878531</v>
      </c>
      <c r="F67" s="1553">
        <v>12.958942505932383</v>
      </c>
      <c r="G67" s="352">
        <v>3782118.7080182545</v>
      </c>
      <c r="H67" s="1553">
        <v>13.348576581914182</v>
      </c>
      <c r="I67" s="352">
        <v>602131.80000587995</v>
      </c>
      <c r="J67" s="1553">
        <v>36.520673058191726</v>
      </c>
      <c r="K67" s="352">
        <v>207989.00001348008</v>
      </c>
      <c r="L67" s="1553">
        <v>18.262720239129511</v>
      </c>
      <c r="M67" s="352">
        <v>3327990.8346443996</v>
      </c>
      <c r="N67" s="1578">
        <v>10.335611284671547</v>
      </c>
      <c r="O67" s="1576"/>
      <c r="P67" s="370"/>
    </row>
    <row r="68" spans="1:16">
      <c r="A68" s="3821"/>
      <c r="B68" s="349" t="s">
        <v>240</v>
      </c>
      <c r="C68" s="352">
        <v>1410665.3336564964</v>
      </c>
      <c r="D68" s="1553">
        <v>38.195701769150382</v>
      </c>
      <c r="E68" s="352">
        <v>3057321.3276010999</v>
      </c>
      <c r="F68" s="1553">
        <v>14.253198047561167</v>
      </c>
      <c r="G68" s="352">
        <v>3899722.7029168638</v>
      </c>
      <c r="H68" s="1553">
        <v>14.316738664596528</v>
      </c>
      <c r="I68" s="352">
        <v>634333.70000587997</v>
      </c>
      <c r="J68" s="1553">
        <v>43.820176214766619</v>
      </c>
      <c r="K68" s="352">
        <v>213387.39995429997</v>
      </c>
      <c r="L68" s="1553">
        <v>75.955359869876176</v>
      </c>
      <c r="M68" s="352">
        <v>3413866.1559826965</v>
      </c>
      <c r="N68" s="1578">
        <v>12.36664606622567</v>
      </c>
      <c r="O68" s="1576"/>
      <c r="P68" s="370"/>
    </row>
    <row r="69" spans="1:16">
      <c r="A69" s="3821"/>
      <c r="B69" s="349" t="s">
        <v>241</v>
      </c>
      <c r="C69" s="352">
        <v>1440625.7669668926</v>
      </c>
      <c r="D69" s="1553">
        <v>38.485459508908498</v>
      </c>
      <c r="E69" s="352">
        <v>3062181.9845097112</v>
      </c>
      <c r="F69" s="1553">
        <v>15.379544826634991</v>
      </c>
      <c r="G69" s="352">
        <v>3957697.4223463926</v>
      </c>
      <c r="H69" s="1553">
        <v>15.669290742970727</v>
      </c>
      <c r="I69" s="352">
        <v>658358.70000588009</v>
      </c>
      <c r="J69" s="1553">
        <v>49.555496715960359</v>
      </c>
      <c r="K69" s="352">
        <v>220977.00006180033</v>
      </c>
      <c r="L69" s="1553">
        <v>47.02453693816387</v>
      </c>
      <c r="M69" s="352">
        <v>3453053.3105158149</v>
      </c>
      <c r="N69" s="1578">
        <v>12.304550988651416</v>
      </c>
      <c r="O69" s="1576"/>
      <c r="P69" s="370"/>
    </row>
    <row r="70" spans="1:16">
      <c r="A70" s="3821"/>
      <c r="B70" s="349" t="s">
        <v>242</v>
      </c>
      <c r="C70" s="352">
        <v>1427032.7386469967</v>
      </c>
      <c r="D70" s="1553">
        <v>39.052037139418175</v>
      </c>
      <c r="E70" s="352">
        <v>3118629.9787966278</v>
      </c>
      <c r="F70" s="1553">
        <v>16.143769898611151</v>
      </c>
      <c r="G70" s="352">
        <v>4019867.8515803628</v>
      </c>
      <c r="H70" s="1553">
        <v>16.285641833091674</v>
      </c>
      <c r="I70" s="352">
        <v>658388.70000587997</v>
      </c>
      <c r="J70" s="1553">
        <v>49.535000571148977</v>
      </c>
      <c r="K70" s="352">
        <v>245702.89982897975</v>
      </c>
      <c r="L70" s="1553">
        <v>50.426873350891768</v>
      </c>
      <c r="M70" s="352">
        <v>3534924.2550380733</v>
      </c>
      <c r="N70" s="1578">
        <v>13.149593512977562</v>
      </c>
      <c r="O70" s="1576"/>
      <c r="P70" s="370"/>
    </row>
    <row r="71" spans="1:16">
      <c r="A71" s="3821"/>
      <c r="B71" s="349" t="s">
        <v>243</v>
      </c>
      <c r="C71" s="352">
        <v>1444621.8098065816</v>
      </c>
      <c r="D71" s="1553">
        <v>39.990156312838202</v>
      </c>
      <c r="E71" s="352">
        <v>3192602.0679959422</v>
      </c>
      <c r="F71" s="1553">
        <v>16.577252810078075</v>
      </c>
      <c r="G71" s="352">
        <v>4105501.3682479574</v>
      </c>
      <c r="H71" s="1553">
        <v>20.106218461822767</v>
      </c>
      <c r="I71" s="352">
        <v>652585.80000588007</v>
      </c>
      <c r="J71" s="1553">
        <v>48.435548040475339</v>
      </c>
      <c r="K71" s="352">
        <v>264742.7725147701</v>
      </c>
      <c r="L71" s="1553">
        <v>9.497428351468999</v>
      </c>
      <c r="M71" s="352">
        <v>3637843.11104505</v>
      </c>
      <c r="N71" s="1578">
        <v>15.020908305435743</v>
      </c>
      <c r="O71" s="1576"/>
      <c r="P71" s="370"/>
    </row>
    <row r="72" spans="1:16">
      <c r="A72" s="3821"/>
      <c r="B72" s="349" t="s">
        <v>244</v>
      </c>
      <c r="C72" s="352">
        <v>1412384.6756613147</v>
      </c>
      <c r="D72" s="1553">
        <v>37.339922928482224</v>
      </c>
      <c r="E72" s="352">
        <v>3254422.1220673849</v>
      </c>
      <c r="F72" s="1553">
        <v>18.12666831427854</v>
      </c>
      <c r="G72" s="352">
        <v>4192237.527154075</v>
      </c>
      <c r="H72" s="1553">
        <v>21.799567235708405</v>
      </c>
      <c r="I72" s="352">
        <v>378555.62714846066</v>
      </c>
      <c r="J72" s="1553">
        <v>56.055895287136956</v>
      </c>
      <c r="K72" s="352">
        <v>307533.97285741946</v>
      </c>
      <c r="L72" s="1553">
        <v>27.442362580385577</v>
      </c>
      <c r="M72" s="352">
        <v>3735772.6285939305</v>
      </c>
      <c r="N72" s="1578">
        <v>17.229555901847768</v>
      </c>
      <c r="O72" s="1576"/>
      <c r="P72" s="370"/>
    </row>
    <row r="73" spans="1:16">
      <c r="A73" s="3821"/>
      <c r="B73" s="349" t="s">
        <v>245</v>
      </c>
      <c r="C73" s="352">
        <v>1383140.8616863994</v>
      </c>
      <c r="D73" s="1553">
        <v>29.47987991070914</v>
      </c>
      <c r="E73" s="352">
        <v>3329543.8245687312</v>
      </c>
      <c r="F73" s="1553">
        <v>19.980888265549048</v>
      </c>
      <c r="G73" s="352">
        <v>4274366.6992922733</v>
      </c>
      <c r="H73" s="1553">
        <v>21.911206594624609</v>
      </c>
      <c r="I73" s="352">
        <v>703691.89999726997</v>
      </c>
      <c r="J73" s="1553">
        <v>65.000286060273964</v>
      </c>
      <c r="K73" s="352">
        <v>354546.31524693011</v>
      </c>
      <c r="L73" s="1553">
        <v>65.717819689829696</v>
      </c>
      <c r="M73" s="352">
        <v>3849981.1782114855</v>
      </c>
      <c r="N73" s="1578">
        <v>18.88650411632554</v>
      </c>
      <c r="O73" s="1576"/>
      <c r="P73" s="370"/>
    </row>
    <row r="74" spans="1:16">
      <c r="A74" s="3821"/>
      <c r="B74" s="349" t="s">
        <v>246</v>
      </c>
      <c r="C74" s="352">
        <v>1380879.2337588191</v>
      </c>
      <c r="D74" s="1553">
        <v>27.312264088000365</v>
      </c>
      <c r="E74" s="352">
        <v>3452291.599814265</v>
      </c>
      <c r="F74" s="1553">
        <v>22.579078405604559</v>
      </c>
      <c r="G74" s="352">
        <v>4413270.9573464505</v>
      </c>
      <c r="H74" s="1553">
        <v>21.134803348017776</v>
      </c>
      <c r="I74" s="352">
        <v>687173.94538726984</v>
      </c>
      <c r="J74" s="1553">
        <v>46.166202586694325</v>
      </c>
      <c r="K74" s="352">
        <v>345145.53052237077</v>
      </c>
      <c r="L74" s="1553">
        <v>112.64941618793746</v>
      </c>
      <c r="M74" s="352">
        <v>3992208.379229303</v>
      </c>
      <c r="N74" s="1578">
        <v>21.700196723626288</v>
      </c>
      <c r="O74" s="1576"/>
      <c r="P74" s="370"/>
    </row>
    <row r="75" spans="1:16">
      <c r="A75" s="3821"/>
      <c r="B75" s="349" t="s">
        <v>247</v>
      </c>
      <c r="C75" s="352">
        <v>1330478.2815633407</v>
      </c>
      <c r="D75" s="1553">
        <v>14.508453084669712</v>
      </c>
      <c r="E75" s="352">
        <v>3552333.9039008981</v>
      </c>
      <c r="F75" s="1553">
        <v>27.037750954062901</v>
      </c>
      <c r="G75" s="352">
        <v>4509754.8221145784</v>
      </c>
      <c r="H75" s="1553">
        <v>22.224035283352471</v>
      </c>
      <c r="I75" s="352">
        <v>681162.70000267006</v>
      </c>
      <c r="J75" s="1553">
        <v>23.829324323412358</v>
      </c>
      <c r="K75" s="352">
        <v>300918.23968005</v>
      </c>
      <c r="L75" s="1553">
        <v>47.268546988212037</v>
      </c>
      <c r="M75" s="352">
        <v>4047916.4553666734</v>
      </c>
      <c r="N75" s="1578">
        <v>23.09076334775785</v>
      </c>
      <c r="O75" s="1576"/>
      <c r="P75" s="370"/>
    </row>
    <row r="76" spans="1:16">
      <c r="A76" s="3821"/>
      <c r="B76" s="349" t="s">
        <v>248</v>
      </c>
      <c r="C76" s="352">
        <v>1305165.9662314251</v>
      </c>
      <c r="D76" s="1553">
        <v>6.3265661537488835</v>
      </c>
      <c r="E76" s="352">
        <v>3605271.277966137</v>
      </c>
      <c r="F76" s="1553">
        <v>28.001882508337872</v>
      </c>
      <c r="G76" s="352">
        <v>4606701.1744258292</v>
      </c>
      <c r="H76" s="1553">
        <v>22.240174301371361</v>
      </c>
      <c r="I76" s="352">
        <v>714462.52738267009</v>
      </c>
      <c r="J76" s="1553">
        <v>22.088147887258657</v>
      </c>
      <c r="K76" s="352">
        <v>290600.16608156968</v>
      </c>
      <c r="L76" s="1553">
        <v>76.651481291913683</v>
      </c>
      <c r="M76" s="352">
        <v>4104076.6117427088</v>
      </c>
      <c r="N76" s="1578">
        <v>24.56369879795556</v>
      </c>
      <c r="O76" s="1576"/>
      <c r="P76" s="370"/>
    </row>
    <row r="77" spans="1:16" ht="15.75" thickBot="1">
      <c r="A77" s="3930"/>
      <c r="B77" s="1577" t="s">
        <v>249</v>
      </c>
      <c r="C77" s="1542">
        <v>1335620.0863360981</v>
      </c>
      <c r="D77" s="1543">
        <v>9.2348843117396537E-2</v>
      </c>
      <c r="E77" s="1542">
        <v>3819233.0769306002</v>
      </c>
      <c r="F77" s="1543">
        <v>31.787020945327743</v>
      </c>
      <c r="G77" s="1542">
        <v>4810629.391423773</v>
      </c>
      <c r="H77" s="1543">
        <v>26.841898705417023</v>
      </c>
      <c r="I77" s="1542">
        <v>787627.51738267008</v>
      </c>
      <c r="J77" s="1543">
        <v>30.788186728149508</v>
      </c>
      <c r="K77" s="1542">
        <v>194697.80255906042</v>
      </c>
      <c r="L77" s="1543">
        <v>37.915504848841529</v>
      </c>
      <c r="M77" s="1542">
        <v>4139555.3970571719</v>
      </c>
      <c r="N77" s="1541">
        <v>26.325658755480823</v>
      </c>
      <c r="O77" s="1576"/>
      <c r="P77" s="370"/>
    </row>
    <row r="78" spans="1:16" ht="15.75" thickTop="1">
      <c r="P78" s="370"/>
    </row>
    <row r="79" spans="1:16">
      <c r="P79" s="370"/>
    </row>
    <row r="80" spans="1:16">
      <c r="P80" s="370"/>
    </row>
  </sheetData>
  <mergeCells count="22">
    <mergeCell ref="M4:M5"/>
    <mergeCell ref="H4:H5"/>
    <mergeCell ref="A1:N1"/>
    <mergeCell ref="A2:N2"/>
    <mergeCell ref="A3:N3"/>
    <mergeCell ref="A4:A5"/>
    <mergeCell ref="B4:B5"/>
    <mergeCell ref="C4:C5"/>
    <mergeCell ref="D4:D5"/>
    <mergeCell ref="E4:E5"/>
    <mergeCell ref="L4:L5"/>
    <mergeCell ref="F4:F5"/>
    <mergeCell ref="G4:G5"/>
    <mergeCell ref="N4:N5"/>
    <mergeCell ref="I4:I5"/>
    <mergeCell ref="J4:J5"/>
    <mergeCell ref="K4:K5"/>
    <mergeCell ref="A66:A77"/>
    <mergeCell ref="A54:A65"/>
    <mergeCell ref="A18:A29"/>
    <mergeCell ref="A30:A41"/>
    <mergeCell ref="A42:A53"/>
  </mergeCells>
  <printOptions horizontalCentered="1"/>
  <pageMargins left="0" right="0" top="0.53" bottom="0.57999999999999996" header="0.3" footer="0.3"/>
  <pageSetup paperSize="9" scale="5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4"/>
  <sheetViews>
    <sheetView showGridLines="0" view="pageBreakPreview" zoomScaleSheetLayoutView="100" workbookViewId="0">
      <selection activeCell="L29" sqref="L29"/>
    </sheetView>
  </sheetViews>
  <sheetFormatPr defaultRowHeight="15"/>
  <cols>
    <col min="1" max="1" width="35.140625" style="343" bestFit="1" customWidth="1"/>
    <col min="2" max="2" width="8.42578125" style="343" bestFit="1" customWidth="1"/>
    <col min="3" max="6" width="9.42578125" style="343" bestFit="1" customWidth="1"/>
    <col min="7" max="8" width="8.85546875" style="343" bestFit="1" customWidth="1"/>
    <col min="9" max="16384" width="9.140625" style="343"/>
  </cols>
  <sheetData>
    <row r="1" spans="1:8">
      <c r="A1" s="3118" t="s">
        <v>564</v>
      </c>
      <c r="B1" s="3118"/>
      <c r="C1" s="3118"/>
      <c r="D1" s="3118"/>
      <c r="E1" s="3118"/>
      <c r="F1" s="3118"/>
      <c r="G1" s="3118"/>
      <c r="H1" s="3118"/>
    </row>
    <row r="2" spans="1:8">
      <c r="A2" s="3118" t="s">
        <v>482</v>
      </c>
      <c r="B2" s="3118"/>
      <c r="C2" s="3118"/>
      <c r="D2" s="3118"/>
      <c r="E2" s="3118"/>
      <c r="F2" s="3118"/>
      <c r="G2" s="3118"/>
      <c r="H2" s="3118"/>
    </row>
    <row r="3" spans="1:8">
      <c r="A3" s="3118" t="s">
        <v>481</v>
      </c>
      <c r="B3" s="3118"/>
      <c r="C3" s="3118"/>
      <c r="D3" s="3118"/>
      <c r="E3" s="3118"/>
      <c r="F3" s="3118"/>
      <c r="G3" s="3118"/>
      <c r="H3" s="3118"/>
    </row>
    <row r="4" spans="1:8" ht="15.75" thickBot="1">
      <c r="A4" s="3118" t="s">
        <v>480</v>
      </c>
      <c r="B4" s="3118"/>
      <c r="C4" s="3118"/>
      <c r="D4" s="3118"/>
      <c r="E4" s="3118"/>
      <c r="F4" s="3118"/>
      <c r="G4" s="3118"/>
      <c r="H4" s="3118"/>
    </row>
    <row r="5" spans="1:8" ht="15.75" thickTop="1">
      <c r="A5" s="3121" t="s">
        <v>479</v>
      </c>
      <c r="B5" s="3116" t="s">
        <v>478</v>
      </c>
      <c r="C5" s="3116" t="s">
        <v>5</v>
      </c>
      <c r="D5" s="3116" t="s">
        <v>29</v>
      </c>
      <c r="E5" s="3116" t="s">
        <v>85</v>
      </c>
      <c r="F5" s="3116" t="s">
        <v>398</v>
      </c>
      <c r="G5" s="3119" t="s">
        <v>477</v>
      </c>
      <c r="H5" s="3120"/>
    </row>
    <row r="6" spans="1:8">
      <c r="A6" s="3122"/>
      <c r="B6" s="3117"/>
      <c r="C6" s="3117"/>
      <c r="D6" s="3117"/>
      <c r="E6" s="3117"/>
      <c r="F6" s="3117"/>
      <c r="G6" s="408" t="s">
        <v>85</v>
      </c>
      <c r="H6" s="407" t="s">
        <v>398</v>
      </c>
    </row>
    <row r="7" spans="1:8">
      <c r="A7" s="402" t="s">
        <v>450</v>
      </c>
      <c r="B7" s="406">
        <v>100</v>
      </c>
      <c r="C7" s="401">
        <v>119.59</v>
      </c>
      <c r="D7" s="401">
        <v>125.14</v>
      </c>
      <c r="E7" s="401">
        <v>132.84</v>
      </c>
      <c r="F7" s="401">
        <v>137.62</v>
      </c>
      <c r="G7" s="401">
        <v>6.15</v>
      </c>
      <c r="H7" s="400">
        <v>3.6</v>
      </c>
    </row>
    <row r="8" spans="1:8">
      <c r="A8" s="396"/>
      <c r="B8" s="394"/>
      <c r="C8" s="394"/>
      <c r="D8" s="394"/>
      <c r="E8" s="394"/>
      <c r="F8" s="394"/>
      <c r="G8" s="394"/>
      <c r="H8" s="393"/>
    </row>
    <row r="9" spans="1:8">
      <c r="A9" s="402" t="s">
        <v>449</v>
      </c>
      <c r="B9" s="401">
        <v>43.91</v>
      </c>
      <c r="C9" s="401">
        <v>116.13</v>
      </c>
      <c r="D9" s="401">
        <v>119.72</v>
      </c>
      <c r="E9" s="401">
        <v>129.49</v>
      </c>
      <c r="F9" s="401">
        <v>135.97</v>
      </c>
      <c r="G9" s="401">
        <v>8.16</v>
      </c>
      <c r="H9" s="400">
        <v>5</v>
      </c>
    </row>
    <row r="10" spans="1:8">
      <c r="A10" s="405" t="s">
        <v>476</v>
      </c>
      <c r="B10" s="404">
        <v>11.33</v>
      </c>
      <c r="C10" s="404">
        <v>113.83</v>
      </c>
      <c r="D10" s="404">
        <v>119.91</v>
      </c>
      <c r="E10" s="404">
        <v>124.69</v>
      </c>
      <c r="F10" s="404">
        <v>128.29</v>
      </c>
      <c r="G10" s="404">
        <v>3.99</v>
      </c>
      <c r="H10" s="403">
        <v>2.89</v>
      </c>
    </row>
    <row r="11" spans="1:8">
      <c r="A11" s="389" t="s">
        <v>475</v>
      </c>
      <c r="B11" s="388">
        <v>1.84</v>
      </c>
      <c r="C11" s="388">
        <v>95.23</v>
      </c>
      <c r="D11" s="388">
        <v>89.09</v>
      </c>
      <c r="E11" s="388">
        <v>98.12</v>
      </c>
      <c r="F11" s="388">
        <v>108.57</v>
      </c>
      <c r="G11" s="388">
        <v>10.14</v>
      </c>
      <c r="H11" s="387">
        <v>10.65</v>
      </c>
    </row>
    <row r="12" spans="1:8">
      <c r="A12" s="389" t="s">
        <v>474</v>
      </c>
      <c r="B12" s="388">
        <v>5.52</v>
      </c>
      <c r="C12" s="388">
        <v>119.74</v>
      </c>
      <c r="D12" s="388">
        <v>116.32</v>
      </c>
      <c r="E12" s="388">
        <v>143.03</v>
      </c>
      <c r="F12" s="388">
        <v>149.29</v>
      </c>
      <c r="G12" s="388">
        <v>22.96</v>
      </c>
      <c r="H12" s="387">
        <v>4.38</v>
      </c>
    </row>
    <row r="13" spans="1:8">
      <c r="A13" s="389" t="s">
        <v>473</v>
      </c>
      <c r="B13" s="388">
        <v>6.75</v>
      </c>
      <c r="C13" s="388">
        <v>114.87</v>
      </c>
      <c r="D13" s="388">
        <v>120.02</v>
      </c>
      <c r="E13" s="388">
        <v>129.53</v>
      </c>
      <c r="F13" s="388">
        <v>137.22999999999999</v>
      </c>
      <c r="G13" s="388">
        <v>7.92</v>
      </c>
      <c r="H13" s="387">
        <v>5.94</v>
      </c>
    </row>
    <row r="14" spans="1:8">
      <c r="A14" s="389" t="s">
        <v>472</v>
      </c>
      <c r="B14" s="388">
        <v>5.24</v>
      </c>
      <c r="C14" s="388">
        <v>121.9</v>
      </c>
      <c r="D14" s="388">
        <v>124.91</v>
      </c>
      <c r="E14" s="388">
        <v>131.91999999999999</v>
      </c>
      <c r="F14" s="388">
        <v>134.33000000000001</v>
      </c>
      <c r="G14" s="388">
        <v>5.61</v>
      </c>
      <c r="H14" s="387">
        <v>1.83</v>
      </c>
    </row>
    <row r="15" spans="1:8">
      <c r="A15" s="389" t="s">
        <v>471</v>
      </c>
      <c r="B15" s="388">
        <v>2.95</v>
      </c>
      <c r="C15" s="388">
        <v>115.06</v>
      </c>
      <c r="D15" s="388">
        <v>122.36</v>
      </c>
      <c r="E15" s="388">
        <v>127.51</v>
      </c>
      <c r="F15" s="388">
        <v>149.87</v>
      </c>
      <c r="G15" s="388">
        <v>4.21</v>
      </c>
      <c r="H15" s="387">
        <v>17.54</v>
      </c>
    </row>
    <row r="16" spans="1:8">
      <c r="A16" s="389" t="s">
        <v>470</v>
      </c>
      <c r="B16" s="388">
        <v>2.08</v>
      </c>
      <c r="C16" s="388">
        <v>114.73</v>
      </c>
      <c r="D16" s="388">
        <v>121.86</v>
      </c>
      <c r="E16" s="388">
        <v>135.9</v>
      </c>
      <c r="F16" s="388">
        <v>145.16999999999999</v>
      </c>
      <c r="G16" s="388">
        <v>11.52</v>
      </c>
      <c r="H16" s="387">
        <v>6.82</v>
      </c>
    </row>
    <row r="17" spans="1:8">
      <c r="A17" s="389" t="s">
        <v>469</v>
      </c>
      <c r="B17" s="388">
        <v>1.74</v>
      </c>
      <c r="C17" s="388">
        <v>122.33</v>
      </c>
      <c r="D17" s="388">
        <v>118.24</v>
      </c>
      <c r="E17" s="388">
        <v>124.13</v>
      </c>
      <c r="F17" s="388">
        <v>130.38</v>
      </c>
      <c r="G17" s="388">
        <v>4.9800000000000004</v>
      </c>
      <c r="H17" s="387">
        <v>5.04</v>
      </c>
    </row>
    <row r="18" spans="1:8">
      <c r="A18" s="389" t="s">
        <v>468</v>
      </c>
      <c r="B18" s="388">
        <v>1.21</v>
      </c>
      <c r="C18" s="388">
        <v>114.02</v>
      </c>
      <c r="D18" s="388">
        <v>120.37</v>
      </c>
      <c r="E18" s="388">
        <v>137.22</v>
      </c>
      <c r="F18" s="388">
        <v>131.61000000000001</v>
      </c>
      <c r="G18" s="388">
        <v>14</v>
      </c>
      <c r="H18" s="387">
        <v>-4.09</v>
      </c>
    </row>
    <row r="19" spans="1:8">
      <c r="A19" s="389" t="s">
        <v>467</v>
      </c>
      <c r="B19" s="388">
        <v>1.24</v>
      </c>
      <c r="C19" s="388">
        <v>111.71</v>
      </c>
      <c r="D19" s="388">
        <v>115.96</v>
      </c>
      <c r="E19" s="388">
        <v>120.91</v>
      </c>
      <c r="F19" s="388">
        <v>129.18</v>
      </c>
      <c r="G19" s="388">
        <v>4.2699999999999996</v>
      </c>
      <c r="H19" s="387">
        <v>6.84</v>
      </c>
    </row>
    <row r="20" spans="1:8">
      <c r="A20" s="389" t="s">
        <v>466</v>
      </c>
      <c r="B20" s="388">
        <v>0.68</v>
      </c>
      <c r="C20" s="388">
        <v>135.78</v>
      </c>
      <c r="D20" s="388">
        <v>150.56</v>
      </c>
      <c r="E20" s="388">
        <v>165.6</v>
      </c>
      <c r="F20" s="388">
        <v>173.71</v>
      </c>
      <c r="G20" s="388">
        <v>9.99</v>
      </c>
      <c r="H20" s="387">
        <v>4.9000000000000004</v>
      </c>
    </row>
    <row r="21" spans="1:8">
      <c r="A21" s="389" t="s">
        <v>465</v>
      </c>
      <c r="B21" s="388">
        <v>0.41</v>
      </c>
      <c r="C21" s="388">
        <v>117.54</v>
      </c>
      <c r="D21" s="388">
        <v>129.78</v>
      </c>
      <c r="E21" s="388">
        <v>142.99</v>
      </c>
      <c r="F21" s="388">
        <v>157.05000000000001</v>
      </c>
      <c r="G21" s="388">
        <v>10.18</v>
      </c>
      <c r="H21" s="387">
        <v>9.83</v>
      </c>
    </row>
    <row r="22" spans="1:8">
      <c r="A22" s="399" t="s">
        <v>464</v>
      </c>
      <c r="B22" s="398">
        <v>2.92</v>
      </c>
      <c r="C22" s="398">
        <v>122.77</v>
      </c>
      <c r="D22" s="398">
        <v>128.72999999999999</v>
      </c>
      <c r="E22" s="398">
        <v>134.83000000000001</v>
      </c>
      <c r="F22" s="398">
        <v>139.91</v>
      </c>
      <c r="G22" s="398">
        <v>4.74</v>
      </c>
      <c r="H22" s="397">
        <v>3.77</v>
      </c>
    </row>
    <row r="23" spans="1:8">
      <c r="A23" s="396"/>
      <c r="B23" s="394"/>
      <c r="C23" s="394"/>
      <c r="D23" s="394"/>
      <c r="E23" s="394"/>
      <c r="F23" s="394"/>
      <c r="G23" s="394"/>
      <c r="H23" s="393"/>
    </row>
    <row r="24" spans="1:8">
      <c r="A24" s="402" t="s">
        <v>448</v>
      </c>
      <c r="B24" s="401">
        <v>56.09</v>
      </c>
      <c r="C24" s="401">
        <v>122.38</v>
      </c>
      <c r="D24" s="401">
        <v>129.55000000000001</v>
      </c>
      <c r="E24" s="401">
        <v>135.52000000000001</v>
      </c>
      <c r="F24" s="401">
        <v>138.91999999999999</v>
      </c>
      <c r="G24" s="401">
        <v>4.6100000000000003</v>
      </c>
      <c r="H24" s="400">
        <v>2.5099999999999998</v>
      </c>
    </row>
    <row r="25" spans="1:8">
      <c r="A25" s="389" t="s">
        <v>463</v>
      </c>
      <c r="B25" s="388">
        <v>7.19</v>
      </c>
      <c r="C25" s="388">
        <v>132.08000000000001</v>
      </c>
      <c r="D25" s="388">
        <v>141</v>
      </c>
      <c r="E25" s="388">
        <v>148.69</v>
      </c>
      <c r="F25" s="388">
        <v>152.75</v>
      </c>
      <c r="G25" s="388">
        <v>5.45</v>
      </c>
      <c r="H25" s="387">
        <v>2.73</v>
      </c>
    </row>
    <row r="26" spans="1:8">
      <c r="A26" s="389" t="s">
        <v>462</v>
      </c>
      <c r="B26" s="388">
        <v>20.3</v>
      </c>
      <c r="C26" s="388">
        <v>130.32</v>
      </c>
      <c r="D26" s="388">
        <v>140.33000000000001</v>
      </c>
      <c r="E26" s="388">
        <v>146.97999999999999</v>
      </c>
      <c r="F26" s="388">
        <v>148.41</v>
      </c>
      <c r="G26" s="388">
        <v>4.74</v>
      </c>
      <c r="H26" s="387">
        <v>0.97</v>
      </c>
    </row>
    <row r="27" spans="1:8">
      <c r="A27" s="389" t="s">
        <v>461</v>
      </c>
      <c r="B27" s="388">
        <v>4.3</v>
      </c>
      <c r="C27" s="388">
        <v>117.16</v>
      </c>
      <c r="D27" s="388">
        <v>123.85</v>
      </c>
      <c r="E27" s="388">
        <v>129.47</v>
      </c>
      <c r="F27" s="388">
        <v>134.22</v>
      </c>
      <c r="G27" s="388">
        <v>4.54</v>
      </c>
      <c r="H27" s="387">
        <v>3.67</v>
      </c>
    </row>
    <row r="28" spans="1:8">
      <c r="A28" s="389" t="s">
        <v>460</v>
      </c>
      <c r="B28" s="388">
        <v>3.47</v>
      </c>
      <c r="C28" s="388">
        <v>107.65</v>
      </c>
      <c r="D28" s="388">
        <v>110.06</v>
      </c>
      <c r="E28" s="388">
        <v>114.88</v>
      </c>
      <c r="F28" s="388">
        <v>119.24</v>
      </c>
      <c r="G28" s="388">
        <v>4.38</v>
      </c>
      <c r="H28" s="387">
        <v>3.8</v>
      </c>
    </row>
    <row r="29" spans="1:8">
      <c r="A29" s="389" t="s">
        <v>459</v>
      </c>
      <c r="B29" s="388">
        <v>5.34</v>
      </c>
      <c r="C29" s="388">
        <v>102.86</v>
      </c>
      <c r="D29" s="388">
        <v>109.3</v>
      </c>
      <c r="E29" s="388">
        <v>111</v>
      </c>
      <c r="F29" s="388">
        <v>118.12</v>
      </c>
      <c r="G29" s="388">
        <v>1.56</v>
      </c>
      <c r="H29" s="387">
        <v>6.41</v>
      </c>
    </row>
    <row r="30" spans="1:8">
      <c r="A30" s="389" t="s">
        <v>458</v>
      </c>
      <c r="B30" s="388">
        <v>2.82</v>
      </c>
      <c r="C30" s="388">
        <v>105.38</v>
      </c>
      <c r="D30" s="388">
        <v>103.81</v>
      </c>
      <c r="E30" s="388">
        <v>105.64</v>
      </c>
      <c r="F30" s="388">
        <v>109.49</v>
      </c>
      <c r="G30" s="388">
        <v>1.76</v>
      </c>
      <c r="H30" s="387">
        <v>3.64</v>
      </c>
    </row>
    <row r="31" spans="1:8">
      <c r="A31" s="389" t="s">
        <v>457</v>
      </c>
      <c r="B31" s="388">
        <v>2.46</v>
      </c>
      <c r="C31" s="388">
        <v>111.9</v>
      </c>
      <c r="D31" s="388">
        <v>116.91</v>
      </c>
      <c r="E31" s="388">
        <v>119.41</v>
      </c>
      <c r="F31" s="388">
        <v>123.73</v>
      </c>
      <c r="G31" s="388">
        <v>2.14</v>
      </c>
      <c r="H31" s="387">
        <v>3.62</v>
      </c>
    </row>
    <row r="32" spans="1:8">
      <c r="A32" s="389" t="s">
        <v>456</v>
      </c>
      <c r="B32" s="388">
        <v>7.41</v>
      </c>
      <c r="C32" s="388">
        <v>130.62</v>
      </c>
      <c r="D32" s="388">
        <v>137.15</v>
      </c>
      <c r="E32" s="388">
        <v>144.36000000000001</v>
      </c>
      <c r="F32" s="388">
        <v>143.6</v>
      </c>
      <c r="G32" s="388">
        <v>5.26</v>
      </c>
      <c r="H32" s="387">
        <v>-0.53</v>
      </c>
    </row>
    <row r="33" spans="1:8">
      <c r="A33" s="399" t="s">
        <v>455</v>
      </c>
      <c r="B33" s="398">
        <v>2.81</v>
      </c>
      <c r="C33" s="398">
        <v>118.07</v>
      </c>
      <c r="D33" s="398">
        <v>124.42</v>
      </c>
      <c r="E33" s="398">
        <v>138.54</v>
      </c>
      <c r="F33" s="398">
        <v>150.80000000000001</v>
      </c>
      <c r="G33" s="398">
        <v>11.35</v>
      </c>
      <c r="H33" s="397">
        <v>8.85</v>
      </c>
    </row>
    <row r="34" spans="1:8">
      <c r="A34" s="396"/>
      <c r="B34" s="394"/>
      <c r="C34" s="394"/>
      <c r="D34" s="394"/>
      <c r="E34" s="394"/>
      <c r="F34" s="394"/>
      <c r="G34" s="394"/>
      <c r="H34" s="393"/>
    </row>
    <row r="35" spans="1:8">
      <c r="A35" s="395" t="s">
        <v>454</v>
      </c>
      <c r="B35" s="394"/>
      <c r="C35" s="394"/>
      <c r="D35" s="394"/>
      <c r="E35" s="394"/>
      <c r="F35" s="394"/>
      <c r="G35" s="394"/>
      <c r="H35" s="393"/>
    </row>
    <row r="36" spans="1:8">
      <c r="A36" s="392" t="s">
        <v>450</v>
      </c>
      <c r="B36" s="391">
        <v>100</v>
      </c>
      <c r="C36" s="391">
        <v>118.75</v>
      </c>
      <c r="D36" s="391">
        <v>124.52</v>
      </c>
      <c r="E36" s="391">
        <v>133.19</v>
      </c>
      <c r="F36" s="391">
        <v>137.62</v>
      </c>
      <c r="G36" s="391">
        <v>6.96</v>
      </c>
      <c r="H36" s="390">
        <v>3.33</v>
      </c>
    </row>
    <row r="37" spans="1:8">
      <c r="A37" s="389" t="s">
        <v>449</v>
      </c>
      <c r="B37" s="388">
        <v>39.770000000000003</v>
      </c>
      <c r="C37" s="388">
        <v>118.65</v>
      </c>
      <c r="D37" s="388">
        <v>122.53</v>
      </c>
      <c r="E37" s="388">
        <v>132.49</v>
      </c>
      <c r="F37" s="388">
        <v>140.13999999999999</v>
      </c>
      <c r="G37" s="388">
        <v>8.1300000000000008</v>
      </c>
      <c r="H37" s="387">
        <v>5.77</v>
      </c>
    </row>
    <row r="38" spans="1:8">
      <c r="A38" s="399" t="s">
        <v>448</v>
      </c>
      <c r="B38" s="398">
        <v>60.23</v>
      </c>
      <c r="C38" s="398">
        <v>118.82</v>
      </c>
      <c r="D38" s="398">
        <v>125.85</v>
      </c>
      <c r="E38" s="398">
        <v>133.65</v>
      </c>
      <c r="F38" s="398">
        <v>135.97999999999999</v>
      </c>
      <c r="G38" s="398">
        <v>6.2</v>
      </c>
      <c r="H38" s="397">
        <v>1.74</v>
      </c>
    </row>
    <row r="39" spans="1:8">
      <c r="A39" s="396"/>
      <c r="B39" s="394"/>
      <c r="C39" s="394"/>
      <c r="D39" s="394"/>
      <c r="E39" s="394"/>
      <c r="F39" s="394"/>
      <c r="G39" s="394"/>
      <c r="H39" s="393"/>
    </row>
    <row r="40" spans="1:8">
      <c r="A40" s="395" t="s">
        <v>453</v>
      </c>
      <c r="B40" s="394"/>
      <c r="C40" s="394"/>
      <c r="D40" s="394"/>
      <c r="E40" s="394"/>
      <c r="F40" s="394"/>
      <c r="G40" s="394"/>
      <c r="H40" s="393"/>
    </row>
    <row r="41" spans="1:8">
      <c r="A41" s="392" t="s">
        <v>450</v>
      </c>
      <c r="B41" s="391">
        <v>100</v>
      </c>
      <c r="C41" s="391">
        <v>118.35</v>
      </c>
      <c r="D41" s="391">
        <v>123.39</v>
      </c>
      <c r="E41" s="391">
        <v>131.15</v>
      </c>
      <c r="F41" s="391">
        <v>135.97999999999999</v>
      </c>
      <c r="G41" s="391">
        <v>6.29</v>
      </c>
      <c r="H41" s="390">
        <v>3.68</v>
      </c>
    </row>
    <row r="42" spans="1:8">
      <c r="A42" s="389" t="s">
        <v>449</v>
      </c>
      <c r="B42" s="388">
        <v>44.14</v>
      </c>
      <c r="C42" s="388">
        <v>114.27</v>
      </c>
      <c r="D42" s="388">
        <v>116.83</v>
      </c>
      <c r="E42" s="388">
        <v>127.03</v>
      </c>
      <c r="F42" s="388">
        <v>133.35</v>
      </c>
      <c r="G42" s="388">
        <v>8.73</v>
      </c>
      <c r="H42" s="387">
        <v>4.9800000000000004</v>
      </c>
    </row>
    <row r="43" spans="1:8">
      <c r="A43" s="399" t="s">
        <v>448</v>
      </c>
      <c r="B43" s="398">
        <v>55.86</v>
      </c>
      <c r="C43" s="398">
        <v>121.69</v>
      </c>
      <c r="D43" s="398">
        <v>128.83000000000001</v>
      </c>
      <c r="E43" s="398">
        <v>134.49</v>
      </c>
      <c r="F43" s="398">
        <v>138.08000000000001</v>
      </c>
      <c r="G43" s="398">
        <v>4.3899999999999997</v>
      </c>
      <c r="H43" s="397">
        <v>2.67</v>
      </c>
    </row>
    <row r="44" spans="1:8">
      <c r="A44" s="396"/>
      <c r="B44" s="394"/>
      <c r="C44" s="394"/>
      <c r="D44" s="394"/>
      <c r="E44" s="394"/>
      <c r="F44" s="394"/>
      <c r="G44" s="394"/>
      <c r="H44" s="393"/>
    </row>
    <row r="45" spans="1:8">
      <c r="A45" s="395" t="s">
        <v>452</v>
      </c>
      <c r="B45" s="394"/>
      <c r="C45" s="394"/>
      <c r="D45" s="394"/>
      <c r="E45" s="394"/>
      <c r="F45" s="394"/>
      <c r="G45" s="394"/>
      <c r="H45" s="393"/>
    </row>
    <row r="46" spans="1:8">
      <c r="A46" s="392" t="s">
        <v>450</v>
      </c>
      <c r="B46" s="391">
        <v>100</v>
      </c>
      <c r="C46" s="391">
        <v>122.85</v>
      </c>
      <c r="D46" s="391">
        <v>128.99</v>
      </c>
      <c r="E46" s="391">
        <v>135.57</v>
      </c>
      <c r="F46" s="391">
        <v>140.81</v>
      </c>
      <c r="G46" s="391">
        <v>5.0999999999999996</v>
      </c>
      <c r="H46" s="390">
        <v>3.87</v>
      </c>
    </row>
    <row r="47" spans="1:8">
      <c r="A47" s="389" t="s">
        <v>449</v>
      </c>
      <c r="B47" s="388">
        <v>46.88</v>
      </c>
      <c r="C47" s="388">
        <v>116.7</v>
      </c>
      <c r="D47" s="388">
        <v>121.75</v>
      </c>
      <c r="E47" s="388">
        <v>130.96</v>
      </c>
      <c r="F47" s="388">
        <v>136.97999999999999</v>
      </c>
      <c r="G47" s="388">
        <v>7.56</v>
      </c>
      <c r="H47" s="387">
        <v>4.5999999999999996</v>
      </c>
    </row>
    <row r="48" spans="1:8">
      <c r="A48" s="399" t="s">
        <v>448</v>
      </c>
      <c r="B48" s="398">
        <v>53.12</v>
      </c>
      <c r="C48" s="398">
        <v>128.55000000000001</v>
      </c>
      <c r="D48" s="398">
        <v>135.74</v>
      </c>
      <c r="E48" s="398">
        <v>139.78</v>
      </c>
      <c r="F48" s="398">
        <v>144.25</v>
      </c>
      <c r="G48" s="398">
        <v>2.98</v>
      </c>
      <c r="H48" s="397">
        <v>3.2</v>
      </c>
    </row>
    <row r="49" spans="1:8">
      <c r="A49" s="396"/>
      <c r="B49" s="394"/>
      <c r="C49" s="394"/>
      <c r="D49" s="394"/>
      <c r="E49" s="394"/>
      <c r="F49" s="394"/>
      <c r="G49" s="394"/>
      <c r="H49" s="393"/>
    </row>
    <row r="50" spans="1:8">
      <c r="A50" s="395" t="s">
        <v>451</v>
      </c>
      <c r="B50" s="394"/>
      <c r="C50" s="394"/>
      <c r="D50" s="394"/>
      <c r="E50" s="394"/>
      <c r="F50" s="394"/>
      <c r="G50" s="394"/>
      <c r="H50" s="393"/>
    </row>
    <row r="51" spans="1:8">
      <c r="A51" s="392" t="s">
        <v>450</v>
      </c>
      <c r="B51" s="391">
        <v>100</v>
      </c>
      <c r="C51" s="391">
        <v>119.83</v>
      </c>
      <c r="D51" s="391">
        <v>125.71</v>
      </c>
      <c r="E51" s="391">
        <v>131.88</v>
      </c>
      <c r="F51" s="391">
        <v>135.66999999999999</v>
      </c>
      <c r="G51" s="391">
        <v>4.91</v>
      </c>
      <c r="H51" s="390">
        <v>2.87</v>
      </c>
    </row>
    <row r="52" spans="1:8">
      <c r="A52" s="389" t="s">
        <v>449</v>
      </c>
      <c r="B52" s="388">
        <v>59.53</v>
      </c>
      <c r="C52" s="388">
        <v>116.96</v>
      </c>
      <c r="D52" s="388">
        <v>120.68</v>
      </c>
      <c r="E52" s="388">
        <v>127.42</v>
      </c>
      <c r="F52" s="388">
        <v>131.71</v>
      </c>
      <c r="G52" s="388">
        <v>5.59</v>
      </c>
      <c r="H52" s="387">
        <v>3.37</v>
      </c>
    </row>
    <row r="53" spans="1:8" ht="15.75" thickBot="1">
      <c r="A53" s="386" t="s">
        <v>448</v>
      </c>
      <c r="B53" s="385">
        <v>40.47</v>
      </c>
      <c r="C53" s="385">
        <v>124.17</v>
      </c>
      <c r="D53" s="385">
        <v>133.51</v>
      </c>
      <c r="E53" s="385">
        <v>138.72999999999999</v>
      </c>
      <c r="F53" s="385">
        <v>141.71</v>
      </c>
      <c r="G53" s="385">
        <v>3.91</v>
      </c>
      <c r="H53" s="384">
        <v>2.15</v>
      </c>
    </row>
    <row r="54" spans="1:8" ht="15.75" thickTop="1"/>
  </sheetData>
  <mergeCells count="11">
    <mergeCell ref="F5:F6"/>
    <mergeCell ref="A1:H1"/>
    <mergeCell ref="A2:H2"/>
    <mergeCell ref="A3:H3"/>
    <mergeCell ref="A4:H4"/>
    <mergeCell ref="G5:H5"/>
    <mergeCell ref="A5:A6"/>
    <mergeCell ref="B5:B6"/>
    <mergeCell ref="C5:C6"/>
    <mergeCell ref="D5:D6"/>
    <mergeCell ref="E5:E6"/>
  </mergeCells>
  <printOptions horizontalCentered="1"/>
  <pageMargins left="0.2" right="0.2" top="0.75" bottom="0.75" header="0.3" footer="0.3"/>
  <pageSetup paperSize="9" scale="94"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6"/>
  <sheetViews>
    <sheetView view="pageBreakPreview" zoomScaleSheetLayoutView="100" workbookViewId="0">
      <pane ySplit="5" topLeftCell="A30" activePane="bottomLeft" state="frozen"/>
      <selection activeCell="L29" sqref="L29"/>
      <selection pane="bottomLeft" activeCell="L29" sqref="L29"/>
    </sheetView>
  </sheetViews>
  <sheetFormatPr defaultColWidth="19" defaultRowHeight="15"/>
  <cols>
    <col min="1" max="1" width="14.140625" style="343" customWidth="1"/>
    <col min="2" max="2" width="13.5703125" style="343" customWidth="1"/>
    <col min="3" max="3" width="16.28515625" style="343" customWidth="1"/>
    <col min="4" max="6" width="19" style="343" customWidth="1"/>
    <col min="7" max="7" width="15.42578125" style="343" customWidth="1"/>
    <col min="8" max="16384" width="19" style="343"/>
  </cols>
  <sheetData>
    <row r="1" spans="1:7" ht="15.75">
      <c r="A1" s="3128" t="s">
        <v>2044</v>
      </c>
      <c r="B1" s="3128"/>
      <c r="C1" s="3128"/>
      <c r="D1" s="3128"/>
      <c r="E1" s="3128"/>
      <c r="F1" s="3128"/>
      <c r="G1" s="3128"/>
    </row>
    <row r="2" spans="1:7" ht="15.75">
      <c r="A2" s="3128" t="s">
        <v>2214</v>
      </c>
      <c r="B2" s="3128"/>
      <c r="C2" s="3128"/>
      <c r="D2" s="3128"/>
      <c r="E2" s="3128"/>
      <c r="F2" s="3128"/>
      <c r="G2" s="3128"/>
    </row>
    <row r="3" spans="1:7" ht="17.25" thickBot="1">
      <c r="A3" s="3950"/>
      <c r="B3" s="3950"/>
      <c r="C3" s="3950"/>
      <c r="D3" s="3950"/>
      <c r="E3" s="3950"/>
      <c r="F3" s="3950"/>
      <c r="G3" s="3950"/>
    </row>
    <row r="4" spans="1:7" ht="15" customHeight="1" thickTop="1">
      <c r="A4" s="3951" t="s">
        <v>251</v>
      </c>
      <c r="B4" s="3947" t="s">
        <v>233</v>
      </c>
      <c r="C4" s="3947" t="s">
        <v>1386</v>
      </c>
      <c r="D4" s="3947" t="s">
        <v>1385</v>
      </c>
      <c r="E4" s="3947" t="s">
        <v>622</v>
      </c>
      <c r="F4" s="3947" t="s">
        <v>621</v>
      </c>
      <c r="G4" s="3953" t="s">
        <v>198</v>
      </c>
    </row>
    <row r="5" spans="1:7" ht="33" customHeight="1">
      <c r="A5" s="3952"/>
      <c r="B5" s="3948"/>
      <c r="C5" s="3948"/>
      <c r="D5" s="3948"/>
      <c r="E5" s="3948"/>
      <c r="F5" s="3948"/>
      <c r="G5" s="3954"/>
    </row>
    <row r="6" spans="1:7">
      <c r="A6" s="3821" t="s">
        <v>168</v>
      </c>
      <c r="B6" s="1562" t="s">
        <v>238</v>
      </c>
      <c r="C6" s="388">
        <v>0.82</v>
      </c>
      <c r="D6" s="388">
        <v>0.43990000000000001</v>
      </c>
      <c r="E6" s="388">
        <v>3.29</v>
      </c>
      <c r="F6" s="388">
        <v>8.8800000000000008</v>
      </c>
      <c r="G6" s="387">
        <v>6.1</v>
      </c>
    </row>
    <row r="7" spans="1:7">
      <c r="A7" s="3821"/>
      <c r="B7" s="1562" t="s">
        <v>239</v>
      </c>
      <c r="C7" s="388">
        <v>2.56</v>
      </c>
      <c r="D7" s="388">
        <v>2.0503999999999998</v>
      </c>
      <c r="E7" s="388">
        <v>3.27</v>
      </c>
      <c r="F7" s="388">
        <v>8.77</v>
      </c>
      <c r="G7" s="387">
        <v>6.23</v>
      </c>
    </row>
    <row r="8" spans="1:7">
      <c r="A8" s="3821"/>
      <c r="B8" s="1562" t="s">
        <v>240</v>
      </c>
      <c r="C8" s="388">
        <v>3.2654353261213163</v>
      </c>
      <c r="D8" s="388">
        <v>2.1162000000000001</v>
      </c>
      <c r="E8" s="388">
        <v>3.3</v>
      </c>
      <c r="F8" s="388">
        <v>8.6199999999999992</v>
      </c>
      <c r="G8" s="387">
        <v>6.43</v>
      </c>
    </row>
    <row r="9" spans="1:7">
      <c r="A9" s="3821"/>
      <c r="B9" s="1562" t="s">
        <v>241</v>
      </c>
      <c r="C9" s="388">
        <v>3.5897992254016362</v>
      </c>
      <c r="D9" s="388">
        <v>3.0040184818481848</v>
      </c>
      <c r="E9" s="388">
        <v>3.46</v>
      </c>
      <c r="F9" s="388">
        <v>8.8800000000000008</v>
      </c>
      <c r="G9" s="387">
        <v>6.55</v>
      </c>
    </row>
    <row r="10" spans="1:7">
      <c r="A10" s="3821"/>
      <c r="B10" s="1562" t="s">
        <v>242</v>
      </c>
      <c r="C10" s="388">
        <v>2.6726999999999999</v>
      </c>
      <c r="D10" s="388">
        <v>2.3419982353698852</v>
      </c>
      <c r="E10" s="388">
        <v>3.74</v>
      </c>
      <c r="F10" s="388">
        <v>9.11</v>
      </c>
      <c r="G10" s="387">
        <v>6.78</v>
      </c>
    </row>
    <row r="11" spans="1:7">
      <c r="A11" s="3821"/>
      <c r="B11" s="1562" t="s">
        <v>243</v>
      </c>
      <c r="C11" s="388">
        <v>2.71</v>
      </c>
      <c r="D11" s="388">
        <v>1.7373000000000001</v>
      </c>
      <c r="E11" s="388">
        <v>3.98</v>
      </c>
      <c r="F11" s="388">
        <v>9.31</v>
      </c>
      <c r="G11" s="387">
        <v>7.1</v>
      </c>
    </row>
    <row r="12" spans="1:7">
      <c r="A12" s="3821"/>
      <c r="B12" s="1562" t="s">
        <v>244</v>
      </c>
      <c r="C12" s="388">
        <v>4.1268000000000002</v>
      </c>
      <c r="D12" s="388">
        <v>2.6432000000000002</v>
      </c>
      <c r="E12" s="388">
        <v>4.7</v>
      </c>
      <c r="F12" s="388">
        <v>10.119999999999999</v>
      </c>
      <c r="G12" s="387">
        <v>7.8</v>
      </c>
    </row>
    <row r="13" spans="1:7">
      <c r="A13" s="3821"/>
      <c r="B13" s="1562" t="s">
        <v>245</v>
      </c>
      <c r="C13" s="388">
        <v>0.89629999999999999</v>
      </c>
      <c r="D13" s="388">
        <v>0.74419999999999997</v>
      </c>
      <c r="E13" s="388">
        <v>5.04</v>
      </c>
      <c r="F13" s="388">
        <v>10.6</v>
      </c>
      <c r="G13" s="387">
        <v>8.3000000000000007</v>
      </c>
    </row>
    <row r="14" spans="1:7">
      <c r="A14" s="3821"/>
      <c r="B14" s="1562" t="s">
        <v>246</v>
      </c>
      <c r="C14" s="388">
        <v>0.75</v>
      </c>
      <c r="D14" s="388">
        <v>0.92610000000000003</v>
      </c>
      <c r="E14" s="388">
        <v>5.0843628028065915</v>
      </c>
      <c r="F14" s="388">
        <v>10.768996824709188</v>
      </c>
      <c r="G14" s="387">
        <v>8.6</v>
      </c>
    </row>
    <row r="15" spans="1:7">
      <c r="A15" s="3821"/>
      <c r="B15" s="1562" t="s">
        <v>247</v>
      </c>
      <c r="C15" s="388">
        <v>2.7259000000000002</v>
      </c>
      <c r="D15" s="388">
        <v>0.77629999999999999</v>
      </c>
      <c r="E15" s="388">
        <v>5.51</v>
      </c>
      <c r="F15" s="388">
        <v>10.69</v>
      </c>
      <c r="G15" s="387">
        <v>9</v>
      </c>
    </row>
    <row r="16" spans="1:7">
      <c r="A16" s="3821"/>
      <c r="B16" s="1562" t="s">
        <v>248</v>
      </c>
      <c r="C16" s="388">
        <v>2.46</v>
      </c>
      <c r="D16" s="388">
        <v>1.03</v>
      </c>
      <c r="E16" s="388">
        <v>5.91</v>
      </c>
      <c r="F16" s="388">
        <v>11.29</v>
      </c>
      <c r="G16" s="387">
        <v>9.4</v>
      </c>
    </row>
    <row r="17" spans="1:7" s="1582" customFormat="1">
      <c r="A17" s="3821"/>
      <c r="B17" s="1589" t="s">
        <v>249</v>
      </c>
      <c r="C17" s="1588">
        <v>0.6364510804822362</v>
      </c>
      <c r="D17" s="1588">
        <v>0.71033567156063082</v>
      </c>
      <c r="E17" s="1588">
        <v>6.15</v>
      </c>
      <c r="F17" s="1588">
        <v>11.33</v>
      </c>
      <c r="G17" s="1587">
        <v>9.89</v>
      </c>
    </row>
    <row r="18" spans="1:7">
      <c r="A18" s="3821" t="s">
        <v>5</v>
      </c>
      <c r="B18" s="1562" t="s">
        <v>238</v>
      </c>
      <c r="C18" s="388">
        <v>0.28739999999999999</v>
      </c>
      <c r="D18" s="388">
        <v>0.55069999999999997</v>
      </c>
      <c r="E18" s="388">
        <v>6.25</v>
      </c>
      <c r="F18" s="388">
        <v>11.68</v>
      </c>
      <c r="G18" s="387">
        <v>9.67</v>
      </c>
    </row>
    <row r="19" spans="1:7">
      <c r="A19" s="3821"/>
      <c r="B19" s="1562" t="s">
        <v>239</v>
      </c>
      <c r="C19" s="388">
        <v>0.39</v>
      </c>
      <c r="D19" s="388">
        <v>0.48</v>
      </c>
      <c r="E19" s="388">
        <v>6.19</v>
      </c>
      <c r="F19" s="388">
        <v>11.78</v>
      </c>
      <c r="G19" s="387">
        <v>10.130000000000001</v>
      </c>
    </row>
    <row r="20" spans="1:7">
      <c r="A20" s="3821"/>
      <c r="B20" s="1562" t="s">
        <v>240</v>
      </c>
      <c r="C20" s="388">
        <v>1.1299999999999999</v>
      </c>
      <c r="D20" s="388">
        <v>1.1832</v>
      </c>
      <c r="E20" s="388">
        <v>6.17</v>
      </c>
      <c r="F20" s="388">
        <v>11.1</v>
      </c>
      <c r="G20" s="387">
        <v>10.08</v>
      </c>
    </row>
    <row r="21" spans="1:7">
      <c r="A21" s="3821"/>
      <c r="B21" s="1562" t="s">
        <v>241</v>
      </c>
      <c r="C21" s="388">
        <v>2.6753</v>
      </c>
      <c r="D21" s="388">
        <v>2.5548000000000002</v>
      </c>
      <c r="E21" s="388">
        <v>6.1</v>
      </c>
      <c r="F21" s="388">
        <v>11.64</v>
      </c>
      <c r="G21" s="387">
        <v>10.11</v>
      </c>
    </row>
    <row r="22" spans="1:7">
      <c r="A22" s="3821"/>
      <c r="B22" s="1562" t="s">
        <v>242</v>
      </c>
      <c r="C22" s="388">
        <v>4.8301971251968672</v>
      </c>
      <c r="D22" s="388">
        <v>5.5149176531715014</v>
      </c>
      <c r="E22" s="388">
        <v>6.17</v>
      </c>
      <c r="F22" s="388">
        <v>11.25</v>
      </c>
      <c r="G22" s="387">
        <v>9.8699999999999992</v>
      </c>
    </row>
    <row r="23" spans="1:7">
      <c r="A23" s="3821"/>
      <c r="B23" s="1562" t="s">
        <v>243</v>
      </c>
      <c r="C23" s="388">
        <v>4.4000000000000004</v>
      </c>
      <c r="D23" s="388">
        <v>5.8220000000000001</v>
      </c>
      <c r="E23" s="388">
        <v>6.21</v>
      </c>
      <c r="F23" s="388">
        <v>11.79</v>
      </c>
      <c r="G23" s="387">
        <v>9.94</v>
      </c>
    </row>
    <row r="24" spans="1:7">
      <c r="A24" s="3821"/>
      <c r="B24" s="1562" t="s">
        <v>244</v>
      </c>
      <c r="C24" s="388">
        <v>4.3062330467845928</v>
      </c>
      <c r="D24" s="388">
        <v>3.9250794520547947</v>
      </c>
      <c r="E24" s="388">
        <v>6.38</v>
      </c>
      <c r="F24" s="388">
        <v>11.9</v>
      </c>
      <c r="G24" s="387">
        <v>10.19</v>
      </c>
    </row>
    <row r="25" spans="1:7">
      <c r="A25" s="3821"/>
      <c r="B25" s="1562" t="s">
        <v>245</v>
      </c>
      <c r="C25" s="388">
        <v>4.87</v>
      </c>
      <c r="D25" s="388">
        <v>4.7</v>
      </c>
      <c r="E25" s="388">
        <v>6.45</v>
      </c>
      <c r="F25" s="388">
        <v>11.96</v>
      </c>
      <c r="G25" s="387">
        <v>10.36</v>
      </c>
    </row>
    <row r="26" spans="1:7">
      <c r="A26" s="3821"/>
      <c r="B26" s="1562" t="s">
        <v>246</v>
      </c>
      <c r="C26" s="388">
        <v>4.1199000000000003</v>
      </c>
      <c r="D26" s="388">
        <v>4.9848999999999997</v>
      </c>
      <c r="E26" s="388">
        <v>6.6412435274607677</v>
      </c>
      <c r="F26" s="388">
        <v>12.095760392136375</v>
      </c>
      <c r="G26" s="387">
        <v>10.4</v>
      </c>
    </row>
    <row r="27" spans="1:7">
      <c r="A27" s="3821"/>
      <c r="B27" s="1562" t="s">
        <v>247</v>
      </c>
      <c r="C27" s="388">
        <v>4.53</v>
      </c>
      <c r="D27" s="388">
        <v>5.1452</v>
      </c>
      <c r="E27" s="388">
        <v>6.6100840639480261</v>
      </c>
      <c r="F27" s="388">
        <v>12.317973192508507</v>
      </c>
      <c r="G27" s="387">
        <v>10.32</v>
      </c>
    </row>
    <row r="28" spans="1:7">
      <c r="A28" s="3821"/>
      <c r="B28" s="1562" t="s">
        <v>248</v>
      </c>
      <c r="C28" s="388">
        <v>4.1825550203065518</v>
      </c>
      <c r="D28" s="388">
        <v>4.3784369186716257</v>
      </c>
      <c r="E28" s="388">
        <v>6.61</v>
      </c>
      <c r="F28" s="388">
        <v>12.42</v>
      </c>
      <c r="G28" s="387">
        <v>10.41</v>
      </c>
    </row>
    <row r="29" spans="1:7" s="1582" customFormat="1">
      <c r="A29" s="3821"/>
      <c r="B29" s="1589" t="s">
        <v>249</v>
      </c>
      <c r="C29" s="1588">
        <v>2.96</v>
      </c>
      <c r="D29" s="1588">
        <v>3.7410999999999999</v>
      </c>
      <c r="E29" s="1588">
        <v>6.49</v>
      </c>
      <c r="F29" s="1588">
        <v>12.47</v>
      </c>
      <c r="G29" s="1587">
        <v>10.47</v>
      </c>
    </row>
    <row r="30" spans="1:7">
      <c r="A30" s="3821" t="s">
        <v>29</v>
      </c>
      <c r="B30" s="1562" t="s">
        <v>238</v>
      </c>
      <c r="C30" s="388">
        <v>1.88</v>
      </c>
      <c r="D30" s="388">
        <v>3.34</v>
      </c>
      <c r="E30" s="388">
        <v>6.3993076371430346</v>
      </c>
      <c r="F30" s="388">
        <v>12.474039051717256</v>
      </c>
      <c r="G30" s="387">
        <v>10.119999999999999</v>
      </c>
    </row>
    <row r="31" spans="1:7">
      <c r="A31" s="3821"/>
      <c r="B31" s="1562" t="s">
        <v>239</v>
      </c>
      <c r="C31" s="388">
        <v>1.6778837822512049</v>
      </c>
      <c r="D31" s="388">
        <v>2.74</v>
      </c>
      <c r="E31" s="388">
        <v>6.3</v>
      </c>
      <c r="F31" s="388">
        <v>12.31</v>
      </c>
      <c r="G31" s="387">
        <v>10.029999999999999</v>
      </c>
    </row>
    <row r="32" spans="1:7">
      <c r="A32" s="3821"/>
      <c r="B32" s="1562" t="s">
        <v>240</v>
      </c>
      <c r="C32" s="388">
        <v>1.8590457492096282</v>
      </c>
      <c r="D32" s="388">
        <v>1.7707999999999999</v>
      </c>
      <c r="E32" s="388">
        <v>6.57</v>
      </c>
      <c r="F32" s="388">
        <v>12.26</v>
      </c>
      <c r="G32" s="387">
        <v>10.23</v>
      </c>
    </row>
    <row r="33" spans="1:7">
      <c r="A33" s="3821"/>
      <c r="B33" s="1562" t="s">
        <v>241</v>
      </c>
      <c r="C33" s="388">
        <v>1.6787000000000001</v>
      </c>
      <c r="D33" s="388">
        <v>2.2000000000000002</v>
      </c>
      <c r="E33" s="388">
        <v>6.61</v>
      </c>
      <c r="F33" s="388">
        <v>12.26</v>
      </c>
      <c r="G33" s="387">
        <v>10.210000000000001</v>
      </c>
    </row>
    <row r="34" spans="1:7">
      <c r="A34" s="3821"/>
      <c r="B34" s="1562" t="s">
        <v>242</v>
      </c>
      <c r="C34" s="388">
        <v>1.1969024903247523</v>
      </c>
      <c r="D34" s="388">
        <v>0.99690000000000001</v>
      </c>
      <c r="E34" s="388">
        <v>6.6161021257179744</v>
      </c>
      <c r="F34" s="388">
        <v>12.322112864374549</v>
      </c>
      <c r="G34" s="387">
        <v>10.3</v>
      </c>
    </row>
    <row r="35" spans="1:7">
      <c r="A35" s="3821"/>
      <c r="B35" s="1562" t="s">
        <v>243</v>
      </c>
      <c r="C35" s="388">
        <v>2.839016408473598</v>
      </c>
      <c r="D35" s="388">
        <v>0.86</v>
      </c>
      <c r="E35" s="388">
        <v>6.72</v>
      </c>
      <c r="F35" s="388">
        <v>12.29</v>
      </c>
      <c r="G35" s="387">
        <v>9.8000000000000007</v>
      </c>
    </row>
    <row r="36" spans="1:7" s="1580" customFormat="1">
      <c r="A36" s="3821"/>
      <c r="B36" s="1566" t="s">
        <v>244</v>
      </c>
      <c r="C36" s="1591">
        <v>5.7944945932845968</v>
      </c>
      <c r="D36" s="1591">
        <v>3.4394</v>
      </c>
      <c r="E36" s="1591">
        <v>6.67</v>
      </c>
      <c r="F36" s="1591">
        <v>12.34</v>
      </c>
      <c r="G36" s="1590">
        <v>9.69</v>
      </c>
    </row>
    <row r="37" spans="1:7">
      <c r="A37" s="3821"/>
      <c r="B37" s="1562" t="s">
        <v>245</v>
      </c>
      <c r="C37" s="388">
        <v>5.15</v>
      </c>
      <c r="D37" s="388">
        <v>3.5543999999999998</v>
      </c>
      <c r="E37" s="388">
        <v>6.62</v>
      </c>
      <c r="F37" s="388">
        <v>12.33</v>
      </c>
      <c r="G37" s="387">
        <v>9.65</v>
      </c>
    </row>
    <row r="38" spans="1:7">
      <c r="A38" s="3821"/>
      <c r="B38" s="1562" t="s">
        <v>246</v>
      </c>
      <c r="C38" s="388">
        <v>5.28</v>
      </c>
      <c r="D38" s="388">
        <v>4.4381650070126222</v>
      </c>
      <c r="E38" s="388">
        <v>6.67</v>
      </c>
      <c r="F38" s="388">
        <v>12.28</v>
      </c>
      <c r="G38" s="387">
        <v>9.64</v>
      </c>
    </row>
    <row r="39" spans="1:7">
      <c r="A39" s="3821"/>
      <c r="B39" s="1562" t="s">
        <v>247</v>
      </c>
      <c r="C39" s="388">
        <v>6.1207865018683529</v>
      </c>
      <c r="D39" s="388">
        <v>4.2913156626506019</v>
      </c>
      <c r="E39" s="388">
        <v>6.67</v>
      </c>
      <c r="F39" s="388">
        <v>12.23</v>
      </c>
      <c r="G39" s="387">
        <v>9.5894974304395255</v>
      </c>
    </row>
    <row r="40" spans="1:7">
      <c r="A40" s="3821"/>
      <c r="B40" s="1562" t="s">
        <v>248</v>
      </c>
      <c r="C40" s="388">
        <v>6.9056876664303326</v>
      </c>
      <c r="D40" s="388">
        <v>5.503210042397539</v>
      </c>
      <c r="E40" s="388">
        <v>6.6352719667952442</v>
      </c>
      <c r="F40" s="388">
        <v>12.199304661279438</v>
      </c>
      <c r="G40" s="387">
        <v>9.4796379999999996</v>
      </c>
    </row>
    <row r="41" spans="1:7" s="1582" customFormat="1">
      <c r="A41" s="3821"/>
      <c r="B41" s="1589" t="s">
        <v>249</v>
      </c>
      <c r="C41" s="1588">
        <v>4.5187192718019418</v>
      </c>
      <c r="D41" s="1588">
        <v>4.9685157869012704</v>
      </c>
      <c r="E41" s="1588">
        <v>6.60176688176995</v>
      </c>
      <c r="F41" s="1588">
        <v>12.134092700177552</v>
      </c>
      <c r="G41" s="1587">
        <v>9.5652932561843897</v>
      </c>
    </row>
    <row r="42" spans="1:7">
      <c r="A42" s="3820" t="s">
        <v>85</v>
      </c>
      <c r="B42" s="1562" t="s">
        <v>238</v>
      </c>
      <c r="C42" s="388">
        <v>1.1887814391479412</v>
      </c>
      <c r="D42" s="388">
        <v>0.20724000000000001</v>
      </c>
      <c r="E42" s="388">
        <v>6.7657105159902322</v>
      </c>
      <c r="F42" s="388">
        <v>12.084038186426156</v>
      </c>
      <c r="G42" s="387">
        <v>9.4547594819898606</v>
      </c>
    </row>
    <row r="43" spans="1:7">
      <c r="A43" s="3821"/>
      <c r="B43" s="1562" t="s">
        <v>239</v>
      </c>
      <c r="C43" s="388">
        <v>1.6882129461871012</v>
      </c>
      <c r="D43" s="388">
        <v>2.7289786548069812</v>
      </c>
      <c r="E43" s="388">
        <v>6.7969344556380094</v>
      </c>
      <c r="F43" s="388">
        <v>11.965903360305679</v>
      </c>
      <c r="G43" s="387">
        <v>9.5279797654207865</v>
      </c>
    </row>
    <row r="44" spans="1:7">
      <c r="A44" s="3821"/>
      <c r="B44" s="1562" t="s">
        <v>240</v>
      </c>
      <c r="C44" s="388">
        <v>4.6173710940626007</v>
      </c>
      <c r="D44" s="388">
        <v>4.3273659852820936</v>
      </c>
      <c r="E44" s="388">
        <v>6.7528365303814386</v>
      </c>
      <c r="F44" s="388">
        <v>11.98479244278075</v>
      </c>
      <c r="G44" s="387">
        <v>9.5638687499999993</v>
      </c>
    </row>
    <row r="45" spans="1:7">
      <c r="A45" s="3821"/>
      <c r="B45" s="1562" t="s">
        <v>241</v>
      </c>
      <c r="C45" s="388">
        <v>2.589154460713186</v>
      </c>
      <c r="D45" s="388">
        <v>3.8337399999999997</v>
      </c>
      <c r="E45" s="388">
        <v>6.81</v>
      </c>
      <c r="F45" s="388">
        <v>12.073929961045465</v>
      </c>
      <c r="G45" s="387">
        <v>9.5000099773974007</v>
      </c>
    </row>
    <row r="46" spans="1:7">
      <c r="A46" s="3821"/>
      <c r="B46" s="1562" t="s">
        <v>242</v>
      </c>
      <c r="C46" s="388">
        <v>0.78108827465870911</v>
      </c>
      <c r="D46" s="388">
        <v>1.63758383074237</v>
      </c>
      <c r="E46" s="388">
        <v>6.7990752801041694</v>
      </c>
      <c r="F46" s="388">
        <v>11.932860907827484</v>
      </c>
      <c r="G46" s="387">
        <v>9.4647699060531565</v>
      </c>
    </row>
    <row r="47" spans="1:7">
      <c r="A47" s="3821"/>
      <c r="B47" s="1562" t="s">
        <v>243</v>
      </c>
      <c r="C47" s="388">
        <v>1.7622490321978828</v>
      </c>
      <c r="D47" s="388">
        <v>3.1710930596285434</v>
      </c>
      <c r="E47" s="388">
        <v>6.786162197889281</v>
      </c>
      <c r="F47" s="388">
        <v>11.938543027385922</v>
      </c>
      <c r="G47" s="387">
        <v>9.4327912959906328</v>
      </c>
    </row>
    <row r="48" spans="1:7">
      <c r="A48" s="3821"/>
      <c r="B48" s="1562" t="s">
        <v>244</v>
      </c>
      <c r="C48" s="388">
        <v>4.587902172601086</v>
      </c>
      <c r="D48" s="388">
        <v>3.9069000000000003</v>
      </c>
      <c r="E48" s="388">
        <v>6.7800412401803731</v>
      </c>
      <c r="F48" s="388">
        <v>11.93890115549449</v>
      </c>
      <c r="G48" s="387">
        <v>9.4531177329610987</v>
      </c>
    </row>
    <row r="49" spans="1:7">
      <c r="A49" s="3821"/>
      <c r="B49" s="1562" t="s">
        <v>245</v>
      </c>
      <c r="C49" s="388">
        <v>4.3541351930413725</v>
      </c>
      <c r="D49" s="388">
        <v>3.9651105287222541</v>
      </c>
      <c r="E49" s="388">
        <v>6.7732241274743972</v>
      </c>
      <c r="F49" s="388">
        <v>11.795105403448739</v>
      </c>
      <c r="G49" s="387">
        <v>9.4520602603713133</v>
      </c>
    </row>
    <row r="50" spans="1:7">
      <c r="A50" s="3821"/>
      <c r="B50" s="1562" t="s">
        <v>246</v>
      </c>
      <c r="C50" s="388">
        <v>2.1265040008082443</v>
      </c>
      <c r="D50" s="388">
        <v>2.1309222357229651</v>
      </c>
      <c r="E50" s="388">
        <v>6.7445847855517354</v>
      </c>
      <c r="F50" s="388">
        <v>11.771392780728133</v>
      </c>
      <c r="G50" s="387">
        <v>9.3605305329798512</v>
      </c>
    </row>
    <row r="51" spans="1:7">
      <c r="A51" s="3821"/>
      <c r="B51" s="1562" t="s">
        <v>247</v>
      </c>
      <c r="C51" s="388">
        <v>4.0623203194575632</v>
      </c>
      <c r="D51" s="388">
        <v>3.5118599999999995</v>
      </c>
      <c r="E51" s="388">
        <v>6.4431100717597527</v>
      </c>
      <c r="F51" s="388">
        <v>10.987853651584457</v>
      </c>
      <c r="G51" s="387">
        <v>8.9575083042526025</v>
      </c>
    </row>
    <row r="52" spans="1:7">
      <c r="A52" s="3821"/>
      <c r="B52" s="1562" t="s">
        <v>248</v>
      </c>
      <c r="C52" s="388">
        <v>2.8046806924460426</v>
      </c>
      <c r="D52" s="388">
        <v>2.8078835500835742</v>
      </c>
      <c r="E52" s="388">
        <v>6.1706504902350536</v>
      </c>
      <c r="F52" s="388">
        <v>10.426250629386633</v>
      </c>
      <c r="G52" s="387">
        <v>8.6625455891258856</v>
      </c>
    </row>
    <row r="53" spans="1:7">
      <c r="A53" s="3821"/>
      <c r="B53" s="1589" t="s">
        <v>249</v>
      </c>
      <c r="C53" s="1588">
        <v>0.34559453310159571</v>
      </c>
      <c r="D53" s="1588">
        <v>1.2727017155928326</v>
      </c>
      <c r="E53" s="1588">
        <v>6.0117202188965875</v>
      </c>
      <c r="F53" s="1588">
        <v>10.109165203675886</v>
      </c>
      <c r="G53" s="1587">
        <v>8.5048589199702214</v>
      </c>
    </row>
    <row r="54" spans="1:7">
      <c r="A54" s="3821" t="s">
        <v>398</v>
      </c>
      <c r="B54" s="1562" t="s">
        <v>238</v>
      </c>
      <c r="C54" s="388">
        <v>0.02</v>
      </c>
      <c r="D54" s="388">
        <v>0.21474000000000001</v>
      </c>
      <c r="E54" s="388">
        <v>5.7671504362585431</v>
      </c>
      <c r="F54" s="388">
        <v>10.466635724383908</v>
      </c>
      <c r="G54" s="387">
        <v>8.0839937488962672</v>
      </c>
    </row>
    <row r="55" spans="1:7">
      <c r="A55" s="3821"/>
      <c r="B55" s="1562" t="s">
        <v>239</v>
      </c>
      <c r="C55" s="388">
        <v>8.2701050321366973E-2</v>
      </c>
      <c r="D55" s="388">
        <v>0.12893633038707711</v>
      </c>
      <c r="E55" s="388">
        <v>5.605723681566924</v>
      </c>
      <c r="F55" s="388">
        <v>10.178098954428284</v>
      </c>
      <c r="G55" s="387">
        <v>7.8336111428311135</v>
      </c>
    </row>
    <row r="56" spans="1:7">
      <c r="A56" s="3821"/>
      <c r="B56" s="1562" t="s">
        <v>240</v>
      </c>
      <c r="C56" s="388">
        <v>0.10538818783282233</v>
      </c>
      <c r="D56" s="388">
        <v>0.62888439046333788</v>
      </c>
      <c r="E56" s="388">
        <v>5.4485346781296711</v>
      </c>
      <c r="F56" s="388">
        <v>9.8318649812907015</v>
      </c>
      <c r="G56" s="387">
        <v>7.7349848742244127</v>
      </c>
    </row>
    <row r="57" spans="1:7">
      <c r="A57" s="3821"/>
      <c r="B57" s="1562" t="s">
        <v>241</v>
      </c>
      <c r="C57" s="388">
        <v>0.13902292584665743</v>
      </c>
      <c r="D57" s="388">
        <v>0.78642000000000012</v>
      </c>
      <c r="E57" s="388">
        <v>5.3083686809997035</v>
      </c>
      <c r="F57" s="388">
        <v>9.517731632300432</v>
      </c>
      <c r="G57" s="387">
        <v>7.565152851903175</v>
      </c>
    </row>
    <row r="58" spans="1:7">
      <c r="A58" s="3821"/>
      <c r="B58" s="1562" t="s">
        <v>242</v>
      </c>
      <c r="C58" s="388">
        <v>0.10294872021182701</v>
      </c>
      <c r="D58" s="388">
        <v>0.5988099918723967</v>
      </c>
      <c r="E58" s="388">
        <v>5.1433643034573233</v>
      </c>
      <c r="F58" s="388">
        <v>9.3697289946410578</v>
      </c>
      <c r="G58" s="387">
        <v>7.3632620325038927</v>
      </c>
    </row>
    <row r="59" spans="1:7">
      <c r="A59" s="3821"/>
      <c r="B59" s="1562" t="s">
        <v>243</v>
      </c>
      <c r="C59" s="388">
        <v>0.14140719079261957</v>
      </c>
      <c r="D59" s="388">
        <v>0.8661787674313991</v>
      </c>
      <c r="E59" s="388">
        <v>5.000981577404195</v>
      </c>
      <c r="F59" s="388">
        <v>9.0942202201108095</v>
      </c>
      <c r="G59" s="387">
        <v>7.1770263092806994</v>
      </c>
    </row>
    <row r="60" spans="1:7">
      <c r="A60" s="3821"/>
      <c r="B60" s="1562" t="s">
        <v>244</v>
      </c>
      <c r="C60" s="388">
        <v>0.57912853647881191</v>
      </c>
      <c r="D60" s="388">
        <v>1.1301000000000001</v>
      </c>
      <c r="E60" s="388">
        <v>4.8643516895826258</v>
      </c>
      <c r="F60" s="388">
        <v>8.8912745435893399</v>
      </c>
      <c r="G60" s="387">
        <v>6.9718357360598722</v>
      </c>
    </row>
    <row r="61" spans="1:7">
      <c r="A61" s="3821"/>
      <c r="B61" s="1562" t="s">
        <v>245</v>
      </c>
      <c r="C61" s="388">
        <v>1.2601731088716375</v>
      </c>
      <c r="D61" s="388">
        <v>2.0299999999999998</v>
      </c>
      <c r="E61" s="388">
        <v>4.7646465856273448</v>
      </c>
      <c r="F61" s="388">
        <v>8.7276050942080641</v>
      </c>
      <c r="G61" s="387">
        <v>6.8351330238781616</v>
      </c>
    </row>
    <row r="62" spans="1:7">
      <c r="A62" s="3821"/>
      <c r="B62" s="1562" t="s">
        <v>246</v>
      </c>
      <c r="C62" s="388">
        <v>2.0314999999999999</v>
      </c>
      <c r="D62" s="388">
        <v>2.7635000000000001</v>
      </c>
      <c r="E62" s="388">
        <v>4.785174100990238</v>
      </c>
      <c r="F62" s="388">
        <v>8.6132691841477431</v>
      </c>
      <c r="G62" s="387">
        <v>6.8967934660178933</v>
      </c>
    </row>
    <row r="63" spans="1:7">
      <c r="A63" s="3821"/>
      <c r="B63" s="1562" t="s">
        <v>247</v>
      </c>
      <c r="C63" s="388">
        <v>4.12</v>
      </c>
      <c r="D63" s="388">
        <v>2.2838474999999998</v>
      </c>
      <c r="E63" s="388">
        <v>4.8141802093800887</v>
      </c>
      <c r="F63" s="388">
        <v>8.5342448085804961</v>
      </c>
      <c r="G63" s="387">
        <v>6.8289021574931139</v>
      </c>
    </row>
    <row r="64" spans="1:7">
      <c r="A64" s="3821"/>
      <c r="B64" s="1562" t="s">
        <v>248</v>
      </c>
      <c r="C64" s="388">
        <v>3.2117112170745541</v>
      </c>
      <c r="D64" s="388">
        <v>3.7905938603285909</v>
      </c>
      <c r="E64" s="388">
        <v>4.7183868094842252</v>
      </c>
      <c r="F64" s="388">
        <v>8.4591292533300528</v>
      </c>
      <c r="G64" s="387">
        <v>6.6641308725619615</v>
      </c>
    </row>
    <row r="65" spans="1:7" ht="15.75" thickBot="1">
      <c r="A65" s="3930"/>
      <c r="B65" s="1586" t="s">
        <v>249</v>
      </c>
      <c r="C65" s="1585">
        <v>4.1223589310193738</v>
      </c>
      <c r="D65" s="1585">
        <v>4.5516872152678021</v>
      </c>
      <c r="E65" s="1585">
        <v>4.6500000000000004</v>
      </c>
      <c r="F65" s="1585">
        <v>8.4348018971758574</v>
      </c>
      <c r="G65" s="1584">
        <v>6.8641270778060299</v>
      </c>
    </row>
    <row r="66" spans="1:7" ht="15.75" thickTop="1"/>
  </sheetData>
  <mergeCells count="15">
    <mergeCell ref="A54:A65"/>
    <mergeCell ref="A42:A53"/>
    <mergeCell ref="A6:A17"/>
    <mergeCell ref="A18:A29"/>
    <mergeCell ref="A30:A41"/>
    <mergeCell ref="A1:G1"/>
    <mergeCell ref="A2:G2"/>
    <mergeCell ref="A3:G3"/>
    <mergeCell ref="A4:A5"/>
    <mergeCell ref="B4:B5"/>
    <mergeCell ref="C4:C5"/>
    <mergeCell ref="D4:D5"/>
    <mergeCell ref="E4:E5"/>
    <mergeCell ref="F4:F5"/>
    <mergeCell ref="G4:G5"/>
  </mergeCells>
  <printOptions horizontalCentered="1"/>
  <pageMargins left="0" right="0" top="0.75" bottom="0.75" header="0.3" footer="0.3"/>
  <pageSetup paperSize="9" scale="4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9"/>
  <sheetViews>
    <sheetView view="pageBreakPreview" zoomScaleSheetLayoutView="100" workbookViewId="0">
      <pane xSplit="1" ySplit="5" topLeftCell="B33" activePane="bottomRight" state="frozen"/>
      <selection activeCell="L29" sqref="L29"/>
      <selection pane="topRight" activeCell="L29" sqref="L29"/>
      <selection pane="bottomLeft" activeCell="L29" sqref="L29"/>
      <selection pane="bottomRight" activeCell="L29" sqref="L29"/>
    </sheetView>
  </sheetViews>
  <sheetFormatPr defaultRowHeight="15"/>
  <cols>
    <col min="1" max="2" width="10.140625" style="2718" customWidth="1"/>
    <col min="3" max="3" width="10.85546875" style="2718" customWidth="1"/>
    <col min="4" max="4" width="11.5703125" style="2718" customWidth="1"/>
    <col min="5" max="5" width="12.7109375" style="2718" customWidth="1"/>
    <col min="6" max="6" width="12" style="2718" customWidth="1"/>
    <col min="7" max="7" width="11.140625" style="2718" customWidth="1"/>
    <col min="8" max="12" width="8.28515625" style="2718" customWidth="1"/>
    <col min="13" max="13" width="9.140625" style="741"/>
    <col min="14" max="14" width="12.140625" style="741" bestFit="1" customWidth="1"/>
    <col min="15" max="15" width="9.5703125" style="741" bestFit="1" customWidth="1"/>
    <col min="16" max="16" width="13.28515625" style="741" bestFit="1" customWidth="1"/>
    <col min="17" max="19" width="9.5703125" style="741" bestFit="1" customWidth="1"/>
    <col min="20" max="21" width="9.140625" style="741"/>
    <col min="22" max="22" width="11.5703125" style="741" bestFit="1" customWidth="1"/>
    <col min="23" max="23" width="13.42578125" style="741" bestFit="1" customWidth="1"/>
    <col min="24" max="16384" width="9.140625" style="741"/>
  </cols>
  <sheetData>
    <row r="1" spans="1:12">
      <c r="A1" s="3960" t="s">
        <v>2101</v>
      </c>
      <c r="B1" s="3960"/>
      <c r="C1" s="3960"/>
      <c r="D1" s="3960"/>
      <c r="E1" s="3960"/>
      <c r="F1" s="3960"/>
      <c r="G1" s="3960"/>
      <c r="H1" s="3960"/>
      <c r="I1" s="3960"/>
      <c r="J1" s="3960"/>
      <c r="K1" s="3960"/>
      <c r="L1" s="3960"/>
    </row>
    <row r="2" spans="1:12" ht="15.75">
      <c r="A2" s="3961" t="s">
        <v>278</v>
      </c>
      <c r="B2" s="3961"/>
      <c r="C2" s="3961"/>
      <c r="D2" s="3961"/>
      <c r="E2" s="3961"/>
      <c r="F2" s="3961"/>
      <c r="G2" s="3961"/>
      <c r="H2" s="3961"/>
      <c r="I2" s="3961"/>
      <c r="J2" s="3961"/>
      <c r="K2" s="3961"/>
      <c r="L2" s="3961"/>
    </row>
    <row r="3" spans="1:12" ht="15.75" thickBot="1">
      <c r="A3" s="3962" t="s">
        <v>378</v>
      </c>
      <c r="B3" s="3962"/>
      <c r="C3" s="3962"/>
      <c r="D3" s="3962"/>
      <c r="E3" s="3962"/>
      <c r="F3" s="3962"/>
      <c r="G3" s="3962"/>
      <c r="H3" s="3962"/>
      <c r="I3" s="3962"/>
      <c r="J3" s="3962"/>
      <c r="K3" s="3962"/>
      <c r="L3" s="3962"/>
    </row>
    <row r="4" spans="1:12" ht="15" customHeight="1" thickTop="1">
      <c r="A4" s="3963" t="s">
        <v>251</v>
      </c>
      <c r="B4" s="3965" t="s">
        <v>2097</v>
      </c>
      <c r="C4" s="3955" t="s">
        <v>2095</v>
      </c>
      <c r="D4" s="3955" t="s">
        <v>2094</v>
      </c>
      <c r="E4" s="3965" t="s">
        <v>2093</v>
      </c>
      <c r="F4" s="3965" t="s">
        <v>623</v>
      </c>
      <c r="G4" s="3955" t="s">
        <v>2092</v>
      </c>
      <c r="H4" s="3957" t="s">
        <v>2096</v>
      </c>
      <c r="I4" s="3958"/>
      <c r="J4" s="3958"/>
      <c r="K4" s="3958"/>
      <c r="L4" s="3959"/>
    </row>
    <row r="5" spans="1:12" ht="38.25">
      <c r="A5" s="3964"/>
      <c r="B5" s="3956"/>
      <c r="C5" s="3956"/>
      <c r="D5" s="3956"/>
      <c r="E5" s="3956"/>
      <c r="F5" s="3956"/>
      <c r="G5" s="3956"/>
      <c r="H5" s="2729" t="s">
        <v>2095</v>
      </c>
      <c r="I5" s="2729" t="s">
        <v>2094</v>
      </c>
      <c r="J5" s="2728" t="s">
        <v>2093</v>
      </c>
      <c r="K5" s="2728" t="s">
        <v>623</v>
      </c>
      <c r="L5" s="2727" t="s">
        <v>2092</v>
      </c>
    </row>
    <row r="6" spans="1:12">
      <c r="A6" s="2736" t="s">
        <v>280</v>
      </c>
      <c r="B6" s="2732" t="s">
        <v>281</v>
      </c>
      <c r="C6" s="2733">
        <v>1337.7</v>
      </c>
      <c r="D6" s="2733">
        <v>2064.4</v>
      </c>
      <c r="E6" s="2733">
        <v>1637.8000000000002</v>
      </c>
      <c r="F6" s="2733">
        <v>783.4</v>
      </c>
      <c r="G6" s="2733">
        <v>1166.1999999999998</v>
      </c>
      <c r="H6" s="2735">
        <v>4.4180782140348436</v>
      </c>
      <c r="I6" s="2735">
        <v>8.0272108843537726</v>
      </c>
      <c r="J6" s="2735">
        <v>68.810554524840256</v>
      </c>
      <c r="K6" s="2735">
        <v>11.643152344306673</v>
      </c>
      <c r="L6" s="2737">
        <v>24.474330238018982</v>
      </c>
    </row>
    <row r="7" spans="1:12">
      <c r="A7" s="2736" t="s">
        <v>282</v>
      </c>
      <c r="B7" s="2732" t="s">
        <v>283</v>
      </c>
      <c r="C7" s="2733">
        <v>1452.5000000000002</v>
      </c>
      <c r="D7" s="2733">
        <v>2524</v>
      </c>
      <c r="E7" s="2733">
        <v>1763.3</v>
      </c>
      <c r="F7" s="2733">
        <v>716.2</v>
      </c>
      <c r="G7" s="2733">
        <v>1600.6</v>
      </c>
      <c r="H7" s="2735">
        <v>8.5818942961800229</v>
      </c>
      <c r="I7" s="2735">
        <v>22.263127300910671</v>
      </c>
      <c r="J7" s="2735">
        <v>7.6627182806203304</v>
      </c>
      <c r="K7" s="2735">
        <v>-8.5779933622670317</v>
      </c>
      <c r="L7" s="2737">
        <v>37.249185388441106</v>
      </c>
    </row>
    <row r="8" spans="1:12">
      <c r="A8" s="2736" t="s">
        <v>284</v>
      </c>
      <c r="B8" s="2732" t="s">
        <v>285</v>
      </c>
      <c r="C8" s="2733">
        <v>1852.8999999999999</v>
      </c>
      <c r="D8" s="2733">
        <v>3223</v>
      </c>
      <c r="E8" s="2733">
        <v>2125</v>
      </c>
      <c r="F8" s="2733">
        <v>864.2</v>
      </c>
      <c r="G8" s="2733">
        <v>2132.9</v>
      </c>
      <c r="H8" s="2735">
        <v>27.566265060240937</v>
      </c>
      <c r="I8" s="2735">
        <v>27.694136291600636</v>
      </c>
      <c r="J8" s="2735">
        <v>20.512675097827941</v>
      </c>
      <c r="K8" s="2735">
        <v>20.664618821558221</v>
      </c>
      <c r="L8" s="2737">
        <v>33.256278895414233</v>
      </c>
    </row>
    <row r="9" spans="1:12">
      <c r="A9" s="2736" t="s">
        <v>286</v>
      </c>
      <c r="B9" s="2732" t="s">
        <v>287</v>
      </c>
      <c r="C9" s="2733">
        <v>2060.6000000000004</v>
      </c>
      <c r="D9" s="2733">
        <v>3772.1000000000004</v>
      </c>
      <c r="E9" s="2733">
        <v>2905.2999999999997</v>
      </c>
      <c r="F9" s="2733">
        <v>1071.0999999999999</v>
      </c>
      <c r="G9" s="2733">
        <v>2517.8000000000002</v>
      </c>
      <c r="H9" s="2735">
        <v>11.209455448216337</v>
      </c>
      <c r="I9" s="2735">
        <v>17.036922122246363</v>
      </c>
      <c r="J9" s="2735">
        <v>36.719999999999985</v>
      </c>
      <c r="K9" s="2735">
        <v>23.941217310807666</v>
      </c>
      <c r="L9" s="2737">
        <v>18.045853063903607</v>
      </c>
    </row>
    <row r="10" spans="1:12">
      <c r="A10" s="2736" t="s">
        <v>288</v>
      </c>
      <c r="B10" s="2732" t="s">
        <v>289</v>
      </c>
      <c r="C10" s="2733">
        <v>2504.900000000001</v>
      </c>
      <c r="D10" s="2733">
        <v>4511.4000000000015</v>
      </c>
      <c r="E10" s="2733">
        <v>3540.7999999999997</v>
      </c>
      <c r="F10" s="2733">
        <v>1331.6</v>
      </c>
      <c r="G10" s="2733">
        <v>2902.2</v>
      </c>
      <c r="H10" s="2735">
        <v>21.561681063767864</v>
      </c>
      <c r="I10" s="2735">
        <v>19.599162270353414</v>
      </c>
      <c r="J10" s="2735">
        <v>21.873816817540359</v>
      </c>
      <c r="K10" s="2735">
        <v>24.32079170945757</v>
      </c>
      <c r="L10" s="2737">
        <v>15.267296846453238</v>
      </c>
    </row>
    <row r="11" spans="1:12">
      <c r="A11" s="2736" t="s">
        <v>290</v>
      </c>
      <c r="B11" s="2732" t="s">
        <v>291</v>
      </c>
      <c r="C11" s="2733">
        <v>2830.3999999999996</v>
      </c>
      <c r="D11" s="2733">
        <v>5285.2999999999993</v>
      </c>
      <c r="E11" s="2733">
        <v>4305.8</v>
      </c>
      <c r="F11" s="2733">
        <v>1916.5</v>
      </c>
      <c r="G11" s="2733">
        <v>3329.7</v>
      </c>
      <c r="H11" s="2735">
        <v>12.994530719789154</v>
      </c>
      <c r="I11" s="2735">
        <v>17.15432016668878</v>
      </c>
      <c r="J11" s="2735">
        <v>21.605286940804351</v>
      </c>
      <c r="K11" s="2735">
        <v>43.924601982577357</v>
      </c>
      <c r="L11" s="2737">
        <v>14.730204672317553</v>
      </c>
    </row>
    <row r="12" spans="1:12">
      <c r="A12" s="2736" t="s">
        <v>292</v>
      </c>
      <c r="B12" s="2732" t="s">
        <v>293</v>
      </c>
      <c r="C12" s="2733">
        <v>3207.8</v>
      </c>
      <c r="D12" s="2733">
        <v>6307.7000000000007</v>
      </c>
      <c r="E12" s="2733">
        <v>5161.3999999999996</v>
      </c>
      <c r="F12" s="2733">
        <v>2498.1</v>
      </c>
      <c r="G12" s="2733">
        <v>4143.2000000000007</v>
      </c>
      <c r="H12" s="2735">
        <v>13.333804409270794</v>
      </c>
      <c r="I12" s="2735">
        <v>19.344218871208856</v>
      </c>
      <c r="J12" s="2735">
        <v>19.870871847275755</v>
      </c>
      <c r="K12" s="2735">
        <v>30.346986694495172</v>
      </c>
      <c r="L12" s="2737">
        <v>24.4316304772202</v>
      </c>
    </row>
    <row r="13" spans="1:12">
      <c r="A13" s="2736" t="s">
        <v>294</v>
      </c>
      <c r="B13" s="2732" t="s">
        <v>295</v>
      </c>
      <c r="C13" s="2733">
        <v>3611.5</v>
      </c>
      <c r="D13" s="2733">
        <v>7458</v>
      </c>
      <c r="E13" s="2733">
        <v>6043.1</v>
      </c>
      <c r="F13" s="2733">
        <v>2638.2</v>
      </c>
      <c r="G13" s="2733">
        <v>4907</v>
      </c>
      <c r="H13" s="2735">
        <v>12.584949186358246</v>
      </c>
      <c r="I13" s="2735">
        <v>18.236441175071725</v>
      </c>
      <c r="J13" s="2735">
        <v>17.08257449529199</v>
      </c>
      <c r="K13" s="2735">
        <v>5.6082622793322896</v>
      </c>
      <c r="L13" s="2737">
        <v>18.435026066808245</v>
      </c>
    </row>
    <row r="14" spans="1:12">
      <c r="A14" s="2736" t="s">
        <v>296</v>
      </c>
      <c r="B14" s="2732" t="s">
        <v>297</v>
      </c>
      <c r="C14" s="2733">
        <v>4348.9000000000015</v>
      </c>
      <c r="D14" s="2733">
        <v>9222.4000000000015</v>
      </c>
      <c r="E14" s="2733">
        <v>8490.9</v>
      </c>
      <c r="F14" s="2733">
        <v>2699.1</v>
      </c>
      <c r="G14" s="2733">
        <v>6286.5</v>
      </c>
      <c r="H14" s="2735">
        <v>20.418108819050296</v>
      </c>
      <c r="I14" s="2735">
        <v>23.657817109144563</v>
      </c>
      <c r="J14" s="2735">
        <v>40.505700716519655</v>
      </c>
      <c r="K14" s="2735">
        <v>2.3083920855128532</v>
      </c>
      <c r="L14" s="2737">
        <v>28.112899938862849</v>
      </c>
    </row>
    <row r="15" spans="1:12">
      <c r="A15" s="2736" t="s">
        <v>298</v>
      </c>
      <c r="B15" s="2732" t="s">
        <v>299</v>
      </c>
      <c r="C15" s="2733">
        <v>4931.5</v>
      </c>
      <c r="D15" s="2733">
        <v>10455.200000000001</v>
      </c>
      <c r="E15" s="2733">
        <v>9824.5</v>
      </c>
      <c r="F15" s="2733">
        <v>3174</v>
      </c>
      <c r="G15" s="2733">
        <v>7067</v>
      </c>
      <c r="H15" s="2735">
        <v>13.396491066706487</v>
      </c>
      <c r="I15" s="2735">
        <v>13.367453157529482</v>
      </c>
      <c r="J15" s="2735">
        <v>15.70622666619558</v>
      </c>
      <c r="K15" s="2735">
        <v>17.5947538068245</v>
      </c>
      <c r="L15" s="2737">
        <v>12.415493517855722</v>
      </c>
    </row>
    <row r="16" spans="1:12">
      <c r="A16" s="2736" t="s">
        <v>300</v>
      </c>
      <c r="B16" s="2732" t="s">
        <v>301</v>
      </c>
      <c r="C16" s="2733">
        <v>5480.0000000000018</v>
      </c>
      <c r="D16" s="2733">
        <v>12296.600000000002</v>
      </c>
      <c r="E16" s="2733">
        <v>12550.900000000001</v>
      </c>
      <c r="F16" s="2733">
        <v>4036.6</v>
      </c>
      <c r="G16" s="2733">
        <v>8536.1</v>
      </c>
      <c r="H16" s="2735">
        <v>11.122376558856368</v>
      </c>
      <c r="I16" s="2735">
        <v>17.612288621929771</v>
      </c>
      <c r="J16" s="2735">
        <v>27.751030586798326</v>
      </c>
      <c r="K16" s="2735">
        <v>27.177063642091991</v>
      </c>
      <c r="L16" s="2737">
        <v>20.788170369322206</v>
      </c>
    </row>
    <row r="17" spans="1:12">
      <c r="A17" s="2736" t="s">
        <v>302</v>
      </c>
      <c r="B17" s="2732" t="s">
        <v>303</v>
      </c>
      <c r="C17" s="2733">
        <v>7029.3000000000011</v>
      </c>
      <c r="D17" s="2733">
        <v>15159</v>
      </c>
      <c r="E17" s="2733">
        <v>15322.9</v>
      </c>
      <c r="F17" s="2733">
        <v>5167.8999999999996</v>
      </c>
      <c r="G17" s="2733">
        <v>10275.700000000001</v>
      </c>
      <c r="H17" s="2735">
        <v>28.271897810218956</v>
      </c>
      <c r="I17" s="2735">
        <v>23.277979278825018</v>
      </c>
      <c r="J17" s="2735">
        <v>22.086065541116557</v>
      </c>
      <c r="K17" s="2735">
        <v>28.026061536937018</v>
      </c>
      <c r="L17" s="2737">
        <v>20.379330139056481</v>
      </c>
    </row>
    <row r="18" spans="1:12">
      <c r="A18" s="2736" t="s">
        <v>304</v>
      </c>
      <c r="B18" s="2732" t="s">
        <v>305</v>
      </c>
      <c r="C18" s="2733">
        <v>8120.2</v>
      </c>
      <c r="D18" s="2733">
        <v>17498.2</v>
      </c>
      <c r="E18" s="2733">
        <v>17803.099999999999</v>
      </c>
      <c r="F18" s="2733">
        <v>6132.5</v>
      </c>
      <c r="G18" s="2733">
        <v>11812.4</v>
      </c>
      <c r="H18" s="2735">
        <v>15.519326248701843</v>
      </c>
      <c r="I18" s="2735">
        <v>15.431097038063202</v>
      </c>
      <c r="J18" s="2735">
        <v>16.186231065920936</v>
      </c>
      <c r="K18" s="2735">
        <v>18.665221850268011</v>
      </c>
      <c r="L18" s="2737">
        <v>14.95469894994987</v>
      </c>
    </row>
    <row r="19" spans="1:12">
      <c r="A19" s="2736" t="s">
        <v>306</v>
      </c>
      <c r="B19" s="2732" t="s">
        <v>307</v>
      </c>
      <c r="C19" s="2733">
        <v>9596.6000000000022</v>
      </c>
      <c r="D19" s="2733">
        <v>21422.600000000002</v>
      </c>
      <c r="E19" s="2733">
        <v>20469.300000000003</v>
      </c>
      <c r="F19" s="2733">
        <v>7947.1</v>
      </c>
      <c r="G19" s="2733">
        <v>14951.9</v>
      </c>
      <c r="H19" s="2735">
        <v>18.181818181818208</v>
      </c>
      <c r="I19" s="2735">
        <v>22.427449680538576</v>
      </c>
      <c r="J19" s="2735">
        <v>14.976043498042502</v>
      </c>
      <c r="K19" s="2735">
        <v>29.589889930697112</v>
      </c>
      <c r="L19" s="2737">
        <v>26.578002776743087</v>
      </c>
    </row>
    <row r="20" spans="1:12">
      <c r="A20" s="2736" t="s">
        <v>308</v>
      </c>
      <c r="B20" s="2732" t="s">
        <v>309</v>
      </c>
      <c r="C20" s="2733">
        <v>11775.400000000001</v>
      </c>
      <c r="D20" s="2733">
        <v>26605.100000000002</v>
      </c>
      <c r="E20" s="2733">
        <v>26584.3</v>
      </c>
      <c r="F20" s="2733">
        <v>10357</v>
      </c>
      <c r="G20" s="2733">
        <v>18954.599999999999</v>
      </c>
      <c r="H20" s="2735">
        <v>22.703874288810606</v>
      </c>
      <c r="I20" s="2735">
        <v>24.191741431945697</v>
      </c>
      <c r="J20" s="2735">
        <v>29.874006438910932</v>
      </c>
      <c r="K20" s="2735">
        <v>30.324269230285257</v>
      </c>
      <c r="L20" s="2737">
        <v>26.770510771206329</v>
      </c>
    </row>
    <row r="21" spans="1:12">
      <c r="A21" s="2736" t="s">
        <v>310</v>
      </c>
      <c r="B21" s="2732" t="s">
        <v>311</v>
      </c>
      <c r="C21" s="2733">
        <v>14222.999999999998</v>
      </c>
      <c r="D21" s="2733">
        <v>31552.400000000001</v>
      </c>
      <c r="E21" s="2733">
        <v>29661.599999999999</v>
      </c>
      <c r="F21" s="2733">
        <v>11687.6</v>
      </c>
      <c r="G21" s="2733">
        <v>21885</v>
      </c>
      <c r="H21" s="2735">
        <v>20.785705793433738</v>
      </c>
      <c r="I21" s="2735">
        <v>18.595306914839632</v>
      </c>
      <c r="J21" s="2735">
        <v>11.575629224767999</v>
      </c>
      <c r="K21" s="2735">
        <v>12.847349618615434</v>
      </c>
      <c r="L21" s="2737">
        <v>15.460099395397432</v>
      </c>
    </row>
    <row r="22" spans="1:12">
      <c r="A22" s="2736" t="s">
        <v>312</v>
      </c>
      <c r="B22" s="2732" t="s">
        <v>313</v>
      </c>
      <c r="C22" s="2733">
        <v>16283.600000000004</v>
      </c>
      <c r="D22" s="2733">
        <v>37712.500000000007</v>
      </c>
      <c r="E22" s="2733">
        <v>34491.399999999994</v>
      </c>
      <c r="F22" s="2733">
        <v>14108.7</v>
      </c>
      <c r="G22" s="2733">
        <v>26687.5</v>
      </c>
      <c r="H22" s="2735">
        <v>14.487801448358336</v>
      </c>
      <c r="I22" s="2735">
        <v>19.523396001572006</v>
      </c>
      <c r="J22" s="2735">
        <v>16.283005636917753</v>
      </c>
      <c r="K22" s="2735">
        <v>20.715116876005339</v>
      </c>
      <c r="L22" s="2737">
        <v>21.944254055289012</v>
      </c>
    </row>
    <row r="23" spans="1:12">
      <c r="A23" s="2736" t="s">
        <v>314</v>
      </c>
      <c r="B23" s="2732" t="s">
        <v>315</v>
      </c>
      <c r="C23" s="2733">
        <v>19457.699999999997</v>
      </c>
      <c r="D23" s="2733">
        <v>45670.5</v>
      </c>
      <c r="E23" s="2733">
        <v>41609.1</v>
      </c>
      <c r="F23" s="2733">
        <v>17780.2</v>
      </c>
      <c r="G23" s="2733">
        <v>33328.5</v>
      </c>
      <c r="H23" s="2735">
        <v>19.492618339924785</v>
      </c>
      <c r="I23" s="2735">
        <v>21.101756711965507</v>
      </c>
      <c r="J23" s="2735">
        <v>20.636158578660204</v>
      </c>
      <c r="K23" s="2735">
        <v>26.022950378135473</v>
      </c>
      <c r="L23" s="2737">
        <v>24.884309133489459</v>
      </c>
    </row>
    <row r="24" spans="1:12">
      <c r="A24" s="2736" t="s">
        <v>316</v>
      </c>
      <c r="B24" s="2732" t="s">
        <v>317</v>
      </c>
      <c r="C24" s="2733">
        <v>23832.999999999993</v>
      </c>
      <c r="D24" s="2733">
        <v>58322.499999999993</v>
      </c>
      <c r="E24" s="2733">
        <v>49404.9</v>
      </c>
      <c r="F24" s="2733">
        <v>21208.9</v>
      </c>
      <c r="G24" s="2733">
        <v>43543.100000000006</v>
      </c>
      <c r="H24" s="2735">
        <v>22.486213684042802</v>
      </c>
      <c r="I24" s="2735">
        <v>27.702784072869779</v>
      </c>
      <c r="J24" s="2735">
        <v>18.735805388725073</v>
      </c>
      <c r="K24" s="2735">
        <v>19.283810080876485</v>
      </c>
      <c r="L24" s="2737">
        <v>30.64824399537935</v>
      </c>
    </row>
    <row r="25" spans="1:12">
      <c r="A25" s="2736" t="s">
        <v>318</v>
      </c>
      <c r="B25" s="2732" t="s">
        <v>319</v>
      </c>
      <c r="C25" s="2733">
        <v>28510.400000000016</v>
      </c>
      <c r="D25" s="2733">
        <v>69777.100000000006</v>
      </c>
      <c r="E25" s="2733">
        <v>57828.100000000006</v>
      </c>
      <c r="F25" s="2733">
        <v>29606.9</v>
      </c>
      <c r="G25" s="2733">
        <v>52168.5</v>
      </c>
      <c r="H25" s="2735">
        <v>19.625729031175364</v>
      </c>
      <c r="I25" s="2735">
        <v>19.640104590852612</v>
      </c>
      <c r="J25" s="2735">
        <v>17.049321018765355</v>
      </c>
      <c r="K25" s="2735">
        <v>39.596584452753326</v>
      </c>
      <c r="L25" s="2737">
        <v>19.808879018719367</v>
      </c>
    </row>
    <row r="26" spans="1:12">
      <c r="A26" s="2736" t="s">
        <v>320</v>
      </c>
      <c r="B26" s="2732" t="s">
        <v>321</v>
      </c>
      <c r="C26" s="2733">
        <v>32985.39999999998</v>
      </c>
      <c r="D26" s="2733">
        <v>80984.699999999983</v>
      </c>
      <c r="E26" s="2733">
        <v>72184.7</v>
      </c>
      <c r="F26" s="2733">
        <v>41943.1</v>
      </c>
      <c r="G26" s="2733">
        <v>61045.499999999993</v>
      </c>
      <c r="H26" s="2735">
        <v>15.696026713058957</v>
      </c>
      <c r="I26" s="2735">
        <v>16.062003150030563</v>
      </c>
      <c r="J26" s="2735">
        <v>24.826338752267478</v>
      </c>
      <c r="K26" s="2735">
        <v>41.666638520074699</v>
      </c>
      <c r="L26" s="2737">
        <v>17.016015411598939</v>
      </c>
    </row>
    <row r="27" spans="1:12">
      <c r="A27" s="2736" t="s">
        <v>322</v>
      </c>
      <c r="B27" s="2732" t="s">
        <v>323</v>
      </c>
      <c r="C27" s="2733">
        <v>36498.000000000007</v>
      </c>
      <c r="D27" s="2733">
        <v>92652.200000000012</v>
      </c>
      <c r="E27" s="2733">
        <v>89265.7</v>
      </c>
      <c r="F27" s="2733">
        <v>55524.7</v>
      </c>
      <c r="G27" s="2733">
        <v>71211.399999999994</v>
      </c>
      <c r="H27" s="2735">
        <v>10.648953779551043</v>
      </c>
      <c r="I27" s="2735">
        <v>14.407042317869958</v>
      </c>
      <c r="J27" s="2735">
        <v>23.662909176044231</v>
      </c>
      <c r="K27" s="2735">
        <v>32.381011417849422</v>
      </c>
      <c r="L27" s="2737">
        <v>16.652988344759244</v>
      </c>
    </row>
    <row r="28" spans="1:12">
      <c r="A28" s="2736" t="s">
        <v>324</v>
      </c>
      <c r="B28" s="2732" t="s">
        <v>325</v>
      </c>
      <c r="C28" s="2733">
        <v>38460.299999999988</v>
      </c>
      <c r="D28" s="2733">
        <v>103720.59999999999</v>
      </c>
      <c r="E28" s="2733">
        <v>100916.7</v>
      </c>
      <c r="F28" s="2733">
        <v>64658.7</v>
      </c>
      <c r="G28" s="2733">
        <v>81544.7</v>
      </c>
      <c r="H28" s="2735">
        <v>5.3764589840538681</v>
      </c>
      <c r="I28" s="2735">
        <v>11.946181526180682</v>
      </c>
      <c r="J28" s="2735">
        <v>13.052045746574553</v>
      </c>
      <c r="K28" s="2735">
        <v>16.450336516901487</v>
      </c>
      <c r="L28" s="2737">
        <v>14.510738449180897</v>
      </c>
    </row>
    <row r="29" spans="1:12">
      <c r="A29" s="2736" t="s">
        <v>326</v>
      </c>
      <c r="B29" s="2732" t="s">
        <v>327</v>
      </c>
      <c r="C29" s="2733">
        <v>45163.799999999988</v>
      </c>
      <c r="D29" s="2733">
        <v>126462.59999999999</v>
      </c>
      <c r="E29" s="2733">
        <v>115812.1</v>
      </c>
      <c r="F29" s="2733">
        <v>76830.100000000006</v>
      </c>
      <c r="G29" s="2733">
        <v>102405.2</v>
      </c>
      <c r="H29" s="2735">
        <v>17.429661235091775</v>
      </c>
      <c r="I29" s="2735">
        <v>21.926213307674658</v>
      </c>
      <c r="J29" s="2735">
        <v>14.760094216319015</v>
      </c>
      <c r="K29" s="2735">
        <v>18.824071625318801</v>
      </c>
      <c r="L29" s="2737">
        <v>25.581674836010187</v>
      </c>
    </row>
    <row r="30" spans="1:12">
      <c r="A30" s="2736" t="s">
        <v>328</v>
      </c>
      <c r="B30" s="2732" t="s">
        <v>329</v>
      </c>
      <c r="C30" s="2733">
        <v>51062.499999999993</v>
      </c>
      <c r="D30" s="2733">
        <v>152800.19999999998</v>
      </c>
      <c r="E30" s="2733">
        <v>134832.70000000001</v>
      </c>
      <c r="F30" s="2733">
        <v>90800.5</v>
      </c>
      <c r="G30" s="2733">
        <v>126889.60000000001</v>
      </c>
      <c r="H30" s="2735">
        <v>13.060681342136856</v>
      </c>
      <c r="I30" s="2735">
        <v>20.826394522965678</v>
      </c>
      <c r="J30" s="2735">
        <v>16.423672483272476</v>
      </c>
      <c r="K30" s="2735">
        <v>18.183498394509435</v>
      </c>
      <c r="L30" s="2737">
        <v>23.909332729197356</v>
      </c>
    </row>
    <row r="31" spans="1:12">
      <c r="A31" s="2751" t="s">
        <v>330</v>
      </c>
      <c r="B31" s="2732" t="s">
        <v>331</v>
      </c>
      <c r="C31" s="2733">
        <v>60979.7</v>
      </c>
      <c r="D31" s="2733">
        <v>186120.8</v>
      </c>
      <c r="E31" s="2733">
        <v>158001.1</v>
      </c>
      <c r="F31" s="2733">
        <v>109447.6</v>
      </c>
      <c r="G31" s="2733">
        <v>154610.30000000002</v>
      </c>
      <c r="H31" s="2735">
        <v>19.421689106487158</v>
      </c>
      <c r="I31" s="2735">
        <v>21.806646849938684</v>
      </c>
      <c r="J31" s="2735">
        <v>17.183072058929319</v>
      </c>
      <c r="K31" s="2735">
        <v>20.536340658917084</v>
      </c>
      <c r="L31" s="2737">
        <v>21.846313645877999</v>
      </c>
    </row>
    <row r="32" spans="1:12">
      <c r="A32" s="2736" t="s">
        <v>231</v>
      </c>
      <c r="B32" s="2732" t="s">
        <v>230</v>
      </c>
      <c r="C32" s="2733">
        <v>70576.999999999985</v>
      </c>
      <c r="D32" s="2733">
        <v>214454.2</v>
      </c>
      <c r="E32" s="2733">
        <v>187871.4</v>
      </c>
      <c r="F32" s="2733">
        <v>126757.9</v>
      </c>
      <c r="G32" s="2733">
        <v>181203.4</v>
      </c>
      <c r="H32" s="2735">
        <v>15.738516260329238</v>
      </c>
      <c r="I32" s="2735">
        <v>15.223123906624098</v>
      </c>
      <c r="J32" s="2735">
        <v>18.905121546622137</v>
      </c>
      <c r="K32" s="2735">
        <v>15.816061750097751</v>
      </c>
      <c r="L32" s="2737">
        <v>17.200083047507167</v>
      </c>
    </row>
    <row r="33" spans="1:19">
      <c r="A33" s="2736" t="s">
        <v>332</v>
      </c>
      <c r="B33" s="2732" t="s">
        <v>333</v>
      </c>
      <c r="C33" s="2733">
        <v>77156.199999999968</v>
      </c>
      <c r="D33" s="2733">
        <v>223988.3</v>
      </c>
      <c r="E33" s="2733">
        <v>207323</v>
      </c>
      <c r="F33" s="2733">
        <v>133315.29999999999</v>
      </c>
      <c r="G33" s="2733">
        <v>183728.09999999998</v>
      </c>
      <c r="H33" s="2735">
        <v>9.3220170877197717</v>
      </c>
      <c r="I33" s="2735">
        <v>4.4457511207521128</v>
      </c>
      <c r="J33" s="2735">
        <v>10.353678101084043</v>
      </c>
      <c r="K33" s="2735">
        <v>5.1731686940222223</v>
      </c>
      <c r="L33" s="2737">
        <v>1.3932961522796938</v>
      </c>
    </row>
    <row r="34" spans="1:19">
      <c r="A34" s="2736" t="s">
        <v>334</v>
      </c>
      <c r="B34" s="2732" t="s">
        <v>335</v>
      </c>
      <c r="C34" s="2733">
        <v>83754.099999999977</v>
      </c>
      <c r="D34" s="2733">
        <v>245911.19999999998</v>
      </c>
      <c r="E34" s="2733">
        <v>228443.8</v>
      </c>
      <c r="F34" s="2733">
        <v>150956.9</v>
      </c>
      <c r="G34" s="2733">
        <v>202733.74000000002</v>
      </c>
      <c r="H34" s="2735">
        <v>8.5513542657621961</v>
      </c>
      <c r="I34" s="2735">
        <v>9.7875201517222088</v>
      </c>
      <c r="J34" s="2735">
        <v>10.187388760533075</v>
      </c>
      <c r="K34" s="2735">
        <v>13.2329897618653</v>
      </c>
      <c r="L34" s="2737">
        <v>10.344438330337082</v>
      </c>
    </row>
    <row r="35" spans="1:19">
      <c r="A35" s="2736" t="s">
        <v>336</v>
      </c>
      <c r="B35" s="2732" t="s">
        <v>337</v>
      </c>
      <c r="C35" s="2733">
        <v>93969.699999999953</v>
      </c>
      <c r="D35" s="2733">
        <v>277306.09999999998</v>
      </c>
      <c r="E35" s="2733">
        <v>251089</v>
      </c>
      <c r="F35" s="2733">
        <v>172516.5</v>
      </c>
      <c r="G35" s="2733">
        <v>232576.26999999996</v>
      </c>
      <c r="H35" s="2735">
        <v>12.197134229846634</v>
      </c>
      <c r="I35" s="2735">
        <v>12.766762961589384</v>
      </c>
      <c r="J35" s="2735">
        <v>9.9128100653202296</v>
      </c>
      <c r="K35" s="2735">
        <v>14.281957300395018</v>
      </c>
      <c r="L35" s="2737">
        <v>14.720060903527918</v>
      </c>
    </row>
    <row r="36" spans="1:19">
      <c r="A36" s="2736" t="s">
        <v>338</v>
      </c>
      <c r="B36" s="2732" t="s">
        <v>339</v>
      </c>
      <c r="C36" s="2733">
        <v>100205.79999999996</v>
      </c>
      <c r="D36" s="2733">
        <v>300440</v>
      </c>
      <c r="E36" s="2733">
        <v>285157.5</v>
      </c>
      <c r="F36" s="2733">
        <v>197016.9</v>
      </c>
      <c r="G36" s="2733">
        <v>250464.905</v>
      </c>
      <c r="H36" s="2735">
        <v>6.6362880800939124</v>
      </c>
      <c r="I36" s="2735">
        <v>8.3423696774070333</v>
      </c>
      <c r="J36" s="2735">
        <v>13.568296500444067</v>
      </c>
      <c r="K36" s="2735">
        <v>14.201772004416965</v>
      </c>
      <c r="L36" s="2737">
        <v>7.6915134119229105</v>
      </c>
    </row>
    <row r="37" spans="1:19">
      <c r="A37" s="2736" t="s">
        <v>340</v>
      </c>
      <c r="B37" s="2732" t="s">
        <v>341</v>
      </c>
      <c r="C37" s="2733">
        <v>113060.80000000005</v>
      </c>
      <c r="D37" s="2733">
        <v>346824.10000000003</v>
      </c>
      <c r="E37" s="2733">
        <v>327634.39999999997</v>
      </c>
      <c r="F37" s="2733">
        <v>243570.4</v>
      </c>
      <c r="G37" s="2733">
        <v>289975.95799999998</v>
      </c>
      <c r="H37" s="2735">
        <v>12.828598743785383</v>
      </c>
      <c r="I37" s="2735">
        <v>15.438723205964596</v>
      </c>
      <c r="J37" s="2735">
        <v>14.895943469836832</v>
      </c>
      <c r="K37" s="2735">
        <v>23.629191201363945</v>
      </c>
      <c r="L37" s="2737">
        <v>15.775085535436586</v>
      </c>
    </row>
    <row r="38" spans="1:19">
      <c r="A38" s="2736" t="s">
        <v>236</v>
      </c>
      <c r="B38" s="2732" t="s">
        <v>342</v>
      </c>
      <c r="C38" s="2733">
        <v>126887.99000000002</v>
      </c>
      <c r="D38" s="2733">
        <v>395518.22</v>
      </c>
      <c r="E38" s="2733">
        <v>365225.12</v>
      </c>
      <c r="F38" s="2733">
        <v>273477.40000000002</v>
      </c>
      <c r="G38" s="2733">
        <v>334453.30300000001</v>
      </c>
      <c r="H38" s="2735">
        <v>12.229871007457906</v>
      </c>
      <c r="I38" s="2735">
        <v>14.040004717088555</v>
      </c>
      <c r="J38" s="2735">
        <v>11.473373980265819</v>
      </c>
      <c r="K38" s="2735">
        <v>12.278585575258747</v>
      </c>
      <c r="L38" s="2737">
        <v>15.338287114133797</v>
      </c>
    </row>
    <row r="39" spans="1:19">
      <c r="A39" s="2736" t="s">
        <v>237</v>
      </c>
      <c r="B39" s="2732" t="s">
        <v>343</v>
      </c>
      <c r="C39" s="2733">
        <v>154343.89999999994</v>
      </c>
      <c r="D39" s="2733">
        <v>495377.1</v>
      </c>
      <c r="E39" s="2733">
        <v>442282.3</v>
      </c>
      <c r="F39" s="2733">
        <v>339834.2</v>
      </c>
      <c r="G39" s="2733">
        <v>421523.64899999998</v>
      </c>
      <c r="H39" s="2735">
        <v>21.637910727406044</v>
      </c>
      <c r="I39" s="2735">
        <v>25.247605533823453</v>
      </c>
      <c r="J39" s="2735">
        <v>21.098543276541328</v>
      </c>
      <c r="K39" s="2735">
        <v>24.264089098404469</v>
      </c>
      <c r="L39" s="2737">
        <v>26.033633161637503</v>
      </c>
    </row>
    <row r="40" spans="1:19">
      <c r="A40" s="2736" t="s">
        <v>222</v>
      </c>
      <c r="B40" s="2732" t="s">
        <v>212</v>
      </c>
      <c r="C40" s="2733">
        <v>196459.3765561</v>
      </c>
      <c r="D40" s="2733">
        <v>630521.16755610006</v>
      </c>
      <c r="E40" s="2733">
        <v>560670.69604045991</v>
      </c>
      <c r="F40" s="2733">
        <v>438354.35884814995</v>
      </c>
      <c r="G40" s="2733">
        <v>550676.97901970008</v>
      </c>
      <c r="H40" s="2735">
        <v>27.286777485925967</v>
      </c>
      <c r="I40" s="2735">
        <v>27.281048630649273</v>
      </c>
      <c r="J40" s="2735">
        <v>26.767608841787233</v>
      </c>
      <c r="K40" s="2735">
        <v>28.990654515687336</v>
      </c>
      <c r="L40" s="2737">
        <v>30.639640344283535</v>
      </c>
    </row>
    <row r="41" spans="1:19">
      <c r="A41" s="2736" t="s">
        <v>223</v>
      </c>
      <c r="B41" s="2732" t="s">
        <v>213</v>
      </c>
      <c r="C41" s="2733">
        <v>218159.01777419643</v>
      </c>
      <c r="D41" s="2733">
        <v>719599.11883428646</v>
      </c>
      <c r="E41" s="2733">
        <v>654666.40063278715</v>
      </c>
      <c r="F41" s="2733">
        <v>500650.55666935712</v>
      </c>
      <c r="G41" s="2734">
        <v>620608.65806646517</v>
      </c>
      <c r="H41" s="2735">
        <v>11.04535787422698</v>
      </c>
      <c r="I41" s="2735">
        <v>14.127670229288658</v>
      </c>
      <c r="J41" s="2735">
        <v>16.76486844348009</v>
      </c>
      <c r="K41" s="2735">
        <v>14.211378662892947</v>
      </c>
      <c r="L41" s="2737">
        <v>12.699219635303354</v>
      </c>
      <c r="Q41" s="2726"/>
      <c r="R41" s="2726"/>
      <c r="S41" s="2726"/>
    </row>
    <row r="42" spans="1:19">
      <c r="A42" s="2736" t="s">
        <v>2091</v>
      </c>
      <c r="B42" s="2732" t="s">
        <v>2090</v>
      </c>
      <c r="C42" s="2733">
        <v>222351.33831141551</v>
      </c>
      <c r="D42" s="2733">
        <v>921320.13831141556</v>
      </c>
      <c r="E42" s="2733">
        <v>910224.85896628164</v>
      </c>
      <c r="F42" s="2733">
        <v>727322.4</v>
      </c>
      <c r="G42" s="2733">
        <v>823234.47743076005</v>
      </c>
      <c r="H42" s="2735">
        <v>1.9216810654869698</v>
      </c>
      <c r="I42" s="2735">
        <v>28.032416132458131</v>
      </c>
      <c r="J42" s="2735">
        <v>39.036440252085171</v>
      </c>
      <c r="K42" s="2735">
        <v>45.275460160996687</v>
      </c>
      <c r="L42" s="2737">
        <v>32.649531509209837</v>
      </c>
      <c r="N42" s="2722"/>
      <c r="O42" s="2721"/>
      <c r="P42" s="2721"/>
      <c r="Q42" s="2721"/>
      <c r="R42" s="2721"/>
      <c r="S42" s="2721"/>
    </row>
    <row r="43" spans="1:19">
      <c r="A43" s="2736" t="s">
        <v>225</v>
      </c>
      <c r="B43" s="2732" t="s">
        <v>215</v>
      </c>
      <c r="C43" s="2733">
        <v>263705.70088052825</v>
      </c>
      <c r="D43" s="2733">
        <v>1130302.292475211</v>
      </c>
      <c r="E43" s="2733">
        <v>994691.47032589104</v>
      </c>
      <c r="F43" s="2733">
        <v>809825.84939824732</v>
      </c>
      <c r="G43" s="2733">
        <v>1011822.9419802342</v>
      </c>
      <c r="H43" s="2735">
        <v>18.598656919794941</v>
      </c>
      <c r="I43" s="2735">
        <v>22.682903094554664</v>
      </c>
      <c r="J43" s="2735">
        <v>9.2797521983233811</v>
      </c>
      <c r="K43" s="2735">
        <v>11.343449534655784</v>
      </c>
      <c r="L43" s="2737">
        <v>22.908232067495721</v>
      </c>
      <c r="N43" s="2722"/>
      <c r="O43" s="2721"/>
      <c r="P43" s="2721"/>
      <c r="Q43" s="2721"/>
      <c r="R43" s="2721"/>
      <c r="S43" s="2721"/>
    </row>
    <row r="44" spans="1:19">
      <c r="A44" s="2736" t="s">
        <v>226</v>
      </c>
      <c r="B44" s="2732" t="s">
        <v>216</v>
      </c>
      <c r="C44" s="2733">
        <v>301590.19350571884</v>
      </c>
      <c r="D44" s="2733">
        <v>1315376.2767305411</v>
      </c>
      <c r="E44" s="2733">
        <v>1165866.2782705703</v>
      </c>
      <c r="F44" s="2733">
        <v>973026.07832097355</v>
      </c>
      <c r="G44" s="2733">
        <v>1188090.2428831779</v>
      </c>
      <c r="H44" s="2735">
        <v>14.366201602275613</v>
      </c>
      <c r="I44" s="2735">
        <v>16.373848437486831</v>
      </c>
      <c r="J44" s="2735">
        <v>17.208834402550696</v>
      </c>
      <c r="K44" s="2735">
        <v>20.15250921466566</v>
      </c>
      <c r="L44" s="2737">
        <v>17.420765391815664</v>
      </c>
      <c r="N44" s="2722"/>
      <c r="O44" s="2721"/>
      <c r="P44" s="2721"/>
      <c r="Q44" s="2721"/>
      <c r="R44" s="2721"/>
      <c r="S44" s="2721"/>
    </row>
    <row r="45" spans="1:19">
      <c r="A45" s="2736" t="s">
        <v>227</v>
      </c>
      <c r="B45" s="2732" t="s">
        <v>217</v>
      </c>
      <c r="C45" s="2733">
        <v>354830.02748561837</v>
      </c>
      <c r="D45" s="2733">
        <v>1565967.1585125797</v>
      </c>
      <c r="E45" s="2733">
        <v>1314304.9647224669</v>
      </c>
      <c r="F45" s="2733">
        <v>1150824.6093921112</v>
      </c>
      <c r="G45" s="2733">
        <v>1406769.5015122239</v>
      </c>
      <c r="H45" s="2735">
        <v>17.653038834265008</v>
      </c>
      <c r="I45" s="2735">
        <v>19.050889560278492</v>
      </c>
      <c r="J45" s="2735">
        <v>12.73205076932909</v>
      </c>
      <c r="K45" s="2735">
        <v>18.27274058039038</v>
      </c>
      <c r="L45" s="2737">
        <v>18.40594684948929</v>
      </c>
      <c r="N45" s="2722"/>
      <c r="O45" s="2721"/>
      <c r="P45" s="2721"/>
      <c r="Q45" s="2721"/>
      <c r="R45" s="2721"/>
      <c r="S45" s="2721"/>
    </row>
    <row r="46" spans="1:19">
      <c r="A46" s="2736" t="s">
        <v>228</v>
      </c>
      <c r="B46" s="2732" t="s">
        <v>218</v>
      </c>
      <c r="C46" s="2733">
        <v>424744.63430879061</v>
      </c>
      <c r="D46" s="2733">
        <v>1877801.5328829002</v>
      </c>
      <c r="E46" s="2733">
        <v>1527345.878273834</v>
      </c>
      <c r="F46" s="2733">
        <v>1373945.132353008</v>
      </c>
      <c r="G46" s="2733">
        <v>1688829.8648763529</v>
      </c>
      <c r="H46" s="2735">
        <v>19.703689487216796</v>
      </c>
      <c r="I46" s="2735">
        <v>19.913212909682834</v>
      </c>
      <c r="J46" s="2735">
        <v>16.209397306534072</v>
      </c>
      <c r="K46" s="2735">
        <v>19.387882492255148</v>
      </c>
      <c r="L46" s="2737">
        <v>20.050218821272775</v>
      </c>
      <c r="N46" s="2722"/>
      <c r="O46" s="2721"/>
      <c r="P46" s="2721"/>
      <c r="Q46" s="2721"/>
      <c r="R46" s="2721"/>
      <c r="S46" s="2721"/>
    </row>
    <row r="47" spans="1:19">
      <c r="A47" s="2736" t="s">
        <v>167</v>
      </c>
      <c r="B47" s="2732" t="s">
        <v>219</v>
      </c>
      <c r="C47" s="2733">
        <v>503287.11484016501</v>
      </c>
      <c r="D47" s="2733">
        <v>2244578.5723777702</v>
      </c>
      <c r="E47" s="2733">
        <v>1805735.9748320361</v>
      </c>
      <c r="F47" s="2733">
        <v>1692306.0682793078</v>
      </c>
      <c r="G47" s="2733">
        <v>2016816.1615412112</v>
      </c>
      <c r="H47" s="2735">
        <v>18.491694582367291</v>
      </c>
      <c r="I47" s="2735">
        <v>19.532257966142698</v>
      </c>
      <c r="J47" s="2735">
        <v>18.22704997723444</v>
      </c>
      <c r="K47" s="2735">
        <v>23.171299088274161</v>
      </c>
      <c r="L47" s="2737">
        <v>19.420919980525785</v>
      </c>
      <c r="N47" s="2722"/>
      <c r="O47" s="2721"/>
      <c r="P47" s="2721"/>
      <c r="Q47" s="2721"/>
      <c r="R47" s="2721"/>
      <c r="S47" s="2721"/>
    </row>
    <row r="48" spans="1:19">
      <c r="A48" s="2736" t="s">
        <v>168</v>
      </c>
      <c r="B48" s="2732" t="s">
        <v>220</v>
      </c>
      <c r="C48" s="2733">
        <v>569402.38672684168</v>
      </c>
      <c r="D48" s="2733">
        <v>2591701.9945694054</v>
      </c>
      <c r="E48" s="2733">
        <v>2177792.0340676117</v>
      </c>
      <c r="F48" s="2733">
        <v>1997159.9994325647</v>
      </c>
      <c r="G48" s="2733">
        <v>2299807.5981313302</v>
      </c>
      <c r="H48" s="2735">
        <f t="shared" ref="H48:L49" si="0">(C48-C47)/C47*100</f>
        <v>13.136690755072022</v>
      </c>
      <c r="I48" s="2735">
        <f t="shared" si="0"/>
        <v>15.464970861942861</v>
      </c>
      <c r="J48" s="2735">
        <f t="shared" si="0"/>
        <v>20.604122885140121</v>
      </c>
      <c r="K48" s="2735">
        <f t="shared" si="0"/>
        <v>18.014113219083612</v>
      </c>
      <c r="L48" s="2737">
        <f t="shared" si="0"/>
        <v>14.031593061702885</v>
      </c>
      <c r="N48" s="2722"/>
      <c r="O48" s="2721"/>
      <c r="P48" s="2721"/>
      <c r="Q48" s="2721"/>
      <c r="R48" s="2721"/>
      <c r="S48" s="2721"/>
    </row>
    <row r="49" spans="1:19">
      <c r="A49" s="2736" t="s">
        <v>5</v>
      </c>
      <c r="B49" s="2732" t="s">
        <v>221</v>
      </c>
      <c r="C49" s="2733">
        <v>669394.92523709009</v>
      </c>
      <c r="D49" s="2733">
        <v>3094466.6136414213</v>
      </c>
      <c r="E49" s="2733">
        <v>2755893.0441511483</v>
      </c>
      <c r="F49" s="2733">
        <v>2442783.9931672919</v>
      </c>
      <c r="G49" s="2733">
        <v>2742102.9318979895</v>
      </c>
      <c r="H49" s="2735">
        <f t="shared" si="0"/>
        <v>17.560962307349378</v>
      </c>
      <c r="I49" s="2735">
        <f t="shared" si="0"/>
        <v>19.399013471668333</v>
      </c>
      <c r="J49" s="2735">
        <f t="shared" si="0"/>
        <v>26.545280772460984</v>
      </c>
      <c r="K49" s="2735">
        <f t="shared" si="0"/>
        <v>22.312883988330345</v>
      </c>
      <c r="L49" s="2737">
        <f t="shared" si="0"/>
        <v>19.23184070380665</v>
      </c>
      <c r="M49" s="2731"/>
      <c r="N49" s="2722"/>
      <c r="O49" s="2721"/>
      <c r="P49" s="2721"/>
      <c r="Q49" s="2721"/>
      <c r="R49" s="2721"/>
      <c r="S49" s="2721"/>
    </row>
    <row r="50" spans="1:19">
      <c r="A50" s="2736" t="s">
        <v>29</v>
      </c>
      <c r="B50" s="2732" t="s">
        <v>344</v>
      </c>
      <c r="C50" s="2733">
        <v>726642.75745137758</v>
      </c>
      <c r="D50" s="2733">
        <v>3582137.6497642039</v>
      </c>
      <c r="E50" s="2733">
        <v>3338509.823816373</v>
      </c>
      <c r="F50" s="2733">
        <v>2910275.9432925903</v>
      </c>
      <c r="G50" s="2733">
        <v>3235066.7569785174</v>
      </c>
      <c r="H50" s="2735">
        <v>8.5521760108968738</v>
      </c>
      <c r="I50" s="2735">
        <v>15.759453793198775</v>
      </c>
      <c r="J50" s="2735">
        <v>21.140761645366339</v>
      </c>
      <c r="K50" s="2735">
        <v>19.137670438029708</v>
      </c>
      <c r="L50" s="2737">
        <v>17.977582801361702</v>
      </c>
      <c r="M50" s="2731"/>
      <c r="N50" s="2722"/>
      <c r="O50" s="2721"/>
      <c r="P50" s="2721"/>
      <c r="Q50" s="2721"/>
      <c r="R50" s="2721"/>
      <c r="S50" s="2721"/>
    </row>
    <row r="51" spans="1:19">
      <c r="A51" s="2736" t="s">
        <v>85</v>
      </c>
      <c r="B51" s="2732" t="s">
        <v>345</v>
      </c>
      <c r="C51" s="2733">
        <v>856260.84549545031</v>
      </c>
      <c r="D51" s="2733">
        <v>4230969.78441469</v>
      </c>
      <c r="E51" s="2733">
        <v>3792618.5594211118</v>
      </c>
      <c r="F51" s="2733">
        <v>3276891.9931538226</v>
      </c>
      <c r="G51" s="2733">
        <v>3839727.4096063534</v>
      </c>
      <c r="H51" s="2735">
        <v>17.837938236820122</v>
      </c>
      <c r="I51" s="2735">
        <v>18.11298716903022</v>
      </c>
      <c r="J51" s="2735">
        <v>13.602138665736513</v>
      </c>
      <c r="K51" s="2735">
        <v>12.597295136434896</v>
      </c>
      <c r="L51" s="2737">
        <v>18.690824581084563</v>
      </c>
      <c r="M51" s="2731"/>
      <c r="N51" s="2722"/>
      <c r="O51" s="2721"/>
      <c r="P51" s="2721"/>
      <c r="Q51" s="2721"/>
      <c r="R51" s="2721"/>
      <c r="S51" s="2721"/>
    </row>
    <row r="52" spans="1:19" ht="15.75" thickBot="1">
      <c r="A52" s="2738" t="s">
        <v>398</v>
      </c>
      <c r="B52" s="2739" t="s">
        <v>402</v>
      </c>
      <c r="C52" s="2740">
        <v>1049410.1784123359</v>
      </c>
      <c r="D52" s="2740">
        <v>5154853.1632666979</v>
      </c>
      <c r="E52" s="2740">
        <v>4810629.391423773</v>
      </c>
      <c r="F52" s="2740">
        <v>4139555.3970571719</v>
      </c>
      <c r="G52" s="2740">
        <v>4662729.3025787203</v>
      </c>
      <c r="H52" s="2741">
        <v>22.557300609153209</v>
      </c>
      <c r="I52" s="2741">
        <v>21.836208385492345</v>
      </c>
      <c r="J52" s="2741">
        <v>26.841898705417023</v>
      </c>
      <c r="K52" s="2741">
        <v>26.325658755480823</v>
      </c>
      <c r="L52" s="2742">
        <v>21.433862490169336</v>
      </c>
      <c r="M52" s="2731"/>
      <c r="N52" s="2722"/>
      <c r="O52" s="2721"/>
      <c r="P52" s="2721"/>
      <c r="Q52" s="2721"/>
      <c r="R52" s="2721"/>
      <c r="S52" s="2721"/>
    </row>
    <row r="53" spans="1:19" ht="15.75" thickTop="1">
      <c r="A53" s="2720" t="s">
        <v>2089</v>
      </c>
      <c r="B53" s="2720"/>
      <c r="C53" s="2720"/>
      <c r="D53" s="2720"/>
      <c r="E53" s="2720"/>
      <c r="F53" s="2720"/>
      <c r="G53" s="2720"/>
      <c r="H53" s="2720"/>
      <c r="I53" s="2720"/>
      <c r="J53" s="2720"/>
      <c r="K53" s="2720"/>
      <c r="L53" s="2720"/>
    </row>
    <row r="55" spans="1:19">
      <c r="C55" s="2719"/>
      <c r="D55" s="2719"/>
      <c r="E55" s="2719"/>
      <c r="F55" s="2719"/>
      <c r="G55" s="2719"/>
      <c r="I55" s="2719"/>
    </row>
    <row r="56" spans="1:19">
      <c r="C56" s="2719"/>
      <c r="D56" s="2719"/>
      <c r="E56" s="2719"/>
      <c r="F56" s="2719"/>
      <c r="G56" s="2719"/>
    </row>
    <row r="57" spans="1:19">
      <c r="C57" s="2719"/>
      <c r="D57" s="2719"/>
      <c r="E57" s="2719"/>
      <c r="F57" s="2719"/>
      <c r="G57" s="2719"/>
      <c r="J57" s="2719"/>
    </row>
    <row r="59" spans="1:19">
      <c r="C59" s="2719"/>
      <c r="D59" s="2719"/>
      <c r="E59" s="2719"/>
      <c r="F59" s="2719"/>
      <c r="G59" s="2719"/>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2"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3"/>
  <sheetViews>
    <sheetView view="pageBreakPreview" zoomScaleSheetLayoutView="100" workbookViewId="0">
      <selection activeCell="L29" sqref="L29"/>
    </sheetView>
  </sheetViews>
  <sheetFormatPr defaultRowHeight="15"/>
  <cols>
    <col min="1" max="1" width="11.7109375" style="2730" customWidth="1"/>
    <col min="2" max="2" width="10.7109375" style="2730" customWidth="1"/>
    <col min="3" max="7" width="10.28515625" style="2730" customWidth="1"/>
    <col min="8" max="8" width="9.140625" style="2730"/>
    <col min="9" max="9" width="18.85546875" bestFit="1" customWidth="1"/>
    <col min="19" max="16384" width="9.140625" style="2730"/>
  </cols>
  <sheetData>
    <row r="1" spans="1:7">
      <c r="A1" s="3966" t="s">
        <v>2102</v>
      </c>
      <c r="B1" s="3966"/>
      <c r="C1" s="3966"/>
      <c r="D1" s="3966"/>
      <c r="E1" s="3966"/>
      <c r="F1" s="3966"/>
      <c r="G1" s="3966"/>
    </row>
    <row r="2" spans="1:7" ht="15.75">
      <c r="A2" s="3967" t="s">
        <v>278</v>
      </c>
      <c r="B2" s="3967"/>
      <c r="C2" s="3967"/>
      <c r="D2" s="3967"/>
      <c r="E2" s="3967"/>
      <c r="F2" s="3967"/>
      <c r="G2" s="3967"/>
    </row>
    <row r="3" spans="1:7" ht="15.75" thickBot="1">
      <c r="A3" s="3968" t="s">
        <v>2100</v>
      </c>
      <c r="B3" s="3968"/>
      <c r="C3" s="3968"/>
      <c r="D3" s="3968"/>
      <c r="E3" s="3968"/>
      <c r="F3" s="3968"/>
      <c r="G3" s="3968"/>
    </row>
    <row r="4" spans="1:7" ht="39" thickTop="1">
      <c r="A4" s="2743" t="s">
        <v>251</v>
      </c>
      <c r="B4" s="2744" t="s">
        <v>2097</v>
      </c>
      <c r="C4" s="2745" t="s">
        <v>2095</v>
      </c>
      <c r="D4" s="2745" t="s">
        <v>2094</v>
      </c>
      <c r="E4" s="2744" t="s">
        <v>2093</v>
      </c>
      <c r="F4" s="2744" t="s">
        <v>623</v>
      </c>
      <c r="G4" s="2746" t="s">
        <v>2092</v>
      </c>
    </row>
    <row r="5" spans="1:7">
      <c r="A5" s="2725" t="s">
        <v>280</v>
      </c>
      <c r="B5" s="2724" t="s">
        <v>281</v>
      </c>
      <c r="C5" s="2723">
        <v>8.0725363586989332</v>
      </c>
      <c r="D5" s="2723">
        <v>12.457908394182608</v>
      </c>
      <c r="E5" s="2723">
        <v>9.8835314706414845</v>
      </c>
      <c r="F5" s="2723">
        <v>4.72753605696699</v>
      </c>
      <c r="G5" s="2756">
        <v>7.0375957998913758</v>
      </c>
    </row>
    <row r="6" spans="1:7">
      <c r="A6" s="2751" t="s">
        <v>282</v>
      </c>
      <c r="B6" s="2732" t="s">
        <v>283</v>
      </c>
      <c r="C6" s="2733">
        <v>8.3505806599977017</v>
      </c>
      <c r="D6" s="2733">
        <v>14.51075083362079</v>
      </c>
      <c r="E6" s="2733">
        <v>10.137403702426123</v>
      </c>
      <c r="F6" s="2733">
        <v>4.1175117856732211</v>
      </c>
      <c r="G6" s="2752">
        <v>9.2020236863286176</v>
      </c>
    </row>
    <row r="7" spans="1:7">
      <c r="A7" s="2751" t="s">
        <v>284</v>
      </c>
      <c r="B7" s="2732" t="s">
        <v>285</v>
      </c>
      <c r="C7" s="2733">
        <v>10.722800925925926</v>
      </c>
      <c r="D7" s="2733">
        <v>18.65162037037037</v>
      </c>
      <c r="E7" s="2733">
        <v>12.297453703703704</v>
      </c>
      <c r="F7" s="2733">
        <v>5.0011574074074074</v>
      </c>
      <c r="G7" s="2752">
        <v>12.343171296296298</v>
      </c>
    </row>
    <row r="8" spans="1:7">
      <c r="A8" s="2751" t="s">
        <v>286</v>
      </c>
      <c r="B8" s="2732" t="s">
        <v>287</v>
      </c>
      <c r="C8" s="2733">
        <v>10.44293533346848</v>
      </c>
      <c r="D8" s="2733">
        <v>19.116663288060007</v>
      </c>
      <c r="E8" s="2733">
        <v>14.723798905331439</v>
      </c>
      <c r="F8" s="2733">
        <v>5.4282383944861134</v>
      </c>
      <c r="G8" s="2752">
        <v>12.759983782688019</v>
      </c>
    </row>
    <row r="9" spans="1:7">
      <c r="A9" s="2751" t="s">
        <v>288</v>
      </c>
      <c r="B9" s="2732" t="s">
        <v>289</v>
      </c>
      <c r="C9" s="2733">
        <v>11.275714607247361</v>
      </c>
      <c r="D9" s="2733">
        <v>20.307900067521949</v>
      </c>
      <c r="E9" s="2733">
        <v>15.938780103533649</v>
      </c>
      <c r="F9" s="2733">
        <v>5.9941480981318929</v>
      </c>
      <c r="G9" s="2752">
        <v>13.064145847400404</v>
      </c>
    </row>
    <row r="10" spans="1:7">
      <c r="A10" s="2751" t="s">
        <v>290</v>
      </c>
      <c r="B10" s="2732" t="s">
        <v>291</v>
      </c>
      <c r="C10" s="2733">
        <v>12.121108303712901</v>
      </c>
      <c r="D10" s="2733">
        <v>22.634148430474067</v>
      </c>
      <c r="E10" s="2733">
        <v>18.439467260502763</v>
      </c>
      <c r="F10" s="2733">
        <v>8.2073572866258413</v>
      </c>
      <c r="G10" s="2752">
        <v>14.259346494796796</v>
      </c>
    </row>
    <row r="11" spans="1:7">
      <c r="A11" s="2751" t="s">
        <v>292</v>
      </c>
      <c r="B11" s="2732" t="s">
        <v>293</v>
      </c>
      <c r="C11" s="2733">
        <v>11.747171055040832</v>
      </c>
      <c r="D11" s="2733">
        <v>23.099205331966168</v>
      </c>
      <c r="E11" s="2733">
        <v>18.901380598381365</v>
      </c>
      <c r="F11" s="2733">
        <v>9.1482037572783526</v>
      </c>
      <c r="G11" s="2752">
        <v>15.172666349287731</v>
      </c>
    </row>
    <row r="12" spans="1:7">
      <c r="A12" s="2751" t="s">
        <v>294</v>
      </c>
      <c r="B12" s="2732" t="s">
        <v>295</v>
      </c>
      <c r="C12" s="2733">
        <v>11.654511423776945</v>
      </c>
      <c r="D12" s="2733">
        <v>24.067380921647089</v>
      </c>
      <c r="E12" s="2733">
        <v>19.501419904479153</v>
      </c>
      <c r="F12" s="2733">
        <v>8.5136181747773314</v>
      </c>
      <c r="G12" s="2752">
        <v>15.835161998192849</v>
      </c>
    </row>
    <row r="13" spans="1:7">
      <c r="A13" s="2751" t="s">
        <v>296</v>
      </c>
      <c r="B13" s="2732" t="s">
        <v>297</v>
      </c>
      <c r="C13" s="2733">
        <v>12.881431237226391</v>
      </c>
      <c r="D13" s="2733">
        <v>27.316726400284359</v>
      </c>
      <c r="E13" s="2733">
        <v>25.150025176979351</v>
      </c>
      <c r="F13" s="2733">
        <v>7.9947276443233308</v>
      </c>
      <c r="G13" s="2752">
        <v>18.620597731109861</v>
      </c>
    </row>
    <row r="14" spans="1:7">
      <c r="A14" s="2751" t="s">
        <v>298</v>
      </c>
      <c r="B14" s="2732" t="s">
        <v>299</v>
      </c>
      <c r="C14" s="2733">
        <v>12.519675044427519</v>
      </c>
      <c r="D14" s="2733">
        <v>26.542777354658543</v>
      </c>
      <c r="E14" s="2733">
        <v>24.941609545569943</v>
      </c>
      <c r="F14" s="2733">
        <v>8.0578827113480571</v>
      </c>
      <c r="G14" s="2752">
        <v>17.941101802487943</v>
      </c>
    </row>
    <row r="15" spans="1:7">
      <c r="A15" s="2751" t="s">
        <v>300</v>
      </c>
      <c r="B15" s="2732" t="s">
        <v>301</v>
      </c>
      <c r="C15" s="2733">
        <v>11.762938158713808</v>
      </c>
      <c r="D15" s="2733">
        <v>26.394917036941639</v>
      </c>
      <c r="E15" s="2733">
        <v>26.94077747010969</v>
      </c>
      <c r="F15" s="2733">
        <v>8.6646489363985655</v>
      </c>
      <c r="G15" s="2752">
        <v>18.322922703758561</v>
      </c>
    </row>
    <row r="16" spans="1:7">
      <c r="A16" s="2751" t="s">
        <v>302</v>
      </c>
      <c r="B16" s="2732" t="s">
        <v>303</v>
      </c>
      <c r="C16" s="2733">
        <v>12.612229518785661</v>
      </c>
      <c r="D16" s="2733">
        <v>27.198837334481645</v>
      </c>
      <c r="E16" s="2733">
        <v>27.492912764201382</v>
      </c>
      <c r="F16" s="2733">
        <v>9.2724369325725764</v>
      </c>
      <c r="G16" s="2752">
        <v>18.437040226791545</v>
      </c>
    </row>
    <row r="17" spans="1:7">
      <c r="A17" s="2751" t="s">
        <v>304</v>
      </c>
      <c r="B17" s="2732" t="s">
        <v>305</v>
      </c>
      <c r="C17" s="2733">
        <v>12.714831516973568</v>
      </c>
      <c r="D17" s="2733">
        <v>27.399160716522612</v>
      </c>
      <c r="E17" s="2733">
        <v>27.87658148565702</v>
      </c>
      <c r="F17" s="2733">
        <v>9.602436427408243</v>
      </c>
      <c r="G17" s="2752">
        <v>18.496179381185019</v>
      </c>
    </row>
    <row r="18" spans="1:7">
      <c r="A18" s="2751" t="s">
        <v>306</v>
      </c>
      <c r="B18" s="2732" t="s">
        <v>307</v>
      </c>
      <c r="C18" s="2733">
        <v>12.478350193743013</v>
      </c>
      <c r="D18" s="2733">
        <v>27.855563935193615</v>
      </c>
      <c r="E18" s="2733">
        <v>26.615998751722884</v>
      </c>
      <c r="F18" s="2733">
        <v>10.3335240423374</v>
      </c>
      <c r="G18" s="2752">
        <v>19.441786076508986</v>
      </c>
    </row>
    <row r="19" spans="1:7">
      <c r="A19" s="2751" t="s">
        <v>308</v>
      </c>
      <c r="B19" s="2732" t="s">
        <v>309</v>
      </c>
      <c r="C19" s="2733">
        <v>13.19076957544528</v>
      </c>
      <c r="D19" s="2733">
        <v>29.80295732048841</v>
      </c>
      <c r="E19" s="2733">
        <v>29.779657219670664</v>
      </c>
      <c r="F19" s="2733">
        <v>11.601881931219895</v>
      </c>
      <c r="G19" s="2752">
        <v>21.232888988461969</v>
      </c>
    </row>
    <row r="20" spans="1:7">
      <c r="A20" s="2751" t="s">
        <v>310</v>
      </c>
      <c r="B20" s="2732" t="s">
        <v>311</v>
      </c>
      <c r="C20" s="2733">
        <v>13.753190995590622</v>
      </c>
      <c r="D20" s="2733">
        <v>30.51017250715557</v>
      </c>
      <c r="E20" s="2733">
        <v>28.681828730563936</v>
      </c>
      <c r="F20" s="2733">
        <v>11.301539413630387</v>
      </c>
      <c r="G20" s="2752">
        <v>21.162102576003715</v>
      </c>
    </row>
    <row r="21" spans="1:7">
      <c r="A21" s="2751" t="s">
        <v>312</v>
      </c>
      <c r="B21" s="2732" t="s">
        <v>313</v>
      </c>
      <c r="C21" s="2733">
        <v>13.527955470632222</v>
      </c>
      <c r="D21" s="2733">
        <v>31.330481016864674</v>
      </c>
      <c r="E21" s="2733">
        <v>28.654482013790805</v>
      </c>
      <c r="F21" s="2733">
        <v>11.721109911107419</v>
      </c>
      <c r="G21" s="2752">
        <v>22.171222065298661</v>
      </c>
    </row>
    <row r="22" spans="1:7">
      <c r="A22" s="2751" t="s">
        <v>314</v>
      </c>
      <c r="B22" s="2732" t="s">
        <v>315</v>
      </c>
      <c r="C22" s="2733">
        <v>13.016315800036121</v>
      </c>
      <c r="D22" s="2733">
        <v>30.551486082401812</v>
      </c>
      <c r="E22" s="2733">
        <v>27.834594312548916</v>
      </c>
      <c r="F22" s="2733">
        <v>11.89414464134005</v>
      </c>
      <c r="G22" s="2752">
        <v>22.295249754159226</v>
      </c>
    </row>
    <row r="23" spans="1:7">
      <c r="A23" s="2751" t="s">
        <v>316</v>
      </c>
      <c r="B23" s="2732" t="s">
        <v>317</v>
      </c>
      <c r="C23" s="2733">
        <v>13.898900124800257</v>
      </c>
      <c r="D23" s="2733">
        <v>34.012445035398947</v>
      </c>
      <c r="E23" s="2733">
        <v>28.811889849189964</v>
      </c>
      <c r="F23" s="2733">
        <v>12.368580659458578</v>
      </c>
      <c r="G23" s="2752">
        <v>25.393412412377391</v>
      </c>
    </row>
    <row r="24" spans="1:7">
      <c r="A24" s="2751" t="s">
        <v>318</v>
      </c>
      <c r="B24" s="2732" t="s">
        <v>319</v>
      </c>
      <c r="C24" s="2733">
        <v>14.307278493717138</v>
      </c>
      <c r="D24" s="2733">
        <v>35.016008270103178</v>
      </c>
      <c r="E24" s="2733">
        <v>29.019681641173879</v>
      </c>
      <c r="F24" s="2733">
        <v>14.85753141434823</v>
      </c>
      <c r="G24" s="2752">
        <v>26.179543538480065</v>
      </c>
    </row>
    <row r="25" spans="1:7">
      <c r="A25" s="2751" t="s">
        <v>320</v>
      </c>
      <c r="B25" s="2732" t="s">
        <v>321</v>
      </c>
      <c r="C25" s="2733">
        <v>15.049800387817944</v>
      </c>
      <c r="D25" s="2733">
        <v>36.949788981407544</v>
      </c>
      <c r="E25" s="2733">
        <v>32.934732519676061</v>
      </c>
      <c r="F25" s="2733">
        <v>19.13680848636934</v>
      </c>
      <c r="G25" s="2752">
        <v>27.852401049389751</v>
      </c>
    </row>
    <row r="26" spans="1:7">
      <c r="A26" s="2751" t="s">
        <v>322</v>
      </c>
      <c r="B26" s="2732" t="s">
        <v>323</v>
      </c>
      <c r="C26" s="2733">
        <v>14.66295452628027</v>
      </c>
      <c r="D26" s="2733">
        <v>37.222724405716058</v>
      </c>
      <c r="E26" s="2733">
        <v>35.862208884228622</v>
      </c>
      <c r="F26" s="2733">
        <v>22.306870271942405</v>
      </c>
      <c r="G26" s="2752">
        <v>28.608951722087632</v>
      </c>
    </row>
    <row r="27" spans="1:7">
      <c r="A27" s="2751" t="s">
        <v>324</v>
      </c>
      <c r="B27" s="2732" t="s">
        <v>325</v>
      </c>
      <c r="C27" s="2733">
        <v>16.100430283088478</v>
      </c>
      <c r="D27" s="2733">
        <v>45.082616491927283</v>
      </c>
      <c r="E27" s="2733">
        <v>35.975765829034664</v>
      </c>
      <c r="F27" s="2733">
        <v>23.050161668086684</v>
      </c>
      <c r="G27" s="2752">
        <v>29.069847030262412</v>
      </c>
    </row>
    <row r="28" spans="1:7">
      <c r="A28" s="2751" t="s">
        <v>326</v>
      </c>
      <c r="B28" s="2732" t="s">
        <v>327</v>
      </c>
      <c r="C28" s="2733">
        <v>16.97302597683192</v>
      </c>
      <c r="D28" s="2733">
        <v>50.790340540810043</v>
      </c>
      <c r="E28" s="2733">
        <v>38.495604048596455</v>
      </c>
      <c r="F28" s="2733">
        <v>25.538101015473085</v>
      </c>
      <c r="G28" s="2752">
        <v>34.03918961591517</v>
      </c>
    </row>
    <row r="29" spans="1:7">
      <c r="A29" s="2751" t="s">
        <v>328</v>
      </c>
      <c r="B29" s="2732" t="s">
        <v>329</v>
      </c>
      <c r="C29" s="2733">
        <v>17.828444959010163</v>
      </c>
      <c r="D29" s="2733">
        <v>54.415558596171167</v>
      </c>
      <c r="E29" s="2733">
        <v>39.420616543287842</v>
      </c>
      <c r="F29" s="2733">
        <v>26.547059373867079</v>
      </c>
      <c r="G29" s="2752">
        <v>37.098317136207889</v>
      </c>
    </row>
    <row r="30" spans="1:7">
      <c r="A30" s="2751" t="s">
        <v>330</v>
      </c>
      <c r="B30" s="2732" t="s">
        <v>331</v>
      </c>
      <c r="C30" s="2733">
        <v>18.597953031452903</v>
      </c>
      <c r="D30" s="2733">
        <v>56.51145754279451</v>
      </c>
      <c r="E30" s="2733">
        <v>41.635334977654104</v>
      </c>
      <c r="F30" s="2733">
        <v>28.840859263007001</v>
      </c>
      <c r="G30" s="2752">
        <v>40.741815287966951</v>
      </c>
    </row>
    <row r="31" spans="1:7">
      <c r="A31" s="2751" t="s">
        <v>231</v>
      </c>
      <c r="B31" s="2732" t="s">
        <v>230</v>
      </c>
      <c r="C31" s="2733">
        <v>17.475170943945781</v>
      </c>
      <c r="D31" s="2733">
        <v>50.731293557015668</v>
      </c>
      <c r="E31" s="2733">
        <v>42.551147289244625</v>
      </c>
      <c r="F31" s="2733">
        <v>28.709500610392759</v>
      </c>
      <c r="G31" s="2752">
        <v>41.040906506854739</v>
      </c>
    </row>
    <row r="32" spans="1:7">
      <c r="A32" s="2751" t="s">
        <v>332</v>
      </c>
      <c r="B32" s="2732" t="s">
        <v>333</v>
      </c>
      <c r="C32" s="2733">
        <v>18.229486573960202</v>
      </c>
      <c r="D32" s="2733">
        <v>53.523766821999672</v>
      </c>
      <c r="E32" s="2733">
        <v>45.124857708137903</v>
      </c>
      <c r="F32" s="2733">
        <v>29.016722422585605</v>
      </c>
      <c r="G32" s="2752">
        <v>39.989313146570957</v>
      </c>
    </row>
    <row r="33" spans="1:12">
      <c r="A33" s="2751" t="s">
        <v>334</v>
      </c>
      <c r="B33" s="2732" t="s">
        <v>335</v>
      </c>
      <c r="C33" s="2733">
        <v>19.090569265243342</v>
      </c>
      <c r="D33" s="2733">
        <v>56.33657774500184</v>
      </c>
      <c r="E33" s="2733">
        <v>46.409876663599</v>
      </c>
      <c r="F33" s="2733">
        <v>30.667897795953525</v>
      </c>
      <c r="G33" s="2752">
        <v>41.186707054208291</v>
      </c>
    </row>
    <row r="34" spans="1:12">
      <c r="A34" s="2751" t="s">
        <v>336</v>
      </c>
      <c r="B34" s="2732" t="s">
        <v>337</v>
      </c>
      <c r="C34" s="2733">
        <v>18.669024068978228</v>
      </c>
      <c r="D34" s="2733">
        <v>55.974021376844675</v>
      </c>
      <c r="E34" s="2733">
        <v>46.779593441254661</v>
      </c>
      <c r="F34" s="2733">
        <v>32.141000728459673</v>
      </c>
      <c r="G34" s="2752">
        <v>43.330545562264668</v>
      </c>
    </row>
    <row r="35" spans="1:12">
      <c r="A35" s="2751" t="s">
        <v>338</v>
      </c>
      <c r="B35" s="2732" t="s">
        <v>339</v>
      </c>
      <c r="C35" s="2733">
        <v>19.181964398417414</v>
      </c>
      <c r="D35" s="2733">
        <v>58.842388685673185</v>
      </c>
      <c r="E35" s="2733">
        <v>48.379995656688365</v>
      </c>
      <c r="F35" s="2733">
        <v>33.426007614368217</v>
      </c>
      <c r="G35" s="2752">
        <v>42.494028794798879</v>
      </c>
    </row>
    <row r="36" spans="1:12">
      <c r="A36" s="2751" t="s">
        <v>340</v>
      </c>
      <c r="B36" s="2732" t="s">
        <v>341</v>
      </c>
      <c r="C36" s="2733">
        <v>19.399341674769605</v>
      </c>
      <c r="D36" s="2733">
        <v>60.469025385118726</v>
      </c>
      <c r="E36" s="2733">
        <v>50.09056940698747</v>
      </c>
      <c r="F36" s="2733">
        <v>37.238397514692302</v>
      </c>
      <c r="G36" s="2752">
        <v>44.333137334042725</v>
      </c>
    </row>
    <row r="37" spans="1:12">
      <c r="A37" s="2751" t="s">
        <v>236</v>
      </c>
      <c r="B37" s="2732" t="s">
        <v>342</v>
      </c>
      <c r="C37" s="2733">
        <v>21.206125506385558</v>
      </c>
      <c r="D37" s="2733">
        <v>68.062482259352748</v>
      </c>
      <c r="E37" s="2733">
        <v>50.180212712032869</v>
      </c>
      <c r="F37" s="2733">
        <v>37.574507755473384</v>
      </c>
      <c r="G37" s="2752">
        <v>45.952309870640832</v>
      </c>
    </row>
    <row r="38" spans="1:12">
      <c r="A38" s="2751" t="s">
        <v>237</v>
      </c>
      <c r="B38" s="2732" t="s">
        <v>343</v>
      </c>
      <c r="C38" s="2733">
        <v>24.085992920489684</v>
      </c>
      <c r="D38" s="2733">
        <v>77.302130568649474</v>
      </c>
      <c r="E38" s="2733">
        <v>54.223975120963132</v>
      </c>
      <c r="F38" s="2733">
        <v>41.663799808521411</v>
      </c>
      <c r="G38" s="2752">
        <v>51.678956757423023</v>
      </c>
    </row>
    <row r="39" spans="1:12">
      <c r="A39" s="2751" t="s">
        <v>222</v>
      </c>
      <c r="B39" s="2732" t="s">
        <v>212</v>
      </c>
      <c r="C39" s="2733">
        <v>22.074805539459252</v>
      </c>
      <c r="D39" s="2733">
        <v>72.81390783980676</v>
      </c>
      <c r="E39" s="2733">
        <v>56.732454670183785</v>
      </c>
      <c r="F39" s="2733">
        <v>44.35566004868484</v>
      </c>
      <c r="G39" s="2752">
        <v>55.721222761915868</v>
      </c>
    </row>
    <row r="40" spans="1:12">
      <c r="A40" s="2751" t="s">
        <v>223</v>
      </c>
      <c r="B40" s="2732" t="s">
        <v>213</v>
      </c>
      <c r="C40" s="2733">
        <v>18.64153794008439</v>
      </c>
      <c r="D40" s="2733">
        <v>77.241830176177061</v>
      </c>
      <c r="E40" s="2733">
        <v>54.88605842525768</v>
      </c>
      <c r="F40" s="2733">
        <v>41.973645932388976</v>
      </c>
      <c r="G40" s="2757">
        <v>52.030718290922529</v>
      </c>
    </row>
    <row r="41" spans="1:12">
      <c r="A41" s="2749" t="s">
        <v>2091</v>
      </c>
      <c r="B41" s="2747" t="s">
        <v>2090</v>
      </c>
      <c r="C41" s="2748">
        <v>14.22883754540698</v>
      </c>
      <c r="D41" s="2748">
        <v>58.957659867936982</v>
      </c>
      <c r="E41" s="2748">
        <v>58.247644229975272</v>
      </c>
      <c r="F41" s="2748">
        <v>46.543242560749626</v>
      </c>
      <c r="G41" s="2750">
        <v>52.680904599434619</v>
      </c>
    </row>
    <row r="42" spans="1:12">
      <c r="A42" s="2749" t="s">
        <v>225</v>
      </c>
      <c r="B42" s="2747" t="s">
        <v>215</v>
      </c>
      <c r="C42" s="2748">
        <v>14.997089603952707</v>
      </c>
      <c r="D42" s="2748">
        <v>64.280918854627473</v>
      </c>
      <c r="E42" s="2748">
        <v>56.568656115338243</v>
      </c>
      <c r="F42" s="2748">
        <v>46.055245625975019</v>
      </c>
      <c r="G42" s="2750">
        <v>57.54293241877</v>
      </c>
    </row>
    <row r="43" spans="1:12">
      <c r="A43" s="2751" t="s">
        <v>226</v>
      </c>
      <c r="B43" s="2732" t="s">
        <v>216</v>
      </c>
      <c r="C43" s="2748">
        <v>15.471758845441855</v>
      </c>
      <c r="D43" s="2748">
        <v>67.479596428602775</v>
      </c>
      <c r="E43" s="2748">
        <v>59.80964332347574</v>
      </c>
      <c r="F43" s="2748">
        <v>49.916824745240454</v>
      </c>
      <c r="G43" s="2750">
        <v>60.949746113553282</v>
      </c>
    </row>
    <row r="44" spans="1:12">
      <c r="A44" s="2751" t="s">
        <v>227</v>
      </c>
      <c r="B44" s="2732" t="s">
        <v>217</v>
      </c>
      <c r="C44" s="2748">
        <v>15.893662217564183</v>
      </c>
      <c r="D44" s="2748">
        <v>70.143311256842566</v>
      </c>
      <c r="E44" s="2748">
        <v>58.870776264878423</v>
      </c>
      <c r="F44" s="2748">
        <v>51.548110916514254</v>
      </c>
      <c r="G44" s="2750">
        <v>63.012477927654132</v>
      </c>
      <c r="J44" s="725"/>
      <c r="K44" s="725"/>
      <c r="L44" s="725"/>
    </row>
    <row r="45" spans="1:12">
      <c r="A45" s="2751" t="s">
        <v>228</v>
      </c>
      <c r="B45" s="2732" t="s">
        <v>218</v>
      </c>
      <c r="C45" s="2748">
        <v>17.525082115781441</v>
      </c>
      <c r="D45" s="2748">
        <v>77.478615155355726</v>
      </c>
      <c r="E45" s="2748">
        <v>63.018717068688559</v>
      </c>
      <c r="F45" s="2748">
        <v>56.689359493025457</v>
      </c>
      <c r="G45" s="2750">
        <v>69.681591410110983</v>
      </c>
    </row>
    <row r="46" spans="1:12">
      <c r="A46" s="2751" t="s">
        <v>167</v>
      </c>
      <c r="B46" s="2732" t="s">
        <v>219</v>
      </c>
      <c r="C46" s="2733">
        <v>19.296454175586508</v>
      </c>
      <c r="D46" s="2733">
        <v>86.059043214619706</v>
      </c>
      <c r="E46" s="2733">
        <v>69.233446404882315</v>
      </c>
      <c r="F46" s="2733">
        <v>64.884447733158126</v>
      </c>
      <c r="G46" s="2752">
        <v>77.32643950982478</v>
      </c>
    </row>
    <row r="47" spans="1:12">
      <c r="A47" s="2751" t="s">
        <v>168</v>
      </c>
      <c r="B47" s="2732" t="s">
        <v>220</v>
      </c>
      <c r="C47" s="2733">
        <v>18.504243435330757</v>
      </c>
      <c r="D47" s="2733">
        <v>84.22424235877169</v>
      </c>
      <c r="E47" s="2733">
        <v>70.77313845058309</v>
      </c>
      <c r="F47" s="2733">
        <v>64.903020553255985</v>
      </c>
      <c r="G47" s="2752">
        <v>74.738358395151707</v>
      </c>
    </row>
    <row r="48" spans="1:12">
      <c r="A48" s="2751" t="s">
        <v>5</v>
      </c>
      <c r="B48" s="2732" t="s">
        <v>221</v>
      </c>
      <c r="C48" s="2748">
        <v>19.369350331797101</v>
      </c>
      <c r="D48" s="2748">
        <v>89.540278346809089</v>
      </c>
      <c r="E48" s="2748">
        <v>79.743445665083257</v>
      </c>
      <c r="F48" s="2748">
        <v>70.683444353578238</v>
      </c>
      <c r="G48" s="2750">
        <v>79.344420358383132</v>
      </c>
    </row>
    <row r="49" spans="1:9">
      <c r="A49" s="2751" t="s">
        <v>29</v>
      </c>
      <c r="B49" s="2732" t="s">
        <v>344</v>
      </c>
      <c r="C49" s="2748">
        <v>18.830159699231896</v>
      </c>
      <c r="D49" s="2748">
        <v>92.827215737032446</v>
      </c>
      <c r="E49" s="2748">
        <v>86.513864612657827</v>
      </c>
      <c r="F49" s="2748">
        <v>75.416647615453826</v>
      </c>
      <c r="G49" s="2750">
        <v>83.833249622195368</v>
      </c>
    </row>
    <row r="50" spans="1:9">
      <c r="A50" s="2751" t="s">
        <v>85</v>
      </c>
      <c r="B50" s="2732" t="s">
        <v>345</v>
      </c>
      <c r="C50" s="2748">
        <v>21.872956083053058</v>
      </c>
      <c r="D50" s="2748">
        <v>108.07900042384773</v>
      </c>
      <c r="E50" s="2748">
        <v>96.881434701116106</v>
      </c>
      <c r="F50" s="2748">
        <v>83.707336417664806</v>
      </c>
      <c r="G50" s="2750">
        <v>98.084817778417388</v>
      </c>
    </row>
    <row r="51" spans="1:9" ht="15.75" thickBot="1">
      <c r="A51" s="2753" t="s">
        <v>398</v>
      </c>
      <c r="B51" s="2739" t="s">
        <v>402</v>
      </c>
      <c r="C51" s="2754">
        <v>24.597541109486261</v>
      </c>
      <c r="D51" s="2754">
        <v>120.82664643928842</v>
      </c>
      <c r="E51" s="2754">
        <v>112.75824901667274</v>
      </c>
      <c r="F51" s="2754">
        <v>97.028679680006974</v>
      </c>
      <c r="G51" s="2755">
        <v>109.29156021347588</v>
      </c>
    </row>
    <row r="52" spans="1:9" ht="15.75" thickTop="1">
      <c r="A52" s="2720" t="s">
        <v>2099</v>
      </c>
      <c r="B52" s="2720"/>
      <c r="C52" s="2720"/>
      <c r="D52" s="2720"/>
      <c r="E52" s="2720"/>
      <c r="F52" s="2720"/>
      <c r="G52" s="2720"/>
    </row>
    <row r="53" spans="1:9" ht="31.5" customHeight="1">
      <c r="A53" s="3969" t="s">
        <v>2098</v>
      </c>
      <c r="B53" s="3969"/>
      <c r="C53" s="3969"/>
      <c r="D53" s="3969"/>
      <c r="E53" s="3969"/>
      <c r="F53" s="3969"/>
      <c r="G53" s="3969"/>
      <c r="H53" s="2718"/>
      <c r="I53" s="741"/>
    </row>
  </sheetData>
  <mergeCells count="4">
    <mergeCell ref="A1:G1"/>
    <mergeCell ref="A2:G2"/>
    <mergeCell ref="A3:G3"/>
    <mergeCell ref="A53:G53"/>
  </mergeCells>
  <pageMargins left="0.7" right="0.7" top="0.75" bottom="0.75" header="0.3" footer="0.3"/>
  <pageSetup paperSize="9" scale="90" orientation="portrait" r:id="rId1"/>
  <rowBreaks count="1" manualBreakCount="1">
    <brk id="23" max="6" man="1"/>
  </rowBreaks>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G39"/>
  <sheetViews>
    <sheetView showGridLines="0" workbookViewId="0">
      <selection activeCell="L29" sqref="L29"/>
    </sheetView>
  </sheetViews>
  <sheetFormatPr defaultColWidth="8.85546875" defaultRowHeight="15"/>
  <sheetData>
    <row r="4" spans="1:7">
      <c r="A4" s="282"/>
      <c r="B4" s="282"/>
      <c r="C4" s="282"/>
      <c r="D4" s="282"/>
      <c r="E4" s="282"/>
      <c r="F4" s="282"/>
      <c r="G4" s="282"/>
    </row>
    <row r="5" spans="1:7">
      <c r="A5" s="282"/>
      <c r="B5" s="282"/>
      <c r="C5" s="282"/>
      <c r="D5" s="282"/>
      <c r="E5" s="282"/>
      <c r="F5" s="282"/>
      <c r="G5" s="282"/>
    </row>
    <row r="6" spans="1:7">
      <c r="A6" s="282"/>
      <c r="B6" s="282"/>
      <c r="C6" s="282"/>
      <c r="D6" s="282"/>
      <c r="E6" s="282"/>
      <c r="F6" s="282"/>
      <c r="G6" s="282"/>
    </row>
    <row r="7" spans="1:7">
      <c r="A7" s="282"/>
      <c r="B7" s="282"/>
      <c r="C7" s="282"/>
      <c r="D7" s="282"/>
      <c r="E7" s="282"/>
      <c r="F7" s="282"/>
      <c r="G7" s="282"/>
    </row>
    <row r="8" spans="1:7">
      <c r="A8" s="282"/>
      <c r="B8" s="282"/>
      <c r="C8" s="282"/>
      <c r="D8" s="282"/>
      <c r="E8" s="282"/>
      <c r="F8" s="282"/>
      <c r="G8" s="282"/>
    </row>
    <row r="9" spans="1:7">
      <c r="A9" s="282"/>
      <c r="B9" s="282"/>
      <c r="C9" s="282"/>
      <c r="D9" s="282"/>
      <c r="E9" s="282"/>
      <c r="F9" s="282"/>
      <c r="G9" s="282"/>
    </row>
    <row r="10" spans="1:7">
      <c r="A10" s="282"/>
      <c r="B10" s="282"/>
      <c r="C10" s="282"/>
      <c r="D10" s="282"/>
      <c r="E10" s="282"/>
      <c r="F10" s="282"/>
      <c r="G10" s="282"/>
    </row>
    <row r="11" spans="1:7">
      <c r="A11" s="282"/>
      <c r="B11" s="282"/>
      <c r="C11" s="282"/>
      <c r="D11" s="282"/>
      <c r="E11" s="282"/>
      <c r="F11" s="282"/>
      <c r="G11" s="282"/>
    </row>
    <row r="12" spans="1:7">
      <c r="A12" s="282"/>
      <c r="B12" s="282"/>
      <c r="C12" s="282"/>
      <c r="D12" s="282"/>
      <c r="E12" s="282"/>
      <c r="F12" s="282"/>
      <c r="G12" s="282"/>
    </row>
    <row r="13" spans="1:7">
      <c r="A13" s="282"/>
      <c r="B13" s="282"/>
      <c r="C13" s="282"/>
      <c r="D13" s="282"/>
      <c r="E13" s="282"/>
      <c r="F13" s="282"/>
      <c r="G13" s="282"/>
    </row>
    <row r="14" spans="1:7">
      <c r="A14" s="282"/>
      <c r="B14" s="282"/>
      <c r="C14" s="282"/>
      <c r="D14" s="282"/>
      <c r="E14" s="282"/>
      <c r="F14" s="282"/>
      <c r="G14" s="282"/>
    </row>
    <row r="15" spans="1:7">
      <c r="A15" s="282"/>
      <c r="B15" s="282"/>
      <c r="C15" s="282"/>
      <c r="D15" s="282"/>
      <c r="E15" s="282"/>
      <c r="F15" s="282"/>
      <c r="G15" s="282"/>
    </row>
    <row r="16" spans="1:7">
      <c r="A16" s="282"/>
      <c r="B16" s="282"/>
      <c r="C16" s="282"/>
      <c r="D16" s="282"/>
      <c r="E16" s="282"/>
      <c r="F16" s="282"/>
      <c r="G16" s="282"/>
    </row>
    <row r="17" spans="1:7">
      <c r="A17" s="282"/>
      <c r="B17" s="282"/>
      <c r="C17" s="282"/>
      <c r="D17" s="282"/>
      <c r="E17" s="282"/>
      <c r="F17" s="282"/>
      <c r="G17" s="282"/>
    </row>
    <row r="18" spans="1:7">
      <c r="A18" s="282"/>
      <c r="B18" s="282"/>
      <c r="C18" s="282"/>
      <c r="D18" s="282"/>
      <c r="E18" s="282"/>
      <c r="F18" s="282"/>
      <c r="G18" s="282"/>
    </row>
    <row r="19" spans="1:7">
      <c r="A19" s="282"/>
      <c r="B19" s="282"/>
      <c r="C19" s="282"/>
      <c r="D19" s="282"/>
      <c r="E19" s="282"/>
      <c r="F19" s="282"/>
      <c r="G19" s="282"/>
    </row>
    <row r="20" spans="1:7">
      <c r="A20" s="282"/>
      <c r="B20" s="282"/>
      <c r="C20" s="282"/>
      <c r="D20" s="282"/>
      <c r="E20" s="282"/>
      <c r="F20" s="282"/>
      <c r="G20" s="282"/>
    </row>
    <row r="21" spans="1:7">
      <c r="A21" s="282"/>
      <c r="B21" s="282"/>
      <c r="C21" s="282"/>
      <c r="D21" s="282"/>
      <c r="E21" s="282"/>
      <c r="F21" s="282"/>
      <c r="G21" s="282"/>
    </row>
    <row r="22" spans="1:7">
      <c r="A22" s="282"/>
      <c r="B22" s="282"/>
      <c r="C22" s="282"/>
      <c r="D22" s="282"/>
      <c r="E22" s="282"/>
      <c r="F22" s="282"/>
      <c r="G22" s="282"/>
    </row>
    <row r="23" spans="1:7">
      <c r="A23" s="282"/>
      <c r="B23" s="282"/>
      <c r="C23" s="282"/>
      <c r="D23" s="282"/>
      <c r="E23" s="282"/>
      <c r="F23" s="282"/>
      <c r="G23" s="282"/>
    </row>
    <row r="24" spans="1:7">
      <c r="A24" s="282"/>
      <c r="B24" s="282"/>
      <c r="C24" s="282"/>
      <c r="D24" s="282"/>
      <c r="E24" s="282"/>
      <c r="F24" s="282"/>
      <c r="G24" s="282"/>
    </row>
    <row r="25" spans="1:7">
      <c r="A25" s="282"/>
      <c r="B25" s="282"/>
      <c r="C25" s="282"/>
      <c r="D25" s="282"/>
      <c r="E25" s="282"/>
      <c r="F25" s="282"/>
      <c r="G25" s="282"/>
    </row>
    <row r="26" spans="1:7">
      <c r="A26" s="282"/>
      <c r="B26" s="282"/>
      <c r="C26" s="282"/>
      <c r="D26" s="282"/>
      <c r="E26" s="282"/>
      <c r="F26" s="282"/>
      <c r="G26" s="282"/>
    </row>
    <row r="27" spans="1:7">
      <c r="A27" s="282"/>
      <c r="B27" s="282"/>
      <c r="C27" s="282"/>
      <c r="D27" s="282"/>
      <c r="E27" s="282"/>
      <c r="F27" s="282"/>
      <c r="G27" s="282"/>
    </row>
    <row r="28" spans="1:7">
      <c r="A28" s="282"/>
      <c r="B28" s="282"/>
      <c r="C28" s="282"/>
      <c r="D28" s="282"/>
      <c r="E28" s="282"/>
      <c r="F28" s="282"/>
      <c r="G28" s="282"/>
    </row>
    <row r="29" spans="1:7">
      <c r="A29" s="282"/>
      <c r="B29" s="282"/>
      <c r="C29" s="282"/>
      <c r="D29" s="282"/>
      <c r="E29" s="282"/>
      <c r="F29" s="282"/>
      <c r="G29" s="282"/>
    </row>
    <row r="30" spans="1:7">
      <c r="A30" s="282"/>
      <c r="B30" s="282"/>
      <c r="C30" s="282"/>
      <c r="D30" s="282"/>
      <c r="E30" s="282"/>
      <c r="F30" s="282"/>
      <c r="G30" s="282"/>
    </row>
    <row r="31" spans="1:7">
      <c r="A31" s="282"/>
      <c r="B31" s="282"/>
      <c r="C31" s="282"/>
      <c r="D31" s="282"/>
      <c r="E31" s="282"/>
      <c r="F31" s="282"/>
      <c r="G31" s="282"/>
    </row>
    <row r="32" spans="1:7">
      <c r="A32" s="282"/>
      <c r="B32" s="282"/>
      <c r="C32" s="282"/>
      <c r="D32" s="282"/>
      <c r="E32" s="282"/>
      <c r="F32" s="282"/>
      <c r="G32" s="282"/>
    </row>
    <row r="33" spans="1:7">
      <c r="A33" s="282"/>
      <c r="B33" s="282"/>
      <c r="C33" s="282"/>
      <c r="D33" s="282"/>
      <c r="E33" s="282"/>
      <c r="F33" s="282"/>
      <c r="G33" s="282"/>
    </row>
    <row r="34" spans="1:7">
      <c r="A34" s="282"/>
      <c r="B34" s="282"/>
      <c r="C34" s="282"/>
      <c r="D34" s="282"/>
      <c r="E34" s="282"/>
      <c r="F34" s="282"/>
      <c r="G34" s="282"/>
    </row>
    <row r="35" spans="1:7">
      <c r="A35" s="282"/>
      <c r="B35" s="282"/>
      <c r="C35" s="282"/>
      <c r="D35" s="282"/>
      <c r="E35" s="282"/>
      <c r="F35" s="282"/>
      <c r="G35" s="282"/>
    </row>
    <row r="36" spans="1:7">
      <c r="A36" s="282"/>
      <c r="B36" s="282"/>
      <c r="C36" s="282"/>
      <c r="D36" s="282"/>
      <c r="E36" s="282"/>
      <c r="F36" s="282"/>
      <c r="G36" s="282"/>
    </row>
    <row r="37" spans="1:7">
      <c r="A37" s="282"/>
      <c r="B37" s="282"/>
      <c r="C37" s="282"/>
      <c r="D37" s="282"/>
      <c r="E37" s="282"/>
      <c r="F37" s="282"/>
      <c r="G37" s="282"/>
    </row>
    <row r="38" spans="1:7">
      <c r="A38" s="282"/>
      <c r="B38" s="282"/>
      <c r="C38" s="282"/>
      <c r="D38" s="282"/>
      <c r="E38" s="282"/>
      <c r="F38" s="282"/>
      <c r="G38" s="282"/>
    </row>
    <row r="39" spans="1:7">
      <c r="A39" s="282"/>
      <c r="B39" s="282"/>
      <c r="C39" s="282"/>
      <c r="D39" s="282"/>
      <c r="E39" s="282"/>
      <c r="F39" s="282"/>
      <c r="G39" s="282"/>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88065" r:id="rId4">
          <objectPr defaultSize="0" r:id="rId5">
            <anchor moveWithCells="1">
              <from>
                <xdr:col>0</xdr:col>
                <xdr:colOff>76200</xdr:colOff>
                <xdr:row>7</xdr:row>
                <xdr:rowOff>28575</xdr:rowOff>
              </from>
              <to>
                <xdr:col>9</xdr:col>
                <xdr:colOff>190500</xdr:colOff>
                <xdr:row>54</xdr:row>
                <xdr:rowOff>180975</xdr:rowOff>
              </to>
            </anchor>
          </objectPr>
        </oleObject>
      </mc:Choice>
      <mc:Fallback>
        <oleObject progId="Word.Document.12" shapeId="8806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93</vt:i4>
      </vt:variant>
      <vt:variant>
        <vt:lpstr>Named Ranges</vt:lpstr>
      </vt:variant>
      <vt:variant>
        <vt:i4>55</vt:i4>
      </vt:variant>
    </vt:vector>
  </HeadingPairs>
  <TitlesOfParts>
    <vt:vector size="148" baseType="lpstr">
      <vt:lpstr>Sheet1</vt:lpstr>
      <vt:lpstr>Cover</vt:lpstr>
      <vt:lpstr>SMIs</vt:lpstr>
      <vt:lpstr>GDP at current price</vt:lpstr>
      <vt:lpstr>GDP at constant price</vt:lpstr>
      <vt:lpstr>GDP by Expenditure Catagory</vt:lpstr>
      <vt:lpstr>GNI GNDI and Savings</vt:lpstr>
      <vt:lpstr>Summary of Macro Eco. Indicator</vt:lpstr>
      <vt:lpstr>CPI_Annuals</vt:lpstr>
      <vt:lpstr>CPI_New</vt:lpstr>
      <vt:lpstr>CPI Y-O-Y</vt:lpstr>
      <vt:lpstr>CPI_NEP &amp; INDIA</vt:lpstr>
      <vt:lpstr>WPI_Annuals</vt:lpstr>
      <vt:lpstr>WPI_New</vt:lpstr>
      <vt:lpstr>WPI Y-O-Y</vt:lpstr>
      <vt:lpstr>SWRI_Annuals</vt:lpstr>
      <vt:lpstr>SWRI_New</vt:lpstr>
      <vt:lpstr>Direction</vt:lpstr>
      <vt:lpstr>Top_X</vt:lpstr>
      <vt:lpstr>X-India</vt:lpstr>
      <vt:lpstr>X-China</vt:lpstr>
      <vt:lpstr>X-Other</vt:lpstr>
      <vt:lpstr>Top_M</vt:lpstr>
      <vt:lpstr>M-India</vt:lpstr>
      <vt:lpstr>M-China</vt:lpstr>
      <vt:lpstr>M-Other</vt:lpstr>
      <vt:lpstr>BEC</vt:lpstr>
      <vt:lpstr>Customswise Trade</vt:lpstr>
      <vt:lpstr>M_India$</vt:lpstr>
      <vt:lpstr>X&amp;MPrice Index &amp;TOT</vt:lpstr>
      <vt:lpstr>Migrant Worker</vt:lpstr>
      <vt:lpstr>Tourist Arrival </vt:lpstr>
      <vt:lpstr>BoP_BPM5</vt:lpstr>
      <vt:lpstr>BoP_BPM6</vt:lpstr>
      <vt:lpstr>BoP$_BMP5</vt:lpstr>
      <vt:lpstr>BoP$_BPM6</vt:lpstr>
      <vt:lpstr>IIP </vt:lpstr>
      <vt:lpstr>ReserveRs</vt:lpstr>
      <vt:lpstr>Reserves $</vt:lpstr>
      <vt:lpstr>Exchange Rate</vt:lpstr>
      <vt:lpstr>GBO_New </vt:lpstr>
      <vt:lpstr>Revenue</vt:lpstr>
      <vt:lpstr>ODD</vt:lpstr>
      <vt:lpstr>NDBoG</vt:lpstr>
      <vt:lpstr>MS</vt:lpstr>
      <vt:lpstr>CBS</vt:lpstr>
      <vt:lpstr>ODCS</vt:lpstr>
      <vt:lpstr>CALCB</vt:lpstr>
      <vt:lpstr>CALDB</vt:lpstr>
      <vt:lpstr>CALFC</vt:lpstr>
      <vt:lpstr>Deposits</vt:lpstr>
      <vt:lpstr>Sect credit</vt:lpstr>
      <vt:lpstr>Secu Credit</vt:lpstr>
      <vt:lpstr>Product credit</vt:lpstr>
      <vt:lpstr>Loan to Gov Ent</vt:lpstr>
      <vt:lpstr>Concessional loan</vt:lpstr>
      <vt:lpstr>MO Summary</vt:lpstr>
      <vt:lpstr>Monetary Operation</vt:lpstr>
      <vt:lpstr>Purchase &amp; Sale of FC</vt:lpstr>
      <vt:lpstr>Int Rate</vt:lpstr>
      <vt:lpstr>Inter bank</vt:lpstr>
      <vt:lpstr>TBs 91_364</vt:lpstr>
      <vt:lpstr>Stock market Indicators</vt:lpstr>
      <vt:lpstr>Issue Approval</vt:lpstr>
      <vt:lpstr>Listed Companies</vt:lpstr>
      <vt:lpstr>Share Market Activities</vt:lpstr>
      <vt:lpstr>Turoover Details</vt:lpstr>
      <vt:lpstr>Securities Listed</vt:lpstr>
      <vt:lpstr>Payment_system</vt:lpstr>
      <vt:lpstr>COVID_TABLE</vt:lpstr>
      <vt:lpstr>COVID_TABLE B</vt:lpstr>
      <vt:lpstr>Content</vt:lpstr>
      <vt:lpstr>GDP-annex</vt:lpstr>
      <vt:lpstr>Price Statistics</vt:lpstr>
      <vt:lpstr>CPI_Monthwise</vt:lpstr>
      <vt:lpstr>CPI_Annual </vt:lpstr>
      <vt:lpstr>Foreign_Trade</vt:lpstr>
      <vt:lpstr>Trade_Annex_Annual</vt:lpstr>
      <vt:lpstr>BOP- Annex</vt:lpstr>
      <vt:lpstr>BoP-annex-annual</vt:lpstr>
      <vt:lpstr>Forex_Reserves_Annex</vt:lpstr>
      <vt:lpstr>Gov Finance_Monthly</vt:lpstr>
      <vt:lpstr>Gov Finance</vt:lpstr>
      <vt:lpstr>Gov.Fin(Growth Rate)</vt:lpstr>
      <vt:lpstr>Gov.Fin(as percent of GDP)</vt:lpstr>
      <vt:lpstr>Government Debt Position</vt:lpstr>
      <vt:lpstr>FCGO_monthly</vt:lpstr>
      <vt:lpstr>Monetary Statistics (A)</vt:lpstr>
      <vt:lpstr>Monetary Statistics (B)</vt:lpstr>
      <vt:lpstr>Interest Rates- monthly series</vt:lpstr>
      <vt:lpstr>Monetary Indicator</vt:lpstr>
      <vt:lpstr>Monetary Ind. % of GDP</vt:lpstr>
      <vt:lpstr>Explanatory Notes BPM6</vt:lpstr>
      <vt:lpstr>'BOP- Annex'!Print_Area</vt:lpstr>
      <vt:lpstr>'BoP$_BMP5'!Print_Area</vt:lpstr>
      <vt:lpstr>'BoP$_BPM6'!Print_Area</vt:lpstr>
      <vt:lpstr>BoP_BPM5!Print_Area</vt:lpstr>
      <vt:lpstr>BoP_BPM6!Print_Area</vt:lpstr>
      <vt:lpstr>'BoP-annex-annual'!Print_Area</vt:lpstr>
      <vt:lpstr>'Concessional loan'!Print_Area</vt:lpstr>
      <vt:lpstr>Cover!Print_Area</vt:lpstr>
      <vt:lpstr>COVID_TABLE!Print_Area</vt:lpstr>
      <vt:lpstr>'COVID_TABLE B'!Print_Area</vt:lpstr>
      <vt:lpstr>'CPI Y-O-Y'!Print_Area</vt:lpstr>
      <vt:lpstr>'CPI_Annual '!Print_Area</vt:lpstr>
      <vt:lpstr>CPI_Monthwise!Print_Area</vt:lpstr>
      <vt:lpstr>'CPI_NEP &amp; INDIA'!Print_Area</vt:lpstr>
      <vt:lpstr>Deposits!Print_Area</vt:lpstr>
      <vt:lpstr>Foreign_Trade!Print_Area</vt:lpstr>
      <vt:lpstr>'GBO_New '!Print_Area</vt:lpstr>
      <vt:lpstr>'GDP at constant price'!Print_Area</vt:lpstr>
      <vt:lpstr>'GDP at current price'!Print_Area</vt:lpstr>
      <vt:lpstr>'GDP by Expenditure Catagory'!Print_Area</vt:lpstr>
      <vt:lpstr>'GDP-annex'!Print_Area</vt:lpstr>
      <vt:lpstr>'Gov Finance'!Print_Area</vt:lpstr>
      <vt:lpstr>'Gov Finance_Monthly'!Print_Area</vt:lpstr>
      <vt:lpstr>'Gov.Fin(as percent of GDP)'!Print_Area</vt:lpstr>
      <vt:lpstr>'Gov.Fin(Growth Rate)'!Print_Area</vt:lpstr>
      <vt:lpstr>'Government Debt Position'!Print_Area</vt:lpstr>
      <vt:lpstr>'IIP '!Print_Area</vt:lpstr>
      <vt:lpstr>'Int Rate'!Print_Area</vt:lpstr>
      <vt:lpstr>'Inter bank'!Print_Area</vt:lpstr>
      <vt:lpstr>'Interest Rates- monthly series'!Print_Area</vt:lpstr>
      <vt:lpstr>'Issue Approval'!Print_Area</vt:lpstr>
      <vt:lpstr>'Listed Companies'!Print_Area</vt:lpstr>
      <vt:lpstr>'MO Summary'!Print_Area</vt:lpstr>
      <vt:lpstr>'Monetary Ind. % of GDP'!Print_Area</vt:lpstr>
      <vt:lpstr>'Monetary Indicator'!Print_Area</vt:lpstr>
      <vt:lpstr>'Monetary Operation'!Print_Area</vt:lpstr>
      <vt:lpstr>'Monetary Statistics (A)'!Print_Area</vt:lpstr>
      <vt:lpstr>'Monetary Statistics (B)'!Print_Area</vt:lpstr>
      <vt:lpstr>ODCS!Print_Area</vt:lpstr>
      <vt:lpstr>ODD!Print_Area</vt:lpstr>
      <vt:lpstr>Payment_system!Print_Area</vt:lpstr>
      <vt:lpstr>'Product credit'!Print_Area</vt:lpstr>
      <vt:lpstr>'Purchase &amp; Sale of FC'!Print_Area</vt:lpstr>
      <vt:lpstr>'Sect credit'!Print_Area</vt:lpstr>
      <vt:lpstr>'Securities Listed'!Print_Area</vt:lpstr>
      <vt:lpstr>'Share Market Activities'!Print_Area</vt:lpstr>
      <vt:lpstr>Sheet1!Print_Area</vt:lpstr>
      <vt:lpstr>'Stock market Indicators'!Print_Area</vt:lpstr>
      <vt:lpstr>'Summary of Macro Eco. Indicator'!Print_Area</vt:lpstr>
      <vt:lpstr>'TBs 91_364'!Print_Area</vt:lpstr>
      <vt:lpstr>Trade_Annex_Annual!Print_Area</vt:lpstr>
      <vt:lpstr>'Turoover Details'!Print_Area</vt:lpstr>
      <vt:lpstr>WPI_New!Print_Area</vt:lpstr>
      <vt:lpstr>'BoP$_BPM6'!Print_Titles</vt:lpstr>
      <vt:lpstr>BoP_BPM6!Print_Titles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2021-12-13T09:15:26Z</dcterms:modified>
</cp:coreProperties>
</file>